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3617FACE-F306-433F-9075-767BBA19EF78}" xr6:coauthVersionLast="47" xr6:coauthVersionMax="47" xr10:uidLastSave="{00000000-0000-0000-0000-000000000000}"/>
  <bookViews>
    <workbookView xWindow="-120" yWindow="-120" windowWidth="20730" windowHeight="11160" firstSheet="1" activeTab="6" xr2:uid="{00000000-000D-0000-FFFF-FFFF00000000}"/>
  </bookViews>
  <sheets>
    <sheet name="Monthlysales" sheetId="5" r:id="rId1"/>
    <sheet name="Top5customer" sheetId="6" r:id="rId2"/>
    <sheet name="salesbystates" sheetId="7" r:id="rId3"/>
    <sheet name="Salesbycategor" sheetId="13" r:id="rId4"/>
    <sheet name="profitgained" sheetId="14" r:id="rId5"/>
    <sheet name="salesdata" sheetId="1" r:id="rId6"/>
    <sheet name="dashboard" sheetId="11" r:id="rId7"/>
    <sheet name="customercount" sheetId="12" r:id="rId8"/>
    <sheet name="cutomername" sheetId="10" r:id="rId9"/>
  </sheets>
  <definedNames>
    <definedName name="_xlchart.v2.4" hidden="1">Salesbycategor!$D$4:$D$20</definedName>
    <definedName name="_xlchart.v2.5" hidden="1">Salesbycategor!$E$4:$E$20</definedName>
    <definedName name="_xlchart.v5.0" hidden="1">salesbystates!$D$3</definedName>
    <definedName name="_xlchart.v5.1" hidden="1">salesbystates!$D$4:$D$52</definedName>
    <definedName name="_xlchart.v5.2" hidden="1">salesbystates!$E$3</definedName>
    <definedName name="_xlchart.v5.3" hidden="1">salesbystates!$E$4:$E$52</definedName>
    <definedName name="Slicer_Category">#N/A</definedName>
    <definedName name="Slicer_year">#N/A</definedName>
  </definedNames>
  <calcPr calcId="191029"/>
  <pivotCaches>
    <pivotCache cacheId="3"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0" i="13" l="1"/>
  <c r="D20" i="13"/>
  <c r="E19" i="13"/>
  <c r="D19" i="13"/>
  <c r="E18" i="13"/>
  <c r="D18" i="13"/>
  <c r="E17" i="13"/>
  <c r="D17" i="13"/>
  <c r="E16" i="13"/>
  <c r="D16" i="13"/>
  <c r="E15" i="13"/>
  <c r="D15" i="13"/>
  <c r="E14" i="13"/>
  <c r="D14" i="13"/>
  <c r="E13" i="13"/>
  <c r="D13" i="13"/>
  <c r="E12" i="13"/>
  <c r="D12" i="13"/>
  <c r="E11" i="13"/>
  <c r="D11" i="13"/>
  <c r="E10" i="13"/>
  <c r="D10" i="13"/>
  <c r="E9" i="13"/>
  <c r="D9" i="13"/>
  <c r="E8" i="13"/>
  <c r="D8" i="13"/>
  <c r="E7" i="13"/>
  <c r="D7" i="13"/>
  <c r="E6" i="13"/>
  <c r="D6" i="13"/>
  <c r="E5" i="13"/>
  <c r="D5" i="13"/>
  <c r="E4" i="13"/>
  <c r="D4" i="13"/>
  <c r="A4" i="10"/>
  <c r="A5" i="10"/>
  <c r="A10" i="10"/>
  <c r="A11" i="10"/>
  <c r="A12" i="10"/>
  <c r="A13" i="10"/>
  <c r="A14" i="10"/>
  <c r="A15" i="10"/>
  <c r="A17" i="10"/>
  <c r="A19" i="10"/>
  <c r="A21" i="10"/>
  <c r="A24" i="10"/>
  <c r="A25" i="10"/>
  <c r="A26" i="10"/>
  <c r="A27" i="10"/>
  <c r="A30" i="10"/>
  <c r="A31" i="10"/>
  <c r="A33" i="10"/>
  <c r="A37" i="10"/>
  <c r="A38" i="10"/>
  <c r="A39" i="10"/>
  <c r="A42" i="10"/>
  <c r="A43" i="10"/>
  <c r="A44" i="10"/>
  <c r="A46" i="10"/>
  <c r="A47" i="10"/>
  <c r="A48" i="10"/>
  <c r="A49" i="10"/>
  <c r="A50" i="10"/>
  <c r="A52" i="10"/>
  <c r="A54" i="10"/>
  <c r="A55" i="10"/>
  <c r="A56" i="10"/>
  <c r="A57" i="10"/>
  <c r="A58" i="10"/>
  <c r="A59" i="10"/>
  <c r="A60" i="10"/>
  <c r="A66" i="10"/>
  <c r="A67" i="10"/>
  <c r="A68" i="10"/>
  <c r="A69" i="10"/>
  <c r="A70" i="10"/>
  <c r="A71" i="10"/>
  <c r="A73" i="10"/>
  <c r="A75" i="10"/>
  <c r="A76" i="10"/>
  <c r="A79" i="10"/>
  <c r="A84" i="10"/>
  <c r="A85" i="10"/>
  <c r="A86" i="10"/>
  <c r="A88" i="10"/>
  <c r="A91" i="10"/>
  <c r="A92" i="10"/>
  <c r="A93" i="10"/>
  <c r="A95" i="10"/>
  <c r="A98" i="10"/>
  <c r="A99" i="10"/>
  <c r="A101" i="10"/>
  <c r="A102" i="10"/>
  <c r="A103" i="10"/>
  <c r="A104" i="10"/>
  <c r="A105" i="10"/>
  <c r="A109" i="10"/>
  <c r="A110" i="10"/>
  <c r="A113" i="10"/>
  <c r="A114" i="10"/>
  <c r="A118" i="10"/>
  <c r="A123" i="10"/>
  <c r="A125" i="10"/>
  <c r="A130" i="10"/>
  <c r="A132" i="10"/>
  <c r="A133" i="10"/>
  <c r="A134" i="10"/>
  <c r="A136" i="10"/>
  <c r="A138" i="10"/>
  <c r="A140" i="10"/>
  <c r="A143" i="10"/>
  <c r="A144" i="10"/>
  <c r="A146" i="10"/>
  <c r="A147" i="10"/>
  <c r="A151" i="10"/>
  <c r="A153" i="10"/>
  <c r="A154" i="10"/>
  <c r="A155" i="10"/>
  <c r="A156" i="10"/>
  <c r="A157" i="10"/>
  <c r="A158" i="10"/>
  <c r="A159" i="10"/>
  <c r="A162" i="10"/>
  <c r="A163" i="10"/>
  <c r="A164" i="10"/>
  <c r="A167" i="10"/>
  <c r="A169" i="10"/>
  <c r="A172" i="10"/>
  <c r="A173" i="10"/>
  <c r="A174" i="10"/>
  <c r="A177" i="10"/>
  <c r="A180" i="10"/>
  <c r="A181" i="10"/>
  <c r="A182" i="10"/>
  <c r="A183" i="10"/>
  <c r="A185" i="10"/>
  <c r="A188" i="10"/>
  <c r="A189" i="10"/>
  <c r="A190" i="10"/>
  <c r="A191" i="10"/>
  <c r="A192" i="10"/>
  <c r="A194" i="10"/>
  <c r="A195" i="10"/>
  <c r="A196" i="10"/>
  <c r="A197" i="10"/>
  <c r="A199" i="10"/>
  <c r="A200" i="10"/>
  <c r="A201" i="10"/>
  <c r="A202" i="10"/>
  <c r="A204" i="10"/>
  <c r="A205" i="10"/>
  <c r="A206" i="10"/>
  <c r="A207" i="10"/>
  <c r="A208" i="10"/>
  <c r="A209" i="10"/>
  <c r="A210" i="10"/>
  <c r="A213" i="10"/>
  <c r="A214" i="10"/>
  <c r="A215" i="10"/>
  <c r="A216" i="10"/>
  <c r="A217" i="10"/>
  <c r="A218" i="10"/>
  <c r="A221" i="10"/>
  <c r="A222" i="10"/>
  <c r="A224" i="10"/>
  <c r="A225" i="10"/>
  <c r="A226" i="10"/>
  <c r="A227" i="10"/>
  <c r="A228" i="10"/>
  <c r="A229" i="10"/>
  <c r="A231" i="10"/>
  <c r="A234" i="10"/>
  <c r="A235" i="10"/>
  <c r="A236" i="10"/>
  <c r="A237" i="10"/>
  <c r="A239" i="10"/>
  <c r="A240" i="10"/>
  <c r="A242" i="10"/>
  <c r="A244" i="10"/>
  <c r="A247" i="10"/>
  <c r="A251" i="10"/>
  <c r="A253" i="10"/>
  <c r="A254" i="10"/>
  <c r="A255" i="10"/>
  <c r="A258" i="10"/>
  <c r="A259" i="10"/>
  <c r="A262" i="10"/>
  <c r="A268" i="10"/>
  <c r="A270" i="10"/>
  <c r="A272" i="10"/>
  <c r="A273" i="10"/>
  <c r="A276" i="10"/>
  <c r="A279" i="10"/>
  <c r="A282" i="10"/>
  <c r="A283" i="10"/>
  <c r="A284" i="10"/>
  <c r="A285" i="10"/>
  <c r="A287" i="10"/>
  <c r="A289" i="10"/>
  <c r="A290" i="10"/>
  <c r="A291" i="10"/>
  <c r="A292" i="10"/>
  <c r="A295" i="10"/>
  <c r="A296" i="10"/>
  <c r="A298" i="10"/>
  <c r="A299" i="10"/>
  <c r="A302" i="10"/>
  <c r="A303" i="10"/>
  <c r="A304" i="10"/>
  <c r="A307" i="10"/>
  <c r="A308" i="10"/>
  <c r="A309" i="10"/>
  <c r="A310" i="10"/>
  <c r="A312" i="10"/>
  <c r="A314" i="10"/>
  <c r="A315" i="10"/>
  <c r="A316" i="10"/>
  <c r="A319" i="10"/>
  <c r="A320" i="10"/>
  <c r="A321" i="10"/>
  <c r="A323" i="10"/>
  <c r="A325" i="10"/>
  <c r="A326" i="10"/>
  <c r="A327" i="10"/>
  <c r="A329" i="10"/>
  <c r="A330" i="10"/>
  <c r="A333" i="10"/>
  <c r="A335" i="10"/>
  <c r="A337" i="10"/>
  <c r="A340" i="10"/>
  <c r="A341" i="10"/>
  <c r="A344" i="10"/>
  <c r="A345" i="10"/>
  <c r="A346" i="10"/>
  <c r="A350" i="10"/>
  <c r="A351" i="10"/>
  <c r="A353" i="10"/>
  <c r="A354" i="10"/>
  <c r="A355" i="10"/>
  <c r="A358" i="10"/>
  <c r="A359" i="10"/>
  <c r="A360" i="10"/>
  <c r="A361" i="10"/>
  <c r="A364" i="10"/>
  <c r="A367" i="10"/>
  <c r="A368" i="10"/>
  <c r="A369" i="10"/>
  <c r="A370" i="10"/>
  <c r="A371" i="10"/>
  <c r="A372" i="10"/>
  <c r="A373" i="10"/>
  <c r="A376" i="10"/>
  <c r="A377" i="10"/>
  <c r="A378" i="10"/>
  <c r="A379" i="10"/>
  <c r="A384" i="10"/>
  <c r="A387" i="10"/>
  <c r="A388" i="10"/>
  <c r="A389" i="10"/>
  <c r="A391" i="10"/>
  <c r="A394" i="10"/>
  <c r="A395" i="10"/>
  <c r="A397" i="10"/>
  <c r="A399" i="10"/>
  <c r="A401" i="10"/>
  <c r="A402" i="10"/>
  <c r="A403" i="10"/>
  <c r="A405" i="10"/>
  <c r="A406" i="10"/>
  <c r="A411" i="10"/>
  <c r="A413" i="10"/>
  <c r="A415" i="10"/>
  <c r="A417" i="10"/>
  <c r="A422" i="10"/>
  <c r="A425" i="10"/>
  <c r="A426" i="10"/>
  <c r="A428" i="10"/>
  <c r="A430" i="10"/>
  <c r="A431" i="10"/>
  <c r="A433" i="10"/>
  <c r="A435" i="10"/>
  <c r="A438" i="10"/>
  <c r="A440" i="10"/>
  <c r="A441" i="10"/>
  <c r="A442" i="10"/>
  <c r="A443" i="10"/>
  <c r="A445" i="10"/>
  <c r="A447" i="10"/>
  <c r="A448" i="10"/>
  <c r="A449" i="10"/>
  <c r="A450" i="10"/>
  <c r="A451" i="10"/>
  <c r="A453" i="10"/>
  <c r="A455" i="10"/>
  <c r="A456" i="10"/>
  <c r="A457" i="10"/>
  <c r="A459" i="10"/>
  <c r="A460" i="10"/>
  <c r="A465" i="10"/>
  <c r="A466" i="10"/>
  <c r="A467" i="10"/>
  <c r="A470" i="10"/>
  <c r="A472" i="10"/>
  <c r="A473" i="10"/>
  <c r="A480" i="10"/>
  <c r="A485" i="10"/>
  <c r="A486" i="10"/>
  <c r="A488" i="10"/>
  <c r="A489" i="10"/>
  <c r="A490" i="10"/>
  <c r="A492" i="10"/>
  <c r="A495" i="10"/>
  <c r="A496" i="10"/>
  <c r="A497" i="10"/>
  <c r="A498" i="10"/>
  <c r="A499" i="10"/>
  <c r="A500" i="10"/>
  <c r="A502" i="10"/>
  <c r="A503" i="10"/>
  <c r="A504" i="10"/>
  <c r="A505" i="10"/>
  <c r="A506" i="10"/>
  <c r="A508" i="10"/>
  <c r="A509" i="10"/>
  <c r="A512" i="10"/>
  <c r="A514" i="10"/>
  <c r="A515" i="10"/>
  <c r="A516" i="10"/>
  <c r="A519" i="10"/>
  <c r="A520" i="10"/>
  <c r="A521" i="10"/>
  <c r="A523" i="10"/>
  <c r="A524" i="10"/>
  <c r="A525" i="10"/>
  <c r="A528" i="10"/>
  <c r="A534" i="10"/>
  <c r="A535" i="10"/>
  <c r="A536" i="10"/>
  <c r="A539" i="10"/>
  <c r="A541" i="10"/>
  <c r="A542" i="10"/>
  <c r="A543" i="10"/>
  <c r="A544" i="10"/>
  <c r="A546" i="10"/>
  <c r="A548" i="10"/>
  <c r="A549" i="10"/>
  <c r="A550" i="10"/>
  <c r="A551" i="10"/>
  <c r="A552" i="10"/>
  <c r="A553" i="10"/>
  <c r="A554" i="10"/>
  <c r="A555" i="10"/>
  <c r="A559" i="10"/>
  <c r="A560" i="10"/>
  <c r="A561" i="10"/>
  <c r="A563" i="10"/>
  <c r="A564" i="10"/>
  <c r="A565" i="10"/>
  <c r="A568" i="10"/>
  <c r="A569" i="10"/>
  <c r="A571" i="10"/>
  <c r="A573" i="10"/>
  <c r="A574" i="10"/>
  <c r="A578" i="10"/>
  <c r="A580" i="10"/>
  <c r="A582" i="10"/>
  <c r="A583" i="10"/>
  <c r="A584" i="10"/>
  <c r="A585" i="10"/>
  <c r="A586" i="10"/>
  <c r="A587" i="10"/>
  <c r="A589" i="10"/>
  <c r="A590" i="10"/>
  <c r="A592" i="10"/>
  <c r="A594" i="10"/>
  <c r="A595" i="10"/>
  <c r="A596" i="10"/>
  <c r="A598" i="10"/>
  <c r="A601" i="10"/>
  <c r="A602" i="10"/>
  <c r="A605" i="10"/>
  <c r="A606" i="10"/>
  <c r="A607" i="10"/>
  <c r="A610" i="10"/>
  <c r="A611" i="10"/>
  <c r="A614" i="10"/>
  <c r="A615" i="10"/>
  <c r="A616" i="10"/>
  <c r="A617" i="10"/>
  <c r="A618" i="10"/>
  <c r="A619" i="10"/>
  <c r="A620" i="10"/>
  <c r="A622" i="10"/>
  <c r="A623" i="10"/>
  <c r="A624" i="10"/>
  <c r="A625" i="10"/>
  <c r="A626" i="10"/>
  <c r="A627" i="10"/>
  <c r="A628" i="10"/>
  <c r="A629" i="10"/>
  <c r="A630" i="10"/>
  <c r="A632" i="10"/>
  <c r="A633" i="10"/>
  <c r="A634" i="10"/>
  <c r="A635" i="10"/>
  <c r="A636" i="10"/>
  <c r="A638" i="10"/>
  <c r="A639" i="10"/>
  <c r="A640" i="10"/>
  <c r="A643" i="10"/>
  <c r="A645" i="10"/>
  <c r="A646" i="10"/>
  <c r="A647" i="10"/>
  <c r="A650" i="10"/>
  <c r="A654" i="10"/>
  <c r="A655" i="10"/>
  <c r="A657" i="10"/>
  <c r="A658" i="10"/>
  <c r="A660" i="10"/>
  <c r="A661" i="10"/>
  <c r="A662" i="10"/>
  <c r="A663" i="10"/>
  <c r="A666" i="10"/>
  <c r="A671" i="10"/>
  <c r="A672" i="10"/>
  <c r="A673" i="10"/>
  <c r="A675" i="10"/>
  <c r="A676" i="10"/>
  <c r="A677" i="10"/>
  <c r="A679" i="10"/>
  <c r="A680" i="10"/>
  <c r="A681" i="10"/>
  <c r="A683" i="10"/>
  <c r="A685" i="10"/>
  <c r="A686" i="10"/>
  <c r="A688" i="10"/>
  <c r="A690" i="10"/>
  <c r="A692" i="10"/>
  <c r="A693" i="10"/>
  <c r="A696" i="10"/>
  <c r="A697" i="10"/>
  <c r="A700" i="10"/>
  <c r="A702" i="10"/>
  <c r="A704" i="10"/>
  <c r="A705" i="10"/>
  <c r="A707" i="10"/>
  <c r="A708" i="10"/>
  <c r="A709" i="10"/>
  <c r="A710" i="10"/>
  <c r="A711" i="10"/>
  <c r="A712" i="10"/>
  <c r="A713" i="10"/>
  <c r="A714" i="10"/>
  <c r="A715" i="10"/>
  <c r="A716" i="10"/>
  <c r="A718" i="10"/>
  <c r="A721" i="10"/>
  <c r="A722" i="10"/>
  <c r="A723" i="10"/>
  <c r="A724" i="10"/>
  <c r="A725" i="10"/>
  <c r="A727" i="10"/>
  <c r="A729" i="10"/>
  <c r="A730" i="10"/>
  <c r="A731" i="10"/>
  <c r="A732" i="10"/>
  <c r="A734" i="10"/>
  <c r="A736" i="10"/>
  <c r="A737" i="10"/>
  <c r="A738" i="10"/>
  <c r="A739" i="10"/>
  <c r="A742" i="10"/>
  <c r="A743" i="10"/>
  <c r="A747" i="10"/>
  <c r="A748" i="10"/>
  <c r="A749" i="10"/>
  <c r="A752" i="10"/>
  <c r="A753" i="10"/>
  <c r="A755" i="10"/>
  <c r="A757" i="10"/>
  <c r="A758" i="10"/>
  <c r="A759" i="10"/>
  <c r="A761" i="10"/>
  <c r="A762" i="10"/>
  <c r="A763" i="10"/>
  <c r="A764" i="10"/>
  <c r="A765" i="10"/>
  <c r="A767" i="10"/>
  <c r="A768" i="10"/>
  <c r="A770" i="10"/>
  <c r="A771" i="10"/>
  <c r="A772" i="10"/>
  <c r="A773" i="10"/>
  <c r="A775" i="10"/>
  <c r="A776" i="10"/>
  <c r="A777" i="10"/>
  <c r="A778" i="10"/>
  <c r="A779" i="10"/>
  <c r="A783" i="10"/>
  <c r="A784" i="10"/>
  <c r="A785" i="10"/>
  <c r="A786" i="10"/>
  <c r="A788" i="10"/>
  <c r="A789" i="10"/>
  <c r="A790" i="10"/>
  <c r="A792" i="10"/>
  <c r="A793" i="10"/>
  <c r="A794" i="10"/>
  <c r="A795" i="10"/>
  <c r="A797" i="10"/>
  <c r="A798" i="10"/>
  <c r="A799" i="10"/>
  <c r="A800" i="10"/>
  <c r="A801" i="10"/>
  <c r="A803" i="10"/>
  <c r="A804" i="10"/>
  <c r="A806" i="10"/>
  <c r="A807" i="10"/>
  <c r="A808" i="10"/>
  <c r="A809" i="10"/>
  <c r="A810" i="10"/>
  <c r="A811" i="10"/>
  <c r="A814" i="10"/>
  <c r="A815" i="10"/>
  <c r="A816" i="10"/>
  <c r="A818" i="10"/>
  <c r="A819" i="10"/>
  <c r="A820" i="10"/>
  <c r="A821" i="10"/>
  <c r="A825" i="10"/>
  <c r="A826" i="10"/>
  <c r="A827" i="10"/>
  <c r="A828" i="10"/>
  <c r="A830" i="10"/>
  <c r="A831" i="10"/>
  <c r="A832" i="10"/>
  <c r="A834" i="10"/>
  <c r="A835" i="10"/>
  <c r="A836" i="10"/>
  <c r="A837" i="10"/>
  <c r="A838" i="10"/>
  <c r="A839" i="10"/>
  <c r="A840" i="10"/>
  <c r="A841" i="10"/>
  <c r="A843" i="10"/>
  <c r="A844" i="10"/>
  <c r="A846" i="10"/>
  <c r="A847" i="10"/>
  <c r="A849" i="10"/>
  <c r="A850" i="10"/>
  <c r="A851" i="10"/>
  <c r="A852" i="10"/>
  <c r="A857" i="10"/>
  <c r="A858" i="10"/>
  <c r="A859" i="10"/>
  <c r="A861" i="10"/>
  <c r="A862" i="10"/>
  <c r="A864" i="10"/>
  <c r="A865" i="10"/>
  <c r="A866" i="10"/>
  <c r="A867" i="10"/>
  <c r="A870" i="10"/>
  <c r="A873" i="10"/>
  <c r="A876" i="10"/>
  <c r="A877" i="10"/>
  <c r="A878" i="10"/>
  <c r="A879" i="10"/>
  <c r="A880" i="10"/>
  <c r="A881" i="10"/>
  <c r="A884" i="10"/>
  <c r="A886" i="10"/>
  <c r="A887" i="10"/>
  <c r="A888" i="10"/>
  <c r="A889" i="10"/>
  <c r="A890" i="10"/>
  <c r="A891" i="10"/>
  <c r="A892" i="10"/>
  <c r="A895" i="10"/>
  <c r="A896" i="10"/>
  <c r="A897" i="10"/>
  <c r="A898" i="10"/>
  <c r="A899" i="10"/>
  <c r="A900" i="10"/>
  <c r="A901" i="10"/>
  <c r="A903" i="10"/>
  <c r="A905" i="10"/>
  <c r="A906" i="10"/>
  <c r="A907" i="10"/>
  <c r="A908" i="10"/>
  <c r="A909" i="10"/>
  <c r="A910" i="10"/>
  <c r="A912" i="10"/>
  <c r="A913" i="10"/>
  <c r="A914" i="10"/>
  <c r="A916" i="10"/>
  <c r="A917" i="10"/>
  <c r="A918" i="10"/>
  <c r="A921" i="10"/>
  <c r="A923" i="10"/>
  <c r="A926" i="10"/>
  <c r="A927" i="10"/>
  <c r="A928" i="10"/>
  <c r="A929" i="10"/>
  <c r="A930" i="10"/>
  <c r="A931" i="10"/>
  <c r="A932" i="10"/>
  <c r="A934" i="10"/>
  <c r="A937" i="10"/>
  <c r="A938" i="10"/>
  <c r="A939" i="10"/>
  <c r="A941" i="10"/>
  <c r="A942" i="10"/>
  <c r="A943" i="10"/>
  <c r="A946" i="10"/>
  <c r="A947" i="10"/>
  <c r="A948" i="10"/>
  <c r="A949" i="10"/>
  <c r="A952" i="10"/>
  <c r="A953" i="10"/>
  <c r="A955" i="10"/>
  <c r="A957" i="10"/>
  <c r="A958" i="10"/>
  <c r="A960" i="10"/>
  <c r="A961" i="10"/>
  <c r="A962" i="10"/>
  <c r="A964" i="10"/>
  <c r="A966" i="10"/>
  <c r="A967" i="10"/>
  <c r="A969" i="10"/>
  <c r="A972" i="10"/>
  <c r="A973" i="10"/>
  <c r="A974" i="10"/>
  <c r="A975" i="10"/>
  <c r="A976" i="10"/>
  <c r="A977" i="10"/>
  <c r="A978" i="10"/>
  <c r="A980" i="10"/>
  <c r="A981" i="10"/>
  <c r="A982" i="10"/>
  <c r="A983" i="10"/>
  <c r="A984" i="10"/>
  <c r="A985" i="10"/>
  <c r="A990" i="10"/>
  <c r="A991" i="10"/>
  <c r="A992" i="10"/>
  <c r="A993" i="10"/>
  <c r="A994" i="10"/>
  <c r="A995" i="10"/>
  <c r="A996" i="10"/>
  <c r="A997" i="10"/>
  <c r="A998" i="10"/>
  <c r="A999" i="10"/>
  <c r="A1002" i="10"/>
  <c r="A1003" i="10"/>
  <c r="A1004" i="10"/>
  <c r="A1005" i="10"/>
  <c r="A1006" i="10"/>
  <c r="A1007" i="10"/>
  <c r="A1008" i="10"/>
  <c r="A1009" i="10"/>
  <c r="A1011" i="10"/>
  <c r="A1012" i="10"/>
  <c r="A1013" i="10"/>
  <c r="A1014" i="10"/>
  <c r="A1015" i="10"/>
  <c r="A1017" i="10"/>
  <c r="A1018" i="10"/>
  <c r="A1019" i="10"/>
  <c r="A1020" i="10"/>
  <c r="A1021" i="10"/>
  <c r="A1022" i="10"/>
  <c r="A1023" i="10"/>
  <c r="A1026" i="10"/>
  <c r="A1027" i="10"/>
  <c r="A1028" i="10"/>
  <c r="A1029" i="10"/>
  <c r="A1030" i="10"/>
  <c r="A1031" i="10"/>
  <c r="A1034" i="10"/>
  <c r="A1035" i="10"/>
  <c r="A1036" i="10"/>
  <c r="A1038" i="10"/>
  <c r="A1039" i="10"/>
  <c r="A1040" i="10"/>
  <c r="A1041" i="10"/>
  <c r="A1042" i="10"/>
  <c r="A1045" i="10"/>
  <c r="A1046" i="10"/>
  <c r="A1047" i="10"/>
  <c r="A1049" i="10"/>
  <c r="A1050" i="10"/>
  <c r="A1051" i="10"/>
  <c r="A1053" i="10"/>
  <c r="A1054" i="10"/>
  <c r="A1056" i="10"/>
  <c r="A1057" i="10"/>
  <c r="A1058" i="10"/>
  <c r="A1060" i="10"/>
  <c r="A1062" i="10"/>
  <c r="A1064" i="10"/>
  <c r="A1065" i="10"/>
  <c r="A1067" i="10"/>
  <c r="A1069" i="10"/>
  <c r="A1070" i="10"/>
  <c r="A1071" i="10"/>
  <c r="A1075" i="10"/>
  <c r="A1076" i="10"/>
  <c r="A1078" i="10"/>
  <c r="A1079" i="10"/>
  <c r="A1080" i="10"/>
  <c r="A1081" i="10"/>
  <c r="A1082" i="10"/>
  <c r="A1083" i="10"/>
  <c r="A1084" i="10"/>
  <c r="A1085" i="10"/>
  <c r="A1086" i="10"/>
  <c r="A1087" i="10"/>
  <c r="A1089" i="10"/>
  <c r="A1091" i="10"/>
  <c r="A1092" i="10"/>
  <c r="A1093" i="10"/>
  <c r="A1095" i="10"/>
  <c r="A1097" i="10"/>
  <c r="A1098" i="10"/>
  <c r="A1099" i="10"/>
  <c r="A1100" i="10"/>
  <c r="A1101" i="10"/>
  <c r="A1102" i="10"/>
  <c r="A1103" i="10"/>
  <c r="A1104" i="10"/>
  <c r="A1105" i="10"/>
  <c r="A1106" i="10"/>
  <c r="A1108" i="10"/>
  <c r="A1109" i="10"/>
  <c r="A1110" i="10"/>
  <c r="A1112" i="10"/>
  <c r="A1113" i="10"/>
  <c r="A1114" i="10"/>
  <c r="A1115" i="10"/>
  <c r="A1116" i="10"/>
  <c r="A1117" i="10"/>
  <c r="A1118" i="10"/>
  <c r="A1120" i="10"/>
  <c r="A1121" i="10"/>
  <c r="A1122" i="10"/>
  <c r="A1123" i="10"/>
  <c r="A1124" i="10"/>
  <c r="A1125" i="10"/>
  <c r="A1126" i="10"/>
  <c r="A1128" i="10"/>
  <c r="A1129" i="10"/>
  <c r="A1130" i="10"/>
  <c r="A1133" i="10"/>
  <c r="A1136" i="10"/>
  <c r="A1137" i="10"/>
  <c r="A1139" i="10"/>
  <c r="A1141" i="10"/>
  <c r="A1142" i="10"/>
  <c r="A1144" i="10"/>
  <c r="A1146" i="10"/>
  <c r="A1147" i="10"/>
  <c r="A1148" i="10"/>
  <c r="A1149" i="10"/>
  <c r="A1150" i="10"/>
  <c r="A1151" i="10"/>
  <c r="A1153" i="10"/>
  <c r="A1154" i="10"/>
  <c r="A1155" i="10"/>
  <c r="A1156" i="10"/>
  <c r="A1157" i="10"/>
  <c r="A1158" i="10"/>
  <c r="A1159" i="10"/>
  <c r="A1160" i="10"/>
  <c r="A1161" i="10"/>
  <c r="A1162" i="10"/>
  <c r="A1163" i="10"/>
  <c r="A1164" i="10"/>
  <c r="A1165" i="10"/>
  <c r="A1168" i="10"/>
  <c r="A1170" i="10"/>
  <c r="A1171" i="10"/>
  <c r="A1173" i="10"/>
  <c r="A1174" i="10"/>
  <c r="A1175" i="10"/>
  <c r="A1176" i="10"/>
  <c r="A1177" i="10"/>
  <c r="A1178" i="10"/>
  <c r="A1179" i="10"/>
  <c r="A1180" i="10"/>
  <c r="A1181" i="10"/>
  <c r="A1182" i="10"/>
  <c r="A1183" i="10"/>
  <c r="A1187" i="10"/>
  <c r="A1190" i="10"/>
  <c r="A1191" i="10"/>
  <c r="A1192" i="10"/>
  <c r="A1194" i="10"/>
  <c r="A1195" i="10"/>
  <c r="A1199" i="10"/>
  <c r="A1200" i="10"/>
  <c r="A1201" i="10"/>
  <c r="A1202" i="10"/>
  <c r="A1203" i="10"/>
  <c r="A1204" i="10"/>
  <c r="A1205" i="10"/>
  <c r="A1206" i="10"/>
  <c r="A1207" i="10"/>
  <c r="A1209" i="10"/>
  <c r="A1212" i="10"/>
  <c r="A1213" i="10"/>
  <c r="A1214" i="10"/>
  <c r="A1215" i="10"/>
  <c r="A1216" i="10"/>
  <c r="A1217" i="10"/>
  <c r="A1218" i="10"/>
  <c r="A1220" i="10"/>
  <c r="A1221" i="10"/>
  <c r="A1222" i="10"/>
  <c r="A1223" i="10"/>
  <c r="A1224" i="10"/>
  <c r="A1225" i="10"/>
  <c r="A1226" i="10"/>
  <c r="A1228" i="10"/>
  <c r="A1229" i="10"/>
  <c r="A1230" i="10"/>
  <c r="A1232" i="10"/>
  <c r="A1233" i="10"/>
  <c r="A1234" i="10"/>
  <c r="A1237" i="10"/>
  <c r="A1239" i="10"/>
  <c r="A1241" i="10"/>
  <c r="A1242" i="10"/>
  <c r="A1243" i="10"/>
  <c r="A1244" i="10"/>
  <c r="A1245" i="10"/>
  <c r="A1246" i="10"/>
  <c r="A1249" i="10"/>
  <c r="A1250" i="10"/>
  <c r="A1251" i="10"/>
  <c r="A1253" i="10"/>
  <c r="A1254" i="10"/>
  <c r="A1256" i="10"/>
  <c r="A1257" i="10"/>
  <c r="A1258" i="10"/>
  <c r="A1259" i="10"/>
  <c r="A1261" i="10"/>
  <c r="A1263" i="10"/>
  <c r="A1265" i="10"/>
  <c r="A1266" i="10"/>
  <c r="A1268" i="10"/>
  <c r="A1269" i="10"/>
  <c r="A1270" i="10"/>
  <c r="A1271" i="10"/>
  <c r="A1272" i="10"/>
  <c r="A1273" i="10"/>
  <c r="A1274" i="10"/>
  <c r="A1275" i="10"/>
  <c r="A1276" i="10"/>
  <c r="A1278" i="10"/>
  <c r="A1279" i="10"/>
  <c r="A1280" i="10"/>
  <c r="A1281" i="10"/>
  <c r="A1282" i="10"/>
  <c r="A1283" i="10"/>
  <c r="A1284" i="10"/>
  <c r="A1285" i="10"/>
  <c r="A1288" i="10"/>
  <c r="A1289" i="10"/>
  <c r="A1290" i="10"/>
  <c r="A1292" i="10"/>
  <c r="A1293" i="10"/>
  <c r="A1294" i="10"/>
  <c r="A1295" i="10"/>
  <c r="A1296" i="10"/>
  <c r="A1297" i="10"/>
  <c r="A1300" i="10"/>
  <c r="A1301" i="10"/>
  <c r="A1302" i="10"/>
  <c r="A1303" i="10"/>
  <c r="A1304" i="10"/>
  <c r="A1306" i="10"/>
  <c r="A1307" i="10"/>
  <c r="A1308" i="10"/>
  <c r="A1309" i="10"/>
  <c r="A1311" i="10"/>
  <c r="A1313" i="10"/>
  <c r="A1314" i="10"/>
  <c r="A1315" i="10"/>
  <c r="A1316" i="10"/>
  <c r="A1318" i="10"/>
  <c r="A1319" i="10"/>
  <c r="A1320" i="10"/>
  <c r="A1322" i="10"/>
  <c r="A1324" i="10"/>
  <c r="A1326" i="10"/>
  <c r="A1327" i="10"/>
  <c r="A1329" i="10"/>
  <c r="A1330" i="10"/>
  <c r="A1331" i="10"/>
  <c r="A1332" i="10"/>
  <c r="A1333" i="10"/>
  <c r="A1336" i="10"/>
  <c r="A1339" i="10"/>
  <c r="A1340" i="10"/>
  <c r="A1341" i="10"/>
  <c r="A1342" i="10"/>
  <c r="A1344" i="10"/>
  <c r="A1346" i="10"/>
  <c r="A1348" i="10"/>
  <c r="A1349" i="10"/>
  <c r="A1350" i="10"/>
  <c r="A1351" i="10"/>
  <c r="A1352" i="10"/>
  <c r="A1353" i="10"/>
  <c r="A1355" i="10"/>
  <c r="A1356" i="10"/>
  <c r="A1357" i="10"/>
  <c r="A1359" i="10"/>
  <c r="A1361" i="10"/>
  <c r="A1362" i="10"/>
  <c r="A1363" i="10"/>
  <c r="A1364" i="10"/>
  <c r="A1365" i="10"/>
  <c r="A1367" i="10"/>
  <c r="A1369" i="10"/>
  <c r="A1371" i="10"/>
  <c r="A1372" i="10"/>
  <c r="A1373" i="10"/>
  <c r="A1374" i="10"/>
  <c r="A1376" i="10"/>
  <c r="A1378" i="10"/>
  <c r="A1380" i="10"/>
  <c r="A1381" i="10"/>
  <c r="A1382" i="10"/>
  <c r="A1383" i="10"/>
  <c r="A1384" i="10"/>
  <c r="A1385" i="10"/>
  <c r="A1386" i="10"/>
  <c r="A1387" i="10"/>
  <c r="A1389" i="10"/>
  <c r="A1390" i="10"/>
  <c r="A1391" i="10"/>
  <c r="A1392" i="10"/>
  <c r="A1393" i="10"/>
  <c r="A1394" i="10"/>
  <c r="A1396" i="10"/>
  <c r="A1398" i="10"/>
  <c r="A1399" i="10"/>
  <c r="A1400" i="10"/>
  <c r="A1401" i="10"/>
  <c r="A1403" i="10"/>
  <c r="A1404" i="10"/>
  <c r="A1405" i="10"/>
  <c r="A1406" i="10"/>
  <c r="A1407" i="10"/>
  <c r="A1408" i="10"/>
  <c r="A1410" i="10"/>
  <c r="A1411" i="10"/>
  <c r="A1412" i="10"/>
  <c r="A1413" i="10"/>
  <c r="A1415" i="10"/>
  <c r="A1416" i="10"/>
  <c r="A1417" i="10"/>
  <c r="A1418" i="10"/>
  <c r="A1419" i="10"/>
  <c r="A1421" i="10"/>
  <c r="A1422" i="10"/>
  <c r="A1423" i="10"/>
  <c r="A1426" i="10"/>
  <c r="A1428" i="10"/>
  <c r="A1429" i="10"/>
  <c r="A1430" i="10"/>
  <c r="A1431" i="10"/>
  <c r="A1432" i="10"/>
  <c r="A1433" i="10"/>
  <c r="A1434" i="10"/>
  <c r="A1435" i="10"/>
  <c r="A1436" i="10"/>
  <c r="A1437" i="10"/>
  <c r="A1438" i="10"/>
  <c r="A1439" i="10"/>
  <c r="A1441" i="10"/>
  <c r="A1443" i="10"/>
  <c r="A1444" i="10"/>
  <c r="A1445" i="10"/>
  <c r="A1446" i="10"/>
  <c r="A1447" i="10"/>
  <c r="A1448" i="10"/>
  <c r="A1449" i="10"/>
  <c r="A1452" i="10"/>
  <c r="A1453" i="10"/>
  <c r="A1454" i="10"/>
  <c r="A1455" i="10"/>
  <c r="A1456" i="10"/>
  <c r="A1458" i="10"/>
  <c r="A1459" i="10"/>
  <c r="A1461" i="10"/>
  <c r="A1462" i="10"/>
  <c r="A1463" i="10"/>
  <c r="A1464" i="10"/>
  <c r="A1466" i="10"/>
  <c r="A1468" i="10"/>
  <c r="A1469" i="10"/>
  <c r="A1470" i="10"/>
  <c r="A1471" i="10"/>
  <c r="A1472" i="10"/>
  <c r="A1473" i="10"/>
  <c r="A1474" i="10"/>
  <c r="A1475" i="10"/>
  <c r="A1476" i="10"/>
  <c r="A1477" i="10"/>
  <c r="A1478" i="10"/>
  <c r="A1479" i="10"/>
  <c r="A1480" i="10"/>
  <c r="A1481" i="10"/>
  <c r="A1482" i="10"/>
  <c r="A1483" i="10"/>
  <c r="A1484" i="10"/>
  <c r="A1485" i="10"/>
  <c r="A1486" i="10"/>
  <c r="A1487" i="10"/>
  <c r="A1489" i="10"/>
  <c r="A1490" i="10"/>
  <c r="A1491" i="10"/>
  <c r="A1492" i="10"/>
  <c r="A1493" i="10"/>
  <c r="A1494" i="10"/>
  <c r="A1495" i="10"/>
  <c r="A1496" i="10"/>
  <c r="A1497" i="10"/>
  <c r="A1498" i="10"/>
  <c r="A1499" i="10"/>
  <c r="A1500" i="10"/>
  <c r="A1503" i="10"/>
  <c r="A1504" i="10"/>
  <c r="A1506" i="10"/>
  <c r="A1507" i="10"/>
  <c r="A1508" i="10"/>
  <c r="A1509" i="10"/>
  <c r="A1510" i="10"/>
  <c r="A1511" i="10"/>
  <c r="A1512" i="10"/>
  <c r="A1513" i="10"/>
  <c r="A1514" i="10"/>
  <c r="A1515" i="10"/>
  <c r="A1516" i="10"/>
  <c r="A1517" i="10"/>
  <c r="A1518" i="10"/>
  <c r="A1519" i="10"/>
  <c r="A1520" i="10"/>
  <c r="A1521" i="10"/>
  <c r="A1522" i="10"/>
  <c r="A1523" i="10"/>
  <c r="A1524" i="10"/>
  <c r="A1525" i="10"/>
  <c r="A1526" i="10"/>
  <c r="A1528" i="10"/>
  <c r="A1529" i="10"/>
  <c r="A1530" i="10"/>
  <c r="A1532" i="10"/>
  <c r="A1533" i="10"/>
  <c r="A1534" i="10"/>
  <c r="A1535" i="10"/>
  <c r="A1536" i="10"/>
  <c r="A1537" i="10"/>
  <c r="A1539" i="10"/>
  <c r="A1541" i="10"/>
  <c r="A1544" i="10"/>
  <c r="A1545" i="10"/>
  <c r="A1547" i="10"/>
  <c r="A1548" i="10"/>
  <c r="A1550" i="10"/>
  <c r="A1551" i="10"/>
  <c r="A1552" i="10"/>
  <c r="A1553" i="10"/>
  <c r="A1555" i="10"/>
  <c r="A1556" i="10"/>
  <c r="A1557" i="10"/>
  <c r="A1558" i="10"/>
  <c r="A1562" i="10"/>
  <c r="A1563" i="10"/>
  <c r="A1564" i="10"/>
  <c r="A1566" i="10"/>
  <c r="A1567" i="10"/>
  <c r="A1568" i="10"/>
  <c r="A1569" i="10"/>
  <c r="A1570" i="10"/>
  <c r="A1572" i="10"/>
  <c r="A1573" i="10"/>
  <c r="A1574" i="10"/>
  <c r="A1575" i="10"/>
  <c r="A1576" i="10"/>
  <c r="A1578" i="10"/>
  <c r="A1579" i="10"/>
  <c r="A1580" i="10"/>
  <c r="A1581" i="10"/>
  <c r="A1582" i="10"/>
  <c r="A1583" i="10"/>
  <c r="A1585" i="10"/>
  <c r="A1586" i="10"/>
  <c r="A1587" i="10"/>
  <c r="A1589" i="10"/>
  <c r="A1590" i="10"/>
  <c r="A1591" i="10"/>
  <c r="A1592" i="10"/>
  <c r="A1595" i="10"/>
  <c r="A1596" i="10"/>
  <c r="A1597" i="10"/>
  <c r="A1598" i="10"/>
  <c r="A1599" i="10"/>
  <c r="A1602" i="10"/>
  <c r="A1603" i="10"/>
  <c r="A1604" i="10"/>
  <c r="A1606" i="10"/>
  <c r="A1607" i="10"/>
  <c r="A1608" i="10"/>
  <c r="A1610" i="10"/>
  <c r="A1611" i="10"/>
  <c r="A1612" i="10"/>
  <c r="A1613" i="10"/>
  <c r="A1615" i="10"/>
  <c r="A1616" i="10"/>
  <c r="A1617" i="10"/>
  <c r="A1618" i="10"/>
  <c r="A1620" i="10"/>
  <c r="A1622" i="10"/>
  <c r="A1623" i="10"/>
  <c r="A1624" i="10"/>
  <c r="A1625" i="10"/>
  <c r="A1626" i="10"/>
  <c r="A1627" i="10"/>
  <c r="A1630" i="10"/>
  <c r="A1631" i="10"/>
  <c r="A1632" i="10"/>
  <c r="A1633" i="10"/>
  <c r="A1634" i="10"/>
  <c r="A1635" i="10"/>
  <c r="A1637" i="10"/>
  <c r="A1638" i="10"/>
  <c r="A1641" i="10"/>
  <c r="A1642" i="10"/>
  <c r="A1644" i="10"/>
  <c r="A1646" i="10"/>
  <c r="A1647" i="10"/>
  <c r="A1648" i="10"/>
  <c r="A1649" i="10"/>
  <c r="A1650" i="10"/>
  <c r="A1651" i="10"/>
  <c r="A1652" i="10"/>
  <c r="A1654" i="10"/>
  <c r="A1655" i="10"/>
  <c r="A1657" i="10"/>
  <c r="A1658" i="10"/>
  <c r="A1659" i="10"/>
  <c r="A1660" i="10"/>
  <c r="A1662" i="10"/>
  <c r="A1663" i="10"/>
  <c r="A1664" i="10"/>
  <c r="A1665" i="10"/>
  <c r="A1666" i="10"/>
  <c r="A1667" i="10"/>
  <c r="A1668" i="10"/>
  <c r="A1669" i="10"/>
  <c r="A1670" i="10"/>
  <c r="A1672" i="10"/>
  <c r="A1673" i="10"/>
  <c r="A1674" i="10"/>
  <c r="A1675" i="10"/>
  <c r="A1676" i="10"/>
  <c r="A1677" i="10"/>
  <c r="A1678" i="10"/>
  <c r="A1679" i="10"/>
  <c r="A1680" i="10"/>
  <c r="A1681" i="10"/>
  <c r="A1682" i="10"/>
  <c r="A1683" i="10"/>
  <c r="A1684" i="10"/>
  <c r="A1685" i="10"/>
  <c r="A1686" i="10"/>
  <c r="A1687" i="10"/>
  <c r="A1688" i="10"/>
  <c r="A1689" i="10"/>
  <c r="A1690" i="10"/>
  <c r="A1691" i="10"/>
  <c r="A1692" i="10"/>
  <c r="A1693" i="10"/>
  <c r="A1696" i="10"/>
  <c r="A1697" i="10"/>
  <c r="A1698" i="10"/>
  <c r="A1699" i="10"/>
  <c r="A1700" i="10"/>
  <c r="A1701" i="10"/>
  <c r="A1702" i="10"/>
  <c r="A1703" i="10"/>
  <c r="A1704" i="10"/>
  <c r="A1707" i="10"/>
  <c r="A1710" i="10"/>
  <c r="A1711" i="10"/>
  <c r="A1712" i="10"/>
  <c r="A1713" i="10"/>
  <c r="A1714" i="10"/>
  <c r="A1715" i="10"/>
  <c r="A1716" i="10"/>
  <c r="A1717" i="10"/>
  <c r="A1719" i="10"/>
  <c r="A1720" i="10"/>
  <c r="A1721" i="10"/>
  <c r="A1722" i="10"/>
  <c r="A1723" i="10"/>
  <c r="A1724" i="10"/>
  <c r="A1725" i="10"/>
  <c r="A1726" i="10"/>
  <c r="A1727" i="10"/>
  <c r="A1729" i="10"/>
  <c r="A1730" i="10"/>
  <c r="A1732" i="10"/>
  <c r="A1733" i="10"/>
  <c r="A1736" i="10"/>
  <c r="A1737" i="10"/>
  <c r="A1738" i="10"/>
  <c r="A1739" i="10"/>
  <c r="A1741" i="10"/>
  <c r="A1742" i="10"/>
  <c r="A1743" i="10"/>
  <c r="A1745" i="10"/>
  <c r="A1746" i="10"/>
  <c r="A1748" i="10"/>
  <c r="A1751" i="10"/>
  <c r="A1752" i="10"/>
  <c r="A1753" i="10"/>
  <c r="A1754" i="10"/>
  <c r="A1755" i="10"/>
  <c r="A1756" i="10"/>
  <c r="A1758" i="10"/>
  <c r="A1759" i="10"/>
  <c r="A1761" i="10"/>
  <c r="A1762" i="10"/>
  <c r="A1763" i="10"/>
  <c r="A1764" i="10"/>
  <c r="A1765" i="10"/>
  <c r="A1766" i="10"/>
  <c r="A1767" i="10"/>
  <c r="A1768" i="10"/>
  <c r="A1769" i="10"/>
  <c r="A1770" i="10"/>
  <c r="A1771" i="10"/>
  <c r="A1772" i="10"/>
  <c r="A1774" i="10"/>
  <c r="A1775" i="10"/>
  <c r="A1778" i="10"/>
  <c r="A1779" i="10"/>
  <c r="A1780" i="10"/>
  <c r="A1781" i="10"/>
  <c r="A1782" i="10"/>
  <c r="A1783" i="10"/>
  <c r="A1784" i="10"/>
  <c r="A1785" i="10"/>
  <c r="A1786" i="10"/>
  <c r="A1788" i="10"/>
  <c r="A1789" i="10"/>
  <c r="A1790" i="10"/>
  <c r="A1791" i="10"/>
  <c r="A1792" i="10"/>
  <c r="A1793" i="10"/>
  <c r="A1794" i="10"/>
  <c r="A1795" i="10"/>
  <c r="A1796" i="10"/>
  <c r="A1797" i="10"/>
  <c r="A1798" i="10"/>
  <c r="A1800" i="10"/>
  <c r="A1801" i="10"/>
  <c r="A1802" i="10"/>
  <c r="A1803" i="10"/>
  <c r="A1804" i="10"/>
  <c r="A1805" i="10"/>
  <c r="A1808" i="10"/>
  <c r="A1809" i="10"/>
  <c r="A1810" i="10"/>
  <c r="A1811" i="10"/>
  <c r="A1813" i="10"/>
  <c r="A1814" i="10"/>
  <c r="A1815" i="10"/>
  <c r="A1817" i="10"/>
  <c r="A1818" i="10"/>
  <c r="A1819" i="10"/>
  <c r="A1820" i="10"/>
  <c r="A1822" i="10"/>
  <c r="A1823" i="10"/>
  <c r="A1824" i="10"/>
  <c r="A1826" i="10"/>
  <c r="A1827" i="10"/>
  <c r="A1828" i="10"/>
  <c r="A1830" i="10"/>
  <c r="A1831" i="10"/>
  <c r="A1833" i="10"/>
  <c r="A1834" i="10"/>
  <c r="A1835" i="10"/>
  <c r="A1836" i="10"/>
  <c r="A1837" i="10"/>
  <c r="A1838" i="10"/>
  <c r="A1839" i="10"/>
  <c r="A1842" i="10"/>
  <c r="A1843" i="10"/>
  <c r="A1845" i="10"/>
  <c r="A1846" i="10"/>
  <c r="A1849" i="10"/>
  <c r="A1851" i="10"/>
  <c r="A1852" i="10"/>
  <c r="A1853" i="10"/>
  <c r="A1854" i="10"/>
  <c r="A1855" i="10"/>
  <c r="A1856" i="10"/>
  <c r="A1857" i="10"/>
  <c r="A1858" i="10"/>
  <c r="A1859" i="10"/>
  <c r="A1861" i="10"/>
  <c r="A1862" i="10"/>
  <c r="A1863" i="10"/>
  <c r="A1864" i="10"/>
  <c r="A1866" i="10"/>
  <c r="A1867" i="10"/>
  <c r="A1868" i="10"/>
  <c r="A1869" i="10"/>
  <c r="A1870" i="10"/>
  <c r="A1871" i="10"/>
  <c r="A1872" i="10"/>
  <c r="A1874" i="10"/>
  <c r="A1875" i="10"/>
  <c r="A1876" i="10"/>
  <c r="A1877" i="10"/>
  <c r="A1878" i="10"/>
  <c r="A1879" i="10"/>
  <c r="A1880" i="10"/>
  <c r="A1881" i="10"/>
  <c r="A1882" i="10"/>
  <c r="A1883" i="10"/>
  <c r="A1884" i="10"/>
  <c r="A1885" i="10"/>
  <c r="A1886" i="10"/>
  <c r="A1887" i="10"/>
  <c r="A1889" i="10"/>
  <c r="A1890" i="10"/>
  <c r="A1891" i="10"/>
  <c r="A1892" i="10"/>
  <c r="A1895" i="10"/>
  <c r="A1896" i="10"/>
  <c r="A1897" i="10"/>
  <c r="A1899" i="10"/>
  <c r="A1900" i="10"/>
  <c r="A1901" i="10"/>
  <c r="A1902" i="10"/>
  <c r="A1903" i="10"/>
  <c r="A1904" i="10"/>
  <c r="A1905" i="10"/>
  <c r="A1906" i="10"/>
  <c r="A1907" i="10"/>
  <c r="A1908" i="10"/>
  <c r="A1909" i="10"/>
  <c r="A1910" i="10"/>
  <c r="A1911" i="10"/>
  <c r="A1912" i="10"/>
  <c r="A1913" i="10"/>
  <c r="A1914" i="10"/>
  <c r="A1915" i="10"/>
  <c r="A1916" i="10"/>
  <c r="A1917" i="10"/>
  <c r="A1918" i="10"/>
  <c r="A1919" i="10"/>
  <c r="A1920" i="10"/>
  <c r="A1922" i="10"/>
  <c r="A1924" i="10"/>
  <c r="A1925" i="10"/>
  <c r="A1926" i="10"/>
  <c r="A1927" i="10"/>
  <c r="A1928" i="10"/>
  <c r="A1929" i="10"/>
  <c r="A1930" i="10"/>
  <c r="A1931" i="10"/>
  <c r="A1932" i="10"/>
  <c r="A1933" i="10"/>
  <c r="A1935" i="10"/>
  <c r="A1936" i="10"/>
  <c r="A1937" i="10"/>
  <c r="A1938" i="10"/>
  <c r="A1939" i="10"/>
  <c r="A1940" i="10"/>
  <c r="A1941" i="10"/>
  <c r="A1942" i="10"/>
  <c r="A1943" i="10"/>
  <c r="A1944" i="10"/>
  <c r="A1945" i="10"/>
  <c r="A1946" i="10"/>
  <c r="A1947" i="10"/>
  <c r="A1948" i="10"/>
  <c r="A1949" i="10"/>
  <c r="A1950" i="10"/>
  <c r="A1952" i="10"/>
  <c r="A1953" i="10"/>
  <c r="A1954" i="10"/>
  <c r="A1955" i="10"/>
  <c r="A1956" i="10"/>
  <c r="A1957" i="10"/>
  <c r="A1958" i="10"/>
  <c r="A1959" i="10"/>
  <c r="A1960" i="10"/>
  <c r="A1961" i="10"/>
  <c r="A1962" i="10"/>
  <c r="A1964" i="10"/>
  <c r="A1965" i="10"/>
  <c r="A1968" i="10"/>
  <c r="A1969" i="10"/>
  <c r="A1970" i="10"/>
  <c r="A1971" i="10"/>
  <c r="A1972" i="10"/>
  <c r="A1974" i="10"/>
  <c r="A1976" i="10"/>
  <c r="A1977" i="10"/>
  <c r="A1978" i="10"/>
  <c r="A1979" i="10"/>
  <c r="A1981" i="10"/>
  <c r="A1982" i="10"/>
  <c r="A1983" i="10"/>
  <c r="A1984" i="10"/>
  <c r="A1985" i="10"/>
  <c r="A1986" i="10"/>
  <c r="A1987" i="10"/>
  <c r="A1988" i="10"/>
  <c r="A1989" i="10"/>
  <c r="A1990" i="10"/>
  <c r="A1992" i="10"/>
  <c r="A1993" i="10"/>
  <c r="A1995" i="10"/>
  <c r="A1996" i="10"/>
  <c r="A1997" i="10"/>
  <c r="A1998" i="10"/>
  <c r="A2000" i="10"/>
  <c r="A2001" i="10"/>
  <c r="A2004" i="10"/>
  <c r="A2005" i="10"/>
  <c r="A2007" i="10"/>
  <c r="A2011" i="10"/>
  <c r="A2012" i="10"/>
  <c r="A2014" i="10"/>
  <c r="A2016" i="10"/>
  <c r="A2018" i="10"/>
  <c r="A2019" i="10"/>
  <c r="A2020" i="10"/>
  <c r="A2024" i="10"/>
  <c r="A2025" i="10"/>
  <c r="A2026" i="10"/>
  <c r="A2027" i="10"/>
  <c r="A2029" i="10"/>
  <c r="A2030" i="10"/>
  <c r="A2034" i="10"/>
  <c r="A2036" i="10"/>
  <c r="A2038" i="10"/>
  <c r="A2042" i="10"/>
  <c r="A2043" i="10"/>
  <c r="A2048" i="10"/>
  <c r="A2050" i="10"/>
  <c r="A2051" i="10"/>
  <c r="A2053" i="10"/>
  <c r="A2058" i="10"/>
  <c r="A2060" i="10"/>
  <c r="A2061" i="10"/>
  <c r="A2063" i="10"/>
  <c r="A2064" i="10"/>
  <c r="A2066" i="10"/>
  <c r="A2068" i="10"/>
  <c r="A2071" i="10"/>
  <c r="A2072" i="10"/>
  <c r="A2075" i="10"/>
  <c r="A2079" i="10"/>
  <c r="A2080" i="10"/>
  <c r="A2081" i="10"/>
  <c r="A2082" i="10"/>
  <c r="A2083" i="10"/>
  <c r="A2085" i="10"/>
  <c r="A2087" i="10"/>
  <c r="A2088" i="10"/>
  <c r="A2090" i="10"/>
  <c r="A2091" i="10"/>
  <c r="A2092" i="10"/>
  <c r="A2093" i="10"/>
  <c r="A2096" i="10"/>
  <c r="A2099" i="10"/>
  <c r="A2106" i="10"/>
  <c r="A2108" i="10"/>
  <c r="A2110" i="10"/>
  <c r="A2112" i="10"/>
  <c r="A2115" i="10"/>
  <c r="A2118" i="10"/>
  <c r="A2121" i="10"/>
  <c r="A2125" i="10"/>
  <c r="A2127" i="10"/>
  <c r="A2128" i="10"/>
  <c r="A2130" i="10"/>
  <c r="A2132" i="10"/>
  <c r="A2133" i="10"/>
  <c r="A2135" i="10"/>
  <c r="A2139" i="10"/>
  <c r="A2140" i="10"/>
  <c r="A2141" i="10"/>
  <c r="A2143" i="10"/>
  <c r="A2145" i="10"/>
  <c r="A2146" i="10"/>
  <c r="A2147" i="10"/>
  <c r="A2149" i="10"/>
  <c r="A2150" i="10"/>
  <c r="A2151" i="10"/>
  <c r="A2152" i="10"/>
  <c r="A2155" i="10"/>
  <c r="A2157" i="10"/>
  <c r="A2162" i="10"/>
  <c r="A2163" i="10"/>
  <c r="A2167" i="10"/>
  <c r="A2169" i="10"/>
  <c r="A2171" i="10"/>
  <c r="A2173" i="10"/>
  <c r="A2174" i="10"/>
  <c r="A2175" i="10"/>
  <c r="A2178" i="10"/>
  <c r="A2180" i="10"/>
  <c r="A2183" i="10"/>
  <c r="A2186" i="10"/>
  <c r="A2187" i="10"/>
  <c r="A2189" i="10"/>
  <c r="A2190" i="10"/>
  <c r="A2191" i="10"/>
  <c r="A2196" i="10"/>
  <c r="A2199" i="10"/>
  <c r="A2201" i="10"/>
  <c r="A2202" i="10"/>
  <c r="A2203" i="10"/>
  <c r="A2204" i="10"/>
  <c r="A2205" i="10"/>
  <c r="A2207" i="10"/>
  <c r="A2208" i="10"/>
  <c r="A2210" i="10"/>
  <c r="A2211" i="10"/>
  <c r="A2214" i="10"/>
  <c r="A2215" i="10"/>
  <c r="A2218" i="10"/>
  <c r="A2221" i="10"/>
  <c r="A2224" i="10"/>
  <c r="A2230" i="10"/>
  <c r="A2233" i="10"/>
  <c r="A2236" i="10"/>
  <c r="A2238" i="10"/>
  <c r="A2243" i="10"/>
  <c r="A2244" i="10"/>
  <c r="A2245" i="10"/>
  <c r="A2248" i="10"/>
  <c r="A2249" i="10"/>
  <c r="A2251" i="10"/>
  <c r="A2253" i="10"/>
  <c r="A2255" i="10"/>
  <c r="A2256" i="10"/>
  <c r="A2259" i="10"/>
  <c r="A2260" i="10"/>
  <c r="A2261" i="10"/>
  <c r="A2262" i="10"/>
  <c r="A2263" i="10"/>
  <c r="A2265" i="10"/>
  <c r="A2266" i="10"/>
  <c r="A2267" i="10"/>
  <c r="A2268" i="10"/>
  <c r="A2271" i="10"/>
  <c r="A2272" i="10"/>
  <c r="A2273" i="10"/>
  <c r="A2274" i="10"/>
  <c r="A2275" i="10"/>
  <c r="A2276" i="10"/>
  <c r="A2277" i="10"/>
  <c r="A2278" i="10"/>
  <c r="A2281" i="10"/>
  <c r="A2283" i="10"/>
  <c r="A2284" i="10"/>
  <c r="A2285" i="10"/>
  <c r="A2286" i="10"/>
  <c r="A2289" i="10"/>
  <c r="A2291" i="10"/>
  <c r="A2292" i="10"/>
  <c r="A2298" i="10"/>
  <c r="A2300" i="10"/>
  <c r="A2301" i="10"/>
  <c r="A2303" i="10"/>
  <c r="A2305" i="10"/>
  <c r="A2308" i="10"/>
  <c r="A2311" i="10"/>
  <c r="A2312" i="10"/>
  <c r="A2313" i="10"/>
  <c r="A2314" i="10"/>
  <c r="A2317" i="10"/>
  <c r="A2320" i="10"/>
  <c r="A2321" i="10"/>
  <c r="A2324" i="10"/>
  <c r="A2325" i="10"/>
  <c r="A2326" i="10"/>
  <c r="A2327" i="10"/>
  <c r="A2328" i="10"/>
  <c r="A2331" i="10"/>
  <c r="A2333" i="10"/>
  <c r="A2334" i="10"/>
  <c r="A2335" i="10"/>
  <c r="A2338" i="10"/>
  <c r="A2339" i="10"/>
  <c r="A2340" i="10"/>
  <c r="A2341" i="10"/>
  <c r="A2343" i="10"/>
  <c r="A2344" i="10"/>
  <c r="A2346" i="10"/>
  <c r="A2347" i="10"/>
  <c r="A2348" i="10"/>
  <c r="A2352" i="10"/>
  <c r="A2355" i="10"/>
  <c r="A2356" i="10"/>
  <c r="A2357" i="10"/>
  <c r="A2358" i="10"/>
  <c r="A2359" i="10"/>
  <c r="A2360" i="10"/>
  <c r="A2361" i="10"/>
  <c r="A2362" i="10"/>
  <c r="A2364" i="10"/>
  <c r="A2365" i="10"/>
  <c r="A2366" i="10"/>
  <c r="A2367" i="10"/>
  <c r="A2371" i="10"/>
  <c r="A2372" i="10"/>
  <c r="A2373" i="10"/>
  <c r="A2375" i="10"/>
  <c r="A2378" i="10"/>
  <c r="A2379" i="10"/>
  <c r="A2380" i="10"/>
  <c r="A2381" i="10"/>
  <c r="A2382" i="10"/>
  <c r="A2385" i="10"/>
  <c r="A2386" i="10"/>
  <c r="A2387" i="10"/>
  <c r="A2388" i="10"/>
  <c r="A2389" i="10"/>
  <c r="A2390" i="10"/>
  <c r="A2391" i="10"/>
  <c r="A2393" i="10"/>
  <c r="A2395" i="10"/>
  <c r="A2396" i="10"/>
  <c r="A2398" i="10"/>
  <c r="A2400" i="10"/>
  <c r="A2401" i="10"/>
  <c r="A2403" i="10"/>
  <c r="A2404" i="10"/>
  <c r="A2407" i="10"/>
  <c r="A2408" i="10"/>
  <c r="A2410" i="10"/>
  <c r="A2411" i="10"/>
  <c r="A2412" i="10"/>
  <c r="A2413" i="10"/>
  <c r="A2416" i="10"/>
  <c r="A2417" i="10"/>
  <c r="A2419" i="10"/>
  <c r="A2420" i="10"/>
  <c r="A2422" i="10"/>
  <c r="A2425" i="10"/>
  <c r="A2426" i="10"/>
  <c r="A2427" i="10"/>
  <c r="A2428" i="10"/>
  <c r="A2429" i="10"/>
  <c r="A2430" i="10"/>
  <c r="A2432" i="10"/>
  <c r="A2433" i="10"/>
  <c r="A2434" i="10"/>
  <c r="A2435" i="10"/>
  <c r="A2441" i="10"/>
  <c r="A2443" i="10"/>
  <c r="A2444" i="10"/>
  <c r="A2446" i="10"/>
  <c r="A2447" i="10"/>
  <c r="A2450" i="10"/>
  <c r="A2451" i="10"/>
  <c r="A2452" i="10"/>
  <c r="A2453" i="10"/>
  <c r="A2455" i="10"/>
  <c r="A2456" i="10"/>
  <c r="A2457" i="10"/>
  <c r="A2458" i="10"/>
  <c r="A2460" i="10"/>
  <c r="A2462" i="10"/>
  <c r="A2465" i="10"/>
  <c r="A2466" i="10"/>
  <c r="A2468" i="10"/>
  <c r="A2469" i="10"/>
  <c r="A2470" i="10"/>
  <c r="A2471" i="10"/>
  <c r="A2472" i="10"/>
  <c r="A2473" i="10"/>
  <c r="A2474" i="10"/>
  <c r="A2475" i="10"/>
  <c r="A2477" i="10"/>
  <c r="A2478" i="10"/>
  <c r="A2479" i="10"/>
  <c r="A2480" i="10"/>
  <c r="A2481" i="10"/>
  <c r="A2482" i="10"/>
  <c r="A2485" i="10"/>
  <c r="A2487" i="10"/>
  <c r="A2489" i="10"/>
  <c r="A2490" i="10"/>
  <c r="A2491" i="10"/>
  <c r="A2494" i="10"/>
  <c r="A2495" i="10"/>
  <c r="A2496" i="10"/>
  <c r="A2497" i="10"/>
  <c r="A2500" i="10"/>
  <c r="A2503" i="10"/>
  <c r="A2505" i="10"/>
  <c r="A2508" i="10"/>
  <c r="A2509" i="10"/>
  <c r="A2512" i="10"/>
  <c r="A2513" i="10"/>
  <c r="A2514" i="10"/>
  <c r="A2515" i="10"/>
  <c r="A2516" i="10"/>
  <c r="A2517" i="10"/>
  <c r="A2518" i="10"/>
  <c r="A2520" i="10"/>
  <c r="A2521" i="10"/>
  <c r="A2523" i="10"/>
  <c r="A2524" i="10"/>
  <c r="A2526" i="10"/>
  <c r="A2527" i="10"/>
  <c r="A2528" i="10"/>
  <c r="A2530" i="10"/>
  <c r="A2531" i="10"/>
  <c r="A2532" i="10"/>
  <c r="A2533" i="10"/>
  <c r="A2535" i="10"/>
  <c r="A2536" i="10"/>
  <c r="A2537" i="10"/>
  <c r="A2540" i="10"/>
  <c r="A2541" i="10"/>
  <c r="A2544" i="10"/>
  <c r="A2545" i="10"/>
  <c r="A2548" i="10"/>
  <c r="A2549" i="10"/>
  <c r="A2552" i="10"/>
  <c r="A2554" i="10"/>
  <c r="A2555" i="10"/>
  <c r="A2556" i="10"/>
  <c r="A2557" i="10"/>
  <c r="A2558" i="10"/>
  <c r="A2559" i="10"/>
  <c r="A2561" i="10"/>
  <c r="A2563" i="10"/>
  <c r="A2564" i="10"/>
  <c r="A2565" i="10"/>
  <c r="A2567" i="10"/>
  <c r="A2568" i="10"/>
  <c r="A2570" i="10"/>
  <c r="A2572" i="10"/>
  <c r="A2573" i="10"/>
  <c r="A2577" i="10"/>
  <c r="A2578" i="10"/>
  <c r="A2580" i="10"/>
  <c r="A2581" i="10"/>
  <c r="A2582" i="10"/>
  <c r="A2583" i="10"/>
  <c r="A2584" i="10"/>
  <c r="A2585" i="10"/>
  <c r="A2586" i="10"/>
  <c r="A2587" i="10"/>
  <c r="A2589" i="10"/>
  <c r="A2591" i="10"/>
  <c r="A2593" i="10"/>
  <c r="A2594" i="10"/>
  <c r="A2596" i="10"/>
  <c r="A2597" i="10"/>
  <c r="A2598" i="10"/>
  <c r="A2599" i="10"/>
  <c r="A2601" i="10"/>
  <c r="A2602" i="10"/>
  <c r="A2603" i="10"/>
  <c r="A2604" i="10"/>
  <c r="A2605" i="10"/>
  <c r="A2606" i="10"/>
  <c r="A2607" i="10"/>
  <c r="A2609" i="10"/>
  <c r="A2613" i="10"/>
  <c r="A2614" i="10"/>
  <c r="A2615" i="10"/>
  <c r="A2616" i="10"/>
  <c r="A2617" i="10"/>
  <c r="A2618" i="10"/>
  <c r="A2619" i="10"/>
  <c r="A2620" i="10"/>
  <c r="A2624" i="10"/>
  <c r="A2625" i="10"/>
  <c r="A2626" i="10"/>
  <c r="A2627" i="10"/>
  <c r="A2630" i="10"/>
  <c r="A2632" i="10"/>
  <c r="A2633" i="10"/>
  <c r="A2635" i="10"/>
  <c r="A2637" i="10"/>
  <c r="A2638" i="10"/>
  <c r="A2639" i="10"/>
  <c r="A2641" i="10"/>
  <c r="A2642" i="10"/>
  <c r="A2643" i="10"/>
  <c r="A2644" i="10"/>
  <c r="A2646" i="10"/>
  <c r="A2647" i="10"/>
  <c r="A2648" i="10"/>
  <c r="A2649" i="10"/>
  <c r="A2651" i="10"/>
  <c r="A2652" i="10"/>
  <c r="A2657" i="10"/>
  <c r="A2658" i="10"/>
  <c r="A2660" i="10"/>
  <c r="A2666" i="10"/>
  <c r="A2667" i="10"/>
  <c r="A2669" i="10"/>
  <c r="A2670" i="10"/>
  <c r="A2672" i="10"/>
  <c r="A2673" i="10"/>
  <c r="A2674" i="10"/>
  <c r="A2675" i="10"/>
  <c r="A2676" i="10"/>
  <c r="A2677" i="10"/>
  <c r="A2678" i="10"/>
  <c r="A2679" i="10"/>
  <c r="A2680" i="10"/>
  <c r="A2681" i="10"/>
  <c r="A2682" i="10"/>
  <c r="A2683" i="10"/>
  <c r="A2684" i="10"/>
  <c r="A2685" i="10"/>
  <c r="A2686" i="10"/>
  <c r="A2688" i="10"/>
  <c r="A2689" i="10"/>
  <c r="A2691" i="10"/>
  <c r="A2693" i="10"/>
  <c r="A2696" i="10"/>
  <c r="A2698" i="10"/>
  <c r="A2700" i="10"/>
  <c r="A2701" i="10"/>
  <c r="A2702" i="10"/>
  <c r="A2703" i="10"/>
  <c r="A2704" i="10"/>
  <c r="A2705" i="10"/>
  <c r="A2706" i="10"/>
  <c r="A2707" i="10"/>
  <c r="A2708" i="10"/>
  <c r="A2709" i="10"/>
  <c r="A2710" i="10"/>
  <c r="A2712" i="10"/>
  <c r="A2714" i="10"/>
  <c r="A2715" i="10"/>
  <c r="A2717" i="10"/>
  <c r="A2719" i="10"/>
  <c r="A2720" i="10"/>
  <c r="A2723" i="10"/>
  <c r="A2725" i="10"/>
  <c r="A2727" i="10"/>
  <c r="A2728" i="10"/>
  <c r="A2729" i="10"/>
  <c r="A2730" i="10"/>
  <c r="A2731" i="10"/>
  <c r="A2732" i="10"/>
  <c r="A2734" i="10"/>
  <c r="A2735" i="10"/>
  <c r="A2736" i="10"/>
  <c r="A2738" i="10"/>
  <c r="A2739" i="10"/>
  <c r="A2740" i="10"/>
  <c r="A2741" i="10"/>
  <c r="A2742" i="10"/>
  <c r="A2743" i="10"/>
  <c r="A2744" i="10"/>
  <c r="A2745" i="10"/>
  <c r="A2749" i="10"/>
  <c r="A2751" i="10"/>
  <c r="A2752" i="10"/>
  <c r="A2753" i="10"/>
  <c r="A2754" i="10"/>
  <c r="A2755" i="10"/>
  <c r="A2757" i="10"/>
  <c r="A2759" i="10"/>
  <c r="A2760" i="10"/>
  <c r="A2762" i="10"/>
  <c r="A2763" i="10"/>
  <c r="A2764" i="10"/>
  <c r="A2765" i="10"/>
  <c r="A2766" i="10"/>
  <c r="A2767" i="10"/>
  <c r="A2770" i="10"/>
  <c r="A2771" i="10"/>
  <c r="A2772" i="10"/>
  <c r="A2774" i="10"/>
  <c r="A2775" i="10"/>
  <c r="A2776" i="10"/>
  <c r="A2777" i="10"/>
  <c r="A2778" i="10"/>
  <c r="A2779" i="10"/>
  <c r="A2780" i="10"/>
  <c r="A2781" i="10"/>
  <c r="A2783" i="10"/>
  <c r="A2784" i="10"/>
  <c r="A2785" i="10"/>
  <c r="A2786" i="10"/>
  <c r="A2788" i="10"/>
  <c r="A2789" i="10"/>
  <c r="A2792" i="10"/>
  <c r="A2793" i="10"/>
  <c r="A2796" i="10"/>
  <c r="A2797" i="10"/>
  <c r="A2798" i="10"/>
  <c r="A2799" i="10"/>
  <c r="A2800" i="10"/>
  <c r="A2801" i="10"/>
  <c r="A2802" i="10"/>
  <c r="A2803" i="10"/>
  <c r="A2804" i="10"/>
  <c r="A2805" i="10"/>
  <c r="A2806" i="10"/>
  <c r="A2809" i="10"/>
  <c r="A2810" i="10"/>
  <c r="A2811" i="10"/>
  <c r="A2814" i="10"/>
  <c r="A2815" i="10"/>
  <c r="A2816" i="10"/>
  <c r="A2817" i="10"/>
  <c r="A2818" i="10"/>
  <c r="A2822" i="10"/>
  <c r="A2823" i="10"/>
  <c r="A2824" i="10"/>
  <c r="A2826" i="10"/>
  <c r="A2827" i="10"/>
  <c r="A2828" i="10"/>
  <c r="A2829" i="10"/>
  <c r="A2830" i="10"/>
  <c r="A2834" i="10"/>
  <c r="A2835" i="10"/>
  <c r="A2839" i="10"/>
  <c r="A2841" i="10"/>
  <c r="A2843" i="10"/>
  <c r="A2844" i="10"/>
  <c r="A2845" i="10"/>
  <c r="A2847" i="10"/>
  <c r="A2848" i="10"/>
  <c r="A2849" i="10"/>
  <c r="A2850" i="10"/>
  <c r="A2851" i="10"/>
  <c r="A2853" i="10"/>
  <c r="A2854" i="10"/>
  <c r="A2855" i="10"/>
  <c r="A2856" i="10"/>
  <c r="A2858" i="10"/>
  <c r="A2859" i="10"/>
  <c r="A2861" i="10"/>
  <c r="A2863" i="10"/>
  <c r="A2864" i="10"/>
  <c r="A2865" i="10"/>
  <c r="A2866" i="10"/>
  <c r="A2868" i="10"/>
  <c r="A2869" i="10"/>
  <c r="A2870" i="10"/>
  <c r="A2872" i="10"/>
  <c r="A2873" i="10"/>
  <c r="A2875" i="10"/>
  <c r="A2876" i="10"/>
  <c r="A2877" i="10"/>
  <c r="A2878" i="10"/>
  <c r="A2879" i="10"/>
  <c r="A2880" i="10"/>
  <c r="A2881" i="10"/>
  <c r="A2882" i="10"/>
  <c r="A2883" i="10"/>
  <c r="A2886" i="10"/>
  <c r="A2887" i="10"/>
  <c r="A2889" i="10"/>
  <c r="A2890" i="10"/>
  <c r="A2892" i="10"/>
  <c r="A2893" i="10"/>
  <c r="A2894" i="10"/>
  <c r="A2897" i="10"/>
  <c r="A2898" i="10"/>
  <c r="A2899" i="10"/>
  <c r="A2903" i="10"/>
  <c r="A2906" i="10"/>
  <c r="A2908" i="10"/>
  <c r="A2909" i="10"/>
  <c r="A2910" i="10"/>
  <c r="A2911" i="10"/>
  <c r="A2912" i="10"/>
  <c r="A2913" i="10"/>
  <c r="A2914" i="10"/>
  <c r="A2915" i="10"/>
  <c r="A2916" i="10"/>
  <c r="A2917" i="10"/>
  <c r="A2919" i="10"/>
  <c r="A2921" i="10"/>
  <c r="A2922" i="10"/>
  <c r="A2923" i="10"/>
  <c r="A2924" i="10"/>
  <c r="A2926" i="10"/>
  <c r="A2927" i="10"/>
  <c r="A2928" i="10"/>
  <c r="A2929" i="10"/>
  <c r="A2930" i="10"/>
  <c r="A2931" i="10"/>
  <c r="A2932" i="10"/>
  <c r="A2933" i="10"/>
  <c r="A2934" i="10"/>
  <c r="A2935" i="10"/>
  <c r="A2937" i="10"/>
  <c r="A2938" i="10"/>
  <c r="A2939" i="10"/>
  <c r="A2940" i="10"/>
  <c r="A2944" i="10"/>
  <c r="A2945" i="10"/>
  <c r="A2946" i="10"/>
  <c r="A2948" i="10"/>
  <c r="A2949" i="10"/>
  <c r="A2950" i="10"/>
  <c r="A2951" i="10"/>
  <c r="A2952" i="10"/>
  <c r="A2953" i="10"/>
  <c r="A2955" i="10"/>
  <c r="A2956" i="10"/>
  <c r="A2957" i="10"/>
  <c r="A2958" i="10"/>
  <c r="A2959" i="10"/>
  <c r="A2961" i="10"/>
  <c r="A2962" i="10"/>
  <c r="A2963" i="10"/>
  <c r="A2964" i="10"/>
  <c r="A2965" i="10"/>
  <c r="A2966" i="10"/>
  <c r="A2967" i="10"/>
  <c r="A2969" i="10"/>
  <c r="A2970" i="10"/>
  <c r="A2971" i="10"/>
  <c r="A2972" i="10"/>
  <c r="A2975" i="10"/>
  <c r="A2976" i="10"/>
  <c r="A2977" i="10"/>
  <c r="A2978" i="10"/>
  <c r="A2979" i="10"/>
  <c r="A2980" i="10"/>
  <c r="A2981" i="10"/>
  <c r="A2982" i="10"/>
  <c r="A2983" i="10"/>
  <c r="A2984" i="10"/>
  <c r="A2985" i="10"/>
  <c r="A2986" i="10"/>
  <c r="A2987" i="10"/>
  <c r="A2988" i="10"/>
  <c r="A2989" i="10"/>
  <c r="A2991" i="10"/>
  <c r="A2992" i="10"/>
  <c r="A2993" i="10"/>
  <c r="A2994" i="10"/>
  <c r="A2995" i="10"/>
  <c r="A2998" i="10"/>
  <c r="A2999" i="10"/>
  <c r="A3000" i="10"/>
  <c r="A3001" i="10"/>
  <c r="A3002" i="10"/>
  <c r="A3003" i="10"/>
  <c r="A3006" i="10"/>
  <c r="A3007" i="10"/>
  <c r="A3008" i="10"/>
  <c r="A3009" i="10"/>
  <c r="A3010" i="10"/>
  <c r="A3011" i="10"/>
  <c r="A3012" i="10"/>
  <c r="A3013" i="10"/>
  <c r="A3015" i="10"/>
  <c r="A3016" i="10"/>
  <c r="A3017" i="10"/>
  <c r="A3018" i="10"/>
  <c r="A3019" i="10"/>
  <c r="A3020" i="10"/>
  <c r="A3021" i="10"/>
  <c r="A3022" i="10"/>
  <c r="A3023" i="10"/>
  <c r="A3024" i="10"/>
  <c r="A3026" i="10"/>
  <c r="A3027" i="10"/>
  <c r="A3029" i="10"/>
  <c r="A3030" i="10"/>
  <c r="A3031" i="10"/>
  <c r="A3032" i="10"/>
  <c r="A3035" i="10"/>
  <c r="A3036" i="10"/>
  <c r="A3038" i="10"/>
  <c r="A3041" i="10"/>
  <c r="A3043" i="10"/>
  <c r="A3044" i="10"/>
  <c r="A3045" i="10"/>
  <c r="A3046" i="10"/>
  <c r="A3047" i="10"/>
  <c r="A3049" i="10"/>
  <c r="A3050" i="10"/>
  <c r="A3051" i="10"/>
  <c r="A3053" i="10"/>
  <c r="A3054" i="10"/>
  <c r="A3055" i="10"/>
  <c r="A3056" i="10"/>
  <c r="A3057" i="10"/>
  <c r="A3059" i="10"/>
  <c r="A3060" i="10"/>
  <c r="A3061" i="10"/>
  <c r="A3064" i="10"/>
  <c r="A3065" i="10"/>
  <c r="A3066" i="10"/>
  <c r="A3068" i="10"/>
  <c r="A3070" i="10"/>
  <c r="A3071" i="10"/>
  <c r="A3074" i="10"/>
  <c r="A3075" i="10"/>
  <c r="A3076" i="10"/>
  <c r="A3078" i="10"/>
  <c r="A3079" i="10"/>
  <c r="A3080" i="10"/>
  <c r="A3081" i="10"/>
  <c r="A3082" i="10"/>
  <c r="A3084" i="10"/>
  <c r="A3085" i="10"/>
  <c r="A3086" i="10"/>
  <c r="A3087" i="10"/>
  <c r="A3088" i="10"/>
  <c r="A3089" i="10"/>
  <c r="A3090" i="10"/>
  <c r="A3092" i="10"/>
  <c r="A3093" i="10"/>
  <c r="A3095" i="10"/>
  <c r="A3096" i="10"/>
  <c r="A3097" i="10"/>
  <c r="A3098" i="10"/>
  <c r="A3101" i="10"/>
  <c r="A3102" i="10"/>
  <c r="A3103" i="10"/>
  <c r="A3104" i="10"/>
  <c r="A3105" i="10"/>
  <c r="A3107" i="10"/>
  <c r="A3108" i="10"/>
  <c r="A3109" i="10"/>
  <c r="A3110" i="10"/>
  <c r="A3111" i="10"/>
  <c r="A3112" i="10"/>
  <c r="A3114" i="10"/>
  <c r="A3115" i="10"/>
  <c r="A3116" i="10"/>
  <c r="A3118" i="10"/>
  <c r="A3120" i="10"/>
  <c r="A3121" i="10"/>
  <c r="A3122" i="10"/>
  <c r="A3123" i="10"/>
  <c r="A3124" i="10"/>
  <c r="A3126" i="10"/>
  <c r="A3129" i="10"/>
  <c r="A3130" i="10"/>
  <c r="A3131" i="10"/>
  <c r="A3132" i="10"/>
  <c r="A3133" i="10"/>
  <c r="A3134" i="10"/>
  <c r="A3136" i="10"/>
  <c r="A3137" i="10"/>
  <c r="A3139" i="10"/>
  <c r="A3140" i="10"/>
  <c r="A3141" i="10"/>
  <c r="A3142" i="10"/>
  <c r="A3143" i="10"/>
  <c r="A3144" i="10"/>
  <c r="A3145" i="10"/>
  <c r="A3146" i="10"/>
  <c r="A3147" i="10"/>
  <c r="A3148" i="10"/>
  <c r="A3149" i="10"/>
  <c r="A3150" i="10"/>
  <c r="A3151" i="10"/>
  <c r="A3152" i="10"/>
  <c r="A3153" i="10"/>
  <c r="A3154" i="10"/>
  <c r="A3155" i="10"/>
  <c r="A3156" i="10"/>
  <c r="A3157" i="10"/>
  <c r="A3158" i="10"/>
  <c r="A3159" i="10"/>
  <c r="A3160" i="10"/>
  <c r="A3161" i="10"/>
  <c r="A3165" i="10"/>
  <c r="A3167" i="10"/>
  <c r="A3170" i="10"/>
  <c r="A3173" i="10"/>
  <c r="A3175" i="10"/>
  <c r="A3176" i="10"/>
  <c r="A3177" i="10"/>
  <c r="A3178" i="10"/>
  <c r="A3179" i="10"/>
  <c r="A3180" i="10"/>
  <c r="A3183" i="10"/>
  <c r="A3184" i="10"/>
  <c r="A3185" i="10"/>
  <c r="A3187" i="10"/>
  <c r="A3188" i="10"/>
  <c r="A3189" i="10"/>
  <c r="A3190" i="10"/>
  <c r="A3191" i="10"/>
  <c r="A3192" i="10"/>
  <c r="A3193" i="10"/>
  <c r="A3194" i="10"/>
  <c r="A3195" i="10"/>
  <c r="A3196" i="10"/>
  <c r="A3197" i="10"/>
  <c r="A3198" i="10"/>
  <c r="A3199" i="10"/>
  <c r="A3200" i="10"/>
  <c r="A3202" i="10"/>
  <c r="A3203" i="10"/>
  <c r="A3204" i="10"/>
  <c r="A3205" i="10"/>
  <c r="A3206" i="10"/>
  <c r="A3207" i="10"/>
  <c r="A3208" i="10"/>
  <c r="A3209" i="10"/>
  <c r="A3210" i="10"/>
  <c r="A3211" i="10"/>
  <c r="A3212" i="10"/>
  <c r="A3214" i="10"/>
  <c r="A3215" i="10"/>
  <c r="A3216" i="10"/>
  <c r="A3217" i="10"/>
  <c r="A3220" i="10"/>
  <c r="A3221" i="10"/>
  <c r="A3223" i="10"/>
  <c r="A3224" i="10"/>
  <c r="A3225" i="10"/>
  <c r="A3226" i="10"/>
  <c r="A3228" i="10"/>
  <c r="A3230" i="10"/>
  <c r="A3231" i="10"/>
  <c r="A3232" i="10"/>
  <c r="A3233" i="10"/>
  <c r="A3236" i="10"/>
  <c r="A3237" i="10"/>
  <c r="A3238" i="10"/>
  <c r="A3240" i="10"/>
  <c r="A3241" i="10"/>
  <c r="A3243" i="10"/>
  <c r="A3244" i="10"/>
  <c r="A3245" i="10"/>
  <c r="A3247" i="10"/>
  <c r="A3248" i="10"/>
  <c r="A3249" i="10"/>
  <c r="A3250" i="10"/>
  <c r="A3251" i="10"/>
  <c r="A3252" i="10"/>
  <c r="A3253" i="10"/>
  <c r="A3254" i="10"/>
  <c r="A3255" i="10"/>
  <c r="A3256" i="10"/>
  <c r="A3257" i="10"/>
  <c r="A3258" i="10"/>
  <c r="A3259" i="10"/>
  <c r="A3260" i="10"/>
  <c r="A3261" i="10"/>
  <c r="A3262" i="10"/>
  <c r="A3264" i="10"/>
  <c r="A3265" i="10"/>
  <c r="A3266" i="10"/>
  <c r="A3267" i="10"/>
  <c r="A3268" i="10"/>
  <c r="A3269" i="10"/>
  <c r="A3270" i="10"/>
  <c r="A3271" i="10"/>
  <c r="A3272" i="10"/>
  <c r="A3273" i="10"/>
  <c r="A3275" i="10"/>
  <c r="A3277" i="10"/>
  <c r="A3279" i="10"/>
  <c r="A3280" i="10"/>
  <c r="A3281" i="10"/>
  <c r="A3282" i="10"/>
  <c r="A3283" i="10"/>
  <c r="A3284" i="10"/>
  <c r="A3285" i="10"/>
  <c r="A3286" i="10"/>
  <c r="A3287" i="10"/>
  <c r="A3288" i="10"/>
  <c r="A3289" i="10"/>
  <c r="A3290" i="10"/>
  <c r="A3292" i="10"/>
  <c r="A3294" i="10"/>
  <c r="A3295" i="10"/>
  <c r="A3296" i="10"/>
  <c r="A3298" i="10"/>
  <c r="A3299" i="10"/>
  <c r="A3301" i="10"/>
  <c r="A3303" i="10"/>
  <c r="A3304" i="10"/>
  <c r="A3305" i="10"/>
  <c r="A3306" i="10"/>
  <c r="A3307" i="10"/>
  <c r="A3308" i="10"/>
  <c r="A3309" i="10"/>
  <c r="A3310" i="10"/>
  <c r="A3311" i="10"/>
  <c r="A3312" i="10"/>
  <c r="A3313" i="10"/>
  <c r="A3314" i="10"/>
  <c r="A3319" i="10"/>
  <c r="A3320" i="10"/>
  <c r="A3322" i="10"/>
  <c r="A3323" i="10"/>
  <c r="A3324" i="10"/>
  <c r="A3326" i="10"/>
  <c r="A3327" i="10"/>
  <c r="A3328" i="10"/>
  <c r="A3329" i="10"/>
  <c r="A3331" i="10"/>
  <c r="A3333" i="10"/>
  <c r="A3335" i="10"/>
  <c r="A3336" i="10"/>
  <c r="A3337" i="10"/>
  <c r="A3339" i="10"/>
  <c r="A3340" i="10"/>
  <c r="A3341" i="10"/>
  <c r="A3342" i="10"/>
  <c r="A3343" i="10"/>
  <c r="A3344" i="10"/>
  <c r="A3346" i="10"/>
  <c r="A3347" i="10"/>
  <c r="A3349" i="10"/>
  <c r="A3351" i="10"/>
  <c r="A3352" i="10"/>
  <c r="A3353" i="10"/>
  <c r="A3354" i="10"/>
  <c r="A3355" i="10"/>
  <c r="A3356" i="10"/>
  <c r="A3357" i="10"/>
  <c r="A3358" i="10"/>
  <c r="A3359" i="10"/>
  <c r="A3360" i="10"/>
  <c r="A3361" i="10"/>
  <c r="A3363" i="10"/>
  <c r="A3364" i="10"/>
  <c r="A3365" i="10"/>
  <c r="A3366" i="10"/>
  <c r="A3367" i="10"/>
  <c r="A3369" i="10"/>
  <c r="A3370" i="10"/>
  <c r="A3371" i="10"/>
  <c r="A3372" i="10"/>
  <c r="A3373" i="10"/>
  <c r="A3375" i="10"/>
  <c r="A3377" i="10"/>
  <c r="A3378" i="10"/>
  <c r="A3379" i="10"/>
  <c r="A3380" i="10"/>
  <c r="A3381" i="10"/>
  <c r="A3382" i="10"/>
  <c r="A3383" i="10"/>
  <c r="A3385" i="10"/>
  <c r="A3386" i="10"/>
  <c r="A3387" i="10"/>
  <c r="A3388" i="10"/>
  <c r="A3389" i="10"/>
  <c r="A3391" i="10"/>
  <c r="A3393" i="10"/>
  <c r="A3394" i="10"/>
  <c r="A3395" i="10"/>
  <c r="A3396" i="10"/>
  <c r="A3397" i="10"/>
  <c r="A3398" i="10"/>
  <c r="A3399" i="10"/>
  <c r="A3400" i="10"/>
  <c r="A3401" i="10"/>
  <c r="A3402" i="10"/>
  <c r="A3403" i="10"/>
  <c r="A3404" i="10"/>
  <c r="A3405" i="10"/>
  <c r="A3406" i="10"/>
  <c r="A3407" i="10"/>
  <c r="A3408" i="10"/>
  <c r="A3409" i="10"/>
  <c r="A3411" i="10"/>
  <c r="A3412" i="10"/>
  <c r="A3413" i="10"/>
  <c r="A3415" i="10"/>
  <c r="A3416" i="10"/>
  <c r="A3417" i="10"/>
  <c r="A3419" i="10"/>
  <c r="A3420" i="10"/>
  <c r="A3421" i="10"/>
  <c r="A3422" i="10"/>
  <c r="A3423" i="10"/>
  <c r="A3424" i="10"/>
  <c r="A3425" i="10"/>
  <c r="A3426" i="10"/>
  <c r="A3427" i="10"/>
  <c r="A3428" i="10"/>
  <c r="A3429" i="10"/>
  <c r="A3430" i="10"/>
  <c r="A3431" i="10"/>
  <c r="A3432" i="10"/>
  <c r="A3433" i="10"/>
  <c r="A3434" i="10"/>
  <c r="A3435" i="10"/>
  <c r="A3436" i="10"/>
  <c r="A3437" i="10"/>
  <c r="A3439" i="10"/>
  <c r="A3442" i="10"/>
  <c r="A3443" i="10"/>
  <c r="A3444" i="10"/>
  <c r="A3445" i="10"/>
  <c r="A3446" i="10"/>
  <c r="A3448" i="10"/>
  <c r="A3449" i="10"/>
  <c r="A3450" i="10"/>
  <c r="A3451" i="10"/>
  <c r="A3452" i="10"/>
  <c r="A3453" i="10"/>
  <c r="A3454" i="10"/>
  <c r="A3455" i="10"/>
  <c r="A3457" i="10"/>
  <c r="A3459" i="10"/>
  <c r="A3460" i="10"/>
  <c r="A3461" i="10"/>
  <c r="A3462" i="10"/>
  <c r="A3463" i="10"/>
  <c r="A3464" i="10"/>
  <c r="A3466" i="10"/>
  <c r="A3467" i="10"/>
  <c r="A3471" i="10"/>
  <c r="A3472" i="10"/>
  <c r="A3473" i="10"/>
  <c r="A3474" i="10"/>
  <c r="A3477" i="10"/>
  <c r="A3479" i="10"/>
  <c r="A3480" i="10"/>
  <c r="A3481" i="10"/>
  <c r="A3482" i="10"/>
  <c r="A3483" i="10"/>
  <c r="A3484" i="10"/>
  <c r="A3485" i="10"/>
  <c r="A3488" i="10"/>
  <c r="A3489" i="10"/>
  <c r="A3491" i="10"/>
  <c r="A3493" i="10"/>
  <c r="A3495" i="10"/>
  <c r="A3496" i="10"/>
  <c r="A3497" i="10"/>
  <c r="A3498" i="10"/>
  <c r="A3500" i="10"/>
  <c r="A3503" i="10"/>
  <c r="A3504" i="10"/>
  <c r="A3505" i="10"/>
  <c r="A3506" i="10"/>
  <c r="A3507" i="10"/>
  <c r="A3510" i="10"/>
  <c r="A3512" i="10"/>
  <c r="A3513" i="10"/>
  <c r="A3514" i="10"/>
  <c r="A3515" i="10"/>
  <c r="A3516" i="10"/>
  <c r="A3518" i="10"/>
  <c r="A3519" i="10"/>
  <c r="A3520" i="10"/>
  <c r="A3521" i="10"/>
  <c r="A3522" i="10"/>
  <c r="A3523" i="10"/>
  <c r="A3524" i="10"/>
  <c r="A3526" i="10"/>
  <c r="A3527" i="10"/>
  <c r="A3528" i="10"/>
  <c r="A3529" i="10"/>
  <c r="A3530" i="10"/>
  <c r="A3531" i="10"/>
  <c r="A3532" i="10"/>
  <c r="A3533" i="10"/>
  <c r="A3534" i="10"/>
  <c r="A3535" i="10"/>
  <c r="A3537" i="10"/>
  <c r="A3538" i="10"/>
  <c r="A3539" i="10"/>
  <c r="A3541" i="10"/>
  <c r="A3542" i="10"/>
  <c r="A3543" i="10"/>
  <c r="A3544" i="10"/>
  <c r="A3545" i="10"/>
  <c r="A3546" i="10"/>
  <c r="A3547" i="10"/>
  <c r="A3549" i="10"/>
  <c r="A3550" i="10"/>
  <c r="A3551" i="10"/>
  <c r="A3552" i="10"/>
  <c r="A3553" i="10"/>
  <c r="A3554" i="10"/>
  <c r="A3556" i="10"/>
  <c r="A3557" i="10"/>
  <c r="A3559" i="10"/>
  <c r="A3560" i="10"/>
  <c r="A3561" i="10"/>
  <c r="A3562" i="10"/>
  <c r="A3563" i="10"/>
  <c r="A3564" i="10"/>
  <c r="A3565" i="10"/>
  <c r="A3566" i="10"/>
  <c r="A3567" i="10"/>
  <c r="A3568" i="10"/>
  <c r="A3569" i="10"/>
  <c r="A3570" i="10"/>
  <c r="A3571" i="10"/>
  <c r="A3572" i="10"/>
  <c r="A3573" i="10"/>
  <c r="A3574" i="10"/>
  <c r="A3575" i="10"/>
  <c r="A3576" i="10"/>
  <c r="A3577" i="10"/>
  <c r="A3578" i="10"/>
  <c r="A3579" i="10"/>
  <c r="A3580" i="10"/>
  <c r="A3581" i="10"/>
  <c r="A3583" i="10"/>
  <c r="A3584" i="10"/>
  <c r="A3585" i="10"/>
  <c r="A3586" i="10"/>
  <c r="A3587" i="10"/>
  <c r="A3588" i="10"/>
  <c r="A3589" i="10"/>
  <c r="A3591" i="10"/>
  <c r="A3592" i="10"/>
  <c r="A3593" i="10"/>
  <c r="A3594" i="10"/>
  <c r="A3595" i="10"/>
  <c r="A3596" i="10"/>
  <c r="A3598" i="10"/>
  <c r="A3599" i="10"/>
  <c r="A3600" i="10"/>
  <c r="A3602" i="10"/>
  <c r="A3604" i="10"/>
  <c r="A3605" i="10"/>
  <c r="A3607" i="10"/>
  <c r="A3608" i="10"/>
  <c r="A3609" i="10"/>
  <c r="A3610" i="10"/>
  <c r="A3611" i="10"/>
  <c r="A3613" i="10"/>
  <c r="A3614" i="10"/>
  <c r="A3615" i="10"/>
  <c r="A3616" i="10"/>
  <c r="A3617" i="10"/>
  <c r="A3618" i="10"/>
  <c r="A3620" i="10"/>
  <c r="A3621" i="10"/>
  <c r="A3625" i="10"/>
  <c r="A3626" i="10"/>
  <c r="A3627" i="10"/>
  <c r="A3628" i="10"/>
  <c r="A3629" i="10"/>
  <c r="A3630" i="10"/>
  <c r="A3632" i="10"/>
  <c r="A3633" i="10"/>
  <c r="A3634" i="10"/>
  <c r="A3637" i="10"/>
  <c r="A3638" i="10"/>
  <c r="A3639" i="10"/>
  <c r="A3640" i="10"/>
  <c r="A3641" i="10"/>
  <c r="A3643" i="10"/>
  <c r="A3644" i="10"/>
  <c r="A3647" i="10"/>
  <c r="A3648" i="10"/>
  <c r="A3649" i="10"/>
  <c r="A3650" i="10"/>
  <c r="A3651" i="10"/>
  <c r="A3652" i="10"/>
  <c r="A3653" i="10"/>
  <c r="A3654" i="10"/>
  <c r="A3655" i="10"/>
  <c r="A3656" i="10"/>
  <c r="A3657" i="10"/>
  <c r="A3658" i="10"/>
  <c r="A3659" i="10"/>
  <c r="A3660" i="10"/>
  <c r="A3661" i="10"/>
  <c r="A3662" i="10"/>
  <c r="A3663" i="10"/>
  <c r="A3664" i="10"/>
  <c r="A3665" i="10"/>
  <c r="A3666" i="10"/>
  <c r="A3667" i="10"/>
  <c r="A3668" i="10"/>
  <c r="A3669" i="10"/>
  <c r="A3671" i="10"/>
  <c r="A3672" i="10"/>
  <c r="A3673" i="10"/>
  <c r="A3674" i="10"/>
  <c r="A3675" i="10"/>
  <c r="A3676" i="10"/>
  <c r="A3678" i="10"/>
  <c r="A3679" i="10"/>
  <c r="A3680" i="10"/>
  <c r="A3681" i="10"/>
  <c r="A3682" i="10"/>
  <c r="A3683" i="10"/>
  <c r="A3684" i="10"/>
  <c r="A3685" i="10"/>
  <c r="A3686" i="10"/>
  <c r="A3687" i="10"/>
  <c r="A3688" i="10"/>
  <c r="A3690" i="10"/>
  <c r="A3691" i="10"/>
  <c r="A3692" i="10"/>
  <c r="A3693" i="10"/>
  <c r="A3694" i="10"/>
  <c r="A3695" i="10"/>
  <c r="A3696" i="10"/>
  <c r="A3697" i="10"/>
  <c r="A3698" i="10"/>
  <c r="A3699" i="10"/>
  <c r="A3700" i="10"/>
  <c r="A3702" i="10"/>
  <c r="A3703" i="10"/>
  <c r="A3704" i="10"/>
  <c r="A3705" i="10"/>
  <c r="A3706" i="10"/>
  <c r="A3707" i="10"/>
  <c r="A3708" i="10"/>
  <c r="A3709" i="10"/>
  <c r="A3710" i="10"/>
  <c r="A3711" i="10"/>
  <c r="A3712" i="10"/>
  <c r="A3713" i="10"/>
  <c r="A3714" i="10"/>
  <c r="A3715" i="10"/>
  <c r="A3716" i="10"/>
  <c r="A3717" i="10"/>
  <c r="A3718" i="10"/>
  <c r="A3720" i="10"/>
  <c r="A3721" i="10"/>
  <c r="A3722" i="10"/>
  <c r="A3724" i="10"/>
  <c r="A3725" i="10"/>
  <c r="A3726" i="10"/>
  <c r="A3729" i="10"/>
  <c r="A3730" i="10"/>
  <c r="A3731" i="10"/>
  <c r="A3733" i="10"/>
  <c r="A3734" i="10"/>
  <c r="A3736" i="10"/>
  <c r="A3737" i="10"/>
  <c r="A3738" i="10"/>
  <c r="A3739" i="10"/>
  <c r="A3740" i="10"/>
  <c r="A3741" i="10"/>
  <c r="A3742" i="10"/>
  <c r="A3743" i="10"/>
  <c r="A3744" i="10"/>
  <c r="A3745" i="10"/>
  <c r="A3746" i="10"/>
  <c r="A3749" i="10"/>
  <c r="A3750" i="10"/>
  <c r="A3752" i="10"/>
  <c r="A3753" i="10"/>
  <c r="A3754" i="10"/>
  <c r="A3755" i="10"/>
  <c r="A3756" i="10"/>
  <c r="A3757" i="10"/>
  <c r="A3758" i="10"/>
  <c r="A3759" i="10"/>
  <c r="A3760" i="10"/>
  <c r="A3761" i="10"/>
  <c r="A3762" i="10"/>
  <c r="A3763" i="10"/>
  <c r="A3765" i="10"/>
  <c r="A3766" i="10"/>
  <c r="A3767" i="10"/>
  <c r="A3768" i="10"/>
  <c r="A3769" i="10"/>
  <c r="A3770" i="10"/>
  <c r="A3773" i="10"/>
  <c r="A3774" i="10"/>
  <c r="A3775" i="10"/>
  <c r="A3776" i="10"/>
  <c r="A3778" i="10"/>
  <c r="A3779" i="10"/>
  <c r="A3781" i="10"/>
  <c r="A3782" i="10"/>
  <c r="A3783" i="10"/>
  <c r="A3784" i="10"/>
  <c r="A3785" i="10"/>
  <c r="A3786" i="10"/>
  <c r="A3787" i="10"/>
  <c r="A3788" i="10"/>
  <c r="A3789" i="10"/>
  <c r="A3790" i="10"/>
  <c r="A3791" i="10"/>
  <c r="A3792" i="10"/>
  <c r="A3793" i="10"/>
  <c r="A3794" i="10"/>
  <c r="A3795" i="10"/>
  <c r="A3796" i="10"/>
  <c r="A3797" i="10"/>
  <c r="A3798" i="10"/>
  <c r="A3800" i="10"/>
  <c r="A3802" i="10"/>
  <c r="A3803" i="10"/>
  <c r="A3804" i="10"/>
  <c r="A3805" i="10"/>
  <c r="A3807" i="10"/>
  <c r="A3808" i="10"/>
  <c r="A3809" i="10"/>
  <c r="A3810" i="10"/>
  <c r="A3811" i="10"/>
  <c r="A3812" i="10"/>
  <c r="A3813" i="10"/>
  <c r="A3814" i="10"/>
  <c r="A3815" i="10"/>
  <c r="A3816" i="10"/>
  <c r="A3818" i="10"/>
  <c r="A3819" i="10"/>
  <c r="A3821" i="10"/>
  <c r="A3823" i="10"/>
  <c r="A3824" i="10"/>
  <c r="A3826" i="10"/>
  <c r="A3828" i="10"/>
  <c r="A3829" i="10"/>
  <c r="A3830" i="10"/>
  <c r="A3831" i="10"/>
  <c r="A3833" i="10"/>
  <c r="A3834" i="10"/>
  <c r="A3835" i="10"/>
  <c r="A3836" i="10"/>
  <c r="A3838" i="10"/>
  <c r="A3839" i="10"/>
  <c r="A3840" i="10"/>
  <c r="A3841" i="10"/>
  <c r="A3843" i="10"/>
  <c r="A3844" i="10"/>
  <c r="A3845" i="10"/>
  <c r="A3847" i="10"/>
  <c r="A3848" i="10"/>
  <c r="A3849" i="10"/>
  <c r="A3850" i="10"/>
  <c r="A3851" i="10"/>
  <c r="A3852" i="10"/>
  <c r="A3853" i="10"/>
  <c r="A3855" i="10"/>
  <c r="A3856" i="10"/>
  <c r="A3857" i="10"/>
  <c r="A3858" i="10"/>
  <c r="A3859" i="10"/>
  <c r="A3860" i="10"/>
  <c r="A3861" i="10"/>
  <c r="A3862" i="10"/>
  <c r="A3863" i="10"/>
  <c r="A3864" i="10"/>
  <c r="A3865" i="10"/>
  <c r="A3866" i="10"/>
  <c r="A3868" i="10"/>
  <c r="A3869" i="10"/>
  <c r="A3870" i="10"/>
  <c r="A3871" i="10"/>
  <c r="A3872" i="10"/>
  <c r="A3874" i="10"/>
  <c r="A3875" i="10"/>
  <c r="A3876" i="10"/>
  <c r="A3877" i="10"/>
  <c r="A3879" i="10"/>
  <c r="A3880" i="10"/>
  <c r="A3881" i="10"/>
  <c r="A3882" i="10"/>
  <c r="A3883" i="10"/>
  <c r="A3884" i="10"/>
  <c r="A3885" i="10"/>
  <c r="A3886" i="10"/>
  <c r="A3887" i="10"/>
  <c r="A3888" i="10"/>
  <c r="A3889" i="10"/>
  <c r="A3890" i="10"/>
  <c r="A3891" i="10"/>
  <c r="A3892" i="10"/>
  <c r="A3893" i="10"/>
  <c r="A3894" i="10"/>
  <c r="A3896" i="10"/>
  <c r="A3897" i="10"/>
  <c r="A3898" i="10"/>
  <c r="A3899" i="10"/>
  <c r="A3900" i="10"/>
  <c r="A3901" i="10"/>
  <c r="A3902" i="10"/>
  <c r="A3903" i="10"/>
  <c r="A3904" i="10"/>
  <c r="A3905" i="10"/>
  <c r="A3906" i="10"/>
  <c r="A3907" i="10"/>
  <c r="A3908" i="10"/>
  <c r="A3909" i="10"/>
  <c r="A3910" i="10"/>
  <c r="A3911" i="10"/>
  <c r="A3912" i="10"/>
  <c r="A3913" i="10"/>
  <c r="A3914" i="10"/>
  <c r="A3915" i="10"/>
  <c r="A3918" i="10"/>
  <c r="A3919" i="10"/>
  <c r="A3920" i="10"/>
  <c r="A3921" i="10"/>
  <c r="A3923" i="10"/>
  <c r="A3925" i="10"/>
  <c r="A3926" i="10"/>
  <c r="A3927" i="10"/>
  <c r="A3928" i="10"/>
  <c r="A3929" i="10"/>
  <c r="A3930" i="10"/>
  <c r="A3931" i="10"/>
  <c r="A3932" i="10"/>
  <c r="A3933" i="10"/>
  <c r="A3934" i="10"/>
  <c r="A3935" i="10"/>
  <c r="A3937" i="10"/>
  <c r="A3938" i="10"/>
  <c r="A3939" i="10"/>
  <c r="A3940" i="10"/>
  <c r="A3941" i="10"/>
  <c r="A3942" i="10"/>
  <c r="A3944" i="10"/>
  <c r="A3945" i="10"/>
  <c r="A3946" i="10"/>
  <c r="A3947" i="10"/>
  <c r="A3948" i="10"/>
  <c r="A3949" i="10"/>
  <c r="A3950" i="10"/>
  <c r="A3952" i="10"/>
  <c r="A3953" i="10"/>
  <c r="A3954" i="10"/>
  <c r="A3955" i="10"/>
  <c r="A3956" i="10"/>
  <c r="A3958" i="10"/>
  <c r="A3959" i="10"/>
  <c r="A3960" i="10"/>
  <c r="A3961" i="10"/>
  <c r="A3962" i="10"/>
  <c r="A3963" i="10"/>
  <c r="A3964" i="10"/>
  <c r="A3965" i="10"/>
  <c r="A3966" i="10"/>
  <c r="A3967" i="10"/>
  <c r="A3968" i="10"/>
  <c r="A3969" i="10"/>
  <c r="A3970" i="10"/>
  <c r="A3973" i="10"/>
  <c r="A3974" i="10"/>
  <c r="A3975" i="10"/>
  <c r="A3976" i="10"/>
  <c r="A3977" i="10"/>
  <c r="A3978" i="10"/>
  <c r="A3979" i="10"/>
  <c r="A3980" i="10"/>
  <c r="A3981" i="10"/>
  <c r="A3982" i="10"/>
  <c r="A3983" i="10"/>
  <c r="A3984" i="10"/>
  <c r="A3986" i="10"/>
  <c r="A3987" i="10"/>
  <c r="A3988" i="10"/>
  <c r="A3989" i="10"/>
  <c r="A3990" i="10"/>
  <c r="A3991" i="10"/>
  <c r="A3992" i="10"/>
  <c r="A3993" i="10"/>
  <c r="A3994" i="10"/>
  <c r="A3995" i="10"/>
  <c r="A3996" i="10"/>
  <c r="A3998" i="10"/>
  <c r="A3999" i="10"/>
  <c r="A4000" i="10"/>
  <c r="A4002" i="10"/>
  <c r="A4006" i="10"/>
  <c r="A4008" i="10"/>
  <c r="A4009" i="10"/>
  <c r="A4010" i="10"/>
  <c r="A4011" i="10"/>
  <c r="A4012" i="10"/>
  <c r="A4013" i="10"/>
  <c r="A4014" i="10"/>
  <c r="A4015" i="10"/>
  <c r="A4016" i="10"/>
  <c r="A4017" i="10"/>
  <c r="A4018" i="10"/>
  <c r="A4019" i="10"/>
  <c r="A4020" i="10"/>
  <c r="A4021" i="10"/>
  <c r="A4022" i="10"/>
  <c r="A4023" i="10"/>
  <c r="A4024" i="10"/>
  <c r="A4026" i="10"/>
  <c r="A4027" i="10"/>
  <c r="A4028" i="10"/>
  <c r="A4029" i="10"/>
  <c r="A4030" i="10"/>
  <c r="A4032" i="10"/>
  <c r="A4033" i="10"/>
  <c r="A4034" i="10"/>
  <c r="A4035" i="10"/>
  <c r="A4036" i="10"/>
  <c r="A4037" i="10"/>
  <c r="A4039" i="10"/>
  <c r="A4040" i="10"/>
  <c r="A4041" i="10"/>
  <c r="A4042" i="10"/>
  <c r="A4043" i="10"/>
  <c r="A4044" i="10"/>
  <c r="A4045" i="10"/>
  <c r="A4047" i="10"/>
  <c r="A4048" i="10"/>
  <c r="A4049" i="10"/>
  <c r="A4050" i="10"/>
  <c r="A4051" i="10"/>
  <c r="A4052" i="10"/>
  <c r="A4053" i="10"/>
  <c r="A4055" i="10"/>
  <c r="A4056" i="10"/>
  <c r="A4057" i="10"/>
  <c r="A4058" i="10"/>
  <c r="A4061" i="10"/>
  <c r="A4062" i="10"/>
  <c r="A4063" i="10"/>
  <c r="A4064" i="10"/>
  <c r="A4065" i="10"/>
  <c r="A4066" i="10"/>
  <c r="A4067" i="10"/>
  <c r="A4068" i="10"/>
  <c r="A4069" i="10"/>
  <c r="A4070" i="10"/>
  <c r="A4071" i="10"/>
  <c r="A4072" i="10"/>
  <c r="A4073" i="10"/>
  <c r="A4074" i="10"/>
  <c r="A4076" i="10"/>
  <c r="A4077" i="10"/>
  <c r="A4078" i="10"/>
  <c r="A4081" i="10"/>
  <c r="A4082" i="10"/>
  <c r="A4083" i="10"/>
  <c r="A4084" i="10"/>
  <c r="A4085" i="10"/>
  <c r="A4086" i="10"/>
  <c r="A4087" i="10"/>
  <c r="A4088" i="10"/>
  <c r="A4089" i="10"/>
  <c r="A4090" i="10"/>
  <c r="A4091" i="10"/>
  <c r="A4092" i="10"/>
  <c r="A4093" i="10"/>
  <c r="A4094" i="10"/>
  <c r="A4095" i="10"/>
  <c r="A4097" i="10"/>
  <c r="A4100" i="10"/>
  <c r="A4101" i="10"/>
  <c r="A4103" i="10"/>
  <c r="A4106" i="10"/>
  <c r="A4108" i="10"/>
  <c r="A4109" i="10"/>
  <c r="A4112" i="10"/>
  <c r="A4114" i="10"/>
  <c r="A4116" i="10"/>
  <c r="A4117" i="10"/>
  <c r="A4119" i="10"/>
  <c r="A4122" i="10"/>
  <c r="A4125" i="10"/>
  <c r="A4126" i="10"/>
  <c r="A4129" i="10"/>
  <c r="A4131" i="10"/>
  <c r="A4132" i="10"/>
  <c r="A4135" i="10"/>
  <c r="A4136" i="10"/>
  <c r="A4139" i="10"/>
  <c r="A4141" i="10"/>
  <c r="A4142" i="10"/>
  <c r="A4145" i="10"/>
  <c r="A4148" i="10"/>
  <c r="A4149" i="10"/>
  <c r="A4150" i="10"/>
  <c r="A4153" i="10"/>
  <c r="A4155" i="10"/>
  <c r="A4159" i="10"/>
  <c r="A4160" i="10"/>
  <c r="A4163" i="10"/>
  <c r="A4165" i="10"/>
  <c r="A4166" i="10"/>
  <c r="A4167" i="10"/>
  <c r="A4168" i="10"/>
  <c r="A4171" i="10"/>
  <c r="A4172" i="10"/>
  <c r="A4174" i="10"/>
  <c r="A4177" i="10"/>
  <c r="A4178" i="10"/>
  <c r="A4180" i="10"/>
  <c r="A4184" i="10"/>
  <c r="A4189" i="10"/>
  <c r="A4190" i="10"/>
  <c r="A4197" i="10"/>
  <c r="A4198" i="10"/>
  <c r="A4199" i="10"/>
  <c r="A4200" i="10"/>
  <c r="A4201" i="10"/>
  <c r="A4202" i="10"/>
  <c r="A4203" i="10"/>
  <c r="A4204" i="10"/>
  <c r="A4205" i="10"/>
  <c r="A4206" i="10"/>
  <c r="A4208" i="10"/>
  <c r="A4209" i="10"/>
  <c r="A4210" i="10"/>
  <c r="A4213" i="10"/>
  <c r="A4215" i="10"/>
  <c r="A4219" i="10"/>
  <c r="A4222" i="10"/>
  <c r="A4225" i="10"/>
  <c r="A4226" i="10"/>
  <c r="A4227" i="10"/>
  <c r="A4230" i="10"/>
  <c r="A4232" i="10"/>
  <c r="A4233" i="10"/>
  <c r="A4234" i="10"/>
  <c r="A4237" i="10"/>
  <c r="A4239" i="10"/>
  <c r="A4241" i="10"/>
  <c r="A4242" i="10"/>
  <c r="A4243" i="10"/>
  <c r="A4244" i="10"/>
  <c r="A4247" i="10"/>
  <c r="A4248" i="10"/>
  <c r="A4249" i="10"/>
  <c r="A4251" i="10"/>
  <c r="A4252" i="10"/>
  <c r="A4254" i="10"/>
  <c r="A4255" i="10"/>
  <c r="A4256" i="10"/>
  <c r="A4259" i="10"/>
  <c r="A4260" i="10"/>
  <c r="A4269" i="10"/>
  <c r="A4270" i="10"/>
  <c r="A4271" i="10"/>
  <c r="A4274" i="10"/>
  <c r="A4275" i="10"/>
  <c r="A4277" i="10"/>
  <c r="A4280" i="10"/>
  <c r="A4281" i="10"/>
  <c r="A4283" i="10"/>
  <c r="A4285" i="10"/>
  <c r="A4286" i="10"/>
  <c r="A4287" i="10"/>
  <c r="A4293" i="10"/>
  <c r="A4295" i="10"/>
  <c r="A4296" i="10"/>
  <c r="A4297" i="10"/>
  <c r="A4298" i="10"/>
  <c r="A4299" i="10"/>
  <c r="A4300" i="10"/>
  <c r="A4303" i="10"/>
  <c r="A4304" i="10"/>
  <c r="A4306" i="10"/>
  <c r="A4308" i="10"/>
  <c r="A4309" i="10"/>
  <c r="A4311" i="10"/>
  <c r="A4312" i="10"/>
  <c r="A4314" i="10"/>
  <c r="A4317" i="10"/>
  <c r="A4318" i="10"/>
  <c r="A4319" i="10"/>
  <c r="A4323" i="10"/>
  <c r="A4325" i="10"/>
  <c r="A4327" i="10"/>
  <c r="A4328" i="10"/>
  <c r="A4331" i="10"/>
  <c r="A4336" i="10"/>
  <c r="A4337" i="10"/>
  <c r="A4338" i="10"/>
  <c r="A4341" i="10"/>
  <c r="A4343" i="10"/>
  <c r="A4344" i="10"/>
  <c r="A4346" i="10"/>
  <c r="A4347" i="10"/>
  <c r="A4349" i="10"/>
  <c r="A4351" i="10"/>
  <c r="A4352" i="10"/>
  <c r="A4353" i="10"/>
  <c r="A4354" i="10"/>
  <c r="A4355" i="10"/>
  <c r="A4356" i="10"/>
  <c r="A4357" i="10"/>
  <c r="A4358" i="10"/>
  <c r="A4361" i="10"/>
  <c r="A4362" i="10"/>
  <c r="A4363" i="10"/>
  <c r="A4365" i="10"/>
  <c r="A4369" i="10"/>
  <c r="A4370" i="10"/>
  <c r="A4371" i="10"/>
  <c r="A4373" i="10"/>
  <c r="A4376" i="10"/>
  <c r="A4378" i="10"/>
  <c r="A4379" i="10"/>
  <c r="A4385" i="10"/>
  <c r="A4387" i="10"/>
  <c r="A4388" i="10"/>
  <c r="A4389" i="10"/>
  <c r="A4390" i="10"/>
  <c r="A4395" i="10"/>
  <c r="A4396" i="10"/>
  <c r="A4398" i="10"/>
  <c r="A4400" i="10"/>
  <c r="A4404" i="10"/>
  <c r="A4405" i="10"/>
  <c r="A4407" i="10"/>
  <c r="A4409" i="10"/>
  <c r="A4411" i="10"/>
  <c r="A4413" i="10"/>
  <c r="A4414" i="10"/>
  <c r="A4416" i="10"/>
  <c r="A4417" i="10"/>
  <c r="A4419" i="10"/>
  <c r="A4420" i="10"/>
  <c r="A4422" i="10"/>
  <c r="A4423" i="10"/>
  <c r="A4424" i="10"/>
  <c r="A4426" i="10"/>
  <c r="A4429" i="10"/>
  <c r="A4432" i="10"/>
  <c r="A4433" i="10"/>
  <c r="A4434" i="10"/>
  <c r="A4435" i="10"/>
  <c r="A4436" i="10"/>
  <c r="A4438" i="10"/>
  <c r="A4439" i="10"/>
  <c r="A4441" i="10"/>
  <c r="A4442" i="10"/>
  <c r="A4443" i="10"/>
  <c r="A4444" i="10"/>
  <c r="A4445" i="10"/>
  <c r="A4447" i="10"/>
  <c r="A4449" i="10"/>
  <c r="A4451" i="10"/>
  <c r="A4453" i="10"/>
  <c r="A4454" i="10"/>
  <c r="A4457" i="10"/>
  <c r="A4458" i="10"/>
  <c r="A4461" i="10"/>
  <c r="A4468" i="10"/>
  <c r="A4470" i="10"/>
  <c r="A4471" i="10"/>
  <c r="A4472" i="10"/>
  <c r="A4474" i="10"/>
  <c r="A4475" i="10"/>
  <c r="A4476" i="10"/>
  <c r="A4477" i="10"/>
  <c r="A4478" i="10"/>
  <c r="A4480" i="10"/>
  <c r="A4481" i="10"/>
  <c r="A4482" i="10"/>
  <c r="A4485" i="10"/>
  <c r="A4486" i="10"/>
  <c r="A4489" i="10"/>
  <c r="A4491" i="10"/>
  <c r="A4493" i="10"/>
  <c r="A4495" i="10"/>
  <c r="A4496" i="10"/>
  <c r="A4497" i="10"/>
  <c r="A4500" i="10"/>
  <c r="A4501" i="10"/>
  <c r="A4503" i="10"/>
  <c r="A4505" i="10"/>
  <c r="A4506" i="10"/>
  <c r="A4507" i="10"/>
  <c r="A4508" i="10"/>
  <c r="A4509" i="10"/>
  <c r="A4512" i="10"/>
  <c r="A4513" i="10"/>
  <c r="A4517" i="10"/>
  <c r="A4518" i="10"/>
  <c r="A4519" i="10"/>
  <c r="A4521" i="10"/>
  <c r="A4522" i="10"/>
  <c r="A4526" i="10"/>
  <c r="A4527" i="10"/>
  <c r="A4530" i="10"/>
  <c r="A4531" i="10"/>
  <c r="A4532" i="10"/>
  <c r="A4533" i="10"/>
  <c r="A4537" i="10"/>
  <c r="A4539" i="10"/>
  <c r="A4541" i="10"/>
  <c r="A4542" i="10"/>
  <c r="A4544" i="10"/>
  <c r="A4545" i="10"/>
  <c r="A4546" i="10"/>
  <c r="A4548" i="10"/>
  <c r="A4549" i="10"/>
  <c r="A4550" i="10"/>
  <c r="A4551" i="10"/>
  <c r="A4552" i="10"/>
  <c r="A4554" i="10"/>
  <c r="A4555" i="10"/>
  <c r="A4556" i="10"/>
  <c r="A4557" i="10"/>
  <c r="A4558" i="10"/>
  <c r="A4559" i="10"/>
  <c r="A4560" i="10"/>
  <c r="A4561" i="10"/>
  <c r="A4562" i="10"/>
  <c r="A4564" i="10"/>
  <c r="A4565" i="10"/>
  <c r="A4567" i="10"/>
  <c r="A4568" i="10"/>
  <c r="A4569" i="10"/>
  <c r="A4570" i="10"/>
  <c r="A4573" i="10"/>
  <c r="A4575" i="10"/>
  <c r="A4577" i="10"/>
  <c r="A4580" i="10"/>
  <c r="A4581" i="10"/>
  <c r="A4583" i="10"/>
  <c r="A4587" i="10"/>
  <c r="A4588" i="10"/>
  <c r="A4590" i="10"/>
  <c r="A4591" i="10"/>
  <c r="A4592" i="10"/>
  <c r="A4594" i="10"/>
  <c r="A4596" i="10"/>
  <c r="A4599" i="10"/>
  <c r="A4601" i="10"/>
  <c r="A4602" i="10"/>
  <c r="A4603" i="10"/>
  <c r="A4605" i="10"/>
  <c r="A4606" i="10"/>
  <c r="A4607" i="10"/>
  <c r="A4609" i="10"/>
  <c r="A4610" i="10"/>
  <c r="A4612" i="10"/>
  <c r="A4613" i="10"/>
  <c r="A4615" i="10"/>
  <c r="A4616" i="10"/>
  <c r="A4617" i="10"/>
  <c r="A4618" i="10"/>
  <c r="A4619" i="10"/>
  <c r="A4620" i="10"/>
  <c r="A4621" i="10"/>
  <c r="A4623" i="10"/>
  <c r="A4624" i="10"/>
  <c r="A4625" i="10"/>
  <c r="A4626" i="10"/>
  <c r="A4627" i="10"/>
  <c r="A4631" i="10"/>
  <c r="A4633" i="10"/>
  <c r="A4634" i="10"/>
  <c r="A4637" i="10"/>
  <c r="A4638" i="10"/>
  <c r="A4639" i="10"/>
  <c r="A4641" i="10"/>
  <c r="A4642" i="10"/>
  <c r="A4643" i="10"/>
  <c r="A4644" i="10"/>
  <c r="A4645" i="10"/>
  <c r="A4647" i="10"/>
  <c r="A4648" i="10"/>
  <c r="A4649" i="10"/>
  <c r="A4650" i="10"/>
  <c r="A4651" i="10"/>
  <c r="A4652" i="10"/>
  <c r="A4655" i="10"/>
  <c r="A4656" i="10"/>
  <c r="A4657" i="10"/>
  <c r="A4658" i="10"/>
  <c r="A4662" i="10"/>
  <c r="A4665" i="10"/>
  <c r="A4668" i="10"/>
  <c r="A4669" i="10"/>
  <c r="A4670" i="10"/>
  <c r="A4671" i="10"/>
  <c r="A4674" i="10"/>
  <c r="A4676" i="10"/>
  <c r="A4677" i="10"/>
  <c r="A4678" i="10"/>
  <c r="A4680" i="10"/>
  <c r="A4681" i="10"/>
  <c r="A4682" i="10"/>
  <c r="A4685" i="10"/>
  <c r="A4686" i="10"/>
  <c r="A4687" i="10"/>
  <c r="A4688" i="10"/>
  <c r="A4689" i="10"/>
  <c r="A4690" i="10"/>
  <c r="A4693" i="10"/>
  <c r="A4694" i="10"/>
  <c r="A4701" i="10"/>
  <c r="A4703" i="10"/>
  <c r="A4705" i="10"/>
  <c r="A4706" i="10"/>
  <c r="A4708" i="10"/>
  <c r="A4709" i="10"/>
  <c r="A4710" i="10"/>
  <c r="A4711" i="10"/>
  <c r="A4712" i="10"/>
  <c r="A4715" i="10"/>
  <c r="A4716" i="10"/>
  <c r="A4717" i="10"/>
  <c r="A4718" i="10"/>
  <c r="A4720" i="10"/>
  <c r="A4722" i="10"/>
  <c r="A4723" i="10"/>
  <c r="A4725" i="10"/>
  <c r="A4726" i="10"/>
  <c r="A4727" i="10"/>
  <c r="A4728" i="10"/>
  <c r="A4732" i="10"/>
  <c r="A4734" i="10"/>
  <c r="A4735" i="10"/>
  <c r="A4736" i="10"/>
  <c r="A4737" i="10"/>
  <c r="A4738" i="10"/>
  <c r="A4739" i="10"/>
  <c r="A4740" i="10"/>
  <c r="A4746" i="10"/>
  <c r="A4747" i="10"/>
  <c r="A4748" i="10"/>
  <c r="A4749" i="10"/>
  <c r="A4750" i="10"/>
  <c r="A4752" i="10"/>
  <c r="A4753" i="10"/>
  <c r="A4754" i="10"/>
  <c r="A4756" i="10"/>
  <c r="A4757" i="10"/>
  <c r="A4758" i="10"/>
  <c r="A4759" i="10"/>
  <c r="A4760" i="10"/>
  <c r="A4761" i="10"/>
  <c r="A4762" i="10"/>
  <c r="A4763" i="10"/>
  <c r="A4764" i="10"/>
  <c r="A4766" i="10"/>
  <c r="A4767" i="10"/>
  <c r="A4768" i="10"/>
  <c r="A4769" i="10"/>
  <c r="A4770" i="10"/>
  <c r="A4771" i="10"/>
  <c r="A4772" i="10"/>
  <c r="A4773" i="10"/>
  <c r="A4774" i="10"/>
  <c r="A4775" i="10"/>
  <c r="A4777" i="10"/>
  <c r="A4778" i="10"/>
  <c r="A4782" i="10"/>
  <c r="A4783" i="10"/>
  <c r="A4784" i="10"/>
  <c r="A4785" i="10"/>
  <c r="A4786" i="10"/>
  <c r="A4787" i="10"/>
  <c r="A4788" i="10"/>
  <c r="A4789" i="10"/>
  <c r="A4791" i="10"/>
  <c r="A4792" i="10"/>
  <c r="A4793" i="10"/>
  <c r="A4794" i="10"/>
  <c r="A4796" i="10"/>
  <c r="A4797" i="10"/>
  <c r="A4798" i="10"/>
  <c r="A4799" i="10"/>
  <c r="A4802" i="10"/>
  <c r="A4803" i="10"/>
  <c r="A4804" i="10"/>
  <c r="A4808" i="10"/>
  <c r="A4809" i="10"/>
  <c r="A4810" i="10"/>
  <c r="A4811" i="10"/>
  <c r="A4812" i="10"/>
  <c r="A4813" i="10"/>
  <c r="A4814" i="10"/>
  <c r="A4815" i="10"/>
  <c r="A4816" i="10"/>
  <c r="A4817" i="10"/>
  <c r="A4819" i="10"/>
  <c r="A4820" i="10"/>
  <c r="A4821" i="10"/>
  <c r="A4822" i="10"/>
  <c r="A4823" i="10"/>
  <c r="A4824" i="10"/>
  <c r="A4825" i="10"/>
  <c r="A4827" i="10"/>
  <c r="A4828" i="10"/>
  <c r="A4829" i="10"/>
  <c r="A4830" i="10"/>
  <c r="A4831" i="10"/>
  <c r="A4832" i="10"/>
  <c r="A4833" i="10"/>
  <c r="A4834" i="10"/>
  <c r="A4835" i="10"/>
  <c r="A4836" i="10"/>
  <c r="A4837" i="10"/>
  <c r="A4838" i="10"/>
  <c r="A4840" i="10"/>
  <c r="A4841" i="10"/>
  <c r="A4842" i="10"/>
  <c r="A4844" i="10"/>
  <c r="A4846" i="10"/>
  <c r="A4847" i="10"/>
  <c r="A4849" i="10"/>
  <c r="A4851" i="10"/>
  <c r="A4852" i="10"/>
  <c r="A4854" i="10"/>
  <c r="A4855" i="10"/>
  <c r="A4856" i="10"/>
  <c r="A4857" i="10"/>
  <c r="A4858" i="10"/>
  <c r="A4859" i="10"/>
  <c r="A4860" i="10"/>
  <c r="A4861" i="10"/>
  <c r="A4862" i="10"/>
  <c r="A4863" i="10"/>
  <c r="A4864" i="10"/>
  <c r="A4865" i="10"/>
  <c r="A4867" i="10"/>
  <c r="A4868" i="10"/>
  <c r="A4870" i="10"/>
  <c r="A4874" i="10"/>
  <c r="A4877" i="10"/>
  <c r="A4878" i="10"/>
  <c r="A4879" i="10"/>
  <c r="A4881" i="10"/>
  <c r="A4882" i="10"/>
  <c r="A4884" i="10"/>
  <c r="A4885" i="10"/>
  <c r="A4886" i="10"/>
  <c r="A4889" i="10"/>
  <c r="A4890" i="10"/>
  <c r="A4891" i="10"/>
  <c r="A4892" i="10"/>
  <c r="A4893" i="10"/>
  <c r="A4894" i="10"/>
  <c r="A4895" i="10"/>
  <c r="A4897" i="10"/>
  <c r="A4899" i="10"/>
  <c r="A4900" i="10"/>
  <c r="A4901" i="10"/>
  <c r="A4902" i="10"/>
  <c r="A4904" i="10"/>
  <c r="A4905" i="10"/>
  <c r="A4906" i="10"/>
  <c r="A4907" i="10"/>
  <c r="A4908" i="10"/>
  <c r="A4909" i="10"/>
  <c r="A4910" i="10"/>
  <c r="A4911" i="10"/>
  <c r="A4912" i="10"/>
  <c r="A4913" i="10"/>
  <c r="A4914" i="10"/>
  <c r="A4915" i="10"/>
  <c r="A4916" i="10"/>
  <c r="A4918" i="10"/>
  <c r="A4920" i="10"/>
  <c r="A4921" i="10"/>
  <c r="A4923" i="10"/>
  <c r="A4924" i="10"/>
  <c r="A4928" i="10"/>
  <c r="A4929" i="10"/>
  <c r="A4930" i="10"/>
  <c r="A4931" i="10"/>
  <c r="A4932" i="10"/>
  <c r="A4933" i="10"/>
  <c r="A4935" i="10"/>
  <c r="A4937" i="10"/>
  <c r="A4938" i="10"/>
  <c r="A4940" i="10"/>
  <c r="A4941" i="10"/>
  <c r="A4942" i="10"/>
  <c r="A4943" i="10"/>
  <c r="A4945" i="10"/>
  <c r="A4946" i="10"/>
  <c r="A4947" i="10"/>
  <c r="A4948" i="10"/>
  <c r="A4949" i="10"/>
  <c r="A4951" i="10"/>
  <c r="A4953" i="10"/>
  <c r="A4955" i="10"/>
  <c r="A4956" i="10"/>
  <c r="A4957" i="10"/>
  <c r="A4958" i="10"/>
  <c r="A4959" i="10"/>
  <c r="A4960" i="10"/>
  <c r="A4961" i="10"/>
  <c r="A4962" i="10"/>
  <c r="A4963" i="10"/>
  <c r="A4964" i="10"/>
  <c r="A4965" i="10"/>
  <c r="A4966" i="10"/>
  <c r="A4967" i="10"/>
  <c r="A4968" i="10"/>
  <c r="A4969" i="10"/>
  <c r="A4970" i="10"/>
  <c r="A4972" i="10"/>
  <c r="A4973" i="10"/>
  <c r="A4974" i="10"/>
  <c r="A4975" i="10"/>
  <c r="A4978" i="10"/>
  <c r="A4979" i="10"/>
  <c r="A4980" i="10"/>
  <c r="A4982" i="10"/>
  <c r="A4985" i="10"/>
  <c r="A4986" i="10"/>
  <c r="A4987" i="10"/>
  <c r="A4988" i="10"/>
  <c r="A4989" i="10"/>
  <c r="A4990" i="10"/>
  <c r="A4991" i="10"/>
  <c r="A4992" i="10"/>
  <c r="A4993" i="10"/>
  <c r="A4995" i="10"/>
  <c r="A4996" i="10"/>
  <c r="A4998" i="10"/>
  <c r="A5001" i="10"/>
  <c r="A5002" i="10"/>
  <c r="A5004" i="10"/>
  <c r="A5005" i="10"/>
  <c r="A5007" i="10"/>
  <c r="A5008" i="10"/>
  <c r="A5011" i="10"/>
  <c r="A5012" i="10"/>
  <c r="A5015" i="10"/>
  <c r="A5017" i="10"/>
  <c r="A5018" i="10"/>
  <c r="A5019" i="10"/>
  <c r="A5020" i="10"/>
  <c r="A5023" i="10"/>
  <c r="A5026" i="10"/>
  <c r="A5027" i="10"/>
  <c r="A5028" i="10"/>
  <c r="A5030" i="10"/>
  <c r="A5031" i="10"/>
  <c r="A5033" i="10"/>
  <c r="A5035" i="10"/>
  <c r="A5036" i="10"/>
  <c r="A5038" i="10"/>
  <c r="A5039" i="10"/>
  <c r="A5040" i="10"/>
  <c r="A5042" i="10"/>
  <c r="A5043" i="10"/>
  <c r="A5044" i="10"/>
  <c r="A5045" i="10"/>
  <c r="A5046" i="10"/>
  <c r="A5047" i="10"/>
  <c r="A5049" i="10"/>
  <c r="A5051" i="10"/>
  <c r="A5052" i="10"/>
  <c r="A5053" i="10"/>
  <c r="A5054" i="10"/>
  <c r="A5055" i="10"/>
  <c r="A5056" i="10"/>
  <c r="A5058" i="10"/>
  <c r="A5059" i="10"/>
  <c r="A5060" i="10"/>
  <c r="A5061" i="10"/>
  <c r="A5062" i="10"/>
  <c r="A5063" i="10"/>
  <c r="A5064" i="10"/>
  <c r="A5066" i="10"/>
  <c r="A5067" i="10"/>
  <c r="A5068" i="10"/>
  <c r="A5069" i="10"/>
  <c r="A5070" i="10"/>
  <c r="A5071" i="10"/>
  <c r="A5072" i="10"/>
  <c r="A5073" i="10"/>
  <c r="A5074" i="10"/>
  <c r="A5075" i="10"/>
  <c r="A5077" i="10"/>
  <c r="A5078" i="10"/>
  <c r="A5079" i="10"/>
  <c r="A5080" i="10"/>
  <c r="A5082" i="10"/>
  <c r="A5085" i="10"/>
  <c r="A5086" i="10"/>
  <c r="A5087" i="10"/>
  <c r="A5088" i="10"/>
  <c r="A5089" i="10"/>
  <c r="A5090" i="10"/>
  <c r="A5091" i="10"/>
  <c r="A5094" i="10"/>
  <c r="A5096" i="10"/>
  <c r="A5097" i="10"/>
  <c r="A5098" i="10"/>
  <c r="A5099" i="10"/>
  <c r="A5100" i="10"/>
  <c r="A5102" i="10"/>
  <c r="A5104" i="10"/>
  <c r="A5105" i="10"/>
  <c r="A5106" i="10"/>
  <c r="A5107" i="10"/>
  <c r="A5108" i="10"/>
  <c r="A5109" i="10"/>
  <c r="A5110" i="10"/>
  <c r="A5111" i="10"/>
  <c r="A5112" i="10"/>
  <c r="A5113" i="10"/>
  <c r="A5114" i="10"/>
  <c r="A5117" i="10"/>
  <c r="A5118" i="10"/>
  <c r="A5120" i="10"/>
  <c r="A5121" i="10"/>
  <c r="A5122" i="10"/>
  <c r="A5123" i="10"/>
  <c r="A5125" i="10"/>
  <c r="A5126" i="10"/>
  <c r="A5127" i="10"/>
  <c r="A5128" i="10"/>
  <c r="A5129" i="10"/>
  <c r="A5130" i="10"/>
  <c r="A5131" i="10"/>
  <c r="A5133" i="10"/>
  <c r="A5134" i="10"/>
  <c r="A5135" i="10"/>
  <c r="A5136" i="10"/>
  <c r="A5137" i="10"/>
  <c r="A5139" i="10"/>
  <c r="A5142" i="10"/>
  <c r="A5143" i="10"/>
  <c r="A5145" i="10"/>
  <c r="A5146" i="10"/>
  <c r="A5147" i="10"/>
  <c r="A5148" i="10"/>
  <c r="A5149" i="10"/>
  <c r="A5151" i="10"/>
  <c r="A5153" i="10"/>
  <c r="A5154" i="10"/>
  <c r="A5155" i="10"/>
  <c r="A5156" i="10"/>
  <c r="A5157" i="10"/>
  <c r="A5158" i="10"/>
  <c r="A5159" i="10"/>
  <c r="A5160" i="10"/>
  <c r="A5161" i="10"/>
  <c r="A5162" i="10"/>
  <c r="A5163" i="10"/>
  <c r="A5164" i="10"/>
  <c r="A5165" i="10"/>
  <c r="A5166" i="10"/>
  <c r="A5167" i="10"/>
  <c r="A5168" i="10"/>
  <c r="A5170" i="10"/>
  <c r="A5171" i="10"/>
  <c r="A5172" i="10"/>
  <c r="A5173" i="10"/>
  <c r="A5174" i="10"/>
  <c r="A5175" i="10"/>
  <c r="A5176" i="10"/>
  <c r="A5178" i="10"/>
  <c r="A5179" i="10"/>
  <c r="A5180" i="10"/>
  <c r="A5181" i="10"/>
  <c r="A5182" i="10"/>
  <c r="A5186" i="10"/>
  <c r="A5187" i="10"/>
  <c r="A5188" i="10"/>
  <c r="A5189" i="10"/>
  <c r="A5190" i="10"/>
  <c r="A5192" i="10"/>
  <c r="A5195" i="10"/>
  <c r="A5196" i="10"/>
  <c r="A5198" i="10"/>
  <c r="A5199" i="10"/>
  <c r="A5200" i="10"/>
  <c r="A5201" i="10"/>
  <c r="A5202" i="10"/>
  <c r="A5203" i="10"/>
  <c r="A5204" i="10"/>
  <c r="A5206" i="10"/>
  <c r="A5208" i="10"/>
  <c r="A5209" i="10"/>
  <c r="A5210" i="10"/>
  <c r="A5211" i="10"/>
  <c r="A5212" i="10"/>
  <c r="A5213" i="10"/>
  <c r="A5216" i="10"/>
  <c r="A5218" i="10"/>
  <c r="A5219" i="10"/>
  <c r="A5220" i="10"/>
  <c r="A5221" i="10"/>
  <c r="A5222" i="10"/>
  <c r="A5223" i="10"/>
  <c r="A5224" i="10"/>
  <c r="A5225" i="10"/>
  <c r="A5228" i="10"/>
  <c r="A5229" i="10"/>
  <c r="A5230" i="10"/>
  <c r="A5231" i="10"/>
  <c r="A5232" i="10"/>
  <c r="A5234" i="10"/>
  <c r="A5236" i="10"/>
  <c r="A5237" i="10"/>
  <c r="A5238" i="10"/>
  <c r="A5240" i="10"/>
  <c r="A5241" i="10"/>
  <c r="A5242" i="10"/>
  <c r="A5243" i="10"/>
  <c r="A5244" i="10"/>
  <c r="A5248" i="10"/>
  <c r="A5249" i="10"/>
  <c r="A5251" i="10"/>
  <c r="A5252" i="10"/>
  <c r="A5253" i="10"/>
  <c r="A5256" i="10"/>
  <c r="A5257" i="10"/>
  <c r="A5259" i="10"/>
  <c r="A5261" i="10"/>
  <c r="A5262" i="10"/>
  <c r="A5263" i="10"/>
  <c r="A5264" i="10"/>
  <c r="A5265" i="10"/>
  <c r="A5266" i="10"/>
  <c r="A5268" i="10"/>
  <c r="A5271" i="10"/>
  <c r="A5272" i="10"/>
  <c r="A5273" i="10"/>
  <c r="A5275" i="10"/>
  <c r="A5276" i="10"/>
  <c r="A5277" i="10"/>
  <c r="A5279" i="10"/>
  <c r="A5280" i="10"/>
  <c r="A5281" i="10"/>
  <c r="A5283" i="10"/>
  <c r="A5284" i="10"/>
  <c r="A5285" i="10"/>
  <c r="A5287" i="10"/>
  <c r="A5289" i="10"/>
  <c r="A5291" i="10"/>
  <c r="A5292" i="10"/>
  <c r="A5293" i="10"/>
  <c r="A5294" i="10"/>
  <c r="A5295" i="10"/>
  <c r="A5296" i="10"/>
  <c r="A5299" i="10"/>
  <c r="A5303" i="10"/>
  <c r="A5305" i="10"/>
  <c r="A5307" i="10"/>
  <c r="A5308" i="10"/>
  <c r="A5309" i="10"/>
  <c r="A5310" i="10"/>
  <c r="A5311" i="10"/>
  <c r="A5312" i="10"/>
  <c r="A5313" i="10"/>
  <c r="A5314" i="10"/>
  <c r="A5315" i="10"/>
  <c r="A5316" i="10"/>
  <c r="A5317" i="10"/>
  <c r="A5318" i="10"/>
  <c r="A5319" i="10"/>
  <c r="A5322" i="10"/>
  <c r="A5323" i="10"/>
  <c r="A5324" i="10"/>
  <c r="A5331" i="10"/>
  <c r="A5332" i="10"/>
  <c r="A5334" i="10"/>
  <c r="A5335" i="10"/>
  <c r="A5336" i="10"/>
  <c r="A5337" i="10"/>
  <c r="A5338" i="10"/>
  <c r="A5339" i="10"/>
  <c r="A5340" i="10"/>
  <c r="A5341" i="10"/>
  <c r="A5342" i="10"/>
  <c r="A5343" i="10"/>
  <c r="A5344" i="10"/>
  <c r="A5345" i="10"/>
  <c r="A5346" i="10"/>
  <c r="A5347" i="10"/>
  <c r="A5348" i="10"/>
  <c r="A5349" i="10"/>
  <c r="A5350" i="10"/>
  <c r="A5352" i="10"/>
  <c r="A5353" i="10"/>
  <c r="A5355" i="10"/>
  <c r="A5356" i="10"/>
  <c r="A5358" i="10"/>
  <c r="A5359" i="10"/>
  <c r="A5360" i="10"/>
  <c r="A5361" i="10"/>
  <c r="A5362" i="10"/>
  <c r="A5364" i="10"/>
  <c r="A5367" i="10"/>
  <c r="A5368" i="10"/>
  <c r="A5369" i="10"/>
  <c r="A5370" i="10"/>
  <c r="A5371" i="10"/>
  <c r="A5372" i="10"/>
  <c r="A5373" i="10"/>
  <c r="A5374" i="10"/>
  <c r="A5375" i="10"/>
  <c r="A5376" i="10"/>
  <c r="A5377" i="10"/>
  <c r="A5380" i="10"/>
  <c r="A5382" i="10"/>
  <c r="A5383" i="10"/>
  <c r="A5384" i="10"/>
  <c r="A5385" i="10"/>
  <c r="A5386" i="10"/>
  <c r="A5387" i="10"/>
  <c r="A5388" i="10"/>
  <c r="A5390" i="10"/>
  <c r="A5391" i="10"/>
  <c r="A5392" i="10"/>
  <c r="A5393" i="10"/>
  <c r="A5395" i="10"/>
  <c r="A5396" i="10"/>
  <c r="A5397" i="10"/>
  <c r="A5398" i="10"/>
  <c r="A5400" i="10"/>
  <c r="A5401" i="10"/>
  <c r="A5402" i="10"/>
  <c r="A5403" i="10"/>
  <c r="A5404" i="10"/>
  <c r="A5405" i="10"/>
  <c r="A5406" i="10"/>
  <c r="A5407" i="10"/>
  <c r="A5408" i="10"/>
  <c r="A5409" i="10"/>
  <c r="A5410" i="10"/>
  <c r="A5411" i="10"/>
  <c r="A5412" i="10"/>
  <c r="A5413" i="10"/>
  <c r="A5414" i="10"/>
  <c r="A5416" i="10"/>
  <c r="A5417" i="10"/>
  <c r="A5418" i="10"/>
  <c r="A5419" i="10"/>
  <c r="A5420" i="10"/>
  <c r="A5422" i="10"/>
  <c r="A5423" i="10"/>
  <c r="A5424" i="10"/>
  <c r="A5425" i="10"/>
  <c r="A5427" i="10"/>
  <c r="A5428" i="10"/>
  <c r="A5429" i="10"/>
  <c r="A5431" i="10"/>
  <c r="A5432" i="10"/>
  <c r="A5433" i="10"/>
  <c r="A5434" i="10"/>
  <c r="A5435" i="10"/>
  <c r="A5436" i="10"/>
  <c r="A5438" i="10"/>
  <c r="A5439" i="10"/>
  <c r="A5441" i="10"/>
  <c r="A5442" i="10"/>
  <c r="A5443" i="10"/>
  <c r="A5444" i="10"/>
  <c r="A5445" i="10"/>
  <c r="A5446" i="10"/>
  <c r="A5447" i="10"/>
  <c r="A5449" i="10"/>
  <c r="A5450" i="10"/>
  <c r="A5451" i="10"/>
  <c r="A5452" i="10"/>
  <c r="A5453" i="10"/>
  <c r="A5454" i="10"/>
  <c r="A5455" i="10"/>
  <c r="A5456" i="10"/>
  <c r="A5457" i="10"/>
  <c r="A5458" i="10"/>
  <c r="A5459" i="10"/>
  <c r="A5461" i="10"/>
  <c r="A5462" i="10"/>
  <c r="A5464" i="10"/>
  <c r="A5465" i="10"/>
  <c r="A5467" i="10"/>
  <c r="A5468" i="10"/>
  <c r="A5469" i="10"/>
  <c r="A5470" i="10"/>
  <c r="A5471" i="10"/>
  <c r="A5472" i="10"/>
  <c r="A5473" i="10"/>
  <c r="A5474" i="10"/>
  <c r="A5475" i="10"/>
  <c r="A5476" i="10"/>
  <c r="A5478" i="10"/>
  <c r="A5479" i="10"/>
  <c r="A5480" i="10"/>
  <c r="A5481" i="10"/>
  <c r="A5482" i="10"/>
  <c r="A5483" i="10"/>
  <c r="A5484" i="10"/>
  <c r="A5485" i="10"/>
  <c r="A5486" i="10"/>
  <c r="A5487" i="10"/>
  <c r="A5488" i="10"/>
  <c r="A5491" i="10"/>
  <c r="A5492" i="10"/>
  <c r="A5493" i="10"/>
  <c r="A5494" i="10"/>
  <c r="A5495" i="10"/>
  <c r="A5496" i="10"/>
  <c r="A5498" i="10"/>
  <c r="A5499" i="10"/>
  <c r="A5501" i="10"/>
  <c r="A5502" i="10"/>
  <c r="A5503" i="10"/>
  <c r="A5505" i="10"/>
  <c r="A5506" i="10"/>
  <c r="A5507" i="10"/>
  <c r="A5509" i="10"/>
  <c r="A5510" i="10"/>
  <c r="A5511" i="10"/>
  <c r="A5512" i="10"/>
  <c r="A5513" i="10"/>
  <c r="A5514" i="10"/>
  <c r="A5515" i="10"/>
  <c r="A5519" i="10"/>
  <c r="A5521" i="10"/>
  <c r="A5522" i="10"/>
  <c r="A5523" i="10"/>
  <c r="A5524" i="10"/>
  <c r="A5525" i="10"/>
  <c r="A5526" i="10"/>
  <c r="A5527" i="10"/>
  <c r="A5528" i="10"/>
  <c r="A5529" i="10"/>
  <c r="A5530" i="10"/>
  <c r="A5531" i="10"/>
  <c r="A5532" i="10"/>
  <c r="A5533" i="10"/>
  <c r="A5534" i="10"/>
  <c r="A5536" i="10"/>
  <c r="A5537" i="10"/>
  <c r="A5538" i="10"/>
  <c r="A5539" i="10"/>
  <c r="A5540" i="10"/>
  <c r="A5541" i="10"/>
  <c r="A5542" i="10"/>
  <c r="A5543" i="10"/>
  <c r="A5544" i="10"/>
  <c r="A5545" i="10"/>
  <c r="A5547" i="10"/>
  <c r="A5548" i="10"/>
  <c r="A5550" i="10"/>
  <c r="A5551" i="10"/>
  <c r="A5553" i="10"/>
  <c r="A5554" i="10"/>
  <c r="A5555" i="10"/>
  <c r="A5556" i="10"/>
  <c r="A5557" i="10"/>
  <c r="A5558" i="10"/>
  <c r="A5561" i="10"/>
  <c r="A5563" i="10"/>
  <c r="A5564" i="10"/>
  <c r="A5565" i="10"/>
  <c r="A5566" i="10"/>
  <c r="A5567" i="10"/>
  <c r="A5569" i="10"/>
  <c r="A5570" i="10"/>
  <c r="A5571" i="10"/>
  <c r="A5572" i="10"/>
  <c r="A5573" i="10"/>
  <c r="A5574" i="10"/>
  <c r="A5575" i="10"/>
  <c r="A5577" i="10"/>
  <c r="A5578" i="10"/>
  <c r="A5579" i="10"/>
  <c r="A5580" i="10"/>
  <c r="A5581" i="10"/>
  <c r="A5582" i="10"/>
  <c r="A5583" i="10"/>
  <c r="A5584" i="10"/>
  <c r="A5585" i="10"/>
  <c r="A5586" i="10"/>
  <c r="A5587" i="10"/>
  <c r="A5588" i="10"/>
  <c r="A5589" i="10"/>
  <c r="A5590" i="10"/>
  <c r="A5591" i="10"/>
  <c r="A5593" i="10"/>
  <c r="A5594" i="10"/>
  <c r="A5595" i="10"/>
  <c r="A5596" i="10"/>
  <c r="A5597" i="10"/>
  <c r="A5598" i="10"/>
  <c r="A5599" i="10"/>
  <c r="A5600" i="10"/>
  <c r="A5601" i="10"/>
  <c r="A5602" i="10"/>
  <c r="A5603" i="10"/>
  <c r="A5604" i="10"/>
  <c r="A5605" i="10"/>
  <c r="A5606" i="10"/>
  <c r="A5607" i="10"/>
  <c r="A5608" i="10"/>
  <c r="A5610" i="10"/>
  <c r="A5612" i="10"/>
  <c r="A5614" i="10"/>
  <c r="A5616" i="10"/>
  <c r="A5617" i="10"/>
  <c r="A5618" i="10"/>
  <c r="A5620" i="10"/>
  <c r="A5621" i="10"/>
  <c r="A5622" i="10"/>
  <c r="A5623" i="10"/>
  <c r="A5624" i="10"/>
  <c r="A5627" i="10"/>
  <c r="A5628" i="10"/>
  <c r="A5629" i="10"/>
  <c r="A5631" i="10"/>
  <c r="A5633" i="10"/>
  <c r="A5634" i="10"/>
  <c r="A5635" i="10"/>
  <c r="A5636" i="10"/>
  <c r="A5637" i="10"/>
  <c r="A5639" i="10"/>
  <c r="A5640" i="10"/>
  <c r="A5642" i="10"/>
  <c r="A5643" i="10"/>
  <c r="A5644" i="10"/>
  <c r="A5645" i="10"/>
  <c r="A5646" i="10"/>
  <c r="A5647" i="10"/>
  <c r="A5648" i="10"/>
  <c r="A5649" i="10"/>
  <c r="A5650" i="10"/>
  <c r="A5651" i="10"/>
  <c r="A5653" i="10"/>
  <c r="A5654" i="10"/>
  <c r="A5655" i="10"/>
  <c r="A5656" i="10"/>
  <c r="A5657" i="10"/>
  <c r="A5658" i="10"/>
  <c r="A5659" i="10"/>
  <c r="A5662" i="10"/>
  <c r="A5663" i="10"/>
  <c r="A5664" i="10"/>
  <c r="A5665" i="10"/>
  <c r="A5666" i="10"/>
  <c r="A5667" i="10"/>
  <c r="A5669" i="10"/>
  <c r="A5671" i="10"/>
  <c r="A5672" i="10"/>
  <c r="A5673" i="10"/>
  <c r="A5675" i="10"/>
  <c r="A5677" i="10"/>
  <c r="A5678" i="10"/>
  <c r="A5679" i="10"/>
  <c r="A5680" i="10"/>
  <c r="A5681" i="10"/>
  <c r="A5683" i="10"/>
  <c r="A5684" i="10"/>
  <c r="A5686" i="10"/>
  <c r="A5688" i="10"/>
  <c r="A5690" i="10"/>
  <c r="A5691" i="10"/>
  <c r="A5692" i="10"/>
  <c r="A5693" i="10"/>
  <c r="A5694" i="10"/>
  <c r="A5695" i="10"/>
  <c r="A5696" i="10"/>
  <c r="A5697" i="10"/>
  <c r="A5698" i="10"/>
  <c r="A5699" i="10"/>
  <c r="A5700" i="10"/>
  <c r="A5701" i="10"/>
  <c r="A5702" i="10"/>
  <c r="A5703" i="10"/>
  <c r="A5705" i="10"/>
  <c r="A5706" i="10"/>
  <c r="A5707" i="10"/>
  <c r="A5708" i="10"/>
  <c r="A5709" i="10"/>
  <c r="A5710" i="10"/>
  <c r="A5713" i="10"/>
  <c r="A5714" i="10"/>
  <c r="A5715" i="10"/>
  <c r="A5716" i="10"/>
  <c r="A5717" i="10"/>
  <c r="A5718" i="10"/>
  <c r="A5720" i="10"/>
  <c r="A5721" i="10"/>
  <c r="A5722" i="10"/>
  <c r="A5723" i="10"/>
  <c r="A5724" i="10"/>
  <c r="A5725" i="10"/>
  <c r="A5726" i="10"/>
  <c r="A5727" i="10"/>
  <c r="A5728" i="10"/>
  <c r="A5729" i="10"/>
  <c r="A5730" i="10"/>
  <c r="A5731" i="10"/>
  <c r="A5732" i="10"/>
  <c r="A5733" i="10"/>
  <c r="A5734" i="10"/>
  <c r="A5735" i="10"/>
  <c r="A5736" i="10"/>
  <c r="A5738" i="10"/>
  <c r="A5739" i="10"/>
  <c r="A5740" i="10"/>
  <c r="A5741" i="10"/>
  <c r="A5742" i="10"/>
  <c r="A5745" i="10"/>
  <c r="A5746" i="10"/>
  <c r="A5747" i="10"/>
  <c r="A5750" i="10"/>
  <c r="A5751" i="10"/>
  <c r="A5752" i="10"/>
  <c r="A5753" i="10"/>
  <c r="A5754" i="10"/>
  <c r="A5755" i="10"/>
  <c r="A5756" i="10"/>
  <c r="A5757" i="10"/>
  <c r="A5758" i="10"/>
  <c r="A5760" i="10"/>
  <c r="A5761" i="10"/>
  <c r="A5764" i="10"/>
  <c r="A5765" i="10"/>
  <c r="A5766" i="10"/>
  <c r="A5767" i="10"/>
  <c r="A5768" i="10"/>
  <c r="A5769" i="10"/>
  <c r="A5770" i="10"/>
  <c r="A5772" i="10"/>
  <c r="A5774" i="10"/>
  <c r="A5776" i="10"/>
  <c r="A5777" i="10"/>
  <c r="A5778" i="10"/>
  <c r="A5779" i="10"/>
  <c r="A5780" i="10"/>
  <c r="A5783" i="10"/>
  <c r="A5784" i="10"/>
  <c r="A5785" i="10"/>
  <c r="A5786" i="10"/>
  <c r="A5787" i="10"/>
  <c r="A5789" i="10"/>
  <c r="A5790" i="10"/>
  <c r="A5792" i="10"/>
  <c r="A5793" i="10"/>
  <c r="A5795" i="10"/>
  <c r="A5796" i="10"/>
  <c r="A5797" i="10"/>
  <c r="A5798" i="10"/>
  <c r="A5799" i="10"/>
  <c r="A5800" i="10"/>
  <c r="A5801" i="10"/>
  <c r="A5802" i="10"/>
  <c r="A5809" i="10"/>
  <c r="A5810" i="10"/>
  <c r="A5812" i="10"/>
  <c r="A5813" i="10"/>
  <c r="A5814" i="10"/>
  <c r="A5815" i="10"/>
  <c r="A5816" i="10"/>
  <c r="A5817" i="10"/>
  <c r="A5818" i="10"/>
  <c r="A5819" i="10"/>
  <c r="A5821" i="10"/>
  <c r="A5822" i="10"/>
  <c r="A5823" i="10"/>
  <c r="A5824" i="10"/>
  <c r="A5825" i="10"/>
  <c r="A5826" i="10"/>
  <c r="A5827" i="10"/>
  <c r="A5828" i="10"/>
  <c r="A5830" i="10"/>
  <c r="A5831" i="10"/>
  <c r="A5832" i="10"/>
  <c r="A5833" i="10"/>
  <c r="A5834" i="10"/>
  <c r="A5835" i="10"/>
  <c r="A5836" i="10"/>
  <c r="A5837" i="10"/>
  <c r="A5838" i="10"/>
  <c r="A5839" i="10"/>
  <c r="A5840" i="10"/>
  <c r="A5841" i="10"/>
  <c r="A5843" i="10"/>
  <c r="A5844" i="10"/>
  <c r="A5845" i="10"/>
  <c r="A5846" i="10"/>
  <c r="A5847" i="10"/>
  <c r="A5848" i="10"/>
  <c r="A5849" i="10"/>
  <c r="A5850" i="10"/>
  <c r="A5852" i="10"/>
  <c r="A5853" i="10"/>
  <c r="A5854" i="10"/>
  <c r="A5856" i="10"/>
  <c r="A5857" i="10"/>
  <c r="A5858" i="10"/>
  <c r="A5859" i="10"/>
  <c r="A5860" i="10"/>
  <c r="A5861" i="10"/>
  <c r="A5862" i="10"/>
  <c r="A5863" i="10"/>
  <c r="A5864" i="10"/>
  <c r="A5865" i="10"/>
  <c r="A5866" i="10"/>
  <c r="A5868" i="10"/>
  <c r="A5869" i="10"/>
  <c r="A5870" i="10"/>
  <c r="A5871" i="10"/>
  <c r="A5873" i="10"/>
  <c r="A5874" i="10"/>
  <c r="A5875" i="10"/>
  <c r="A5876" i="10"/>
  <c r="A5877" i="10"/>
  <c r="A5878" i="10"/>
  <c r="A5880" i="10"/>
  <c r="A5881" i="10"/>
  <c r="A5882" i="10"/>
  <c r="A5883" i="10"/>
  <c r="A5884" i="10"/>
  <c r="A5885" i="10"/>
  <c r="A5886" i="10"/>
  <c r="A5887" i="10"/>
  <c r="A5888" i="10"/>
  <c r="A5890" i="10"/>
  <c r="A5892" i="10"/>
  <c r="A5893" i="10"/>
  <c r="A5894" i="10"/>
  <c r="A5895" i="10"/>
  <c r="A5896" i="10"/>
  <c r="A5897" i="10"/>
  <c r="A5898" i="10"/>
  <c r="A5899" i="10"/>
  <c r="A5900" i="10"/>
  <c r="A5901" i="10"/>
  <c r="A5902" i="10"/>
  <c r="A5903" i="10"/>
  <c r="A5904" i="10"/>
  <c r="A5906" i="10"/>
  <c r="A5907" i="10"/>
  <c r="A5908" i="10"/>
  <c r="A5909" i="10"/>
  <c r="A5910" i="10"/>
  <c r="A5911" i="10"/>
  <c r="A5912" i="10"/>
  <c r="A5913" i="10"/>
  <c r="A5914" i="10"/>
  <c r="A5915" i="10"/>
  <c r="A5916" i="10"/>
  <c r="A5921" i="10"/>
  <c r="A5924" i="10"/>
  <c r="A5925" i="10"/>
  <c r="A5926" i="10"/>
  <c r="A5927" i="10"/>
  <c r="A5928" i="10"/>
  <c r="A5929" i="10"/>
  <c r="A5930" i="10"/>
  <c r="A5931" i="10"/>
  <c r="A5932" i="10"/>
  <c r="A5933" i="10"/>
  <c r="A5934" i="10"/>
  <c r="A5935" i="10"/>
  <c r="A5936" i="10"/>
  <c r="A5937" i="10"/>
  <c r="A5938" i="10"/>
  <c r="A5939" i="10"/>
  <c r="A5940" i="10"/>
  <c r="A5941" i="10"/>
  <c r="A5942" i="10"/>
  <c r="A5946" i="10"/>
  <c r="A5948" i="10"/>
  <c r="A5949" i="10"/>
  <c r="A5950" i="10"/>
  <c r="A5951" i="10"/>
  <c r="A5952" i="10"/>
  <c r="A5953" i="10"/>
  <c r="A5954" i="10"/>
  <c r="A5956" i="10"/>
  <c r="A5957" i="10"/>
  <c r="A5958" i="10"/>
  <c r="A5959" i="10"/>
  <c r="A5961" i="10"/>
  <c r="A5962" i="10"/>
  <c r="A5963" i="10"/>
  <c r="A5964" i="10"/>
  <c r="A5965" i="10"/>
  <c r="A5966" i="10"/>
  <c r="A5967" i="10"/>
  <c r="A5968" i="10"/>
  <c r="A5969" i="10"/>
  <c r="A5970" i="10"/>
  <c r="A5971" i="10"/>
  <c r="A5972" i="10"/>
  <c r="A5973" i="10"/>
  <c r="A5974" i="10"/>
  <c r="A5975" i="10"/>
  <c r="A5976" i="10"/>
  <c r="A5977" i="10"/>
  <c r="A5978" i="10"/>
  <c r="A5979" i="10"/>
  <c r="A5980" i="10"/>
  <c r="A5981" i="10"/>
  <c r="A5982" i="10"/>
  <c r="A5983" i="10"/>
  <c r="A5984" i="10"/>
  <c r="A5986" i="10"/>
  <c r="A5987" i="10"/>
  <c r="A5988" i="10"/>
  <c r="A5989" i="10"/>
  <c r="A5990" i="10"/>
  <c r="A5992" i="10"/>
  <c r="A5993" i="10"/>
  <c r="A5994" i="10"/>
  <c r="A5995" i="10"/>
  <c r="A5996" i="10"/>
  <c r="A5997" i="10"/>
  <c r="A5998" i="10"/>
  <c r="A5999" i="10"/>
  <c r="A6001" i="10"/>
  <c r="A6002" i="10"/>
  <c r="A6003" i="10"/>
  <c r="A6004" i="10"/>
  <c r="A6005" i="10"/>
  <c r="A6006" i="10"/>
  <c r="A6007" i="10"/>
  <c r="A6008" i="10"/>
  <c r="A6009" i="10"/>
  <c r="A6010" i="10"/>
  <c r="A6011" i="10"/>
  <c r="A6012" i="10"/>
  <c r="A6013" i="10"/>
  <c r="A6014" i="10"/>
  <c r="A6015" i="10"/>
  <c r="A6017" i="10"/>
  <c r="A6018" i="10"/>
  <c r="A6019" i="10"/>
  <c r="A6021" i="10"/>
  <c r="A6022" i="10"/>
  <c r="A6023" i="10"/>
  <c r="A6024" i="10"/>
  <c r="A6026" i="10"/>
  <c r="A6027" i="10"/>
  <c r="A6028" i="10"/>
  <c r="A6029" i="10"/>
  <c r="A6030" i="10"/>
  <c r="A6031" i="10"/>
  <c r="A6032" i="10"/>
  <c r="A6033" i="10"/>
  <c r="A6034" i="10"/>
  <c r="A6035" i="10"/>
  <c r="A6037" i="10"/>
  <c r="A6038" i="10"/>
  <c r="A6039" i="10"/>
  <c r="A6040" i="10"/>
  <c r="A6041" i="10"/>
  <c r="A6042" i="10"/>
  <c r="A6044" i="10"/>
  <c r="A6045" i="10"/>
  <c r="A6046" i="10"/>
  <c r="A6047" i="10"/>
  <c r="A6048" i="10"/>
  <c r="A6049" i="10"/>
  <c r="A6051" i="10"/>
  <c r="A6052" i="10"/>
  <c r="A6053" i="10"/>
  <c r="A6055" i="10"/>
  <c r="A6056" i="10"/>
  <c r="A6058" i="10"/>
  <c r="A6059" i="10"/>
  <c r="A6060" i="10"/>
  <c r="A6063" i="10"/>
  <c r="A6064" i="10"/>
  <c r="A6065" i="10"/>
  <c r="A6066" i="10"/>
  <c r="A6067" i="10"/>
  <c r="A6068" i="10"/>
  <c r="A6069" i="10"/>
  <c r="A6070" i="10"/>
  <c r="A6071" i="10"/>
  <c r="A6072" i="10"/>
  <c r="A6073" i="10"/>
  <c r="A6075" i="10"/>
  <c r="A6076" i="10"/>
  <c r="A6077" i="10"/>
  <c r="A6079" i="10"/>
  <c r="A6080" i="10"/>
  <c r="A6081" i="10"/>
  <c r="A6082" i="10"/>
  <c r="A6083" i="10"/>
  <c r="A6084" i="10"/>
  <c r="A6085" i="10"/>
  <c r="A6086" i="10"/>
  <c r="A6087" i="10"/>
  <c r="A6089" i="10"/>
  <c r="A6091" i="10"/>
  <c r="A6092" i="10"/>
  <c r="A6093" i="10"/>
  <c r="A6095" i="10"/>
  <c r="A6096" i="10"/>
  <c r="A6098" i="10"/>
  <c r="A6099" i="10"/>
  <c r="A6100" i="10"/>
  <c r="A6101" i="10"/>
  <c r="A6102" i="10"/>
  <c r="A6103" i="10"/>
  <c r="A6104" i="10"/>
  <c r="A6105" i="10"/>
  <c r="A6107" i="10"/>
  <c r="A6108" i="10"/>
  <c r="A6109" i="10"/>
  <c r="A6111" i="10"/>
  <c r="A6112" i="10"/>
  <c r="A6113" i="10"/>
  <c r="A6114" i="10"/>
  <c r="A6115" i="10"/>
  <c r="A6116" i="10"/>
  <c r="A6117" i="10"/>
  <c r="A6118" i="10"/>
  <c r="A6119" i="10"/>
  <c r="A6120" i="10"/>
  <c r="A6121" i="10"/>
  <c r="A6122" i="10"/>
  <c r="A6123" i="10"/>
  <c r="A6124" i="10"/>
  <c r="A6125" i="10"/>
  <c r="A6126" i="10"/>
  <c r="A6127" i="10"/>
  <c r="A6128" i="10"/>
  <c r="A6130" i="10"/>
  <c r="A6131" i="10"/>
  <c r="A6132" i="10"/>
  <c r="A6133" i="10"/>
  <c r="A6134" i="10"/>
  <c r="A6135" i="10"/>
  <c r="A6136" i="10"/>
  <c r="A6137" i="10"/>
  <c r="A6138" i="10"/>
  <c r="A6139" i="10"/>
  <c r="A6140" i="10"/>
  <c r="A6141" i="10"/>
  <c r="A6142" i="10"/>
  <c r="A6144" i="10"/>
  <c r="A6146" i="10"/>
  <c r="A6147" i="10"/>
  <c r="A6148" i="10"/>
  <c r="A6149" i="10"/>
  <c r="A6150" i="10"/>
  <c r="A6151" i="10"/>
  <c r="A6152" i="10"/>
  <c r="A6153" i="10"/>
  <c r="A6154" i="10"/>
  <c r="A6155" i="10"/>
  <c r="A6156" i="10"/>
  <c r="A6157" i="10"/>
  <c r="A6158" i="10"/>
  <c r="A6159" i="10"/>
  <c r="A6160" i="10"/>
  <c r="A6161" i="10"/>
  <c r="A6162" i="10"/>
  <c r="A6163" i="10"/>
  <c r="A6165" i="10"/>
  <c r="A6166" i="10"/>
  <c r="A6167" i="10"/>
  <c r="A6168" i="10"/>
  <c r="A6169" i="10"/>
  <c r="A6170" i="10"/>
  <c r="A6171" i="10"/>
  <c r="A6173" i="10"/>
  <c r="A6174" i="10"/>
  <c r="A6176" i="10"/>
  <c r="A6177" i="10"/>
  <c r="A6178" i="10"/>
  <c r="A6180" i="10"/>
  <c r="A6181" i="10"/>
  <c r="A6182" i="10"/>
  <c r="A6183" i="10"/>
  <c r="A6184" i="10"/>
  <c r="A6185" i="10"/>
  <c r="A6186" i="10"/>
  <c r="A6187" i="10"/>
  <c r="A6188" i="10"/>
  <c r="A6189" i="10"/>
  <c r="A6190" i="10"/>
  <c r="A6191" i="10"/>
  <c r="A6192" i="10"/>
  <c r="A6193" i="10"/>
  <c r="A6194" i="10"/>
  <c r="A6195" i="10"/>
  <c r="A6197" i="10"/>
  <c r="A6198" i="10"/>
  <c r="A6199" i="10"/>
  <c r="A6200" i="10"/>
  <c r="A6201" i="10"/>
  <c r="A6202" i="10"/>
  <c r="A6204" i="10"/>
  <c r="A6205" i="10"/>
  <c r="A6207" i="10"/>
  <c r="A6208" i="10"/>
  <c r="A6210" i="10"/>
  <c r="A6211" i="10"/>
  <c r="A6212" i="10"/>
  <c r="A6216" i="10"/>
  <c r="A6217" i="10"/>
  <c r="A6218" i="10"/>
  <c r="A6219" i="10"/>
  <c r="A6220" i="10"/>
  <c r="A6221" i="10"/>
  <c r="A6222" i="10"/>
  <c r="A6223" i="10"/>
  <c r="A6224" i="10"/>
  <c r="A6225" i="10"/>
  <c r="A6226" i="10"/>
  <c r="A6227" i="10"/>
  <c r="A6228" i="10"/>
  <c r="A6229" i="10"/>
  <c r="A6230" i="10"/>
  <c r="A6231" i="10"/>
  <c r="A6232" i="10"/>
  <c r="A6233" i="10"/>
  <c r="A6235" i="10"/>
  <c r="A6236" i="10"/>
  <c r="A6237" i="10"/>
  <c r="A6238" i="10"/>
  <c r="A6239" i="10"/>
  <c r="A6240" i="10"/>
  <c r="A6242" i="10"/>
  <c r="A6243" i="10"/>
  <c r="A6246" i="10"/>
  <c r="A6247" i="10"/>
  <c r="A6248" i="10"/>
  <c r="A6250" i="10"/>
  <c r="A6252" i="10"/>
  <c r="A6253" i="10"/>
  <c r="A6254" i="10"/>
  <c r="A6255" i="10"/>
  <c r="A6256" i="10"/>
  <c r="A6260" i="10"/>
  <c r="A6261" i="10"/>
  <c r="A6262" i="10"/>
  <c r="A6263" i="10"/>
  <c r="A6264" i="10"/>
  <c r="A6265" i="10"/>
  <c r="A6266" i="10"/>
  <c r="A6267" i="10"/>
  <c r="A6268" i="10"/>
  <c r="A6269" i="10"/>
  <c r="A6270" i="10"/>
  <c r="A6271" i="10"/>
  <c r="A6273" i="10"/>
  <c r="A6274" i="10"/>
  <c r="A6275" i="10"/>
  <c r="A6276" i="10"/>
  <c r="A6277" i="10"/>
  <c r="A6278" i="10"/>
  <c r="A6279" i="10"/>
  <c r="A6280" i="10"/>
  <c r="A6281" i="10"/>
  <c r="A6283" i="10"/>
  <c r="A6284" i="10"/>
  <c r="A6285" i="10"/>
  <c r="A6286" i="10"/>
  <c r="A6287" i="10"/>
  <c r="A6288" i="10"/>
  <c r="A6289" i="10"/>
  <c r="A6290" i="10"/>
  <c r="A6291" i="10"/>
  <c r="A6292" i="10"/>
  <c r="A6293" i="10"/>
  <c r="A6294" i="10"/>
  <c r="A6295" i="10"/>
  <c r="A6296" i="10"/>
  <c r="A6297" i="10"/>
  <c r="A6298" i="10"/>
  <c r="A6299" i="10"/>
  <c r="A6300" i="10"/>
  <c r="A6301" i="10"/>
  <c r="A6302" i="10"/>
  <c r="A6303" i="10"/>
  <c r="A6304" i="10"/>
  <c r="A6305" i="10"/>
  <c r="A6306" i="10"/>
  <c r="A6307" i="10"/>
  <c r="A6308" i="10"/>
  <c r="A6310" i="10"/>
  <c r="A6311" i="10"/>
  <c r="A6312" i="10"/>
  <c r="A6315" i="10"/>
  <c r="A6316" i="10"/>
  <c r="A6317" i="10"/>
  <c r="A6318" i="10"/>
  <c r="A6319" i="10"/>
  <c r="A6320" i="10"/>
  <c r="A6321" i="10"/>
  <c r="A6322" i="10"/>
  <c r="A6323" i="10"/>
  <c r="A6325" i="10"/>
  <c r="A6326" i="10"/>
  <c r="A6328" i="10"/>
  <c r="A6329" i="10"/>
  <c r="A6330" i="10"/>
  <c r="A6331" i="10"/>
  <c r="A6332" i="10"/>
  <c r="A6333" i="10"/>
  <c r="A6334" i="10"/>
  <c r="A6335" i="10"/>
  <c r="A6337" i="10"/>
  <c r="A6338" i="10"/>
  <c r="A6339" i="10"/>
  <c r="A6341" i="10"/>
  <c r="A6342" i="10"/>
  <c r="A6344" i="10"/>
  <c r="A6345" i="10"/>
  <c r="A6346" i="10"/>
  <c r="A6347" i="10"/>
  <c r="A6348" i="10"/>
  <c r="A6349" i="10"/>
  <c r="A6350" i="10"/>
  <c r="A6351" i="10"/>
  <c r="A6352" i="10"/>
  <c r="A6355" i="10"/>
  <c r="A6356" i="10"/>
  <c r="A6357" i="10"/>
  <c r="A6358" i="10"/>
  <c r="A6359" i="10"/>
  <c r="A6360" i="10"/>
  <c r="A6361" i="10"/>
  <c r="A6362" i="10"/>
  <c r="A6363" i="10"/>
  <c r="A6365" i="10"/>
  <c r="A6366" i="10"/>
  <c r="A6368" i="10"/>
  <c r="A6369" i="10"/>
  <c r="A6370" i="10"/>
  <c r="A6372" i="10"/>
  <c r="A6373" i="10"/>
  <c r="A6374" i="10"/>
  <c r="A6375" i="10"/>
  <c r="A6376" i="10"/>
  <c r="A6377" i="10"/>
  <c r="A6378" i="10"/>
  <c r="A6379" i="10"/>
  <c r="A6380" i="10"/>
  <c r="A6381" i="10"/>
  <c r="A6383" i="10"/>
  <c r="A6384" i="10"/>
  <c r="A6385" i="10"/>
  <c r="A6386" i="10"/>
  <c r="A6387" i="10"/>
  <c r="A6388" i="10"/>
  <c r="A6389" i="10"/>
  <c r="A6390" i="10"/>
  <c r="A6391" i="10"/>
  <c r="A6392" i="10"/>
  <c r="A6394" i="10"/>
  <c r="A6395" i="10"/>
  <c r="A6396" i="10"/>
  <c r="A6398" i="10"/>
  <c r="A6399" i="10"/>
  <c r="A6400" i="10"/>
  <c r="A6401" i="10"/>
  <c r="A6402" i="10"/>
  <c r="A6404" i="10"/>
  <c r="A6405" i="10"/>
  <c r="A6406" i="10"/>
  <c r="A6407" i="10"/>
  <c r="A6409" i="10"/>
  <c r="A6410" i="10"/>
  <c r="A6411" i="10"/>
  <c r="A6412" i="10"/>
  <c r="A6413" i="10"/>
  <c r="A6414" i="10"/>
  <c r="A6415" i="10"/>
  <c r="A6416" i="10"/>
  <c r="A6417" i="10"/>
  <c r="A6418" i="10"/>
  <c r="A6419" i="10"/>
  <c r="A6420" i="10"/>
  <c r="A6421" i="10"/>
  <c r="A6422" i="10"/>
  <c r="A6423" i="10"/>
  <c r="A6424" i="10"/>
  <c r="A6425" i="10"/>
  <c r="A6426" i="10"/>
  <c r="A6427" i="10"/>
  <c r="A6428" i="10"/>
  <c r="A6429" i="10"/>
  <c r="A6431" i="10"/>
  <c r="A6432" i="10"/>
  <c r="A6433" i="10"/>
  <c r="A6435" i="10"/>
  <c r="A6436" i="10"/>
  <c r="A6437" i="10"/>
  <c r="A6438" i="10"/>
  <c r="A6439" i="10"/>
  <c r="A6440" i="10"/>
  <c r="A6441" i="10"/>
  <c r="A6442" i="10"/>
  <c r="A6443" i="10"/>
  <c r="A6444" i="10"/>
  <c r="A6445" i="10"/>
  <c r="A6446" i="10"/>
  <c r="A6447" i="10"/>
  <c r="A6448" i="10"/>
  <c r="A6449" i="10"/>
  <c r="A6450" i="10"/>
  <c r="A6451" i="10"/>
  <c r="A6452" i="10"/>
  <c r="A6453" i="10"/>
  <c r="A6454" i="10"/>
  <c r="A6455" i="10"/>
  <c r="A6456" i="10"/>
  <c r="A6457" i="10"/>
  <c r="A6458" i="10"/>
  <c r="A6459" i="10"/>
  <c r="A6460" i="10"/>
  <c r="A6462" i="10"/>
  <c r="A6463" i="10"/>
  <c r="A6464" i="10"/>
  <c r="A6465" i="10"/>
  <c r="A6466" i="10"/>
  <c r="A6467" i="10"/>
  <c r="A6468" i="10"/>
  <c r="A6469" i="10"/>
  <c r="A6470" i="10"/>
  <c r="A6471" i="10"/>
  <c r="A6472" i="10"/>
  <c r="A6473" i="10"/>
  <c r="A6474" i="10"/>
  <c r="A6476" i="10"/>
  <c r="A6477" i="10"/>
  <c r="A6478" i="10"/>
  <c r="A6479" i="10"/>
  <c r="A6480" i="10"/>
  <c r="A6481" i="10"/>
  <c r="A6482" i="10"/>
  <c r="A6483" i="10"/>
  <c r="A6484" i="10"/>
  <c r="A6486" i="10"/>
  <c r="A6487" i="10"/>
  <c r="A6488" i="10"/>
  <c r="A6489" i="10"/>
  <c r="A6490" i="10"/>
  <c r="A6491" i="10"/>
  <c r="A6492" i="10"/>
  <c r="A6493" i="10"/>
  <c r="A6494" i="10"/>
  <c r="A6495" i="10"/>
  <c r="A6496" i="10"/>
  <c r="A6497" i="10"/>
  <c r="A6498" i="10"/>
  <c r="A6499" i="10"/>
  <c r="A6500" i="10"/>
  <c r="A6501" i="10"/>
  <c r="A6502" i="10"/>
  <c r="A6503" i="10"/>
  <c r="A6504" i="10"/>
  <c r="A6505" i="10"/>
  <c r="A6506" i="10"/>
  <c r="A6507" i="10"/>
  <c r="A6508" i="10"/>
  <c r="A6509" i="10"/>
  <c r="A6511" i="10"/>
  <c r="A6512" i="10"/>
  <c r="A6513" i="10"/>
  <c r="A6514" i="10"/>
  <c r="A6515" i="10"/>
  <c r="A6516" i="10"/>
  <c r="A6517" i="10"/>
  <c r="A6518" i="10"/>
  <c r="A6519" i="10"/>
  <c r="A6520" i="10"/>
  <c r="A6521" i="10"/>
  <c r="A6522" i="10"/>
  <c r="A6523" i="10"/>
  <c r="A6524" i="10"/>
  <c r="A6525" i="10"/>
  <c r="A6526" i="10"/>
  <c r="A6527" i="10"/>
  <c r="A6528" i="10"/>
  <c r="A6529" i="10"/>
  <c r="A6530" i="10"/>
  <c r="A6531" i="10"/>
  <c r="A6532" i="10"/>
  <c r="A6533" i="10"/>
  <c r="A6534" i="10"/>
  <c r="A6536" i="10"/>
  <c r="A6537" i="10"/>
  <c r="A6538" i="10"/>
  <c r="A6539" i="10"/>
  <c r="A6541" i="10"/>
  <c r="A6542" i="10"/>
  <c r="A6543" i="10"/>
  <c r="A6544" i="10"/>
  <c r="A6545" i="10"/>
  <c r="A6546" i="10"/>
  <c r="A6547" i="10"/>
  <c r="A6548" i="10"/>
  <c r="A6550" i="10"/>
  <c r="A6551" i="10"/>
  <c r="A6552" i="10"/>
  <c r="A6553" i="10"/>
  <c r="A6554" i="10"/>
  <c r="A6555" i="10"/>
  <c r="A6556" i="10"/>
  <c r="A6557" i="10"/>
  <c r="A6558" i="10"/>
  <c r="A6559" i="10"/>
  <c r="A6560" i="10"/>
  <c r="A6561" i="10"/>
  <c r="A6562" i="10"/>
  <c r="A6563" i="10"/>
  <c r="A6564" i="10"/>
  <c r="A6565" i="10"/>
  <c r="A6566" i="10"/>
  <c r="A6567" i="10"/>
  <c r="A6568" i="10"/>
  <c r="A6570" i="10"/>
  <c r="A6571" i="10"/>
  <c r="A6572" i="10"/>
  <c r="A6573" i="10"/>
  <c r="A6574" i="10"/>
  <c r="A6575" i="10"/>
  <c r="A6576" i="10"/>
  <c r="A6578" i="10"/>
  <c r="A6579" i="10"/>
  <c r="A6582" i="10"/>
  <c r="A6583" i="10"/>
  <c r="A6584" i="10"/>
  <c r="A6585" i="10"/>
  <c r="A6586" i="10"/>
  <c r="A6587" i="10"/>
  <c r="A6588" i="10"/>
  <c r="A6589" i="10"/>
  <c r="A6590" i="10"/>
  <c r="A6591" i="10"/>
  <c r="A6592" i="10"/>
  <c r="A6593" i="10"/>
  <c r="A6594" i="10"/>
  <c r="A6595" i="10"/>
  <c r="A6596" i="10"/>
  <c r="A6597" i="10"/>
  <c r="A6598" i="10"/>
  <c r="A6599" i="10"/>
  <c r="A6600" i="10"/>
  <c r="A6602" i="10"/>
  <c r="A6603" i="10"/>
  <c r="A6604" i="10"/>
  <c r="A6605" i="10"/>
  <c r="A6606" i="10"/>
  <c r="A6607" i="10"/>
  <c r="A6608" i="10"/>
  <c r="A6609" i="10"/>
  <c r="A6610" i="10"/>
  <c r="A6611" i="10"/>
  <c r="A6612" i="10"/>
  <c r="A6613" i="10"/>
  <c r="A6614" i="10"/>
  <c r="A6616" i="10"/>
  <c r="A6617" i="10"/>
  <c r="A6618" i="10"/>
  <c r="A6619" i="10"/>
  <c r="A6620" i="10"/>
  <c r="A6622" i="10"/>
  <c r="A6623" i="10"/>
  <c r="A6625" i="10"/>
  <c r="A6626" i="10"/>
  <c r="A6627" i="10"/>
  <c r="A6628" i="10"/>
  <c r="A6629" i="10"/>
  <c r="A6630" i="10"/>
  <c r="A6632" i="10"/>
  <c r="A6633" i="10"/>
  <c r="A6634" i="10"/>
  <c r="A6635" i="10"/>
  <c r="A6636" i="10"/>
  <c r="A6638" i="10"/>
  <c r="A6639" i="10"/>
  <c r="A6640" i="10"/>
  <c r="A6641" i="10"/>
  <c r="A6642" i="10"/>
  <c r="A6643" i="10"/>
  <c r="A6644" i="10"/>
  <c r="A6645" i="10"/>
  <c r="A6646" i="10"/>
  <c r="A6647" i="10"/>
  <c r="A6648" i="10"/>
  <c r="A6649" i="10"/>
  <c r="A6650" i="10"/>
  <c r="A6651" i="10"/>
  <c r="A6653" i="10"/>
  <c r="A6654" i="10"/>
  <c r="A6656" i="10"/>
  <c r="A6658" i="10"/>
  <c r="A6659" i="10"/>
  <c r="A6661" i="10"/>
  <c r="A6662" i="10"/>
  <c r="A6663" i="10"/>
  <c r="A6664" i="10"/>
  <c r="A6665" i="10"/>
  <c r="A6666" i="10"/>
  <c r="A6667" i="10"/>
  <c r="A6668" i="10"/>
  <c r="A6669" i="10"/>
  <c r="A6670" i="10"/>
  <c r="A6671" i="10"/>
  <c r="A6672" i="10"/>
  <c r="A6673" i="10"/>
  <c r="A6675" i="10"/>
  <c r="A6676" i="10"/>
  <c r="A6677" i="10"/>
  <c r="A6678" i="10"/>
  <c r="A6679" i="10"/>
  <c r="A6680" i="10"/>
  <c r="A6681" i="10"/>
  <c r="A6687" i="10"/>
  <c r="A6688" i="10"/>
  <c r="A6689" i="10"/>
  <c r="A6690" i="10"/>
  <c r="A6691" i="10"/>
  <c r="A6692" i="10"/>
  <c r="A6694" i="10"/>
  <c r="A6695" i="10"/>
  <c r="A6697" i="10"/>
  <c r="A6698" i="10"/>
  <c r="A6699" i="10"/>
  <c r="A6703" i="10"/>
  <c r="A6704" i="10"/>
  <c r="A6708" i="10"/>
  <c r="A6709" i="10"/>
  <c r="A6710" i="10"/>
  <c r="A6714" i="10"/>
  <c r="A6718" i="10"/>
  <c r="A6719" i="10"/>
  <c r="A6720" i="10"/>
  <c r="A6722" i="10"/>
  <c r="A6724" i="10"/>
  <c r="A6726" i="10"/>
  <c r="A6727" i="10"/>
  <c r="A6728" i="10"/>
  <c r="A6729" i="10"/>
  <c r="A6732" i="10"/>
  <c r="A6733" i="10"/>
  <c r="A6734" i="10"/>
  <c r="A6735" i="10"/>
  <c r="A6736" i="10"/>
  <c r="A6737" i="10"/>
  <c r="A6738" i="10"/>
  <c r="A6740" i="10"/>
  <c r="A6744" i="10"/>
  <c r="A6745" i="10"/>
  <c r="A6746" i="10"/>
  <c r="A6748" i="10"/>
  <c r="A6750" i="10"/>
  <c r="A6751" i="10"/>
  <c r="A6754" i="10"/>
  <c r="A6755" i="10"/>
  <c r="A6756" i="10"/>
  <c r="A6758" i="10"/>
  <c r="A6759" i="10"/>
  <c r="A6760" i="10"/>
  <c r="A6764" i="10"/>
  <c r="A6768" i="10"/>
  <c r="A6769" i="10"/>
  <c r="A6770" i="10"/>
  <c r="A6771" i="10"/>
  <c r="A6772" i="10"/>
  <c r="A6774" i="10"/>
  <c r="A6776" i="10"/>
  <c r="A6777" i="10"/>
  <c r="A6778" i="10"/>
  <c r="A6779" i="10"/>
  <c r="A6782" i="10"/>
  <c r="A6783" i="10"/>
  <c r="A6784" i="10"/>
  <c r="A6786" i="10"/>
  <c r="A6789" i="10"/>
  <c r="A6790" i="10"/>
  <c r="A6791" i="10"/>
  <c r="A6793" i="10"/>
  <c r="A6796" i="10"/>
  <c r="A6797" i="10"/>
  <c r="A6799" i="10"/>
  <c r="A6803" i="10"/>
  <c r="A6805" i="10"/>
  <c r="A6806" i="10"/>
  <c r="A6809" i="10"/>
  <c r="A6814" i="10"/>
  <c r="A6815" i="10"/>
  <c r="A6818" i="10"/>
  <c r="A6819" i="10"/>
  <c r="A6820" i="10"/>
  <c r="A6821" i="10"/>
  <c r="A6823" i="10"/>
  <c r="A6824" i="10"/>
  <c r="A6825" i="10"/>
  <c r="A6826" i="10"/>
  <c r="A6827" i="10"/>
  <c r="A6830" i="10"/>
  <c r="A6831" i="10"/>
  <c r="A6834" i="10"/>
  <c r="A6835" i="10"/>
  <c r="A6836" i="10"/>
  <c r="A6839" i="10"/>
  <c r="A6840" i="10"/>
  <c r="A6842" i="10"/>
  <c r="A6843" i="10"/>
  <c r="A6845" i="10"/>
  <c r="A6846" i="10"/>
  <c r="A6848" i="10"/>
  <c r="A6850" i="10"/>
  <c r="A6852" i="10"/>
  <c r="A6853" i="10"/>
  <c r="A6854" i="10"/>
  <c r="A6857" i="10"/>
  <c r="A6859" i="10"/>
  <c r="A6861" i="10"/>
  <c r="A6863" i="10"/>
  <c r="A6866" i="10"/>
  <c r="A6867" i="10"/>
  <c r="A6868" i="10"/>
  <c r="A6875" i="10"/>
  <c r="A6879" i="10"/>
  <c r="A6880" i="10"/>
  <c r="A6882" i="10"/>
  <c r="A6887" i="10"/>
  <c r="A6889" i="10"/>
  <c r="A6890" i="10"/>
  <c r="A6891" i="10"/>
  <c r="A6892" i="10"/>
  <c r="A6894" i="10"/>
  <c r="A6897" i="10"/>
  <c r="A6899" i="10"/>
  <c r="A6900" i="10"/>
  <c r="A6902" i="10"/>
  <c r="A6903" i="10"/>
  <c r="A6904" i="10"/>
  <c r="A6905" i="10"/>
  <c r="A6906" i="10"/>
  <c r="A6907" i="10"/>
  <c r="A6908" i="10"/>
  <c r="A6912" i="10"/>
  <c r="A6914" i="10"/>
  <c r="A6916" i="10"/>
  <c r="A6919" i="10"/>
  <c r="A6920" i="10"/>
  <c r="A6921" i="10"/>
  <c r="A6922" i="10"/>
  <c r="A6923" i="10"/>
  <c r="A6925" i="10"/>
  <c r="A6927" i="10"/>
  <c r="A6930" i="10"/>
  <c r="A6933" i="10"/>
  <c r="A6935" i="10"/>
  <c r="A6936" i="10"/>
  <c r="A6937" i="10"/>
  <c r="A6938" i="10"/>
  <c r="A6941" i="10"/>
  <c r="A6942" i="10"/>
  <c r="A6944" i="10"/>
  <c r="A6946" i="10"/>
  <c r="A6948" i="10"/>
  <c r="A6950" i="10"/>
  <c r="A6951" i="10"/>
  <c r="A6952" i="10"/>
  <c r="A6956" i="10"/>
  <c r="A6959" i="10"/>
  <c r="A6961" i="10"/>
  <c r="A6964" i="10"/>
  <c r="A6966" i="10"/>
  <c r="A6967" i="10"/>
  <c r="A6968" i="10"/>
  <c r="A6971" i="10"/>
  <c r="A6972" i="10"/>
  <c r="A6973" i="10"/>
  <c r="A6975" i="10"/>
  <c r="A6976" i="10"/>
  <c r="A6977" i="10"/>
  <c r="A6979" i="10"/>
  <c r="A6983" i="10"/>
  <c r="A6984" i="10"/>
  <c r="A6985" i="10"/>
  <c r="A6987" i="10"/>
  <c r="A6990" i="10"/>
  <c r="A6992" i="10"/>
  <c r="A6994" i="10"/>
  <c r="A6997" i="10"/>
  <c r="A6998" i="10"/>
  <c r="A6999" i="10"/>
  <c r="A7000" i="10"/>
  <c r="A7001" i="10"/>
  <c r="A7002" i="10"/>
  <c r="A7004" i="10"/>
  <c r="A7009" i="10"/>
  <c r="A7010" i="10"/>
  <c r="A7011" i="10"/>
  <c r="A7013" i="10"/>
  <c r="A7016" i="10"/>
  <c r="A7019" i="10"/>
  <c r="A7020" i="10"/>
  <c r="A7021" i="10"/>
  <c r="A7022" i="10"/>
  <c r="A7025" i="10"/>
  <c r="A7026" i="10"/>
  <c r="A7027" i="10"/>
  <c r="A7028" i="10"/>
  <c r="A7029" i="10"/>
  <c r="A7030" i="10"/>
  <c r="A7031" i="10"/>
  <c r="A7032" i="10"/>
  <c r="A7033" i="10"/>
  <c r="A7039" i="10"/>
  <c r="A7040" i="10"/>
  <c r="A7043" i="10"/>
  <c r="A7044" i="10"/>
  <c r="A7045" i="10"/>
  <c r="A7046" i="10"/>
  <c r="A7047" i="10"/>
  <c r="A7048" i="10"/>
  <c r="A7049" i="10"/>
  <c r="A7050" i="10"/>
  <c r="A7053" i="10"/>
  <c r="A7054" i="10"/>
  <c r="A7055" i="10"/>
  <c r="A7056" i="10"/>
  <c r="A7057" i="10"/>
  <c r="A7058" i="10"/>
  <c r="A7059" i="10"/>
  <c r="A7060" i="10"/>
  <c r="A7062" i="10"/>
  <c r="A7065" i="10"/>
  <c r="A7066" i="10"/>
  <c r="A7067" i="10"/>
  <c r="A7072" i="10"/>
  <c r="A7076" i="10"/>
  <c r="A7077" i="10"/>
  <c r="A7078" i="10"/>
  <c r="A7080" i="10"/>
  <c r="A7081" i="10"/>
  <c r="A7082" i="10"/>
  <c r="A7086" i="10"/>
  <c r="A7088" i="10"/>
  <c r="A7090" i="10"/>
  <c r="A7091" i="10"/>
  <c r="A7092" i="10"/>
  <c r="A7093" i="10"/>
  <c r="A7094" i="10"/>
  <c r="A7095" i="10"/>
  <c r="A7096" i="10"/>
  <c r="A7100" i="10"/>
  <c r="A7101" i="10"/>
  <c r="A7102" i="10"/>
  <c r="A7109" i="10"/>
  <c r="A7110" i="10"/>
  <c r="A7112" i="10"/>
  <c r="A7114" i="10"/>
  <c r="A7115" i="10"/>
  <c r="A7116" i="10"/>
  <c r="A7117" i="10"/>
  <c r="A7120" i="10"/>
  <c r="A7121" i="10"/>
  <c r="A7122" i="10"/>
  <c r="A7123" i="10"/>
  <c r="A7125" i="10"/>
  <c r="A7126" i="10"/>
  <c r="A7127" i="10"/>
  <c r="A7129" i="10"/>
  <c r="A7131" i="10"/>
  <c r="A7135" i="10"/>
  <c r="A7137" i="10"/>
  <c r="A7138" i="10"/>
  <c r="A7139" i="10"/>
  <c r="A7140" i="10"/>
  <c r="A7143" i="10"/>
  <c r="A7144" i="10"/>
  <c r="A7146" i="10"/>
  <c r="A7147" i="10"/>
  <c r="A7148" i="10"/>
  <c r="A7149" i="10"/>
  <c r="A7150" i="10"/>
  <c r="A7151" i="10"/>
  <c r="A7152" i="10"/>
  <c r="A7153" i="10"/>
  <c r="A7154" i="10"/>
  <c r="A7157" i="10"/>
  <c r="A7158" i="10"/>
  <c r="A7159" i="10"/>
  <c r="A7160" i="10"/>
  <c r="A7161" i="10"/>
  <c r="A7162" i="10"/>
  <c r="A7163" i="10"/>
  <c r="A7168" i="10"/>
  <c r="A7172" i="10"/>
  <c r="A7173" i="10"/>
  <c r="A7176" i="10"/>
  <c r="A7179" i="10"/>
  <c r="A7180" i="10"/>
  <c r="A7184" i="10"/>
  <c r="A7186" i="10"/>
  <c r="A7188" i="10"/>
  <c r="A7189" i="10"/>
  <c r="A7191" i="10"/>
  <c r="A7192" i="10"/>
  <c r="A7193" i="10"/>
  <c r="A7195" i="10"/>
  <c r="A7197" i="10"/>
  <c r="A7201" i="10"/>
  <c r="A7203" i="10"/>
  <c r="A7204" i="10"/>
  <c r="A7205" i="10"/>
  <c r="A7206" i="10"/>
  <c r="A7211" i="10"/>
  <c r="A7212" i="10"/>
  <c r="A7213" i="10"/>
  <c r="A7214" i="10"/>
  <c r="A7215" i="10"/>
  <c r="A7216" i="10"/>
  <c r="A7218" i="10"/>
  <c r="A7219" i="10"/>
  <c r="A7220" i="10"/>
  <c r="A7222" i="10"/>
  <c r="A7223" i="10"/>
  <c r="A7224" i="10"/>
  <c r="A7226" i="10"/>
  <c r="A7227" i="10"/>
  <c r="A7228" i="10"/>
  <c r="A7229" i="10"/>
  <c r="A7230" i="10"/>
  <c r="A7231" i="10"/>
  <c r="A7232" i="10"/>
  <c r="A7233" i="10"/>
  <c r="A7236" i="10"/>
  <c r="A7237" i="10"/>
  <c r="A7238" i="10"/>
  <c r="A7240" i="10"/>
  <c r="A7242" i="10"/>
  <c r="A7244" i="10"/>
  <c r="A7246" i="10"/>
  <c r="A7248" i="10"/>
  <c r="A7251" i="10"/>
  <c r="A7253" i="10"/>
  <c r="A7255" i="10"/>
  <c r="A7257" i="10"/>
  <c r="A7260" i="10"/>
  <c r="A7261" i="10"/>
  <c r="A7262" i="10"/>
  <c r="A7263" i="10"/>
  <c r="A7265" i="10"/>
  <c r="A7266" i="10"/>
  <c r="A7269" i="10"/>
  <c r="A7273" i="10"/>
  <c r="A7277" i="10"/>
  <c r="A7279" i="10"/>
  <c r="A7280" i="10"/>
  <c r="A7281" i="10"/>
  <c r="A7282" i="10"/>
  <c r="A7285" i="10"/>
  <c r="A7286" i="10"/>
  <c r="A7287" i="10"/>
  <c r="A7288" i="10"/>
  <c r="A7291" i="10"/>
  <c r="A7292" i="10"/>
  <c r="A7293" i="10"/>
  <c r="A7294" i="10"/>
  <c r="A7295" i="10"/>
  <c r="A7297" i="10"/>
  <c r="A7298" i="10"/>
  <c r="A7299" i="10"/>
  <c r="A7300" i="10"/>
  <c r="A7301" i="10"/>
  <c r="A7303" i="10"/>
  <c r="A7304" i="10"/>
  <c r="A7305" i="10"/>
  <c r="A7306" i="10"/>
  <c r="A7308" i="10"/>
  <c r="A7309" i="10"/>
  <c r="A7312" i="10"/>
  <c r="A7314" i="10"/>
  <c r="A7315" i="10"/>
  <c r="A7317" i="10"/>
  <c r="A7318" i="10"/>
  <c r="A7322" i="10"/>
  <c r="A7326" i="10"/>
  <c r="A7327" i="10"/>
  <c r="A7328" i="10"/>
  <c r="A7329" i="10"/>
  <c r="A7331" i="10"/>
  <c r="A7332" i="10"/>
  <c r="A7333" i="10"/>
  <c r="A7334" i="10"/>
  <c r="A7335" i="10"/>
  <c r="A7337" i="10"/>
  <c r="A7338" i="10"/>
  <c r="A7340" i="10"/>
  <c r="A7342" i="10"/>
  <c r="A7344" i="10"/>
  <c r="A7346" i="10"/>
  <c r="A7347" i="10"/>
  <c r="A7349" i="10"/>
  <c r="A7350" i="10"/>
  <c r="A7354" i="10"/>
  <c r="A7355" i="10"/>
  <c r="A7356" i="10"/>
  <c r="A7357" i="10"/>
  <c r="A7359" i="10"/>
  <c r="A7360" i="10"/>
  <c r="A7361" i="10"/>
  <c r="A7362" i="10"/>
  <c r="A7363" i="10"/>
  <c r="A7364" i="10"/>
  <c r="A7366" i="10"/>
  <c r="A7370" i="10"/>
  <c r="A7371" i="10"/>
  <c r="A7372" i="10"/>
  <c r="A7373" i="10"/>
  <c r="A7375" i="10"/>
  <c r="A7376" i="10"/>
  <c r="A7378" i="10"/>
  <c r="A7379" i="10"/>
  <c r="A7380" i="10"/>
  <c r="A7381" i="10"/>
  <c r="A7384" i="10"/>
  <c r="A7385" i="10"/>
  <c r="A7386" i="10"/>
  <c r="A7387" i="10"/>
  <c r="A7388" i="10"/>
  <c r="A7389" i="10"/>
  <c r="A7391" i="10"/>
  <c r="A7392" i="10"/>
  <c r="A7395" i="10"/>
  <c r="A7396" i="10"/>
  <c r="A7398" i="10"/>
  <c r="A7400" i="10"/>
  <c r="A7401" i="10"/>
  <c r="A7402" i="10"/>
  <c r="A7403" i="10"/>
  <c r="A7404" i="10"/>
  <c r="A7405" i="10"/>
  <c r="A7406" i="10"/>
  <c r="A7407" i="10"/>
  <c r="A7408" i="10"/>
  <c r="A7409" i="10"/>
  <c r="A7410" i="10"/>
  <c r="A7411" i="10"/>
  <c r="A7412" i="10"/>
  <c r="A7413" i="10"/>
  <c r="A7415" i="10"/>
  <c r="A7419" i="10"/>
  <c r="A7420" i="10"/>
  <c r="A7421" i="10"/>
  <c r="A7423" i="10"/>
  <c r="A7424" i="10"/>
  <c r="A7427" i="10"/>
  <c r="A7428" i="10"/>
  <c r="A7429" i="10"/>
  <c r="A7430" i="10"/>
  <c r="A7431" i="10"/>
  <c r="A7432" i="10"/>
  <c r="A7433" i="10"/>
  <c r="A7435" i="10"/>
  <c r="A7437" i="10"/>
  <c r="A7438" i="10"/>
  <c r="A7439" i="10"/>
  <c r="A7442" i="10"/>
  <c r="A7443" i="10"/>
  <c r="A7444" i="10"/>
  <c r="A7447" i="10"/>
  <c r="A7448" i="10"/>
  <c r="A7450" i="10"/>
  <c r="A7451" i="10"/>
  <c r="A7452" i="10"/>
  <c r="A7453" i="10"/>
  <c r="A7455" i="10"/>
  <c r="A7456" i="10"/>
  <c r="A7457" i="10"/>
  <c r="A7458" i="10"/>
  <c r="A7459" i="10"/>
  <c r="A7460" i="10"/>
  <c r="A7464" i="10"/>
  <c r="A7466" i="10"/>
  <c r="A7467" i="10"/>
  <c r="A7468" i="10"/>
  <c r="A7469" i="10"/>
  <c r="A7470" i="10"/>
  <c r="A7473" i="10"/>
  <c r="A7474" i="10"/>
  <c r="A7475" i="10"/>
  <c r="A7477" i="10"/>
  <c r="A7478" i="10"/>
  <c r="A7479" i="10"/>
  <c r="A7480" i="10"/>
  <c r="A7481" i="10"/>
  <c r="A7483" i="10"/>
  <c r="A7484" i="10"/>
  <c r="A7486" i="10"/>
  <c r="A7488" i="10"/>
  <c r="A7489" i="10"/>
  <c r="A7490" i="10"/>
  <c r="A7491" i="10"/>
  <c r="A7493" i="10"/>
  <c r="A7494" i="10"/>
  <c r="A7495" i="10"/>
  <c r="A7496" i="10"/>
  <c r="A7498" i="10"/>
  <c r="A7499" i="10"/>
  <c r="A7500" i="10"/>
  <c r="A7501" i="10"/>
  <c r="A7502" i="10"/>
  <c r="A7503" i="10"/>
  <c r="A7504" i="10"/>
  <c r="A7505" i="10"/>
  <c r="A7506" i="10"/>
  <c r="A7507" i="10"/>
  <c r="A7508" i="10"/>
  <c r="A7510" i="10"/>
  <c r="A7511" i="10"/>
  <c r="A7513" i="10"/>
  <c r="A7515" i="10"/>
  <c r="A7517" i="10"/>
  <c r="A7519" i="10"/>
  <c r="A7520" i="10"/>
  <c r="A7522" i="10"/>
  <c r="A7523" i="10"/>
  <c r="A7524" i="10"/>
  <c r="A7525" i="10"/>
  <c r="A7528" i="10"/>
  <c r="A7529" i="10"/>
  <c r="A7530" i="10"/>
  <c r="A7531" i="10"/>
  <c r="A7533" i="10"/>
  <c r="A7534" i="10"/>
  <c r="A7535" i="10"/>
  <c r="A7536" i="10"/>
  <c r="A7537" i="10"/>
  <c r="A7538" i="10"/>
  <c r="A7539" i="10"/>
  <c r="A7541" i="10"/>
  <c r="A7542" i="10"/>
  <c r="A7543" i="10"/>
  <c r="A7544" i="10"/>
  <c r="A7546" i="10"/>
  <c r="A7547" i="10"/>
  <c r="A7548" i="10"/>
  <c r="A7549" i="10"/>
  <c r="A7550" i="10"/>
  <c r="A7553" i="10"/>
  <c r="A7554" i="10"/>
  <c r="A7555" i="10"/>
  <c r="A7556" i="10"/>
  <c r="A7558" i="10"/>
  <c r="A7559" i="10"/>
  <c r="A7562" i="10"/>
  <c r="A7563" i="10"/>
  <c r="A7565" i="10"/>
  <c r="A7567" i="10"/>
  <c r="A7568" i="10"/>
  <c r="A7570" i="10"/>
  <c r="A7572" i="10"/>
  <c r="A7574" i="10"/>
  <c r="A7575" i="10"/>
  <c r="A7576" i="10"/>
  <c r="A7577" i="10"/>
  <c r="A7578" i="10"/>
  <c r="A7580" i="10"/>
  <c r="A7581" i="10"/>
  <c r="A7582" i="10"/>
  <c r="A7585" i="10"/>
  <c r="A7589" i="10"/>
  <c r="A7590" i="10"/>
  <c r="A7592" i="10"/>
  <c r="A7594" i="10"/>
  <c r="A7595" i="10"/>
  <c r="A7597" i="10"/>
  <c r="A7598" i="10"/>
  <c r="A7600" i="10"/>
  <c r="A7603" i="10"/>
  <c r="A7604" i="10"/>
  <c r="A7605" i="10"/>
  <c r="A7606" i="10"/>
  <c r="A7608" i="10"/>
  <c r="A7610" i="10"/>
  <c r="A7612" i="10"/>
  <c r="A7614" i="10"/>
  <c r="A7615" i="10"/>
  <c r="A7616" i="10"/>
  <c r="A7617" i="10"/>
  <c r="A7618" i="10"/>
  <c r="A7619" i="10"/>
  <c r="A7620" i="10"/>
  <c r="A7621" i="10"/>
  <c r="A7622" i="10"/>
  <c r="A7623" i="10"/>
  <c r="A7624" i="10"/>
  <c r="A7626" i="10"/>
  <c r="A7629" i="10"/>
  <c r="A7630" i="10"/>
  <c r="A7631" i="10"/>
  <c r="A7632" i="10"/>
  <c r="A7634" i="10"/>
  <c r="A7635" i="10"/>
  <c r="A7636" i="10"/>
  <c r="A7637" i="10"/>
  <c r="A7638" i="10"/>
  <c r="A7640" i="10"/>
  <c r="A7641" i="10"/>
  <c r="A7642" i="10"/>
  <c r="A7645" i="10"/>
  <c r="A7647" i="10"/>
  <c r="A7648" i="10"/>
  <c r="A7649" i="10"/>
  <c r="A7651" i="10"/>
  <c r="A7652" i="10"/>
  <c r="A7653" i="10"/>
  <c r="A7654" i="10"/>
  <c r="A7655" i="10"/>
  <c r="A7656" i="10"/>
  <c r="A7657" i="10"/>
  <c r="A7658" i="10"/>
  <c r="A7659" i="10"/>
  <c r="A7660" i="10"/>
  <c r="A7661" i="10"/>
  <c r="A7662" i="10"/>
  <c r="A7663" i="10"/>
  <c r="A7666" i="10"/>
  <c r="A7668" i="10"/>
  <c r="A7670" i="10"/>
  <c r="A7671" i="10"/>
  <c r="A7672" i="10"/>
  <c r="A7673" i="10"/>
  <c r="A7675" i="10"/>
  <c r="A7676" i="10"/>
  <c r="A7677" i="10"/>
  <c r="A7681" i="10"/>
  <c r="A7683" i="10"/>
  <c r="A7684" i="10"/>
  <c r="A7685" i="10"/>
  <c r="A7686" i="10"/>
  <c r="A7687" i="10"/>
  <c r="A7688" i="10"/>
  <c r="A7691" i="10"/>
  <c r="A7692" i="10"/>
  <c r="A7693" i="10"/>
  <c r="A7694" i="10"/>
  <c r="A7696" i="10"/>
  <c r="A7698" i="10"/>
  <c r="A7699" i="10"/>
  <c r="A7700" i="10"/>
  <c r="A7701" i="10"/>
  <c r="A7704" i="10"/>
  <c r="A7705" i="10"/>
  <c r="A7706" i="10"/>
  <c r="A7707" i="10"/>
  <c r="A7708" i="10"/>
  <c r="A7710" i="10"/>
  <c r="A7711" i="10"/>
  <c r="A7712" i="10"/>
  <c r="A7713" i="10"/>
  <c r="A7714" i="10"/>
  <c r="A7716" i="10"/>
  <c r="A7717" i="10"/>
  <c r="A7718" i="10"/>
  <c r="A7719" i="10"/>
  <c r="A7720" i="10"/>
  <c r="A7721" i="10"/>
  <c r="A7722" i="10"/>
  <c r="A7726" i="10"/>
  <c r="A7728" i="10"/>
  <c r="A7729" i="10"/>
  <c r="A7730" i="10"/>
  <c r="A7734" i="10"/>
  <c r="A7737" i="10"/>
  <c r="A7738" i="10"/>
  <c r="A7741" i="10"/>
  <c r="A7742" i="10"/>
  <c r="A7743" i="10"/>
  <c r="A7744" i="10"/>
  <c r="A7745" i="10"/>
  <c r="A7746" i="10"/>
  <c r="A7748" i="10"/>
  <c r="A7749" i="10"/>
  <c r="A7750" i="10"/>
  <c r="A7751" i="10"/>
  <c r="A7752" i="10"/>
  <c r="A7753" i="10"/>
  <c r="A7754" i="10"/>
  <c r="A7755" i="10"/>
  <c r="A7756" i="10"/>
  <c r="A7757" i="10"/>
  <c r="A7758" i="10"/>
  <c r="A7760" i="10"/>
  <c r="A7761" i="10"/>
  <c r="A7764" i="10"/>
  <c r="A7766" i="10"/>
  <c r="A7767" i="10"/>
  <c r="A7770" i="10"/>
  <c r="A7772" i="10"/>
  <c r="A7774" i="10"/>
  <c r="A7775" i="10"/>
  <c r="A7776" i="10"/>
  <c r="A7777" i="10"/>
  <c r="A7778" i="10"/>
  <c r="A7779" i="10"/>
  <c r="A7780" i="10"/>
  <c r="A7782" i="10"/>
  <c r="A7783" i="10"/>
  <c r="A7785" i="10"/>
  <c r="A7787" i="10"/>
  <c r="A7789" i="10"/>
  <c r="A7791" i="10"/>
  <c r="A7793" i="10"/>
  <c r="A7795" i="10"/>
  <c r="A7796" i="10"/>
  <c r="A7797" i="10"/>
  <c r="A7798" i="10"/>
  <c r="A7800" i="10"/>
  <c r="A7801" i="10"/>
  <c r="A7802" i="10"/>
  <c r="A7803" i="10"/>
  <c r="A7804" i="10"/>
  <c r="A7805" i="10"/>
  <c r="A7806" i="10"/>
  <c r="A7807" i="10"/>
  <c r="A7811" i="10"/>
  <c r="A7812" i="10"/>
  <c r="A7813" i="10"/>
  <c r="A7814" i="10"/>
  <c r="A7815" i="10"/>
  <c r="A7817" i="10"/>
  <c r="A7818" i="10"/>
  <c r="A7820" i="10"/>
  <c r="A7821" i="10"/>
  <c r="A7822" i="10"/>
  <c r="A7823" i="10"/>
  <c r="A7825" i="10"/>
  <c r="A7828" i="10"/>
  <c r="A7829" i="10"/>
  <c r="A7830" i="10"/>
  <c r="A7832" i="10"/>
  <c r="A7833" i="10"/>
  <c r="A7834" i="10"/>
  <c r="A7836" i="10"/>
  <c r="A7837" i="10"/>
  <c r="A7838" i="10"/>
  <c r="A7839" i="10"/>
  <c r="A7840" i="10"/>
  <c r="A7841" i="10"/>
  <c r="A7843" i="10"/>
  <c r="A7844" i="10"/>
  <c r="A7845" i="10"/>
  <c r="A7846" i="10"/>
  <c r="A7849" i="10"/>
  <c r="A7850" i="10"/>
  <c r="A7851" i="10"/>
  <c r="A7853" i="10"/>
  <c r="A7854" i="10"/>
  <c r="A7855" i="10"/>
  <c r="A7856" i="10"/>
  <c r="A7857" i="10"/>
  <c r="A7858" i="10"/>
  <c r="A7859" i="10"/>
  <c r="A7860" i="10"/>
  <c r="A7861" i="10"/>
  <c r="A7865" i="10"/>
  <c r="A7866" i="10"/>
  <c r="A7867" i="10"/>
  <c r="A7868" i="10"/>
  <c r="A7870" i="10"/>
  <c r="A7871" i="10"/>
  <c r="A7872" i="10"/>
  <c r="A7873" i="10"/>
  <c r="A7874" i="10"/>
  <c r="A7875" i="10"/>
  <c r="A7876" i="10"/>
  <c r="A7877" i="10"/>
  <c r="A7879" i="10"/>
  <c r="A7880" i="10"/>
  <c r="A7881" i="10"/>
  <c r="A7882" i="10"/>
  <c r="A7883" i="10"/>
  <c r="A7885" i="10"/>
  <c r="A7886" i="10"/>
  <c r="A7887" i="10"/>
  <c r="A7889" i="10"/>
  <c r="A7890" i="10"/>
  <c r="A7891" i="10"/>
  <c r="A7893" i="10"/>
  <c r="A7894" i="10"/>
  <c r="A7895" i="10"/>
  <c r="A7898" i="10"/>
  <c r="A7899" i="10"/>
  <c r="A7900" i="10"/>
  <c r="A7901" i="10"/>
  <c r="A7902" i="10"/>
  <c r="A7903" i="10"/>
  <c r="A7905" i="10"/>
  <c r="A7908" i="10"/>
  <c r="A7910" i="10"/>
  <c r="A7911" i="10"/>
  <c r="A7912" i="10"/>
  <c r="A7913" i="10"/>
  <c r="A7914" i="10"/>
  <c r="A7915" i="10"/>
  <c r="A7916" i="10"/>
  <c r="A7917" i="10"/>
  <c r="A7918" i="10"/>
  <c r="A7919" i="10"/>
  <c r="A7920" i="10"/>
  <c r="A7922" i="10"/>
  <c r="A7923" i="10"/>
  <c r="A7924" i="10"/>
  <c r="A7925" i="10"/>
  <c r="A7926" i="10"/>
  <c r="A7927" i="10"/>
  <c r="A7928" i="10"/>
  <c r="A7929" i="10"/>
  <c r="A7931" i="10"/>
  <c r="A7932" i="10"/>
  <c r="A7933" i="10"/>
  <c r="A7934" i="10"/>
  <c r="A7936" i="10"/>
  <c r="A7937" i="10"/>
  <c r="A7938" i="10"/>
  <c r="A7939" i="10"/>
  <c r="A7941" i="10"/>
  <c r="A7942" i="10"/>
  <c r="A7943" i="10"/>
  <c r="A7944" i="10"/>
  <c r="A7945" i="10"/>
  <c r="A7948" i="10"/>
  <c r="A7949" i="10"/>
  <c r="A7952" i="10"/>
  <c r="A7954" i="10"/>
  <c r="A7955" i="10"/>
  <c r="A7956" i="10"/>
  <c r="A7957" i="10"/>
  <c r="A7959" i="10"/>
  <c r="A7960" i="10"/>
  <c r="A7961" i="10"/>
  <c r="A7962" i="10"/>
  <c r="A7963" i="10"/>
  <c r="A7964" i="10"/>
  <c r="A7965" i="10"/>
  <c r="A7966" i="10"/>
  <c r="A7967" i="10"/>
  <c r="A7968" i="10"/>
  <c r="A7969" i="10"/>
  <c r="A7970" i="10"/>
  <c r="A7971" i="10"/>
  <c r="A7972" i="10"/>
  <c r="A7973" i="10"/>
  <c r="A7974" i="10"/>
  <c r="A7975" i="10"/>
  <c r="A7976" i="10"/>
  <c r="A7977" i="10"/>
  <c r="A7978" i="10"/>
  <c r="A7979" i="10"/>
  <c r="A7980" i="10"/>
  <c r="A7981" i="10"/>
  <c r="A7982" i="10"/>
  <c r="A7984" i="10"/>
  <c r="A7987" i="10"/>
  <c r="A7988" i="10"/>
  <c r="A7989" i="10"/>
  <c r="A7990" i="10"/>
  <c r="A7992" i="10"/>
  <c r="A7993" i="10"/>
  <c r="A7994" i="10"/>
  <c r="A7995" i="10"/>
  <c r="A7996" i="10"/>
  <c r="A7997" i="10"/>
  <c r="A7998" i="10"/>
  <c r="A7999" i="10"/>
  <c r="A8001" i="10"/>
  <c r="A8002" i="10"/>
  <c r="A8003" i="10"/>
  <c r="A8004" i="10"/>
  <c r="A8005" i="10"/>
  <c r="A8006" i="10"/>
  <c r="A8007" i="10"/>
  <c r="A8008" i="10"/>
  <c r="A8009" i="10"/>
  <c r="A8010" i="10"/>
  <c r="A8011" i="10"/>
  <c r="A8013" i="10"/>
  <c r="A8014" i="10"/>
  <c r="A8015" i="10"/>
  <c r="A8017" i="10"/>
  <c r="A8019" i="10"/>
  <c r="A8020" i="10"/>
  <c r="A8021" i="10"/>
  <c r="A8022" i="10"/>
  <c r="A8023" i="10"/>
  <c r="A8024" i="10"/>
  <c r="A8025" i="10"/>
  <c r="A8026" i="10"/>
  <c r="A8027" i="10"/>
  <c r="A8028" i="10"/>
  <c r="A8029" i="10"/>
  <c r="A8030" i="10"/>
  <c r="A8031" i="10"/>
  <c r="A8032" i="10"/>
  <c r="A8033" i="10"/>
  <c r="A8036" i="10"/>
  <c r="A8038" i="10"/>
  <c r="A8040" i="10"/>
  <c r="A8042" i="10"/>
  <c r="A8045" i="10"/>
  <c r="A8046" i="10"/>
  <c r="A8048" i="10"/>
  <c r="A8050" i="10"/>
  <c r="A8051" i="10"/>
  <c r="A8052" i="10"/>
  <c r="A8053" i="10"/>
  <c r="A8054" i="10"/>
  <c r="A8055" i="10"/>
  <c r="A8056" i="10"/>
  <c r="A8057" i="10"/>
  <c r="A8058" i="10"/>
  <c r="A8059" i="10"/>
  <c r="A8060" i="10"/>
  <c r="A8062" i="10"/>
  <c r="A8063" i="10"/>
  <c r="A8065" i="10"/>
  <c r="A8066" i="10"/>
  <c r="A8067" i="10"/>
  <c r="A8068" i="10"/>
  <c r="A8070" i="10"/>
  <c r="A8071" i="10"/>
  <c r="A8072" i="10"/>
  <c r="A8073" i="10"/>
  <c r="A8074" i="10"/>
  <c r="A8077" i="10"/>
  <c r="A8078" i="10"/>
  <c r="A8080" i="10"/>
  <c r="A8081" i="10"/>
  <c r="A8082" i="10"/>
  <c r="A8083" i="10"/>
  <c r="A8084" i="10"/>
  <c r="A8085" i="10"/>
  <c r="A8086" i="10"/>
  <c r="A8087" i="10"/>
  <c r="A8088" i="10"/>
  <c r="A8089" i="10"/>
  <c r="A8091" i="10"/>
  <c r="A8092" i="10"/>
  <c r="A8093" i="10"/>
  <c r="A8094" i="10"/>
  <c r="A8096" i="10"/>
  <c r="A8097" i="10"/>
  <c r="A8098" i="10"/>
  <c r="A8099" i="10"/>
  <c r="A8100" i="10"/>
  <c r="A8101" i="10"/>
  <c r="A8102" i="10"/>
  <c r="A8103" i="10"/>
  <c r="A8106" i="10"/>
  <c r="A8107" i="10"/>
  <c r="A8108" i="10"/>
  <c r="A8109" i="10"/>
  <c r="A8111" i="10"/>
  <c r="A8112" i="10"/>
  <c r="A8113" i="10"/>
  <c r="A8114" i="10"/>
  <c r="A8115" i="10"/>
  <c r="A8116" i="10"/>
  <c r="A8117" i="10"/>
  <c r="A8118" i="10"/>
  <c r="A8119" i="10"/>
  <c r="A8120" i="10"/>
  <c r="A8121" i="10"/>
  <c r="A8122" i="10"/>
  <c r="A8124" i="10"/>
  <c r="A8125" i="10"/>
  <c r="A8126" i="10"/>
  <c r="A8127" i="10"/>
  <c r="A8128" i="10"/>
  <c r="A8129" i="10"/>
  <c r="A8131" i="10"/>
  <c r="A8133" i="10"/>
  <c r="A8134" i="10"/>
  <c r="A8135" i="10"/>
  <c r="A8136" i="10"/>
  <c r="A8137" i="10"/>
  <c r="A8138" i="10"/>
  <c r="A8139" i="10"/>
  <c r="A8140" i="10"/>
  <c r="A8141" i="10"/>
  <c r="A8142" i="10"/>
  <c r="A8143" i="10"/>
  <c r="A8145" i="10"/>
  <c r="A8146" i="10"/>
  <c r="A8149" i="10"/>
  <c r="A8150" i="10"/>
  <c r="A8151" i="10"/>
  <c r="A8153" i="10"/>
  <c r="A8156" i="10"/>
  <c r="A8158" i="10"/>
  <c r="A8159" i="10"/>
  <c r="A8161" i="10"/>
  <c r="A8162" i="10"/>
  <c r="A8163" i="10"/>
  <c r="A8164" i="10"/>
  <c r="A8165" i="10"/>
  <c r="A8166" i="10"/>
  <c r="A8167" i="10"/>
  <c r="A8168" i="10"/>
  <c r="A8169" i="10"/>
  <c r="A8170" i="10"/>
  <c r="A8171" i="10"/>
  <c r="A8172" i="10"/>
  <c r="A8173" i="10"/>
  <c r="A8174" i="10"/>
  <c r="A8175" i="10"/>
  <c r="A8176" i="10"/>
  <c r="A8177" i="10"/>
  <c r="A8178" i="10"/>
  <c r="A8179" i="10"/>
  <c r="A8180" i="10"/>
  <c r="A8181" i="10"/>
  <c r="A8182" i="10"/>
  <c r="A8183" i="10"/>
  <c r="A8184" i="10"/>
  <c r="A8185" i="10"/>
  <c r="A8186" i="10"/>
  <c r="A8187" i="10"/>
  <c r="A8188" i="10"/>
  <c r="A8189" i="10"/>
  <c r="A8190" i="10"/>
  <c r="A8191" i="10"/>
  <c r="A8192" i="10"/>
  <c r="A8193" i="10"/>
  <c r="A8194" i="10"/>
  <c r="A8195" i="10"/>
  <c r="A8196" i="10"/>
  <c r="A8197" i="10"/>
  <c r="A8198" i="10"/>
  <c r="A8199" i="10"/>
  <c r="A8200" i="10"/>
  <c r="A8201" i="10"/>
  <c r="A8202" i="10"/>
  <c r="A8203" i="10"/>
  <c r="A8204" i="10"/>
  <c r="A8205" i="10"/>
  <c r="A8206" i="10"/>
  <c r="A8207" i="10"/>
  <c r="A8208" i="10"/>
  <c r="A8210" i="10"/>
  <c r="A8211" i="10"/>
  <c r="A8213" i="10"/>
  <c r="A8214" i="10"/>
  <c r="A8215" i="10"/>
  <c r="A8216" i="10"/>
  <c r="A8217" i="10"/>
  <c r="A8218" i="10"/>
  <c r="A8219" i="10"/>
  <c r="A8222" i="10"/>
  <c r="A8224" i="10"/>
  <c r="A8225" i="10"/>
  <c r="A8227" i="10"/>
  <c r="A8228" i="10"/>
  <c r="A8229" i="10"/>
  <c r="A8230" i="10"/>
  <c r="A8231" i="10"/>
  <c r="A8232" i="10"/>
  <c r="A8233" i="10"/>
  <c r="A8234" i="10"/>
  <c r="A8235" i="10"/>
  <c r="A8237" i="10"/>
  <c r="A8238" i="10"/>
  <c r="A8239" i="10"/>
  <c r="A8240" i="10"/>
  <c r="A8241" i="10"/>
  <c r="A8242" i="10"/>
  <c r="A8243" i="10"/>
  <c r="A8244" i="10"/>
  <c r="A8245" i="10"/>
  <c r="A8246" i="10"/>
  <c r="A8247" i="10"/>
  <c r="A8248" i="10"/>
  <c r="A8249" i="10"/>
  <c r="A8250" i="10"/>
  <c r="A8251" i="10"/>
  <c r="A8253" i="10"/>
  <c r="A8254" i="10"/>
  <c r="A8255" i="10"/>
  <c r="A8256" i="10"/>
  <c r="A8257" i="10"/>
  <c r="A8258" i="10"/>
  <c r="A8259" i="10"/>
  <c r="A8260" i="10"/>
  <c r="A8261" i="10"/>
  <c r="A8263" i="10"/>
  <c r="A8265" i="10"/>
  <c r="A8266" i="10"/>
  <c r="A8267" i="10"/>
  <c r="A8268" i="10"/>
  <c r="A8269" i="10"/>
  <c r="A8270" i="10"/>
  <c r="A8272" i="10"/>
  <c r="A8274" i="10"/>
  <c r="A8275" i="10"/>
  <c r="A8276" i="10"/>
  <c r="A8277" i="10"/>
  <c r="A8278" i="10"/>
  <c r="A8280" i="10"/>
  <c r="A8281" i="10"/>
  <c r="A8282" i="10"/>
  <c r="A8283" i="10"/>
  <c r="A8284" i="10"/>
  <c r="A8285" i="10"/>
  <c r="A8286" i="10"/>
  <c r="A8287" i="10"/>
  <c r="A8288" i="10"/>
  <c r="A8289" i="10"/>
  <c r="A8291" i="10"/>
  <c r="A8292" i="10"/>
  <c r="A8293" i="10"/>
  <c r="A8294" i="10"/>
  <c r="A8295" i="10"/>
  <c r="A8296" i="10"/>
  <c r="A8297" i="10"/>
  <c r="A8298" i="10"/>
  <c r="A8299" i="10"/>
  <c r="A8300" i="10"/>
  <c r="A8301" i="10"/>
  <c r="A8302" i="10"/>
  <c r="A8303" i="10"/>
  <c r="A8304" i="10"/>
  <c r="A8305" i="10"/>
  <c r="A8306" i="10"/>
  <c r="A8307" i="10"/>
  <c r="A8308" i="10"/>
  <c r="A8311" i="10"/>
  <c r="A8313" i="10"/>
  <c r="A8314" i="10"/>
  <c r="A8315" i="10"/>
  <c r="A8319" i="10"/>
  <c r="A8320" i="10"/>
  <c r="A8321" i="10"/>
  <c r="A8322" i="10"/>
  <c r="A8323" i="10"/>
  <c r="A8324" i="10"/>
  <c r="A8325" i="10"/>
  <c r="A8326" i="10"/>
  <c r="A8327" i="10"/>
  <c r="A8330" i="10"/>
  <c r="A8331" i="10"/>
  <c r="A8332" i="10"/>
  <c r="A8333" i="10"/>
  <c r="A8334" i="10"/>
  <c r="A8335" i="10"/>
  <c r="A8336" i="10"/>
  <c r="A8337" i="10"/>
  <c r="A8338" i="10"/>
  <c r="A8339" i="10"/>
  <c r="A8340" i="10"/>
  <c r="A8341" i="10"/>
  <c r="A8343" i="10"/>
  <c r="A8344" i="10"/>
  <c r="A8345" i="10"/>
  <c r="A8346" i="10"/>
  <c r="A8347" i="10"/>
  <c r="A8349" i="10"/>
  <c r="A8350" i="10"/>
  <c r="A8352" i="10"/>
  <c r="A8353" i="10"/>
  <c r="A8354" i="10"/>
  <c r="A8355" i="10"/>
  <c r="A8356" i="10"/>
  <c r="A8357" i="10"/>
  <c r="A8358" i="10"/>
  <c r="A8359" i="10"/>
  <c r="A8360" i="10"/>
  <c r="A8361" i="10"/>
  <c r="A8363" i="10"/>
  <c r="A8364" i="10"/>
  <c r="A8366" i="10"/>
  <c r="A8367" i="10"/>
  <c r="A8368" i="10"/>
  <c r="A8369" i="10"/>
  <c r="A8370" i="10"/>
  <c r="A8371" i="10"/>
  <c r="A8372" i="10"/>
  <c r="A8373" i="10"/>
  <c r="A8374" i="10"/>
  <c r="A8375" i="10"/>
  <c r="A8378" i="10"/>
  <c r="A8379" i="10"/>
  <c r="A8380" i="10"/>
  <c r="A8381" i="10"/>
  <c r="A8382" i="10"/>
  <c r="A8383" i="10"/>
  <c r="A8384" i="10"/>
  <c r="A8385" i="10"/>
  <c r="A8386" i="10"/>
  <c r="A8387" i="10"/>
  <c r="A8388" i="10"/>
  <c r="A8389" i="10"/>
  <c r="A8390" i="10"/>
  <c r="A8391" i="10"/>
  <c r="A8392" i="10"/>
  <c r="A8393" i="10"/>
  <c r="A8395" i="10"/>
  <c r="A8396" i="10"/>
  <c r="A8397" i="10"/>
  <c r="A8398" i="10"/>
  <c r="A8399" i="10"/>
  <c r="A8400" i="10"/>
  <c r="A8401" i="10"/>
  <c r="A8403" i="10"/>
  <c r="A8404" i="10"/>
  <c r="A8405" i="10"/>
  <c r="A8408" i="10"/>
  <c r="A8409" i="10"/>
  <c r="A8410" i="10"/>
  <c r="A8412" i="10"/>
  <c r="A8413" i="10"/>
  <c r="A8414" i="10"/>
  <c r="A8415" i="10"/>
  <c r="A8416" i="10"/>
  <c r="A8417" i="10"/>
  <c r="A8418" i="10"/>
  <c r="A8421" i="10"/>
  <c r="A8422" i="10"/>
  <c r="A8424" i="10"/>
  <c r="A8425" i="10"/>
  <c r="A8426" i="10"/>
  <c r="A8428" i="10"/>
  <c r="A8429" i="10"/>
  <c r="A8431" i="10"/>
  <c r="A8432" i="10"/>
  <c r="A8434" i="10"/>
  <c r="A8435" i="10"/>
  <c r="A8436" i="10"/>
  <c r="A8437" i="10"/>
  <c r="A8438" i="10"/>
  <c r="A8439" i="10"/>
  <c r="A8440" i="10"/>
  <c r="A8441" i="10"/>
  <c r="A8443" i="10"/>
  <c r="A8444" i="10"/>
  <c r="A8445" i="10"/>
  <c r="A8446" i="10"/>
  <c r="A8447" i="10"/>
  <c r="A8448" i="10"/>
  <c r="A8449" i="10"/>
  <c r="A8450" i="10"/>
  <c r="A8452" i="10"/>
  <c r="A8453" i="10"/>
  <c r="A8454" i="10"/>
  <c r="A8455" i="10"/>
  <c r="A8456" i="10"/>
  <c r="A8457" i="10"/>
  <c r="A8458" i="10"/>
  <c r="A8460" i="10"/>
  <c r="A8461" i="10"/>
  <c r="A8462" i="10"/>
  <c r="A8465" i="10"/>
  <c r="A8466" i="10"/>
  <c r="A8467" i="10"/>
  <c r="A8468" i="10"/>
  <c r="A8469" i="10"/>
  <c r="A8470" i="10"/>
  <c r="A8471" i="10"/>
  <c r="A8472" i="10"/>
  <c r="A8473" i="10"/>
  <c r="A8474" i="10"/>
  <c r="A8475" i="10"/>
  <c r="A8476" i="10"/>
  <c r="A8477" i="10"/>
  <c r="A8478" i="10"/>
  <c r="A8479" i="10"/>
  <c r="A8480" i="10"/>
  <c r="A8481" i="10"/>
  <c r="A8482" i="10"/>
  <c r="A8483" i="10"/>
  <c r="A8484" i="10"/>
  <c r="A8485" i="10"/>
  <c r="A8489" i="10"/>
  <c r="A8491" i="10"/>
  <c r="A8492" i="10"/>
  <c r="A8493" i="10"/>
  <c r="A8494" i="10"/>
  <c r="A8496" i="10"/>
  <c r="A8497" i="10"/>
  <c r="A8498" i="10"/>
  <c r="A8500" i="10"/>
  <c r="A8501" i="10"/>
  <c r="A8502" i="10"/>
  <c r="A8503" i="10"/>
  <c r="A8504" i="10"/>
  <c r="A8505" i="10"/>
  <c r="A8506" i="10"/>
  <c r="A8507" i="10"/>
  <c r="A8508" i="10"/>
  <c r="A8509" i="10"/>
  <c r="A8510" i="10"/>
  <c r="A8511" i="10"/>
  <c r="A8514" i="10"/>
  <c r="A8515" i="10"/>
  <c r="A8516" i="10"/>
  <c r="A8517" i="10"/>
  <c r="A8518" i="10"/>
  <c r="A8519" i="10"/>
  <c r="A8520" i="10"/>
  <c r="A8522" i="10"/>
  <c r="A8523" i="10"/>
  <c r="A8524" i="10"/>
  <c r="A8525" i="10"/>
  <c r="A8526" i="10"/>
  <c r="A8527" i="10"/>
  <c r="A8528" i="10"/>
  <c r="A8529" i="10"/>
  <c r="A8530" i="10"/>
  <c r="A8532" i="10"/>
  <c r="A8533" i="10"/>
  <c r="A8534" i="10"/>
  <c r="A8535" i="10"/>
  <c r="A8536" i="10"/>
  <c r="A8538" i="10"/>
  <c r="A8539" i="10"/>
  <c r="A8540" i="10"/>
  <c r="A8541" i="10"/>
  <c r="A8542" i="10"/>
  <c r="A8543" i="10"/>
  <c r="A8544" i="10"/>
  <c r="A8546" i="10"/>
  <c r="A8547" i="10"/>
  <c r="A8548" i="10"/>
  <c r="A8549" i="10"/>
  <c r="A8550" i="10"/>
  <c r="A8551" i="10"/>
  <c r="A8552" i="10"/>
  <c r="A8553" i="10"/>
  <c r="A8555" i="10"/>
  <c r="A8556" i="10"/>
  <c r="A8557" i="10"/>
  <c r="A8559" i="10"/>
  <c r="A8560" i="10"/>
  <c r="A8561" i="10"/>
  <c r="A8562" i="10"/>
  <c r="A8563" i="10"/>
  <c r="A8564" i="10"/>
  <c r="A8565" i="10"/>
  <c r="A8566" i="10"/>
  <c r="A8567" i="10"/>
  <c r="A8568" i="10"/>
  <c r="A8569" i="10"/>
  <c r="A8570" i="10"/>
  <c r="A8571" i="10"/>
  <c r="A8572" i="10"/>
  <c r="A8573" i="10"/>
  <c r="A8575" i="10"/>
  <c r="A8576" i="10"/>
  <c r="A8577" i="10"/>
  <c r="A8578" i="10"/>
  <c r="A8579" i="10"/>
  <c r="A8581" i="10"/>
  <c r="A8582" i="10"/>
  <c r="A8583" i="10"/>
  <c r="A8584" i="10"/>
  <c r="A8585" i="10"/>
  <c r="A8586" i="10"/>
  <c r="A8587" i="10"/>
  <c r="A8588" i="10"/>
  <c r="A8589" i="10"/>
  <c r="A8590" i="10"/>
  <c r="A8591" i="10"/>
  <c r="A8592" i="10"/>
  <c r="A8593" i="10"/>
  <c r="A8594" i="10"/>
  <c r="A8595" i="10"/>
  <c r="A8596" i="10"/>
  <c r="A8597" i="10"/>
  <c r="A8598" i="10"/>
  <c r="A8599" i="10"/>
  <c r="A8600" i="10"/>
  <c r="A8601" i="10"/>
  <c r="A8602" i="10"/>
  <c r="A8603" i="10"/>
  <c r="A8604" i="10"/>
  <c r="A8605" i="10"/>
  <c r="A8606" i="10"/>
  <c r="A8607" i="10"/>
  <c r="A8608" i="10"/>
  <c r="A8609" i="10"/>
  <c r="A8610" i="10"/>
  <c r="A8611" i="10"/>
  <c r="A8612" i="10"/>
  <c r="A8614" i="10"/>
  <c r="A8616" i="10"/>
  <c r="A8617" i="10"/>
  <c r="A8618" i="10"/>
  <c r="A8619" i="10"/>
  <c r="A8620" i="10"/>
  <c r="A8621" i="10"/>
  <c r="A8622" i="10"/>
  <c r="A8623" i="10"/>
  <c r="A8624" i="10"/>
  <c r="A8625" i="10"/>
  <c r="A8626" i="10"/>
  <c r="A8627" i="10"/>
  <c r="A8628" i="10"/>
  <c r="A8629" i="10"/>
  <c r="A8630" i="10"/>
  <c r="A8631" i="10"/>
  <c r="A8632" i="10"/>
  <c r="A8633" i="10"/>
  <c r="A8634" i="10"/>
  <c r="A8635" i="10"/>
  <c r="A8636" i="10"/>
  <c r="A8637" i="10"/>
  <c r="A8638" i="10"/>
  <c r="A8639" i="10"/>
  <c r="A8640" i="10"/>
  <c r="A8641" i="10"/>
  <c r="A8642" i="10"/>
  <c r="A8643" i="10"/>
  <c r="A8644" i="10"/>
  <c r="A8645" i="10"/>
  <c r="A8647" i="10"/>
  <c r="A8648" i="10"/>
  <c r="A8649" i="10"/>
  <c r="A8650" i="10"/>
  <c r="A8651" i="10"/>
  <c r="A8652" i="10"/>
  <c r="A8653" i="10"/>
  <c r="A8654" i="10"/>
  <c r="A8655" i="10"/>
  <c r="A8656" i="10"/>
  <c r="A8657" i="10"/>
  <c r="A8658" i="10"/>
  <c r="A8659" i="10"/>
  <c r="A8660" i="10"/>
  <c r="A8661" i="10"/>
  <c r="A8662" i="10"/>
  <c r="A8663" i="10"/>
  <c r="A8665" i="10"/>
  <c r="A8666" i="10"/>
  <c r="A8669" i="10"/>
  <c r="A8671" i="10"/>
  <c r="A8672" i="10"/>
  <c r="A8673" i="10"/>
  <c r="A8674" i="10"/>
  <c r="A8675" i="10"/>
  <c r="A8677" i="10"/>
  <c r="A8678" i="10"/>
  <c r="A8679" i="10"/>
  <c r="A8680" i="10"/>
  <c r="A8681" i="10"/>
  <c r="A8682" i="10"/>
  <c r="A8683" i="10"/>
  <c r="A8684" i="10"/>
  <c r="A8685" i="10"/>
  <c r="A8686" i="10"/>
  <c r="A8687" i="10"/>
  <c r="A8688" i="10"/>
  <c r="A8689" i="10"/>
  <c r="A8690" i="10"/>
  <c r="A8691" i="10"/>
  <c r="A8694" i="10"/>
  <c r="A8696" i="10"/>
  <c r="A8697" i="10"/>
  <c r="A8698" i="10"/>
  <c r="A8699" i="10"/>
  <c r="A8700" i="10"/>
  <c r="A8701" i="10"/>
  <c r="A8702" i="10"/>
  <c r="A8703" i="10"/>
  <c r="A8705" i="10"/>
  <c r="A8706" i="10"/>
  <c r="A8707" i="10"/>
  <c r="A8709" i="10"/>
  <c r="A8710" i="10"/>
  <c r="A8711" i="10"/>
  <c r="A8712" i="10"/>
  <c r="A8713" i="10"/>
  <c r="A8715" i="10"/>
  <c r="A8716" i="10"/>
  <c r="A8717" i="10"/>
  <c r="A8718" i="10"/>
  <c r="A8719" i="10"/>
  <c r="A8720" i="10"/>
  <c r="A8721" i="10"/>
  <c r="A8722" i="10"/>
  <c r="A8723" i="10"/>
  <c r="A8724" i="10"/>
  <c r="A8725" i="10"/>
  <c r="A8726" i="10"/>
  <c r="A8727" i="10"/>
  <c r="A8728" i="10"/>
  <c r="A8729" i="10"/>
  <c r="A8730" i="10"/>
  <c r="A8731" i="10"/>
  <c r="A8733" i="10"/>
  <c r="A8734" i="10"/>
  <c r="A8735" i="10"/>
  <c r="A8736" i="10"/>
  <c r="A8738" i="10"/>
  <c r="A8739" i="10"/>
  <c r="A8740" i="10"/>
  <c r="A8741" i="10"/>
  <c r="A8742" i="10"/>
  <c r="A8743" i="10"/>
  <c r="A8744" i="10"/>
  <c r="A8745" i="10"/>
  <c r="A8746" i="10"/>
  <c r="A8747" i="10"/>
  <c r="A8748" i="10"/>
  <c r="A8749" i="10"/>
  <c r="A8750" i="10"/>
  <c r="A8751" i="10"/>
  <c r="A8752" i="10"/>
  <c r="A8753" i="10"/>
  <c r="A8754" i="10"/>
  <c r="A8755" i="10"/>
  <c r="A8756" i="10"/>
  <c r="A8758" i="10"/>
  <c r="A8759" i="10"/>
  <c r="A8761" i="10"/>
  <c r="A8762" i="10"/>
  <c r="A8763" i="10"/>
  <c r="A8764" i="10"/>
  <c r="A8766" i="10"/>
  <c r="A8767" i="10"/>
  <c r="A8768" i="10"/>
  <c r="A8769" i="10"/>
  <c r="A8770" i="10"/>
  <c r="A8771" i="10"/>
  <c r="A8772" i="10"/>
  <c r="A8773" i="10"/>
  <c r="A8775" i="10"/>
  <c r="A8776" i="10"/>
  <c r="A8778" i="10"/>
  <c r="A8779" i="10"/>
  <c r="A8780" i="10"/>
  <c r="A8781" i="10"/>
  <c r="A8782" i="10"/>
  <c r="A8783" i="10"/>
  <c r="A8784" i="10"/>
  <c r="A8786" i="10"/>
  <c r="A8788" i="10"/>
  <c r="A8789" i="10"/>
  <c r="A8790" i="10"/>
  <c r="A8791" i="10"/>
  <c r="A8792" i="10"/>
  <c r="A8793" i="10"/>
  <c r="A8794" i="10"/>
  <c r="A8795" i="10"/>
  <c r="A8796" i="10"/>
  <c r="A8797" i="10"/>
  <c r="A8798" i="10"/>
  <c r="A8799" i="10"/>
  <c r="A8800" i="10"/>
  <c r="A8801" i="10"/>
  <c r="A8802" i="10"/>
  <c r="A8803" i="10"/>
  <c r="A8804" i="10"/>
  <c r="A8807" i="10"/>
  <c r="A8808" i="10"/>
  <c r="A8809" i="10"/>
  <c r="A8810" i="10"/>
  <c r="A8811" i="10"/>
  <c r="A8812" i="10"/>
  <c r="A8813" i="10"/>
  <c r="A8816" i="10"/>
  <c r="A8817" i="10"/>
  <c r="A8818" i="10"/>
  <c r="A8819" i="10"/>
  <c r="A8820" i="10"/>
  <c r="A8821" i="10"/>
  <c r="A8823" i="10"/>
  <c r="A8825" i="10"/>
  <c r="A8826" i="10"/>
  <c r="A8827" i="10"/>
  <c r="A8828" i="10"/>
  <c r="A8829" i="10"/>
  <c r="A8830" i="10"/>
  <c r="A8831" i="10"/>
  <c r="A8832" i="10"/>
  <c r="A8833" i="10"/>
  <c r="A8834" i="10"/>
  <c r="A8835" i="10"/>
  <c r="A8836" i="10"/>
  <c r="A8837" i="10"/>
  <c r="A8838" i="10"/>
  <c r="A8839" i="10"/>
  <c r="A8840" i="10"/>
  <c r="A8841" i="10"/>
  <c r="A8842" i="10"/>
  <c r="A8843" i="10"/>
  <c r="A8844" i="10"/>
  <c r="A8845" i="10"/>
  <c r="A8847" i="10"/>
  <c r="A8848" i="10"/>
  <c r="A8849" i="10"/>
  <c r="A8850" i="10"/>
  <c r="A8852" i="10"/>
  <c r="A8853" i="10"/>
  <c r="A8854" i="10"/>
  <c r="A8855" i="10"/>
  <c r="A8856" i="10"/>
  <c r="A8857" i="10"/>
  <c r="A8858" i="10"/>
  <c r="A8859" i="10"/>
  <c r="A8860" i="10"/>
  <c r="A8862" i="10"/>
  <c r="A8863" i="10"/>
  <c r="A8864" i="10"/>
  <c r="A8865" i="10"/>
  <c r="A8866" i="10"/>
  <c r="A8867" i="10"/>
  <c r="A8869" i="10"/>
  <c r="A8870" i="10"/>
  <c r="A8871" i="10"/>
  <c r="A8872" i="10"/>
  <c r="A8873" i="10"/>
  <c r="A8874" i="10"/>
  <c r="A8875" i="10"/>
  <c r="A8876" i="10"/>
  <c r="A8877" i="10"/>
  <c r="A8878" i="10"/>
  <c r="A8879" i="10"/>
  <c r="A8881" i="10"/>
  <c r="A8882" i="10"/>
  <c r="A8883" i="10"/>
  <c r="A8884" i="10"/>
  <c r="A8885" i="10"/>
  <c r="A8886" i="10"/>
  <c r="A8887" i="10"/>
  <c r="A8888" i="10"/>
  <c r="A8890" i="10"/>
  <c r="A8891" i="10"/>
  <c r="A8892" i="10"/>
  <c r="A8893" i="10"/>
  <c r="A8894" i="10"/>
  <c r="A8895" i="10"/>
  <c r="A8896" i="10"/>
  <c r="A8897" i="10"/>
  <c r="A8899" i="10"/>
  <c r="A8900" i="10"/>
  <c r="A8901" i="10"/>
  <c r="A8903" i="10"/>
  <c r="A8904" i="10"/>
  <c r="A8905" i="10"/>
  <c r="A8906" i="10"/>
  <c r="A8907" i="10"/>
  <c r="A8908" i="10"/>
  <c r="A8909" i="10"/>
  <c r="A8910" i="10"/>
  <c r="A8911" i="10"/>
  <c r="A8912" i="10"/>
  <c r="A8914" i="10"/>
  <c r="A8916" i="10"/>
  <c r="A8917" i="10"/>
  <c r="A8918" i="10"/>
  <c r="A8919" i="10"/>
  <c r="A8920" i="10"/>
  <c r="A8921" i="10"/>
  <c r="A8922" i="10"/>
  <c r="A8923" i="10"/>
  <c r="A8927" i="10"/>
  <c r="A8928" i="10"/>
  <c r="A8929" i="10"/>
  <c r="A8931" i="10"/>
  <c r="A8932" i="10"/>
  <c r="A8933" i="10"/>
  <c r="A8935" i="10"/>
  <c r="A8937" i="10"/>
  <c r="A8938" i="10"/>
  <c r="A8939" i="10"/>
  <c r="A8940" i="10"/>
  <c r="A8941" i="10"/>
  <c r="A8942" i="10"/>
  <c r="A8943" i="10"/>
  <c r="A8945" i="10"/>
  <c r="A8946" i="10"/>
  <c r="A8947" i="10"/>
  <c r="A8949" i="10"/>
  <c r="A8950" i="10"/>
  <c r="A8951" i="10"/>
  <c r="A8952" i="10"/>
  <c r="A8953" i="10"/>
  <c r="A8955" i="10"/>
  <c r="A8956" i="10"/>
  <c r="A8958" i="10"/>
  <c r="A8959" i="10"/>
  <c r="A8960" i="10"/>
  <c r="A8961" i="10"/>
  <c r="A8962" i="10"/>
  <c r="A8963" i="10"/>
  <c r="A8964" i="10"/>
  <c r="A8965" i="10"/>
  <c r="A8966" i="10"/>
  <c r="A8968" i="10"/>
  <c r="A8969" i="10"/>
  <c r="A8970" i="10"/>
  <c r="A8971" i="10"/>
  <c r="A8972" i="10"/>
  <c r="A8973" i="10"/>
  <c r="A8974" i="10"/>
  <c r="A8975" i="10"/>
  <c r="A8976" i="10"/>
  <c r="A8977" i="10"/>
  <c r="A8978" i="10"/>
  <c r="A8979" i="10"/>
  <c r="A8980" i="10"/>
  <c r="A8981" i="10"/>
  <c r="A8982" i="10"/>
  <c r="A8983" i="10"/>
  <c r="A8984" i="10"/>
  <c r="A8985" i="10"/>
  <c r="A8986" i="10"/>
  <c r="A8987" i="10"/>
  <c r="A8988" i="10"/>
  <c r="A8989" i="10"/>
  <c r="A8991" i="10"/>
  <c r="A8992" i="10"/>
  <c r="A8993" i="10"/>
  <c r="A8994" i="10"/>
  <c r="A8995" i="10"/>
  <c r="A8996" i="10"/>
  <c r="A8999" i="10"/>
  <c r="A9000" i="10"/>
  <c r="A9001" i="10"/>
  <c r="A9002" i="10"/>
  <c r="A9003" i="10"/>
  <c r="A9004" i="10"/>
  <c r="A9006" i="10"/>
  <c r="A9007" i="10"/>
  <c r="A9008" i="10"/>
  <c r="A9009" i="10"/>
  <c r="A9010" i="10"/>
  <c r="A9011" i="10"/>
  <c r="A9012" i="10"/>
  <c r="A9013" i="10"/>
  <c r="A9014" i="10"/>
  <c r="A9015" i="10"/>
  <c r="A9016" i="10"/>
  <c r="A9017" i="10"/>
  <c r="A9018" i="10"/>
  <c r="A9019" i="10"/>
  <c r="A9020" i="10"/>
  <c r="A9021" i="10"/>
  <c r="A9022" i="10"/>
  <c r="A9023" i="10"/>
  <c r="A9024" i="10"/>
  <c r="A9025" i="10"/>
  <c r="A9026" i="10"/>
  <c r="A9027" i="10"/>
  <c r="A9028" i="10"/>
  <c r="A9029" i="10"/>
  <c r="A9030" i="10"/>
  <c r="A9031" i="10"/>
  <c r="A9032" i="10"/>
  <c r="A9034" i="10"/>
  <c r="A9035" i="10"/>
  <c r="A9037" i="10"/>
  <c r="A9038" i="10"/>
  <c r="A9039" i="10"/>
  <c r="A9041" i="10"/>
  <c r="A9042" i="10"/>
  <c r="A9043" i="10"/>
  <c r="A9044" i="10"/>
  <c r="A9045" i="10"/>
  <c r="A9046" i="10"/>
  <c r="A9047" i="10"/>
  <c r="A9048" i="10"/>
  <c r="A9049" i="10"/>
  <c r="A9050" i="10"/>
  <c r="A9052" i="10"/>
  <c r="A9053" i="10"/>
  <c r="A9054" i="10"/>
  <c r="A9055" i="10"/>
  <c r="A9056" i="10"/>
  <c r="A9057" i="10"/>
  <c r="A9058" i="10"/>
  <c r="A9059" i="10"/>
  <c r="A9060" i="10"/>
  <c r="A9062" i="10"/>
  <c r="A9063" i="10"/>
  <c r="A9064" i="10"/>
  <c r="A9065" i="10"/>
  <c r="A9066" i="10"/>
  <c r="A9067" i="10"/>
  <c r="A9068" i="10"/>
  <c r="A9069" i="10"/>
  <c r="A9070" i="10"/>
  <c r="A9071" i="10"/>
  <c r="A9072" i="10"/>
  <c r="A9073" i="10"/>
  <c r="A9074" i="10"/>
  <c r="A9075" i="10"/>
  <c r="A9076" i="10"/>
  <c r="A9077" i="10"/>
  <c r="A9078" i="10"/>
  <c r="A9080" i="10"/>
  <c r="A9082" i="10"/>
  <c r="A9083" i="10"/>
  <c r="A9084" i="10"/>
  <c r="A9085" i="10"/>
  <c r="A9086" i="10"/>
  <c r="A9088" i="10"/>
  <c r="A9089" i="10"/>
  <c r="A9090" i="10"/>
  <c r="A9092" i="10"/>
  <c r="A9093" i="10"/>
  <c r="A9094" i="10"/>
  <c r="A9095" i="10"/>
  <c r="A9096" i="10"/>
  <c r="A9098" i="10"/>
  <c r="A9099" i="10"/>
  <c r="A9100" i="10"/>
  <c r="A9101" i="10"/>
  <c r="A9102" i="10"/>
  <c r="A9103" i="10"/>
  <c r="A9104" i="10"/>
  <c r="A9105" i="10"/>
  <c r="A9106" i="10"/>
  <c r="A9109" i="10"/>
  <c r="A9110" i="10"/>
  <c r="A9111" i="10"/>
  <c r="A9112" i="10"/>
  <c r="A9113" i="10"/>
  <c r="A9114" i="10"/>
  <c r="A9115" i="10"/>
  <c r="A9116" i="10"/>
  <c r="A9118" i="10"/>
  <c r="A9119" i="10"/>
  <c r="A9120" i="10"/>
  <c r="A9121" i="10"/>
  <c r="A9122" i="10"/>
  <c r="A9123" i="10"/>
  <c r="A9124" i="10"/>
  <c r="A9125" i="10"/>
  <c r="A9127" i="10"/>
  <c r="A9129" i="10"/>
  <c r="A9130" i="10"/>
  <c r="A9131" i="10"/>
  <c r="A9132" i="10"/>
  <c r="A9133" i="10"/>
  <c r="A9134" i="10"/>
  <c r="A9135" i="10"/>
  <c r="A9136" i="10"/>
  <c r="A9137" i="10"/>
  <c r="A9138" i="10"/>
  <c r="A9139" i="10"/>
  <c r="A9140" i="10"/>
  <c r="A9141" i="10"/>
  <c r="A9142" i="10"/>
  <c r="A9143" i="10"/>
  <c r="A9144" i="10"/>
  <c r="A9145" i="10"/>
  <c r="A9146" i="10"/>
  <c r="A9147" i="10"/>
  <c r="A9148" i="10"/>
  <c r="A9151" i="10"/>
  <c r="A9152" i="10"/>
  <c r="A9153" i="10"/>
  <c r="A9154" i="10"/>
  <c r="A9155" i="10"/>
  <c r="A9156" i="10"/>
  <c r="A9157" i="10"/>
  <c r="A9158" i="10"/>
  <c r="A9159" i="10"/>
  <c r="A9160" i="10"/>
  <c r="A9161" i="10"/>
  <c r="A9162" i="10"/>
  <c r="A9163" i="10"/>
  <c r="A9164" i="10"/>
  <c r="A9165" i="10"/>
  <c r="A9166" i="10"/>
  <c r="A9168" i="10"/>
  <c r="A9169" i="10"/>
  <c r="A9170" i="10"/>
  <c r="A9171" i="10"/>
  <c r="A9172" i="10"/>
  <c r="A9173" i="10"/>
  <c r="A9174" i="10"/>
  <c r="A9175" i="10"/>
  <c r="A9176" i="10"/>
  <c r="A9177" i="10"/>
  <c r="A9178" i="10"/>
  <c r="A9179" i="10"/>
  <c r="A9180" i="10"/>
  <c r="A9181" i="10"/>
  <c r="A9182" i="10"/>
  <c r="A9183" i="10"/>
  <c r="A9184" i="10"/>
  <c r="A9185" i="10"/>
  <c r="A9187" i="10"/>
  <c r="A9188" i="10"/>
  <c r="A9189" i="10"/>
  <c r="A9190" i="10"/>
  <c r="A9191" i="10"/>
  <c r="A9192" i="10"/>
  <c r="A9193" i="10"/>
  <c r="A9194" i="10"/>
  <c r="A9196" i="10"/>
  <c r="A9197" i="10"/>
  <c r="A9198" i="10"/>
  <c r="A9200" i="10"/>
  <c r="A9201" i="10"/>
  <c r="A9203" i="10"/>
  <c r="A9204" i="10"/>
  <c r="A9205" i="10"/>
  <c r="A9206" i="10"/>
  <c r="A9207" i="10"/>
  <c r="A9208" i="10"/>
  <c r="A9209" i="10"/>
  <c r="A9211" i="10"/>
  <c r="A9213" i="10"/>
  <c r="A9214" i="10"/>
  <c r="A9215" i="10"/>
  <c r="A9216" i="10"/>
  <c r="A9217" i="10"/>
  <c r="A9218" i="10"/>
  <c r="A9219" i="10"/>
  <c r="A9220" i="10"/>
  <c r="A9221" i="10"/>
  <c r="A9224" i="10"/>
  <c r="A9226" i="10"/>
  <c r="A9227" i="10"/>
  <c r="A9228" i="10"/>
  <c r="A9229" i="10"/>
  <c r="A9230" i="10"/>
  <c r="A9231" i="10"/>
  <c r="A9232" i="10"/>
  <c r="A9233" i="10"/>
  <c r="A9234" i="10"/>
  <c r="A9235" i="10"/>
  <c r="A9236" i="10"/>
  <c r="A9237" i="10"/>
  <c r="A9238" i="10"/>
  <c r="A9239" i="10"/>
  <c r="A9240" i="10"/>
  <c r="A9241" i="10"/>
  <c r="A9242" i="10"/>
  <c r="A9243" i="10"/>
  <c r="A9245" i="10"/>
  <c r="A9246" i="10"/>
  <c r="A9247" i="10"/>
  <c r="A9249" i="10"/>
  <c r="A9250" i="10"/>
  <c r="A9251" i="10"/>
  <c r="A9252" i="10"/>
  <c r="A9253" i="10"/>
  <c r="A9255" i="10"/>
  <c r="A9256" i="10"/>
  <c r="A9257" i="10"/>
  <c r="A9258" i="10"/>
  <c r="A9259" i="10"/>
  <c r="A9260" i="10"/>
  <c r="A9261" i="10"/>
  <c r="A9262" i="10"/>
  <c r="A9263" i="10"/>
  <c r="A9264" i="10"/>
  <c r="A9265" i="10"/>
  <c r="A9266" i="10"/>
  <c r="A9267" i="10"/>
  <c r="A9268" i="10"/>
  <c r="A9269" i="10"/>
  <c r="A9270" i="10"/>
  <c r="A9271" i="10"/>
  <c r="A9272" i="10"/>
  <c r="A9273" i="10"/>
  <c r="A9274" i="10"/>
  <c r="A9275" i="10"/>
  <c r="A9276" i="10"/>
  <c r="A9277" i="10"/>
  <c r="A9278" i="10"/>
  <c r="A9279" i="10"/>
  <c r="A9281" i="10"/>
  <c r="A9282" i="10"/>
  <c r="A9283" i="10"/>
  <c r="A9284" i="10"/>
  <c r="A9286" i="10"/>
  <c r="A9288" i="10"/>
  <c r="A9289" i="10"/>
  <c r="A9290" i="10"/>
  <c r="A9291" i="10"/>
  <c r="A9292" i="10"/>
  <c r="A9293" i="10"/>
  <c r="A9294" i="10"/>
  <c r="A9295" i="10"/>
  <c r="A9296" i="10"/>
  <c r="A9297" i="10"/>
  <c r="A9298" i="10"/>
  <c r="A9299" i="10"/>
  <c r="A9300" i="10"/>
  <c r="A9301" i="10"/>
  <c r="A9302" i="10"/>
  <c r="A9303" i="10"/>
  <c r="A9304" i="10"/>
  <c r="A9305" i="10"/>
  <c r="A9306" i="10"/>
  <c r="A9307" i="10"/>
  <c r="A9309" i="10"/>
  <c r="A9311" i="10"/>
  <c r="A9312" i="10"/>
  <c r="A9313" i="10"/>
  <c r="A9314" i="10"/>
  <c r="A9315" i="10"/>
  <c r="A9316" i="10"/>
  <c r="A9317" i="10"/>
  <c r="A9318" i="10"/>
  <c r="A9319" i="10"/>
  <c r="A9320" i="10"/>
  <c r="A9321" i="10"/>
  <c r="A9322" i="10"/>
  <c r="A9323" i="10"/>
  <c r="A9324" i="10"/>
  <c r="A9325" i="10"/>
  <c r="A9326" i="10"/>
  <c r="A9327" i="10"/>
  <c r="A9328" i="10"/>
  <c r="A9329" i="10"/>
  <c r="A9330" i="10"/>
  <c r="A9331" i="10"/>
  <c r="A9332" i="10"/>
  <c r="A9333" i="10"/>
  <c r="A9334" i="10"/>
  <c r="A9335" i="10"/>
  <c r="A9336" i="10"/>
  <c r="A9337" i="10"/>
  <c r="A9338" i="10"/>
  <c r="A9339" i="10"/>
  <c r="A9340" i="10"/>
  <c r="A9341" i="10"/>
  <c r="A9342" i="10"/>
  <c r="A9343" i="10"/>
  <c r="A9344" i="10"/>
  <c r="A9345" i="10"/>
  <c r="A9346" i="10"/>
  <c r="A9347" i="10"/>
  <c r="A9348" i="10"/>
  <c r="A9349" i="10"/>
  <c r="A9350" i="10"/>
  <c r="A9351" i="10"/>
  <c r="A9352" i="10"/>
  <c r="A9353" i="10"/>
  <c r="A9354" i="10"/>
  <c r="A9355" i="10"/>
  <c r="A9356" i="10"/>
  <c r="A9357" i="10"/>
  <c r="A9358" i="10"/>
  <c r="A9359" i="10"/>
  <c r="A9360" i="10"/>
  <c r="A9361" i="10"/>
  <c r="A9363" i="10"/>
  <c r="A9364" i="10"/>
  <c r="A9365" i="10"/>
  <c r="A9366" i="10"/>
  <c r="A9367" i="10"/>
  <c r="A9368" i="10"/>
  <c r="A9369" i="10"/>
  <c r="A9370" i="10"/>
  <c r="A9371" i="10"/>
  <c r="A9372" i="10"/>
  <c r="A9373" i="10"/>
  <c r="A9374" i="10"/>
  <c r="A9375" i="10"/>
  <c r="A9376" i="10"/>
  <c r="A9377" i="10"/>
  <c r="A9378" i="10"/>
  <c r="A9379" i="10"/>
  <c r="A9381" i="10"/>
  <c r="A9382" i="10"/>
  <c r="A9386" i="10"/>
  <c r="A9387" i="10"/>
  <c r="A9388" i="10"/>
  <c r="A9389" i="10"/>
  <c r="A9390" i="10"/>
  <c r="A9392" i="10"/>
  <c r="A9393" i="10"/>
  <c r="A9394" i="10"/>
  <c r="A9395" i="10"/>
  <c r="A9396" i="10"/>
  <c r="A9397" i="10"/>
  <c r="A9398" i="10"/>
  <c r="A9399" i="10"/>
  <c r="A9400" i="10"/>
  <c r="A9401" i="10"/>
  <c r="A9402" i="10"/>
  <c r="A9403" i="10"/>
  <c r="A9405" i="10"/>
  <c r="A9407" i="10"/>
  <c r="A9408" i="10"/>
  <c r="A9409" i="10"/>
  <c r="A9410" i="10"/>
  <c r="A9411" i="10"/>
  <c r="A9412" i="10"/>
  <c r="A9413" i="10"/>
  <c r="A9414" i="10"/>
  <c r="A9415" i="10"/>
  <c r="A9416" i="10"/>
  <c r="A9417" i="10"/>
  <c r="A9418" i="10"/>
  <c r="A9419" i="10"/>
  <c r="A9420" i="10"/>
  <c r="A9421" i="10"/>
  <c r="A9422" i="10"/>
  <c r="A9424" i="10"/>
  <c r="A9425" i="10"/>
  <c r="A9426" i="10"/>
  <c r="A9427" i="10"/>
  <c r="A9428" i="10"/>
  <c r="A9429" i="10"/>
  <c r="A9430" i="10"/>
  <c r="A9431" i="10"/>
  <c r="A9432" i="10"/>
  <c r="A9433" i="10"/>
  <c r="A9434" i="10"/>
  <c r="A9435" i="10"/>
  <c r="A9436" i="10"/>
  <c r="A9437" i="10"/>
  <c r="A9438" i="10"/>
  <c r="A9439" i="10"/>
  <c r="A9440" i="10"/>
  <c r="A9441" i="10"/>
  <c r="A9442" i="10"/>
  <c r="A9443" i="10"/>
  <c r="A9444" i="10"/>
  <c r="A9445" i="10"/>
  <c r="A9446" i="10"/>
  <c r="A9447" i="10"/>
  <c r="A9448" i="10"/>
  <c r="A9449" i="10"/>
  <c r="A9450" i="10"/>
  <c r="A9451" i="10"/>
  <c r="A9452" i="10"/>
  <c r="A9453" i="10"/>
  <c r="A9454" i="10"/>
  <c r="A9455" i="10"/>
  <c r="A9457" i="10"/>
  <c r="A9458" i="10"/>
  <c r="A9459" i="10"/>
  <c r="A9460" i="10"/>
  <c r="A9461" i="10"/>
  <c r="A9462" i="10"/>
  <c r="A9463" i="10"/>
  <c r="A9464" i="10"/>
  <c r="A9465" i="10"/>
  <c r="A9466" i="10"/>
  <c r="A9467" i="10"/>
  <c r="A9468" i="10"/>
  <c r="A9470" i="10"/>
  <c r="A9471" i="10"/>
  <c r="A9472" i="10"/>
  <c r="A9473" i="10"/>
  <c r="A9476" i="10"/>
  <c r="A9477" i="10"/>
  <c r="A9478" i="10"/>
  <c r="A9480" i="10"/>
  <c r="A9481" i="10"/>
  <c r="A9482" i="10"/>
  <c r="A9483" i="10"/>
  <c r="A9484" i="10"/>
  <c r="A9485" i="10"/>
  <c r="A9486" i="10"/>
  <c r="A9487" i="10"/>
  <c r="A9488" i="10"/>
  <c r="A9489" i="10"/>
  <c r="A9490" i="10"/>
  <c r="A9491" i="10"/>
  <c r="A9492" i="10"/>
  <c r="A9493" i="10"/>
  <c r="A9494" i="10"/>
  <c r="A9495" i="10"/>
  <c r="A9496" i="10"/>
  <c r="A9497" i="10"/>
  <c r="A9498" i="10"/>
  <c r="A9499" i="10"/>
  <c r="A9500" i="10"/>
  <c r="A9501" i="10"/>
  <c r="A9502" i="10"/>
  <c r="A9503" i="10"/>
  <c r="A9504" i="10"/>
  <c r="A9505" i="10"/>
  <c r="A9506" i="10"/>
  <c r="A9507" i="10"/>
  <c r="A9508" i="10"/>
  <c r="A9509" i="10"/>
  <c r="A9511" i="10"/>
  <c r="A9512" i="10"/>
  <c r="A9513" i="10"/>
  <c r="A9514" i="10"/>
  <c r="A9515" i="10"/>
  <c r="A9516" i="10"/>
  <c r="A9517" i="10"/>
  <c r="A9518" i="10"/>
  <c r="A9519" i="10"/>
  <c r="A9520" i="10"/>
  <c r="A9521" i="10"/>
  <c r="A9522" i="10"/>
  <c r="A9523" i="10"/>
  <c r="A9524" i="10"/>
  <c r="A9525" i="10"/>
  <c r="A9526" i="10"/>
  <c r="A9527" i="10"/>
  <c r="A9528" i="10"/>
  <c r="A9529" i="10"/>
  <c r="A9530" i="10"/>
  <c r="A9531" i="10"/>
  <c r="A9532" i="10"/>
  <c r="A9534" i="10"/>
  <c r="A9535" i="10"/>
  <c r="A9536" i="10"/>
  <c r="A9537" i="10"/>
  <c r="A9538" i="10"/>
  <c r="A9539" i="10"/>
  <c r="A9540" i="10"/>
  <c r="A9541" i="10"/>
  <c r="A9542" i="10"/>
  <c r="A9543" i="10"/>
  <c r="A9544" i="10"/>
  <c r="A9545" i="10"/>
  <c r="A9546" i="10"/>
  <c r="A9547" i="10"/>
  <c r="A9548" i="10"/>
  <c r="A9549" i="10"/>
  <c r="A9550" i="10"/>
  <c r="A9551" i="10"/>
  <c r="A9552" i="10"/>
  <c r="A9553" i="10"/>
  <c r="A9554" i="10"/>
  <c r="A9555" i="10"/>
  <c r="A9556" i="10"/>
  <c r="A9557" i="10"/>
  <c r="A9558" i="10"/>
  <c r="A9559" i="10"/>
  <c r="A9560" i="10"/>
  <c r="A9561" i="10"/>
  <c r="A9562" i="10"/>
  <c r="A9563" i="10"/>
  <c r="A9564" i="10"/>
  <c r="A9565" i="10"/>
  <c r="A9566" i="10"/>
  <c r="A9567" i="10"/>
  <c r="A9568" i="10"/>
  <c r="A9569" i="10"/>
  <c r="A9570" i="10"/>
  <c r="A9571" i="10"/>
  <c r="A9572" i="10"/>
  <c r="A9573" i="10"/>
  <c r="A9574" i="10"/>
  <c r="A9575" i="10"/>
  <c r="A9576" i="10"/>
  <c r="A9577" i="10"/>
  <c r="A9578" i="10"/>
  <c r="A9579" i="10"/>
  <c r="A9580" i="10"/>
  <c r="A9581" i="10"/>
  <c r="A9582" i="10"/>
  <c r="A9583" i="10"/>
  <c r="A9584" i="10"/>
  <c r="A9585" i="10"/>
  <c r="A9586" i="10"/>
  <c r="A9587" i="10"/>
  <c r="A9588" i="10"/>
  <c r="A9589" i="10"/>
  <c r="A9590" i="10"/>
  <c r="A9591" i="10"/>
  <c r="A9592" i="10"/>
  <c r="A9593" i="10"/>
  <c r="A9594" i="10"/>
  <c r="A9595" i="10"/>
  <c r="A9596" i="10"/>
  <c r="A9597" i="10"/>
  <c r="A9599" i="10"/>
  <c r="A9600" i="10"/>
  <c r="A9601" i="10"/>
  <c r="A9602" i="10"/>
  <c r="A9603" i="10"/>
  <c r="A9604" i="10"/>
  <c r="A9605" i="10"/>
  <c r="A9606" i="10"/>
  <c r="A9607" i="10"/>
  <c r="A9608" i="10"/>
  <c r="A9609" i="10"/>
  <c r="A9610" i="10"/>
  <c r="A9611" i="10"/>
  <c r="A9612" i="10"/>
  <c r="A9613" i="10"/>
  <c r="A9614" i="10"/>
  <c r="A9615" i="10"/>
  <c r="A9616" i="10"/>
  <c r="A9617" i="10"/>
  <c r="A9618" i="10"/>
  <c r="A9619" i="10"/>
  <c r="A9620" i="10"/>
  <c r="A9621" i="10"/>
  <c r="A9622" i="10"/>
  <c r="A9624" i="10"/>
  <c r="A9625" i="10"/>
  <c r="A9626" i="10"/>
  <c r="A9627" i="10"/>
  <c r="A9628" i="10"/>
  <c r="A9629" i="10"/>
  <c r="A9630" i="10"/>
  <c r="A9631" i="10"/>
  <c r="A9634" i="10"/>
  <c r="A9635" i="10"/>
  <c r="A9636" i="10"/>
  <c r="A9637" i="10"/>
  <c r="A9638" i="10"/>
  <c r="A9639" i="10"/>
  <c r="A9640" i="10"/>
  <c r="A9641" i="10"/>
  <c r="A9643" i="10"/>
  <c r="A9644" i="10"/>
  <c r="A9645" i="10"/>
  <c r="A9646" i="10"/>
  <c r="A9647" i="10"/>
  <c r="A9648" i="10"/>
  <c r="A9649" i="10"/>
  <c r="A9650" i="10"/>
  <c r="A9652" i="10"/>
  <c r="A9653" i="10"/>
  <c r="A9654" i="10"/>
  <c r="A9655" i="10"/>
  <c r="A9656" i="10"/>
  <c r="A9657" i="10"/>
  <c r="A9658" i="10"/>
  <c r="A9659" i="10"/>
  <c r="A9660" i="10"/>
  <c r="A9661" i="10"/>
  <c r="A9662" i="10"/>
  <c r="A9663" i="10"/>
  <c r="A9664" i="10"/>
  <c r="A9665" i="10"/>
  <c r="A9666" i="10"/>
  <c r="A9668" i="10"/>
  <c r="A9669" i="10"/>
  <c r="A9670" i="10"/>
  <c r="A9671" i="10"/>
  <c r="A9672" i="10"/>
  <c r="A9673" i="10"/>
  <c r="A9674" i="10"/>
  <c r="A9675" i="10"/>
  <c r="A9676" i="10"/>
  <c r="A9677" i="10"/>
  <c r="A9678" i="10"/>
  <c r="A9679" i="10"/>
  <c r="A9680" i="10"/>
  <c r="A9681" i="10"/>
  <c r="A9682" i="10"/>
  <c r="A9683" i="10"/>
  <c r="A9684" i="10"/>
  <c r="A9685" i="10"/>
  <c r="A9686" i="10"/>
  <c r="A9687" i="10"/>
  <c r="A9688" i="10"/>
  <c r="A9690" i="10"/>
  <c r="A9691" i="10"/>
  <c r="A9692" i="10"/>
  <c r="A9693" i="10"/>
  <c r="A9694" i="10"/>
  <c r="A9695" i="10"/>
  <c r="A9696" i="10"/>
  <c r="A9697" i="10"/>
  <c r="A9698" i="10"/>
  <c r="A9699" i="10"/>
  <c r="A9700" i="10"/>
  <c r="A9701" i="10"/>
  <c r="A9703" i="10"/>
  <c r="A9704" i="10"/>
  <c r="A9705" i="10"/>
  <c r="A9706" i="10"/>
  <c r="A9708" i="10"/>
  <c r="A9709" i="10"/>
  <c r="A9710" i="10"/>
  <c r="A9711" i="10"/>
  <c r="A9712" i="10"/>
  <c r="A9713" i="10"/>
  <c r="A9714" i="10"/>
  <c r="A9715" i="10"/>
  <c r="A9716" i="10"/>
  <c r="A9717" i="10"/>
  <c r="A9718" i="10"/>
  <c r="A9719" i="10"/>
  <c r="A9720" i="10"/>
  <c r="A9721" i="10"/>
  <c r="A9722" i="10"/>
  <c r="A9723" i="10"/>
  <c r="A9724" i="10"/>
  <c r="A9725" i="10"/>
  <c r="A9726" i="10"/>
  <c r="A9727" i="10"/>
  <c r="A9728" i="10"/>
  <c r="A9729" i="10"/>
  <c r="A9730" i="10"/>
  <c r="A9731" i="10"/>
  <c r="A9732" i="10"/>
  <c r="A9733" i="10"/>
  <c r="A9734" i="10"/>
  <c r="A9735" i="10"/>
  <c r="A9736" i="10"/>
  <c r="A9737" i="10"/>
  <c r="A9738" i="10"/>
  <c r="A9739" i="10"/>
  <c r="A9740" i="10"/>
  <c r="A9741" i="10"/>
  <c r="A9742" i="10"/>
  <c r="A9743" i="10"/>
  <c r="A9744" i="10"/>
  <c r="A9745" i="10"/>
  <c r="A9746" i="10"/>
  <c r="A9748" i="10"/>
  <c r="A9749" i="10"/>
  <c r="A9750" i="10"/>
  <c r="A9751" i="10"/>
  <c r="A9753" i="10"/>
  <c r="A9754" i="10"/>
  <c r="A9756" i="10"/>
  <c r="A9757" i="10"/>
  <c r="A9758" i="10"/>
  <c r="A9760" i="10"/>
  <c r="A9761" i="10"/>
  <c r="A9762" i="10"/>
  <c r="A9763" i="10"/>
  <c r="A9764" i="10"/>
  <c r="A9765" i="10"/>
  <c r="A9766" i="10"/>
  <c r="A9767" i="10"/>
  <c r="A9769" i="10"/>
  <c r="A9770" i="10"/>
  <c r="A9771" i="10"/>
  <c r="A9772" i="10"/>
  <c r="A9773" i="10"/>
  <c r="A9775" i="10"/>
  <c r="A9776" i="10"/>
  <c r="A9777" i="10"/>
  <c r="A9778" i="10"/>
  <c r="A9779" i="10"/>
  <c r="A9780" i="10"/>
  <c r="A9781" i="10"/>
  <c r="A9782" i="10"/>
  <c r="A9783" i="10"/>
  <c r="A9784" i="10"/>
  <c r="A9785" i="10"/>
  <c r="A9786" i="10"/>
  <c r="A9787" i="10"/>
  <c r="A9788" i="10"/>
  <c r="A9789" i="10"/>
  <c r="A9790" i="10"/>
  <c r="A9791" i="10"/>
  <c r="A9792" i="10"/>
  <c r="A9793" i="10"/>
  <c r="A9794" i="10"/>
  <c r="A9795" i="10"/>
  <c r="A9796" i="10"/>
  <c r="A9797" i="10"/>
  <c r="A9798" i="10"/>
  <c r="A9799" i="10"/>
  <c r="A9801" i="10"/>
  <c r="A9802" i="10"/>
  <c r="A9804" i="10"/>
  <c r="A9805" i="10"/>
  <c r="A9806" i="10"/>
  <c r="A9808" i="10"/>
  <c r="A9809" i="10"/>
  <c r="A9810" i="10"/>
  <c r="A9811" i="10"/>
  <c r="A9812" i="10"/>
  <c r="A9813" i="10"/>
  <c r="A9814" i="10"/>
  <c r="A9815" i="10"/>
  <c r="A9816" i="10"/>
  <c r="A9817" i="10"/>
  <c r="A9818" i="10"/>
  <c r="A9819" i="10"/>
  <c r="A9820" i="10"/>
  <c r="A9821" i="10"/>
  <c r="A9822" i="10"/>
  <c r="A9823" i="10"/>
  <c r="A9824" i="10"/>
  <c r="A9825" i="10"/>
  <c r="A9826" i="10"/>
  <c r="A9827" i="10"/>
  <c r="A9828" i="10"/>
  <c r="A9829" i="10"/>
  <c r="A9830" i="10"/>
  <c r="A9831" i="10"/>
  <c r="A9833" i="10"/>
  <c r="A9834" i="10"/>
  <c r="A9835" i="10"/>
  <c r="A9836" i="10"/>
  <c r="A9837" i="10"/>
  <c r="A9838" i="10"/>
  <c r="A9839" i="10"/>
  <c r="A9841" i="10"/>
  <c r="A9842" i="10"/>
  <c r="A9843" i="10"/>
  <c r="A9844" i="10"/>
  <c r="A9845" i="10"/>
  <c r="A9846" i="10"/>
  <c r="A9847" i="10"/>
  <c r="A9848" i="10"/>
  <c r="A9849" i="10"/>
  <c r="A9850" i="10"/>
  <c r="A9851" i="10"/>
  <c r="A9852" i="10"/>
  <c r="A9853" i="10"/>
  <c r="A9854" i="10"/>
  <c r="A9855" i="10"/>
  <c r="A9857" i="10"/>
  <c r="A9858" i="10"/>
  <c r="A9859" i="10"/>
  <c r="A9860" i="10"/>
  <c r="A9861" i="10"/>
  <c r="A9862" i="10"/>
  <c r="A9863" i="10"/>
  <c r="A9864" i="10"/>
  <c r="A9866" i="10"/>
  <c r="A9867" i="10"/>
  <c r="A9868" i="10"/>
  <c r="A9869" i="10"/>
  <c r="A9871" i="10"/>
  <c r="A9872" i="10"/>
  <c r="A9873" i="10"/>
  <c r="A9874" i="10"/>
  <c r="A9875" i="10"/>
  <c r="A9876" i="10"/>
  <c r="A9877" i="10"/>
  <c r="A9878" i="10"/>
  <c r="A9879" i="10"/>
  <c r="A9880" i="10"/>
  <c r="A9881" i="10"/>
  <c r="A9882" i="10"/>
  <c r="A9883" i="10"/>
  <c r="A9884" i="10"/>
  <c r="A9885" i="10"/>
  <c r="A9886" i="10"/>
  <c r="A9887" i="10"/>
  <c r="A9888" i="10"/>
  <c r="A9889" i="10"/>
  <c r="A9890" i="10"/>
  <c r="A9891" i="10"/>
  <c r="A9892" i="10"/>
  <c r="A9893" i="10"/>
  <c r="A9894" i="10"/>
  <c r="A9895" i="10"/>
  <c r="A9896" i="10"/>
  <c r="A9897" i="10"/>
  <c r="A9898" i="10"/>
  <c r="A9899" i="10"/>
  <c r="A9900" i="10"/>
  <c r="A9901" i="10"/>
  <c r="A9902" i="10"/>
  <c r="A9903" i="10"/>
  <c r="A9905" i="10"/>
  <c r="A9906" i="10"/>
  <c r="A9907" i="10"/>
  <c r="A9908" i="10"/>
  <c r="A9909" i="10"/>
  <c r="A9910" i="10"/>
  <c r="A9912" i="10"/>
  <c r="A9913" i="10"/>
  <c r="A9914" i="10"/>
  <c r="A9915" i="10"/>
  <c r="A9916" i="10"/>
  <c r="A9917" i="10"/>
  <c r="A9918" i="10"/>
  <c r="A9919" i="10"/>
  <c r="A9921" i="10"/>
  <c r="A9922" i="10"/>
  <c r="A9923" i="10"/>
  <c r="A9924" i="10"/>
  <c r="A9925" i="10"/>
  <c r="A9926" i="10"/>
  <c r="A9927" i="10"/>
  <c r="A9928" i="10"/>
  <c r="A9929" i="10"/>
  <c r="A9930" i="10"/>
  <c r="A9931" i="10"/>
  <c r="A9932" i="10"/>
  <c r="A9933" i="10"/>
  <c r="A9934" i="10"/>
  <c r="A9935" i="10"/>
  <c r="A9936" i="10"/>
  <c r="A9937" i="10"/>
  <c r="A9938" i="10"/>
  <c r="A9939" i="10"/>
  <c r="A9940" i="10"/>
  <c r="A9941" i="10"/>
  <c r="A9942" i="10"/>
  <c r="A9943" i="10"/>
  <c r="A9944" i="10"/>
  <c r="A9945" i="10"/>
  <c r="A9946" i="10"/>
  <c r="A9947" i="10"/>
  <c r="A9948" i="10"/>
  <c r="A9949" i="10"/>
  <c r="A9950" i="10"/>
  <c r="A9951" i="10"/>
  <c r="A9952" i="10"/>
  <c r="A9954" i="10"/>
  <c r="A9955" i="10"/>
  <c r="A9956" i="10"/>
  <c r="A9957" i="10"/>
  <c r="A9958" i="10"/>
  <c r="A9959" i="10"/>
  <c r="A9960" i="10"/>
  <c r="A9961" i="10"/>
  <c r="A9963" i="10"/>
  <c r="A9964" i="10"/>
  <c r="A9965" i="10"/>
  <c r="A9967" i="10"/>
  <c r="A9968" i="10"/>
  <c r="A9969" i="10"/>
  <c r="A9970" i="10"/>
  <c r="A9971" i="10"/>
  <c r="A9972" i="10"/>
  <c r="A9973" i="10"/>
  <c r="A9974" i="10"/>
  <c r="A9975" i="10"/>
  <c r="A9976" i="10"/>
  <c r="A9977" i="10"/>
  <c r="A9978" i="10"/>
  <c r="A9979" i="10"/>
  <c r="A9980" i="10"/>
  <c r="A9981" i="10"/>
  <c r="A9982" i="10"/>
  <c r="A9983" i="10"/>
  <c r="A9984" i="10"/>
  <c r="A9985" i="10"/>
  <c r="A9986" i="10"/>
  <c r="A9987" i="10"/>
  <c r="A9988" i="10"/>
  <c r="A9989" i="10"/>
  <c r="A9990" i="10"/>
  <c r="A9991" i="10"/>
  <c r="A9993" i="10"/>
  <c r="A9994" i="10"/>
  <c r="A9992" i="10"/>
  <c r="A9966" i="10"/>
  <c r="A9962" i="10"/>
  <c r="A9953" i="10"/>
  <c r="A9920" i="10"/>
  <c r="A9911" i="10"/>
  <c r="A9904" i="10"/>
  <c r="A9870" i="10"/>
  <c r="A9865" i="10"/>
  <c r="A9856" i="10"/>
  <c r="A9840" i="10"/>
  <c r="A9832" i="10"/>
  <c r="A9807" i="10"/>
  <c r="A9803" i="10"/>
  <c r="A9800" i="10"/>
  <c r="A9774" i="10"/>
  <c r="A9768" i="10"/>
  <c r="A9759" i="10"/>
  <c r="A9755" i="10"/>
  <c r="A9752" i="10"/>
  <c r="A9747" i="10"/>
  <c r="A9707" i="10"/>
  <c r="A9702" i="10"/>
  <c r="A9689" i="10"/>
  <c r="A9667" i="10"/>
  <c r="A9651" i="10"/>
  <c r="A9642" i="10"/>
  <c r="A9633" i="10"/>
  <c r="A9632" i="10"/>
  <c r="A9623" i="10"/>
  <c r="A9598" i="10"/>
  <c r="A9533" i="10"/>
  <c r="A9510" i="10"/>
  <c r="A9479" i="10"/>
  <c r="A9475" i="10"/>
  <c r="A9474" i="10"/>
  <c r="A9469" i="10"/>
  <c r="A9456" i="10"/>
  <c r="A9423" i="10"/>
  <c r="A9406" i="10"/>
  <c r="A9404" i="10"/>
  <c r="A9391" i="10"/>
  <c r="A9385" i="10"/>
  <c r="A9384" i="10"/>
  <c r="A9383" i="10"/>
  <c r="A9380" i="10"/>
  <c r="A9362" i="10"/>
  <c r="A9310" i="10"/>
  <c r="A9308" i="10"/>
  <c r="A9287" i="10"/>
  <c r="A9285" i="10"/>
  <c r="A9280" i="10"/>
  <c r="A9254" i="10"/>
  <c r="A9248" i="10"/>
  <c r="A9244" i="10"/>
  <c r="A9225" i="10"/>
  <c r="A9223" i="10"/>
  <c r="A9222" i="10"/>
  <c r="A9212" i="10"/>
  <c r="A9210" i="10"/>
  <c r="A9202" i="10"/>
  <c r="A9199" i="10"/>
  <c r="A9195" i="10"/>
  <c r="A9186" i="10"/>
  <c r="A9167" i="10"/>
  <c r="A9150" i="10"/>
  <c r="A9149" i="10"/>
  <c r="A9128" i="10"/>
  <c r="A9126" i="10"/>
  <c r="A9117" i="10"/>
  <c r="A9108" i="10"/>
  <c r="A9107" i="10"/>
  <c r="A9097" i="10"/>
  <c r="A9091" i="10"/>
  <c r="A9087" i="10"/>
  <c r="A9081" i="10"/>
  <c r="A9079" i="10"/>
  <c r="A9061" i="10"/>
  <c r="A9051" i="10"/>
  <c r="A9040" i="10"/>
  <c r="A9036" i="10"/>
  <c r="A9033" i="10"/>
  <c r="A9005" i="10"/>
  <c r="A8998" i="10"/>
  <c r="A8997" i="10"/>
  <c r="A8990" i="10"/>
  <c r="A8967" i="10"/>
  <c r="A8957" i="10"/>
  <c r="A8954" i="10"/>
  <c r="A8948" i="10"/>
  <c r="A8944" i="10"/>
  <c r="A8936" i="10"/>
  <c r="A8934" i="10"/>
  <c r="A8930" i="10"/>
  <c r="A8926" i="10"/>
  <c r="A8925" i="10"/>
  <c r="A8924" i="10"/>
  <c r="A8915" i="10"/>
  <c r="A8913" i="10"/>
  <c r="A8902" i="10"/>
  <c r="A8898" i="10"/>
  <c r="A8889" i="10"/>
  <c r="A8880" i="10"/>
  <c r="A8868" i="10"/>
  <c r="A8861" i="10"/>
  <c r="A8851" i="10"/>
  <c r="A8846" i="10"/>
  <c r="A8824" i="10"/>
  <c r="A8822" i="10"/>
  <c r="A8815" i="10"/>
  <c r="A8814" i="10"/>
  <c r="A8806" i="10"/>
  <c r="A8805" i="10"/>
  <c r="A8787" i="10"/>
  <c r="A8785" i="10"/>
  <c r="A8777" i="10"/>
  <c r="A8774" i="10"/>
  <c r="A8765" i="10"/>
  <c r="A8760" i="10"/>
  <c r="A8757" i="10"/>
  <c r="A8737" i="10"/>
  <c r="A8732" i="10"/>
  <c r="A8714" i="10"/>
  <c r="A8708" i="10"/>
  <c r="A8704" i="10"/>
  <c r="A8695" i="10"/>
  <c r="A8693" i="10"/>
  <c r="A8692" i="10"/>
  <c r="A8676" i="10"/>
  <c r="A8670" i="10"/>
  <c r="A8668" i="10"/>
  <c r="A8667" i="10"/>
  <c r="A8664" i="10"/>
  <c r="A8646" i="10"/>
  <c r="A8615" i="10"/>
  <c r="A8613" i="10"/>
  <c r="A8580" i="10"/>
  <c r="A8574" i="10"/>
  <c r="A8558" i="10"/>
  <c r="A8554" i="10"/>
  <c r="A8545" i="10"/>
  <c r="A8537" i="10"/>
  <c r="A8531" i="10"/>
  <c r="A8521" i="10"/>
  <c r="A8513" i="10"/>
  <c r="A8512" i="10"/>
  <c r="A8499" i="10"/>
  <c r="A8495" i="10"/>
  <c r="A8490" i="10"/>
  <c r="A8488" i="10"/>
  <c r="A8487" i="10"/>
  <c r="A8486" i="10"/>
  <c r="A8464" i="10"/>
  <c r="A8463" i="10"/>
  <c r="A8459" i="10"/>
  <c r="A8451" i="10"/>
  <c r="A8442" i="10"/>
  <c r="A8433" i="10"/>
  <c r="A8430" i="10"/>
  <c r="A8427" i="10"/>
  <c r="A8423" i="10"/>
  <c r="A8420" i="10"/>
  <c r="A8419" i="10"/>
  <c r="A8411" i="10"/>
  <c r="A8407" i="10"/>
  <c r="A8406" i="10"/>
  <c r="A8402" i="10"/>
  <c r="A8394" i="10"/>
  <c r="A8377" i="10"/>
  <c r="A8376" i="10"/>
  <c r="A8365" i="10"/>
  <c r="A8362" i="10"/>
  <c r="A8351" i="10"/>
  <c r="A8348" i="10"/>
  <c r="A8342" i="10"/>
  <c r="A8329" i="10"/>
  <c r="A8328" i="10"/>
  <c r="A8318" i="10"/>
  <c r="A8317" i="10"/>
  <c r="A8316" i="10"/>
  <c r="A8312" i="10"/>
  <c r="A8310" i="10"/>
  <c r="A8309" i="10"/>
  <c r="A8290" i="10"/>
  <c r="A8279" i="10"/>
  <c r="A8273" i="10"/>
  <c r="A8271" i="10"/>
  <c r="A8264" i="10"/>
  <c r="A8262" i="10"/>
  <c r="A8252" i="10"/>
  <c r="A8236" i="10"/>
  <c r="A8226" i="10"/>
  <c r="A8223" i="10"/>
  <c r="A8221" i="10"/>
  <c r="A8220" i="10"/>
  <c r="A8212" i="10"/>
  <c r="A8209" i="10"/>
  <c r="A8160" i="10"/>
  <c r="A8157" i="10"/>
  <c r="A8155" i="10"/>
  <c r="A8154" i="10"/>
  <c r="A8152" i="10"/>
  <c r="A8148" i="10"/>
  <c r="A8147" i="10"/>
  <c r="A8144" i="10"/>
  <c r="A8132" i="10"/>
  <c r="A8130" i="10"/>
  <c r="A8123" i="10"/>
  <c r="A8110" i="10"/>
  <c r="A8105" i="10"/>
  <c r="A8104" i="10"/>
  <c r="A8095" i="10"/>
  <c r="A8090" i="10"/>
  <c r="A8079" i="10"/>
  <c r="A8076" i="10"/>
  <c r="A8075" i="10"/>
  <c r="A8069" i="10"/>
  <c r="A8064" i="10"/>
  <c r="A8061" i="10"/>
  <c r="A8049" i="10"/>
  <c r="A8047" i="10"/>
  <c r="A8044" i="10"/>
  <c r="A8043" i="10"/>
  <c r="A8041" i="10"/>
  <c r="A8039" i="10"/>
  <c r="A8037" i="10"/>
  <c r="A8035" i="10"/>
  <c r="A8034" i="10"/>
  <c r="A8018" i="10"/>
  <c r="A8016" i="10"/>
  <c r="A8012" i="10"/>
  <c r="A8000" i="10"/>
  <c r="A7991" i="10"/>
  <c r="A7986" i="10"/>
  <c r="A7985" i="10"/>
  <c r="A7983" i="10"/>
  <c r="A7958" i="10"/>
  <c r="A7953" i="10"/>
  <c r="A7951" i="10"/>
  <c r="A7950" i="10"/>
  <c r="A7947" i="10"/>
  <c r="A7946" i="10"/>
  <c r="A7940" i="10"/>
  <c r="A7935" i="10"/>
  <c r="A7930" i="10"/>
  <c r="A7921" i="10"/>
  <c r="A7909" i="10"/>
  <c r="A7907" i="10"/>
  <c r="A7906" i="10"/>
  <c r="A7904" i="10"/>
  <c r="A7897" i="10"/>
  <c r="A7896" i="10"/>
  <c r="A7892" i="10"/>
  <c r="A7888" i="10"/>
  <c r="A7884" i="10"/>
  <c r="A7878" i="10"/>
  <c r="A7869" i="10"/>
  <c r="A7864" i="10"/>
  <c r="A7863" i="10"/>
  <c r="A7862" i="10"/>
  <c r="A7852" i="10"/>
  <c r="A7848" i="10"/>
  <c r="A7847" i="10"/>
  <c r="A7842" i="10"/>
  <c r="A7835" i="10"/>
  <c r="A7831" i="10"/>
  <c r="A7827" i="10"/>
  <c r="A7826" i="10"/>
  <c r="A7824" i="10"/>
  <c r="A7819" i="10"/>
  <c r="A7816" i="10"/>
  <c r="A7810" i="10"/>
  <c r="A7809" i="10"/>
  <c r="A7808" i="10"/>
  <c r="A7799" i="10"/>
  <c r="A7794" i="10"/>
  <c r="A7792" i="10"/>
  <c r="A7790" i="10"/>
  <c r="A7788" i="10"/>
  <c r="A7786" i="10"/>
  <c r="A7784" i="10"/>
  <c r="A7781" i="10"/>
  <c r="A7773" i="10"/>
  <c r="A7771" i="10"/>
  <c r="A7769" i="10"/>
  <c r="A7768" i="10"/>
  <c r="A7765" i="10"/>
  <c r="A7763" i="10"/>
  <c r="A7762" i="10"/>
  <c r="A7759" i="10"/>
  <c r="A7747" i="10"/>
  <c r="A7740" i="10"/>
  <c r="A7739" i="10"/>
  <c r="A7736" i="10"/>
  <c r="A7735" i="10"/>
  <c r="A7733" i="10"/>
  <c r="A7732" i="10"/>
  <c r="A7731" i="10"/>
  <c r="A7727" i="10"/>
  <c r="A7725" i="10"/>
  <c r="A7724" i="10"/>
  <c r="A7723" i="10"/>
  <c r="A7715" i="10"/>
  <c r="A7709" i="10"/>
  <c r="A7703" i="10"/>
  <c r="A7702" i="10"/>
  <c r="A7697" i="10"/>
  <c r="A7695" i="10"/>
  <c r="A7690" i="10"/>
  <c r="A7689" i="10"/>
  <c r="A7682" i="10"/>
  <c r="A7680" i="10"/>
  <c r="A7679" i="10"/>
  <c r="A7678" i="10"/>
  <c r="A7674" i="10"/>
  <c r="A7669" i="10"/>
  <c r="A7667" i="10"/>
  <c r="A7665" i="10"/>
  <c r="A7664" i="10"/>
  <c r="A7650" i="10"/>
  <c r="A7646" i="10"/>
  <c r="A7644" i="10"/>
  <c r="A7643" i="10"/>
  <c r="A7639" i="10"/>
  <c r="A7633" i="10"/>
  <c r="A7628" i="10"/>
  <c r="A7627" i="10"/>
  <c r="A7625" i="10"/>
  <c r="A7613" i="10"/>
  <c r="A7611" i="10"/>
  <c r="A7609" i="10"/>
  <c r="A7607" i="10"/>
  <c r="A7602" i="10"/>
  <c r="A7601" i="10"/>
  <c r="A7599" i="10"/>
  <c r="A7596" i="10"/>
  <c r="A7593" i="10"/>
  <c r="A7591" i="10"/>
  <c r="A7588" i="10"/>
  <c r="A7587" i="10"/>
  <c r="A7586" i="10"/>
  <c r="A7584" i="10"/>
  <c r="A7583" i="10"/>
  <c r="A7579" i="10"/>
  <c r="A7573" i="10"/>
  <c r="A7571" i="10"/>
  <c r="A7569" i="10"/>
  <c r="A7566" i="10"/>
  <c r="A7564" i="10"/>
  <c r="A7561" i="10"/>
  <c r="A7560" i="10"/>
  <c r="A7557" i="10"/>
  <c r="A7552" i="10"/>
  <c r="A7551" i="10"/>
  <c r="A7545" i="10"/>
  <c r="A7540" i="10"/>
  <c r="A7532" i="10"/>
  <c r="A7527" i="10"/>
  <c r="A7526" i="10"/>
  <c r="A7521" i="10"/>
  <c r="A7518" i="10"/>
  <c r="A7516" i="10"/>
  <c r="A7514" i="10"/>
  <c r="A7512" i="10"/>
  <c r="A7509" i="10"/>
  <c r="A7497" i="10"/>
  <c r="A7492" i="10"/>
  <c r="A7487" i="10"/>
  <c r="A7485" i="10"/>
  <c r="A7482" i="10"/>
  <c r="A7476" i="10"/>
  <c r="A7472" i="10"/>
  <c r="A7471" i="10"/>
  <c r="A7465" i="10"/>
  <c r="A7463" i="10"/>
  <c r="A7462" i="10"/>
  <c r="A7461" i="10"/>
  <c r="A7454" i="10"/>
  <c r="A7449" i="10"/>
  <c r="A7446" i="10"/>
  <c r="A7445" i="10"/>
  <c r="A7441" i="10"/>
  <c r="A7440" i="10"/>
  <c r="A7436" i="10"/>
  <c r="A7434" i="10"/>
  <c r="A7426" i="10"/>
  <c r="A7425" i="10"/>
  <c r="A7422" i="10"/>
  <c r="A7418" i="10"/>
  <c r="A7417" i="10"/>
  <c r="A7416" i="10"/>
  <c r="A7414" i="10"/>
  <c r="A7399" i="10"/>
  <c r="A7397" i="10"/>
  <c r="A7394" i="10"/>
  <c r="A7393" i="10"/>
  <c r="A7390" i="10"/>
  <c r="A7383" i="10"/>
  <c r="A7382" i="10"/>
  <c r="A7377" i="10"/>
  <c r="A7374" i="10"/>
  <c r="A7369" i="10"/>
  <c r="A7368" i="10"/>
  <c r="A7367" i="10"/>
  <c r="A7365" i="10"/>
  <c r="A7358" i="10"/>
  <c r="A7353" i="10"/>
  <c r="A7352" i="10"/>
  <c r="A7351" i="10"/>
  <c r="A7348" i="10"/>
  <c r="A7345" i="10"/>
  <c r="A7343" i="10"/>
  <c r="A7341" i="10"/>
  <c r="A7339" i="10"/>
  <c r="A7336" i="10"/>
  <c r="A7330" i="10"/>
  <c r="A7325" i="10"/>
  <c r="A7324" i="10"/>
  <c r="A7323" i="10"/>
  <c r="A7321" i="10"/>
  <c r="A7320" i="10"/>
  <c r="A7319" i="10"/>
  <c r="A7316" i="10"/>
  <c r="A7313" i="10"/>
  <c r="A7311" i="10"/>
  <c r="A7310" i="10"/>
  <c r="A7307" i="10"/>
  <c r="A7302" i="10"/>
  <c r="A7296" i="10"/>
  <c r="A7290" i="10"/>
  <c r="A7289" i="10"/>
  <c r="A7284" i="10"/>
  <c r="A7283" i="10"/>
  <c r="A7278" i="10"/>
  <c r="A7276" i="10"/>
  <c r="A7275" i="10"/>
  <c r="A7274" i="10"/>
  <c r="A7272" i="10"/>
  <c r="A7271" i="10"/>
  <c r="A7270" i="10"/>
  <c r="A7268" i="10"/>
  <c r="A7267" i="10"/>
  <c r="A7264" i="10"/>
  <c r="A7259" i="10"/>
  <c r="A7258" i="10"/>
  <c r="A7256" i="10"/>
  <c r="A7254" i="10"/>
  <c r="A7252" i="10"/>
  <c r="A7250" i="10"/>
  <c r="A7249" i="10"/>
  <c r="A7247" i="10"/>
  <c r="A7245" i="10"/>
  <c r="A7243" i="10"/>
  <c r="A7241" i="10"/>
  <c r="A7239" i="10"/>
  <c r="A7235" i="10"/>
  <c r="A7234" i="10"/>
  <c r="A7225" i="10"/>
  <c r="A7221" i="10"/>
  <c r="A7217" i="10"/>
  <c r="A7210" i="10"/>
  <c r="A7209" i="10"/>
  <c r="A7208" i="10"/>
  <c r="A7207" i="10"/>
  <c r="A7202" i="10"/>
  <c r="A7200" i="10"/>
  <c r="A7199" i="10"/>
  <c r="A7198" i="10"/>
  <c r="A7196" i="10"/>
  <c r="A7194" i="10"/>
  <c r="A7190" i="10"/>
  <c r="A7187" i="10"/>
  <c r="A7185" i="10"/>
  <c r="A7183" i="10"/>
  <c r="A7182" i="10"/>
  <c r="A7181" i="10"/>
  <c r="A7178" i="10"/>
  <c r="A7177" i="10"/>
  <c r="A7175" i="10"/>
  <c r="A7174" i="10"/>
  <c r="A7171" i="10"/>
  <c r="A7170" i="10"/>
  <c r="A7169" i="10"/>
  <c r="A7167" i="10"/>
  <c r="A7166" i="10"/>
  <c r="A7165" i="10"/>
  <c r="A7164" i="10"/>
  <c r="A7156" i="10"/>
  <c r="A7155" i="10"/>
  <c r="A7145" i="10"/>
  <c r="A7142" i="10"/>
  <c r="A7141" i="10"/>
  <c r="A7136" i="10"/>
  <c r="A7134" i="10"/>
  <c r="A7133" i="10"/>
  <c r="A7132" i="10"/>
  <c r="A7130" i="10"/>
  <c r="A7128" i="10"/>
  <c r="A7124" i="10"/>
  <c r="A7119" i="10"/>
  <c r="A7118" i="10"/>
  <c r="A7113" i="10"/>
  <c r="A7111" i="10"/>
  <c r="A7108" i="10"/>
  <c r="A7107" i="10"/>
  <c r="A7106" i="10"/>
  <c r="A7105" i="10"/>
  <c r="A7104" i="10"/>
  <c r="A7103" i="10"/>
  <c r="A7099" i="10"/>
  <c r="A7098" i="10"/>
  <c r="A7097" i="10"/>
  <c r="A7089" i="10"/>
  <c r="A7087" i="10"/>
  <c r="A7085" i="10"/>
  <c r="A7084" i="10"/>
  <c r="A7083" i="10"/>
  <c r="A7079" i="10"/>
  <c r="A7075" i="10"/>
  <c r="A7074" i="10"/>
  <c r="A7073" i="10"/>
  <c r="A7071" i="10"/>
  <c r="A7070" i="10"/>
  <c r="A7069" i="10"/>
  <c r="A7068" i="10"/>
  <c r="A7064" i="10"/>
  <c r="A7063" i="10"/>
  <c r="A7061" i="10"/>
  <c r="A7052" i="10"/>
  <c r="A7051" i="10"/>
  <c r="A7042" i="10"/>
  <c r="A7041" i="10"/>
  <c r="A7038" i="10"/>
  <c r="A7037" i="10"/>
  <c r="A7036" i="10"/>
  <c r="A7035" i="10"/>
  <c r="A7034" i="10"/>
  <c r="A7024" i="10"/>
  <c r="A7023" i="10"/>
  <c r="A7018" i="10"/>
  <c r="A7017" i="10"/>
  <c r="A7015" i="10"/>
  <c r="A7014" i="10"/>
  <c r="A7012" i="10"/>
  <c r="A7008" i="10"/>
  <c r="A7007" i="10"/>
  <c r="A7006" i="10"/>
  <c r="A7005" i="10"/>
  <c r="A7003" i="10"/>
  <c r="A6996" i="10"/>
  <c r="A6995" i="10"/>
  <c r="A6993" i="10"/>
  <c r="A6991" i="10"/>
  <c r="A6989" i="10"/>
  <c r="A6988" i="10"/>
  <c r="A6986" i="10"/>
  <c r="A6982" i="10"/>
  <c r="A6981" i="10"/>
  <c r="A6980" i="10"/>
  <c r="A6978" i="10"/>
  <c r="A6974" i="10"/>
  <c r="A6970" i="10"/>
  <c r="A6969" i="10"/>
  <c r="A6965" i="10"/>
  <c r="A6963" i="10"/>
  <c r="A6962" i="10"/>
  <c r="A6960" i="10"/>
  <c r="A6958" i="10"/>
  <c r="A6957" i="10"/>
  <c r="A6955" i="10"/>
  <c r="A6954" i="10"/>
  <c r="A6953" i="10"/>
  <c r="A6949" i="10"/>
  <c r="A6947" i="10"/>
  <c r="A6945" i="10"/>
  <c r="A6943" i="10"/>
  <c r="A6940" i="10"/>
  <c r="A6939" i="10"/>
  <c r="A6934" i="10"/>
  <c r="A6932" i="10"/>
  <c r="A6931" i="10"/>
  <c r="A6929" i="10"/>
  <c r="A6928" i="10"/>
  <c r="A6926" i="10"/>
  <c r="A6924" i="10"/>
  <c r="A6918" i="10"/>
  <c r="A6917" i="10"/>
  <c r="A6915" i="10"/>
  <c r="A6913" i="10"/>
  <c r="A6911" i="10"/>
  <c r="A6910" i="10"/>
  <c r="A6909" i="10"/>
  <c r="A6901" i="10"/>
  <c r="A6898" i="10"/>
  <c r="A6896" i="10"/>
  <c r="A6895" i="10"/>
  <c r="A6893" i="10"/>
  <c r="A6888" i="10"/>
  <c r="A6886" i="10"/>
  <c r="A6885" i="10"/>
  <c r="A6884" i="10"/>
  <c r="A6883" i="10"/>
  <c r="A6881" i="10"/>
  <c r="A6878" i="10"/>
  <c r="A6877" i="10"/>
  <c r="A6876" i="10"/>
  <c r="A6874" i="10"/>
  <c r="A6873" i="10"/>
  <c r="A6872" i="10"/>
  <c r="A6871" i="10"/>
  <c r="A6870" i="10"/>
  <c r="A6869" i="10"/>
  <c r="A6865" i="10"/>
  <c r="A6864" i="10"/>
  <c r="A6862" i="10"/>
  <c r="A6860" i="10"/>
  <c r="A6858" i="10"/>
  <c r="A6856" i="10"/>
  <c r="A6855" i="10"/>
  <c r="A6851" i="10"/>
  <c r="A6849" i="10"/>
  <c r="A6847" i="10"/>
  <c r="A6844" i="10"/>
  <c r="A6841" i="10"/>
  <c r="A6838" i="10"/>
  <c r="A6837" i="10"/>
  <c r="A6833" i="10"/>
  <c r="A6832" i="10"/>
  <c r="A6829" i="10"/>
  <c r="A6828" i="10"/>
  <c r="A6822" i="10"/>
  <c r="A6817" i="10"/>
  <c r="A6816" i="10"/>
  <c r="A6813" i="10"/>
  <c r="A6812" i="10"/>
  <c r="A6811" i="10"/>
  <c r="A6810" i="10"/>
  <c r="A6808" i="10"/>
  <c r="A6807" i="10"/>
  <c r="A6804" i="10"/>
  <c r="A6802" i="10"/>
  <c r="A6801" i="10"/>
  <c r="A6800" i="10"/>
  <c r="A6798" i="10"/>
  <c r="A6795" i="10"/>
  <c r="A6794" i="10"/>
  <c r="A6792" i="10"/>
  <c r="A6788" i="10"/>
  <c r="A6787" i="10"/>
  <c r="A6785" i="10"/>
  <c r="A6781" i="10"/>
  <c r="A6780" i="10"/>
  <c r="A6775" i="10"/>
  <c r="A6773" i="10"/>
  <c r="A6767" i="10"/>
  <c r="A6766" i="10"/>
  <c r="A6765" i="10"/>
  <c r="A6763" i="10"/>
  <c r="A6762" i="10"/>
  <c r="A6761" i="10"/>
  <c r="A6757" i="10"/>
  <c r="A6753" i="10"/>
  <c r="A6752" i="10"/>
  <c r="A6749" i="10"/>
  <c r="A6747" i="10"/>
  <c r="A6743" i="10"/>
  <c r="A6742" i="10"/>
  <c r="A6741" i="10"/>
  <c r="A6739" i="10"/>
  <c r="A6731" i="10"/>
  <c r="A6730" i="10"/>
  <c r="A6725" i="10"/>
  <c r="A6723" i="10"/>
  <c r="A6721" i="10"/>
  <c r="A6717" i="10"/>
  <c r="A6716" i="10"/>
  <c r="A6715" i="10"/>
  <c r="A6713" i="10"/>
  <c r="A6712" i="10"/>
  <c r="A6711" i="10"/>
  <c r="A6707" i="10"/>
  <c r="A6706" i="10"/>
  <c r="A6705" i="10"/>
  <c r="A6702" i="10"/>
  <c r="A6701" i="10"/>
  <c r="A6700" i="10"/>
  <c r="A6696" i="10"/>
  <c r="A6693" i="10"/>
  <c r="A6686" i="10"/>
  <c r="A6685" i="10"/>
  <c r="A6684" i="10"/>
  <c r="A6683" i="10"/>
  <c r="A6682" i="10"/>
  <c r="A6674" i="10"/>
  <c r="A6660" i="10"/>
  <c r="A6657" i="10"/>
  <c r="A6655" i="10"/>
  <c r="A6652" i="10"/>
  <c r="A6637" i="10"/>
  <c r="A6631" i="10"/>
  <c r="A6624" i="10"/>
  <c r="A6621" i="10"/>
  <c r="A6615" i="10"/>
  <c r="A6601" i="10"/>
  <c r="A6581" i="10"/>
  <c r="A6580" i="10"/>
  <c r="A6577" i="10"/>
  <c r="A6569" i="10"/>
  <c r="A6549" i="10"/>
  <c r="A6540" i="10"/>
  <c r="A6535" i="10"/>
  <c r="A6510" i="10"/>
  <c r="A6485" i="10"/>
  <c r="A6475" i="10"/>
  <c r="A6461" i="10"/>
  <c r="A6434" i="10"/>
  <c r="A6430" i="10"/>
  <c r="A6408" i="10"/>
  <c r="A6403" i="10"/>
  <c r="A6397" i="10"/>
  <c r="A6393" i="10"/>
  <c r="A6382" i="10"/>
  <c r="A6371" i="10"/>
  <c r="A6367" i="10"/>
  <c r="A6364" i="10"/>
  <c r="A6354" i="10"/>
  <c r="A6353" i="10"/>
  <c r="A6343" i="10"/>
  <c r="A6340" i="10"/>
  <c r="A6336" i="10"/>
  <c r="A6327" i="10"/>
  <c r="A6324" i="10"/>
  <c r="A6314" i="10"/>
  <c r="A6313" i="10"/>
  <c r="A6309" i="10"/>
  <c r="A6282" i="10"/>
  <c r="A6272" i="10"/>
  <c r="A6259" i="10"/>
  <c r="A6258" i="10"/>
  <c r="A6257" i="10"/>
  <c r="A6251" i="10"/>
  <c r="A6249" i="10"/>
  <c r="A6245" i="10"/>
  <c r="A6244" i="10"/>
  <c r="A6241" i="10"/>
  <c r="A6234" i="10"/>
  <c r="A6215" i="10"/>
  <c r="A6214" i="10"/>
  <c r="A6213" i="10"/>
  <c r="A6209" i="10"/>
  <c r="A6206" i="10"/>
  <c r="A6203" i="10"/>
  <c r="A6196" i="10"/>
  <c r="A6179" i="10"/>
  <c r="A6175" i="10"/>
  <c r="A6172" i="10"/>
  <c r="A6164" i="10"/>
  <c r="A6145" i="10"/>
  <c r="A6143" i="10"/>
  <c r="A6129" i="10"/>
  <c r="A6110" i="10"/>
  <c r="A6106" i="10"/>
  <c r="A6097" i="10"/>
  <c r="A6094" i="10"/>
  <c r="A6090" i="10"/>
  <c r="A6088" i="10"/>
  <c r="A6078" i="10"/>
  <c r="A6074" i="10"/>
  <c r="A6062" i="10"/>
  <c r="A6061" i="10"/>
  <c r="A6057" i="10"/>
  <c r="A6054" i="10"/>
  <c r="A6050" i="10"/>
  <c r="A6043" i="10"/>
  <c r="A6036" i="10"/>
  <c r="A6025" i="10"/>
  <c r="A6020" i="10"/>
  <c r="A6016" i="10"/>
  <c r="A6000" i="10"/>
  <c r="A5991" i="10"/>
  <c r="A5985" i="10"/>
  <c r="A5960" i="10"/>
  <c r="A5955" i="10"/>
  <c r="A5947" i="10"/>
  <c r="A5945" i="10"/>
  <c r="A5944" i="10"/>
  <c r="A5943" i="10"/>
  <c r="A5923" i="10"/>
  <c r="A5922" i="10"/>
  <c r="A5920" i="10"/>
  <c r="A5919" i="10"/>
  <c r="A5918" i="10"/>
  <c r="A5917" i="10"/>
  <c r="A5905" i="10"/>
  <c r="A5891" i="10"/>
  <c r="A5889" i="10"/>
  <c r="A5879" i="10"/>
  <c r="A5872" i="10"/>
  <c r="A5867" i="10"/>
  <c r="A5855" i="10"/>
  <c r="A5851" i="10"/>
  <c r="A5842" i="10"/>
  <c r="A5829" i="10"/>
  <c r="A5820" i="10"/>
  <c r="A5811" i="10"/>
  <c r="A5808" i="10"/>
  <c r="A5807" i="10"/>
  <c r="A5806" i="10"/>
  <c r="A5805" i="10"/>
  <c r="A5804" i="10"/>
  <c r="A5803" i="10"/>
  <c r="A5794" i="10"/>
  <c r="A5791" i="10"/>
  <c r="A5788" i="10"/>
  <c r="A5782" i="10"/>
  <c r="A5781" i="10"/>
  <c r="A5775" i="10"/>
  <c r="A5773" i="10"/>
  <c r="A5771" i="10"/>
  <c r="A5763" i="10"/>
  <c r="A5762" i="10"/>
  <c r="A5759" i="10"/>
  <c r="A5749" i="10"/>
  <c r="A5748" i="10"/>
  <c r="A5744" i="10"/>
  <c r="A5743" i="10"/>
  <c r="A5737" i="10"/>
  <c r="A5719" i="10"/>
  <c r="A5712" i="10"/>
  <c r="A5711" i="10"/>
  <c r="A5704" i="10"/>
  <c r="A5689" i="10"/>
  <c r="A5687" i="10"/>
  <c r="A5685" i="10"/>
  <c r="A5682" i="10"/>
  <c r="A5676" i="10"/>
  <c r="A5674" i="10"/>
  <c r="A5670" i="10"/>
  <c r="A5668" i="10"/>
  <c r="A5661" i="10"/>
  <c r="A5660" i="10"/>
  <c r="A5652" i="10"/>
  <c r="A5641" i="10"/>
  <c r="A5638" i="10"/>
  <c r="A5632" i="10"/>
  <c r="A5630" i="10"/>
  <c r="A5626" i="10"/>
  <c r="A5625" i="10"/>
  <c r="A5619" i="10"/>
  <c r="A5615" i="10"/>
  <c r="A5613" i="10"/>
  <c r="A5611" i="10"/>
  <c r="A5609" i="10"/>
  <c r="A5592" i="10"/>
  <c r="A5576" i="10"/>
  <c r="A5568" i="10"/>
  <c r="A5562" i="10"/>
  <c r="A5560" i="10"/>
  <c r="A5559" i="10"/>
  <c r="A5552" i="10"/>
  <c r="A5549" i="10"/>
  <c r="A5546" i="10"/>
  <c r="A5535" i="10"/>
  <c r="A5520" i="10"/>
  <c r="A5518" i="10"/>
  <c r="A5517" i="10"/>
  <c r="A5516" i="10"/>
  <c r="A5508" i="10"/>
  <c r="A5504" i="10"/>
  <c r="A5500" i="10"/>
  <c r="A5497" i="10"/>
  <c r="A5490" i="10"/>
  <c r="A5489" i="10"/>
  <c r="A5477" i="10"/>
  <c r="A5466" i="10"/>
  <c r="A5463" i="10"/>
  <c r="A5460" i="10"/>
  <c r="A5448" i="10"/>
  <c r="A5440" i="10"/>
  <c r="A5437" i="10"/>
  <c r="A5430" i="10"/>
  <c r="A5426" i="10"/>
  <c r="A5421" i="10"/>
  <c r="A5415" i="10"/>
  <c r="A5399" i="10"/>
  <c r="A5394" i="10"/>
  <c r="A5389" i="10"/>
  <c r="A5381" i="10"/>
  <c r="A5379" i="10"/>
  <c r="A5378" i="10"/>
  <c r="A5366" i="10"/>
  <c r="A5365" i="10"/>
  <c r="A5363" i="10"/>
  <c r="A5357" i="10"/>
  <c r="A5354" i="10"/>
  <c r="A5351" i="10"/>
  <c r="A5333" i="10"/>
  <c r="A5330" i="10"/>
  <c r="A5329" i="10"/>
  <c r="A5328" i="10"/>
  <c r="A5327" i="10"/>
  <c r="A5326" i="10"/>
  <c r="A5325" i="10"/>
  <c r="A5321" i="10"/>
  <c r="A5320" i="10"/>
  <c r="A5306" i="10"/>
  <c r="A5304" i="10"/>
  <c r="A5302" i="10"/>
  <c r="A5301" i="10"/>
  <c r="A5300" i="10"/>
  <c r="A5298" i="10"/>
  <c r="A5297" i="10"/>
  <c r="A5290" i="10"/>
  <c r="A5288" i="10"/>
  <c r="A5286" i="10"/>
  <c r="A5282" i="10"/>
  <c r="A5278" i="10"/>
  <c r="A5274" i="10"/>
  <c r="A5270" i="10"/>
  <c r="A5269" i="10"/>
  <c r="A5267" i="10"/>
  <c r="A5260" i="10"/>
  <c r="A5258" i="10"/>
  <c r="A5255" i="10"/>
  <c r="A5254" i="10"/>
  <c r="A5250" i="10"/>
  <c r="A5247" i="10"/>
  <c r="A5246" i="10"/>
  <c r="A5245" i="10"/>
  <c r="A5239" i="10"/>
  <c r="A5235" i="10"/>
  <c r="A5233" i="10"/>
  <c r="A5227" i="10"/>
  <c r="A5226" i="10"/>
  <c r="A5217" i="10"/>
  <c r="A5215" i="10"/>
  <c r="A5214" i="10"/>
  <c r="A5207" i="10"/>
  <c r="A5205" i="10"/>
  <c r="A5197" i="10"/>
  <c r="A5194" i="10"/>
  <c r="A5193" i="10"/>
  <c r="A5191" i="10"/>
  <c r="A5185" i="10"/>
  <c r="A5184" i="10"/>
  <c r="A5183" i="10"/>
  <c r="A5177" i="10"/>
  <c r="A5169" i="10"/>
  <c r="A5152" i="10"/>
  <c r="A5150" i="10"/>
  <c r="A5144" i="10"/>
  <c r="A5141" i="10"/>
  <c r="A5140" i="10"/>
  <c r="A5138" i="10"/>
  <c r="A5132" i="10"/>
  <c r="A5124" i="10"/>
  <c r="A5119" i="10"/>
  <c r="A5116" i="10"/>
  <c r="A5115" i="10"/>
  <c r="A5103" i="10"/>
  <c r="A5101" i="10"/>
  <c r="A5095" i="10"/>
  <c r="A5093" i="10"/>
  <c r="A5092" i="10"/>
  <c r="A5084" i="10"/>
  <c r="A5083" i="10"/>
  <c r="A5081" i="10"/>
  <c r="A5076" i="10"/>
  <c r="A5065" i="10"/>
  <c r="A5057" i="10"/>
  <c r="A5050" i="10"/>
  <c r="A5048" i="10"/>
  <c r="A5041" i="10"/>
  <c r="A5037" i="10"/>
  <c r="A5034" i="10"/>
  <c r="A5032" i="10"/>
  <c r="A5029" i="10"/>
  <c r="A5025" i="10"/>
  <c r="A5024" i="10"/>
  <c r="A5022" i="10"/>
  <c r="A5021" i="10"/>
  <c r="A5016" i="10"/>
  <c r="A5014" i="10"/>
  <c r="A5013" i="10"/>
  <c r="A5010" i="10"/>
  <c r="A5009" i="10"/>
  <c r="A5006" i="10"/>
  <c r="A5003" i="10"/>
  <c r="A5000" i="10"/>
  <c r="A4999" i="10"/>
  <c r="A4997" i="10"/>
  <c r="A4994" i="10"/>
  <c r="A4984" i="10"/>
  <c r="A4983" i="10"/>
  <c r="A4981" i="10"/>
  <c r="A4977" i="10"/>
  <c r="A4976" i="10"/>
  <c r="A4971" i="10"/>
  <c r="A4954" i="10"/>
  <c r="A4952" i="10"/>
  <c r="A4950" i="10"/>
  <c r="A4944" i="10"/>
  <c r="A4939" i="10"/>
  <c r="A4936" i="10"/>
  <c r="A4934" i="10"/>
  <c r="A4927" i="10"/>
  <c r="A4926" i="10"/>
  <c r="A4925" i="10"/>
  <c r="A4922" i="10"/>
  <c r="A4919" i="10"/>
  <c r="A4917" i="10"/>
  <c r="A4903" i="10"/>
  <c r="A4898" i="10"/>
  <c r="A4896" i="10"/>
  <c r="A4888" i="10"/>
  <c r="A4887" i="10"/>
  <c r="A4883" i="10"/>
  <c r="A4880" i="10"/>
  <c r="A4876" i="10"/>
  <c r="A4875" i="10"/>
  <c r="A4873" i="10"/>
  <c r="A4872" i="10"/>
  <c r="A4871" i="10"/>
  <c r="A4869" i="10"/>
  <c r="A4866" i="10"/>
  <c r="A4853" i="10"/>
  <c r="A4850" i="10"/>
  <c r="A4848" i="10"/>
  <c r="A4845" i="10"/>
  <c r="A4843" i="10"/>
  <c r="A4839" i="10"/>
  <c r="A4826" i="10"/>
  <c r="A4818" i="10"/>
  <c r="A4807" i="10"/>
  <c r="A4806" i="10"/>
  <c r="A4805" i="10"/>
  <c r="A4801" i="10"/>
  <c r="A4800" i="10"/>
  <c r="A4795" i="10"/>
  <c r="A4790" i="10"/>
  <c r="A4781" i="10"/>
  <c r="A4780" i="10"/>
  <c r="A4779" i="10"/>
  <c r="A4776" i="10"/>
  <c r="A4765" i="10"/>
  <c r="A4755" i="10"/>
  <c r="A4751" i="10"/>
  <c r="A4745" i="10"/>
  <c r="A4744" i="10"/>
  <c r="A4743" i="10"/>
  <c r="A4742" i="10"/>
  <c r="A4741" i="10"/>
  <c r="A4733" i="10"/>
  <c r="A4731" i="10"/>
  <c r="A4730" i="10"/>
  <c r="A4729" i="10"/>
  <c r="A4724" i="10"/>
  <c r="A4721" i="10"/>
  <c r="A4719" i="10"/>
  <c r="A4714" i="10"/>
  <c r="A4713" i="10"/>
  <c r="A4707" i="10"/>
  <c r="A4704" i="10"/>
  <c r="A4702" i="10"/>
  <c r="A4700" i="10"/>
  <c r="A4699" i="10"/>
  <c r="A4698" i="10"/>
  <c r="A4697" i="10"/>
  <c r="A4696" i="10"/>
  <c r="A4695" i="10"/>
  <c r="A4692" i="10"/>
  <c r="A4691" i="10"/>
  <c r="A4684" i="10"/>
  <c r="A4683" i="10"/>
  <c r="A4679" i="10"/>
  <c r="A4675" i="10"/>
  <c r="A4673" i="10"/>
  <c r="A4672" i="10"/>
  <c r="A4667" i="10"/>
  <c r="A4666" i="10"/>
  <c r="A4664" i="10"/>
  <c r="A4663" i="10"/>
  <c r="A4661" i="10"/>
  <c r="A4660" i="10"/>
  <c r="A4659" i="10"/>
  <c r="A4654" i="10"/>
  <c r="A4653" i="10"/>
  <c r="A4646" i="10"/>
  <c r="A4640" i="10"/>
  <c r="A4636" i="10"/>
  <c r="A4635" i="10"/>
  <c r="A4632" i="10"/>
  <c r="A4630" i="10"/>
  <c r="A4629" i="10"/>
  <c r="A4628" i="10"/>
  <c r="A4622" i="10"/>
  <c r="A4614" i="10"/>
  <c r="A4611" i="10"/>
  <c r="A4608" i="10"/>
  <c r="A4604" i="10"/>
  <c r="A4600" i="10"/>
  <c r="A4598" i="10"/>
  <c r="A4597" i="10"/>
  <c r="A4595" i="10"/>
  <c r="A4593" i="10"/>
  <c r="A4589" i="10"/>
  <c r="A4586" i="10"/>
  <c r="A4585" i="10"/>
  <c r="A4584" i="10"/>
  <c r="A4582" i="10"/>
  <c r="A4579" i="10"/>
  <c r="A4578" i="10"/>
  <c r="A4576" i="10"/>
  <c r="A4574" i="10"/>
  <c r="A4572" i="10"/>
  <c r="A4571" i="10"/>
  <c r="A4566" i="10"/>
  <c r="A4563" i="10"/>
  <c r="A4553" i="10"/>
  <c r="A4547" i="10"/>
  <c r="A4543" i="10"/>
  <c r="A4540" i="10"/>
  <c r="A4538" i="10"/>
  <c r="A4536" i="10"/>
  <c r="A4535" i="10"/>
  <c r="A4534" i="10"/>
  <c r="A4529" i="10"/>
  <c r="A4528" i="10"/>
  <c r="A4525" i="10"/>
  <c r="A4524" i="10"/>
  <c r="A4523" i="10"/>
  <c r="A4520" i="10"/>
  <c r="A4516" i="10"/>
  <c r="A4515" i="10"/>
  <c r="A4514" i="10"/>
  <c r="A4511" i="10"/>
  <c r="A4510" i="10"/>
  <c r="A4504" i="10"/>
  <c r="A4502" i="10"/>
  <c r="A4499" i="10"/>
  <c r="A4498" i="10"/>
  <c r="A4494" i="10"/>
  <c r="A4492" i="10"/>
  <c r="A4490" i="10"/>
  <c r="A4488" i="10"/>
  <c r="A4487" i="10"/>
  <c r="A4484" i="10"/>
  <c r="A4483" i="10"/>
  <c r="A4479" i="10"/>
  <c r="A4473" i="10"/>
  <c r="A4469" i="10"/>
  <c r="A4467" i="10"/>
  <c r="A4466" i="10"/>
  <c r="A4465" i="10"/>
  <c r="A4464" i="10"/>
  <c r="A4463" i="10"/>
  <c r="A4462" i="10"/>
  <c r="A4460" i="10"/>
  <c r="A4459" i="10"/>
  <c r="A4456" i="10"/>
  <c r="A4455" i="10"/>
  <c r="A4452" i="10"/>
  <c r="A4450" i="10"/>
  <c r="A4448" i="10"/>
  <c r="A4446" i="10"/>
  <c r="A4440" i="10"/>
  <c r="A4437" i="10"/>
  <c r="A4431" i="10"/>
  <c r="A4430" i="10"/>
  <c r="A4428" i="10"/>
  <c r="A4427" i="10"/>
  <c r="A4425" i="10"/>
  <c r="A4421" i="10"/>
  <c r="A4418" i="10"/>
  <c r="A4415" i="10"/>
  <c r="A4412" i="10"/>
  <c r="A4410" i="10"/>
  <c r="A4408" i="10"/>
  <c r="A4406" i="10"/>
  <c r="A4403" i="10"/>
  <c r="A4402" i="10"/>
  <c r="A4401" i="10"/>
  <c r="A4399" i="10"/>
  <c r="A4397" i="10"/>
  <c r="A4394" i="10"/>
  <c r="A4393" i="10"/>
  <c r="A4392" i="10"/>
  <c r="A4391" i="10"/>
  <c r="A4386" i="10"/>
  <c r="A4384" i="10"/>
  <c r="A4383" i="10"/>
  <c r="A4382" i="10"/>
  <c r="A4381" i="10"/>
  <c r="A4380" i="10"/>
  <c r="A4377" i="10"/>
  <c r="A4375" i="10"/>
  <c r="A4374" i="10"/>
  <c r="A4372" i="10"/>
  <c r="A4368" i="10"/>
  <c r="A4367" i="10"/>
  <c r="A4366" i="10"/>
  <c r="A4364" i="10"/>
  <c r="A4360" i="10"/>
  <c r="A4359" i="10"/>
  <c r="A4350" i="10"/>
  <c r="A4348" i="10"/>
  <c r="A4345" i="10"/>
  <c r="A4342" i="10"/>
  <c r="A4340" i="10"/>
  <c r="A4339" i="10"/>
  <c r="A4335" i="10"/>
  <c r="A4334" i="10"/>
  <c r="A4333" i="10"/>
  <c r="A4332" i="10"/>
  <c r="A4330" i="10"/>
  <c r="A4329" i="10"/>
  <c r="A4326" i="10"/>
  <c r="A4324" i="10"/>
  <c r="A4322" i="10"/>
  <c r="A4321" i="10"/>
  <c r="A4320" i="10"/>
  <c r="A4316" i="10"/>
  <c r="A4315" i="10"/>
  <c r="A4313" i="10"/>
  <c r="A4310" i="10"/>
  <c r="A4307" i="10"/>
  <c r="A4305" i="10"/>
  <c r="A4302" i="10"/>
  <c r="A4301" i="10"/>
  <c r="A4294" i="10"/>
  <c r="A4292" i="10"/>
  <c r="A4291" i="10"/>
  <c r="A4290" i="10"/>
  <c r="A4289" i="10"/>
  <c r="A4288" i="10"/>
  <c r="A4284" i="10"/>
  <c r="A4282" i="10"/>
  <c r="A4279" i="10"/>
  <c r="A4278" i="10"/>
  <c r="A4276" i="10"/>
  <c r="A4273" i="10"/>
  <c r="A4272" i="10"/>
  <c r="A4268" i="10"/>
  <c r="A4267" i="10"/>
  <c r="A4266" i="10"/>
  <c r="A4265" i="10"/>
  <c r="A4264" i="10"/>
  <c r="A4263" i="10"/>
  <c r="A4262" i="10"/>
  <c r="A4261" i="10"/>
  <c r="A4258" i="10"/>
  <c r="A4257" i="10"/>
  <c r="A4253" i="10"/>
  <c r="A4250" i="10"/>
  <c r="A4246" i="10"/>
  <c r="A4245" i="10"/>
  <c r="A4240" i="10"/>
  <c r="A4238" i="10"/>
  <c r="A4236" i="10"/>
  <c r="A4235" i="10"/>
  <c r="A4231" i="10"/>
  <c r="A4229" i="10"/>
  <c r="A4228" i="10"/>
  <c r="A4224" i="10"/>
  <c r="A4223" i="10"/>
  <c r="A4221" i="10"/>
  <c r="A4220" i="10"/>
  <c r="A4218" i="10"/>
  <c r="A4217" i="10"/>
  <c r="A4216" i="10"/>
  <c r="A4214" i="10"/>
  <c r="A4212" i="10"/>
  <c r="A4211" i="10"/>
  <c r="A4207" i="10"/>
  <c r="A4196" i="10"/>
  <c r="A4195" i="10"/>
  <c r="A4194" i="10"/>
  <c r="A4193" i="10"/>
  <c r="A4192" i="10"/>
  <c r="A4191" i="10"/>
  <c r="A4188" i="10"/>
  <c r="A4187" i="10"/>
  <c r="A4186" i="10"/>
  <c r="A4185" i="10"/>
  <c r="A4183" i="10"/>
  <c r="A4182" i="10"/>
  <c r="A4181" i="10"/>
  <c r="A4179" i="10"/>
  <c r="A4176" i="10"/>
  <c r="A4175" i="10"/>
  <c r="A4173" i="10"/>
  <c r="A4170" i="10"/>
  <c r="A4169" i="10"/>
  <c r="A4164" i="10"/>
  <c r="A4162" i="10"/>
  <c r="A4161" i="10"/>
  <c r="A4158" i="10"/>
  <c r="A4157" i="10"/>
  <c r="A4156" i="10"/>
  <c r="A4154" i="10"/>
  <c r="A4152" i="10"/>
  <c r="A4151" i="10"/>
  <c r="A4147" i="10"/>
  <c r="A4146" i="10"/>
  <c r="A4144" i="10"/>
  <c r="A4143" i="10"/>
  <c r="A4140" i="10"/>
  <c r="A4138" i="10"/>
  <c r="A4137" i="10"/>
  <c r="A4134" i="10"/>
  <c r="A4133" i="10"/>
  <c r="A4130" i="10"/>
  <c r="A4128" i="10"/>
  <c r="A4127" i="10"/>
  <c r="A4124" i="10"/>
  <c r="A4123" i="10"/>
  <c r="A4121" i="10"/>
  <c r="A4120" i="10"/>
  <c r="A4118" i="10"/>
  <c r="A4115" i="10"/>
  <c r="A4113" i="10"/>
  <c r="A4111" i="10"/>
  <c r="A4110" i="10"/>
  <c r="A4107" i="10"/>
  <c r="A4105" i="10"/>
  <c r="A4104" i="10"/>
  <c r="A4102" i="10"/>
  <c r="A4099" i="10"/>
  <c r="A4098" i="10"/>
  <c r="A4096" i="10"/>
  <c r="A4080" i="10"/>
  <c r="A4079" i="10"/>
  <c r="A4075" i="10"/>
  <c r="A4060" i="10"/>
  <c r="A4059" i="10"/>
  <c r="A4054" i="10"/>
  <c r="A4046" i="10"/>
  <c r="A4038" i="10"/>
  <c r="A4031" i="10"/>
  <c r="A4025" i="10"/>
  <c r="A4007" i="10"/>
  <c r="A4005" i="10"/>
  <c r="A4004" i="10"/>
  <c r="A4003" i="10"/>
  <c r="A4001" i="10"/>
  <c r="A3997" i="10"/>
  <c r="A3985" i="10"/>
  <c r="A3972" i="10"/>
  <c r="A3971" i="10"/>
  <c r="A3957" i="10"/>
  <c r="A3951" i="10"/>
  <c r="A3943" i="10"/>
  <c r="A3936" i="10"/>
  <c r="A3924" i="10"/>
  <c r="A3922" i="10"/>
  <c r="A3917" i="10"/>
  <c r="A3916" i="10"/>
  <c r="A3895" i="10"/>
  <c r="A3878" i="10"/>
  <c r="A3873" i="10"/>
  <c r="A3867" i="10"/>
  <c r="A3854" i="10"/>
  <c r="A3846" i="10"/>
  <c r="A3842" i="10"/>
  <c r="A3837" i="10"/>
  <c r="A3832" i="10"/>
  <c r="A3827" i="10"/>
  <c r="A3825" i="10"/>
  <c r="A3822" i="10"/>
  <c r="A3820" i="10"/>
  <c r="A3817" i="10"/>
  <c r="A3806" i="10"/>
  <c r="A3801" i="10"/>
  <c r="A3799" i="10"/>
  <c r="A3780" i="10"/>
  <c r="A3777" i="10"/>
  <c r="A3772" i="10"/>
  <c r="A3771" i="10"/>
  <c r="A3764" i="10"/>
  <c r="A3751" i="10"/>
  <c r="A3748" i="10"/>
  <c r="A3747" i="10"/>
  <c r="A3735" i="10"/>
  <c r="A3732" i="10"/>
  <c r="A3728" i="10"/>
  <c r="A3727" i="10"/>
  <c r="A3723" i="10"/>
  <c r="A3719" i="10"/>
  <c r="A3701" i="10"/>
  <c r="A3689" i="10"/>
  <c r="A3677" i="10"/>
  <c r="A3670" i="10"/>
  <c r="A3646" i="10"/>
  <c r="A3645" i="10"/>
  <c r="A3642" i="10"/>
  <c r="A3636" i="10"/>
  <c r="A3635" i="10"/>
  <c r="A3631" i="10"/>
  <c r="A3624" i="10"/>
  <c r="A3623" i="10"/>
  <c r="A3622" i="10"/>
  <c r="A3619" i="10"/>
  <c r="A3612" i="10"/>
  <c r="A3606" i="10"/>
  <c r="A3603" i="10"/>
  <c r="A3601" i="10"/>
  <c r="A3597" i="10"/>
  <c r="A3590" i="10"/>
  <c r="A3582" i="10"/>
  <c r="A3558" i="10"/>
  <c r="A3555" i="10"/>
  <c r="A3548" i="10"/>
  <c r="A3540" i="10"/>
  <c r="A3536" i="10"/>
  <c r="A3525" i="10"/>
  <c r="A3517" i="10"/>
  <c r="A3511" i="10"/>
  <c r="A3509" i="10"/>
  <c r="A3508" i="10"/>
  <c r="A3502" i="10"/>
  <c r="A3501" i="10"/>
  <c r="A3499" i="10"/>
  <c r="A3494" i="10"/>
  <c r="A3492" i="10"/>
  <c r="A3490" i="10"/>
  <c r="A3487" i="10"/>
  <c r="A3486" i="10"/>
  <c r="A3478" i="10"/>
  <c r="A3476" i="10"/>
  <c r="A3475" i="10"/>
  <c r="A3470" i="10"/>
  <c r="A3469" i="10"/>
  <c r="A3468" i="10"/>
  <c r="A3465" i="10"/>
  <c r="A3458" i="10"/>
  <c r="A3456" i="10"/>
  <c r="A3447" i="10"/>
  <c r="A3441" i="10"/>
  <c r="A3440" i="10"/>
  <c r="A3438" i="10"/>
  <c r="A3418" i="10"/>
  <c r="A3414" i="10"/>
  <c r="A3410" i="10"/>
  <c r="A3392" i="10"/>
  <c r="A3390" i="10"/>
  <c r="A3384" i="10"/>
  <c r="A3376" i="10"/>
  <c r="A3374" i="10"/>
  <c r="A3368" i="10"/>
  <c r="A3362" i="10"/>
  <c r="A3350" i="10"/>
  <c r="A3348" i="10"/>
  <c r="A3345" i="10"/>
  <c r="A3338" i="10"/>
  <c r="A3334" i="10"/>
  <c r="A3332" i="10"/>
  <c r="A3330" i="10"/>
  <c r="A3325" i="10"/>
  <c r="A3321" i="10"/>
  <c r="A3318" i="10"/>
  <c r="A3317" i="10"/>
  <c r="A3316" i="10"/>
  <c r="A3315" i="10"/>
  <c r="A3302" i="10"/>
  <c r="A3300" i="10"/>
  <c r="A3297" i="10"/>
  <c r="A3293" i="10"/>
  <c r="A3291" i="10"/>
  <c r="A3278" i="10"/>
  <c r="A3276" i="10"/>
  <c r="A3274" i="10"/>
  <c r="A3263" i="10"/>
  <c r="A3246" i="10"/>
  <c r="A3242" i="10"/>
  <c r="A3239" i="10"/>
  <c r="A3235" i="10"/>
  <c r="A3234" i="10"/>
  <c r="A3229" i="10"/>
  <c r="A3227" i="10"/>
  <c r="A3222" i="10"/>
  <c r="A3219" i="10"/>
  <c r="A3218" i="10"/>
  <c r="A3213" i="10"/>
  <c r="A3201" i="10"/>
  <c r="A3186" i="10"/>
  <c r="A3182" i="10"/>
  <c r="A3181" i="10"/>
  <c r="A3174" i="10"/>
  <c r="A3172" i="10"/>
  <c r="A3171" i="10"/>
  <c r="A3169" i="10"/>
  <c r="A3168" i="10"/>
  <c r="A3166" i="10"/>
  <c r="A3164" i="10"/>
  <c r="A3163" i="10"/>
  <c r="A3162" i="10"/>
  <c r="A3138" i="10"/>
  <c r="A3135" i="10"/>
  <c r="A3128" i="10"/>
  <c r="A3127" i="10"/>
  <c r="A3125" i="10"/>
  <c r="A3119" i="10"/>
  <c r="A3117" i="10"/>
  <c r="A3113" i="10"/>
  <c r="A3106" i="10"/>
  <c r="A3100" i="10"/>
  <c r="A3099" i="10"/>
  <c r="A3094" i="10"/>
  <c r="A3091" i="10"/>
  <c r="A3083" i="10"/>
  <c r="A3077" i="10"/>
  <c r="A3073" i="10"/>
  <c r="A3072" i="10"/>
  <c r="A3069" i="10"/>
  <c r="A3067" i="10"/>
  <c r="A3063" i="10"/>
  <c r="A3062" i="10"/>
  <c r="A3058" i="10"/>
  <c r="A3052" i="10"/>
  <c r="A3048" i="10"/>
  <c r="A3042" i="10"/>
  <c r="A3040" i="10"/>
  <c r="A3039" i="10"/>
  <c r="A3037" i="10"/>
  <c r="A3034" i="10"/>
  <c r="A3033" i="10"/>
  <c r="A3028" i="10"/>
  <c r="A3025" i="10"/>
  <c r="A3014" i="10"/>
  <c r="A3005" i="10"/>
  <c r="A3004" i="10"/>
  <c r="A2997" i="10"/>
  <c r="A2996" i="10"/>
  <c r="A2990" i="10"/>
  <c r="A2974" i="10"/>
  <c r="A2973" i="10"/>
  <c r="A2968" i="10"/>
  <c r="A2960" i="10"/>
  <c r="A2954" i="10"/>
  <c r="A2947" i="10"/>
  <c r="A2943" i="10"/>
  <c r="A2942" i="10"/>
  <c r="A2941" i="10"/>
  <c r="A2936" i="10"/>
  <c r="A2925" i="10"/>
  <c r="A2920" i="10"/>
  <c r="A2918" i="10"/>
  <c r="A2907" i="10"/>
  <c r="A2905" i="10"/>
  <c r="A2904" i="10"/>
  <c r="A2902" i="10"/>
  <c r="A2901" i="10"/>
  <c r="A2900" i="10"/>
  <c r="A2896" i="10"/>
  <c r="A2895" i="10"/>
  <c r="A2891" i="10"/>
  <c r="A2888" i="10"/>
  <c r="A2885" i="10"/>
  <c r="A2884" i="10"/>
  <c r="A2874" i="10"/>
  <c r="A2871" i="10"/>
  <c r="A2867" i="10"/>
  <c r="A2862" i="10"/>
  <c r="A2860" i="10"/>
  <c r="A2857" i="10"/>
  <c r="A2852" i="10"/>
  <c r="A2846" i="10"/>
  <c r="A2842" i="10"/>
  <c r="A2840" i="10"/>
  <c r="A2838" i="10"/>
  <c r="A2837" i="10"/>
  <c r="A2836" i="10"/>
  <c r="A2833" i="10"/>
  <c r="A2832" i="10"/>
  <c r="A2831" i="10"/>
  <c r="A2825" i="10"/>
  <c r="A2821" i="10"/>
  <c r="A2820" i="10"/>
  <c r="A2819" i="10"/>
  <c r="A2813" i="10"/>
  <c r="A2812" i="10"/>
  <c r="A2808" i="10"/>
  <c r="A2807" i="10"/>
  <c r="A2795" i="10"/>
  <c r="A2794" i="10"/>
  <c r="A2791" i="10"/>
  <c r="A2790" i="10"/>
  <c r="A2787" i="10"/>
  <c r="A2782" i="10"/>
  <c r="A2773" i="10"/>
  <c r="A2769" i="10"/>
  <c r="A2768" i="10"/>
  <c r="A2761" i="10"/>
  <c r="A2758" i="10"/>
  <c r="A2756" i="10"/>
  <c r="A2750" i="10"/>
  <c r="A2748" i="10"/>
  <c r="A2747" i="10"/>
  <c r="A2746" i="10"/>
  <c r="A2737" i="10"/>
  <c r="A2733" i="10"/>
  <c r="A2726" i="10"/>
  <c r="A2724" i="10"/>
  <c r="A2722" i="10"/>
  <c r="A2721" i="10"/>
  <c r="A2718" i="10"/>
  <c r="A2716" i="10"/>
  <c r="A2713" i="10"/>
  <c r="A2711" i="10"/>
  <c r="A2699" i="10"/>
  <c r="A2697" i="10"/>
  <c r="A2695" i="10"/>
  <c r="A2694" i="10"/>
  <c r="A2692" i="10"/>
  <c r="A2690" i="10"/>
  <c r="A2687" i="10"/>
  <c r="A2671" i="10"/>
  <c r="A2668" i="10"/>
  <c r="A2665" i="10"/>
  <c r="A2664" i="10"/>
  <c r="A2663" i="10"/>
  <c r="A2662" i="10"/>
  <c r="A2661" i="10"/>
  <c r="A2659" i="10"/>
  <c r="A2656" i="10"/>
  <c r="A2655" i="10"/>
  <c r="A2654" i="10"/>
  <c r="A2653" i="10"/>
  <c r="A2650" i="10"/>
  <c r="A2645" i="10"/>
  <c r="A2640" i="10"/>
  <c r="A2636" i="10"/>
  <c r="A2634" i="10"/>
  <c r="A2631" i="10"/>
  <c r="A2629" i="10"/>
  <c r="A2628" i="10"/>
  <c r="A2623" i="10"/>
  <c r="A2622" i="10"/>
  <c r="A2621" i="10"/>
  <c r="A2612" i="10"/>
  <c r="A2611" i="10"/>
  <c r="A2610" i="10"/>
  <c r="A2608" i="10"/>
  <c r="A2600" i="10"/>
  <c r="A2595" i="10"/>
  <c r="A2592" i="10"/>
  <c r="A2590" i="10"/>
  <c r="A2588" i="10"/>
  <c r="A2579" i="10"/>
  <c r="A2576" i="10"/>
  <c r="A2575" i="10"/>
  <c r="A2574" i="10"/>
  <c r="A2571" i="10"/>
  <c r="A2569" i="10"/>
  <c r="A2566" i="10"/>
  <c r="A2562" i="10"/>
  <c r="A2560" i="10"/>
  <c r="A2553" i="10"/>
  <c r="A2551" i="10"/>
  <c r="A2550" i="10"/>
  <c r="A2547" i="10"/>
  <c r="A2546" i="10"/>
  <c r="A2543" i="10"/>
  <c r="A2542" i="10"/>
  <c r="A2539" i="10"/>
  <c r="A2538" i="10"/>
  <c r="A2534" i="10"/>
  <c r="A2529" i="10"/>
  <c r="A2525" i="10"/>
  <c r="A2522" i="10"/>
  <c r="A2519" i="10"/>
  <c r="A2511" i="10"/>
  <c r="A2510" i="10"/>
  <c r="A2507" i="10"/>
  <c r="A2506" i="10"/>
  <c r="A2504" i="10"/>
  <c r="A2502" i="10"/>
  <c r="A2501" i="10"/>
  <c r="A2499" i="10"/>
  <c r="A2498" i="10"/>
  <c r="A2493" i="10"/>
  <c r="A2492" i="10"/>
  <c r="A2488" i="10"/>
  <c r="A2486" i="10"/>
  <c r="A2484" i="10"/>
  <c r="A2483" i="10"/>
  <c r="A2476" i="10"/>
  <c r="A2467" i="10"/>
  <c r="A2464" i="10"/>
  <c r="A2463" i="10"/>
  <c r="A2461" i="10"/>
  <c r="A2459" i="10"/>
  <c r="A2454" i="10"/>
  <c r="A2449" i="10"/>
  <c r="A2448" i="10"/>
  <c r="A2445" i="10"/>
  <c r="A2442" i="10"/>
  <c r="A2440" i="10"/>
  <c r="A2439" i="10"/>
  <c r="A2438" i="10"/>
  <c r="A2437" i="10"/>
  <c r="A2436" i="10"/>
  <c r="A2431" i="10"/>
  <c r="A2424" i="10"/>
  <c r="A2423" i="10"/>
  <c r="A2421" i="10"/>
  <c r="A2418" i="10"/>
  <c r="A2415" i="10"/>
  <c r="A2414" i="10"/>
  <c r="A2409" i="10"/>
  <c r="A2406" i="10"/>
  <c r="A2405" i="10"/>
  <c r="A2402" i="10"/>
  <c r="A2399" i="10"/>
  <c r="A2397" i="10"/>
  <c r="A2394" i="10"/>
  <c r="A2392" i="10"/>
  <c r="A2384" i="10"/>
  <c r="A2383" i="10"/>
  <c r="A2377" i="10"/>
  <c r="A2376" i="10"/>
  <c r="A2374" i="10"/>
  <c r="A2370" i="10"/>
  <c r="A2369" i="10"/>
  <c r="A2368" i="10"/>
  <c r="A2363" i="10"/>
  <c r="A2354" i="10"/>
  <c r="A2353" i="10"/>
  <c r="A2351" i="10"/>
  <c r="A2350" i="10"/>
  <c r="A2349" i="10"/>
  <c r="A2345" i="10"/>
  <c r="A2342" i="10"/>
  <c r="A2337" i="10"/>
  <c r="A2336" i="10"/>
  <c r="A2332" i="10"/>
  <c r="A2330" i="10"/>
  <c r="A2329" i="10"/>
  <c r="A2323" i="10"/>
  <c r="A2322" i="10"/>
  <c r="A2319" i="10"/>
  <c r="A2318" i="10"/>
  <c r="A2316" i="10"/>
  <c r="A2315" i="10"/>
  <c r="A2310" i="10"/>
  <c r="A2309" i="10"/>
  <c r="A2307" i="10"/>
  <c r="A2306" i="10"/>
  <c r="A2304" i="10"/>
  <c r="A2302" i="10"/>
  <c r="A2299" i="10"/>
  <c r="A2297" i="10"/>
  <c r="A2296" i="10"/>
  <c r="A2295" i="10"/>
  <c r="A2294" i="10"/>
  <c r="A2293" i="10"/>
  <c r="A2290" i="10"/>
  <c r="A2288" i="10"/>
  <c r="A2287" i="10"/>
  <c r="A2282" i="10"/>
  <c r="A2280" i="10"/>
  <c r="A2279" i="10"/>
  <c r="A2270" i="10"/>
  <c r="A2269" i="10"/>
  <c r="A2264" i="10"/>
  <c r="A2258" i="10"/>
  <c r="A2257" i="10"/>
  <c r="A2254" i="10"/>
  <c r="A2252" i="10"/>
  <c r="A2250" i="10"/>
  <c r="A2247" i="10"/>
  <c r="A2246" i="10"/>
  <c r="A2242" i="10"/>
  <c r="A2241" i="10"/>
  <c r="A2240" i="10"/>
  <c r="A2239" i="10"/>
  <c r="A2237" i="10"/>
  <c r="A2235" i="10"/>
  <c r="A2234" i="10"/>
  <c r="A2232" i="10"/>
  <c r="A2231" i="10"/>
  <c r="A2229" i="10"/>
  <c r="A2228" i="10"/>
  <c r="A2227" i="10"/>
  <c r="A2226" i="10"/>
  <c r="A2225" i="10"/>
  <c r="A2223" i="10"/>
  <c r="A2222" i="10"/>
  <c r="A2220" i="10"/>
  <c r="A2219" i="10"/>
  <c r="A2217" i="10"/>
  <c r="A2216" i="10"/>
  <c r="A2213" i="10"/>
  <c r="A2212" i="10"/>
  <c r="A2209" i="10"/>
  <c r="A2206" i="10"/>
  <c r="A2200" i="10"/>
  <c r="A2198" i="10"/>
  <c r="A2197" i="10"/>
  <c r="A2195" i="10"/>
  <c r="A2194" i="10"/>
  <c r="A2193" i="10"/>
  <c r="A2192" i="10"/>
  <c r="A2188" i="10"/>
  <c r="A2185" i="10"/>
  <c r="A2184" i="10"/>
  <c r="A2182" i="10"/>
  <c r="A2181" i="10"/>
  <c r="A2179" i="10"/>
  <c r="A2177" i="10"/>
  <c r="A2176" i="10"/>
  <c r="A2172" i="10"/>
  <c r="A2170" i="10"/>
  <c r="A2168" i="10"/>
  <c r="A2166" i="10"/>
  <c r="A2165" i="10"/>
  <c r="A2164" i="10"/>
  <c r="A2161" i="10"/>
  <c r="A2160" i="10"/>
  <c r="A2159" i="10"/>
  <c r="A2158" i="10"/>
  <c r="A2156" i="10"/>
  <c r="A2154" i="10"/>
  <c r="A2153" i="10"/>
  <c r="A2148" i="10"/>
  <c r="A2144" i="10"/>
  <c r="A2142" i="10"/>
  <c r="A2138" i="10"/>
  <c r="A2137" i="10"/>
  <c r="A2136" i="10"/>
  <c r="A2134" i="10"/>
  <c r="A2131" i="10"/>
  <c r="A2129" i="10"/>
  <c r="A2126" i="10"/>
  <c r="A2124" i="10"/>
  <c r="A2123" i="10"/>
  <c r="A2122" i="10"/>
  <c r="A2120" i="10"/>
  <c r="A2119" i="10"/>
  <c r="A2117" i="10"/>
  <c r="A2116" i="10"/>
  <c r="A2114" i="10"/>
  <c r="A2113" i="10"/>
  <c r="A2111" i="10"/>
  <c r="A2109" i="10"/>
  <c r="A2107" i="10"/>
  <c r="A2105" i="10"/>
  <c r="A2104" i="10"/>
  <c r="A2103" i="10"/>
  <c r="A2102" i="10"/>
  <c r="A2101" i="10"/>
  <c r="A2100" i="10"/>
  <c r="A2098" i="10"/>
  <c r="A2097" i="10"/>
  <c r="A2095" i="10"/>
  <c r="A2094" i="10"/>
  <c r="A2089" i="10"/>
  <c r="A2086" i="10"/>
  <c r="A2084" i="10"/>
  <c r="A2078" i="10"/>
  <c r="A2077" i="10"/>
  <c r="A2076" i="10"/>
  <c r="A2074" i="10"/>
  <c r="A2073" i="10"/>
  <c r="A2070" i="10"/>
  <c r="A2069" i="10"/>
  <c r="A2067" i="10"/>
  <c r="A2065" i="10"/>
  <c r="A2062" i="10"/>
  <c r="A2059" i="10"/>
  <c r="A2057" i="10"/>
  <c r="A2056" i="10"/>
  <c r="A2055" i="10"/>
  <c r="A2054" i="10"/>
  <c r="A2052" i="10"/>
  <c r="A2049" i="10"/>
  <c r="A2047" i="10"/>
  <c r="A2046" i="10"/>
  <c r="A2045" i="10"/>
  <c r="A2044" i="10"/>
  <c r="A2041" i="10"/>
  <c r="A2040" i="10"/>
  <c r="A2039" i="10"/>
  <c r="A2037" i="10"/>
  <c r="A2035" i="10"/>
  <c r="A2033" i="10"/>
  <c r="A2032" i="10"/>
  <c r="A2031" i="10"/>
  <c r="A2028" i="10"/>
  <c r="A2023" i="10"/>
  <c r="A2022" i="10"/>
  <c r="A2021" i="10"/>
  <c r="A2017" i="10"/>
  <c r="A2015" i="10"/>
  <c r="A2013" i="10"/>
  <c r="A2010" i="10"/>
  <c r="A2009" i="10"/>
  <c r="A2008" i="10"/>
  <c r="A2006" i="10"/>
  <c r="A2003" i="10"/>
  <c r="A2002" i="10"/>
  <c r="A1999" i="10"/>
  <c r="A1994" i="10"/>
  <c r="A1991" i="10"/>
  <c r="A1980" i="10"/>
  <c r="A1975" i="10"/>
  <c r="A1973" i="10"/>
  <c r="A1967" i="10"/>
  <c r="A1966" i="10"/>
  <c r="A1963" i="10"/>
  <c r="A1951" i="10"/>
  <c r="A1934" i="10"/>
  <c r="A1923" i="10"/>
  <c r="A1921" i="10"/>
  <c r="A1898" i="10"/>
  <c r="A1894" i="10"/>
  <c r="A1893" i="10"/>
  <c r="A1888" i="10"/>
  <c r="A1873" i="10"/>
  <c r="A1865" i="10"/>
  <c r="A1860" i="10"/>
  <c r="A1850" i="10"/>
  <c r="A1848" i="10"/>
  <c r="A1847" i="10"/>
  <c r="A1844" i="10"/>
  <c r="A1841" i="10"/>
  <c r="A1840" i="10"/>
  <c r="A1832" i="10"/>
  <c r="A1829" i="10"/>
  <c r="A1825" i="10"/>
  <c r="A1821" i="10"/>
  <c r="A1816" i="10"/>
  <c r="A1812" i="10"/>
  <c r="A1807" i="10"/>
  <c r="A1806" i="10"/>
  <c r="A1799" i="10"/>
  <c r="A1787" i="10"/>
  <c r="A1777" i="10"/>
  <c r="A1776" i="10"/>
  <c r="A1773" i="10"/>
  <c r="A1760" i="10"/>
  <c r="A1757" i="10"/>
  <c r="A1750" i="10"/>
  <c r="A1749" i="10"/>
  <c r="A1747" i="10"/>
  <c r="A1744" i="10"/>
  <c r="A1740" i="10"/>
  <c r="A1735" i="10"/>
  <c r="A1734" i="10"/>
  <c r="A1731" i="10"/>
  <c r="A1728" i="10"/>
  <c r="A1718" i="10"/>
  <c r="A1709" i="10"/>
  <c r="A1708" i="10"/>
  <c r="A1706" i="10"/>
  <c r="A1705" i="10"/>
  <c r="A1695" i="10"/>
  <c r="A1694" i="10"/>
  <c r="A1671" i="10"/>
  <c r="A1661" i="10"/>
  <c r="A1656" i="10"/>
  <c r="A1653" i="10"/>
  <c r="A1645" i="10"/>
  <c r="A1643" i="10"/>
  <c r="A1640" i="10"/>
  <c r="A1639" i="10"/>
  <c r="A1636" i="10"/>
  <c r="A1629" i="10"/>
  <c r="A1628" i="10"/>
  <c r="A1621" i="10"/>
  <c r="A1619" i="10"/>
  <c r="A1614" i="10"/>
  <c r="A1609" i="10"/>
  <c r="A1605" i="10"/>
  <c r="A1601" i="10"/>
  <c r="A1600" i="10"/>
  <c r="A1594" i="10"/>
  <c r="A1593" i="10"/>
  <c r="A1588" i="10"/>
  <c r="A1584" i="10"/>
  <c r="A1577" i="10"/>
  <c r="A1571" i="10"/>
  <c r="A1565" i="10"/>
  <c r="A1561" i="10"/>
  <c r="A1560" i="10"/>
  <c r="A1559" i="10"/>
  <c r="A1554" i="10"/>
  <c r="A1549" i="10"/>
  <c r="A1546" i="10"/>
  <c r="A1543" i="10"/>
  <c r="A1542" i="10"/>
  <c r="A1540" i="10"/>
  <c r="A1538" i="10"/>
  <c r="A1531" i="10"/>
  <c r="A1527" i="10"/>
  <c r="A1505" i="10"/>
  <c r="A1502" i="10"/>
  <c r="A1501" i="10"/>
  <c r="A1488" i="10"/>
  <c r="A1467" i="10"/>
  <c r="A1465" i="10"/>
  <c r="A1460" i="10"/>
  <c r="A1457" i="10"/>
  <c r="A1451" i="10"/>
  <c r="A1450" i="10"/>
  <c r="A1442" i="10"/>
  <c r="A1440" i="10"/>
  <c r="A1427" i="10"/>
  <c r="A1425" i="10"/>
  <c r="A1424" i="10"/>
  <c r="A1420" i="10"/>
  <c r="A1414" i="10"/>
  <c r="A1409" i="10"/>
  <c r="A1402" i="10"/>
  <c r="A1397" i="10"/>
  <c r="A1395" i="10"/>
  <c r="A1388" i="10"/>
  <c r="A1379" i="10"/>
  <c r="A1377" i="10"/>
  <c r="A1375" i="10"/>
  <c r="A1370" i="10"/>
  <c r="A1368" i="10"/>
  <c r="A1366" i="10"/>
  <c r="A1360" i="10"/>
  <c r="A1358" i="10"/>
  <c r="A1354" i="10"/>
  <c r="A1347" i="10"/>
  <c r="A1345" i="10"/>
  <c r="A1343" i="10"/>
  <c r="A1338" i="10"/>
  <c r="A1337" i="10"/>
  <c r="A1335" i="10"/>
  <c r="A1334" i="10"/>
  <c r="A1328" i="10"/>
  <c r="A1325" i="10"/>
  <c r="A1323" i="10"/>
  <c r="A1321" i="10"/>
  <c r="A1317" i="10"/>
  <c r="A1312" i="10"/>
  <c r="A1310" i="10"/>
  <c r="A1305" i="10"/>
  <c r="A1299" i="10"/>
  <c r="A1298" i="10"/>
  <c r="A1291" i="10"/>
  <c r="A1287" i="10"/>
  <c r="A1286" i="10"/>
  <c r="A1277" i="10"/>
  <c r="A1267" i="10"/>
  <c r="A1264" i="10"/>
  <c r="A1262" i="10"/>
  <c r="A1260" i="10"/>
  <c r="A1255" i="10"/>
  <c r="A1252" i="10"/>
  <c r="A1248" i="10"/>
  <c r="A1247" i="10"/>
  <c r="A1240" i="10"/>
  <c r="A1238" i="10"/>
  <c r="A1236" i="10"/>
  <c r="A1235" i="10"/>
  <c r="A1231" i="10"/>
  <c r="A1227" i="10"/>
  <c r="A1219" i="10"/>
  <c r="A1211" i="10"/>
  <c r="A1210" i="10"/>
  <c r="A1208" i="10"/>
  <c r="A1198" i="10"/>
  <c r="A1197" i="10"/>
  <c r="A1196" i="10"/>
  <c r="A1193" i="10"/>
  <c r="A1189" i="10"/>
  <c r="A1188" i="10"/>
  <c r="A1186" i="10"/>
  <c r="A1185" i="10"/>
  <c r="A1184" i="10"/>
  <c r="A1172" i="10"/>
  <c r="A1169" i="10"/>
  <c r="A1167" i="10"/>
  <c r="A1166" i="10"/>
  <c r="A1152" i="10"/>
  <c r="A1145" i="10"/>
  <c r="A1143" i="10"/>
  <c r="A1140" i="10"/>
  <c r="A1138" i="10"/>
  <c r="A1135" i="10"/>
  <c r="A1134" i="10"/>
  <c r="A1132" i="10"/>
  <c r="A1131" i="10"/>
  <c r="A1127" i="10"/>
  <c r="A1119" i="10"/>
  <c r="A1111" i="10"/>
  <c r="A1107" i="10"/>
  <c r="A1096" i="10"/>
  <c r="A1094" i="10"/>
  <c r="A1090" i="10"/>
  <c r="A1088" i="10"/>
  <c r="A1077" i="10"/>
  <c r="A1074" i="10"/>
  <c r="A1073" i="10"/>
  <c r="A1072" i="10"/>
  <c r="A1068" i="10"/>
  <c r="A1066" i="10"/>
  <c r="A1063" i="10"/>
  <c r="A1061" i="10"/>
  <c r="A1059" i="10"/>
  <c r="A1055" i="10"/>
  <c r="A1052" i="10"/>
  <c r="A1048" i="10"/>
  <c r="A1044" i="10"/>
  <c r="A1043" i="10"/>
  <c r="A1037" i="10"/>
  <c r="A1033" i="10"/>
  <c r="A1032" i="10"/>
  <c r="A1025" i="10"/>
  <c r="A1024" i="10"/>
  <c r="A1016" i="10"/>
  <c r="A1010" i="10"/>
  <c r="A1001" i="10"/>
  <c r="A1000" i="10"/>
  <c r="A989" i="10"/>
  <c r="A988" i="10"/>
  <c r="A987" i="10"/>
  <c r="A986" i="10"/>
  <c r="A979" i="10"/>
  <c r="A971" i="10"/>
  <c r="A970" i="10"/>
  <c r="A968" i="10"/>
  <c r="A965" i="10"/>
  <c r="A963" i="10"/>
  <c r="A959" i="10"/>
  <c r="A956" i="10"/>
  <c r="A954" i="10"/>
  <c r="A951" i="10"/>
  <c r="A950" i="10"/>
  <c r="A945" i="10"/>
  <c r="A944" i="10"/>
  <c r="A940" i="10"/>
  <c r="A936" i="10"/>
  <c r="A935" i="10"/>
  <c r="A933" i="10"/>
  <c r="A925" i="10"/>
  <c r="A924" i="10"/>
  <c r="A922" i="10"/>
  <c r="A920" i="10"/>
  <c r="A919" i="10"/>
  <c r="A915" i="10"/>
  <c r="A911" i="10"/>
  <c r="A904" i="10"/>
  <c r="A902" i="10"/>
  <c r="A894" i="10"/>
  <c r="A893" i="10"/>
  <c r="A885" i="10"/>
  <c r="A883" i="10"/>
  <c r="A882" i="10"/>
  <c r="A875" i="10"/>
  <c r="A874" i="10"/>
  <c r="A872" i="10"/>
  <c r="A871" i="10"/>
  <c r="A869" i="10"/>
  <c r="A868" i="10"/>
  <c r="A863" i="10"/>
  <c r="A860" i="10"/>
  <c r="A856" i="10"/>
  <c r="A855" i="10"/>
  <c r="A854" i="10"/>
  <c r="A853" i="10"/>
  <c r="A848" i="10"/>
  <c r="A845" i="10"/>
  <c r="A842" i="10"/>
  <c r="A833" i="10"/>
  <c r="A829" i="10"/>
  <c r="A824" i="10"/>
  <c r="A823" i="10"/>
  <c r="A822" i="10"/>
  <c r="A817" i="10"/>
  <c r="A813" i="10"/>
  <c r="A812" i="10"/>
  <c r="A805" i="10"/>
  <c r="A802" i="10"/>
  <c r="A796" i="10"/>
  <c r="A791" i="10"/>
  <c r="A787" i="10"/>
  <c r="A782" i="10"/>
  <c r="A781" i="10"/>
  <c r="A780" i="10"/>
  <c r="A774" i="10"/>
  <c r="A769" i="10"/>
  <c r="A766" i="10"/>
  <c r="A760" i="10"/>
  <c r="A756" i="10"/>
  <c r="A754" i="10"/>
  <c r="A751" i="10"/>
  <c r="A750" i="10"/>
  <c r="A746" i="10"/>
  <c r="A745" i="10"/>
  <c r="A744" i="10"/>
  <c r="A741" i="10"/>
  <c r="A740" i="10"/>
  <c r="A735" i="10"/>
  <c r="A733" i="10"/>
  <c r="A728" i="10"/>
  <c r="A726" i="10"/>
  <c r="A720" i="10"/>
  <c r="A719" i="10"/>
  <c r="A717" i="10"/>
  <c r="A706" i="10"/>
  <c r="A703" i="10"/>
  <c r="A701" i="10"/>
  <c r="A699" i="10"/>
  <c r="A698" i="10"/>
  <c r="A695" i="10"/>
  <c r="A694" i="10"/>
  <c r="A691" i="10"/>
  <c r="A689" i="10"/>
  <c r="A687" i="10"/>
  <c r="A684" i="10"/>
  <c r="A682" i="10"/>
  <c r="A678" i="10"/>
  <c r="A674" i="10"/>
  <c r="A670" i="10"/>
  <c r="A669" i="10"/>
  <c r="A668" i="10"/>
  <c r="A667" i="10"/>
  <c r="A665" i="10"/>
  <c r="A664" i="10"/>
  <c r="A659" i="10"/>
  <c r="A656" i="10"/>
  <c r="A653" i="10"/>
  <c r="A652" i="10"/>
  <c r="A651" i="10"/>
  <c r="A649" i="10"/>
  <c r="A648" i="10"/>
  <c r="A644" i="10"/>
  <c r="A642" i="10"/>
  <c r="A641" i="10"/>
  <c r="A637" i="10"/>
  <c r="A631" i="10"/>
  <c r="A621" i="10"/>
  <c r="A613" i="10"/>
  <c r="A612" i="10"/>
  <c r="A609" i="10"/>
  <c r="A608" i="10"/>
  <c r="A604" i="10"/>
  <c r="A603" i="10"/>
  <c r="A600" i="10"/>
  <c r="A599" i="10"/>
  <c r="A597" i="10"/>
  <c r="A593" i="10"/>
  <c r="A591" i="10"/>
  <c r="A588" i="10"/>
  <c r="A581" i="10"/>
  <c r="A579" i="10"/>
  <c r="A577" i="10"/>
  <c r="A576" i="10"/>
  <c r="A575" i="10"/>
  <c r="A572" i="10"/>
  <c r="A570" i="10"/>
  <c r="A567" i="10"/>
  <c r="A566" i="10"/>
  <c r="A562" i="10"/>
  <c r="A558" i="10"/>
  <c r="A557" i="10"/>
  <c r="A556" i="10"/>
  <c r="A547" i="10"/>
  <c r="A545" i="10"/>
  <c r="A540" i="10"/>
  <c r="A538" i="10"/>
  <c r="A537" i="10"/>
  <c r="A533" i="10"/>
  <c r="A532" i="10"/>
  <c r="A531" i="10"/>
  <c r="A530" i="10"/>
  <c r="A529" i="10"/>
  <c r="A527" i="10"/>
  <c r="A526" i="10"/>
  <c r="A522" i="10"/>
  <c r="A518" i="10"/>
  <c r="A517" i="10"/>
  <c r="A513" i="10"/>
  <c r="A511" i="10"/>
  <c r="A510" i="10"/>
  <c r="A507" i="10"/>
  <c r="A501" i="10"/>
  <c r="A494" i="10"/>
  <c r="A493" i="10"/>
  <c r="A491" i="10"/>
  <c r="A487" i="10"/>
  <c r="A484" i="10"/>
  <c r="A483" i="10"/>
  <c r="A482" i="10"/>
  <c r="A481" i="10"/>
  <c r="A479" i="10"/>
  <c r="A478" i="10"/>
  <c r="A477" i="10"/>
  <c r="A476" i="10"/>
  <c r="A475" i="10"/>
  <c r="A474" i="10"/>
  <c r="A471" i="10"/>
  <c r="A469" i="10"/>
  <c r="A468" i="10"/>
  <c r="A464" i="10"/>
  <c r="A463" i="10"/>
  <c r="A462" i="10"/>
  <c r="A461" i="10"/>
  <c r="A458" i="10"/>
  <c r="A454" i="10"/>
  <c r="A452" i="10"/>
  <c r="A446" i="10"/>
  <c r="A444" i="10"/>
  <c r="A439" i="10"/>
  <c r="A437" i="10"/>
  <c r="A436" i="10"/>
  <c r="A434" i="10"/>
  <c r="A432" i="10"/>
  <c r="A429" i="10"/>
  <c r="A427" i="10"/>
  <c r="A424" i="10"/>
  <c r="A423" i="10"/>
  <c r="A421" i="10"/>
  <c r="A420" i="10"/>
  <c r="A419" i="10"/>
  <c r="A418" i="10"/>
  <c r="A416" i="10"/>
  <c r="A414" i="10"/>
  <c r="A412" i="10"/>
  <c r="A410" i="10"/>
  <c r="A409" i="10"/>
  <c r="A408" i="10"/>
  <c r="A407" i="10"/>
  <c r="A404" i="10"/>
  <c r="A400" i="10"/>
  <c r="A398" i="10"/>
  <c r="A396" i="10"/>
  <c r="A393" i="10"/>
  <c r="A392" i="10"/>
  <c r="A390" i="10"/>
  <c r="A386" i="10"/>
  <c r="A385" i="10"/>
  <c r="A383" i="10"/>
  <c r="A382" i="10"/>
  <c r="A381" i="10"/>
  <c r="A380" i="10"/>
  <c r="A375" i="10"/>
  <c r="A374" i="10"/>
  <c r="A366" i="10"/>
  <c r="A365" i="10"/>
  <c r="A363" i="10"/>
  <c r="A362" i="10"/>
  <c r="A357" i="10"/>
  <c r="A356" i="10"/>
  <c r="A352" i="10"/>
  <c r="A349" i="10"/>
  <c r="A348" i="10"/>
  <c r="A347" i="10"/>
  <c r="A343" i="10"/>
  <c r="A342" i="10"/>
  <c r="A339" i="10"/>
  <c r="A338" i="10"/>
  <c r="A336" i="10"/>
  <c r="A334" i="10"/>
  <c r="A332" i="10"/>
  <c r="A331" i="10"/>
  <c r="A328" i="10"/>
  <c r="A324" i="10"/>
  <c r="A322" i="10"/>
  <c r="A318" i="10"/>
  <c r="A317" i="10"/>
  <c r="A313" i="10"/>
  <c r="A311" i="10"/>
  <c r="A306" i="10"/>
  <c r="A305" i="10"/>
  <c r="A301" i="10"/>
  <c r="A300" i="10"/>
  <c r="A297" i="10"/>
  <c r="A294" i="10"/>
  <c r="A293" i="10"/>
  <c r="A288" i="10"/>
  <c r="A286" i="10"/>
  <c r="A281" i="10"/>
  <c r="A280" i="10"/>
  <c r="A278" i="10"/>
  <c r="A277" i="10"/>
  <c r="A275" i="10"/>
  <c r="A274" i="10"/>
  <c r="A271" i="10"/>
  <c r="A269" i="10"/>
  <c r="A267" i="10"/>
  <c r="A266" i="10"/>
  <c r="A265" i="10"/>
  <c r="A264" i="10"/>
  <c r="A263" i="10"/>
  <c r="A261" i="10"/>
  <c r="A260" i="10"/>
  <c r="A257" i="10"/>
  <c r="A256" i="10"/>
  <c r="A252" i="10"/>
  <c r="A250" i="10"/>
  <c r="A249" i="10"/>
  <c r="A248" i="10"/>
  <c r="A246" i="10"/>
  <c r="A245" i="10"/>
  <c r="A243" i="10"/>
  <c r="A241" i="10"/>
  <c r="A238" i="10"/>
  <c r="A233" i="10"/>
  <c r="A232" i="10"/>
  <c r="A230" i="10"/>
  <c r="A223" i="10"/>
  <c r="A220" i="10"/>
  <c r="A219" i="10"/>
  <c r="A212" i="10"/>
  <c r="A211" i="10"/>
  <c r="A203" i="10"/>
  <c r="A198" i="10"/>
  <c r="A193" i="10"/>
  <c r="A187" i="10"/>
  <c r="A186" i="10"/>
  <c r="A184" i="10"/>
  <c r="A179" i="10"/>
  <c r="A178" i="10"/>
  <c r="A176" i="10"/>
  <c r="A175" i="10"/>
  <c r="A171" i="10"/>
  <c r="A170" i="10"/>
  <c r="A168" i="10"/>
  <c r="A166" i="10"/>
  <c r="A165" i="10"/>
  <c r="A161" i="10"/>
  <c r="A160" i="10"/>
  <c r="A152" i="10"/>
  <c r="A150" i="10"/>
  <c r="A149" i="10"/>
  <c r="A148" i="10"/>
  <c r="A145" i="10"/>
  <c r="A142" i="10"/>
  <c r="A141" i="10"/>
  <c r="A139" i="10"/>
  <c r="A137" i="10"/>
  <c r="A135" i="10"/>
  <c r="A131" i="10"/>
  <c r="A129" i="10"/>
  <c r="A128" i="10"/>
  <c r="A127" i="10"/>
  <c r="A126" i="10"/>
  <c r="A124" i="10"/>
  <c r="A122" i="10"/>
  <c r="A121" i="10"/>
  <c r="A120" i="10"/>
  <c r="A119" i="10"/>
  <c r="A117" i="10"/>
  <c r="A116" i="10"/>
  <c r="A115" i="10"/>
  <c r="A112" i="10"/>
  <c r="A111" i="10"/>
  <c r="A108" i="10"/>
  <c r="A107" i="10"/>
  <c r="A106" i="10"/>
  <c r="A100" i="10"/>
  <c r="A97" i="10"/>
  <c r="A96" i="10"/>
  <c r="A94" i="10"/>
  <c r="A90" i="10"/>
  <c r="A89" i="10"/>
  <c r="A87" i="10"/>
  <c r="A83" i="10"/>
  <c r="A82" i="10"/>
  <c r="A81" i="10"/>
  <c r="A80" i="10"/>
  <c r="A78" i="10"/>
  <c r="A77" i="10"/>
  <c r="A74" i="10"/>
  <c r="A72" i="10"/>
  <c r="A65" i="10"/>
  <c r="A64" i="10"/>
  <c r="A63" i="10"/>
  <c r="A62" i="10"/>
  <c r="A61" i="10"/>
  <c r="A53" i="10"/>
  <c r="A51" i="10"/>
  <c r="A45" i="10"/>
  <c r="A41" i="10"/>
  <c r="A40" i="10"/>
  <c r="A36" i="10"/>
  <c r="A35" i="10"/>
  <c r="A34" i="10"/>
  <c r="A32" i="10"/>
  <c r="A29" i="10"/>
  <c r="A28" i="10"/>
  <c r="A23" i="10"/>
  <c r="A22" i="10"/>
  <c r="A20" i="10"/>
  <c r="A18" i="10"/>
  <c r="A16" i="10"/>
  <c r="A9" i="10"/>
  <c r="A8" i="10"/>
  <c r="A7" i="10"/>
  <c r="A6" i="10"/>
  <c r="A3" i="10"/>
  <c r="A2" i="10"/>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8" i="6"/>
  <c r="E7" i="6"/>
  <c r="E6" i="6"/>
  <c r="E5" i="6"/>
  <c r="D5" i="6"/>
  <c r="D6" i="6"/>
  <c r="D7" i="6"/>
  <c r="D8" i="6"/>
  <c r="E4" i="6"/>
  <c r="D4" i="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<sst xmlns="http://schemas.openxmlformats.org/spreadsheetml/2006/main" count="60727" uniqueCount="2729">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</sst>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0" fontId="0" fillId="34" borderId="10" xfId="0" applyFill="1" applyBorder="1"/>
    <xf numFmtId="0" fontId="0" fillId="0" borderId="10" xfId="0" applyBorder="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4" borderId="10" xfId="0" applyNumberFormat="1" applyFill="1" applyBorder="1"/>
    <xf numFmtId="1" fontId="0" fillId="0" borderId="10" xfId="0" applyNumberFormat="1" applyBorder="1"/>
    <xf numFmtId="1" fontId="13" fillId="33" borderId="11" xfId="0" applyNumberFormat="1" applyFont="1" applyFill="1" applyBorder="1"/>
    <xf numFmtId="0" fontId="13" fillId="33" borderId="11" xfId="0" applyFont="1" applyFill="1" applyBorder="1"/>
    <xf numFmtId="1" fontId="0" fillId="34" borderId="12" xfId="0" applyNumberFormat="1" applyFill="1" applyBorder="1"/>
    <xf numFmtId="0" fontId="0" fillId="34" borderId="12" xfId="0"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val="0"/>
        <i val="0"/>
        <strike val="0"/>
        <condense val="0"/>
        <extend val="0"/>
        <outline val="0"/>
        <shadow val="0"/>
        <u val="none"/>
        <vertAlign val="baseline"/>
        <sz val="11"/>
        <color theme="1"/>
        <name val="Century Gothic"/>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1" formatCode="0"/>
    </dxf>
    <dxf>
      <numFmt numFmtId="1" formatCode="0"/>
    </dxf>
    <dxf>
      <numFmt numFmtId="19" formatCode="dd/mm/yyyy"/>
    </dxf>
    <dxf>
      <font>
        <b/>
        <color theme="1"/>
      </font>
      <border>
        <bottom style="thin">
          <color theme="4"/>
        </bottom>
        <vertical/>
        <horizontal/>
      </border>
    </dxf>
    <dxf>
      <font>
        <color theme="4" tint="0.39994506668294322"/>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8"/>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rgb="FFE820DE"/>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Light1 2" pivot="0" table="0" count="10" xr9:uid="{00000000-0011-0000-FFFF-FFFF00000000}">
      <tableStyleElement type="wholeTable" dxfId="13"/>
      <tableStyleElement type="headerRow" dxfId="12"/>
    </tableStyle>
    <tableStyle name="SlicerStyleLight1 2 2" pivot="0" table="0" count="10" xr9:uid="{00000000-0011-0000-FFFF-FFFF01000000}">
      <tableStyleElement type="wholeTable" dxfId="11"/>
      <tableStyleElement type="headerRow" dxfId="10"/>
    </tableStyle>
    <tableStyle name="SlicerStyleLight1 2 3" pivot="0" table="0" count="10" xr9:uid="{00000000-0011-0000-FFFF-FFFF02000000}">
      <tableStyleElement type="wholeTable" dxfId="9"/>
      <tableStyleElement type="headerRow" dxfId="8"/>
    </tableStyle>
  </tableStyles>
  <colors>
    <mruColors>
      <color rgb="FFBF6F80"/>
      <color rgb="FFD35BCA"/>
      <color rgb="FFCC62C4"/>
      <color rgb="FFF539DF"/>
      <color rgb="FFFB0DFF"/>
      <color rgb="FFE820DE"/>
      <color rgb="FF70323F"/>
      <color rgb="FFD533BE"/>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59231140260216"/>
          <c:y val="9.7222222222222224E-2"/>
          <c:w val="0.77161771246374644"/>
          <c:h val="0.79537839020122481"/>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5964.04</c:v>
                </c:pt>
                <c:pt idx="1">
                  <c:v>6866.32</c:v>
                </c:pt>
                <c:pt idx="2">
                  <c:v>10893.440000000002</c:v>
                </c:pt>
                <c:pt idx="3">
                  <c:v>9065.93</c:v>
                </c:pt>
                <c:pt idx="4">
                  <c:v>16957.55</c:v>
                </c:pt>
                <c:pt idx="5">
                  <c:v>19008.609999999997</c:v>
                </c:pt>
                <c:pt idx="6">
                  <c:v>11813.029999999999</c:v>
                </c:pt>
                <c:pt idx="7">
                  <c:v>15441.849999999997</c:v>
                </c:pt>
                <c:pt idx="8">
                  <c:v>29028.21999999999</c:v>
                </c:pt>
                <c:pt idx="9">
                  <c:v>21884.109999999986</c:v>
                </c:pt>
                <c:pt idx="10">
                  <c:v>37056.729999999981</c:v>
                </c:pt>
                <c:pt idx="11">
                  <c:v>31407.449999999997</c:v>
                </c:pt>
              </c:numCache>
            </c:numRef>
          </c:val>
          <c:extLst>
            <c:ext xmlns:c16="http://schemas.microsoft.com/office/drawing/2014/chart" uri="{C3380CC4-5D6E-409C-BE32-E72D297353CC}">
              <c16:uniqueId val="{00000000-CB60-481E-A52B-7D229844CC89}"/>
            </c:ext>
          </c:extLst>
        </c:ser>
        <c:dLbls>
          <c:showLegendKey val="0"/>
          <c:showVal val="0"/>
          <c:showCatName val="0"/>
          <c:showSerName val="0"/>
          <c:showPercent val="0"/>
          <c:showBubbleSize val="0"/>
        </c:dLbls>
        <c:axId val="1149585615"/>
        <c:axId val="1148682191"/>
      </c:areaChart>
      <c:catAx>
        <c:axId val="1149585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82191"/>
        <c:crosses val="autoZero"/>
        <c:auto val="1"/>
        <c:lblAlgn val="ctr"/>
        <c:lblOffset val="100"/>
        <c:noMultiLvlLbl val="0"/>
      </c:catAx>
      <c:valAx>
        <c:axId val="114868219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85615"/>
        <c:crosses val="autoZero"/>
        <c:crossBetween val="midCat"/>
      </c:valAx>
      <c:spPr>
        <a:solidFill>
          <a:schemeClr val="bg2">
            <a:lumMod val="9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453-44AD-A8B5-1B9034F127CE}"/>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8453-44AD-A8B5-1B9034F127CE}"/>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8453-44AD-A8B5-1B9034F127CE}"/>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8453-44AD-A8B5-1B9034F127CE}"/>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8453-44AD-A8B5-1B9034F127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Raymond Buch</c:v>
                </c:pt>
                <c:pt idx="1">
                  <c:v>Hunter Lopez</c:v>
                </c:pt>
                <c:pt idx="2">
                  <c:v>Tom Ashbrook</c:v>
                </c:pt>
                <c:pt idx="3">
                  <c:v>Andy Reiter</c:v>
                </c:pt>
                <c:pt idx="4">
                  <c:v>Jane Waco</c:v>
                </c:pt>
              </c:strCache>
            </c:strRef>
          </c:cat>
          <c:val>
            <c:numRef>
              <c:f>Top5customer!$E$4:$E$8</c:f>
              <c:numCache>
                <c:formatCode>General</c:formatCode>
                <c:ptCount val="5"/>
                <c:pt idx="0">
                  <c:v>0</c:v>
                </c:pt>
                <c:pt idx="1">
                  <c:v>6780.9</c:v>
                </c:pt>
                <c:pt idx="2">
                  <c:v>5.84</c:v>
                </c:pt>
                <c:pt idx="3">
                  <c:v>5045.8599999999997</c:v>
                </c:pt>
                <c:pt idx="4">
                  <c:v>341.14</c:v>
                </c:pt>
              </c:numCache>
            </c:numRef>
          </c:val>
          <c:extLst>
            <c:ext xmlns:c16="http://schemas.microsoft.com/office/drawing/2014/chart" uri="{C3380CC4-5D6E-409C-BE32-E72D297353CC}">
              <c16:uniqueId val="{0000000A-8453-44AD-A8B5-1B9034F127C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419971062170479"/>
          <c:y val="0.10254443583153143"/>
          <c:w val="0.29617248488631454"/>
          <c:h val="0.68437572246474376"/>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'customercount'!$A$4:$A$7</c:f>
              <c:strCache>
                <c:ptCount val="4"/>
                <c:pt idx="0">
                  <c:v>2014</c:v>
                </c:pt>
                <c:pt idx="1">
                  <c:v>2015</c:v>
                </c:pt>
                <c:pt idx="2">
                  <c:v>2016</c:v>
                </c:pt>
                <c:pt idx="3">
                  <c:v>2017</c:v>
                </c:pt>
              </c:strCache>
            </c:strRef>
          </c:cat>
          <c:val>
            <c:numRef>
              <c:f>'customercount'!$B$4:$B$7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E1DB-4113-9F19-1348F8367B15}"/>
            </c:ext>
          </c:extLst>
        </c:ser>
        <c:dLbls>
          <c:dLblPos val="inEnd"/>
          <c:showLegendKey val="0"/>
          <c:showVal val="1"/>
          <c:showCatName val="0"/>
          <c:showSerName val="0"/>
          <c:showPercent val="0"/>
          <c:showBubbleSize val="0"/>
        </c:dLbls>
        <c:gapWidth val="65"/>
        <c:axId val="1296435887"/>
        <c:axId val="1604427951"/>
      </c:barChart>
      <c:catAx>
        <c:axId val="12964358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4427951"/>
        <c:crosses val="autoZero"/>
        <c:auto val="1"/>
        <c:lblAlgn val="ctr"/>
        <c:lblOffset val="100"/>
        <c:noMultiLvlLbl val="0"/>
      </c:catAx>
      <c:valAx>
        <c:axId val="160442795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964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[salesdata.xlsx]profitgained!PivotTable1</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63500" dist="38100" dir="5400000" rotWithShape="0">
              <a:srgbClr val="000000">
                <a:alpha val="60000"/>
              </a:srgbClr>
            </a:outerShdw>
          </a:effectLst>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63500" dist="38100" dir="5400000" rotWithShape="0">
              <a:srgbClr val="000000">
                <a:alpha val="60000"/>
              </a:srgbClr>
            </a:outerShdw>
          </a:effectLst>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63500" dist="38100" dir="5400000" rotWithShape="0">
              <a:srgbClr val="000000">
                <a:alpha val="60000"/>
              </a:srgbClr>
            </a:outerShdw>
          </a:effectLst>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34251968503934"/>
          <c:y val="0.22685185185185186"/>
          <c:w val="0.69907370953630799"/>
          <c:h val="0.66645086030912815"/>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63500" dist="38100" dir="5400000" rotWithShape="0">
                <a:srgbClr val="000000">
                  <a:alpha val="60000"/>
                </a:srgbClr>
              </a:outerShdw>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3015.1699999999973</c:v>
                </c:pt>
                <c:pt idx="2">
                  <c:v>6959.9299999999976</c:v>
                </c:pt>
                <c:pt idx="3">
                  <c:v>3018.4399999999973</c:v>
                </c:pt>
              </c:numCache>
            </c:numRef>
          </c:val>
          <c:smooth val="0"/>
          <c:extLst>
            <c:ext xmlns:c16="http://schemas.microsoft.com/office/drawing/2014/chart" uri="{C3380CC4-5D6E-409C-BE32-E72D297353CC}">
              <c16:uniqueId val="{00000000-1D25-4CFB-92E1-DC259774D812}"/>
            </c:ext>
          </c:extLst>
        </c:ser>
        <c:dLbls>
          <c:showLegendKey val="0"/>
          <c:showVal val="0"/>
          <c:showCatName val="0"/>
          <c:showSerName val="0"/>
          <c:showPercent val="0"/>
          <c:showBubbleSize val="0"/>
        </c:dLbls>
        <c:smooth val="0"/>
        <c:axId val="1953741055"/>
        <c:axId val="1666723727"/>
      </c:lineChart>
      <c:catAx>
        <c:axId val="19537410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723727"/>
        <c:crosses val="autoZero"/>
        <c:auto val="1"/>
        <c:lblAlgn val="ctr"/>
        <c:lblOffset val="100"/>
        <c:noMultiLvlLbl val="0"/>
      </c:catAx>
      <c:valAx>
        <c:axId val="166672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41055"/>
        <c:crosses val="autoZero"/>
        <c:crossBetween val="between"/>
      </c:valAx>
      <c:spPr>
        <a:noFill/>
        <a:ln>
          <a:noFill/>
        </a:ln>
        <a:effectLst/>
      </c:spPr>
    </c:plotArea>
    <c:legend>
      <c:legendPos val="r"/>
      <c:layout>
        <c:manualLayout>
          <c:xMode val="edge"/>
          <c:yMode val="edge"/>
          <c:x val="0.15386075611880343"/>
          <c:y val="3.6640661263837439E-4"/>
          <c:w val="0.71280599300087499"/>
          <c:h val="0.230731627296587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plotArea>
      <cx:plotAreaRegion>
        <cx:series layoutId="funnel" uniqueId="{5F62BFB0-0C67-436B-A690-1BE09183B1B7}">
          <cx:dataLabels>
            <cx:visibility seriesName="0" categoryName="0" value="1"/>
          </cx:dataLabels>
          <cx:dataId val="0"/>
        </cx:series>
      </cx:plotAreaRegion>
      <cx:axis id="0">
        <cx:catScaling gapWidth="0.0599999987"/>
        <cx:tickLabels/>
      </cx:axis>
    </cx:plotArea>
  </cx:chart>
  <cx:spPr>
    <a:noFill/>
    <a:ln>
      <a:solidFill>
        <a:schemeClr val="accent1">
          <a:shade val="1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E24C106-7B93-4671-9F7E-5EA6E0C92531}">
          <cx:dataId val="0"/>
          <cx:layoutPr>
            <cx:geography cultureLanguage="en-US" cultureRegion="IN" attribution="Powered by Bing">
              <cx:geoCache provider="{E9337A44-BEBE-4D9F-B70C-5C5E7DAFC167}">
                <cx:binary>1Hzpc5y6tu+/ksrnh7ckhIRO3XOrjoAeaA+JM+3kC9WxHRCTADH/9Xd124ltjnPjV8fvVdm1NxGI
RS/005ol/utq/MdVfrNv3oxFXpp/XI3/fJu0bfWPv/4yV8lNsTcnhbpqtNE/2pMrXfylf/xQVzd/
XTf7QZXxXwRh+tdVsm/am/Htf/8XPC2+0af6at8qXb7vbprp8sZ0eWv+l74nu97srwtV+sq0jbpq
8T/f/ivff98X+7dvbspWtdPHqbr559tHN71989fyUf/2s29y4KztroHWJiecMUoYEuj4Z799k+sy
vuu2XHbiUmTbBBFx+/fzt8/3BdA/g6EjO/vr6+bGGHih478PCB9xD9dP37650l3ZHgYthvH759tP
pWpvrt98aPftjXn7Rhnt3d7g6cMrfPpwfOe/Hg/7f//X4gKMwuLKA2SWQ/anrn8HplGzLl8SGHpC
hE2Ii+ntuPPHwGCMTwA4RzCHHYHDC2D+zNBvgPlJuATm26sExtO5bvbX+ufovIDIuCdCuI6DKLkV
GRj5hyKDkXPiUO7aDGTpVk5vZeU5rDyNyT3lAhTv4nWCss/VD92U6iUFhp8QhzIm8J0mW8KCxQnD
nHCB7iRqgc6zePoNPg9olwj963UipMvy5qpVV137c5j+c8mh+MThDnZs23lScjgYI9sFlUecnz/6
U3Kexc1vwHn4Kkt0Pr5KdNY3uolfVHjICaMw8i6/M/MLa+PaJ5RSm1Pk3iK3UG3PYOhpcH4RLoBZ
v06x8W/y/bBvbn5O3/9cZmxxgpDLGbGdXw7YQ2vDnRPKXEZt7N72L0TnORw9Dc095QIbP3iVQrMC
R0Bdv6DFIe6JIxwHE1s89gBcckJdblPi2k9KyzM4eRqSX4QLRFav02k+v+n3LwkIyIrtMEoFvhv3
f3MB2AlzHPsA2hEY6H/ooP2Zn6dh+Um3QOX886uUk+31PnlBd5nSE9sViBOKbxWU+1hYMKYAirA5
+NOP4fgjI0+jcUe2AGPrv0owznXTJm+8faNz9aLhJcQoNgy6Y6Mnw0suTrDrUMzxncFfYPN8vp4G
aUm/QOvce5Vone2bKd+X1z/n8QuYfwg2HcLB+D+WGs5OOMKQIRB3wczCIXsOJ08jc0+5wOTsdUrQ
NgfJ0cq8HCYUnWDQZhRSAE9qNBdkh7rMdtx7l+2hmXkOR09jc0+5wGb7Oh2AT+0+eTlcDuaf2BwU
1t24L4KYY8qMu4QQxn7+6m18+Sc+nkbjlmqBxKfXGVFuy2u1f1EDI04gEyMg23IrI2KhwCCxDIG+
i5i4ywXQx5A8g6GnUflFuABme/4qTcpWDy8YslBygjhlDqf0V2TyMJoU9skBDobRXf9CUP7EzW8g
Ob7DEo9/vUo8dqDJu6ts+jlbX8DE85ODhScQxj+28a4DIsLBL6bsVoYWIvIcVp4G5J5yAcru66sE
5VR3yryw/kInwoUo0XXAs3okIvjEFRisiHun2RaoPIuXp2F5QLrA5fR1CsvZ3pj9VdKZm7Z9SQeM
nEAi33YcBsmuh9hwqIkhUGCQYP7lmT30vJ7Nz9P4LMgXGJ29UozUVaLifflyCg0ifpdTLrj7dMQP
eo1D2MnFwUE4/C2MzNkzOPoNQL8ol9hsX6VeO1NQ9zC6fUkPgJ3YkCCjtrgL7PFjERL0BAvIW0Lp
+eeMuPWRn8XL72D59RpLXF6nU/bx5vBC5uYl8/wOLLSA4gt4AbdCsXQGDrjZUOH8uVBjAc+zWHoa
ngekC3g+vk54zpQxh/+qSv2cwy/gpkFxkkAl5ldQLx4LDkT9sBSDQBbzblnAv2m1ZzH1NESP3mgB
0tmHV6rbjNFd85IIuSc2446L6G12H4GIPPQOBJRlOIdlGc6diD2B0J84+j08t5RLbF7n+ozzm+/N
3mQvaXag9E84tjm/Xa30b9iIE/C2D9XnO7O0KGM+h6OnsbmnXGBz/jrLmF+UudKlUS/rsDFbCMeG
VYC3f48FB1QbxKdQNRNP1zOfxdLT6DwgXcDz5XW6bBeJesniGTqhGCqWVPAn8zVQaeZIgEIjd640
GKWHAc+fuHkalFuqBR4Xm1dpZs5vhjebfVGZRL3ksgxqnzDXYRjG/klgIBJ1QNcRSH/e9i/ctWez
9TRCC/IFVOevF6qvusl+TuH/3GeDdCdUyAisjVmUAmDVDLhqiLrOndxA/0O5OYzvn1j5PTK3lEtQ
vr5a+QlvGnMz/RyhF4AFCmg2SIZjP+2ocVgRAH42LKu/M0eLFNsBnT/z9Ht8ftIuEQpfLUJnN6O6
ekG7Y9MTSsBbw/TOXVskQTFiJxi5AKIL+YOl5PyZm99j85N2ic3Zq8Tmg+7+3yzfsE8Egto/wXcS
tMDHRZCkhsWaUPK8FaFFqPN8vp5Gakm/QOuD9yrRushyWPr0ottrYJmNa0MB585LQMtsG9R+QIwQ
4pANPf49lqbncPQ0QveUC2wudq8Tm+Ym1i8Z84AE2S6snLXvimvgOT9MFmCCThwHBMheKLiLPzLy
G0Du6JZwXL5KON5BBtRMeb9/0T0csLLGFbCF4y4HgJbiwvmJa7uugKLorbRAkvSh8XkuV08j9Jh6
gdO7f71KnC4T2CP3ZmtedlUabORgxIWMwF0iTSyS1YfoB7uwuAP2px3/wDw9xOm5XD2N02PqBU6X
21eJ061B9ffZyxZ7wI2zGaxU+2leFmEQOA8nxIb9UJgtXOzn8vM0Qo+pFwh98F8lQh9vxr35OY3/
8xjIxrBvw3YpWJjbBMHSM4DFbLDtFlTd3Y6char7IztPI3NHtoDk49+vEpLPCnZBvagBssEfg1W1
6OA8H/8WfjV3T5iAtA443r9Qe6jYnsPR08DcUy6w+fw6Dc+XPWTcyrh9UZ+NQzYU2w5377zlpTo7
+mywke1nBWjhuj2Pp6fxeUi7QOjL60Do6n/dVX87i2/12qM7/28/KCAgogGIkAMh50OHWsBGNuxC
BfvnuqmFT7DY5f97fp7GZ0H+6BX+P31C4PefF/j1BQZ/3+6D46cbHnxh4H/vPb4ufE9iQXrnTz1p
iG7Hbnv9z7egqASM869PQhwe8sgTuw8T/43oZm/af761YEEIbC7E3IE0qjgsrAJPYbg5dmFkw+ZE
BjVXqIwTWPMOXeVhwwp8V4IfejjmDBb5uhS+MfH2jTkkQ6ALUudQ03Dcgxo90Lq/vpnxTucTRHm/
BuTu/E3ZFe+0KlsDb4QRRGrV7Y2HV4StXLCPRYCVxMAGhGsuWMrqan8J2gfux/+n6TO3HBmuQ0vx
Xa4nIoepCjnPhJ9Hyeehmb1qnC2vykbid9aHzMW2pzs8+klWyLJoh90kEPNKi+beOGVtWLeFRCml
WxFZVohoZ0JKw7KJGzvoyDYZSrXr7HWFnMyz+4h6Q9N+H2sUy9noQRZq9mx39umENyIR2QoWeLrh
bBciNG7c+2kyIkk042HFnM+VU2ReY0QmG2SxsDcjD4+t+4NFvZGoMZyQ8h0urM2xi8TYlLdE9aB5
mBWxWWkr+yzyiYTVFN8dYlORMGqiws8cbsvjaVYUuZfPhnj3Nx87jgd1oDi2jk85tqbSGCmcMsBj
nPpF8yMxw+xZbhF7M8qL3fGAcFfsmjliGyclAZsICYWxSHjbarVfZDzxpjnrvRjzdht1s5fOc75z
C4G0FMJ639WKr3R0St0Z+71hTLp2XO7uDynulcdY5npTFqWFjFTv+L1IWkkcUu0UU6d11M+BOS+Y
M3i1Iem6zLSSaVO8I4N7xaosl309DwFD+d/5XOR+oqpvrtunUkz8fTSkjY8S5mqZuuXO6JLJJua+
61pfOzdJpN3nq762Mg+Lcd5oVpzarqPk0HTcp2NNzuKW4LNxmOgkszaCYYsZWqVNukHJlG0t15ac
mHiUVYeTU2v6YZe4POtFnvnAzdlgyk3H6a5J7e40mrogbcn3eJh7T40slSVC5Ky24BQ3beTbjrbP
qsaZpdUPrlR5/2HSlT9mYjplYyeCxjGWjC0nOSN9A7OznfPVkAuzGai9MVVZnNNENDIpmn5tD3FP
Jc76VjrNMK1pba1H2s6ei5JYkmI4LXlET23WSj2MZueO2jlFuWJr7s6fj32iGmD0LBQUEenl8QaW
MndLGmuN4dXPJneyz/CB69Ykn3uLTKtGJatj33y4ganiYiIO9xM0f2Jx2qxb2ho5ZeV82gzwWgNT
MB5OvhbEuuJzG6/mqcbhgOd07UzdGesakHlDMx2mqc1XhplH14bma5Nk56qNZy/PkmJngUu4maxm
RcCjCRuh29DAj+fy2DxevD+UCQ+swsklKMDWc4SqQkzhl9N22h3PyNhUYYbKSY4zd31G4klaKgrq
5v3sxJ9GNcegoSjZ6VSOsW5CZwRhqW32Lo+xb6NuClWVW6ss7s/tTIxh58yVFG1DfVIrkktWUrx1
x3dZQtqwSl0S9G7xLUmjIhzI1G+0YJ5oiZsBSLgIb5sVp36DM71BUZXP3lXu5n1Iu3EIyeEw5Hvq
AHKusFtZkrENC8NgLPrWN1k+bo6XRFOnEjZ09kFj4yYAlVDKzhqYVFWf+APDsUQ6LoKmztpcito0
YUbSJsxZepWNfR8kNqnD9HCYVHfXOl4b3X6dZrmzNtgqpIlcx58x2xQtU5uqF3NAK1NLHom93Yh8
ZeKqDY8szUW8x6rBwe1IdgOV2h0trz8MbElzX9njsJkEr33izFiCGWsCUdZajjCxvTpPiIdanXt2
rInHrR50A+J9FdplWYUtqtmWRSuqyBwaVKKwTe1iY6thhZx4o8p6nXciWRUWm1Z92n6y54mFteuO
K6LLjyyCQVd93crCGoyHIjx41oTKAEwlwNjawh8UaySZbOFxM0cyLk9NXycrR1nXpd2LrXI83JXO
xnIs2cOqkJAVA5iKY7Oz6jI0h8OxNdSutF1laaktlKxFMRbhcQJMjnPXMlpftqirVhEuylC5NjzP
UWCuhO7LMOoOxiuPtC+i1MiCt5Ov0nYIrSYbQlrSTtp5M/pxa08h6ckVgURd4HQRXdmzec/zPgrr
wdibrpOT+eqYmxjbJqyLeMrlbIEV5R5xQFJLwTNvxIntJS77ody0CY535pra/lgJfXt3xvLJjyJt
ZJR2AS/SauMORG0cu10107YuJ3erioHnEtRh4E6T5Vsz/ULyy6Eee9jLApP//t2Pp71CPJPZHJ9N
JnFvh8GkvUdQNG+Og3I8WIfhcEZ2mpPp+1DizptTZoe0t8vAqUgq9SxQSArFZVonXo5gdmSHCZo5
2p+nmcuGiC6I6jmVidWLcD4fua03zMIr05Zd6JbN6eDobJ0TK5EdG/OgEyn2I2zVUjHahU0sueIg
I7gZQ4RW1eiocBLgBaA++YBaUBBdUcWBSIdGViPvNsjp/bqeYcAPh3lsQIHpElHJnTwJhMdSUW2T
fpItCEdYpLNMMxVtcga2oGoqvyKjDpmqHh6O18zcvUdx066O6u14sA9q7/4UHVReoaxOxjFv/ETH
YFu7anOU/hhh0AbH5vHgCkd4RcQd6dD2NI1TV1YIl5KN0RAeDy3uzJqY6FYHFTOo9KRNZFkKJQ3p
L6yKzUFL0bfj7x717ZGXxekcIWtdsmLFHBccQuHhqHW3UVYxEKB6onJ28y/GoaXs2wGFx4Oxcuqb
AkZEo5ieYl7Xa9I6Pwrwv4IxsZIdoZY/l9W4IeVHK2IZ8srDzExoHGjSgywdZVOYJMokZU3hufAx
Ng8dZHCIamtbOTLtE7wiQ/w1r7MgBULl1sPKcAKKubazXadNth6nuQxJ7pZhMU/wrGOTHs6PPffd
uNiYrrO3933HW483pBGttrz/ZucIRmBInc0Qga47nLmHQUm7vA7vT29bNsu29gCqvWYxDo7XdBZr
0FgHksphut+ltV7TkjtrG964JOUY0jRHp2nP51OnE9u+stx1zIspUE15o4oeh9iycVhXel5B0fL9
ZFod5jHR4bGVHlqlalQuj83jxft7nrrGzTh42ooz7/7mY6soebPBde/fX1/QHzvYHN39eDfWlmdZ
Nr0Vvaoq1HBxlMK6YSX23JEcHPYi9UZQ6N2oV3WE8s1oa1CLv0zo/emx1c80KeSx+3h+NLP3p4Vd
+0U/T2E7NkqWGI3B0eSQg/Fp+inP5fF8OMiRQ12/L8yQywSLJjweXDQaBJOrczd9PXiDXXWnx8PI
ufYnsMhezpTxK1yNMiLcBYsMKjqcpq4Po1lHZqP6LFpPsQm6ekMnGA1WxePsHZujOJjC3MI6XHY9
uEt16YCCsQBbebyrDDqkq+3MQfsE5UEBw6roMjy2joeuQOaup8rY3OyOVyFqqYvNsTkfBAUnTBeb
Y3OyRxDX+6cQ4yRexcc+38U6yXxdQywgcd+AXr99+MMr94+MFLhHxycer42GuNuOe8fLi7uSKXGn
257b5vHXbxk53no8VzWHu47nt794/yiUlrVHBGvLHecTKIjDQBx/e8HFLdv33fdPf8Y1XexSXqOm
X0EgtJ2jaTIQj6qYeoT5dWAqe96gYfo4lnT0ZjUQf8T1OU3R7LdDCUpvLj+nyu19LarPWWX34MzO
zqpsEF3jiL8z2Vj9DaHwD3DR9y1P6mBOSOrXs1WuNIHbsaaxVxCn8JRJPo1OifwuzaKQiVnSpJtk
ETm2bwybglyJdtXq9qOtFVga13RyBosiWd9/nAd38LsafWGazrLF2OM938VlurNgUZ9MSSm87PCa
dIQoYOjMKrfA8DG+aocpC2rwT72xTRuQhdb4qSkTr2+qfF2V7U3EEgXiO0RegvqvpB1VwNjfbtpy
yas0Cybee7RpVtOIv9lWXst+1euxA0fbVd7MLHvLOxYWIC6bzGRhYsG45YbutG47UH3qa+K25XmS
XA/T91xE69QuI9mnVr+Ky+RL26NScjvZ0hoC0lKPYWzba7utLnAVtwBVbUkTd9csyv0K1kutSQQZ
iZSVq7iByK1r2i8WZ9eO5TfskMAoJrCtQCq7bLrMxmhlZyunmbQ0VWF5NGdBktvfsyh/LyA18bkv
vqOuDzpwuS6mLt8XDfi6dZP5tkLv6olPUiubSGg1Xj6UEHHQrvJi9m2GCq1PS2G2Ost7iXIab1N7
NB5E2euxqQFZZhV+zHOvyalYC7fdo9kk/tjEn80o0l1mZaUHiZPWryB8DErcry2aMTkWTjA2NF+p
Kik9bLv7FGZ6mIKl9ijt5xVK1Md5xJ8iTiLwSKyzmYEDWoC3WsJyzPXYRuGAylgm1Whvhhh/cIeG
ru1cb5OippeKuh/cKj8fBIboPc4ymE/xRWfSdVuPgz8TKxCQzvAjGPK1YmJtDXUVxEV3Wqo0urZ6
cwr/116TZYVnhkZ7iQIFZyg23pyAmlTgW8la+6lO57VD89CZ0YVQDdpmcduEiKenqJ+mCzFZ2baw
8vOqpnI0MF8xjrRHK7bu69rHOjcBHSaYnN1sr0bCW68TwzuSUo/GtA5N234nByfLRXzcDtUXi7qg
Vnvt5XbV+Cl1PaeIKfhErXPmzprIvE9qSUSW7ijp7XXd88vSs9MJrawcR+vSyf6ubee7Y5xLyKCj
vyujv1Sgorypz5B06w55wzg3azIP/RlCsCWFTh4fIYqkRDdwVwHmwJZR1IznuvQp61pvyPB7pjvz
bip/oFl90JNhO9CsEo0J6L6P/LRGIrtsKr2t45FCAsu6njH+XKpolSfJRlQikSx1jVfErF1neasg
zjfKK3tzHSW540dUfHB4bTb1rksNXVOqtaxZbaTqRgrmPx8koxGImxPOkNUCN88NBqtKZdFHpyYn
Wg5RdwNObirpaA9+BMpJF70J2jxdq44jrzAiLNxkXGknPa8j3AYszr7pDIENEKNvkrzxbA2aj9fg
hLaQ9yFV2ayyJPpSRH3qNSzNPCffJAP6UHErCvM2WyXcEUFb012GeP3eGqktUzxkK56Z66EVZh2B
jvLQVHSBaiHGpSNE0a05L9PhXdzbbNWx9aDdj0OXQVaKla3vEnStGNk5k008Mqj9POQedRPkRSRO
pIH5tSpFfxaR5rPdOIOc0FSuph4Gmnzu+/xHBXuopSsavtG9LB0Lpm+1hzQFvFOPYHRw9lVE42Zm
+iNOeCmNzq47zWNPz0m+TunYyoTaxYeCuSuo+vtQ2uze5fzU2AVbG51f9hMu/ZgyGgxxmwdtpfRK
TLZfpVUbJHiuAjXuu3j4Nrq1J+bhUxvnIeSvchCQ/INQ/SdrAitekCwYTbKbrPGiJOx7X67aHFSN
4mkoemYHdQmZDT64/oh+DEmF/AH3P1xcbrKkR5CU4/2qnGH6qYpLSGXO5/gwQKWbZKs8LmQyila6
GY0CCxfC67Kq9Cu7JD58ziL3x059r4bAzXUdpF2/HrKuBU+4MTKG0NMFU5Wvc9Gd5TZyA1vESlaK
1h4q8fVUxpVM1d+U1qXvaGpJbfrvnWmxh0QFcpElUiXY+KaPffKt5zXxoirjG8hDVbr3DOvoeWxU
EKFYw9yYXDlxj7VN7ImCZd5sJV+pczYX0flYuZC+HrRa06j7Su0s1BANr5rB2XWMsXNcJmcN0qWM
Be1XWe6eQ77ZXaVFO0KIJkq/g/SwVFP1vs7xBqxwHYiWrlKu7ICk8xedpJWs05YFPSOln4DTKIde
V1IN2XumtCMN5NjtZNxTQpGfAiLG5J+bZB7BZyQ3RL+L4dvFHtXT4I90AlX4mWVkZ/ZVkn6is7Vv
harDMeoaD899toVw9XyKSgJuQXJh9/iMJrhcO9VFUeJ37ty0finSetVbYzCLVntxG+PtREEZJ1G9
6nr7U1snWnYJ2GVIIFxSy/7EI1CQmarQ+youu3VTpjakeaxLqvEcFJ2QfV/FXtcWyks07eWYjpIk
Aq3n1rzLGjjh6jAh5lOFinejRpCsBsgKzrdTPIF2oDkNMOc7q4yTrdaVs6FNvopST0R5dgGeX+vF
nH+qsmbXlck7rmqz0z39TstE4qoJNVXKg+98k2CMIBeYpG7AuiKTEUblRrXRFU7Gj90M42ilde3l
UaMl2LEE8pKm8EUNHmxPLuGDq6ETp+cznyWx7DZACe+CyqSxj9PEp335PdeDXjl1M3hJ2ktI/vYS
NpXso7RXkEQFF9AW5gJNTSHHyvZ6m69Ttw9iR8c3EHNAFp/GnfjSWOWlqOJeYqomSAlX75AKh1Kv
h5LnIUkVuE8IiSAj9qrqhkuIcsFQg9Q12AIN57iQ9kxA2GmMPIKnjxDsfdDEZKeDwsGQK8iSlSNo
c3GWHMKQubh0IOr0M9T72M3ms8mu3mOF8M5qe1mV1s6krZC4qToPtpZlcp7r6r3oG8g1uziYY3vw
5rgavabWO0iJJ3WUgXfLIeC0/rY4ZOAMxF5eRif44HjmriDbVL6LleAXk1qNrRbfQB3V0gZnflW1
WAR5N+Lzvsl2DUKhEGDBFY5HsLTlGHS5ggrMEPDJsbeaTJcVncZ3sA++CJCFGx9y4MrrVEWhGKCb
DWVpusLdhsSQ+ioLvZtM9oM7s5Id2CQfdeWVTum1ssDXynlnrWJwreSQo/FiGIcgGz6W4BKuia5Y
wPJuWw0o8XSJ540NqgEUokDvh3Y8TbKaXMyus2UUcrv5IAJwkyzP6bPGgxjWKxxzntGkgdhrHKTu
IUEpeKWlhYxa963yU0Wb7YCbdG2zJvfavFJrPvost6nXEsVWGio3YDu+d6yoVnMOWlkR4/qOiU5T
nUhwtJIfypylJV4VYF/BjYw2TlFd2uwDFxh/jBrsD/FgVsLllWdnvlPXX00PifOuJZ8pAedecPt9
ETtfKtv4kMB7j11WQNxXtsGI59gfjYh8pOdLTazeGwvbkghGfEqsFjI+MZJp1W3ycdd3WSehcg3J
5PGyYwPyLD0UPh9D3iWpRwvyroVCp9ei8cop3cnv3UF5eQeXrMiKJGrmz7A/GOKCiASDXSpJowTK
Ppb51sVQmcPV3Pq8QuDCQF1MEVl0Y+KVE1iboc0/TkUzelwV13bJsV8UnEE85hofKwtJXRNI292Q
pGhXtRONfpt1oZrERjfM8RsOKd8s0dUGR3XupbyqglykAUQ5VKZduoLa4lnO4Jdz7VSeMCnYBvsC
dWC0RpoFlZpTP1M4AevUfetA93t2p+Z1krGvTZt2oPDcINKUgzB1eza2H7NOvKc1ZNXrGXIMuEm8
aA4ag5W0p3E/lQW8HRFf+iJVkC5Hcq5qJru5gnAtmQqY2UMAibQdfCU9AUktIKUPCaDCFdussQ5v
SWTspBdRteY9Wg+m6EO965X67ijOZN/YXDrk85AOP5oZrJIzOisW9zd0ms+L7AAgq7aAGYRttPTy
oplWg9Cf3Brsx1SIL9mM1xXvb7pi/ESSeKtjuga3fh9lybSNBTjLpWCXyJRniTV+zNJIstxqw9bp
1qV2Jr+cV06GCum4IJB6pMrv7fFMx0Ooo6iGJNCezFEhqyEWwVyRWKoYCs1xURgJeTJ82iFSQYmy
HnctPYfSUOyzOStlMhefUBbBOKWlBMhsf8qnC4hdIBPkWLsWfFLQwgLSNajtPs+lrc8hSiFZ1Esz
w5BVUzTIsqGrKWmvoG77I+nmQxckHmMCU5vRT6Alrmsonq2qwl7jPq5BMBIiWwFaO3JcH+xzfNpb
PRjR2PVTqKzLuIXSgnD6QFj1ZxajfuWnVuxegvQMTpVBlBI1cnKhoJerazQns+SF81VPnplm6pWZ
4b5Q33njQNIP5qT5H/a+rDluXVf3F+mWKJGi9HIfpB7d7vYUx0leVCvJjqh5Hn/9+Yj2shzv7LXP
fb9VLhYBgmzJokgQ+ABJY4JvxYr9eJCwjyzxxmAwJrZN+UstdRooNR9UPH9nRWcF9ZAcw1BfgDkU
B6aa3m+KIK2NL3009T421wt0hBe7s58aa7i3C+PBZfGdl+Ap5UkEU2o+/rC9ZV932J9wkK97ewri
WD1HMmR+VXo7O0rdGzV3ie8YCidkFd17Vsn2KlfQ+1QBDSDr2Xbw8gIaOIeFGavazKxgKlxYSr3Z
RzZA2++nAv+QEFskN7vNWIoumCL4btRcW745l70fu5zdprAwxMJIsWqPf9l1+9XtjSBfnAk+slb5
2Zh8ntlfymJfozxJ/K4VlV/M2J07HsQDay/M9WVmwFEyOWdkuxOnKsauzPvQB5xigbv/BOtT6s+1
lx2y1qwvQzYFvO+f41mE52a8yVwH+7BlfS973vhpP/Q7A8d41MbHuZI71pnmdkjTX14D/7RRmzeh
LKJda6toq2QGXdMeZ9xRkfl5x2BJnOUmM8py14vHqTSe+/GXp2D1dtjzKOo+yFz3myGeEQ2JXc4e
cuh88hBmOC3CT+TLHiuAjPD7TZbEAZxfR1XJi6jMOljKiN0W8wAhaKp1wqE5pHEwlVUcsBYriNnJ
IHfbe2XAKVinHMtDcu+pahP15ncWhc1+xiUEFcPKh2tWtltua/jMGdTRxjPP+ozqh3CrsZDVeCFx
S5M5vfR9Y/iOyXaJYVlBFAmo305t+5V7H3dmvDXGbNN7UbVli/ects2vLi9/aUyJyOO7oSiZj5NK
iGfc1vFnNXruxordII0zaOfGFztWnt+3Yj7L+AfP8nuRL+JYLw33c+idw2LPvlXbZ7M1ntuZwUvs
FMVmCE2ffc7DPphwFMBivBQb1qkfxhDFuzo9TDjdB11efcKmebar5UFGmJ751tbPiaWJF4yDjXvM
8A8caquBHo3ZYirTN2RsbSNVQTfzHu2RfS2TzNt5gL/YzrFKnCRQtnxSMED7Lj+nAhCDLIRzMFL3
sMeNvhjTeyngPgXMom7HT86cfIqH5XGa4ocono9xV126Nt81zUWk1tcStxAOUSDrH5XCYWM07lux
YHoZt1NcAW+zyJ0+mC596ePFhUIbsTs7jf6yQvt5sXrm20u/75P6V6Jk43OcEoa8c3fCeHa9+VAJ
8zz0HvObeBj8MsTtitr5xpfhwcLTskO+naAOKv7kLsunmk/JgX2FU8HOoCDiVBrIZMh3XY4Z0/Ci
DFzRbLrF28Zm822R8puT1zAhsLPJ8l99632z+/57UXwf21D6BRwcuRk+w430UBt1kDvFLwsXmy3V
r0ilT5koPxWDvQSwWOY+K+R3D/N536b91wIKtr/EWJKSek59uyv/ypLm2DTyqYjhIuIZDAXTkc/F
JrOqJyGSU9OaL5K1T6PMd2qCq7h0wwd3WmBZHppfqZs+eNHnkfd3Vmvcqi459mb2ozLhVWqkccqM
fgfIiAzMSPFdM9R5IFqv2lisfjHi+2qJv6Zd+688uthtAyhTVTH8e9xzaU1+2au7kAGwYNhnOYhf
guVtEHFtrLLsyzBYZQAfGqxI0LRVte1kfBN2LzZvDyr60kyRccy7+cEIcRSUJhBo8eMS799/xOc3
HNiPspobzLbXzye9kf/3U5njj77qszL115dWCqmkrp9t+kcpfIRA5zhqPwppQN/bWOv3gzSI7u1j
Qh9gedcPPf0HzN4/Nv7vAH0S8Ur/hOdbvxSz4vmufV7hfMxECkiOjNw63QOzkYPzHZwPEE3Ee+Ib
HMJCdmgTv/QK50PAh8lsx0FPBLTD0gRQ4d9wPgefwwFm2gWUTyBiFPC8v2//t8cICOMf4Hy4jN/R
fDrDDsF7kajVFtzjH9B8Zg6DTmgsmMGNygMZASYytnBSirfalVdNsBslM5Ay/kh1kvq3tinslk0z
z7X/rl2PRyQVJQMexXKjcReN3j0Ubw7w2Jg9qEF2u0I7XFNy5rZtO8FOiQMAMWPtn6WimrV/9ioE
I0O6BMQmqUz3X0XfDbfKrM1Um4y89Jt+/DpAxYWN5u+f+fCrI0+wBa3NVPsgc72y1oCGnntTvFll
Cta+mMngQU3vjpUE9qsNCyBmlhFGbK692mMawm1PXCqk0/5Gp6VobqhlwS7DDBEdqTexsgEeL/aJ
6qsgkVSskldx/bPvfuBPzR94UVG6uzZ1zgqwy94xq+M6EtVsT54l8Ds7gPvKm8lO6wXGfFSpSN5q
RFoTsBpQowCMILq3TcdfvFZeH+X6FD88VCILev4uNtzN7MjK7xzgE4KGw1k+66kGY73CMULG20Rp
NzpN0jKvVNCwyrwKEo+6XPvRlLaEYUNfYxeapzPxqDln7FTbKt0TlY2OC9tCB5gi/eYqZ4383unl
uKOG68uhr4jI66CahIo2MeMy8qa/AdTJwSulq1TEMK4e4TyCf6S/maMG+DNChqUaHrYCxfBBrC6Y
DbsMYo35kWUGowJVuxlgwaiOjkzlxaYDVtdPNfCIir6Flm/i6W9Y2McHeFS3xCdoEtVwYNpb8Enu
Gw1PCSsHoD44OaBPvtF2U9rbzCm+EhKECkIqUI3gC0wDHojMlvllmSt3S/AHN0qCyiv4YRL6ZQoN
E6Ubq2GvzeSE2SA0RyQ7+EHeVe34YRJANbXzVG/SMkMr4e9yqroaXUUYJJHfO5EncKY3z3Q7xeLh
J6jqij6CSyXPgWIA4AooCmnldwYM7jJJnEPCgUrerpcvWSLhlzQBw9Bzl5A5hOQhkgquG6iW5vXZ
1QgnwsV0sgKcwFq4BrdNGqqT8w6gyfZhBYFQjX7N7I35MHEZEPSIIEfJol1uxVxvpxEmjCuqIYpr
VIXo0k2VFsLPUkveuEstgyquDH9OWgBHr9fFFqhgCuZkv0TI0ytoUj8TbjRBH7bWga6TntD6rMLd
UgGHlYULFvk0yz9XLQ4qVzLTwJU5KY2ggeHCb00YJOIwOhKODNiiz95UR7uRL0cgVYY9oc+ojWqc
WVuLZ9kBT7y5MUxgKqjmTdWQ4UwE4GKtjHbL7P6n241N5ncKWCw7NWpMPF0luliSJ1gmq50YeHVj
AB2W+VQNE4UdSzPdNoeJtYluCerCNKgw7bR1k9AnroagwA9e+s6IKS286ItpqPZm1gXVVtJdvGrL
F/WLWH0ffXWHCefZEnqfLw3Z3rhZDpdwtJx7BhA7sRSgyPBzlocpdV8qnmG9f7tZF4A+3OwbPZkx
TN6TUW3WO7zepq1azLp2rm9gB7WOZn4bpbjB9S6JpPuteFUDJzfsJrcJ93HGZriBAdimO6fbvWIs
BSEtiVHWMJbI0ToQSKefJNZzC775d/OVZkeZth7OLFp9bvXmf32DNSTJ6419rmy2X1mc55da4c0D
7vgVaEq4UyqiJYsDKYBcoqdSavRVbQ73iQBkeNTAJMJSEZnAgJL5RAvGIyD/hmR7RXcR6pIK080r
TJsazjY42QJngLpeWV21kXrOE6Ytl2kZJPkwBk0FtBTxwmL+Jssu2Vk9FH4qcIADBqI0YRRVOd/Y
i4D3iWF3JHwr1SRiCDK/gIPiiOMDG+EmkoXrBKWG/VV5PmE6mHV74+limKYIxpUp376D4dEEv9K8
7sKg8IDuVgAfO8ABvk7wRj9IKpYZHnWgBIAut2pPBNEiGc44K0jWMHHYB5gZfhlAFPW/b4VWrWTX
OGxbmmO/hQXHl/PCbqiIIvYihniAOQAvO85dr4UkwM4bj0icimEJpSoJUpeVJJ6dRGpvzc6JKI4d
Gp4BPcy1Stx341yrLgzfTod1z5kHY9e09a1V5C2QdlgZrHYSR7N9KC1n2PRA5m/gKrU3gxHBNSpg
/R6LPN1YFeZZplXJTitSLSuwanDNvFapHYvKXZgDFGpmjePrLG83o8Y7NZGBq6QqMamoCDmlCwNa
MzYNjfRd+xA5PNg9cKFrT+ISOTt6z0otmAir1qmgmmgaHgVsvW8jqTABaCAWBYz/+sWj5pL0Gaoq
0j61eKJrRKaEQF5pElzJa3NOejNJUqeMVOh1TJJfyWvzh19L1j7CS8p911fXK6B+767yKngdQ9YN
YNShawHDgQ0G1ltsekByAFSn6dDiwyYKEU9APCp63bqSiwvYBQlTbe1LZL/U6iYTwI5CigMCA2iz
rprCWRB0oIcyuN5uqXrlruOsP4Ud0QyiLFMBtdLvUZc/Cb8bcW3+cInU+d34+qKIN8VYKdwYeFVs
Pky/tlQATPJn0oYJPQCqUcD8ChFLb2O1VrbWgou82YZi/kkss4+xvXtaNVtFPpDU8B95pUbyxT1w
KCRnk77wYazrr/yxvR9EGAAUgtAVuuK3G6VrJ15LixRVVxlqbuwEy9eVqW91lREsEsehBkplBNYo
huFFD0wF/fNGo8Mjl2zMd0bqPFVV0fpD1gNQR0pePgxwZOaIP9F4a6F1M0kqH9FrcWU2BQsRMgH/
8kchW/e8DkmDEE3dr0yizTmbtqxY/NGVhq9cYwzgEzRwkG28my4DRsw0RIcYlLj03SaJtlw09rKt
KykDbhsCyq3e9iZY/J7Y1G7kDMzNwM1k07PGxHqllTWNR+pJl4S7Hv8JpXD/bgP86szMchv2Hr/x
FpMjkgA1VefiWuNwBexx1D8AP4ilUetPHmlVSeHAXWVbgBdlUQw/24lZWP+Bt8OOM+kQEVVkULli
HTIS6YKYjtEiwsNqEesh2SNc9s0uM6PJDGLl3phTN++H3hU3ky56DjwqfOkI4ULMSKJPLVQDBOiI
6CC2byisQxejDIHjR2jLNirFd96b/c2gz0FrQTwHGsLGZjDjji4QNcZSj9sS9k1sFAswt4aDkI06
+bI0rrvNaTt29U5MRbsIBCaULyaWYCwR+j8htF5F/xiqUUENGVztQTeERRDnznhzLaxMHdoFkQu0
Nna0MhM8fNTrc0JV4ppFfJl54u3mUQ03HlIZ4qwR436jZj58FGZ6taZu1EI1Ac+djYeBgM/uXZH/
TlIr8eIakDvDm8SmKGogjL15uHES+Oc8W40B8dYGqk36X+VNngffBLR5er5UW4tBzwF65sQjsmPa
6LPS1xpiFNQy97v0elrQA1IDdaZ+cSQvncPZjpC4vd5YoRsWV2AukQZtkYoOe4TxrZFZELDiN1GE
vHM/NGcveCeU2fE+joFw0mhqWLQBrJ40xtrVaGuPgNelxmCnGo2NA4YKRo3QHjRgm4oe8G2pcdyS
IN2RhnhT0RPkm2vwt0aB08pTEzR8XcNyjRyvhh7IAfisbzLAykeNS7c1Lp3pYiV7gqSvNNVIhqSJ
rDSy/f8baymI+4/h8qvh1eIIiP7PsdcfQtY/9Hu11zowr0oTtip86M3CbIO59Bp9jS9g/B+YR6UH
u6uF8GcHYdGv1lqk34HpVCLT9eu3lF9NtQwfk0MAPqIrGHIxe/gW9v+LqdZmuJt3gdfIVO8iSxZW
DtuSDpJpWR9MtRlLsGmNqfhXbZdnoL/t56nOLPhUFw++Z8d6HnltbfKl8fbUaroGu7ZaTWFfW7Ms
fW39U18aioT/1Jd5f8WIAdhEQ1WfqHCzrK78lfamuT5JXXzgJdFS/S1otLfAV06HiC/N7Vpklfee
jHlunMr04NWe/RJVGYJ+HS8KDE3Wc2Fux1HJvQUl5AVg3p9p0Y13OOf7TKltKZtkly7j/E1UdVAA
S/QyRBNsM0mHjcmUC0ek+hKeYKYOT1RzKi88FaF2MK90GjL7ZkCUcjqb2MBliFAuaC/Rxh0Xdpoy
BCvtEKXPTkQrp78zytD8XqVxcpixEt8miypvM12ocJIB9nQefGggkgonbsrbtEqNFgYnVKuDF43p
LbVl02TApzgl2ygCwnSyF/eStIDoR1XoXpSuLdM0wQmLeLiK7bE9tp9xHjXuuwxBb6kBqB5WwvIy
6AKuVBQSUCdR4SDSdWPUVz7PgfKp6sgDYL67sKhbLlFl8CeGj/1trSGMds3UiCcVVeM5qtrnOs8B
A1KIgntM0wRnNxVIR7SPMI90j7iP4VDEgNsRjwr9rvhenERHIp3Fih7/qRMNlInhAHtjeRwR1FP7
Iu7n0+im7wviVZac3jUQD9rl8+szd+3LnAwHzsbsroHH+CkMDQS/cofBHOyopwmeYX8Y22mTWGO3
RzytfWLM6m8qOQ4Hl9XxBVHDzrYA9PvRmlw7AOZAvaQZcLsjQndOVVGbGzjzgBYa2+Qz1bK3Wjsa
8ZW31iQ+CXJIMkAkWNbAYCMLsfdU2KuA6LEYxD7KvegwsLnfDAvQ5kY7qic5pcVhgYfxAA3Mfaza
ofEHI09+KgDVAMrMv3XhzDaKG/FZdFZ4G9kp34TdHO6AUBB+XoURnL6mKXxM+nJXAbN9QdxNeTFl
U14QnFBeaonTyOQ11Y4aGndWDO8NWgzVCYDXqx+yn851mH2zgAhBgJBXGzeaLIoBG24pFwM7YvkN
rydu6I1sCt48tMuR2QsyGIjOrn2ecnZKiiyNgMEqu609LvBCa+a1PWnZd6fK1QEomHhbKsMJ+sFI
3L0wfhhdPp1TGdqXfPICN5HZ8nnIgKA06zhyC9+FA9pnopqBfkrne0TbTNei4Bv0iN9zoskFKqxZ
9iGH6ASQx8SteZ/JKH4oQ0CYLMA1f8RjdJiSfnoRbXORCEeG+hOeqMCqF56EXkeIzGkxWWk8wLtw
AYhNNiy57eCvOauGyw22m+VLFJq3Tms5P1W8PPFFxC/Abo1bU4TJbbk0+TkGVvoqOiAqP+F5+fJu
K/yDI5AxuBR/212QINjiHkBLOiMgNhq9+7xL6yFZHvfKUe6/oDdlx5hs/hQRgejP8qZDKCmMl7r6
kf4o+o7+t+rHvsA0pYHRTXzL7cV87uvosRbzdJfHcfJcjkGYt3kQlnO4zfRjpoI5C8calqe3RdZd
+blVKhveb4i4usdkNOGW5NZubz1WvrAAWvWpx3//jbpoznUxFk+z2wCKMpTjQ2w1zS1CnpKNcLrq
rygdbqLJjj7nnhEfuRvmiCtyq7+GUxdH6V9tXra7Li7dA4yO7WdgbI55AivU0j1N0VLcQxsWj7nq
z9Es+y8IpFaIDQC4H4k7+i8FEAV+3rTqDhDS6ID8GAz5KFjue82svg1hOwe5aU63A5TSpzyt76Xm
t+6ktma+hMcaNqeXBTEnxO+9RO4A0bL2YZ6qb6y7G+dJfgnnwjgMfcO3xEZuimOXVPFzhIAjQOuW
dBOOUfzNRmzGf5l9LvKz/z778KUQrHjwlNvQcDAVf599S2K7rWM68c8Etj6ATLB1JWa6fOPm4gTj
bEFnqEL7sV9cbOXl/M3MNEo76trbpZ3tRxUZLwAnWjs2lglgfmF629hmeptXzWuNeEifco+0FtHh
A59kp97RAW+679qcOPV9Yzf4j/9hOOKZCHaqVP8gBS+BhenHW7PLxW3auMk2L5foS+ckd1K/3CIU
97XDATPRopbir6LDYr0TLWUmf5aGfZ9UOXtxwrncsoopOAm6iCvf4MZSFfduPx7xSu7GhCeRDvbe
IWosjfyoV6+131s/yhkTMNcpwoyp79paui27sZqeB27hmUiWsrwvvIohMM1pjh/4q2waVuYtkY4o
b7spDw9xqqMZVpG1L/FEWdxZI1JeUFdqJP7HbsA9PxqphfCGMt2FSzZ/wuaZBAxo2S/OjECmuHPH
7zA6nJc0gn09STs/Rog8YO4xfMTCax5ZnDeBIYpnlkzJnaVM6/mNAkDTfo7j+tkCyPaOaUq3EWVh
p1ol/1f9Fv0Lb6Osvwcn3vXX39rW39NtK/V2ZaLI5DGt4h4RTbE6uxUiTidhIbmP5NGZeFRbi5Qa
oowDNDi9yv1JWE1heD17ApnzZ0CJTjv2/kXG2cnWxyTLEiZAKrb88CJX/VxKzF73pxFlDEBTwWr4
/vT5AxhQgLuNT0Sk6QFoV+NTBWfZUzz/NeTyFCKE4uw4DfSJNxLHY+gTyRheW71YNsBhzRsTK5VY
auvW5lmEtDqmdSt0zdY8qhFvbS2r0NivclQb4/ERNrz4dpQetFduTbsOkUd3yFfxWlBD2XsTjhN/
80gENg3oNbqhEtkk/Eb3Qxqu12FImgS9dPb8f14tJfLuffwf2/jitadzjeKjfh//x5OKDUs1tvEz
TsynDoavBxcu7HML5HJAqybUrh99YbsPUC/jc/3Gd8Fv3/gDgpThxbJmrab9AF7CeydPfDuSP7Lw
r7jxHr0uW3ofCyi7Dd9WhmtN8xCOivgtxPD7nmpNCOqFg5qpoDeaaiQIDYT7js0xIjGvg7sMtrca
6JaNUeLgUWcpsLqDV5xqffDIS9vcK9OON0SahZs9dAzx0bqx1IUdIh4snhDdEYtvC7CHbjiLU1YD
5T1aYxV0cZr/qPGIktCZvuU4imxXCUf8DMVNO7jOUdq2jmN1MPFWurL/i8bl/PtTlDgcctfyEIpj
4Uz/+5YXwQlnIG7T/imKLgraOAaQ/a1w2hj/RaK7jkM7RESr3cXtzcqqEVMIE+Ngb5dY8IsRp/yS
wnGcwH185jNi2yxdED9OeLb1ZoZo198bqHWCrbJrrHjb9Z7RHcslltnFLIcEsSX5l3qK2VGUor0D
eKS9s3VN80vuzIerbJrw9I736WnggwVUaendSxmfmrGyn+10du91Ww2g29rWaorz8VNZZjMyeRj1
sR2r5ES1ZJxfa9lbbW1da9EoEftstc3+n98w999WMWEhr6VOmodvzAGc92EVQxokM0ECrBBfJgYu
GGn3EOq21DrrGg4uDnPzE5EIHWHI3JUscEFANfap+YNg4irY/K/iJDTpMUhyFachiaQh3UrcZZad
75AOaL7E3K4QUxBm/QX51jRnGe0ZcUSaLasE0bgj0MRILwdo/NoOO1bvS5ml+4XF8+Xa/DoKw7na
bxpEhyN1TNW4wG0PRt/csqSsc7haUaUC6VnCUx5tiTABULp9J7yKzbpFIc3ryci2+E4ghiPWtQqk
ERZWaYewomfluS2KeVdBi8G1D+WZeFQInLWQOkPLuKO8rRAgd9SJaF55q6DyutcRiOdVwsO3Rt4s
g/eYUUh7+D7NIcCW/7bGAhnp4EsCyJ8JeyA3f387lVRhhmDu5mfaFUvLt7Lydo2ajXPm1veVgXxH
RF1ZkoUIFSj6eRMBChpkV1pLUzvy/szwdjTHuXCNs50rMexnr3w3DDWQLEKO+aYrRwDpqyYJknIx
vgqreCyrBtF9sJDNHfzGTWTfT1ZRfxtDhFRmXWE+mYg1Qc4DIzzXlZkcLSTLOrqOss/IDWBtGZLs
PcG9kCB5i4q+6RFVKgHla255GKWPCBxq9tyobL8b6/wHN809AvjnL/GQh9vFkLBtZ054TxLwpY+X
LNHhFLRe6fUJERPmraRFa6znyhd2lO36t5ZVsLT6bGNHQ4EsHXb74E2lnyHE8onXnnqyxt7axJ6L
lBOa9ybRTXW6YVP4WGsDglhUsbPCMN60miRenAG2XXtQ/iWZHKI3usBR/YEEiWd4SYJcZ0n7QA3r
WDlZLgoLTs0WwUm8Vtsa6LkLAmNgENE1wMXKSyUKcWJ1tP3AJwlq1D1JdO0kdM9G93wbliSIT2JI
d3Qdllgfuv8+bOuV/0Vpw+doP8524CbwuVN9/scEtd0Psz3ylkR4VWd8R9aNbQfbhe0bjavzJvTT
hvaIdS9xB2+6uN+IERcVRGlPmXWGnXRZXuWJRz2XeJkuww9MJD2q3qWuY/0+/vVH40T+Qhq0Szrl
7QMSqrUPSKugTF7fXzU/rf7hCL5yIjdP76vklvcIIMIq9IBMeOLJQxjHpuUl30ehJ56KxUlOTm3V
SA+J1olN4kl34Ei7du0Aiys6jAuSjbTFnjRUw0v7DXaI8kBklNdIU5IxJPTTyiyyTb22kuV9bSXL
O7WaWvhDX4Y8hc9lPubHpZp+hbOV3ytTFdfCiIafS5WyI7GosUfWwGNiNb9y5B69z0xAXid8gAt3
kpdFv0vsCBGa0GqSoUVaJmsWd/Vs9ieJMKctQkKjbwgPA2JP2V+WJdxEEbJIhVOvNlhb1NMASOsT
Syek6OiAk9GsKZ5KKFkVsguKBEtcP1oIVO+LnTKAGBKs9O5q7rl3UtcqEUU+rCnZcW1AHkx+Rnq4
gMRWPg3Sd8XwrgG2wsW3TQPKRhzy5TQ0NawbKXTypCrvTcP50c1y+jIPZbGTTMx7p6rmL8iad+f0
7viYIqHFP6/68vfUtlzCKmZybnLBJNw2ts7S/94G1o+h25j1Mn2fGlj6Tb+YDORJ45M4Q097KEUe
VvAc8l/2oLzTkpjDE8y27SGVwJQSScVQfXKKpX4kwooxb/CdVIArtTyi7MU5SsQDUX1YDE9DHP5K
s7o/WYNRXWBb5Vc7F/LrbctxBDJf27WutqrMRfZDNWRpsMrZZMXyegSQeGJjZPCfQwnLkUt3n1aZ
uSG9C4jX96Q3e/kGMNUd3F7ijJDIJzLuU1GlOVJiNNWFqBCPYJvZ0tlevQFJ46zyJZsRvg4F9YYn
EyBaupY7k/upnpFvT9tpiM/nFECFLnQ/dW71kW+PJnbDJG6CkZlR+F80OSa0V+y6wet0xfqZOhKp
/03k/OU2h33z92fq1lbbIU1K+b0Fom5TIJ/Kscv7S4LMw4gFK9R0RoD4dKZamRbt0WnaC84arbgh
YU3mY5jMvmc/ZmYmz14Z54fK8xRc+GN+lsnibGWRT0/QozwESsX5XzKfTmlftdhfM8AFh9T6KedZ
J5MVF0TLV2cY8QtYuIC/5ji6IcmT6bqIikVEfAEPuCeXfY+Err4aENH0L6uIkY9hRnzGohWttUC2
pfbW1cXKG4rKN5E0GDlvPbb1sLt3j+XgHIuwOeTWZL/YidL5yrg4isywXzrHvQ0tr3rss3l8TLrw
hCUw/VzJOymX9BaXkt5SjQqkhphbJNTrTmWLTBbEazykd7GsyNxfj3RwPH3Kqjbcr4dAOjeuJB36
6Ez4JkssknCMClinoTsii898WotlqOZTnuWHPO+sg21HVY1ETH+LXGmJQDTmhMtRJCO/WxwkuioA
zbY1RawOu87J7KYzUVhjXvlDaca7OTHHYOWRCHw431g/t/sRNt7me2IjnSgi/Z2jXTg4fiFh89fc
LuwAtsv5VM558cIaRPRpPoKXy+OskmQLy5z6apdAr+QAhtzxvHAeGO+eHc0XOLzvkHcWOYMMWcCJ
NCuEAYb1xObTMI3OEwKT4+eu3JHhiSMoXBNkP+LKVW9EpsWi4Z2YDmVMPIUP8/6Tbmybv8cM6VcK
a6NEMnHX0onnHf3KvXMVIK1PART/Yn9HSG97lPgw2i0Vhrsku3rOOn/lcdUh4hR5F15ligxRfXjz
xFsvkv1AkrxA3CLw+rglZAJ6UgaS9yGCBoZRXczCDDiHJrKygPcwEahrFYfaKvlVTCG54s4xWzcg
nj2mDBkPvHpneu4UVFObH9lUe59qBymUHbuCR1eT1cKbQ9q5ClonyGQu4A8sq84nEjgndjeY/ExU
qpbyUySuHYmTO8MhTBJ5H3nxj8TMi1PuwOjc8wmwKK2yzlr//MAzNQ8p+t7LrTxDwHN99bV96Nfb
7nwSo87HYURf+zRPP7fDYGyZpbClzFF4dhZk9MhEan41l+iInOHOz99FU4ndh2tRUQ/DJp6mce8C
lA7Py6Auri5qE+ZcE0kvVJypiyPq3PSplejRnS7Q9fnRQLyK6RPPG4S6NEbaBbaai+27frVhyX3m
AgdQK5Xd2UuHUFDP/Jw4UNN4DsMNkU018r1MVbElsrWyeGu7Y7i/CiPXfGBlQ3MiMjLqL1Ko/s6J
GvZZpW3g2uJfPfLd+FzY4mkWdXyuHPaFdjFiwTd3wvEmvpOlJ4Gw54/ITAI/J+njLF9Mv2KwCK6K
+qqVUyvA2cAUaM1+bTBCszxOLHaBywux+nT9nNzUMT8iBT0yzVkuXO5ze7J1EeErunAYoraUaYnV
ztusLKqRGEkQSYXZyfYUhqzdw+uOJOtR7yKNnbS3ZRnHX5yynP14mZdzOkbhZ2++U3KIv5ihCE9L
WBTAUYG0PEDd8eXw/EhkibyJA+CQj0mTfA1b56+UIQY9csLpxsP3+547lZ2abJi/ET/WfCQh+iNf
wqZ+Exv24pM7dHK8dEsk+UTJG0oNq9t05fVLd6gW82i0pn0OTVXusPkhnlqTa+G9kaEpEA5T83hP
rRGOvoiv183/Q9mXLTmKc90+kSKQQAy3nrDTQ6adc94QNTJJjAIET/8v5OxydXXH1+fcEGxNkGlA
0t5rr9XULDtO6S6qkPedgcdoDVqOYm1Ptn8EbSJHlvRQv2PfiMzBxI32PfzLz1UX4WVP63cnJ06Y
MaE27WRV7zVzjilm9kcfvO3X7tPc7I/usgNN7VyOpZKzRuL8Ia198hv8wS5BkpZJz0biHWASWAnQ
+xac+8YaCxDS8QmrRL+LQWUEegEdeeCjmpcJCYKNK52SZt1nCGCZMpDzIYLhPQdgDPu9WcHf8gE7
HxD2EVCKjJcJzr0SJF0FWYEnKN1wuwOdcVBHc2U9Yx+i3r3/3zME5bN/7PdFF4PDChApJPXb3OXY
Vf59hvDALASanr76qCKnX8qZps7q06JZ2CmA+ovruRtxvu/B4LJkiessuam6NjBV10PDqzAbAHhG
8LMOe1mIazgB9A516OPZXJstV1S6VViSVqzNhszty89a5J+X5wCvqsEvGDyDOeva7rnxunR3K79B
IYa/Kk17g4m4NQus4TmbWvDfgFakyNPnPNNrr5fTG6MC71QqCTwczfgWDKDnQjJIcsqD4dqMAMl8
lJqAiWz2omN1YW0ijgSNm4f8thL6w9t+a/zHcuoP8zYy5qn06mG/Dcp0f1B25t8HWp1MXBLsu2dK
8uHVaXi9Bq+wOiBpLjiQeEzWhGTyrbWbExJtxi+dcRCDtT++RJhLF7RS9T3Q6fpxYNYdZu3xzW45
CJLHBlGf2TTNGKBMh4r2BRgEkBoMf6B8uD3L8Sif+0qD48k8zLYLsmdbYo9rmpiDmh98kNSCDaME
c/RsmcOtrRnz+tIQXl7Hy0rk0AMk3CD7S+QXeKIp2ItAFFgFPLuYAzjFPybpjHtjRQP1H6L8zRim
T+JFbGeDQBBgGfT5t3F0kVv/scRC/vc/XiCbgTQUjEwMspn/2LXkOm9llJTVh0qYvIMXOjmC+TM+
6naUYAMAHSCIJYt2ZQr/rdpUqIq/t61T7c1GUwX3HWh9LsbIm6ZdschPQmMS3YGEIdKX6yY3z60f
NbgID33j8+1IebqMtOYDKGy6eGWDVXo1NKO7rbPuNcXWZ12mCQA80xTcc2egHrzl9isS3rI7U+bO
7oJsJIgTRXVorGkEvT2wdsA2DX3VXsayBL68iALn7CfT2tyUZPA8WLmbrM1uOQJRwhmh6qULaqBH
06JxkNBRFqAjNWYNfZy7YXb0GJPa4Guq83QIhTMVB5A+rhRWSycXedqnqVZwn9PEGtZxB/KdxO8K
d2WqkLzwEVS+Ax0DUAXGcZxsy7FAHovW9JJ4bb+C+gq9xPnYgxMRZ9lcViIJ5kjMst3LaYA5MkUo
XSQPPGEIm8yHtkaU0JRj0/dgrCm11ohjB3vfzb2HifTv5tPRlvG0Aam3DGkzxPtOZe4uKaKzEro9
GsiaYkW+AxQfZErzJ90ciIzOee61R2PdWhjIm+n1awzTIo31uLDxxi9u30XzsWO0TY4q+v5HsTG9
niVHuKqMcftkmu+jqYu677ePpTmrnWPf+o17mierys/yAySGErBLtgDDZHwA/UcJsIwvNPx9SYp/
Ks9eugQcgVLV5ZdaqodAONFPV4GdcnSBgqDVugSC8DvIHj8KNyje49yNlwX83XfQC8hWjNjecWSZ
d8w85R1T3pa7guZnPy/saQU0+WdF4T+6yUwzY5F5Aw6tHXChsji8ueZ0ITYleD7xFJx9kHt8+3Ui
4uxaAk79W5Wi3j0BNn3vWsI/IrG0Q5JIA9dix6F4YgoDCgTnCpmA1aZAfu85zTi/qyydLpJOWQJS
KjxeESsPNmZxgK9Pc87GewGK9xogtsPt++fhv7HBeg+U0Ga90LcXhWSUNZKX492Q5uIJ7d9o5HRf
u9SVi57C1w8aiPbOsyowezYIIXig0TItoNGUrlTT5EeJtLuTCy77ZV57DAo6JSZd6AjsK+xc9818
MObt0NTgFbNFsrsVdW4+hDa4RqYX2rRdiPDOGs635MQQjXzQiLI++CRzsaWavLD3HFC+lX7Wb5La
tZam2pkbpuBpxM4jRiCzzkI/FcHCRr5nmIlmukP2YnEQuaIbpM3g4XEcZ9nyyHutPf5NT7z4UeUg
RQoA4wNDz7gldaO/5gRYCta10WqEU3zh92XzWEIWImDMPYvWrx/LrEvXVpfnG1Npp8q7j0iwMZWm
KKYFmYkHqp0xiSWGPY+hSiSHXFXw04hnkdniCIpEsF5x4HE3dQtywlQi+JcIhBLB+oCIoTk1heaQ
z9XXM4vxElxuCDXe2hgTn1s39B1N7vIoYR7IqpoULArZmy51cB/VMrgHpzYctSwlSyuvxrWpGPJS
byNkPi6we/GWeZTis+Lr8Y0xBE6091r1LNrHumrBoQfOZelkE0jRLAsPLssu5hCDjiqqowcCp/NF
8ULv6dh83OptEB2sQQ8C3a+5D7PaL36pMywUvGHUoRiRuTTE1RfFpbsKXFYewPbsnSgdhyWeFPnt
X1pUSJzdDJXzZmN7donh/7SxyXg2Vsbj36y5DisNhJznliUl65s1141grv8h4cSFalmXPXTAzF3f
t1rA6a/hCb0u1w3wuGj7feQAsBdV8jQqSl44aJMhdNQ/RaTtL1DQ2AlRkhen4PpQ24KCdRCtsmoA
m2cNnh5TK7KkXSVtBXRxBSCIGZqVQjxQ1f22OehB9ho2UfZ5B1lsy1DFoCJuQV1w0BO7dNKbBH6Z
VIAiFpE+imSoizkgXAZ+2pKvIX11zw2oAlxGGrtwBef9vMq8FoqRl2HPEEmL4gxTmEuwN2N58VDZ
fQEoLBnus2RnSm7Ft6YJ5fLBVAhJ9dzU8kgQ9hVyI7ZpaYFUNbGhveW64kcLcBktox+e9FNECJR6
5gLkCgMFt6uuQKaBnDnQRmGRSEAsCQCKLVLkTE39sxV7zV0f+7+Vg0Y6O5ZT+VXG0r5g8llawg6e
jKcFHE3LIB2qi7GyyHujfRRd/TIMTtBl39XlnansY4UkcTKJ0JipDQLsLPXYyozmjs145zECIkQ/
ajc9LTO4NAOECqMGklsOIiuNR12QW6vkK969c0/z+NmxMYFVTNobKy3r4zhHuLCbDtuGpN89YcsF
PsHdYzTFJOxA6rsFQqa/iMnvFqZJlsPbAhTIhxgIfpE+AXiNyf4/fODOvywmPcvzIAcJZUBu0z92
YzZwnTENKvGRpvnC7evugdqkveSK5XdVm9cLYGjUxZRVXkvx0RddaExTMYG18I9emtDtWAaKPHIX
5NbIStSBBHN5dztBaF2ebSuGWlZPEBH2bNXuzSGSvAb5t/VlIqTdF7GnK1D/snYPVtnPJsZ0CoV+
5vTW+bc+Zhw9Nu//sXs1sf3SYAKuIQPmYR5C9g9w0JAK/Mf/q22sNhmkPbyzvpAbGdNsYc/rCSiq
eEdzViUC03pqqUsDmuydKUvnRcVQc1QgDtCGHrFBJzQXdnnqHyXYBQ9572ELVMbYjLr0/o+zngl2
LdO/zv7/2w2s2SgeT6GJU3IAgkEjDsea2RYbM3ayfM/mKKYxc5C2/Waa2lvjW19V9v7ij8Y3M24b
XEiQaGlp6h38sizv/THfyjmQbw7w19tLCc3LEA7Y5FFMQXHvevbSYVb9tclHsgBGWZ2Rp8G2VY5N
ZOI7OfYFNqjcde9+B5Nni1/7u5t3BLJZOrurwOe6dKu2gu6dKN7iEZ98kmjwUsxmob0nUnrFuWAI
xgE5drIDW76logRxGumQamBM6CEu3CEaj0PWjy928SOTU/E2iKLY2xBFxAONsZBpkIIQzmrvTO3o
EGgzFA0Ao5bGdgJ3YAazZBpvzB1cTSd4Kv2+OHdBUV/anp9knPA12ObSHbho6KrRIJyUoooe0mzG
yOZ1+hUvx3vql/ajbWX2zgWL7KblWfPhe18JVEG+/tEx6ujrfzz/tmP//YvBgd30PUh82mAeA0jN
/9PDb1l1UXpp0gKxidBdpyVouIcU2pwDj99S5KsjSbl49r0GsC8H61ZTHmcduAb7lG5IWiRvUJhE
rn7GwY4u3PFZgs7YNAPla7GPk0BfTXwIulULWZud66fZUmlV3U3W8LWUXfZTVqeAO6BiLgB48brI
f5eyrZYMwfiLE8FFJ626PijRe3e0rYcQon3TQ1lT8L2PlL3O4/QqSn9O0+c4jGBF6S5IXFXIcUpc
zMtl1p8iezr6MdhImENRVvtOB69u3B0n8twMXXcyrUyxMceunrZOb30x5abIVJrD2NdwJSruLq9X
MIXtPGRLdb/oiiIOTdlvF/M9FcJX3ELu6tcNSHx9DsqqV3yovc+bMpfiRWeFTIAb1QxzLTNtCG+Q
6cpFvzKFf9x1M/TwGAPwFBZtXO9iq32whfaKTebQdDn4AtGnHOvOQ1axfl/nNAIpfUegPjXbpV/G
S7BHpmvfhsIMHMUl0Jr5uAQjZ7r1XCUfvS7xjpMT3bvQYno0RZ0ARK5VFt+lAZePlo6dPXHkz1uL
gVs/6yLz1khPwvQ092Su9HYKmTILM0Ywjy3gM+rcjh9NCwdSXtsai0osolBpypDntG4LkjxcrySD
cSPHcYKHFS1Af7+LsglQ/CZMIbVzMaWgzobCakC99XWEMqrPNrBct0HBvYI3P3Wq0IzqTFV0SkUM
OS9ERJbKU2Cfr6Jxi0C76aRiCHZqJV9Nc1OkJ/wfld/Pnl/cSYTv2h2hmPSMaQ51jCRH4bKD6RX7
MTRnK/wm5q5Mmc1ARuJZ/sm0T520CQE+TLCKxpCjjj7m8OLBRwLCfQNeHGQXIJ4xH+xJwzNN7WCt
XA4RGA0+LCjdybNp0k6ejZlq9oQzhqSEzFFhAIUj3oovyKQSGz05yGUhrHoRU7SlyE744jRRu3JV
yfb20OsL6fuvFFzvX+JiABYN6ZYnPw7yexZN2NzNFYWrf/a1R85pVOZI2FBiZS7Qc7kHmuhtLPvx
BBbebudh7libi4joqawC+10rDQGIagjCFuCzN6DgQGrbRBsm2mwDP5gD4uT9kNXg6ex0hhVyybMd
BbTtkYz4l1VDgTiOTq0auURwutK4OJta6qb9yk1JHBozgTDzAaIaH9ehGjzDNSBkJz/orEdmgaE+
YlO5NiYygaz7LIW2m7ms0iAsqulUAt5ofzOjeZVHQMAw8CUmYfrIoEdykYggzrd1LUGUfynrJL/e
qk8U9A/tzlrYcxNbgESmC7C/tbEa02n71z1XTrfKoikJzX10pQVtWKf4vGew0t2rThTXe54fB2Tv
cWSPzEMKXk/3k+dtjWWuYu7bYcNwva//dc+mk24hxfLHPcc5yCoUL5N7VejNQHIedk2wg8hGCuqr
rnLvCAF8Z2FOR4HUIug/IGU59fgWIC3U+KA6xkMj6PJqE4XgRcZ9AOymGN3nMQZLFZso9V9zO6k+
B7OKVkHMd66+lmL7CtE4kMoVJIfAMCYAO3/M2hqugabWq8bKxCOAkeKxlq8+nqezadB5zF5bftms
jVlZObugs2loukgxgt8fEtQbU9YCUgn/9RIZIeOu7MXysxvGbRMws7ldLcOU9eLRirm6H6kb3lrI
euzwZ3bl1oyFgFcAXx4cTsu6qhCrxQ2brk2sPRCF6XZnygptDQdwS7xP9dTtfLsWK2r5Wegoze+s
vJBHqBWAMVavogL+iLxsnierkAuRVOOPZNqIwmt/jmL6NliSvfjl4K2yJipOSAeDxlHreCFlKj7r
KAF/eM/kB5bG+2LuBDdIiC8C+5JxG1hUNcmLubIeSw6tX6AgkI4dVr7bhCA+8vYqS37YA6vXCSfW
tnd9fsRSJt44FYQNSRHx1ZjXAYRZff8ZdG+147RAsA/0ix9bJzA0qhiE0Q+Jr/FPznQNKklWfidd
/A1sYe6bq6186Qxj9NjGMYG3ObfufRsSSubaccFAV/T366Zd7J8jPkHtNUmGly6FY4OBnPrv1xsg
gQ3CyLaCek5FNy42bptGwdkdiQjEXz31Vnzs6RcCsuQINCjvQVt4m6QZ9dbKy/IlcFyIrs6jNgHE
C6eyO9q6p/dFmkNz0/SccWtJPT5GAYUupJP3a9NBFiFyv/wPhyViQ9XQ7mYI2hMUSB5MPXCLBUgr
6+GUwD148ggcfdeOQXyeqOM94bVTO21B9KNmTfQRgZF9vhNEOvs16ybsfa1uehyS5u16I+DGXhAE
LO7zceiPzKvpspw7pAO5K9OueJl88MUzH25FqbruHe4jyDehAbEbH3kZVM7prfUl8JF2Zi7V8lbN
fID8IY6H7uD2lliZCsIhMoGv5muHfWnoV80IAQRNXksHv/w8ZFWDiX9KfHGI4yk7u6RHgvf878KS
H44iLPsuLvG7fUQb+zpkk0m8cG3yriY3DvVUNVt38McX6HHtTM9c2hwrVSkBeiDBfZFnULjBlPTM
ZfEMSjVQzvtQPizjXF2zGUxKA1eqWESJK7e3NAcae49E+2w3z6YNyfilmg++wNqutjP4lubJNQXK
4VL53xKkDl4nVGhZTiFCvfbSdDKtepE8jlhOHo01q4TfaX92ipUlC7HMBTMbZN88USXPwiHknMfV
noLU+1WD1xPIBAmtKpbGr01DddhZCLeYWlfGYkWcsYfTBrX94PwUlW+djDWPyAY/fi7mEfsJlAxz
I17jupNsOGIkQHJAbsDv/QMiUf6h4z1Wp32t2XbwQHM9VzSRT+rVb9VEV1t89F3gVzPgemgugR7j
UMG+no4JfLdq0t9j+jE4cbaNOjDU8zKwIUTgJQopOS200oDCRNpvDLGFHpn5LS/lZWqsBNB46/6z
cUEArtCdhLDT3JkVNsgS61rtgNaA3RaPEHnPzhA6hPww5/GeJ8GPDjopaNv5cs1Ui8fMXAjh8G9d
pSjcgQD5pF0KzGLpZq8iJu5akgBesdmsh4jjKcirgzG1zbYp8ncgXxTNEGIEHMYif40T+Mftyurn
hXT+CgZEH5RG0WdtJnSO3LRo3Jna3vK+OGXS3JuuJF5PtqVfGpBmPAA48myuIwunvjM3Jefxkcrz
7zdlamVDrzdFSK6xWMhrRCrmTKs5B8v4+oxZDOkIVSMQAN7K/GTOy/JNGpcpjWfGcNPIu2Zi/Rro
2siMmc6NuJRzuCJej5NedjLIHmOQ7D8DBraGs7u7GMsaSizRUn42lk/tHTK686sFONwBgt+QWpv7
RQhEgiHLvzcWcIOPgIuWVyuy7VdQUtKTqSti+ZUmPD150zQ9WxHwxq1wwD8xD+NbYPzDuxEdTC2V
cQOdkVEdrhfpSmhAgGhpb2oLzPNwfDvN/lrr8gjvlPDugLewnl1ECJA/fVRuk++QE1Y+Ta6XgTcD
vJDGjIWljmDYfPOA88NTXIPcfoysi6mEnjlI3G3I2hUtKZ903pebItPtnF1WPg2RLQ/IUUbmv+kL
zZrcF0+mKaIXEBqGqNnBNE26oV/byPfcmNqghe8SuFjRDO1J2E6yErmkK6QStydel2Cs6ObTLPF7
sL9C4u9aCBpOVNUtfQD9pbNjcTGC72Qew6rjhYQLBBmWOwRdprDIo+KRBgO4O9PkBOEkUkJhErLt
LbW9nanlaav20Qg/biTr8tGUwYH9wRGcPZiiNBiirdkIIcCLAUbabltWtvj6YnRNK3cTJVO3Mqbp
wcArkffWxZTQBGu9kQsk9c4XSMZ8eOh6iMLMvc1h0B4eu4rnW2P6ieqPWdlfoHr7UUS9OphiBZfO
Ag9of2fMuK3Bi4YZBsydvwZq2JOthDiaKwWTgCQvZi+IqvzVwuIrDY0iPCjiYXA0+IAtKHriS1Nv
ClV6K9OxR2jhMvy4/rUtInKrEYinjRkFiewMFPxZyAB6ezTNOcTxlsya2Oft+9C5nlr+ivyCGJGi
CZpOU7w0sS4T9cqBhQMAwwc19F9xMnOWa+TsMzBeGOtaNPSQcqm0DpO6+4yptXlqA7k0QpopRoC4
0t4aeqJQiJ+hRLfIYdT6Fystok/QhWyR6KB18dnODrph03nQNQuSKl0NeUyPlAt15HkiV7kWybdo
ZzKFbvXgnf2f9aY/pmaJzZ8oN7IHyKxOSwfBbejQGnDrzTTp2DfToF3LubFyLTSeE7JvtaZv2/nl
Ciok4F7UVXDf2vRnndjjm+snyYY0jQt1OyzDsGo7jo0ILgqrUNMqyrzncaBAhYE+cwMoI/ow+gyK
L3UGS1R9FrZ4SUQ+vlVZ7G+8CplgHabOtwT/LHgOF4lnlQCMIZJSz5EUQRp5SOZ9SZ4iDHRrks4R
lFwn9UonvV5DhQY4WC8oHiLCsh1HXO94LasLfzi6Guq6LGgSqI3pxlozIGTC3rV8/NMyJKBMjhX6
Re+vVNTbz6Y290CDUvnQJgX6b6PBHrOsyFBCj4WV1jHJgzVt1Phgz4dRpuMDEIVfR9bkd8Yy5X7H
PruaMnOwXKKBGE89hJfyHim2yMkdAXl44nkHEaU6aTfDbDqEejs3i6E7M5ulkyEK2ThIfYNliirA
SwPbomdjRVXSL4IRCbtZG/8+GiJ+ady4ZxN+IPmxYwUgSnPMYgC91S6IFJgrf8Us3JgUs+AyHEK/
yoL8qJqOIVQuT7eO7qhBnT+PYw63jnbBEXdHp2G+UhpNn1cyHTJZRNuS+b44FVgnQECXwoUVe1tC
CgbWqMH9xxlW+EitiF4mC5puJTxp8FI41sVFlvJQ9/xgrE4Tvk+o/cVY5uA5IHDOrAKqxXKgl773
40sPf+rc2QwTpYrMbzckstp8kst5RJVwfkCiSHJxE+i2iOKACPILM39SNkKc2klcf23Nf7Y5ZE2z
F7ZNjsZCVoQ86IG+GKsB39GhKf0pFEiAOUAnhF4PQKp/nvE06EKV1++mhaD1Z7kxoaO+hM5pdkTW
s1oYDq4JIPtFAI2l01CLAIJbqJAzOVfpRM4C0rjeKSkHBK01/eyRZcHPqWLbPuJiB1U8dQFDqXN2
8jCaWHuRRacuHj7tyPuHG8U0MGWDhqrQzN167dQii/zsBZvCO7pcL92cpQeuCudkDkOgkRw9ZfGm
b0bc9FyR+Dl4ZMa5xunpWttwqZl2ppYM7VNfRPi1ea6PkDQDrZDr7wcXVEgBBcPQwlQYe64lUfzN
53F/ThKkXBXBwB5vZzEZk1U1l5EYtU4e/F57a6dLfkCg7WsyQ1bhnNWLAT//KaApu9RVcDblDRLm
4TZrqy1AJPV7gm2S1JX70ndY8CBOhy33XH7rXlR9jPRsL39QDHEbSJzGr9hI+Fgi4ayZy8yZKTO1
pt3QN8mftSAq+uxbNlGzDIaEhWSy4yOwmQCtJY2+G4FBMEW3cnNWuio+dr7ThgHPpydHREdS1fr7
fJIDPm1OkvqzxGtsfxFkcU8eI/wSXdYld6ShDyLCHiI1v5w5bYOpBshoHOAgwW8KyWUkVM1t7IkB
c/RXDx9/6cmVEgnvoNtrtr4HTA4rtQoHv6ZP+ClJOIi4WBlTtFwdoKKVLYzZ6hzbNKwU4iZl3dIm
bDMMWXY2lQEpm0WNN29PlE2fzMBNVsOxOpuJi4GDAr72CB7eJwa67weOdL0qYfpkshxN8qMFCFDv
LIiAeLZybIiHZNO+zWUFLK9wXolbwFsLlO1WRbX92lTt+8ht8QCZDv70L50IHa1VAUrtY9GtCECd
kDSbkBDY44Q4q9ScDNMKM5a7hSgO30jCinCUkYR/HJgKY9qtg53VPPkaU6kAqmIyqc/jKBxg3QKy
NKBPy+pKhN65BKPB2L9SeiwcZ3wzrZIKwbOmCvRb4EMJVM2tbEjkza1M539rZZOargrqzhIeef/q
ILF6HqFS3edljfnHZdGqFZB6q8lAVyNjwHH8OmR2WMKnAojYX8USIszWAjlvAHnw6mAqkCZRnNqu
7A4WKD/fCol3GfPMc6qEu5VjzSHhbvG3HlBK0Tbp18wDggoUNP4h8zx2r3tIPIKnL/0694yaLH8G
G8VnT4rwtelpGiBl/LNnzaR97VlSP/laC4RES7VNwRz+ZYapcAh8AsoH70vVu88QmWrXZT+kAL0T
KKUSzTaAY5eP8LQgtuX1IAIBy4bplZfje5dM6auCM35V8CE5JU4EBmYO/10E0bhL1iKpIpai/poi
Vw6++/QnVGkulFTt25QG9SrjYKAqO6/f+U35jkW/XNXQlz0jt6CHRvDof2DBuU3HLv1JOdT5soa9
F5LOmSQ8BeYlYpB0zt1taVMEiVL4Ajkb9LvjlscgwNxKSfTeYULoKA9OERhun3rQzS+rMRdbGpTl
k4VQ1RazBSTknKR6GsbBulcA2+GVLZ9MC659CDyP4sEUuU3QLjPfT3am/RSDVa+WVKxMLZz4oDrU
3tlcyhRBmHwF2rzubCyV2GDLTa34zoydpg3ZuGXGV8Z0YxBx9nH1YdrqUjYnmXKIuyPlAdiqVD7B
dQXBwKL8sFPAzRwk8d6Bprh+oVOxaVtafowRuM3wFOOhqArrrbK+muaE+mmofSzsjenTDXQLhvfS
7uotCCUBUJkHHXuxUk4mX4tGsl3JknptBu0JvyvxMiINVQXrzHZ2VVPml7yEyEjqFFhAeH2fL8s+
wlRYY66GN/lSqVLcJ2O/hld+yJfIo+m2fj8QBEhn+/+x83Wo+Wr/OgCNe7XIVLmDwwMuUTUsM9YH
zxkt2mNHKw6VeZQXgASuqniwr82aQv/WTPlgg781c7FY2oGKqDmOqY31xgJBxO9pDqHi1qPdoVOT
8woEPjwDbfpiWUFyD6HQBFpD+IhifQDlmawAw8FsujXnixyOgoMxoY/Xx656SYBqO2kZg/RtHqx3
+cJD8ndeZf3ClWP3rW2blcUKOCew/N9n4IP9cGwvm3kKrUvlQh5d54rsowBZVg18chswiBMAOmkD
/FmeffC+OzHTf8r9RTekzfeqAPhPe2p41naTrqsoAP1ANXY7kqZAEUWtupcj6SAEk0QvCBD9kFmf
/IytLWc27qOm7NkXvn7z5nePVKX9kGU1DW3H7SClMiXHti/4OgWZ6ZM1fygQxtRfidtuSA2fmBMH
/Ta3rWg7EuTFq5bZM7muv61qOCGMOdr4AoJZIruaBGqCWxa0+dUcYrylsiACcqiZ8wwZZUTLbcgu
stlUPNMw3fLa2EO4elu7GSQP51q3idUW5KT4n85mUnpY54lEXWsrF9ETkHV21752pOU2cgCeMn0l
xHG2nW8B5z3fcxBU6TamZLzWijkHOu6pda2dRBaFCLEDATZfqPEQCElr277WIj+ch2DZ4lczSS07
tJTrXk3MbTScOggvm76FHqaQ8Si41tKeaXB3gh9fjO2u9Su1BQTrmSoNjta6l+3RHPDzfp5lNhji
Jn34s4VpliQgN0MgT0D5Gl3bqrWWRcLFqtRRcC8d5h+DSS1FX0X3yLgAWCtBcHNTxwn0VuZC084c
4jL76qWc7oxlKl0SwfUrh03296aZgC8K6EVsX+bL3A6KWU+sEBA+/dWhnVKy9xPQJyGPHwCnuUOU
FcEK2hBgVJ3bUYmPDwA+5UnyuN3fLhaVKt3XpHzIlfX7rQ45JlWg9rO1aXu7GJTHd4BiVodbeRcT
eedG5MVc+TZ2WjB/CccYvY7hPUYereDTzrvrgaROd0igrnoYK7Ak/FUsRMLVwtissm6nkNUUJSZe
EGgQuYKySne4npqmqhIQAlBtcK35H8MpkSJlL0ZoYb7kOI/jxh12RcZ2RuIv4yIAZ0vmY22WT8gj
osGujvGUG9PluYd9U1IekUASvzRIdjTlFLy0u7qxsIwFrfwbbRVItlq/OyZV5zxLeANMeQ5put0E
icvraGBMp4iRpMMCPhAsaJFhfzCHSmXBoZkPxlQKqD0LbO8LUzbUNYLUiPEj2xxkovBM/YW1z0W7
6gJ72mMSduAbmyvcyOvXcHxhXjEAfAPKNzUUqe2m9Q2TfxsqiOhnN9Ph2reJ+R2oPbTA2qgNx5GR
AyANwnegyT0fRictjsN8MGemLEXAaBV7FkgG/l6RYEr+rVtGwEVgQf/hj3IziOmKMHm0abBcvl7x
3y5m+tImAE7Umj1zcP0KAMw21py8b3iRbsxJVzol4frBDlrQ68ZQMd3aDHZsLa2ADCFrvWzBkYjz
SFgT77xKinBIYvGSRvnZRgrVt6mNMjwW6vcWQaL+o0VEarUaJwXOz4DJQ9ApOK9UXByY5YGUNXN2
tyJPZC4Qvr+a3Ho0LO+2IGg++vMgpvza2Bstb9XL2lryrlMPY4UZGuBL+BrhOwkQ7mu8bQkaKOgd
cfVwLYSuRzgwpHCasnKuaBsk/2KPba3MMNcK6gGX+n+Unddu7DiXRp9IgHK4lVTZLpfjsftGOKmV
E5X19LNE9z9uHMwMMDdCkVTJ5QoUufe310ft8u6LozUrixoUBZ64X32fAC7Z/pPS9SfZ61/j8vyu
g5j6x+X+vJBs/99MLwn/kogvfnXc2OVT3Kqdg3EPGgoRDxmX2YdlABhi0UoyO3WrXlqM0lUjoSlH
Nt+2IYx7QfE8n/JedtrCNgiLLAaG8/iCNMbUPbXoUrHrS52T6+WESyaRP+ruuxyTPS32d6AbvCr4
6rOt1PTTqtjEM5Z4StAKPNVP8nR5QHLNsh1jpM+/IfvMRM2C3Em6o16701ErVTQwZUnVQzoV9x2x
j2MyLN/aqNbwNYbUOeHJy4g8hyrzPui00Qi1rU8OOJSg7OvRWEhKF/q5tvKxe4nKrNxZrUrFgBs/
Q4GeP7QyZ5tmlT156Fbs54LywqXqlvPS5vaBhWN8A5gpAJmZ2lvO1tmfqPH7ZWTgWzxriv0CfKqD
yS+aJVPD6y4dXpSIJN5oiOI6OWpxUos8Oynbukut23pnzMv80nQwYVIbESYudKfPK8GQJLgS9b/G
gZ9fUVbXaC3D2uibi2Hp5HGdpWjIDv2nLR/JQ5d29dHsjKvZxvG9/d8HQmvxPTUUyl2ZuvpBdbsP
OfjV/8e569wmm7btf7zG11OT3B3Pfanv5LW/+uWjr761cdO71H3+6vk69atPvph8vdcVl8K67cXK
syj5Sw+tXTkkH6zu3k08PEqc2NjPbtntAOXV4Vo+ek5vPSt17740lX5rnCV/UEmkvnSDtvqr0xeX
cSq9lzUaupC4i8N7wKjZTfbeYPlPKRJNb1m8E/VyRSCvlI1Cu/eS5LsctKgie4r4ubDmvhO51ZzK
JabcJpfHKC2pqslHtAyyLR+WfInwEBH9xZpn77WMnL/4UU5w32nhk/1cVur08NlKTAJb7nz7bNnO
sVxr9VG2vJwIiV2YT5XhfFP1et2VU78+yAPlwSDkI0NFokBf1Zr/DAgUlSCPXXfXq9Zg+4Uc0UTi
x7AHj19XaPMM6RmGaxXgx7uv/mFqvF1loL70prYK0R+aux4mzq1HdHPDIR5HAtPRwVY3SEu2g0FU
5L4sSVRFm3uk7BuM+GCIFbD7doY8N0tN3Rd2mh/tIRtvwxDamTLfqekyhSWRrR9ZyN7Z/iGGfgjV
vATIqjTOdRlJq8mB1mJmMjr1Y5wsgwRy/9srqWOTPnVlNGLk8K+H2WYISFq3WwNpTgiEs9mxQYlO
GzKip5biZluieYGAVJMxq0D5VGbzgofxcBBYDYVytHRm615M5RvB6KIPBmrv3CHtQOWTnZ3SZPUt
Z4JWFHvloR4h7vrVgB1RB8Tv85BX07+bP5TVLoNKU+ILUaH4Ih9Fa538qykH/ugrtmc0bpXVvnyK
tvY75hbrKMhDzUlCxmMpYcUlqrhgO589apYY/aTt2h/daL94s2q85MNswpcyo33RjNE3qOeEBRrx
o13LAbHW0l/hixj3M9nOgNq26mFOE7U7ULO67CpUXjd7mqKT1gF6Njs9uunbgV1Te50MM2wzwv07
NLAs0rvpKgfladyifxO+zs7yGvIASRYReLwnTYUuLTHXN7G2+9g0qN5pmmk3kEg/zc6QHdIRRXi0
4T8yI0uvdZvEmKFHNpEIml8DydbEGRXpk7EgvfjvZyjwRe4VhJtOWwHyqDrn3YgjTI0S4VyouWu+
TcMPe+uG+GqfsITUQrIErY+COT5qaqnc4SKq3DUgeu46lNe7KYZXIgdknxzFbszDq287BzlsG3iQ
SxRK4x68HoW465jpD3Upnrq2BVOMtAsfKADjRVsp75BXA3kCtJk8HNrcvJPPjCqkOvHADUJRq6dS
U8nvfmptvN6irhO2+UNmW/oDEUnsr0ul/FefHBVZ0gZbOGO/YOiU73J2RuMyu3wxea48WKLQr179
IhtGzQThl4j+TnPt/HLEMuQ71t3FzuzdMvx6Vrs9Pzaa0e+WyDnIAflSIrQPuGzGqS9xUEBUUGt2
ydvS9PnD2ACdJKFPwFmsy8FpO2cnT3MjUgR4CXDf3Ub/388Cftu+DkPnK4Y+3nCCGW9UI4w3EDwn
j0zS3Vf/kFYkitfVZTvIaXIgL1Rwk5SmyifJfv7f5bj00xbicowHst1E2CfX/qZa6ntZ1ObfmXcA
Seb8VuIuQRriNm9Op9jh6KGvM+KkP3WVOx5RZhkPFta3n8/mHX1HPfy3EQ+/uVx8D8kum3x3e+i0
ZXKfWMIN0qjIsYWh72ugH+cHfC3UjRqIGLhz7yX2RzJ9qHE5xCpVQbIl+7cueZa3Jlgwy8SvXtUI
/jZIR7Po0aNSPiESTp7lgfIZJcyA8+5lE7koEYGoXQ5tRo0i1ex3ndYvD9Zaji8DWffARQl4koMp
Fj37NYGsI0dVp5gvZWVsSQueKsoheVrQcclB2UWlBVJbc3mQLSsixhB1dxHbmwrDoak8S9rAiKA0
hMtPLGJDFXxRCaD18ZbJ9ryd07XU26+RWfmq4+KqCunq2XUhR+qK7u5Z8q7Piro5Knvz67K1ZJeq
629VWxf38vyOr+wBSA93ne0MFxnR45iYBPC5mEcxhdBDlGJ6kMx6erVB5UzlzOzTFI+LarN6NNN7
8lJqyAuaHlcLhw/gp8ybj7MYG8SVOkDFcgGXqIzvyK3fYxDyt/xsM9k8OhCFimUh21qUzgE+INwW
nKP2Zl0gEmgURPq2EiSkJ4+kY0+KI9JHL2Jyx55g+ssl0G326gKiyTTCmq3sVT5SLORGbaNre93m
Y82AywXCoH64IK1P/Im7NKFYImfckic1qoOpi8zQrXWiuPmmJD868+PibSsiDwhczN/3K6S6Zwz/
1uBVT6OLm2XFmd8/1aEi/7kByp4a1cDG2S0/vDH+nmSxd4hSzYPGrxDbYjvMXTLlW7S+WulSHOxN
8OB28ynDufa98ezQTa/I2y1/wWD91rSGt0+Gm055MYXc2stgaH/hNuL6Koqw0Bwiop0UWQrMYQJ1
QfiD91AwTvx6iBJUSbj2XYbNyKDePE/FyIU8IUba4PxR1/Q7RM+Ocm7AdoVkOrCAGrgvq0V2mZEt
+knd3w+E4/E0SH/lVqUhGDR6zAW1dg/btMRlHYEpzKhAb1KETumHZg/r974dDpGVnvAKfDAaoV48
OPQ+N6dx56Wi8oEn/x0N30VVpgF739/ZrPFedB946h0yr/o2lohJ9GbYG1Qd66jV/Ek0ta8r3+Iq
Dywq43322PeiTszvlJLZTb43eGcqT5CXcbrfKsuE0DLfqAbA47mI2J2IVPVNytH2qoKxpL5WBQIr
6y891VcE36wpvbQGYz4uH7Ctdk3FDXbZDBbbJr+muDXu1pi8nZV3ezHXlHJG43dlqqqXIfq79XIC
iaJ7VYiOsk5Yrw2skYDCNRh2c8HNY3VCVdOv6DH5T9Y2O8LyxeGxnn4XWSyu2mJM4Vi8DOOovRrO
eURBGShR8qJRFxLWoLVAlNpbxNM81aK6mut8riGaPq15eZ3gT+80SmR2a86HQaJ3POCNIs5pfPLa
fufojXmKamFQ+TI9wiMQLD77FkvtpPHHcbgh/QhNsUyokM2zVruKr8JbRGk3PDtrTcJyqdcQ+Ic4
J9l0EgPaXBWrAWDFQaYM6nGaqDGrzQrhK7quqPbI9qfOa1xT9p7hCXguR2tgOrevrrO2T465S4bW
PvQD9ckVjpmUXgcJ7s/HdaWOwYTLAjuh0s5sy91gojARfTDUairWzBZfTASt5wwi/plVRKrvWlw+
z0NuzwJOKw9b6t6wpfwaW3WVjqq2xwNqzVPdEOhCHcmp8iqaHP68QFwJQPbYsM/rdKDYA2tjYQrc
vKCczCCrz4mX6ntrUB9UvWnPCMlXfmGpKx4K9sdhB9LuMOjLb25iNmUyq/fYYTAWKKwM/M34/Wzr
+1yp4iBqnJ2bFO6vp2oePjKXDdzitKlf6T9ABD5jWeXr5PROsQE0wcnGn03Hx5N4660x7fSsNkD+
ycBDaQmQzXoPosDfpXf3qF+Tlypd210xIEQWw288uwlhANCAGdY0u1VJ3YdRRKdydbecv59ES3rR
jOG1siAgZk3z0VcFsIuo48MrNTQP0Xiv2slICp9EtdbVz106/hULs98XVmofcpuESjMN+2gUVcDr
zS8Yhh68lDekbErP10trvG9r3iytSF7Kiby+3rJ1iZJDnpX7lYDy0U66u7KsBSa09esEvSrJovK8
uiTXithryGjm+76O7kQjnhfs3HaqNt6aSHtPdYdQTScuKvuNYFjHcUflonVWdOATiZabpyJRp1D0
7d+JVte+CTpPFX/rGPUAecjmoO2K0Ivix74ytGO22VgPVihav3a6Z7VI3lpTTaGUzmx93fKaOjae
bcYE0DpGmyq88kRJfBHmbv7eCw8gSe4ugdPdNbhkufZi+4lXAZQvG3dfk+65DkgWRdz114qa5sta
NvtoZg1F3Y3qewqELGL6GYhS692oYyqyCDk9JKp3nIqgJ0J/rpXlN2aLOiZsH9ZUPuWWMZ3gKiDC
T0gXc3Oeg8VCzlfjJILBuYYHTMXX39kq0ouyvWRTzxzszubejmzdH5R5CgEtvBVFM6NdBV2+uF6Y
NdizTznFqcmUXeRhTPB3Jzt6KUphn5FAlch4x2c3704DkSUonIo/9OLvzLDerGn5KfSeHFhq3iHG
vjRUIQJrBS9pQ8A2IvGtAzUM4bV4cdPBusJBirBLKMSxibvyVi7o8CCKPCYUfptDWexKFnWhTmFW
CDIK2y5tQktb4lumdeWu1TdETe3mR1G68V2WkGXrJiO9rF5pnSJWarA8cu2cTQYVmmm1Xuosn47V
nC34mtjGAYPD5X5My5jFLGWtyGPa/ThNOpLqTts1GRShso/TXSzu24GyHjOxSaYug/XkNSyJq9ao
jilUCOgLhRf0uUre3EQSbyWJ9WIb3hRMeM29dtgRK3aKkWzmvvYk7QPhWMObyFLFh6qYfDOW0fIz
FPXf1padk9aO9bvSkhP18n4+NZZphZS8dn7PdPk+W1T6pNS1vFNW3CNORvuAThWe5gCbmhvY4PeU
ar3P9jDATEjU9zq1BlgMCDhjq0TfXK/TO/F0Nmx5O75rXgQbCJXUu2d1xBZXV7zHNVPEHBXtOyVk
s6+NprjFinFOF1ZI2BR6BCScKJTNLFn1a6VQRTSn72ufb6AbLEniJe73rTlzkzXNc2qzJ45ic7z2
fTpdO/7Xy+yKPYIz9srcgMLGKym1LBzrnrU2ESXvpqxCeelz3rLJDEabV9lEWR4M+Tz5jaLlYOON
LQo6INJMBLLfuOMbMptaYCMZ36uq0u1xtfruYmwd5h1g3VYFzqyuy37M4h4geWMHLSFSUD5G8dBa
k+MvSW7sckLAvoGxgF7n3iPMnGm/Ntcxb5fj0GXRdeV/gbZzh2bxtUij5EYgFQAXmwiWG4r6oMWD
4Ge/3mxz4YZdC+Aoaoe6LtkW1RE7WXXMhoBihn5vuFYQD3gJmKqRP9jTUJ+8VXPPWroa4dSsf9VD
ve9FvR7abmJF0XhviIPDQUwZhS/8/qMVxe/Sugn/io02xJ0oGkGtDWU6ytPYjwoCrbhaLkz5FGNl
GSVDSUTJCv6NN7glV32buuOCwJVdDmKD/IZKIyxu3AmFDwQEgmqIrGDwSsdXy5pEJLeHHt+Xp6nx
CKpb5b4bjMafaoIatRe7YV7Htt+RWd51aWOHmLyNZ9iG9n2WgH9o8hXdQke4TDOZUCuW0GBDs7vK
aBHpGneL0lu70cK1hNqOFp8hx+KVPSjj3B61Jb8mShdden6qvhM3P01nHQKLLONxVI27NM0IIS+O
tsOdtD7UcVIEZvba2Vp7i5dZ94mo/cXsTYZ5SpYz+MpxGTG66WLlAfTAcJ3tWfEr0vX3YCuAouK6
OXiqd0576vlqwjx5L25EuxE3DAh/auGZx8pqooOjaXAYAGP4DeXvqpZfKW/c85WYr31HtjFHlXiO
I7cKytK9L1RWgbFS+KOrwvzrop1hL4uv9cq59+rXJLGdu6pXfouZD2q2NOPebNpq1y35r85AvyNw
XQjz4VYPIrsrxmn2lWwBX+RNDz33fYfSc2CJdnkuVTPaLfgwhslIpfQQRedqakqoXcpvHNOnC9x+
4zA3aZAOsxV0Cd+ToQGTB3aLElCDwOgy1yd3GSeKdOr2DiLdVRVsqQykIgaIKF3JYPlRXbhLSvsi
Zm8+40EofE2M3YEi2106wwB122Q9llbRIa1sXvquflQAZwbuQNrR6boPLSn0wBCayS+s4MfnQZwe
ZqrkoOy6cXu1t5joACppN236JUrnF2AzY9B4aXKmRkkle7X+1XUGWjmWBSE/Cuw5FmbldZ6T0B68
jyLCALt3RmId/X6aC3GZOxumaz9fZ0SGFRPsvnDjNwdM8m729CbIAGKuc2yzGR55g3Dj3NvYS+4S
p3iry3kOW0Jmu0KgKC9S1IS1El/XUm/uqjldd13ELaq0oWI5kVfslWx0gr7MoONF6YEYXHHO1+pk
q7p9YY2POa3VH01QdoamKYeGH5IfLbcCAcdUZsljx342tkg0YzjBPZ+6kr7t2LGqwCEdnZ1dY8Tz
oWxsLcwQ2PiJGzhW9oDRrcXypgMcikIytJz8MfWSC1YtYtd7PWg0s1T3mIBax9VRPSp+WyxTsJz1
9TEv96Cndutg1/uUzLMfK7xz0aLuOscVPuXKxR5LCGaSKIl3fdZ/aBtfsB266VkrCQvBF6WUUk98
1fOioDdsYk9RNoeFLp75qNwN8/ed8GeBJUITxosROgUamZigHGp9R+ymQmThrGP+aIAue0uJz1Dn
GihoAxG19yIYWVLsWwuiaQsJAnV43T+1BSVcBolAj5y/mFHQF7O5+CoraXPQim3++QFmYbokWfGo
RO0ajKoW3Sed8WGb5OHXsTlnQ56coMSbvqkg58KT3G2ci8Muk9LTy2ioobYSDm9bTWXeiyidi9Ap
5d25h2MKMazwke63fmRb6kGFW3ceW0t8HqwVFYRZl2MIQ+Ax8vJ1T43mHGDEW7KQVdipz2WGEMBr
T1o2Ded5SsazfPR1iG1zOON4ScRm4Jc5O4Tb0bcflqpwD3y4zdko1OZsE+/a9ytOtHO+npOWG0NW
smnzqEsK5NXcnmTAUMyHlgSj6XoXoheuT6j/mmhYuedt9SbckgBKZU7iuKa4HHGj/kt3i+UMbGQ5
T8ZQ7Ubcavza1kogwlbl8yaYp1HBQr5pDvOyVmfuIhWboDnaWUP9ZqeoAnq8J7k+oZbOgt9s1oGS
1tjQLG50lgeWr6xD0/xqEXbfR4oqzuuAsU4xWQfBdHgWUP1gLbAs9VtRv2BS+LPrq+HzvZKP5NuU
rpbGSiVaXZ/AY3KIAN2xo2WfIR+5W3Nmx8HnHYqmmnnRHOw5ms52/EpRU8NEt9OG2mB3QVbWczLQ
NnGlBZ3a5qe+X0m4ryFu4o+a4mW7auYfI/lmac1GgmAF33VRFDBJbS+gBSjXXXOF6SLJGM+XCLKV
GoHiLtrj1LUbzTZyfbA2U09dosJiDRnsbJzlKwDmQV7YWV9J2zVnbgwbVWd7CMq+YfsbGXg3IqIE
FUL590tdeWytJpN4TedqZ4QO+jmhxjxoHOrY2h/uWvwg7uLyzkYz31zdctkd06700ccbLwGaw2fV
6HN9FttBNuXBBObB1/x/G44a7G2/zsb8r9svWC67KKG1Zgra0f5gczIAaCx0e2crJoCRKj/izeqR
1OGEuOnPKxRDHxdbX3gCfWbitEjuOIwo/vbLrySCFwXgUFP6Oyy90lOhlKlvPwwNVPohHR+rqLnL
mQfOVWkUQdGU35cSOwcF1pgPmFE5r/pDV3q4iqyKu3NyAdHPTkgnxNn6BP6vYu5eS5xQ40eHrFhU
PqfO+CpU1ziMW5hAtazyPMeePwuhXxZtDSnh9ybneRD8hr3RRS9Z1i+eLIN0CCHGFFKO00mp7Zyf
DvzUZEmB0jhKx6qJOKMHvKEdizPMbvWIlQzLKoqxLrw1J1gwiuWvZJ19ZUak5Rq6n3ux+TxbftU0
+dmr11982E6wIFo9mRO0KlfP+jAlRaZPvXedktU4EFRuqBoLMrYQoSW6+kEtKWoc2UYFSQFXeyji
+sHKyDjXNX6BQ3Wg0H6FoYkIbazTyDfmRAvUjtTxmr+j+heXqIIkG8HWCDtlbe9ywBmGBs+vYZrd
O7NwT0VP7YansFNerbX/OefJwVn7w4hY5tlxkvrAT6A6RsTR3+oK+/gqU74PGzTTdLURxWhSXBWV
fU/njbumSJPvMV66RJKC2pnNjxGeqB2lzu8yIZ7GfUGvFPuhiFi+VHHW+kJdjq3Z2T+IzLvEApij
HLUfjgRLnkgNUuMytBRaES0J67jLT7pCTtMpzfU4RN56WEkdhKg0jXBV+m7H8jGsmyk7qO0W7wAA
2lVEWvtksK8I/QFjJuMTrg6PRlanHxE+zVSCk0zQn/NGrbfiFYCYhr0+dZP60XfaezX17SUaKZgk
208epi4pec48OEBTFcY5lb9JlpcUt+YLk9SuX8ri0pYNlMwtercg9Z0M0R69USiv6pLtEs8gpErF
XhgNxQ4Oa/yKUvBH0rvrvSmwDTVU7A6XEVyvO5QoG6063Rdidj8E8WvhuWjru2i5EPiMoSKDUxpj
vT4aCxHqig1V501G4OSO9sAOwDiJJu0OHbVnz6nZU/VOJvy3UI+m5WW/xMIXhhCL8ejVRQMxpTSP
HpY/jwYO50GvJNXPovkNViAlR5o2/ips7xm1MT58qUPBcLtWLKjz9YEQw69F70/rkvTPU9e7jwNg
i7RCz7yM3BaKVDAdyfx3wYs9y5x3Ti6t8L/an8PyTNkp2/IgT/969lff/3gJOWyvkZznI71UTrhT
OFR/pNxVPh/Wk8YiemvLR/J+M6YqJ8n2vx5+jX+dLvvk4Y8+eR3Zt2h9FRpqM/vs7YrCRxLccFPd
HqoOSxjCqf/pNUaTBcE2XihIdnf6Ni7bn0/9PCYLaUDFUvZxnrRneWi22+xkYivpy7bZLf9pK4nH
KnLEU33R4ydLU/k5uKURICKKn2RfU9rM7pk5HWSfPKjUpqvpFN19dpV2fouZxr6e1E+edzJ1ZD5f
T6q6VZDfYcP/r75MgbSrjerpq48dJ7ZatvFQm4W2S90mPlhNDNNaaa2r2pjqNcKolFvf3H8XrvZW
IkR+1lVlPq9RUu7sKrEf62Vl+xQvPoj++iNFcXHIjCY/khihapnqxAnUnKZ7YziKglhKVN3b9djd
wX0+uNxjL8KeWSKteXGicuyQs+W/VMLpDsBdXitROJu3h7pT2HYxrcT2/dTPGSt89T6f+zMwlPLi
Taw9WzY3R1RUK2Q9UJmLUsKPq9fviWPEAW+090xA/77qhfoBb60Kk8muduqqQWJNBraYQxPYdT5j
hdpWB1PUZHpUgEyaTqEcS+8wH0f1tXUmBKN9vlVTEEkqSgs9vBkb71nzy+iGjp0ygsYhtt7WyWzC
ktq5pyIFUtDM9Q9i+VgIbV0i1oerB61ftuSBQuF431H6HcrzZV8/6K+eNYo72RrTeiXDNN/3/eKh
U+uTsC7z6alKoooy2HTaKThLPMm+tGaxizjqKlve0LaXtC1/g6H554R1thxwGCMalO0a8lDqf6eT
lTzKy3jNmp5ULGz9rxPGodmW96I4yb6W3+1dr0RXD9/XesElgurdm7aWWGVDVNw7bryFJ5i2ZR98
4seyIoMqu6x6XGEL1z/lvC670mldArXR9INsZktXP0Gt/ecKVb5XdIRKUvMqRa7IQW9ZkznHrGN+
BdnyH9Ht5ykdZjamFn376v/zPEL8eCiohr6X1/s6cdTS55lsHDsbvNUgONX3IAPNkzFv/JwWn1DZ
Jw9jrdb3/XaIMwWjVn1Z938MfJ2s5asDslW9fXXJR/i+1/dffW5W/lY9wepHpJ7vig4ErU7KOJnT
fx599dlKj4hAeGd5hkKG6fO0Km6Lo6Ijhun1CHR+Y0YbvaV/jQkE7SLWDHvZ1BLg5+xJqLt2rA5r
wWgT+Wyxwu3kdErKY5aAEZbNKRma05yiMwHVxN4rsV8Nr0Dfhh3vZ9MkqX7UO5T7/TTYr3MlpiP2
fW0oT4Yfnx970SxhbFIrP/a2c44EixI7JzqnKloCJK2wX5yxYgvmJW+yZZVa/rzlCWQrdSP7Ba81
KEl9+Si76iFmNVE2651sopgyg3y2Plo4D6E+46FkpZgSKUOq7CzPc180lkZHtWJRJ5s1qBf4ayxy
5MkG08WNCoaLHIxQdLx80/laj8G0GPyumuambhfNe5a7vedVd/LEFqBrEC2Dxw/LLnzZN3Hn2SXw
9Pce+3svbUaKaLjFzfLGJu9Nru5EhDu37VU/Ui4SGLa+Hp2i2+OPU6D9jNNDBS3kJZ4em0aUe09p
830xbdzLyX4mSGCR/NWGXY0q61XJR6JThfoNJxfu7ktVvlravLDOZ5bzHLtgLW44lzWl3NnZmqOC
E8fgRW9gd4tXJML4lQzmQbbaZhIvjnFidkx39toeHFRBgIp1j/KtXDvOVZS8djORrKIlJUUZjX7U
QOoGCTmBLcrnBCNKl11amMOeMNYWG3NZzsMMHIwK9moZHz09tLcqVFsdxaM86MXRMJUHoxLfBl1J
IfO3ywMvGgxHPROvLti7KAZlkRnJ4yC2G0oNdRiCULPq73013qKoVV+yGNIkihtfmF70XBLXylvW
6qrS8v4sGuqi7SAfJdsaw67N+7iKi88ubY7Ss2KMT1lX/Gxs1zh2hkGpuAUfbmGJeynb8p21d/fT
NZPrOJfabwG/Ifc6i83SQ7esPgvyihx23yOXsHDV06FPxZv+GnSrH7ua9Wpm3SlFyPtTKwHDKbfC
s6wn3a4vQlOrfa0Rp62UrNohYGlIeqffWPRhQgOYNkh6L/EjKrtuJgB5AgF2+lMk39V4tQ9ep23q
/MqFME+MsMJxD8Nal6CtijIW3wLsH6fqZRqyrbqwSM6yiQfkPakX7Y7Ke/sWDQt5qGFqqdUw5lsq
zK2+LOv2qIKzY9fCCLGU6miMeRVkhS2OBP3EztzKytmZG08s/fnzKzlIEhQhIqhdppDoJ6mFRbje
pwRvbN/UHyelf4pXZiCDqXYfR3oNCbdC9YXHwqvu9N0DvP9Hi93a67i62mPf6Xs5BlzUuwzY6fqz
/Wtgcn41E8d7xtXKt23deh0tY3leofrLsRkQHLFmNZAtFd7iUzsSud+eh5vm+lTp1U624MA3T52X
75OosXC3a5VH4vsHOTZ4lvro4GT42WrM9rGf1pOp5ipYC/2Yt8V6LbdDr044dPY64RpazdCN+9FV
bFhGun2ddc1hz7uUPhEdmAGyE8sZ+5pZ3GOWpbyUOnYV6qQxGi39ujNTDFA/23JIHkhgml09XmXj
81Jl2wFx72rCqOWUHKcRLDaTcY3PgCUSCoYgh8lmvf0BkgA2z95kz2QtkBPRnHuds1dXXU8ww18+
m3JEE814Tq38Whbju1ln9akk4nUdx/afAwRMZ9fkdhv8MTCp3nyv81K+zu0NRzMgKmutj4ActMh2
lbQnGDTrGcAAjCMfjNyd98lIMaVWqPEDvySKBOxxXe5S5FWyT57nLk38IJtua96ouCPKsD3/q39t
O/BFwlbgMsaCpVykhckSJVSccqiyvkJgTInlVDQkkbe+1GT2BAQUI+ew+5fSql6bqE2usuV5S7RJ
Kys2uwxOfaYclMnO2EhXw4tqV/q93TjfUIz0iF44A+sIRJ4mrjE0EkGOqRT5eiebWo+Ug2K8Aisc
Rpulyk7R5KEc3ppgPMuHdUo//7Dssq0lSEUR46TDCVY5EWKdYKLIZjrhBmWbWyBa/i3bas7UYthY
0nByoTvWTVCCK1vy9fWxfizsUtzkay83nddsZQqONpzfbsKiRcfuRDabRF35alabwc322uwSDFIG
CGpryaul0XgrGkK8JJZJrVlapQZK24mzTbKAQPLSMlebILBVm8xQbGvFqzMzR2dx7HxHQHwRPEqo
MLlh5LT+TdzibSES+tHAsA5IyifPFVw3H0vV+r8YO6/lSJFoXT8REXhzW1WUly1J3a0boi3ee57+
fCQzg7bOzI59Q5BJQkmQJJlr/WbTsV65B8GRHIvc9M6NNgVY00nhkTxkdswR8XxQ0+gtQZ7tF1a+
+OsFw5tlF7+yNDc3uR4PZ6UIzQc7An1D7Cf8dSIRXxPBZ2Gg+HZ0nwxZBBLH9y+kSA/RML2YU6Zt
kOMEvlEk5l0ztfm0SUuF7s2b2iXpg9hI2BA8EA3VAFR9t1B43HYxDHS7L8mn+WUH4AroORw6GY3N
FhaL0wwXwPLTqarLH0WdSJgap+OL0ZZ0u+FR8Sr1zZyCn9lk44EY33Vj4e0DM/hdtmn8EOIk4CqJ
Je2h6ctvhREpTFqbvWKr5mtgHkiJJV+0aer3mhRGri0lF19yfjJdl8/Yd/zWw/xHOwQ66Z3SOiog
Rsmy2W5UIDQ2VFGCAhPkByfQ4veeJBFWDjZQpJJkpcWLHZeDs1MD0kslQIDnPD8QkY9I+eF50WTR
LWlQJyZLoHwpJ985Gg6ZT4DviVsGyGPqFmClHix8XXfe1Xi3YX3f95nyrCF3DhG9xKYpQ7E+JyJm
IHdJ4GUg3iszN68s7WEY3tWGSdJT3pj2cUxb5A8HAMrVljijdFQk8mpwmso93HkVeRBPO/8E6iHf
J0TAdugrmbvMzDYaapUnPo9IbJr+tzK1q9uk8tGmSn2wSNwD7rYCIqZsJH0IroMT/RwzKbwberRz
p6n4M0GDKRrVefdbv94auCk8kbxVkJs3grNvZETlw8Le+ZmsvYH8/IHFdfFHRwWTXNDvsG2xB7cC
gvV5gThE37QbGZE6fHP9/lnOlfCxBKUiSmJTGrjOQJwnODa3EBuvUEG6DM7sHNI/I6OiAPuLjmAj
3MjsmfAounwbSa26sC5NVxQNhBTv08i5E6UOdOGt1yBjD2Z3FVUa7IODFZrlrrZj5eZ0WgPKEwDR
XBJVmPAh+NYk8VmcMH99ThpfZuYu4TFXvFnts2hvowekVQ+LJ1HKU8V3E9vL9qI4sLIhX93gNUZT
R1XaWyglIASsblzq1NFRTp2TmSB5aSI2TEr2vBrpozjBt6XRjUvs0MRBZtW4rKhkH+arSfNm6An8
SZAGTqIFoe7+7OWoQK2XxAXqjPhqvPzNeNPl29AZb2NEuGM0FPVWexbaclVwTtKAL13eRH/MxkRX
mrnTsxWYz0n/q3Am7YWY5nbUjOGZ74T2UgzFzyBGaEIcI0QrbxGndI4gRvUXU2nAc3VO74q2mab6
5xJHza042stkeuQ6NA6e/sj3vgAMU43p2QmYQUBFC5/FBnGU3C1jL3fjf+rUMUw3fukg3m2q4fPo
D6C8PAftb/2QBKF2s/NWu8WTxKAPpuUkipHktCdlAh4imii9qd34gI1WGi7ts5o08oBK69GcTy/9
ag/c3UMQHW5bKbXWs9jEUc1oV/fDyfIj67lBG/1+iCRo5hirgYL0YUenE3Ge+QwigsETWnKsabwm
24L6rV1u0OACbP7relX7J08lz4XZDzBKHaVnuHTqXlLqdimKukavdpXC90yUZL/OD1MJwG4pqh5n
TenBA7jxIKrwwiKd10byFl97/ybqxsk7KxkvhihVjdQdG6PKacGPik1njg8F4JC7pQoW5Kln/r/R
rCx8tGxe8wbtLHNU9Q25XTLFWu8/i40jBwc516Z7URo87HPCyj7kahLG26meo8BVaW3E0TzkK58Y
KqGzOo72a53mxL8dWeaj1xX1kxLCLftttXtjqOVnsaEfoeDRka1e6zy9f61wjLii6CM/d74XXSvF
/Lo2iFmnoLxR14e1zt4R9h+Wi9Zdj2AFMkJbYzDHK0Zajw3GK/d8A1MczdNzBwniLEom9lJYN80H
nCR4Vhq9OX2oE6cZdf6jajx/pxRlCsgns57Exq6IEloQAmCoU1fIEiBdcjFVv4vhqN6qyCtuXlwQ
XnOi8CDq0jAjVhkBMQ+yvNiOpYcXc5h6J9FY1+x3P0elWNOB/xSy2bgJwyzOe2F1q6biuSFQeIfe
K05cMSK3ejAbiUAHxeuhv1it3nEDOBgAn9qRSAUppZjVTR6r6KGO7JM4KKowwVEI3tfOSRn74n7U
h4tZBdiuTL32Wut9cXaGqgUVNPrpXeUXbla4ktwXu7q2qp2CcQrAIxyA9NnrpZuNW6LOi6+pLruG
WX6pNS+HD99dvaK7MzofxfaAnBS8hB9eG+2NAMGD2GClkzMDcAqlPA4hdst2BoKtOsmdD3NCCsB0
y526a5iDbGtmH5nzXkdquplAAm9xeoVI6vE1F9k+8DGw63Uw6LLUn0FMvCqVFR58PggEuGUg6YCU
u069yBNac1hQaSQXYCfZ0iEZ1DfWXQw2oBd2hSbfp21yGiVLupZtAT226+1T2kGA07TXqO4jln82
62TQnmkX2LcpNZTzSEabeEdDMFHLN2k2NnCmNvKgtWjSEK2HTlTvnKKLN83EN5LF8J3cPSlB7TzO
InwjJAZzLHV4j7521Wv8TqUeueA8fEPT9YWM0C5slGKfm4196VJcwAgEsLtuxh4FeFMrL4iWfQFh
MZw8uen2hRV4G5Aa3n2X/eIywRm5FW2D7nO/tTBm2o+5pFxT5qqpMchPWsKV+zKdsGmTb9iwqG4q
TW4eq3Dy8Kmplb46V61XubJu97vawvwysatpJzfqF3/APwDEVOv6OPaW8lQ8GcA/nkpVf5WisDym
qDVekUkEV8I3xU1qq7kWeU6URO3hb03e1i/H7gqQ4NhWCDI2VbzNquLgpINzyrSxxJ8bQJTZ6QEW
uXAjqq49GuWMCPRbxdV7XMwBCP9Aquk7o1x61MmSb7lb3RY4XLtFnY0IHv3GrCXgenHTXBS26CQA
10JLghV7q/G110zYNvKPMlZHeHV6dekBGpykOeCh1U9iRq3M02qmKHSjljwI3pQlWqxIRoR9I7+q
6ffOlO6TBJ4v4ijbJHoCvfxnsrXyTP5N5ksYV2iuyecxL5VnHYaHTrcn3WtWfQz+xiq3WhaE1zYr
/bM/MMNIFd7fMci30DsL5Pb6ufcWWOUx9UCTwgpfR/wBXC0mhmqWVXUIzPGHPdvHDzbu4oQCm4BQ
6AJ2qCG4VZ1pnfwuwBHCh0yjoMup5NUcKfkCESDb9lH4q06LM2Fk/ci3vItBrCBvVe25oX+qBIuY
gTA82QdMOZrSeCQwom4i0GU7L6pv+K3BMbNrjZdYy09BxTgYSTqef129LVpiAlX2iKapfO3CULk2
88bSR4NUPdSObBOovufqLUi9QFFZoUhWy9hr1K4fx/YWUNY+zP1fEpkHlBhCFIUIZfzsjL54a5A1
56N9bDMP3xMbTpPqkwORB+ipDtPjO78GyDM9sSJptuQ9y0K/r4Yk3cjEIJNIDvh5y5gh1LsRcvHD
4BBgr9R2JCvsPyOswuezKUEoeShFFyhLXQeQl1hJg80iGAtgXIbDozcEr6fE35vOrD5bdr9820sR
KNOAN9pqAohBzwAeeodgstDbhzC/aRWoTM3vHtJgCOzXrR3gfJVpEXW2Nvh8yVuEpnNXzlsQyq2E
AYsiS8hHohfj+x6JhcK+jeX4PARmfSXUmG6ndkQULW0eYC8/E2muNwZ68idnxMUvVD3jNFvBSl7n
nKXYs8/GjNPBrfZ7bTvXImSY1WuJYSwpy+OEwlKjBO89QNRD2bbveB9ocIJN35WKeLzr8Sq6WgSP
85lA7CfqLbHsC/iHkVn24HEH+/eBVTvRDR/4UoRznNZiVpVDokijkkBF4+tk3QrjWNplvjFirOeA
rueA4hwD0A0fgz1k5rOVkZRSczS3kI69FUZrE+XJlV0cRYdibPRDV5XO18R5gcvUyo33czKrHZx3
vqXODJGRfoZat82M1D+rgz9s1VKud6zUnWMH8OxggAMFd0JKSvJYvLUQ7i0sAVtP1nfMAO8cDH4f
kx6NIosSYjKx2+j+S5ZK5mXdlH1uLUWTmf/JrKCIVZNxb3jMHZ3eAMdopwA9S8fZe77nbAMH9TWF
oW/Lknmjyj6voqdrl6mKSJsy+/iVZKqb4aZ7lifkmxCKesK+9LcxO0RB1bmiWyw6I6szPsTzZhbP
0bMBO2G9ap76rhnvm2geuSk5hd88VSFT3bJKDoVvycE2sXiMYMJOUsP6o+0SZh5G+BYnKjqHev5o
aIO5H7KQ9fe88ey7yWnhoTVK5NbtU2LV8TlgeXBOPCvcaTkEANjY4cUw9SfV12BvOAM9Cgv3HsQV
8b3I7aXqaVI9gmvEYOj/CJwp6VFgwMw5Iw1VGFiibsxeVyAw/9lILfkizMuPuYNdhhYgqeUVIDWG
1GkIs+DXYCF7PicCpAmLbe8slRhuwZFo3diBY+13oLFGvx9ZcXqcS2jkiqD0iY6aX2p9fJSDaYDa
4Zm7AVWa7TgXkSkYt53Ow9ITG6CZFSTwSlqkJycFdJGj5xcQGcd+hJECXOm+1dsnqcH/CYfneKe2
JQ6AAjMXzAR+A/yZa/VjBqdgsu+HRFGYCrbpg0Nq7hzV5dsE3OgVrw3Qhvn3AHP3VznDC8Zpftm5
R+cWUQJrDhVUk8pKJ6FDWY6t3InNyCcMgJUj7TzRGg1wn0ml2EqAPT2QAmOV6WdxmXxSXsLKz05p
VDBkD621q4wIeAgpBUBw+bTNUUwLrRx3YsncYoan3/UKlN4KoIDUAqyKa34PyRHvLiLAeoyn4C1A
Cg7x0f3oe8XOsjCanJFzOwDau1jh6aL/m0iob1V/WNc0l6ZPD9VQ8ZkEFRhbsXeQ8ZYl7AhVsDpZ
wbc8K7QvSMijyDk8q7FvHJNeep4IAsz0VvlQ6rPxQPQut9oxcoaAbP3OiSYHs3njPiKVtk1U5Esb
OUP4TwMxbl5sXR2vShK9DDKr1KD0kVEMoAzPJk2lh65NXPN7QIHeFgUIP63avUnCGyxXYS7CEcn4
p+0t5QZs10YaWxpZCOiM08qMq8+Srt7liek8wgKwHuTxZQLB96gBRjAzH7/bKP5SMDFAvjIEWlmQ
TBXFKVFT5nxFCkBTkg5xawfMn7QE+Iuxy/xW22Iv3h1hR+QvrV7VxwG2yFYUVbytwRtXxiaopRpz
3ZL/p2nNnVr4v0ZTGg95lEwXhD8euwmwt46p9oOPlMuDXysVmWGkMK3OSlyjMstDAQ1c82FnSDES
cyl/3szUsHukgq2AJGPub6xpSF1W0Q8acQ5G8V2aPrQBYDE8rV4wLWtO6YyZKWZcXQDC4qRbD+GM
G620UT4BjAhmJKnYjGr4Jkma50b/VIl60TydX7vqXPjcV6eBTrdJ84StAHrWKshppSr9nbcfZY2J
YfAS1SAFvNtQ+8neh85rNhrcon64IVSOuiGed4uuhsAICdxQqrNgsCMLJe+6+Qtr1HoJJMnhx2jX
/hlcljG5TFb5S8SueKONEi7ZUezGExEkWFj8e32Vg/a1GxUFoUI6jDOkkLkswKEOuLVf4/XgbWJJ
meMI1PpgsVyyKt8sKdvFeLw+jb/0rgfFPN+4er6i2FvxiaYSy5MroIqicpjSMT2KllhqcmeQRcSb
XRxr5ouIPdzcx41ppclO/JUxWtMkYBE+m031Dn4tH4TCiOVsIbn3JzCcP9v5+Q16aB0z1KhFDlhs
YnH/xW7EEpmUFsZ3opim5SEoJBX/mflvysB9+rhuHMVPij/D8R+CsOwRJ+lK1ymKX+K8ZPDhmM+P
cXnColLgpXC9j1hdQhpd64ZCbQ9IreDJBOhjwf6K3gDtlgz1MCaDK6vVd4EHFpseGHVbwa8jnork
SFr2JmZEpZUwxtu1K5LeC84rkP33Duai69QBT9REQnTfxPVNPHszth964j77qdIY1g1cxE+E4+ZM
WX5OLJZ/Dc7CgCb/fmhgh1Ug1LW/E49LPA2xhz0naV2xK3qBEageeeV24+RddsbX0QF9JnbnDUQE
+oZ0KBVWUegLxhNABGDOCSuayf2wK862cKQAiWxr2XnZnZIONJQZHsXvDXVNjLreRU38ZRrUs7hz
y12CWrrJjWTciXst7krc5Kz/GwXxlRkDIJ6JOEPsibqlO4iy2GgJjiF1GwDRRPSxb5/Fg1+6prg1
a28QRyoin5sSDPtO3ArxR6pdxf1p/FzdEkFnlmuUP5rZNgS5y+X+6pnVTQCvtH3KbIBed1PKrIFp
G+yzCaJzo47P6jx0iM92GpnWYfInkMC47m1k6Jwo4dboCRlxlv9/P/zhbxC72F5BdlcDdWm5PD3U
ZDKQJpq6E0OA+L63yI0fTQBZw3MCl3e5uQuc4sNb8wFU8fkOaqTx8hDW5FRj350pkxvZwbvUprK7
3mEGwbNq2VC618FF7h5TTCz34m/pvPIhMSd5j0ZjN23rNLg2vSoB85jHofm1FmeKvf+sc9piQjgg
iHeiJ3RRsmcKw9Jl7gjqgLSTDsd67T5zA7OcaKCr2x4JtqPowUNr9McxM1iWlG5m9Rgf2TO48j9/
18yTkxeAFXYyDbjCDEhZ+94U3dnqDGDUcrOa5W0Y3uZhWfQkUVzrcqI/84hkqJPlelbZg1lJHi1f
YowU7cVmfVs/dNFlVxyfSqc/OrW+FT1hOQVbgYP01tQkCMRYyIK9PqDQfVrf8LUvizpR9OdeKHfd
vgakdwiscC+O6aKzixbr+Z+7oCiLpyb2lnNEedn9dFwUP9Ut3bYo8Xpfhh5s5UjwJ/rJhyu3SYDH
5Akgt84E4Tx/OFQHoqmvslAd1T0+FOTpmReIJ96bKsag1kM2NU8WcwPWh1eViMUk55sG6kQGKKWv
2osxY1WnoXjKervd6/rEVKJW5Z3s58RuOgRmNiR494JZMGazXaQ+9dXOD4sHKy0/PHjxq6IfLK/T
WhaVazdZ+4pokvdJc+ywHxSdUWyqebgWe2oMfUmP4DyJuy8ukoNnHMGs0O06D1r9VrwlsNqpFbsf
antb+5oZiCiJdcuIa7ALqe6bKbgUATesjaTkRBwcakg04xuGWH0NO+DuyJi44h6LjXjs0Tw9QSiX
NfKY/MhG9exEWrqXp+ES6wUCZU57FIOMwqjdwNktUM/dBbm/fAG05hek/PQkLiievNhjpG9mNowZ
9r+m3nnEXs5eMMtebN48PM/2megR62AgK7J14rz171ObQdl1I8T79S4WqcVIGs+fmdROjZ1nQBcS
pBJ4AV/BJWvMxB3kR0UTcmtQTjR0UQbFcBcdMzHZAq9bHkbbOo0Ac8jnHqBHolEcmtsUx7BldrWs
okLFz8m5qcoyCMOlvq+0WNuL64u/yzPD4dSoD5OWNXtZ157EU10frdjL2vZnpI3hZshzlP6hkP+1
QFsHDkl8+0V5mdixPC1wpGH5AMbfVVIzg53fZP0dguz6EWhaeRasnT5syzN94U8RpOnyfMWTWMeY
9cHwgf6dQM/UR6faGRCkkcXA8juSc14CmxF8h0KgW3DLxJMR3dqXiT0awIO9HN+QfwZz0WAd0dcn
uXToebxfb8J6VOyJJv/7pZirDbCX7sT7JGYK4o8RxWUuvpbF3lI5hdh+MKFFmEFMdKXWPMp4LIom
4meXKZfYxWGTV23ZJa/9F6x++VCKv/PDLGM5t8jsLbCAKwlB7DH40Iv5K8kRQtfiNZly5GC2/qi/
o7VCPDno4mNeB4HsiubLrjd/QUPAIHiHL/M40VPFjG7drHXjlJJyUFCKVICJzZMw8e+smwUlKcof
5rLLX19MA0ycuyFH161jvwaevjfJUk1b9HpzklA/bPGH6NVZtVX5JG62mNSJvfXer3UkgtC89iGA
rI3Fr6/F9Vyxtz7G9cB6vU/nhtlri1AHYxhjphg4kXADWyTK4s3jjscs4+fjyx8/FUq+CaVe/jCN
FI9w6XnTdx+i/Ul011CVLUDT8zMI2hbJDdFT/n1XnL0MVYBy6qNdJLvPVBAfpsi6hPvECREED3F0
PbCuAcUBsVnbiWLv/eyVKjstf/3ckxeyx/rOLPOZpTOLWkfNWvIn/7x3Ym9pJXY/l8VJy1U/tPr8
A5/PkhQSG435okxIzYpxZZ09iHP/rW5tIo4u82yxu27E81iLYk+c959X/bCcEa1Fw08/9W91n676
6Zf8ecDHaK5qAxh98yuOhzO5inJa1qrihRcbQimQM6ERsXifw2zrZq2bUjxBod/Rpmw0dpdGYrgV
F1+bfjgidj3dByFECn7p0eJlWd/4Ty/V+gKtL5qoW08TZ/xn3afT/u3yy+s6ZTO5P49A+w07G4c2
prXzXFh8uNbNspJdyx9iFf/W/FPdsp6YL7v8grjOpzbLL/Sxc1Wk/o/cOsFWDA1iDSr21m+0GEPW
othbJ2Rr4091n4qindchGND9VCokEeLchMjHy0nunemt6MLLrqgV5YlQNsvqtEz3qpPf1uEdMBW0
8bUsTTONXJTFyM9cyCeiZKSGvYSOPN9opq0YHoj+I8laowz8F11tGTRMmRiCGF3yYoKEifjbTjxJ
sVmHW1EUXcESi/61zdoN1rpPXWi9zODXCSELG6ZXL0/6rrXUZNqK9W8MwIBwUTy8+E0f7pc3XtyU
dbMMq2tZ3K7/LIoD66srij6BlL+Gb1H+dAVRN6Ux2Akl5jVaB/tlYr0cF89nPbPGq4TFW3oyCIxo
c4Tkw8pxbSbOFRsxMViLYu9TOzGIrnUf/nFx5NMpvVNK7qTdgQp8rKBS4BogWhAp1xSQHPOHq8AR
r7mJoctL4zQ9ijtTxF2WHifZ2tSpZRzFE16f6PLufwhmfpgqrE3Fnnj4Yd4R0VsaLUGuzEL0RItC
ZFJUtLL7ySlIx6Dmooz34hVd4pSiBwyTGtVfxYv8V1Srkn0X62xSJzXJwSxLTzESwbDEIa2JTVWT
rdysZc/wJfTPAmNTzLrD1mRgQMaAvEY+DFXxD7rqXQRn2yABEMpo14i7Kp5LlUJlUsv8pYjgmQg+
uTo/4KlBdKdZ4pmfbr+4qR8e0bJ0Xe66WLOI3eU1D0lOTo4+uuIui59dN+IPWIvixn6qW1Z14shn
MufaUhxe/yU1CNStibXeBhtDrOL8zHtr82g4aAgBuiqMWYpQzxAgzU/4THLUUMmdaRYyPfNRxwHm
qcYx3k2VfwuV9KDM15DjKr0r/KrZiFZTmw5HaSr0ndylgPT6Pt/UIa+62DiprW9NB4CnAqbomsT2
Xg4DI3ORDMJwmZW9S1QS1PBonWrVrx/gZJFrRjQW4nlq4V4UydfEG15mRPuzDynlGf5NtUM1bkCV
g6KoSxE8SmPSE9WACkRklslz5FgoC+rt3RihhWABW9ir5PYPjuFNj0lZ/4TveOx0pXgbMh1XrcR7
zwqm5BU+8GfPl0GKp/VL50zGd4doPZldzyfhoDSo4/T9xq+r6ks1gellSV68qnJiblHUAV4VItsl
57MtgE4oecqMEv0mWUbKKCLJVBfguDFiLO+H+QihJMwEehwFglg51LlZ3E9jXN6LPbFJ89xC9yzL
EBYmCG/kkb8rSuSHvLH/ppM8OzTyLOWXyqWGHQlKHLs5ALyxPVZuUR6hei1D+NQ8jERlFAx3TZqD
CXKanvVwndtnkBqk1xyC7Q2qX2M3ho/9vIHoEj56cvyOrKZ0ElVFikk3uouocuUIn2kG2RrLf6xR
w36UyYQ+JpKibMdh8FlBcCAyHaBVicm9zLAU7VmDj33f3itx6zxM86ZKge2Z9C3Y1bRYDwRqmmyV
wsIVrSc7o4+YzQ2Dii6M93uMw+l+KYHmQPnXos+t55eh4TygMhNuy6DZoHuquZZi6LtxrDM03gDT
55qin00LqDOwVmWnmmrcbLCCRwYDB/DCCYprCdXuWs+btUj/PMQ5MdQeaSMTblqhnrNJT7StomvK
WWzy0f+7Mu9KaTs6sNydICHYjKjBS+cBGLXNofsW99lXjVQ6uHDo/rxbOnxmkImgFfISlZhu+k26
80uQxeq3sY5BKyCI8+IPKbBrdLAeJoVcsjHGxqW0s+6sdlFzTJIov+cRKFD+G/m5HiQ6V5rod7LW
vVSoBt3ZYfzQm2UN9VWqnqOOxJGF2KMriuIAqdBX5Ncztxo2HcYdm3FuHikJpnwRWK75PDLYVFkS
tFvGjN2Hk43s3Uom/SIuVdW6cm85wRFyGE6dKbJoez445W79Cxo//hMEU7xct9Km5qFuGzeTkbXZ
elgsd356w6hwImif16yVTf0C0aJ+hnve3RM6PokSRrvNM6Z1kKHSAbGmuYWos7Ti80mx/SLb6HHh
GghQG9oPEYt5V4JBd0U/rbtWPWHlIkHtRBywULI4IYMZg2bjVqi61BwQ21S2oihuT5rI86fKAhM2
3x9zGAC6lPNELzqYw5/l30nizDuYeQXnbL5/CE6DyEtHB396+szQ6yiniF2xKf0JhvtaFr1taJCQ
/FApDosjLeSOXf8AcAYEno/ONbH67+iHMiip1deq8oNjZ/Y+Gu9B+V4Ue3E86oNqn6ioNpWTZBGw
lmzcwokHnmo/9K/tvOljdE9szTt8ONB1CXYyb75nRi4UhuhSDCkehvNG7Ik6nVV2DikARbVICWv8
Bv+joThlab2e3Q6YA/5fTknsHnyFrBw+X6Zpc0Run4b7QiYauP3014nW4kfGvFDra9LMPArSjrrR
wIBFkfIunDcZAhN3ojh6HoqFoddDXpcjguvz4UJGuXyzNhJ7OOhd+PC15JE5ObKJqgRF6eCJMUrS
2XozgOKjLCWOfjpVFMUPN6iOHi2EwJdTxa99OCNVdbctAGh8PjD/VWMRQXZ8mnLza4I9KcilyU4u
zVgmF3sIAZwoKG+2KXlGmWyFG+eBcpOLoL/aavUjCxT51pu5fFOD6r5lgL0nNw3TBdFBvn6dhv6X
VTXqxQRa8manXIpkTnGXoGbwFpbSF/jI/oM4qBf+nZdH5qM4BlLYTSDUPWdzy6F6i3tFf1G8MH9V
4pNowjcnvcl1Df3yPqiS8dr5SnI3zBvE/dR+o8cVu2Y9bRizQePNRdEGoimJHM/+Lcc97qU2sUuY
S8lb6lToaCtasxVFrav7o4Zr6q7QDRTxN6bRds+YXiFdZAyqG0KofKs7bBFk+HqHmV/5BhSs2Jmp
px8HLDMfC3N4AULTfjOK75Nd218MyW7OaREinWSq7bd6AkghW0b2iIgOWrpB98e3zOYbkC11N0W4
iJu196IAPkPDtunBe7IXBY07YQ0LX/jvKmiRfx38VKcaFqjYdLoWvVO5+LUVKMxZ+UsqGea5TtoR
ze0uf1FhTD9j/b4RByVgbC8gML7A5JXvRJXp1eQX7L44iOKAmsRJccZ4K4pVZOuPE1k6URJXbHv5
TkbrTYURffHHCVxCbgTapUIrBlp05aHCZmZ3BN2jdgcWD1lPpGXd0uutszjSNZ7j6kpv0O9wO5k8
Rh4EY8K3Ti67LRyf8CyKViibwBTC7iKKJkZE+ECq3lUUJ2n8bvPNvxelsUsfGa+zRy0C3+MN/jEI
e+kpSRv5LvSgEQcedlV9Vj4C9HGRneieCqd5jaNGvgBW6J9UteFViVCVL2P7KhqIenQR94VUpfei
Smx0VI5CEwJD1aoYrua4x6am/ySaR9DRHjP9qa7zvd3aJYaFlYuMeXExRyu/hC1kuVksuLhIMpu6
LW1kZuVxFzm4aKlmWD8EioUV+Gi8oBCWfJON0nHRzSyOoghHB0i9mr8V+oAkpdaBJZibKd3obdD0
A1WTDbgryw1A8TL5Boo6PUDHt/YquY9vpqFdMlsybnqQWndFbACwmJs1o/x7BC154tOm3DGtU3Aj
Ys+eN5OSeFsieDX43b/r1iZiz5Ca32WnKod/O19tAMC0ZvRQDVN9P0glcOncRvoOVJfOl+h3Jnuv
+tCbb7U1oA+Uqfk1DTQTZeMyARHXT1+60n4STQctuVah5nyt6kze2VVk3CWFgwFLVaGWgi7sK3Sk
nxLiV26Ub21gQ1e54KWyh+h7qwAQMzS7fnD01j9LphUfwiSQb6iqVBtxeWv6KhdO/bMlbwSMSI/Q
YRy1IzHbAtXdwnhyTDTHed0thC2VbBOnVY4yLhpV14Ix9WoWwa7z1OhcIU7+14GljThcrLXwSAA/
I+O/kydfjnbieADu8SquFlk2lWYJnbC09NNSFIdVR4mHPa92uLT0FfXJ0GPjIJs93O31EoalX0zg
5WcrMCQ3UXIVW6reOhrgfU943dRXRdOtvRmn4+OIj8uua+T6lbdRBvpjW+/MnZ/Q5pH+1M6L3cdM
SYfc2D/dzCbXf8JJRCxSZ5yn9/HSprEFScWf3Kosq/tIbaqjrpX9ObQbA3dfr8CWoLXQxwKsysAH
M1MtkMXyOu9b5A+vcahLvyWQlssPpZmCVFxu/BqT/nsgSdZXxaxT1I6V6RaYaIMzRfEfoFDbh3QW
FZclL7l0SWQcCAckDzZUIDDOtUH8jIHM9KbgGwPwO+RD6Zfq44MMOokZNpPw2Lf13ynKyGrbvfhY
c9TNc9eCWUanuH5xGtaEbVcqD+A2WuA5OCzBu7J2BNc876iqGh5UgzVLGshJepmUNr2IPcuqSAEi
gXDXxsi64F/zrFi985IlzldljKQ7vXMc7gHyvVWQVGdRbDWU5zIrak9q1CFMpTAvO7UFULe8tp1X
H0L6puwD+a4rC+81rKZvquGr96I0zQhwSzUeRFNHsS6hYniPohR0/qFJiuRZz1Xv1ZvIJeZGfSs0
y3r1DoOXWt8iPpWHZpCbg9X0/nuuHqq+Mt8LEFlY5pTVsff7/Cs2d9vOCO1n1pFXTB7y+8qTEM/3
IW+0XaBslrr5QJiTccZZd2ayDAfEjkZeIoTXtFD7LewODcTUAstvX9cGtVZpu9JsjX2PpeB9O2/o
GOOuxht5J4riAAnb/L6ecNvCsvoC2Ilf9tsSdAOGoxtid/m9Nm9MpHgvtqTdZVY5PRMF+NoW4fg+
hjPQo4HPgQ4UknuJ+jWa+vF9qEJjO8z14Vz/P9vbSC6t7T3b4zrA07a1byP49vf11/r/uv7/bC9+
Vy17mNuO7uqZEW17FuxPRT9WT6qlqwdzrkMuo3oSBzIWv0udaIJQZP1UzHX/j7HzWK5VW7btFxGB
GbgqML2RtORVIWSW8N7z9beB9j3a78QtvAqBm46JyZGZvfX/ei1PTnBWkr2LVZ6J60Rf1JZ21chb
zozsn3Uy9tF2Lra/u60bx9i2nbpGbxCUN1LW6ggm0XyNSj0EG5Nr3evh2HjZqBQ362QU/F9F/6Q6
SlNt1DCRz0GFEI+b1LoAoV0+t8tkXTQ0CdH9z3JWeT3DNViP/7t1Xf+7uL5iXQfb7pRHNLT9rvp5
p9/llJvePFo3JYfrvcf+AyKZ/ZqgZ+KkKvOD7aMlVUfzz2T09rsGgI5soT3c6JaF4WgCb6VI5Yjq
K2pihMeHppS2mmrPzxAZhl3Hu67A0ydkWYf1M8KMdr6+avULTtj21e8UCl3Le2NecaNy1B7pG9Fx
HdC0rdq041GtQ5jd/3HY+THX0cMCcS6Dr3XDOulhdW8smqxQovfmQaSiBK7T+neZmUh3AKI7T93b
2Igl8wzTRYMdA4TcFA4hCLqYeKx3UpX1OwZ/YPG170q0byBGhucoxgk+6dr+Jmp6ZS/HbXbwx1Rc
w0DFE0Mq56c0TL9pOsy+eXGIHfxREgI6Fta/d/jJ7LSxC65V0TR3xTLRZMLDsACXuOygqYsUqaFl
Q2/Lq5KiiweZLG8Gu+iu6/7rbhg8bTCNnDBAA06TLJ7stMzjJdsndwGwjg2+lOkt0CEMInSM0bRO
Hrf4oNVXPeiSXYW05pJkiCq0Ucxn06KzGHW8cTKzIToUoIxPtoj0A2mP4mhP83DMqnE8SHJUnjKt
wNjH76Nz0vggngbTOiflhNdrTZIk6hJ/G7etjAODXG8tuxgRugJdBgDV31KfKDdpbHZ3PrQnuMH0
DnLHoRuo6vv7ucPqB3Pn8SHSwSN3wum7kKRUUMiPDTVoNxxl7Wm0LFjecE+f8Z7pnSqaxouPDxUI
6jz1qimMIGHBj+PZhODDT+ePpLE2Pn5kL1SvG7g20aK1n6N7ekm/I0OeP6RE+yDxi7xcD0iUB5a6
zVoezv4gdv3yDlaMfwd9YCUWDyMDKmMC0kmLyUdBX6LaiXebXgOGgNlwgo063taJqS40/hnoWn2x
9akDhcwVwMio3GeNAkgGeN94jaG1EJSP+1xI0YMv2ebVVFDTrg7voeiR3On+sO/TYXoRBmMnRQke
rIIrRZnyAmyAPL5ENABugnLo9+ur1Dg51NqgHHNTGTxyicURRVDMUHXpDNZtDDn81vlZJSaAiOsu
69y/VhrLlnXlf2/53X3MVj4hH/D7Puu6qrLQoVHAczMcA6962WLl2ErdU4eB5XH05Qx8BYckg7dN
3nJA6bEsQrSzN1Nb4HO5LKpiQrQk9OKwLvpprTioE2MHkwdEcobJoGCZqHmI31MppvI02kmFgwVz
6+R3n3VuXYfTOHs3Ki1KQ0431v/H62aAUSUC9f/nvdfFf320iY/AgUjI+de635esnz9G5XzM0pdm
CsMH7rm+U8SmflB9tBV9rt3LtunvtCGU3DnnbzbtIr41qmK/Lq0vEpp933aZfdF1aQ+6aL7aXYOk
sM3b5340K0cbzOC9DaQHBEX2l1CUbW5xO4AD7gZKrkbsAJS3y+Jvkhk30EHijyqqYx47Tfuy2N27
id6VF/LcJxmI+wWhQHXJlSrcgjOdnUTI1eV3w7qVAOuf/QSWPEVrunL3RIsMzs3LO6wvWXf8XeyN
0XTMoaZm+Z8P+a+3lsYEvZDqP6X0qALMXD7k9w3WxXSQ9xS/4qNnDZJ57sYAAyKsQ3F8kfoQCYlq
3gpIjrepsdx9lYIOAxFaP+tQ+mKplFp7k1TBxZQxLollUP8/i8s6nLqHS7RM1nW0YCobfNGogixb
fzes+63rqlrOtmLAFWBdbA0t30RgYbwunkjvV/VHhHDBLuT6VQkm5G99OT2ZJYP2emr8+3zOe49W
sf5O7WJomOaY3VgaUJUYiNtl0vthX9BVC8Exomcf26qDntowQZa7+GDK0TVP5WqbMda9lWHtkjEg
e53qtURivcge+XahS87bek4MCCj6LMQbnqIvfpMan6XuH2USmQEkHHRNSZ0QSj8WZWuA7yPJQEGj
+x4n++znefGpNfG7JMhSc7ekgZ6uIV3vccMSoBZ0kJ7ZnA2Pfj00MM0ZQKxbRzMsT2GGFHDdmmPh
efb7uXHWrXEaZnhewpRbt06tkV5rSbwlyztR8chv0rq6X7fFwiLnBGiJmDy6KVtZusY4CTEf6HN0
s86tEzkLXmdVrg6/q9Y53FBDL8bH5+dVv1tlMzN3MYUoZ11nNiG4SatBdwoc1P3d7/dz5CG7NKIw
jv6ssu8c40qFEul+TOySEpFP8URJlZNtdcpJRkeFZj1SdukMKmbdsE5GC2qQKy371JI0Vdvf1yi+
9FnOJWS7/7zNv3bRzRgN2frmv+/WY9Ph9uZUej/vu27205iP+NeesyFJLnZYwtMMGyHY8vbSUCMR
RMH6rxeuG34+cv2CYSb7W1uIp5912voNfj98shNOQd/s5EMTtt7/+Zt+9/7nfZWvLIDb8PMdlqOw
zv3ryy5f7uc7rVt+PrQrs5sYsCtS8Z3eWvKpWHZbd/BFTZpnnV23rJNpPfzrrLA60A3Dh01F6CJ1
w5ZoAzu1sbk0SVS5NQYWQYTULGjyd71oJhh69DT28sEI/Xln2t1f2nInLwWsKEefvZpgHSkM/Chs
+GD20B3CtP2qM9/eEjOdLBCmUaVGnmJMC8rW/jQkLLLjzpFqbuSAZgU4fMsmx9jgbmXVyRPjzD0i
vEfR9LbTc9nB9Zgear+iubh7VIKRN0PmBxE7ufZyczZj9JcVXU8kdDYp2a1CqO9hMZwlqp5TgSXi
BIKhXAp+hUTRIUHvu0dHzDDVTk6RpNzVbSLdyjFD3hI/o9vKPwliEezlllXD2COTSpPLzzoFExdn
Lobs8PuqgEyel9Ugl/BNlW7XDWjQ3tsZxVXV9kg55/umum9SMdwOBEKtWcNCzxmSDzMtI8DLYr5I
8CiVmKzgkIPtQdWZkB3a0RmRmgqbfkM9vfbKiAPYMplS/64e0PFnxckMBp2ufyYF2WIXjdm4VQtY
Y+u6HALDbsZljYTp/67rZgIJkKbqrsJFr7B0/yZbJuAo7NKsblsDXFPawsUZiWFu52USpVq5tyZz
ctZF7iDabQyNAsFQ87Pqd31jiOdIb7XjusqSKhUu2ThjF9oUm3XdOtFUX6VMBLNx3eVfGyDmaVPz
88Hral0tqO9ORX5YP3hd54eDY9it5rVTTcV6+ZLrxiiR85NuACBcVumk1a+mKXlDEMZ3RbkpEATf
tooS3VEz/x6jyj8MinYBRJ6eR8yqbteJNcP6B2ulb3/XpVOfY+IGmT+RpVhC0uhreF53x0RP9FuS
/frPa7vI2MyFj/tR2DZunlsM2vwUj6FZL63dzzIOSdW2LlLh0ufL9rDU1dMSPMeNdTPbRAf9XFEr
qjpxa9uJdKNHp2BZ0KL4n8mo168dWcvjJNJlWIjeB/c/GjN+9xsTKEfpzK13fSNTLgy8K6JbDO+6
a1lM3s8ZNZdRQK9x60BFbm6KOgvuBEmyOzUu7ks/GE/rbuuEkEx1sAUq9+viuq8CZd3TKzrH11et
61BUpEgSkgtjuNG15cC+TXPNvoXLPR81rXsL/BpKyLJeNbMeJ6nY8WML5f+6GwTMA5X78LLuQeR3
K0eKdopmzr9iitq9FNjGLWJR8xYHsWqjhBZeBuNs3q4blBa4p1xSnFkX1w0AU8S1SgkYcd6QIMeG
LaVkTXP7iPtv0uvn331DcqeYmTXmLlWreGtNdEyAswzvStQQHvYsyUYzIaO5Zlv5W83WIIfDb7kD
9RzdibZBG6ol5A9G8qGWlmIqtHiZrBNilxm3LNw81Xkk2igD7PAkzEL8hdTnAx7+Z25ZhK/3nLd4
+eGtYdN/t1ir+JhDH9c57Joz6tfHdlEJdUsL4zq3Toa1UXKZMKilcXJdCbq229kqFe8xBvhSTA/h
T+PV0uctE3bXL7I6k2ZpGcUuwoffCTEyUod1OVtVD73InsUiPOoWJU29fAW8iVAeGav+SK8Au0GD
JCkAd/e4TtSqHWcMjuqFv/GfWTW1P6NEhYHR5GAf1819P6MQXWdjsDMg/5OYMgfgfIp2UPZ+jpg1
YUGSwBmJLYMS4noUfzYDezktWZkd7BPsDlCYIV8QG2nSJCR23d+pE18+tIi0qHYj9l+ertwH+Doe
i65/MTmspwg7sG2riLdwEvZmXLpqE96msE/ccbLN+nt/j/Y6t/4D1LDCjQg4VhIuaSe5U706CcS+
xajtaGhFeTAYJCRVXDuS3O0GYTym/GpdH1HoI+qQ+Yc5BZSamNwCSD9LuhfXiJgXUVq+dFyby5+1
zmVAGzYVWBCeu71ybCBbBJVBoUsrIfEl6Xj+14FBosxxM+wGhKKpuJKU+eT7SbhVof4pslDaaPq5
GOrx2ITG8DPRRDQefXU5ctn0lilqdUTyWx3tvAI6vs7mlt0rm3V2tV5d59ZJYvoV3U42NIyld75Y
7FhKrUKgQ9Dxf55YpW3mhygDBLBoRJefuU7WH/y72GUaZBkF30x/0TDNS4/iejiKVXO6zrYzCa88
Myfv959Zz9PfxXXOVgbsrRDwcvMu4AQy0Za2v9+J3olw1wn9lCy99+t5sE6iZXGgxLGdo+a8rip9
HXOHwCIaWW0N+tXRwJB6/t++KP6kSlPjPqrlaMAW1djPrNmpwyEB8oVInmO68CEqgY3BOlkX4wgK
sRJJ3zUh5XDCGLJ15sbscUWR4vFkWoWnYdPVFuPkBBnWuiH+1J5sVYxiVNnfkfv5stPxQSkXsC7x
CL6xBYZzSOknSucbNevRjSaXrKhCB0YZhdK5DM8GvTCXwO9c6u2NM0zZNVN4ROR2pXs2lNWTXLUu
t4ySEjqZxbLqDuAGlqHtLN+hvlf384CDkGHhSWs+t3WbbwVFGLrYux4vlibYRi1GlDiBS31GfYQ2
QY8HLjeN+EaoiuFOyiRtfKnFFqZXt7D/wdPNj5pID3lZkr/DkihqxGs1VHgWTukW/FK00RH6FW13
DoNadng4okwOi8JrEGSE3RnwK/0kMSVdSab0GsQkVdBSuUDZou1QLR7RrUYXLikKitPuXKoD/sZW
45UgKhqLXGM/fjcmB8bqbaxSeP3c2+dgSmI3wmDLz2MZrikWpZFCurqXAd9q+J9PmGZW/Xfso8iW
6aRyx1m3dj6sG6ls960achDg0EXC4EiLEK14Mwj6YoYn21pSlxhBEo81XyaP7uXeoiiwY0zjkCc7
TZoQAkv0+3eDtCOimF3qj28Ez+HGmtDvl5KRwCaiTceaiT0F2hwLPBrtm/zwILenfWLdjSCQ9lQ8
5TPNtLhnWDgwyDl/dIlKF818FwAMtgJLxmurEzCnUD2F0nfr4y1Tj5flDFJjo72k4fxXZ6ObNzwo
KwbZkulfC7X7rDLoSCqXqKsMPWZN00C9MTRxzJFj4ZEQPRdJgwOugU4MBbeXkk7QBKLwOZFT12gX
pAisZWdU22ef54UH5dXBlxl/0IwSjsVnGZUdwYSYe5eunAmil37pKmmbBY1/N0Fcnyvro0xx1Qvk
4H3qpW1rMRAclN5bAsDe0MITvXJb3Q6/JDisTjHiTayM84tdkbAgAalIf00sEuEaadFBU8jk2bF8
B3HBcrUp9fywf5gUa4sRLu0jIa1YkpCptjJCkpLPpFK67VyNnTeFabmVrKdQynNHjzN/U6c5+Zk+
3+qGVJznkDccWjKDkaLcBGPcgqacDp38zsg/dO3J7Dddfd8kWLXW+HWRz98YdvmqtD14FgBJlobp
cds/0ZGrATuKQxcXz8whGlTcGf6qY2OY6rTTmDmxGe51IclOD7LLiMUTILFK0CQJ5islPqpkL49x
X7EghspKt1e0QGfb9BzY/bsfVDVQp+Irnl9mNQG+loafNOdmXqM+YqH42NMvSdUFWupwskGmLrWN
duwsj1zbOHUmKTOagA1f/SZ9A8LEeI0H/VqMFO1T+yxUdsuU4aLJRP/c0+NNj+twWzZnf+4wkM2n
Hfa8Bu6yebifPnDOJl/9kOTdm9JhKC+3062Iify7ecH1FiQCsUan0Ce4Q+dAJjt6hgEbBpwTbl10
AMHi956D5NQlpsCSJh3KkSArFErltjuOveylJgl/LAVOWrmtM92/w9uw3VDaid2xMh+NMfO0vONG
IIGhTdMXPO5TT7EpeDd1GzlNkz3TL4rIsWUMPSYRfkl0bxo1RsKLTyyd0eOmkdInYP53oNMsp3nu
DQh0VZSgux8OVqR+FVLylUXqZ1NpmAXWkPllxlBkuHf50E1bK6NYECn0slspfUThFLwoZEHHDNjf
MBX3clxdqyVRlU9LIfav1phYLwx84ZBW2aYXDty7ejNKxiJ3Lm/6MHaiwiBbsjTqVsF4KBQeChk9
QgbwPlgv3DWNwI2VQ51FNyaNGE6ZFtcsKb4zzTxUlfHeRAy8RnEbWmnmCTnd06hCPshv8WsZfHT1
1nBscTMLQFV7FR3om06LIfIMfeIZEm70qtROjqTno+dr0qcF2Sj0exrRI20jMJVSW9PYTWP9gM0b
ZehM7MgC7PSZTGaYP+ajvBW4em+t0KB/mJ6VSOc0k4oXWy7iY+8GobUwxP70WghtPH2a5jb14M+A
C58/i9F4VovprjdcNTOqrRGMlxk0Z2JAnmvwn1QM41KAsbaKBs5goVJRE80h8X3atI3dEEmeFeF1
/zpF5ZsdpA9G2Z1Hg55GeXgK23Tf0IOTjJwTcdtsQbKBpunPIeBAGtoAo9Wp7iUlI3Cp9rSa6xOq
vJ7uq6YYSOJOMOPgQwMNwLsi0N+mdnzDmzpzzFR6bCxANm2kvjZZ8jmA09Oq8RV92V/adumL1XZz
Hx06kT1MyMjdVC7+lB3w8ggOU5/QUc3xuBeYiO0KygD0/Gnkjpp5RwESmFpzCLruDk8jPAQt8uND
a/5tRAOagicsHttYvecC5C8AZUcSA5aXcg62KT2rbX6XgOZxlHnQN8K2d6NhH16zBkAftKFDMeot
vP2EZvmJ9ogQH03c2E+YYhRXdMO08Jlg01WuyNIns0NWuNU/5aw9J/Lw0vGlGPo9RzRhQPpMn+xa
OnHnu6e5rHS6zuTQB1cFZ/pCV3dtPOzHwt82+2bItw2HhZsEI39qh6NDbS8i/h9AAZvlNSJLtW/x
U5MbjMVG+5wUsD47LaGekm+HiKt3sPy/aYqFckJ/Wj7Wz0bXnlW7ve2s1MXP4a5sgzc9Y9yIhAzr
hiF9NdHUwyctepfSDC4PAuvPmXODigDY+JywoVYGIppxY2kyDcbdTjDOONiMlovsivVoTRwQyeSq
uFy6Z6MlqTyn1ujA4blJ47FxKhMioCxoONKy4KEw0r9lO9ZO1qaDV9kdjpGIDutQPvSy/cfUCCKn
EHJ2HvQnrSHKLjv/rWu57uZO3RrAvM2mv2hk7yCnJB6IO0NKqYZWPihReqdA7j7DIKTRKSCFppE7
rHuNg2xyGLE8mbmhK5nXqaaN4N+ynD4eMi+7bzIYUX0iyVtVg9nQ1NEfDOBbH7Y9DzgiyTv7Sx67
7qwAImM0pu8tv32QxAR20+7eRAtpfJIi+l66t7qxt0EPUrSJ8Ci2E9tLSRHUFDhSGuO9XJa4eAjC
KhG7VUBGoJPljIx1ss/m3jpgMvlsRsB7eIJ3ffmltMTG08DlWcDXiaOzkAoc5gYYijGnSxX9Ubj9
eKiT6GrCv2eOqnMQFd+YjIaOUDrKStqj31gYleQfCuQ6a65RSSg4gvmRhT9nfumC6mQQLAZtfu1t
iob4i4C6uiAgeiLWfrIoWrh6sHhFqOPnpDMCSKx+vFo2jxpj8hKrWxwGeZobGEjFDRzV6jlRK66O
wTXqWb7R+2wkGE8TR1jEYEZK30YQfffks9uTXiyELH2E9zYOj3oxbBRVHwmsMM2ITNgORncrDWN5
iKTkVgsIyPGkzVU932lkpqpqHghow36HSFtrjMwjIfRohMEHfCvYqQk9e6FScQVw0kjfJP3eoyI5
+IY24gzcUq28ZiUYMxD3wknptt3PelB7DURMe4jdeNYvdWfTm9r91aUjVsvnCGPWnCQ0wEd675Jy
g5TxNu6F2Mp59Qpk4djlM8TnYkE0v1UC4+rRVhDrF+FjKUwiIXqgLJIETiUHxJ1FBGaSFvTc2tG0
pGMNaQ5ubCDuMSZUIfp73IGA7IcJz3ZD3QptelBl41zFXIEhRzgRmEpQlfyrm37vpS3E4WwTKsYu
Msa3eTzSOfOY0pHq4AtSbTKF44SV+BUlBm0jM+N1A61SOy0peP1Zgsy39La50ENe1OYkKVsDwyPH
1qV7UYhtD+B2uUkVDhxUpFATDdS7hS6H+0fCjU3STqADX/tQ+1ANadr6ag8sGQkpREOGp2kK3o6I
ULc5+wsJ7QCBCbaJIfoVYvw2CmEkJdq3ZrS5Y4yk+3WoSdw3SSHq4AVV+S6yZBWqnOkluJw6ks1Z
YurqOwmXv3gol6c+oWqtUrifsCpKVOUPwL7Mo1UGAaWmeHJS6MsLNhE5Yk9VKexbyU7ocGmVcdyb
Sm8RB8SlC2qugZ7SvsRKBY66PUkRZ1tRC6dJy8c4zZEjGUfAmN5cED8PrY2rL0kKx0jD3YDjONTO
+WrQwl6Kr0mxP8tsjj0a2UpO0+7OzIdXsxk+IYnu52lyDVV5K8ZIh5Y8gOhFfOGPtQ6fZMhd6iBy
Ke77xLzrGgtZRpxdequjgFLJFLLt11hvcbTPtAe//dMJGVQ3DFEcxHDckU3fG8P8kuriLBSDSzdo
8XOijlHL5k3JqKMv8sELI/kWw5FHtccV0+7ybRBOf0Jf7+kFNO8oqGDgEvswm+cXy/5jGRJNIurC
4sva0W3bmACbABN8XeDFauFNUGyxOXf6uqPeEO6kMr/k6SPYPJtip7/nnHTrMtQ2Y6wwEusVdlWj
fCOphuZaxyYA2EnSj94FvMHtjp6T3NwMlfwipSmllk7d+SPMvdHHDC8Fg1aZnRv07WdY0Xqvawfi
iyZPCTAG09GJKhl9DTdyciCS1qEOp7hURbarFL3Bx+CHkNqS69Obm1ea4lpW/DWZ4UtInXKausyV
etiAsa1OB3N6LkSUbnx1lwoK0jk6VDSowcbAB6YQ3UuSB0uGmpG/H/Ov2Ubt8kCgVlIrZFrxq5N2
MSLSyUgex5Gnt46r97YcCDl6o6VM2FAeDjGJtk0bhvJX6eORkYTltQ3CrYaRyNaexlOZqB+phGA3
jCG/L7yhqv2kI+mRgnixlehRcSqu+I0tmYwNbS6lYWiu+bS1oQBPE+l2+rkqz08C6GwFssAKJUJK
VStu0P6lPrmQKPoq/PQsmxJQ87jEWcjXKT1FzT4EsOHQtGQ6daF+DRrYqfRRMcwcxy3lzVSkvTmP
5E9sunm08qsoQJ3C6/6CN/NORD1sKzW8ziCHIfsmiYsbLBSC+aYOsXC9HXmacikiOMzfaYmh9bv/
xt/y6ttYLEfcoxSMzrPefLKV8TTVwEjgzOElr9U3fS3ec/4skCh3UWKrO2mxXA7L6ZzqMtT3KO+2
UcQ4TSb2L8vhiWuUNhCa6pfbobGpg2nH66iCdwHg2/CArdBjoqiShwPW7gkhqe8MlU/30Jc9PleW
9kxu+8HMOqJNGlP1mY4zrKuRTpzSxGaYyi3K1wh4uTZpsiXXW9W017zKhvpWKfRSZfRMkLD9U3Dw
nHzQ7qQ0IWUotJeeuqUSDL2H+8/CU7GDc6iLh2A29kpKgC4CTPm4OxEBQNpjDGupsFurTqPRGJIw
CatbOwzuyr/ceH0qPwPKyjHs71LBSM2o0dPEA7YoQn4Ja4waJrXAD2p4AECabunhuo3N/kxZAaGf
lF5FGrQeg8DzsJBbJ+1eeQ9y693smqdG5sRM9Ce8L+5VI/dEgE8hFsBQwDGSnY5NzdWCrIsO8X2j
yS9dq39IZk9emU63RsO7LpZJxsQ8/8050lBM9IequyYVHHBuALTBLfBm5dVfBq+WFJxnSIUgtc+J
aswk7prPshq3lSk9pVgSO2aoDe5QEHjLOt0MPmcLUUyXFzZScSE7ukiPhd9+5AIJRdjNQClpf6q7
ezMVJy0zGleVOmKqnPZ7GUD1GEuSJxZ/3s5WNkjBsaKPi88wC/eAK451FG7lRP8KrZo8VU0VECdV
rBSjnTqV18TAULSu0kPZY5nayeWGrvD3RGloF1Vx6NajTZxQeI5b+t/8HHCwvuErnLrwxoxymoSH
cy4p8J0MJXQQPfqD9sdvkVD4/vecSw8qVkKjUYQPUvIGMzHXZ9WVAplurEG9TrDHPK1VPs2uPah2
dF8MVNZRAH61/nKww/RtUvrnJEdXjdsC9KuC3xwN1ykZLkVMe54fvBNCvGOsGjpm0W/1cnrrykWX
J/MglzKbjsC5gD2u0m1HbL5kKscdVbzQ0yZSs3KkYgCvkk0I32wdR4qkyc9Zip1Sof/JrEFQQZde
52A4yxUIaTu/qNzChWnt2qKw3GwAcpe3m2iIXqK0Fu53pZefupZ++GVJr6Va3GXQGlsz4+Zi1Lgt
6S14vNOcDxsf/3i6nNBqK+UJndG9KvU0p6P8RWWxnwawhCHeoHEsk9Tr8p6zkZ7zWWieTE0VBleA
FiQfXNlt5zHGKTFKtnNgnlBQvhuiekvn+aaH80VZzbhwhTwbCbQ2qfPsvKAH0wp2ah275tDRcCzh
FhXPV8RLR6i1867StY0O3oDnj4IfZepaKldXP8v9Hk8HKPq0gY9WB2SdH1Vq9p/RJHljkk9xNCI6
zuL8oqVPnUg8DFRv67B9CXtK4MspOE9YTNFYIm8DgxMF/cR1Tv0dGfEX32yvZG5vfED5jBLQoaWV
ssGF6JSK7L4N1ddsNAQDvZCwFj2VZUN5Ei0Pxjy6X1sFApmkDMnjcs9o7B5T7ZeyjT8Z/T6gAm0P
YPPxVJ59D93Li16e69J/JTygHyMkRPFJ1J8lCjm1gtlKN+nJxsrUPV1GpPXiSSNkqAL8IaVzYZbS
lbHm85iR2507c4tfdu4VujEwph/tbTaDoplFmuzz+pIXEgUC3mBjJdIn415nQgshIt/aj7OEbjID
WYlJVjBawbGPBgaNkBOo7UtuGevYFk/6bmoy5SilVLAqlAhUIkwGalYoI89QdtNkVwfkcZFTT3gw
jYqW/ZGmBmi8mTS7dfFnHRj6mOuySX3PRMIBiL9UeVa1mI2bWYGXweL+NL5YIgLGjYGFYY6TW9nT
oTCRpCNyejPIIyuC/lNT66Q9v2c7KwSqnfDJ9AGxZ2jzNKd1s+uJ0OuBZ1hfk4CM2nv8hd+7Nl2U
XTx9Zmk4CKW3d6b/beLZ6U6p8k4fGc+ahna3WBYBPsfpq9QBVC00QntjUP76ucVFQ4Sd+f6HFovO
JUVkeWADhK0BcZZzfpPBbcmqjtGwhGyhdApNevh88zO01c++oX174ibsd/4BEjOAdDJWra0+2wnQ
b31bTtKlWj4uWiowmkH71AD53rae4OeBPcxxlphzt5/i8ywbf7LypoxF78TpcJ8HVJ9TyzrUpSCl
ad4kKmpy0/qqRx2If1DdTnp6Fy+lA1vKSBuO9UnIweA2tcYVYeMCj6rsiD9G7lVBNVLDbz2C64HL
WjvkvcBQR2f0tteCUACboLNDNiASKGYJEzXRTAiNQb2J9fKmjvuXMVuMFse43/la9j1Ec3NpIW0E
pLdlnZGyFtg8YCeN+oCmbexQfokm82IH32qjUZOt8UOzGHCWkZVze4zvs+HJ1yLoQhZjtDDQAgeJ
tTO2sBzGYnQtO2bsbOqDQ011F0ey8pzY3K1hxzK6JcUyZvhDKdFJdGRfjF5cGWM/GHL23GRWupFq
EdFoEbzAGEHCbqk71EyyS6MHt8Gl6dDEdojMIUmqzl3SnpteRayu8h+rS7V1ljCG1JNkh5Epr1JP
GrWwrWwZ7zNK/mwgVen3FFdAqCBxp+I+tCNjOAnfJStPLTcxDAVFU/+gpAABZQ3kS1+UtFWRsNLL
rySuYL/kwz6dyDMrqW4fVHFos7ZzpoDCVDOTfDLN5L0jycfTppCcnKaHJi3CQxD3SwCtvupIXByy
lQG4k7G+lbOMwoqqfxRL6cl/q8iwuEoiEbu254acJW2y9TFAGtgRjNz5BmdlXpDs7GR0J/21R1/n
0qNSbuxch5I+UfYwFseariLjF83dQL2MEwYyQrKrQygVhHfOWCfdXYVnutdgb7QA+U/k5S+BXrlp
R95mhKihDKQ1iaXKQ9xXED94IoSV8N2qi+RLO8jbjJjSmUyU09GMY7mQb+xSaDshd9UWQuRhrmLT
MZJ8E6oYtswBD4cgEM1pIN+eWDS4x8n49D98nceS3EqWpl+lrNYDG2jR1jWL0JEhU5PcwDKZSWjh
0MDT9wdPXiYvq6c2MLiAh0I43M/5hZ0DMlWbR7Jm/P75BPSHiKwf1fFNWhBWZ9+KTm1sY73SbdBi
QEVC5NGxccifioqgfWkMCqRY9CBTL1tPjcHDuK+/INGzzq15/VlAjZu6vZUwk6ZR8ZTbk7Fz9AI0
s1mMN2Y954Qq4DTYb4Dhc5KKdW2KnzjcjbUZclsovQkBuyYQyB+NbZZtPWVplS0dLfeXSK7kYDlh
vZbxEsu2HAGo+S95SQdeIhn5CxtpZS1N05z9FMTRMuPnxua79bXG3sVRAoCJvz00n6fK5hMLi5eE
T0QkJrCZ1kjJ2G73bHkWwOIkOyL1ORyC4lYlhMIdlS98fpV1mNTIfdcV2z1eWyvHDUYjHVlnVlkO
uZ617ZbFMg66ncnGHXvhDIvV1sy3JIsNNGI2XncqQsxb4Mq+qLbZ3GW6v+7i8dnoYV12TvdY+3A9
gQFV2xwjGqbo5jJEE52UHyYuQYR1gtfSsNuV47Y3ATlUAoeejjBKMBI2t8s39Jv5isb42qmtgvm0
CwOmc7HdyCEmiBI8rU6ETsdspMVhM+dOtnzk1vgjwfovT+bYMN0Mub5HqKSYWFZY3HNmqb0NgfWi
6j+6YXpDegZzC4TCLXGdaltFGccnDu2/IL7F1aZub9QUBgUpQ9RrakgmxD2Uvjv35JhtXHzisFvX
ofLVq0x33WoVhmtRUpzI/DnrdHJxxzPJ6ZD2WqoaKx32OZB7WbGyr90i7GMu0cRIVjy297Hhjze2
r5LbYOtj5kBynKAYNgpa8OCQ7xslVTeVe0XjgoWhOj51g7abapWo8FA9Nh0ZEbtvlnqQ18uh9zQW
iunEuw9OYd18TW1SZMYPvYuuLrt9NsE8FbtuAGrEdqAdSECHnsKafVfBG78E+JEoBWbWmDut+lp5
q4ruqxHg65X6p6QFW2m2b71LQL+MCcGDrnxoCArg9+ah+5vbBD+Mx85nexij3rCGoPOizOy10BkP
g4N1QRbHt4pZop5vjdxyU1ksCqAoK61jz+fMmvh1mb+rRv/adCorFrvfacw921l0uy/SV7AbuFei
fkq+l52x7lR3fKKYuyqMCb9Y6TZEAhew4SpR4l2mYuhc+cZV1F58U9Tc24ZYBXzJi7H0gAeSBNeE
Z63Dpu/Ppbs2QM+u3MHEbaN9GcfiwhM2ZhVsLMwS+lxV5OBAys0Yz4Tdhn0Hpm0A5KfyLYZkxVYh
vtdVz1+GgtBrWFgRZwRO0qBoL7kNM1f5Tqy9/6YEO7KvKtJO5rmrSbNNQ/7dcWZtFpOtUVUDrOv4
VTR12gbeVF+i+WARfctA0t7IKjsVWBkReSgTm09bzxY0/rDLgD+CydWZSzFWdxUPFf+qG1elYB72
S+0hbqOY+0B9rpGXWGm67iwDY+fatrUyJ+85iEITlhsx7aLO+nXls5HJengQ8aIaCrEXQ/3QOeW0
1WMjWndVeh6AjJE7JjtnVKnY8ufB2NhtE3SEB3K1ZOJYwjHHwtJHpoLo8Nqo6vbcle5dmvOF5lO6
yEqtOjdeU+LhvXF56LslmiwN6Q1Uxy6VPxLkJ8zYhMNr32qoiDuk5eNWezJskIVl/a0UKLnA6GIp
lK29yrlkZMRW5WTWSxatax/qYEeKFc2c2Wijf4+rceXbXYN94U1StcMG4W+Qi/7Zm4JTYLNXYVu2
SfQyXPZKQjxG6280/AdY5AzvTLmIRznuVTOqW9EmhGHs4CkdyX+aPJcCFKQrZfwx4B8c+4Z2jiyj
WzV5FmyUFGcEobk/HAuMZtY8DU3nL0xkkJfOqC6demR+NqY3c3B3lYFNdvzDsblBpyz9Lga4tarT
sPZTMDHKx+DQG+VjlQCmaLi59PoBHsfBq0D4BH649qMKFY9WXzie+X1mnLAQR52k9nRj6evOUQd5
nZJ/WXeBvfeA/NxAVHzUZpvxoFTIthd8AY75VqeQLeERFQRfN4PvImoTp/glk6fWHTyK0AK5sYvx
0hlkDyzT/xpeQaAwqyz9flq3OtD9rjqNbZJugWXsx86/YBcC9YVYRKINQHUcxgzG8TnLrfdqGk6m
2V5YpSJbHB4Snx7cnQqAoHqTmC1397w6I49ysePQZDlbZ0ROjJ2wmr024IOeDffKOGmnFiyQDg54
U0S7rGKJ23jGu54Y7SK362elaCbiXAkPA743HWamAPRUueGhIZdGzO1FN5vmqGEWG4fuuFGaxlvV
U7H0zJC7JbpNUWZYBsz1RbVFVmkPZpJHeaLq8PvLb6mNnZg/GDhOK++B1b4kZvLaVOHE3a9ve8Hv
YkaYF+K3vrGn+ltgEISM45lOH5NBM/B40gs3WJpIlBFhIGNr8TV3VbcB+MQMexM38SO//53zWpWV
twqIFxCmJehfe+pC6dlWWcH7UA93te68l2nz7I71PVkIf6nHCjr5DsZZHopSwmc7YGozeoc8qoJr
sG0CycbywF202STY8qtknR3fOCCU9qr5vbsUOTixOZuVN9Dz2amlK2x39t1gI/5wMxrj1uEflAfF
NmPi9m3li9FGPxA3y4k8i2FbqMDaoL+H1Xvu1M/4TBGNzouLMDeaz5OTOR11ZW+XmR3qx/mrnrhg
04d160ZA6lSzxJcB3mk5288oIwA7X3tz9HcSmu46nLzTACRtlWtIIwC9joQKptcLbwZr0hZxFJ7K
QsG10siONmy1JBfZthktdQ1szmJ10S/b3N5q/RCgNlYKLFjEnc7AKKzx90/Mm4pNaQCjE3fHEOK1
Jxpm+O1Yxu9hIWbRqWZv5AqfG1dO0yaKw/KWTdjsgTb2T9oUegciG8uhxnvctSJtPTj5Q1hWV6PF
CAKZat5GtOozsK4u0XL43tbJTtgKCdLly2hUMa4ykiOaerfAvxH9G0oyVgNJjAFzJ5BTW9Eo5bov
L82kaoc86zZ9rgQrkbAoK+tdkWusW4kJR3nErzfkazecTlHGBOSHIl+rZXMTuBi3Byq2CyCONE+p
116qQFfuvqRDta66miVAE1wVjUV/nxdvAQk9EWNG6QVKtFJG/cVuxMVUm13mpeO60Vjvpk1iEw8y
IAulKLL4/bUJjNfSPAQGsyY+gQ7psB8eGIfCtKC5d947HikvBL9M4T6RQdkO2MDBaTkYbErDgGXE
EOgXCCuXsFcvUd+C9tD2ZZBmG43wgJ3Z10H3ZigPy9FSYKQ4gnUtK/25HqIHEJYsR9GhspoOokZu
n/PJuPeN+M5kTtm4TrtNqmnrldqNz5McsuiyLUiQYU25jmOikTh2xlG10MVgrIBRUnIDFjsluJg6
I2oOlzsqwu3YaRunaViVEGz08CxYlEp6NIfqzY+7t6QmVxFPC03cpaJt+dNA+fOLL3pov0WD9d52
BXr9+spQ03KL+D35shFhBcGu3Q5fCcmSsC/ziuCZcjGK6SG0nKfYGXaqbuxFyFJVafQj8jvQPUww
Oi0PRKt228Xxh2Yqa6GWPDCQhug8c2MJnrBq/1rlyAYmr6Zh4sOW7Anq3toOkbi0KZ4n31tV42Ru
w0Z79PBhFcL7GrYzIj4Kj0oPkAKgHS4Q2XC0MnxPC50Ad+Y+qqi4tX5xQfCoA3nV3YuOWEwTQIYt
HPsEcQxDO7+8yyAyLLxpPOatt4omCxclupAxORropJBmdTeWW90ZVvZS1XiVKaqD1j6ANLV78EzC
y4YHrcBy7/tGY8FmrZhyyUCjkQAM13xMMOiEboK8mGVUL7narhRQqgLX0CHSL7bm4BmKbmBMzL0t
/d38yCMv8DzlibUwwxxuOlQfX1i3wqjPVjW4S3KNbLsxrVsowrimrV2vczA9vQvycWgOeks2OCCd
UinfUXLA6pHY6qKvUJAEl6o7/LQ9+fI01diXOntC8MyNkVbyXJu2rdY+ZSohMFSRZkb6VoHYXXs2
ixIWij1slTkNiJ5UhOyEGowEB1j9+vU34WqbtjKPreOgh1LiDJkwZyNo4RQENNvm1Jdmc9KKqD0R
gJhI6/XKDvhIv6iVcthntVnexaaS3LGtns9lRVHDf0SniMem7aMF6YeBtqwstd7+bKajMnRrbA3F
RVYBByAPYZlfPweJ+yBmHneHtTXV5R1xGHEHXOy+VBHvkFUG9q5n4am7jw5zrxQD0w3vNlx9DkQg
HZZ+ryt72Q+w9XA7COzr51HlAW7JLoRQSdqadybrartuliDsLGRc/qpLI3epIepzkT3Q7hpBu8QE
tK2kv5hD9/PA3u7WNfP+5o96k7UBUjo9Ca2/+mvCRsXCPJIn1c+f1SnWaucAhJEcVNanxYj1VGhd
2YtsSl341xhPzwfhA5wqyr65kUXbK5LZA25aR0PcPnhVkB50QSwxD/qWJ0fj3uKBsEyh3zTL3BlO
vcrkKy8dK69eBoD19rIYp168hdhgrj4GDvz+iFchQbP5ZasU1blE++gqX8r1ymeyLuZJvlIfYdk4
+W5AQILufSuyHdtpZSmLEczTU+/pj5lQeB+qejGEVt/LcTSuJJRRiaMcyMoB9Ync8zeytYmt5Qim
F1ZNWtzKg5WKapNU/LWQygrDZWsXaF30Wb2UzSCai1teMNpVeDAzi899smgKQV2R1PocJ6nHgf1A
viVIoW+axoguhNjDTdEP6ZUU/IwcKMtbJOqcVRFE3V2CpOaqRlXhfqyEvfRh3zyw9qqWQW+nTw3R
N/53Vv8cTujZOanlfMkHK1+kSlt8M6vyHVNZ6JJV/ux2cfZ9KHNog7Hxlk8A2VO3+NEMrCgycipk
OIplp5ZMHJN69QdWNIvqSLQKSG6GCo1px8APsCZmudPReyq2IbmQdxIRB6OZxFtaObcOCP/XqI+/
unlYvajsCVi91d5XndztIonTcROVAdYoniZuMZNHVzN1mIJmw2VZFyQllMpJYfHTCXErG7RAc5gk
/HIti7KhiggOxUGqsNxhqI9+ZTCsbSBmK1ls5gEKR3fX3eCiqPfrNfB6LoBPk0ezelGEy6ly1I1i
aKgQz33k+B45we0grO7jrcqGvPbbbV6T05Jd5PiDooLz70Ly/YUAzwYjfTd1CXaRpEAvuAVlu1ZY
MZagZXjib6asG2WI7xExiJaVZjXfslQ561bZB+SIbyfXD3+IzHoB4O0997buYoHcQJvtnZSoiicO
Sl4YB0fv3Q2b147/f6aTFze6L73ffbEKpFxCaw17gB9oSqbb3Cntr4OtF8sg6Kc7T4uKjWdnyO1k
dXcDut/d4trsX7A1rVeGSNQnEIUxgknhVajJXT7p+tkoM4QWDLsnNUEusE1CcebGIVEUFMk5Yeu0
NdBaOCWJmW5bgUpKmpPgypJ+PCWW0WyNHFRBbpL8b00tO2ntqG9RtglOmqfbW/4ozjFJIAIUTLj8
y25yQCfbEmr/zrDi8JbVCEs6zbG/B+kNuhL2W8M+fFE3wXgnu0bWpBCV+avr0NV/dDWgOd+peHxv
u8Zi9m2Te9BT8RHvs23vo22K2jLhDFlHwHPbibIP1z12oauyUsn6+f1tptc4K8f+tNajqb+VB+xl
naWBnMRGFrW5n9bBxA2M0tqWTG0Yd8fEslH1CfZ6JIaP68KYoLKr+9UNSfC3CTc/hKqI9IP1vzal
h+wNPCV2g+6uwEUFjGUPGRhewq2BqvAK0M6wlnV94fq3rO7B6KO4SU6IfrLO6Y1VPyLPJEt96Gdn
JMp2siQHgp/m7WLc84AzM4Y8WKblY9zMf+izDjxnRSrX1vftr37kP1Y60nYXWVV6bo6kW7UrKizU
hzRtVqreg64ggNJslNjkt8MOMlzDRoSPqUwJsSy9vjg8FgACzJXEJpPlR7kWFQJ8xHE/esoiwvmE
mubD5xCyobCC5mKTUkdz2kUGpq8vmj+qOxm4z5WUN8GN+f+pDCxb3SkaIX55oewoD7IBHirp4Pni
aSqBjyeevQ/mDagIK+PcEf+5BJkA1oJq4DeihjVJHqu46iVCFdYEH6doSTgaTv6e64V3GwUQbzxB
PF3WZ453j9yHeu/Ny10hoMUoYUv/vDgUJapQ1ojbtD/mYi3r25AdUd+Wz2RxHMSJBuxVY1KXmYXl
rBb2yqF2uJsW8rQZcS7Nhw4pc0s5yKoqTmiV5Y9TWfvZ3nkQ19JM+fFHvSz+UWfprrbPRLLuXWKo
+F6Nh1Affx5Utb6NWj7rZIIXz0LH+qLFkA/UMim/kbR7s8zSflGc/KnRtGZv2oa5dbU4XHuZgeoH
GvBPZqGRPoPhkesu82mgoctUpdEzjpeYGjNhgspQ1rUxHlxUtvwxNlagwpn/8uE8CpG9jyWinm2t
fwmsWgVBWrjs2Hvlpn/e6VqHrKhK6n6h9kaw87OcrXUDtcvVs5fS077iT67cIZhdHHIdmcHImQAk
DO1GZGX63Kkk0UYl1TYKFK5vtr9kgGzdPndVUN5ooko3KgSxfdEG2ZM7jnuCkfmL1hsFrCffP2Rh
F9/5ZvBDvtyku/yCYiguTpF1Zz8gyzDMF8zvAwQlOa0YbGBuB+YWOcnXGEnSkzwY+dCehNkCr7Vc
JA4UdukCgOTJ0CNzWMg+cDnnU2DacODMw8/iryFk96wsn7MsLXafQ6cGsGBT6Zp1K6AGDMO0R7fF
O8tSnkBAczpk72UxrkCxAE/d9259dkgINvuaCAjoMDVaFkKpnseOvGqcm+KrM5G3joa0finS7BmY
R/8di+ZTy3r0ve5sKFl5gIN9MS0KF5rAQmEjP4ejvQB+SzaAkHEDc6bbZ/DEG3jKs7hc4QgU5nSt
XERYS29l8bMhSZUMH2Rwlh3h7kv0pHTYiBsIUh9dOxTepi6B+PaDXe9Do72RJXmQXay5nyyKmV1k
9gHxssa5jQZV2ecuvK4Mljq79A4RBR3y1Sqam2WfSvHVZZoSE60siz48Vr+zpVduPi7RtXRZ6YF1
+ejM73TWcJawKsu5hTDEIL9e4+P63s8q7ixeowZScBjKpt8sG3DYd0GS5Xf+vOWI1Aqszq86t26b
VUIIDOgOknAwV/RrpbruUehxdYTL8sye2HpQoVWhN2Zfy9pBUjYGT+5wIx5lo4Wq/QocSLlTS3CC
TWeU29wB75o2RvAY+YWzLjvEEfR4gEcFvRPznA6q25DZD1MKysYrAuV9Q37Nf887lqRG1VgPGWOt
Acgmx8EywlUZpxCIQArcE81cD4x1NSzDup8qn8Cpo7PDhGTH3hxRd8Ns4oVsdQwynWPj+EfS8wiM
RlF6Lmu7Ojsg1kihV9GrcLKbKo+tp8ooHTgVAXIgUxY9lwoBhLmD8/cryaXWBNXd8BW8yMeVNjPW
shxr/UpuiYi7I9KHPoWhhIBndBv7PrpRWlOQIkmdbT/a+iHmGQEcJmvJaMfFkfmt2Y6Z6pxNvp+1
kyTGbZFifxepivMwzJJF6PEuhDDdbd3607jIZg+G1hm1E6nOlMAlqltzVQ6C/1TOh49+TWUWeFso
P6+QLc044pDcmz4WhJDbyXGvQSS2d7bRhveljWZFhNDbWhblgQ6mY7d3rOxnFhDCQ58dZB0dNJNw
IBGQfu97rYkzbRcc7DytTn3YZ+skS5snPYq/y59aM35EVh++xdyrBNNHjC7ma1ykig7mfE3qEFOo
YrN+mow5fdD772b+cU3updpCd7Of1wgbXEqS5gcoVd5Ba0bvQMqT/Favk5AQcR5sEp4NFW7YNOWy
6c9TFsHGSmmjTTqIrMWkwITHh6vuoubTo/KMj/oYIMKwsFSXYz5XfB6aNMIAGNTrwwSRdt0OOK7X
0WAci1xP1pEVK8+Q5C89d+GbFXVXs+6NZ3gLOWnx+t+6+ll7kUtXMxyupRf97PrHqOak4rFeiIQw
4ote5caj6lflQ9D9Voi6F62z9Y8Wzfut5c9rSq/st3XlA0KZRIezeK0OPGNh/JMQVc21PE00BAGi
+VB6MQqT7kVFt+tQJfN+TZ7maNAqeKr+vVaWUYavbiaDkLU3Kje5FRygjJjblFTxDVl55UbWQ3wn
eCortWxw0UWee5P08/KF7NXaWmvtZIda1spTeRCuRa7MaeNFiXLGz/6yZdSCb61XhYeRef4a8NfY
pQOBOS0T+dXPtfwqz1iFPjUkU28+6wc/0HauQeJeXvr3vqBNf/Zt0O5doHHQIjvsBid5sBD65D7K
zLUjMrRLmhbutzz97FOPpDv+7CObbdVCrKXDWCYCZhg8KIi/H/K8UYlPz6e6AuJLnslDHfDsAp4U
Lj7rOt0dxemznNhTsokzdMzkxVAcUWr6YxzClSRp6tpmunLJkf02BgsnZ5mPgwq+poSrhVxf50VX
hAzya6CG+VWkowNH3DdW3qhnvzfsmg4Bv8/a0jCcFZlWYyUvlAeklfNrvavmnrKi7sGH2Sw5tvA0
MpxmnifSjSfMEMRCFqEyFdvaQGlJFnUTyqgCV/Moi5EdrXhA6g+lp+vXJDMfZHUfod3amHjIxWM+
PtcaqV62EM5etiqWesFJc7rFKNu8r/PpY2gvNdtDH7clekpcRMZjXKMrxH50fltaippgYSnGucdX
6Vn3cSb593drzu+WZVi4IZM0PH++WzlkwrvNagSaBSz9rVRCz3hcbJoiABc9i6V/qKPPeuqfRVGH
MNE8IDSyVTZMQ8rMLsupmn9NtTTfydKYiQNTJRSfVFt7MWtdaIFRdEXbbVjVxLPXQ+2MQJnCbOkj
VHAuWAphneRbpB8q5LNk748LHSMEOy3c2dcjulpKHV3BmwVsLfrbBP+LIwLyh1YZ3GdV5+VHb4B1
5HlX0SWP9Vyde/BsqoR0etMm7vPQGPGSQHx0lK2NHeOJMSZPgQZ6ujGx2Bl6xX2uII1t8ioeNvIq
Xe8JR7ZxfPaU1Hua4qN8SVfp1CNKr2QA55fy45hEbpUrW1kck/HrhO8sGlZ1+VAH/lq+pNeQG9Mm
nK/bLtWfTFhjSeSemtQg46GqkIsxsjrhlO2cemGRe4k12wcXat6PY2oiN/SreVDAMHxeMk3TyCSK
xL7Fo9WwYJ2E3X0Qtt09RkuEDlPAoX5AEckbDGT68eWzh9b6j31spCfZH9eTemt0EC1lsZoHnLO4
81jymr7KrCWaIt7WM6xt047VZcjh27MAAGpfKfxbVUQyW8MO3sLbNuyKNzycMnCCwew1YMK2nRoX
on8fP1p2/eoZSv6W+DrwF1t8MXRLrBuUCY9EI+1TOWkCDyTP+RYrYiW7Cpc8n96r7t2U4g03qhFP
Eqvq76bS6xby9WxIimlnixe/BKqoiIHFmJJYhxpS5bqIbPcZ4MBJdm1i/WvnqnAQdVvjTRHRkZ+h
8HuxdNhH/fUZEvZQH5+hyFhTyc9QwRp6jHLxCny32/giMTepmkw7wAHZSkfY41EWuyrJV3qo6o9m
U/9snbzA+K2oJrrYkTTKNrCdyZMYSvyk4pO+Uke1OgOG7/dCS+odssnoiCpRunLQzfsyjt0zEGjz
h1sf6lSZ3hvBNIEIeQyhnKsnz6/ONfHMokVwoTfylz4T4Ra9rAz5u7Qvj0TmsIyaz/4otog8YzNs
Nkv2AfQWoh9hR2AD7TeZfU41Y+0PSnQkbeQuU+Kua1kvXB0sEETn/GhYxbpoeiwjgpYrDC/C+MUb
3I8B+r3hmLhqabO9nuOoR9MECzqXRByA4imq8aOxq0JtXVUdigRzg+wiW71OLw4kEFDRj0lQoQS2
SavAOpnEN0/2fJDFMO3tw4S5pCzJetlDy8gfkfRxUKbOY6jv87V9gcdRaGWbENebpRRgh+n6WCL0
fx8FACZrDZyFFEJ3pvrR9tzknnR6+FFfps6y1fT6G2obsM27N9TGeYYBf7kNStPfBUgHbd0wze+T
niRHo6jdm9GrSwSg2xcV1aYVMo7aGelUHNDaNNoMQqmfKlV7DKqkR1IHo6wx956tGA+VWHOSY1uK
Hg8QY0S1fwyu7DEgY+fBLbTy/mjojX1rzQdTB7doFbdjHNmzolh7AoJ5gP8H1rIyk2qvTywrPvu3
dR1t1IYtm6yTl3UhKPwxarOtLMoGNareka23bj67OSCpnLrILpA37dtU+PXF7ZTlZweUZViaxeP3
z2FqwxHbZoLUJy+SDW0bDaskDX0oFwwk67QmHzC7jrK9LHaFb2/yqAQNoeKN4wXWs8uW7tB7gABk
sR7HcI1SjbqTRScpHhvSXVfIVP49DPVN3bTWczkGENi8O22IzROpCyT4A/UHMCx1G1clWxpZJw9R
lNdHOFfQlumrToWx8aeq3Ddd/hUsMNRzz9dXmurGd/2YW1dTf22JLUCcwa5ij4wZlNe5saiK5E41
I3Wlkh1ay7qPBr/8aoy6dpAlpBStq5e/yu6yJrI0dc+i9fdx4rRQQUU0yrpyug4iaVN/DeBQfYzB
5gK4tpi+Qn5xl5VHZjom9a/NE1CE3uv9Z8n3P0pyrhpQufhs6/5W+nWdnOR+9ZTXkXPq7/WeXPU8
Af7q+fF6c9ssuPO/XOcNAejHoN8H/ZicYDYmJyvx79ps7HbIsSSnz3p59lEnBhJmPcgGun9W5xUz
/UKW66n7ngYA8/FnOPmZVZzkmTzUYkRTRU9bDMT+avA1NRp+K5tOtCvUILuJe3woP4b5HKGrlXGt
xbN23zy+PMixWBR0i3/+4//+v//+PvxX8F5ci3QMivwfsBWvBXpa9b/+aWv//Ef5Ub1/+9c/HdCN
nu2Zrm6oKiRSS7Np//5yF+UBvbX/k6tN6MdD6X1XY92yvw3+AF9h3np1q0o06qMFrvtxhIDGudys
ERfzhotuJzDFgV589eclczgvo7N5QQ3N7MEj9HeTyLV2rncdDxjgtbKLPLiZcJd5Bd5XLJSo91io
YBKQboI4Mc/VZBkfh2zSziZT6w25Yb5r1JLMM6j8cqtoQbv47CcbyLlhoFlESCaXEUFRK9+J3O1P
Vp4NJ3lm/Dqbe6CckrOMA3casjU5+bq2b6K2uC0joLS+Of5W8nJ1b4XeuPnP37zl/fnNO6Zh26br
WYbr6Ibr/v2bj6wRHF8QOW8VNq4nW8+Kc9+q6Rl3i/kc9nZNfmOuEWtrxJkM2MaAdMh8+FkdVx6y
gaL2TwrJzVVmqhaCN0N960VOhYQCdYNvW8BJ1S6E1fdXuWyr7yKtWtxnwicBXP8SkQ1/UvWnNGna
RwPS1F0CllvWum0TnzQfiqEsphpJlcFQEM+fr7HgHqyDtK4g77fWE1iLdDk5eXqQrXmR/Db+UP42
vmKo+76tIFr6Gq6nvt8g1lF3J6LP//mL9ox/+6JtTeU+d0xXg/Jlmn//ols3d1mwBvk7EZEevRi+
P/kNB5nHl2ohZQGxD7U8+R1/NvcFsqh1nt989AvrFqYwOqI3oTlVR8I68GETbrjMHltMM+fKzp3x
w/LU98351NF/9iot+70TrLtEUHp7NKuMdec200vTLMaaePiEQcxGzfR232am+2D52lW2Z+xyiJjr
JUxO3z5XyBsv686dXvw6eRiIMT8wB/wxYAr84E71DICGyyFFt3SyhmvnOOGx7cuTLCESOF5/1ndX
fJ5R4OvK3F90BsqPwFyMlW9+duHSxsw/LtUVs1pNrE92RQzKI0Q6BAn7aLhTffEwDpqGwVtHLMlt
5s8SKF8cZz22lvpVRf1/B1jI/ijaY3TO4bDeGy4mQVFhZRimcvX/Nup8eWWghfCfbw3dVv92b5iO
4dg2fzNbt3RVN13jj+mPnDLaauSKn/A8zaYnU3PNTR3GwEKCdNV2rX9QbMM/hJ24DSHIbGVJ1jdZ
66B+ObfKcky6Gth0aez63mQxgQrZIgcHAxUFeBwR56neG5013Alhl1foM0tkb8Y7WUWCt9t0Cvqz
sigbTN27t6tWP8oqx+m7Y423lyzJw+BrJRz7WN2Q7/XWse4HG9aPzrYgyAoloDSeC3cWTVOJLFjM
ns8D1GjFzcbHqMOLVcQOW9cOWvnWxPEETKzjkgtin1iGKftEuY2MmmJrmtUhaBHLsLIg28ZzEpl4
+c8DyEwgtSkUgM8GqNukMecrnPkK2Tkv7VfN8G3WUCVBqS5oxUGd7RiaX2eVbJFl3IdcF/0EBygH
zrmyozKoZ7TVrtIaJhnz8CTPPg+yDq2cic3wUVYXPrDyz64NxlcHCOGQBABuoCvhKk8okn4zCc1f
ZKltLriluI/wa7Jb1QkvmA0oGGOFw0FlZQXsqlWetLGNttBR1nWv2d2dYA1/N4Efvq35QfD9se6x
ObbuRYjrJ3QXcZB1WeltiyYbtz7G2gfFV1o4H2N38FLdLRefZXn22cede8tikNjn0EvWOpLF+Ikr
RLJCcM83oV8+fj5/5ZkZtoA0CzxJPp7CgVf/1s8qiJtDGJy2yPiYF41nIeo6jb425qI8qA2Zm9z8
H9bOa7ltZWu3T4Qq5HArUsxJVPYNyrJl5Jzx9GegqWVqaYW9d53/wih0AEnJItA95/zGl99lJC02
Q2kE1k3d4nFRUjf/ZVpYwDSTAc60Z3l09W1Ulf5RHGBHRQd7OInGiETOndu6/5Q16rhOxy7Rb8SI
Fdj+XCHJjCk0lzr8MW1tnjmoJcIzoR0yZpQMiFaOVdvOi4JH0RKHJHaKBdKyYlJXhGdx0HPK+Zoc
+XfU+vu0HH5Wbqs9AnqzRUs85UNp/NTy/2hV4LYf8bj+NNa6GFayEErmXm6OG0Qv8kac1V0/Xs5E
XzR2sAe6mN1yExcby7BBDmaKK9+aVoNm7HKOsi1aJnBfkM+36touyKHCcAAoBgtqWUiDe2i6ZMTt
wvHO6O+DuZ769WNqsCB0uzJ87dvgPbSl8IeRKvw59yivEOhAYw0G0HxIPq3IS6i0iSGFFpL9ZvrV
LwhU9kvqZGApcyV5zLj/z10kN7f/fkOlXOjPN1Rb08DmqNNNlZspw9MN99N6MjJdP+2KynqEvizf
iBVjlzekeVEvbMRispcAXBBmijdinSlGk6D6GJUVSFZi9HqtGAXltEaun9/93fXXC3y19ogulOqw
TQsYkWmN+DOxdG8fKtSgizOzwXYJHGuLtXrRKyTZQ4eCPDWoZlLQdI85abkZZO7uUQ/BlzXDXJLU
o64H+fNoB+MGj1EZzSBNFzT2re1ReS+apmex7C/qYj/WSvZsGNmMGlfqhQzSfl7tmyvNrjCrblXz
ES3zWRvK5MdQY8Rn10F1DzXSWFUeYjWvDq1H1BXnQDLrlWf4+grJ80ausvTVkAA4sn5X9roGvxbR
tHHrZGb7RBj2yapU8+fvqcnkECmmIjNULlNtoCNZl0tzo1atvU7GeZwDFUQ/nzVb6vWnOz/4372q
hsleqzv7TU3Gs8mX8g3R7bvl9+YrxVLNjZO447PL+mSWm2b7CGAAfZ2jNvdxiGKyaMr+TpaQaULQ
1I9pSjCrs0r/QK5HXvaNXu/MTrdWqtQ7G8cmG6lJGd4jXSdjlohjzmDCp3WCLFg2fW4d0NlLxBuG
8QSlzLvNMlyn0jCLqai064eK0PSMYobuiRuXhoCiV14CC2BWlXcSpSvjCz9J+YMFwJ4kvfVudLi8
NJm/8VimrYqOH6cleXccsqG4S/PiDUWdgsOLLiNdV4oNGfYpXN4RrKI/6WsLRm3SLXrKAF59z1gh
RfUfuuaIC1zElnwIV4R3xjusVBCjVW30Qy+QpwIufx8KihAbs8lJLsfeQiX8vkVWT+7FM5Jb7F88
fIPNp84Zm3cpChdNg0LYzEJ1NeD7BqEmas5J5moLrZHbrRUOETdEL6fu2M/hzyHrjRHjvRnFuFBy
AhdgwWCWUUBNDF2yLgfRRHpGjWpp+BgOMqBYCkFpcSonIadi0uXUmS6n+jHdRsGnlxGT7aCGmCpn
8VqVcHbuO9a47kTtaKArIxixkwdcVBBgS3r6rvmv3eiPP1IezKxqU/lOLcZ0RQGVvdIlTz1JQFAm
ClPxVnkloVGuSW37V6PK2WOe6NGi4U9va2h5t5eU1Joj8+znmVvKPBbDhPqG/l5UuQmtnjatUkR/
2Yz3165rfzUq96J1KZCLg+ryGv/YJ15EvEPfxi+JRnLbDGxjbsma99C0RXWoE1SjUug/iC7TqDdV
pAxHrBb8B9spk7kB6HApBkPDTjZ6CPFANFGKFveZudQtOaxmFSXdaBkOWjxS/1VLNXgNzBNA+7xQ
4QM4UwEB0tr98ML+JCTf5VTHAkuCe7XxPk1rhpbaO+dZi6xhlROQxzWF7Ypa2OxhjOHjIJpJNPD/
x8Z4PpimdnKVDBxdsJENF22a6EKZ+02TnfqjD59m5HwQiZBdcwGrjHz7788TVf3zLlm3dcMmOEHo
weDLqRCO+vPzpGDbPmZhCoi39rWCEKg25JtutJdmY6h3xbRdH0FvOnb90ZrGrq1pTMysp8d6/6eZ
f71OzCQ7qz3+foff1wWRVC67Mh1voNrlsLkanPtMZydXrbHvbXPA+JAecRjifFhKhNBuvgxUZswu
YCiD8cm2E3lOiTTFnoa7Rw4bnvmCA1Aq3ZVoiYNewWTgRlHOFMMn5NfWdoNqxB6oSoaCbFo2xkaN
c7SGwN0EWngXpKFzFF3iTMLgcN54I/Cp3wOKQaUNskgqMJ3qlho2FT8LFqzk2bD3jiSMVqzUuPep
TdqyfoggKKpv5djFD4Fiv4+IXB9LBf7WgP5ro7iRcUA+78/V2KvWedY5wKa9taXVxhmaS34f5eky
Sszs2Uy7cGc0WOGIJuXKKncteDtln+bPw6gGM6xUzSxvDlKckuwgZTcHp2DyNe+MDEwo5l2Vfogr
CfUBkSukY0qXLYdx/G6o6NCHiJIuzwjsxyZXz8JjNWnNybQ3LO+xZjdXJMV4uP51RgxFF+CrQvlM
lyuLEQecLTGCZB/CibmF65g88Sz7KYo5VPW1qZvqROGrpa9cC7qzqucGopLYOHVxpmzCMrAAHFTG
i4wA1u+N5IciUcsjZvDp5U0zUFdkmRasxBxpkJ9ELMHzfHjpiL+QNbCMrZoHwcugzQLJ7rauWKa4
fuPtsErc9bJXgGKmhr2WqonHDMEzGjr1l6foh062orcS+Bq4fsd9ttHozliURg9DGyhzlx/mFAdO
vUgdqd0bfjKs+lpWNwM21Fu3N7JVZlNNSCFsvAhLL7jjf6yZt9pAYbCXmNWCNfi414phnGdqpq09
WRpegD7PrLx3HhvXLfc92Tzo5PTrLiBdze+ZNt24+gLB7e9pclQg/JvuYCQgeLUa3p6YFkVgnSPn
F4/26FnnV6hoY/nqxV18G5s2oYgQg+VYidyZFzfqGxyv2JPNH4EMX37EYuRoeo66qeoy4MOqxTOe
jofEjMwfSRy/p1JXPlhFkf+npa/x5zjTdKtyFE1XFfDvYF4U/cutqu4jxQLuOzzKRuJQb/Rkaw03
3hQFnNFOhqNxVLwmQZjfmFLdHFtoane9qjyL/miM0FzBT8xLUHt5H63FRkQ0g8r43BSjZlZviyC/
c0Y73rlK0C38skeyQ0xz1hPteNWSkSrVHLWXY69zwyp+VWb+HZmi/SzZCqn+TknWqNJ/1XUlbyW5
Sud5A5zLt9JzpTvqfTn1+8R0ke5rw7cWUChCsk4m+SJ29FQbYHoKLGUm9vti+w9mvt8HqH/XJja0
NfUAMhpMQwuXVtyysjSoJd9jZFUu2xyB0srq8Iiu3Rb7q5SgLsac3U60XS/rdl5vNIvahZ31ZUBM
MXOTS8TEGkXtbWL3JGLME1yx6q5M9fKuAcpA3Mo8SWFb3fnoVncZiNF5Lqvy3rZqRLbytBmS5cka
Muh/1lhOBxQt/rLs4hy6tvSSUEUwi8JSOY3WVP8GeGpzvZzywI/L+c1dLjcNT/9VomgZtcE7Ql3q
VlaAeSvYCmotAIO/lGWAKpGKxaWEg/uLb5mvjYulVlBgZ+rghCW6Bye1V3GEI6m4KB3Y/elq6e7A
t9fPQbbSNTd5cSik3g6mX0I3odlLw7005keRS0xL92CFRvHgwdbZdgpieNHvpd7RVariQQPenjqI
c9E4LvS6ZgnOSn5XDd3nw7UPEXx3q2eldiOmXAdEs7GxccnxhpinXUXqUE3iOwex0S3LDZkH5cQO
xyoVU2TwM9izJpsEq5Wtxhd0pYVNs/dLFBiy16IICwHPDknYn+HGuLPcTqtHKEXuDeHB5kX2oakk
cJG+q251rv08Q5xTLQZI5ejyyIUaHgRVbXCJYHkQbQF3b6FL1T8aL7jX2jENf4F4ZLk6Jav6Ktqg
lInu5KmV2QEAAjO6E2MJLTGmTUmn32PalHT/63VOVGJ836UqPq7UcsIcRMaUESXVp0rPKQOzyXIf
T1VRBgpVmnLbOK/dG/4im3sMotYs471fFie+mwWvxELQhOOheYidWNvIGoUASaha93ZJPnYScL3D
yubbTwJBgY02qql0thVqdeDvBJvec+2DV7DeLNR4eM0Kbxs4cb2v5EhbWkTybgh8er+ouU8ma2QM
PF6zqFaerSbK54XdjEfNyofVqKn5WnMpcIykGCxASAI59itlq5VKsEfvFt/K+Es840mKqIbPNA4N
4hnd/z5ElsLOcPAxL+i50xRU4Xplq91ZfgRjFujxm9V9Y8kMyQSzLOw4YbNAzejzbmthatSlfo/G
hgFCfR9nujL0N7VBAbU8GOap7erXMnf6l5Y69IWV6sQavXJ4qRV9DsXGeRjiDqaPnQUzudaDlybD
RkHjz2Mlms5YUpvtdWegvDXqkOgee/aA75QWr5Kaqg4xi+AdkU/J/5EaXXPQyVEtohwoVT6t2Mwx
js4jWC4q8gKVhDB94gA/bg6rtjuKFrIPJHPgfO0MYVMc9cYm9SxnqecVdwYZfRflXM0DxVfmDYrd
7lvt5Xchfx0eouVbZEOZfwM8dTtorfdWjwq+g16gP8rj4bIwwJeDG/WTC/PzOa+VcdUkKSSKqek4
4LgkuIHbyyg/Vpd65uHf1+nmX559pqYRIMax2VIcWbW+xNEVUCXmYBbSA7VvgF5dDMmGYmyPcpdE
m6orJycuP3tw8ZPjNpZYP3O8+byaL/F17mCQ/RgQWxUG0yl3Qyvuxzd5ppnX6YmMJbF46ViCLnOZ
O720AZkR98VanUH5t2JU5QBV4zje1kR838lcb/omi77VVavPqGlPT5QoqKuMfccK3iyle/YUBgXa
+C0Zwq3HolxcBPg3IgpqynhY+ZcUc24kwQPywhuRmvZxdn2IcD0VyWgx9rsFFvvr2HRd7VTWf8hk
aH/dKCEj0QyeXKbGP13+kuUifOPqZt5bD5oqwbRuhih/jg2wPf4YLbsCBDcVSWMOw5XTspGqbT0d
LiMpnrUz0dnFFYigcbBnXmL0eJ2Me5UU5jZPUnMrzsrfZ3/X7DoDIOFY4zNT821a681kk5O19j2a
axaddttsFamwdlAJgDmZiv4YJNBYp13Qe5IDbsyMn+KiRAq4yIJMDDPi4yLcz/la+rb2aMU5S/34
qMKK+dl03a2tVnxLCqxvqW9I3wNghhYKuhd40hTLa7Jxpi7PuM2iwNzXiKxXYx7J60iO/L0xGNlC
H5HPOL7+5GOpdhtDl9oRosMobQrCSMnYPaQJ1gsyNt7voI/CWucPJCOqS2YGJAik3lvchz4uIhAe
XC5i21r8vmhQMvfdKoHalpReXi4Cp1Pupm3T5Z1cVeoeZNckRWIH8bLVAachbPeDp7H2viuGrew6
LQo3Yx46LHaJMlYua9mq772ViEEW1DDcGMXgXGKQCZ4p037zMcd/o5MjGdKJAkq8/VXF7fCNcpx+
URJPWdlGaE3dhRZmJ0+PXkDIuQeSw+W6qtTntO7dg+gSB9F0knhB4D3cfenXK1WdNUlX3qbDOWpQ
MYmUKBmQcifOrgfRF3ltvorSHXcou2XfJt+ncLoxgHCNnTIViFtmi7eLnZqYUVGaIEaHRjZ2pXPv
lX21VpNIe45GZ0GSzryXMSq+K/3uPlZ7kmAoc1cKla3UH6vardT0wSLLy3TVEX+fi2+tYg/pyhnw
lBVNMZqYCK+UYWnk9S9j2prheU6GVgpNumhKobIvEGye3eynNljSrsLRaC8WuL6yCCy52F/WvKqN
nQXRebWdE5xmOQN9+7YDXk6mxH8USzJ2mR5YMt/f5aGf3Btj+LkfjvSuT43kfppvYB3+qqu7eNDs
fVLL6WPUYNUnPlGQ5GuW/va801p5ZY4G/wGJj0StrikIjfzsUaohjE9zh7TJ1wnx4VkXqc390Pv5
Mre1cCEShW6UaJQq67iD8Ct7TsNTLivDlLx/uKzbxyLX5qOGzwVrY2uTuI2El1jN9jKsixejjk7e
FOtsw3xjghd67SJUpghNgmOB3d0asEm1DDxHP8dpDFYql8afNY4EUfUrdWXjNc3OBINB9P0+QbD2
pefzEFUmKXKqT3PSorZegY0+iZQD1dRTjoiaRZFUSCtSRmoAY1mMtuW6LrLhzYaePbBXd/nvnFEX
Vx9i8Ky7hiLk2xhO+WuTlNQgQ0NOMpQWjkK5dcwiac3/MGWCVLI8JnX7IGZgIcSGNYgf6xw4FyUI
ARjwpjg3U/BNzLAAreVGO+xz7mlz7KSqYzkdOtnscHtLlLmt+Ig7IzOk0zI16I9W+Jj0wUFT4+Ik
Hj6A/tnvk08Wf7fT2LWFfulT6/d1UHvb//DwcWTrr89/yzQ0Mj8KiTrFsdQ/h+k0Q6IUV+6Hh9HB
RVPBQDlIem/mOHo7pzDe3CZDBaVoOvMalw2QrsbBPKxc6aajOH7RpK6xwUSlmCvEJrYFJC6y5/JD
ZEUQILlVLRG2hAvTxZ37qpcNR686YuACyjOnPEUeq63JnfWJYpCn1I4gi0wt2QPzmIYPEYLJk2Km
7ob7NuTD1DJeByqJrcRI7nKnkg7R2PaT3hTwtSOBpor6O79uq7fEb34aEMFeSyJr2Ia0w3MIWgkL
ivgUDV53yGC6oiuys0PpWO4qVLpqXbI7he4sUe1QtPe9Ko+7OMDTa8TJYihSdRbi97EwHbIKOc+6
nw4US43f3SpSQqxd3PptAKJ3TvQE9azuUQukOOV3hW97qubWsz7oMJl1M12aRd7c+Wa+j6nFeo0T
sDhTXkmuO382dJl/ssLirpP8cN33gbl1U8O4HHh8evl3EB6sMz0eoVkWtL86lectGZqgcF58KpZv
a00utyhg6yMpMR6lTTDcIqDE9zdy9WPJ3YkSnsJe4ERC8sF2fIASTWSdbRcUhdKM3xUP4VE2eQ+6
FtBtFheLTLafAVu2b7YdZDdFV1a34diES/Rpyow7QPfsmMg9St1vf3jGsCy9ovNvGu2hTXXnl9FK
d+ykVzXZ+flgOdjQROqsrhWQLIlvL5EcOtsMCNfKtCV83TOMJxFQjTH+DTKSCLgyoOfaQDMXmduw
A0/ro5rbxNHSIXhrou5kk2x9J+VEzMZyZmDdMLiBRLahCn3jtIZ/YEICjzprfewQxpZqN2yXJ2tm
cSgKAFBSpJ3bqSuSpBIIIcozoWDrhPCty196Oz/hL5s/tFn5oJROfKSASX7MJOUp8xTroIZ5tR+M
8tSFerrLgTiyhXsP5SbdyYF3Buc7rD0rwbC8DDJ9JxF7dm5HvMFeO5OoMaZo5UI0pcE82jnbQ1Nt
u0Nj4sftYdr3qkvh5N7R+FvVafZK3dhrykOUnZs68s53OCt87WeU+96S0sePfjEYEcQkXDNNEW3H
r75JFpzG1h0eyYykxyIOH1mdVIcBweWM5ZOyAf3aPsk2d2pTjpMlQZKfPHe7u8RutX3fWysj1n1Y
AmZJQE/378Qgni/dXdtb1iYfozdyjMzoFGNYO0EEylK0AxWvNhSMMeQ3cKU5keUnljHNrWY5PNam
pqmZID0cpVmn3pgvAicfZl1dSRmpOC3dXk6pHWebxIoL38KpF8fbc2yr0sxHfd/5ziathlMxhMbR
Tuolu09cv7Sf2Lyxwgvrt0432tNYY+iJRKVclMHrWPI9DNnpDE1Y/er0e+Tk3WMV+c6ucEfQm/Am
532EK00TcksPpMZdyV2Q3OR8nU9YBeWndDqzdOWUcNPfii4x2MKJXHbou2eiSXFTcpCU8o2yvW02
6VzLSG7XHXJRiJI0rcAbibxF30MpNR+CZujOCbC7eGrlGbaKgddCNpB7CWw2h8xKP87iSMOR0De/
X7uu065zHS0vSG3w7r+vtLAhGIL4F1ATe9MXVbi2G9fZEr9MVoGuePsuCKqlX2rRgVQiVNxcK46j
XVoo5WV0S513cngyr7IkS7apPdYbn6//qgkye6dlA64eA4YffVHD6qLu4wxWEByP3skPeXwHvo2q
A3tMQJ2E4arVy3Idek59pNwcSp0Tl6+qm+5lPLLfAWKvGyWtvoUlBi2mpSVA4dgYUkglr9q8iWb4
hce3ClHUtYLN/aozpOmRgZzDhu74nWLYW1UuzXc7T+4V1hCziqDiqcOnuQOO/0vXyoPPvfDVa/mE
nR9lJ6wMmlU51Aebr9IyUu1uiU/icJItm9iC6avPslG9qWYS/krNvQy5BNaJb55Mcs+vlg+JrWiV
6jxC3lgUIMJ2NrByfDxQUHhSdYKz1OBeSiagAP0NKzF+l6FeAEJjTWICVFq0MAK346gZe+SMytx3
OuVFB2ZCDMQmUeko3LIXlYzgJfCNERCCXGwIU1rntOreFWpw3oA/JOyIK/MuqZpwqwUgpuykHQ6J
M21fDOMtVHLvwUGyusJzt1maHkskJRjumiH1fjiUyQEwTYbzkCBFiWMgJGXaNs+EJ0iQMCOYFs52
kSV3UC/QoPXVSra8eG2NgCqUEe0x/5fRcpBr8+joSFOCrvAQsVKgOqgBLLO8Q2QaOO6DoevVyUL/
GeUhkhWoXsXE5ejreB+Mhbokg1zfiuIuKKLZ3OyCYi1Kv5pwKs6gEvMgRqsGbZZl6A+y3KYUPGK0
nIOwNso2nml6262bBofR0VbSVye23sm69KfCCfVTpvk/g+mea+AMk7cSpr8qcVhUlOa6Ddph2bdR
evbUziFe2VQ/TAfKLZCJd3yK3gs5sB4LWR9h3kSv9oBDSDa50CfTYVBQZ6ohf6gAH1UJjgkIl7G0
8lt/8qYXEx3HBEER6s7NtS+XwEaWBjeW6VXEtNjozZN9ee3Li8WmsvSoami78RlaB168WZ5SbEwA
kNAX6+dWi3dO6HyzIs3ZBxr7a7+6HzUcPdVR3Y2Vs9WT0t1Yjo2yO4+02YgtH6Undb9y4koFmh8P
x3w6BKt0SNIFm+NglbNTmFP7rT6bkAi1su9/kZ8bEWOzUGG3XUoxbkm1k912xL65XcbeiPcCN2pd
Mu567iMreZDCeVyYyqMZetbKjXDQ4E+e76sSv1AzE89Hu2LBJePrM7pUjySaYS1C3NzmHQba6LkH
vHyLpmlvSMndG+jlV6LvelAq+48pla0SVwNIA/W1AoZdVc92hTVwaunBU1ti3dwmhnaKHJ8tKrUQ
lPMvQ20cd73WptT3xN6qU4sOGx8YcaXGFpAI1X1CnummAJ2wFn0YPpg37QgIh+K/Exxg651c1Byc
fe169tnTWCUHqvxdlqSBIuVs3OgSC0EAYNzdhyk0UUgdC8HoBdlj/NrJvkoBAUWC8DlsAuD+RrbU
dtuMmjmLeru8NTETMPyAhKSXYMSQ9/ia41HLfk2WAPGO4BF9xz0PVnf2TG/vGKYHZyqUCLBEzRLu
WHZHPC27Yy0NMVCppflosmryaq98BF0b7rHbY5EX1+VjlGf2wYn0B/5+ACsMMxjS6cluvOhoNQR7
hvTUhnZyORTs4uZFSwJ4mGaJgZAq+EOd/xAN0/fl28zqogliMJ4iz8UnQKn7ZeNr4+nSJxvmUo1t
ai+mKWKA3YJ+NKSd6Mk7gEyygQ9MLTWUSThWsWua+OMs1vLoNmvJu6JgqCb0GXMup9yJ+LuK5XYR
8yTclwamE7BcYUUpjrsXB/4MnHVTW0fgguPeKE0eAEl4B9wUZ4OM26KAZihjDzua38zamKgZoq+2
s40aIfjLQlvF+rHCwyY2ycL3ODbKcJ2zAumb7moneRiMmQYs8M7nUy8Ha4hXElvLQvXGkw0qlBDC
kQrWeWvIOo9pKjedXIXJGuq47rXR3m9/DlpGorVB0OLYBG7zILI2lVuxFpvO0A5WWDNOp9dDbR3I
8g6LtgnqW8KmpChyy77ppPjVjfzomyER5AfqVz9xv1dmdeh699SiBLcQKt2jKfNHEUTf2VyRgG9g
jqqNwaNlaooDoDuqag2H6MCNGFJ7y9zgOyd1sXrSqnOgV144k81YJpxkHUMnBFEu4/CHUyN2Nemo
wCTLR+IBemTEoC4l7U4cCl9hWeCbzQIu/0dfWTcoTXq1WPdxqV/mdQpk6Z5QFPQaZ5FDZ4Pgoegb
QJzjjeMO2YPim9W5qzD/6JPsQcfm2olk6W5aqLtNpTxrVKzuCBC4l6aRJ0C1hy5cJGoegmhoe+k2
z3xA9HIck4vNfsBaz7ZhisCf71rAjlnv7wy0ZJijxePScFx7G5XSkx8iAOuwpdCbsnqAaFo+ZFQj
5aAED7knlQ+OhqNrixUdd1iaNnngpdISmnFr9wBnt9u3OeWnaWj+VMYxfPaSsFwHMrjdwvEi/IlI
9+hdFazEaKT3sI99Pad6hVFXMuZEXCSgT7p85vlBGQvdvdWmu9hHKWCy0dxa0kjBYGtoK0Or0NG6
svlokOdcJRQw4T2emY8JoYQVlfjynLg+o5B3l3nG412KLIMQi1/iY6HEt+Ja1Wm9Za7kze3l2oai
M572xPmmyazwKuwIqIwXo/jeBwsdFeulSZkWDyzAAAsxOe1i8ps9Rjlisuxhj1HCGl5eru17PHlI
aC/FZK2tVSCntnsZjc0KbwV8ZfHS4zPLAXawRUtKSPwI0QjImwxrtAQKvjIspz223mAtQCfmOzva
Un0SPOBc3Spy9yApVvuQlP2Tj0Z5n+lpvypancp9re+O+POsAXE4W0uTAvPSVyvfYQnmh0tXi3Do
oJNsdgHa4A3GjplCc38DnKE7itdIS6S+7J+DpZ32swQDSZZ4gQWvJYy3ntcr50Tpf6QEp77nua/e
UOVhHBPXCFdBb2/qekxOjRE9NnLkPZtOitRLx5MwRGv3XEYQd4m1DwsxSvEA5MgidjZiNNPL+6TK
2pMX2NpT870qEm+l+ggN8w6IOYQH/FKlAq53SJITGNI4bJwcqg6WOdYfp7Afh40O6EKdfZrw6VRP
FAjqA+EDzzi7Q+c9mfx4JGQp4+0d70njr+3OjbONaElGpx9DIHuiFY5pdsCz64dolfzQO80K8Brq
gXaNZdFs7Z4cnXjVsB4RalKZMg9xsTwOrvxx0KW1JXXe8drNgj/fxK73KCZd+6EzKLf+QKb4y0Dm
hTKIcNQC18liCvEI9jqmjYneH2/ntmwYjVJRHqPIWgRdPbzao+nOx5qi5kFJ5b2sEu6idnpuh+yR
/aH0wVn72UEcihjXPnEGFsvm653yDLfKjz5sEv8YzRLQRS2CEjH5OiAmx9No10jep9EYsRQp7K4i
KkHs9fKqVQWRugKUFTbg8wmwDGMK7Db4OKDITzfxdBBn14HrvOvAl3n/xZTry48UxEcgannj63Wi
eZ1zfaf/YsqXl7pe+4+f8h/f7foJrlO+vHwFIPXj4//jO11f5jrly8tcp/xvv49/fJl/fydxmfh9
KO1QLBo/OIuu68e4Nv/xLf5xynXgy6/8f3+p64/x5aX+7pN+mfJ37/al7//wk/7jS/37J7U9aoY0
V8tm+TD5vwTT11Ac/qX9aYhUFFfhy/Vx1aWNnWB2eZVL+3LBp8v+9h1Ep3ipz1f98ye6vut1jkze
ecRA9s+f5//m/dnMsPXu9JDV+fUdL6/99ffwuff/9+e+vONffic1Ggij6HDc+v3TXj/Vl75r8+sH
/cdLxMCnj359CTEST2/6pU8M/Bd9/8WU//2lqKlvoLkAzdPDoTo0vW/dllTEY+FBEw+r6tDraUXl
Dk1qtGBjFrY7l+wqw3sZliOSKYcV5TQsJvaDR00cxStgSOpyo2Z1r8/FsIfnGCa6e2p+UdCJrnZ0
4m3hsArM1VzFsBU+lE5SCaemYkaagdJLgtNbg4Drtuuhnt1AqCcfjs3Nx6nRjxEuc1OvOKjWx4XX
rsvV0wwXnwRpVlbxd1zYpDUMcWOWJkm0JCdFPEpOsjNVmSu9SOuDZpvpWSL6sjOc+iTGxKyCby54
5LKfK9MMMU2FHXLjE2zZiCmgHlkipSxNeVUxIc4zarj0kGLB6U3EwH/57hBOT5ahugRR/+adncHb
tar75qUaEbhJsj9SiUUd2CTXF21M7HxkzM7H8HVA/z3F1CWmZD1TIIxfLhPXioOY5/x+FQNjxkWm
I97FspkCxDIkCyBOxYEooRUinWHoerhMimwbr/Z6WH66hsrTP6Z/6kWtj1Fcr8k4/FV+yl5TNw+Y
k8NInM7iKr5pW1imX/pZEAVz1qf8DX25oK/9XRt5i+triBnikLO9vWmwVVpe+8SZH1vtChnk+5d+
8SJ5ZW/LfDQ3YlB0WXG3SORhwgJ1BjWT5AmN6aCV8NPM0rn0i0HRL86uB8rrzK1ojm2QoiWaXsUm
meKW4ce14rIKY9V5oJU4FSVJv6AEALhlOKrOjYnF+onrCJIARpT4q6WEmrCd2S9CJ6tPnSfXp1LJ
rY3V2g+i69pfj+MDUCGbvQZTxSGhHHlh6h7mpdOVou/yHuKVrp3ifWzLGy7vIwbkfHyBCVTB5kSm
K878wb/70Ot+ke6a1NrnN5exy7nQ7Ar1rl8PVDvUc6fA1Zoc7kauNS2GBVck1UYqcJEvblxJLv90
XmNyJc/EdLcu235bK6AEACTARw21D+10JDW4ycqTjPp60PKqXxhE80XXpylflddi3Att5NifpmqS
24nLhRC7cEBHu03wjehdTpExQukqts2tPxVFAMeXvyWZhPdIgcTh9wzfVBS8eDqc4tZfin6ihOLz
hei0Rj/boX81CIDMcfL8qA2qDHCBpkfmaIrt8U05B2RRt9fon6VkycqM6/ZG9OUjxFe2FPG5Jht2
mUepRYc1bF3NjSqv7rAgTxZBXYZz3wgBYVApmFIOgmtP5zrlXd4NJQx5+pSpr0HU7c8qYrSXthj+
f7Sd2XLbyNKtnwgRmIdbjpJISpZkW27fINrtbszzjKc/HxJqUVb33v9/Is65QaAyswq0TAKozJVr
fVhnVOMHOEqD295uhnNP7/PZGxYiHhnHfmicXB3ZFxQRd6uD5BN4gNHpfoRGG1G41/utqgTl7rpC
l8eva32wIchlnHz9/oPZViPlqOho07w9PN49V9anDd1E85YcgvbuCSMPlv/yRFofMoMfqdsA0BN6
3q2z9RUqphkU1dB1FOgZ1QnlFQ7p29kE3L7ZXMfi7odknfHBLkN20P0R5P+3ZuhcSJFN9rso5yG5
bkbK5XrI/eZ1aAbtpgMmchan2Ne5Pd0422Cu5/11Gll1f9eXlbY1hdoD7R9IaUGn73TTiCJAwBrU
407zmzHBU3HX5g5S6XHOxjRqqtt4TqvbxEhd9WmwyB2okHpuJaZeAhNpVZgW6teOqttJH+/F5IbI
EPAyOij+ttHUbOtBlbOZR2e+4TGnPdDMqj/IGVJ5O31GCuZq1y1+BZluHcXkqYBqN9pYWkeU3Ada
/Jh/PZDW418C6nsXKd5SGVjckYkmkPZ2NbE1yyXHAsn35WrXDxDW8E6ht7xe7Z09T5FrRLeGDlb9
dk6j6kieGh73LkMsWkGaQIfNKOyy4YcLq962pqn/E6Jzr7GR4cwfYgfnW81l0iq8twONEkDXqCG4
9oZ0Uh7cGJDYD6u7siMykiAdXm0FjVXFWKUHmbFOlnWg+yepV4VwQS5r1QU4yp2saI/hjYR8nLKs
TWttdJIZ4oWAfJfqjjPa8FQv/PMN6h/819k/bVQaSy2pfg/tGF4Pq0kfqjpp7kY9RLKJPpfPEhuP
/cdYtZ8tyjRAHxQdYk9H45EkPQON3is0wyQMl4YCFbWy1SvdBuJ1XIAO4pW5RUcd8pXIxWedrUmd
HCU2V6d52CQDX4Gfug7FW0FBsnqzojxFtQmgqdGOMRAP6H7g+oeohA6e5ezquNrCxQuCQzsi84fw
6BInh6F1Xh30bvycqfDNw0AR9TpBLvFhJbnEtIgFi0OCr9dOlw8F+qq5VMCaDMdE/GQCjhfZY/wb
fVBeO6m/BfwBKBZG5h4AvvZbZWmArMrpeSoG+vOUJKUSHkA6k6sOxU/VvwTprD5pEV/YZbqsmrd5
fTuS7/3freqj66SNiuI4SMNmt9bgIozt93Rmg89CJkvpz5EeBS+w190GFdn+1o3nz0VVbMdWU77S
P1fc69B7os5KFE2LvDvbqLOI14OWkX8KS4pXlqQrbziLNzLVd0vmSKXKldy2+ElJAWFyHzllU3e6
J1VJ2tvODe1DRsL+qzJH9/IcvkakAD9vy8ixDmFjwblo9goMZjBnVUd5T54REDqZ6NR/eFemqZI3
8FlVjZMVv3pfbeKJmvqdZxp5/GzWV3UKPjfokKBmBNcCSm2w6JjNHepmynD/NqQoGlzkMOfOLc3R
5cVWPLBqo1vcNJobPcnBA+BRJmDxZAS3hY4cQHsyerNB8XrKxmPWDT03WSbM/P6fHHi6t20Uacci
pkdoO7XqXdl2zkVCJt0f7m13Pl4n6PAK33AHpateJtDKjFqlVUVrzHrdOXkoiyJcFzG0unkIJwqf
8ikcYPg3XuVbG4mVA6jpdAe2aTiYy/Kz4sLfZCbBs5Lu1Fjtn4uuGZ7Rgde30WCFN2IbQdyeQUX9
hGJ8eBZTVZhQBWXqxVlMA+h0hJls3iKXYcmmDzG2b+KTcBPC8a2X0bLTqr55N2X+b3CHDCcPSZzT
5I+g0OVUDtzeFaU9XQM+RqEE8TpVYmToF21QbWSs8s3d6xYC9DLxGpMV8YQK+dtscVv19LrYuoSM
y8z5rA51cPwQYjcqT9TA+xJatXnndZ555/ZKBHZwVjmVw3UsfokUt5NCJrpGyti+Rq4uCaUgMSG+
Dc+IBMkacna9pD0HirH916tJJHvUcBNC4XZE0258cGwl2SHKkOxl2Hshtt4YHyDqQnUODorDB4c/
pDDYxuntR3sx3oVlpiGxXaMiLYuM7rM+lcN9oAct4KTMOXjsLB9tNas3fj0PtzKUQ9K5MED28VlG
Ffopj5017vIkDB+KZeSZQfBIY+Z1SgULx6WDmtyfYIndel0Ly4CX/a7R/h1t4XiZ+Yno0K/K9OXC
oxkOhybKwClVNeRi7fBYO2r4TCMAuEr/WQ5GbLcgiCz/Ll1sbgNQdZ5hjRMv1fruIQ/0u8r0Xifo
PRAGJGH4kWOiFS3bO3NfHiQe7G1+7gvnr2s8rYHAu+zmUQKqvpq2QR9ONzKc27IDjGZHWxkqbmo8
5eXXLElfrwYPeEX60nZuDfQxQd0UBkkbd+Fb1COQIyW8sDulSYuL2CJUeEa28n+PzVuDRrmLGPxl
kkTJUA5GZMfgaIpg98FxHcLCbB5CC+mh+quhueVlRCXzka5iik3wum0tgI+7dmjmA1X48NlHg/VR
jdwNHObZP7wy1+y8jcSmhhs8y3ya+z/Ol4jQ5P/rwxXeri/O6xqAgg/U5ZsHz4roDwjh8EogH/Y3
Ns07F1dp93RmBBAJWMMfdRsHd/GCsd5IdGdHqIuGxvhJDq1Rm5fSb/Z63U6fcpsmjyz2IX9d/oXJ
1P/mN1Z9XkcuZbRGQaglkT/Hm1c+XfYv3pSU2Lu53TIXVZrwOYfu/oZaNZKuHXKhdVLWd8AF4ZYC
APs0hts0Wgr+i6VQY+/OHvO/xLUGLYpPaeVG++ucAFH0zdQHr+uIQ03/f65zvfb4P3+erp/VLapi
1b5KLbQcGv3Yw+552/oG71tp3xvnqWIZXr1S45zaRnw30gKcLw4xDeJdYyS8oilnr7UevSTLFImU
tWWojLMKRCCA8KlNqmkvRnGvV5TwkSakPc1XyHi5Ecq8ch8tJ3A+m9I0pptubveqiUbilqSGeRch
EAd0m3t+G/DIO8vYk/u7+MnlTO6+rNr25vW9xh+jW7J8yj0/kODB7VIXXYEWktY3m7o47KimM6fW
V3sO8465nmbF/K3XrfJW5sssmaDx9dnxTYEWZZkvjqHP3LOtTwqyBCP9HFBdg5WozvMb8/WHoTjE
Ns0WAsgzrbX/c6wsnEbB744NI1ptP5eQeG/lzAS0sp7li61MFetZzv4Xca7joisO6WjopvsP3Fgy
1IHxKnkEYPaNM0vsddgH73i0UqAFKaoJCRTnF80Jyhd6jTemmYFxHk0DAHP8bCxmhEESZF5IicrQ
qmi9hyNJAcA8Fy+6RhKeLJBzES9v9OsaSDKan2InfA5oVnrhkPCzRTbW80jqIVWlHovSeWp8u759
N0Rb7bZH1RGcRuOt3gCyssfYNq2zMF6i5fFoTUZ3EhJMf6G5bCIl2qtVpO9WFswxtpMzWjHrBJkl
B9dI16kykvmjlcR7ByjNrnQr1FnrbjoWWmQ8ljRa7buSPJlpWUjiLDZfgfu8LOxmDRHHxAKoCHn5
XalPf3YBguOkho1Htc7v1DhUL1rXumhNvUz0ij22i2vqWuWi2eNNazhetOUWOt0liv7XGmnSrAU6
3Sy2cs3rh0mDDkAIsJgSDPtJ7GnrLcqsc3Ncl7p+GHHLB4yddP0g1+WKF81LnNs8RmY4WnaMoiLn
Rkp/A9Sfvq2rLp0YtWkGdyv7RQkH803kpKN0tGwwr0tcHVfbde15WWbmd4rgzfiVFNoLDZXK57aY
UJbtzPKmzeoUxRE4ywA+/vFrwBi5n/w6IC0jVECTSp+MAZGXkAGqoW3s7Cp7PzSXoQSLV4KvQ/F+
mFvYwNNbMNZbIfbOEvBAo+9+A9+q+XeB1pb0LtDQmdYlDOBC901u17hIdDMiZlUbw6lo/0oLy7wL
oXg60UnKf1WllBDsKEMBj/JidQ2KSqSExDstIXImh7qhSWr1fBzbUWvc2f0fJbLb9EUvcbKcjEki
dbRCw7c8BXaxCZI+ow2agzFroXIzViTsZ54j296CUPmvNDUzdPzyktRnlGWnBkTUFiUZZB2WSY2b
evuo6yLerXJHMS9VqdK1Pkx0AC5kxMsQ1qjpwQv9Ltw6yMmI11L7+nFu1fRCA94Lu87iW5ctQt1F
5L90HXAkrS+mF7+KrA2U7PmL76TupigC72sXNuioWPTsdgYdTZQNvDvNWQSuF8YGM479dagJ1UMJ
75x4ZXj1SvD/dm6aBtHWGdiSt0v3p9EBjzFqxKSiyHMu9sJ2QvkMFPtEzfA0BNVebCOQyxn1lsW9
TMn6AjmCZQWThq69p+n13q2V8gb6FHef0Lb7m57EXxtaDB7VvtIfUFxIN2JHZt7cZcj93XoLqJf2
Z17NtG/+XLV3/AGaHXCt5De625pNE3j+PVjA+alU2kexB3pWIaNsWiTGuEjUtIfOBE7UwrP5En03
wnj8OcyBvym4rT32ZTvfRBD+3qhmFjyxHQRDb+copn/XW/hPJBJ6s+nRjqGFeX2zhm+Szqd8CndQ
WKT0QKVkjepFAlOMtBqk+2ly0gtoPOchr9BIUAKLp9nbWZCTKhVb9HZ29a5n8VhcuhxyrCiwH0Pe
Xm/5Lhr3cqCJ3by3Yl892qlRLHJH7x0yRPP0sSwz91ZirxGhQe7MtsCcoq/3BLlf/qzVabz3VWD/
RUPjWKyU5dbqnfSPdoy3szmN3wNEA/dzjTjINaJZSiT/NUJ4olLEVLMonL6bgULDRw7V5hF2m4xf
kaKGD/6yA2lCz9lZsCmj5NuGZGJlc+Is2xDx+wjegw60Th6coR3CRjjE66UuPxokyialrGkKWfY0
76Yta1MDHk9NfWmjJPtD70n4GpVXPk0AE1FAVPTDOJfKVzJYa4RB088mmyAesmNaonLqw5qhNE8Q
mP9O6Vk7wazbPsGjON0Hznhj5HzsrVpMxQH282EnsXIw1PR3KOyQF1imV10001MJRz+b0k9sLrf9
jDgbgDhz107O+K1tyMMVBtmRuWmnLyjo7aQFGnpUtsNdaO6ky9nVHW3j2jYE71DOI7PdK8+RP037
wFUKm04ZaHHlENqqeqdYywGsecZdhFOwtaZOS0H3I+PeSKVg8Uj40tP+n07zYILkhXZY+l6raXyM
lvs1ZF8WNRx0k7nlNm3+5+y3OdqMwQSBK4cZ3O1pRrAidSfnRkyGEfC3/RCSx8Z4SqfQ3MywcOyu
c69xchYkzTF+W+pDWOI+KJ6Woc8F5Yoe79rM2iE2nH+yypSNppkg6aijcdPoETtNNaVxvlPnW8us
fwxl5h30Xp23wjCfjFnzKLbW6+ftlXr+P9rUZS4dfrSmXmNkrbRuhm0HA/hOCo9Xgui1bPmujhl2
uX3wh+GLVC1X98od/c/ztbxpGgZNwrJkV3T2oS+6L260g/xyY+ljehmmvg/3iUKrJ9T1H4fJ0mWM
3kZ2ht39KKO30Ha5j8nN7M0uK8pI7BLxFi92dFWbh7d4uaSEet/tCgKmcmGtlkNR+va+6esZYbi/
bXK28Gde9MKDxlZiLBdeQvr1X+e17kBTkEQOSRVcxiFx9ijuvY+5rthCvHakGvXT7iv7rqqs+/Xv
IUNYr2iL5g9w/RdRZVvDxOSKxPHb1HUong82Mr6/+wEaaBpCS/um5c4m7AJlY/wEUN8/BECLwbBC
yb+QlTdBlaHfA0+oRMkkJ+hhX1i8/5zUNsnltVSiRRrq82ZOu1uZTJfaDIppk5T2iJYG42Cmzt9P
lBLFpiy294F0Xe+5Wy3yG3jETU5Yo7JI/g3stQHxUPynSeXtVskn45Mc5rZ3ds6AGNnVVtNeRwlR
DTZZjhRhhl75boA5/0EOZKvBSNTkvPPRh8FRK7yH0E6M+3r8LgHvzF2vHaCzzbZiu65BTg7cU+M4
6xrisHPNu+gBr5rLpbq364ECSg/zbKK48KuDd44/KL326CnzOcRZefwMSrPjy+fpNzAoQQmz0KpB
alg/GnpBn7VjPjQ5JGvVclgCxCQBcoid9yYJXSYCVrbWib+udV3+17Wmov3mRbF25+rhxrGt5kkO
sVaYx0DzO8TXeFnctgWkSPrsmbedmrZPfZ95n/osXHJUc7odgsE8+irR65jEFbX4XHuNdmjH+VSw
lfkYfb2ezFCX9cU2maP3aWR9GXWl9hJl4Yvo2o4Dr3tVYoS3MpTWHW92UE2F7VF6eLLYQ0xJO8lA
gkKY6ellND9HCPqtjT5E+8ekBzVVWzSDbTsXsLTW8MuRGTKXDuTXS12XWi7lkMS9SBhKfOGjX9Pn
t6yh0nl1HrhM5i2VLWScUZQKAVmA0/8UZj26K+l0EpMcSlidjs6c6JA5EraqJ8bEqVY3nRLFqe6q
0Yyd6qAVvX0jW4lEHnFyKgc4HP1di8DWRrYpYpNtiZxdbdcZH2yygEnVb6O6RbcPaQAFMgQt2DvS
MJpFndtaTVFiWOjEaHd9JQwrpnpvWToUmX2oZweF/slDvRRI56TMDrQZJIdqqaZevVOg/zFqIGgo
6UVb+pSc/QeYvAzFW1JyXL1XNLzA6anShuvcD451qcWbzHyTPY+HnUcXUVlYX5Fg77a+BqO/22vW
V7/Tv/uwLj2Is2v1DSR5+ucqQ9tj0sOjmMPM1S/GQB/uqEf217FQm9scHfKdeK2gUfaBF1NHWy7g
O9XrBdYlR+fDBSgmvrtA5DbuASpTUK+0ubRnK0y2DEm7yDCzAPRNmr5Nk/5OmXL33PlTtGusCFli
GjlmHf7TzlLMw6AXNqQWRfJlVOpHCQBA6UB2ERgP15kzjUY/Ko1NsOeb39I5sw6tFfC1smCtR/UU
fpiIr12/gF2uB7HlI1ne2MuPV7sX1cOhAihJniui+ebXqTJUBEy5zKVPt3g3d3qKI75MVhfU5aZb
9CnkYBcdiSo5rWMgWO1yuLrFNs0BctIDiSBxfFxiXQdRyu1IFnpn6LWNotrfh6Hrm7u+BLr0ZgpA
I52NEaK93d+ntBz2c/Mupmij8Zi03g/RroErWb/Uyqpzs0rX2IuekNir7ChBYpEz0RRCaki/8G5z
NQeakcJpR5H1l0XfrXe1/7JogMhbnzeR62x1OqeWPYVsQCzftY/jmHxftyiLXc4+7D9oFP7W2zN4
2iUCfJl+iOKRbPEyvMY6y2pVGH1fd0DiXfczfTXsADi5p9jIKlI6ef3cpDTwqcpMM0pWOfAIV87n
yaYzHcKav5K2dL9o3D/J4Wn+eY7r+qQbACGT3jGe+ZsPm1Bp1Z9K+4Aau//nMseq9Nc5vqb4Z6RE
69OcFIh2DdN2ygp2xWS0v7fcnzc9JC4PddND56EG7L7CbP7eOHA/wBc5bdMGLkdnmIodFZX4Aejx
eGu7k3LUkbt7dDWvYudDH5bhQbe8XH6Khk9j3+jfPkzS2lqBbdUsHtsa3gN30p1bc/CmDNUJXiDp
D6qdQ2LlxtekHu/TyU3/SIyETkre3p7g16zpMSUiVFTjaz3095I/+7eItzX+YwRNbMh70QW8c7vk
C7wUCBcvMIhur1Ld+mpNTU0DWPhZABVFqNp3IxxbK8whKw2gnqhhHIwR9qoOvt1jaeQ9aoamfidI
iDiP1kVlfruTRSfQkrKoYCho7HTWRTsNWbAY0RKgxbymqM6ARG+Vn9E2YAeCYtU6pIe+eRTeWA0T
uRMYVhaT2BdTHav5WZZ4W0dMsQXvcaxo/Jmh77cBPdJ4BclHcJ5tPXloLLfZdmGY/9Et+/TW875P
qF/vUjZaa4TVqv0mBKTjgbQ72E1MA9VbPhU6gOahKFMNh6NsJsmfXo0WPNibXlPYushsijbVRofz
YXkgB/auGGfSa1OWPaCNrNFnDd9bV8UjgKp/OmpbYS+xOAIyauuMpPf4Fi+OIC7Ns27AQ3wZSVVl
RaM2z6/5ncFwssNIgfo8lhoMYP2k/t4mL3EQw0HUh+o28iYkNsE3nWlgvwbkfbSvUwU8nxK7x6nt
DpbaOid78i1nR7okOeQQKYIy0qLVHSm6c4r490A/lCSHlNa721SniV3+ZcCs9wbo/5duhOnjaocb
Z2+mSfjyL/H2YtcjrwDZ2MBFVkDvkSY1v9IlJylj1Q3qDWVj62Z5Jmy9Uhs3pp21iF1WxktD5aVu
SUKSHLgP667cCMvm5CZQWinwHcrQtM3/PqnSTMB5+XQhSVVAf7scFHgqgRein9HOf9sWRxyaNoow
A7AnFSUt2I1Lza3OMbKUj+FyyEdr35QF7O7LSA4A/s2o4aVzsXjIxD901IplBIcjfBwg+y6qH5yu
pniss9PQq7+JSQ525xW3rqq368wmqsPbvLb+RKKnO8H9iYxRNyb9yQqKbgsRukWNaSjJty9G8Uik
nK3hMjaD7M88VVXwMsl4Zsuk7au5HzaCtdQGum94L8cjY4mRMznAkgZvQXK+mqHvBcBZdt3rhLop
6Z+d1YdEd5AyUlrP4Z6s6PzlutrfT1Xg7uLEmD43fUge1fIedRUsVziWsIfamnIS5zyoKg2VRXUU
r+ta1U3mh/5WvC6Pmos9Ob/TWTx9tuCCfkYOoKjrutsWtfJQDXCLSWRh0Z1dTSgKyjp6zU+nsYZp
L1696ZBlp98VNkw+ETiO+FOsl3eyrESAhISwT6meZBTlEFGy5azOsho5qw4S+2qCRssuzpGJkLSl
9WzD5lD/4tPMSsEjgiYqGtSbgS/yrQGN7oWubG7NdVB+riDH2KhDFf0o+KP5JHwC5IKanRrE400X
5AAultQp22nUUaOwghWPYaYXobEBzZBceCjB11KaNNsoprOL21jbpn72S2DoIALgV9lBzatoEy46
dMpSgvMXkbqUHJDXj+29mMRpNxDYqJ45IIpKhDjsDiInmS+26yKa1YHRzbp7sauNMiBJg2YW/fra
ue6q/KYM/Ud/Vkyov4TSKsh0iKw0OFJnP/4j41kOucriCRuPU7RgkoNd5wCfFiPczYTL6RoKdSVS
dx1lKa/2d573Ehbt9HBNAUyKSVuAHyk3kjgQR9SY4x4S5XrHDdb4JI5Ub6h5F9oLBBnpnVMUOTc+
Tz+aWefdly26BpkVIajgz/NWrZ34pR3cYuPMmf975Vb3w0BCfjPO30s2fPxVi5YOkr76MzGzr9aQ
5N87hf9a+penL+wHMkQv0+ax6wsSAqaFMHs4zjdT4HR3leoNp4gC2ccrF6P5/srWcmUlLO/LqSDP
UqTfKdq/v3LfJV/jMlO3cW72D3OUHyAxg417NpWjWUzK78bA99zrEv0ZOhB3D8W/d6bnv7+jjq4d
jSFWPyUQmm2dpiq/WU33soC2mf8X1EZUOufkd0VT1Jegd5Kdzo/+U5D6ypH+7fguSuLmMraop1ve
XHx2Qh/C6NDUfiCk8foxND6G4gfBj84gCfjhY0yz94+PEZlu8cvHqHmxuRi8J2+7kd9zNSBfQREi
+wwVbPFotNxWlpHpqRzA8uVI1N+LibetZuc1RneUoUwPZ7BKMmyNcZ1OX7fTbJepNAbQYw4psjOb
0a43QuvZL7Tska0WwITWekZPwHrugyUJgwjSSWx1ECyo34XrCpLjZxBG2aPtv05HEox6YmSRTTA7
9dy15uuhWc4S4O+20oMuXUZ21M/kVlKDxOnigZwH1R4Ug1VYKnci2GBqZBcogcxn2GDR1FP/EHOD
9OCdRIlOjUTl8zSdy0p95L3F30ZlCR/mNJj1uV8YVOSgtz3SmShJ3UbQP95eHUgjEK2+RU9jvS9a
/6Yt2Dkb5M9upXiXJnBfwTDhQoYKzlq8cF57t1Lpy/S52yJBsKFH3t+vwIF5CMMNMsLusYi02tjR
51Pca4sRTQX3qDo0wU/LQc7Eq8PitmkXb9WCnemGtrjNIQl7mEPjsy4stctostXPQmErvmV09S2R
6lvkr/PGv1cpjdqgkQxYmD9Y0z5p4VCSV8D1bVCMY1SiE7K8LEqpXA5rtNkadPlSYb8evAl14ank
7XcI7ZvYVAxACtH0HWDXrky95GWK6pJWP+zCTZtEHkwWVbra3WlhGHP96ftiv8Zruvknr28D9zBy
L+PC2C6HNtHpFhm6iHQbtqs3WOIyp50BO8huMU+z8D7QeHC17UCnxVLm8Tw/2I1Gpt9JdccpPs3z
1Lx8iBqceKkt3qXs/h8V/tM6w6Zw4UaOuXPzkAJntezxjWZ8rCb+S6Ws0evs2aS8hpat85iaqvEM
y85e4XmDZorVnZWU/Zoo1eipxuucHtJEtOjYIPuSA00Pm5N4W6TKJ2grnoIgNGUNMfdIi57DjDVk
SYM8GHikJNtkYZGgYNWFz+VUVdDvAFSqjCh8LiDuh6zF3c4j7LPbyujRNPR951CZ9qs3YVstU8X0
b/OXCHE6NNjtLTRpEIGtnbZc/inNSmDuFGZ15p/SrJzlqhXWZ/HOS2VcvFTHCV7q5lev/JpkGDr6
+7n/Fiy/Ne5qyXk45ZEzbnPbUz4rwfSPs2nUX23D29mHOCUOlM3Y1OOxyRPjFI4upDvLlxYcxNNU
jtOz1bfGqewmVMmXL2cN3bfB7uWdXb7M/t/xQwwX6NwXg63uS9shQQSJyWluQv006a2NlHJsbMR2
dfzbkFwCKtYy7+o28tnetSGi1R8c2rJ+yhN317oGEl+KFj7IISvSz/SvOiAe/zbJGbxu3hZO+XRf
iF6mGMu4gTbFdqFA+zU6CgG7p/aPq9mYguh6hcwpXq/gWGC3FtY4b6sHYbqXGddgW8megyG7VRRY
NuleijdVNsYHVJTZAjmuftvOanWvLqVaJcy8k9oBMVgqvTxpm6cGWWVkFip0W5cIcWSNeavRQ7ZO
or242zWIm03a7N8jR9pulNQrf2tLypGWnoWnzO/LF/TIVns9oVKEIJG5r5K6+q3kXVXTiuLJyH3Y
irIJpPFi75fpdEAF1+kVkqvPgd19ReSi2KG9lzwPKukWORPbsNimxSZn/2/ilIL0Qq5CXT6Oobb1
jBm6/eWOZh3nfmq/mXo4nSYVzLJYkzTTtuPAHaUMDfQr9t0MCbaHCI8CQd6hbmLtKEIXs2PcW1qh
PiXZmHyKGv2nmCXKjVz1mJvm9G2JUj3naGTgYQrFfOZdk25mi5sA9XjrWWxFGO5GmhwfDQt9ktiC
CtYBdX2UCJlgTqQ7FwHYZ7EtE3ob9tY1D+DqQQSIL9nD2h2+AJeub/2+1vfhkvpysFut9d5esC36
vsT/m32YU9RnK38TjmF3n+SDe0j0vtgXeZh9gcbQuEGX0tuGfpt9GcKapmUncDaKxzCefZISi86R
BGsGfD59NtyLMynj+SmBhCzg1WlAZ2uXBYX+We+G6HFw2uGmT2xXJQ1nt3clD8t0M2iBf2saR81q
mv6nOJQCuqtTpo/t3RqObB96M4hQgZ6qYGGZy/HejIrupd3Zozm8qErTIjg1pqiZMAzKbmGYVJCB
XYaokpaIK9DKIsNsRMEssIZnKtPeo9vZFzHz14WhKADkXiY1S7qooGUIwdyI19Gm76jUt4ckZX93
fdySHUmnTUSGBC2Ad49hedpeH77+uF+aet8FiC8UBRacMzIv67NaJurkoCPIkM4m7O7sITVU1Jcq
W9aN7VM0+4e2C4MHMXWqi95xWP8Un5iuk662Xye141ydtG74KfH/t5MiKQDKVbrGJU/qjA9eHAD1
KJvBqH5MdXBSYt42n3O/LT7nif+Xtrx1VU4dbVxeJi/QCRrr0P51KN5rMBmr5nIdDgkdZ1oaVDtP
ufXNpbN4NNz5E6NA+oz7fx0ZTp5vhtSunoCE6FsrC/VHV9emA7LS9RkiuP5uaBDL8Ry3eSC/bOwU
ABNf5gohjamo6h9uFd42GnjbTQGcG5IChEIz4wfKO+E3W3f0bUK5bV2yVxbaRyd/XXKYASx1g/W6
JC3l54DvbtQ2wzel0HuoGTmb6MHboHMwfMsbrilnw2L717jCmKGJ9SAs3Y5tFh5EG8wnrXKxHSgu
KoiT9zKsuxqhcBQ5RSlMNMPKTHcub3aRFrNJYPAwTmLeBS9ujmzwhhPT5/mzQapjPXnv+i8xKoCf
u36OjEPQGd0unB3/NvK86ZuDnHU3FOXXRiviSwpD9GZE1+ObhEUoPd7CEYzOpulsSr33buJE948h
zYo7GpPNfTSU/F+X6dztjCJF90PGU2t20IqY5n5EVAhdUHveG6pzBMv007em4FZ46wFdtQ9y9ma/
msQ+W9oabywwETFZy9mInadqcCt2MYnzf7R/WJ/v+LvP8+v68jk9QXS8rT3o1sGjq+2gKTZq4W+H
HiLbSe8eujyB970aXEoXefyjNhw/2YNtJ/9Td5CMLBPWGGOOEXqJHVRhYu7S/1zqanlbbp0eQ+lr
jxkK4YsagllYy7eoKbee5qYHsYl2Qgfz6f2Qqhuj1+HF5lFqmIF2S2lUXXFjg5uaG6txu4sDy/yX
qDJeH8Bx+Rq2wsiWMK8tugusIfaX5O+wuR3/sdqvYTK98AP+32y+/cbMxhgFpoe2tNCkNyrnMWoi
8xG050D/MF/0Qj2nLcwWEtmYRntj24YLV6LOpmSJr+cIqsOwhutWYibFsjd1A5pOp8ayxixXgH3Z
encFdbeGp4M/n6GN+CTRsuzocd8y1uKQ2ox3owNqxfSV7CZFB/OrWlKS8B0/uMgQqr9jnbXRs4Ii
3XM2Gbtp6XFNUkO/uGVTbGQ4z5pxAxmzunrTMQQIM+b5jXhlyRDBjYsMlyWnFE4+WTKHXiftgvZi
BT60KIpHsiLc6pI3WQ5NnQETRw7uLLmULihnNPGi4CBDLQmHk66iWdRXYf45oG70bKZrKkUC6grK
5+v0pqnUred0e601UCkMYu9xrGhV04Mp+6McemgnnBagcdfD/vDPiMFtT/XIo/5DBMgp0uJLyeNf
1nDYv+/GyEAfnneWTN+DxCGlYhsmx3mh3e9j5SBE+qtt9UOqD8l+VcMCa+WKdrQqk6qEDqsp5bTq
7MiQksk6FISNYGrCwVpNV0zN2yRB60jUm0lGEvo2Uacd4RwGtFLHevHQpckJ+UHnGWiw8+zo+lfa
uOoLJLEOkuWVuye/Pe7F2TqKd5lIWbWLU0x5nt4XTqrDSsvsJLLiPS319UGmu2qjsROtf6yzl0lI
aRyB90efxKS6PS9VED8f5ROMvdudQvSAN+KVNXRqcLmq949iGkqFDqLBSW7kI6CuXd1Zuq0CAPn7
E8Hsg+qX8iSWVs1Qffo/rH3XcuS6suwXMYLevLb3rZYd6YUxGkNvQRAgv/4kilqi1uzZ58SNuC8M
olAAu6UmCVRlZY7vYZr0ewrAMRDkbseG11MATyRWd8GL9kad9CNDNhai72l8ox9YnHUo+/j3cFbU
9Sp2TdA3l5m/T/AeAHbX33dBUzw6Zlo+FlgnWTKT16ix8Bt3THvpmDHbUScQ0uPOAlHCkgZ8Dsfz
qgCJ6+CtfbdKL5b1QKAJEy+hFSC9I9h3wHefNUgqt0Im76DB/e5y6PuAaCTYFzHUGL08N94wkPpp
4FBr/spJAZopV5qemntHQfANrRl2SIsbCnrBbsgLO4uwbvOND9YCARmkbzxLLLCd5shgqMxip6Rc
lB3IWvOL/d/+yBmezaCN+R6lyxIQ1gxIBRX5+yMGWHtJvbQSJDTmji/BwpYigZ4Aq2aZ4Bne9xW4
NER4g4pXeHMNZFmwPA62PWRsb+AIQMzfRemX8IMTeZhhatxJ/n0cHCdd5kHsKvrwX6En3HTpKHbg
Vk1JvjQHTek0LTT71BWa3kTwlkO9O+xR9KZ2dnguuZDxi7o9NVtTX8VghX1KsPPAsuU/3ehV0TtQ
0A6K7q9ujZqNgMyfbmofM81Gdrqoxm02X5Rm4z0YlftMADgBYbJtN2bZEbpg+bEwNHs7AIVwjUUF
GHtl+A88ROi6MZ3q1Uzi1yQW9a8mhd5d5sl4YUlAoNu4+sWD5nXQ4vK1aMoU0jiZ9zCYuJlrLc6v
EKj4uEpjyK9Xce0kXSMP1oL++K2x9A/WGChNiyMwW8QR88UMbciJVuZvNhqkKDj8yIDERuCvc8Te
HiASUx0cZGcgzOPYD2SL2LdO2P29MPA6CBzIDrcjuLBmf0hfAdLIdKxSW6O9TYeXvhshWlrZd84g
3YOlFqsusBsbIxtSpLFHdkWyXTqLP4yTeDwZLeWZru2DZL7/s8r0kw6Wk/nEc43JEvxz8i+fKg2G
56Rr3miNTKtlWigPPcTmWajvyS4C/xpbPrAP+fjKI8gOzOFdCgMru21C7Nx2ow1VHgziuY6gVAGp
CGOVIM8Iybl0vFgh05fk4ATPWdfYy7hEsXrLonzJRj3ajIljXzQgbqeDEZjxKWD2ui9ChLeog1wE
5JaWJW6yDdl61P+tdCeJIEzH2bUXoAvpnExuqpLh79dUGgKQbDhg0Th8A3uuB4lKRztw1TTNTRNI
76UGec3R8aHeFyvtaKMYvSVnoPAfPa0EE1b9qx4s7U2d+Fn9cWKAHzdjEARxDGQXSyM3nhu/61Yx
Z/ZVGNAWyNqkOCBhAEaHcAzWtQlVhNQIy2Veg3wnsscWv0CccR9obwB50NYNJP1SqRvr/+5DjnRI
U7CdxMp7nozO4uJ7WXYBtlvWibacfRWPd6Y2nkiGLEvN4U710Q6T+loTvxa1Of3s+9/GgQ8FLPfS
fmshy7AA8VH8EFuhvxl8YGwEaAzPZhoka94w47nS+PeikuEvMwEPHlZ1P0D3bC2kGqSZ/wwC+Fae
UdCTgllT059HKadBkFWdBrUVAlqAm2hhnx2TxtGW+SjSJWJO2TEKJUjaqacL0+HjlLrGTEcAxSnG
gyWRQCtVWWWloRA8MSC8Di2w5BSEYNDQCtbea3ZaL6uaxW9DIa6eg1qvRS++98zvfqFk6nfsO/6z
l1vgYfalfc08PYPuE4sP+MvW52ywzDWzfe/BTNlLEkbbUeWP6CCqIQC2JkbdOLVzC+nizJEHgzJQ
X3w+u2M/Hg7U6nQozndDMG4JElRJ6JT3LSJ6E0JIwYdAyfJ3G3PBQEGi1ORMfvJzLKGOaD7y+6/z
gdsrOvtZdwL/BspTdE9bzRGW3tYfwZIOzI0K0pQ2QIGV44KqTKGj1YEGhdB2Ws+2MQ0uhvbWYNt9
SPygxi5Z1yT+htFqakpRuNdBFCkqd5MA4QIQJyXqQB1gsgsXllPG2y/eWC2v2iHvz7Oz4yli76x+
+OIGIfdkLZ2iBRf4CwhigjOrasdadIgH7AMrfKlNM7wMDPuWFeD3G9cC+djkgpqrcZEmoYany1Cs
gCeCqMH8fJJmXoPgek0Ppo7s9sDtS5l3xUooZ+oJc2TgFjoDQDBlk/MfDz+avTAtA2SLKEtXbIeu
okeMzBJ1mXSqE/Hh3EVGYaQ2UH3AZqghpIH3xS/ujSpekaOTGCgPsmrP2pu2mGzTDNZQ71rItNnx
oqgLyE0Yhn2XZGOzc5Iu35eWM1xHCEFCIy5tXiXkHj0t0n75otm5lem9dV4hlzSocNNmJ3IDzCMB
H64WppwGFbp7pieCXXY7xIjcaVAIXNtdkA5rEwp9i0JVCLiqUoEOtWyWCFoFZ8sWBnA1amsPro0Y
9FcoPQAh44cfdk1gLmF1A7w5Qj6Lz8F6lYgt9NEgb4x0zhWYYXktMtGcTRcK9cwsXIjvgEdFT9rh
UAX6jVquMtEZeEvyHXdVeYIaSpNQR6lF2UavAb/zwrb8mCXI825lckRSE8MPk3VpY6MpMxOEhPOl
kFvCpwGCZkezySHdhWnKLgykCmvfF8ma7qhK3VZ6Uj7oojZP1GrDoDuXDQfvH/roEDS6WLtAXKzT
KviwoXL1FlaaP92LqKotz/VoXcmfbkWQx7N1FItmPU8kQnZnQbb4TPMgOAz6jcFLEWQCpUqt+K+M
LPnNROrdOT3Eu1kI1nqyM9fxlkZrmMc2KuWTmcbbbvCN11wYULIu22FLbhlS6LmBjX079ubhv007
mlq9cAVouGjaIhTlwSJYYKtxa4eqwXBdOGO3IRYyaqaIrX9pxqpJlGV624TruTcUCEro5e8Ir4Wn
HppCB5bhW1LTjhEtr1wfhQiqN3UUR2RcA5eomnoK7CFTNP3URMogOWd1l03NaBD6Oaq1X9NMyHhc
0qj8Tq2IOc6l7/RnbxzHp65k3VWDjhj1xYYV37V5cKE+CeTiXTtY4AzAFcGo0dywwNqFIFh5SrRR
A6Zo2FBf0ZvGvQvCQBrHHd4+DF2ypL56jJJHt/hd45e3FSmw7jws+wdRlBloufL+6CpyJ8CGrV1q
2jW0dMAXNbmgmqaxHOdGrbTMTWAAE2NDzd6Q1aXMggu1aFCJBfoCAYL+SE2a0vP5zcvSx0HRnuR9
m91rKmpb1rG9xQKjh9xNXO8lavcv5IKkTHyBBsV+HtAVTN+iEAAICjUJHXiRsGmSqGj6vQXo8gIM
EwFS2bW7SJsAaObatrWFqTkxRLZYsLL5GN7VeRXeoVoy3yWQN1ro5NOYKLMra36hXjqQ83Aog8i9
m5yyFg+XFr+Bad4sAFOS7mTRbh40X6tUlzFSUNgGWemsUHAFDEkQ6ebRwR/ncy1QiARobWp/efvL
ZMjX3EMQvO70bcrzfueiWughip2fcToWP0o9QObAq54K0KX9zSFrvadgqOrJAS/eflcP2HSpGXJs
lu498MgsEhea9qUR1Wcv16wXk23GsEhe6kY2F5lEwGkrMy9FvM0AHN8gGWW9zIM+mlitp4hkjWN1
nN6M0gxwjyRxhfI+yCN9OfAQgLe4H6Dyi45WvVvpDDLv3gUbnsSSwYosgWlinZNV1TbMS6jhOXYA
WdecrR1mpk+swFIw6aLuZ4VYlWba9m+GNFbtDemr0yGokQOfjZ02x/YQy++DUbcotlPDQ4jdTMNH
X2+fkPLo12mO1X6rsBCuwkew1sbr0uMXank62BTGLmNLYzCA71C93BcfvVGEcvnGqYCYUkM/xwe+
LDd6AAbTBBTWiAWgEL5XNSq5BVoV3CAPyNv74IrCXqD3TP2Ni0fqD8HttjKtYDzSwFwN7Ki4ZZSP
TZ4MB0+VVTSdX14cdUbNyA1xn4b9yRihtQ0WDvAzNpU4kRt5jFpUbTsOstg9wEd86TtFg4znoE21
AWGeVovE0MWd0fv1BdgXDWhWpE5dUVf4fdZKnPSfEVaUBTcQAoLDPLd/eMxnR3o58TYJLpBB23Yx
3vTL1oz6DZj02tW81FMDXJF3RzIJ0PRtdN8CSBrhUZa68i3M6z2Id7RfhmOcIFw6vjIwCyw91Ptf
wZul7Ryu9zuUlwK1qQZ5DuoWU73ZjzKurmNol4tsKONzrqpSswTwaAFJoKn1aXeYU7JVIYpDaYFL
cSaZASwUuj4a98CuqpcH6sjx81pXuY0cvxlCyZXrw7kBQ9oL/10Lg79EpozAkQtWtKAJrBcG/q9N
agi5ISewtn6MMd3GfjF+2FG+E02Z3HhjxQ9mYQEYn+ugr2rT5CFnVXvCE+eVOsc4rs+gqD6X0s1P
1pDlKyjjQmBRNQOON+CCTukQaikeYapnkBl6PAh3KqEed03G3nkHJC6/2YPXXHLgRxddH+jf4lZq
q6oxyz01M2QsoI4pnjJDbcGAs13EYIb5FqaNBLZC9/de7KdHVJ26SyyHFjxj7Hksovisa0MAAl3A
ACAk2620yo8OlWoqN6bc9KiJz4hXQhMtapEMAwprBSqb+EDNTzdDzQawGLjRCFQwtu+o7ADDVl19
D1zE1FXEPNVbAaQV9y8yKKsTKuLc1acHUhIoAUiFWLrKI+xAKU8e0CSqvkfNxxzkoUFxDlxE4EjG
A0m/75BMW48NakBk1Rj3KKU37nMWbFpEKa/kUSSpBcRBIBeIToFn10vdcYGnzbAnZ9tCYTYbWmCu
MJRGtGpOhCPbtV2JsVjWrraRvfNqQlNrn4GOadEpZhhnDOsjNSFSYz05nH00IzkkmwSlyivZMHdX
lxAMo726i2+9Y5VIVrSRp15q0m59drY7ER4R1EkXlNXq7A5UwWnZb5LW1wBSLviB2ZZ/1IHamrJj
WQhKLokMKw0gO6XO2kEm2wEYoGmmecCfcyJSBFXCVRZj2WPmALrFRZ/dBRneaHL0bk1YwgQMwVGa
/tts6lMXkgh2IZZRl/N06cUFW6Val22mdh2NirM8sfZT2wjx8m2q8kJTVIWb3Q2SY3+oBgNvN82f
o8QWJHXykCfHIhLZCaudj8PopwD7/NmOqxrM6+2R7DSiCwMLNKo6Uc1YF0+Bzcc+hGCwh1pKK9TM
Bdkc1YF/f7UsAYpazzQgdIYwOtKoQNrFSfEwOoPzKBlgMkNy5aCceySLpY170EfwO6ZMvaU3i7Tm
3pE8SmQkVi2DElqrtS5WVCiVZA04pGhoDCnZA4qxggU1URJrXP6PK3lWw+8SQFxaZOEDnjuolB6b
4tipQyIttPkQF8AMjcWRzqi7srkEObElwdv4OSYid+onz3qswefz5yn1a23frCGllWztPMpWpBu+
L1R1WI3fycpsdXHmAOCfnTzPVrluWkfpVr9YmPGTIfjHIUptfiKb64Nfz7HzI3WOyoODrQFxtE8X
6pGooAOlM3jVCu02p6nG3ouP+tC8ss/KchtpBjJRmooOWgeKSuVFLXKlgWPcTQOnjNY/c83T/3su
sn9ecZ7L/OeKNLNZltYRtdh4fOJh1GSovCUEr//ZxHbHfEo7PFbmXiwnvjapFwnxODfbs+1o4ixN
Fu7xajt0ZgrEDtmmUx8AlX1qGAey0aF0a9QzqwPKDEBS+hJ32EGAt4t5w5MG+L2fai9111TvpeW/
+PghvIMKejoBnnQ6+VeXHkrvGVIZB9VdqpH/xxT/330gAYYqL/B3rx3uOKdGuvaCiB6KOI83LXRq
J3YIy4OyS13rzqXDV342/cdkNK2Xvw0KfbOd2CH+c5BMa+slsuzkJEoUX/JCk3d06BIvh1bmcraM
CMTduYlakGexEn3VFZtlWRtbI8Ee1RXG8GVozpda2FThNGVvgKtDlyoooa6gYnp3TRgb2ywEESzZ
bGQoF23nlaAGLet1DybSfeix/HnQxm3ZmAC1KrtuZcFsF1H1YffA2LZvgK97dirsIT/ts/+/7VWD
+jXKXk2JL5W9AuUlNJmHKVnWgLb2xIP2cc6f5b3ZbHvHl8s5fyaQwkQUNvE3c1KM29FrHtnySKbJ
Hi+rEBVllHMbtTA7xVb9OF+a44GzbZp4WM7TtGH/dWrqGIx8mpom0kHlfMddczkaqBBk7ojAYA5I
yiWvXXeptaxAHYAML1MPnlDDHnUtT4WykV9rhlBQBIJkSzNMY2mCz1kE2H1Q0KQm/TxgeTrNNJvm
OZsk2+J94x2pEziw+9TJ+alHGf9KFh5W3GohM6088OKrBxupWWXywTO9q/IBVF2qScsVp4yQaxNh
diSb64PgAKDwK3VObmpeF6nwzWwrzd/ztNrgf52WBgUaglmpYBn2UVgG0bQ9GK2pkw7d57Qhw1Zh
qLGqkp3m7OsOKztaz/gRcBDUpPUMNV2/FyhEQmpiblIvatlwv2QnP8Kup0cF8TaU4/egw5Yo8vT+
BEJxrPGo7SkjndEhCUtIxGbtloaGYFnHa0MNofY8Q1iB4N/q2/s/7NPMXy4y5EGy8PxSbBDi6PfS
ix5Mu9ffPAixBqGT/Ch42i9bmfoXSAB3J9B4oJxwqILvRnMmBweqxMvKA6d8I+v6XEJHZEUd7taC
xtQ7lJ2blduI5BzEUXGJR2APkNpKfrjmY18b43cLRekr6NiWatkcbpEiRuyBQbgT79zhrdBttkgy
K7orS9e+UAe2AKitUB0aSuymjloD/3Jooo5CNgfPiAfQFikIlGTinmyic4CyG/rhvkFkcGNFmriG
eWxejVa/MbWoTZFKopbotHijgTEfisAoaIk8zzwgqrKnopa50IWaUHd2DiA/nzrJn+x0GJBaOjiJ
u/vTrqYFO7R2qIxu98X/s34mG7X4iIKcqfOP4ajeRf5YF9PHm+ttyA2QyPI41vl2ntYEpv6c+mLZ
aEyeXRcJHQlM/rUP8bpGoVlyz7IAsN8Kig2yDcqlYRv1i8dalPGJNn/zfaAAhCh/BBnIk0qX/+Z2
ucqywoN+6D2SQSl2KTlb1oEV/kbqDDDuPHuXyU/U6DVPNufDOsaj8dToZXU0kF3djL6NRSXIBxZR
4Xc/LDNaamNe/AYH9zN3Bvsl0CSC+4i8X1xN1/dQRdW2HvZkt7T0+6XodONtsPu9cI38t+6NBz4E
zRtAmxDoAvuhx9kiFv34oJtlug3tJjs0Hsuuth9HKyPoxRuQ9NuhzvJf+hB/43k6PPdCDth9GuUp
MLh9wp1drb3eq148jnCgcrW6cZ94fnxs2sRZ1lHKQYHtsGPiG+NDx4wH8HQ4b9BohppTaHcn6IfV
96Bpeyc7vgyiMn0jziVo624tiwGkTvyVFqC4DgSY0UUryuTcGDE2+5bVv7fO2k2T8gfANZDJUg4m
c4ctaijjdWpm5R2KX8q7KkSBFwIONeL1TnFnQHvNX9QFPvGYX8mEGi4NmWkRWPFCatUu0rp0IxTo
A/9q7Wb6ebJA2FgcLPXemzpCVAuMYXVHrdgNq3Nhxud5UF7hrT/ECUg8PycqkTBe4WZKNxpBRLCg
/piYfLzYYIvCb38Q2duo+DjrjA/HrliUjqJ8m4jfpiP50OFLu5bReGTAunLDP0DCZuG4YPGocusy
YRZGSGMgOJBuCOMQlSY7o0DjmTrJ5MbG2bT6D38GhDvSZJFz1FrfWRIdhV2136rENu5NBM1Of7H3
TfnVnprdNydnH/4NAEBLYq/A7+ZbEKbmvYxQTTVFssqwZx/8rkiCnDwX3KCESaBStQL8C13bgXsi
tO/wh6meekgy7TqUcG+6wTK+jXjwRtyL3/EKA30Ky7TTwJ3xCpVqH0QZKEhWI5HTrZ6kGskqBIYi
t55GkoMTogiMRlpAVFx5CtFx75+RdE3dA0SRRjqxr39jAB+RA1Z6qL2I1kXU2vdAiKcb/DOCk8gS
8A1DvHpnMatGXiC2oBbOdehRW6BXtczsB6SLNkPtjRFqEuM1OLqMH6mNykIgZtNnZ9TFKjCFea1E
pG37se8ObtMNJ+TZIT7uVc19g8c8yvP68hXLiMcwA7h3Ed+PvAVjWO3VSlXEfmWaXi7/9tlGbv3H
Z4tq/ctnSzQNIruq9otKt2LJiiWz4u4wFWepJgD93YHKvpip3aOOhO1rkWVigcgqKOQoXOe3XrO2
EjAGTEYXadu1L2NtgTR2iV1r520kxMyWsQzxVycjqxK8oyPnNCoVL6kOJde9DYsgdu7VcmtJrzxo
gISchcvlmc7owNMKDGWh667mjqYJ3xOmh4ui9eTGSiNr73t1fO8PqqRtANUvkCcnlHjWL+Qx2JaJ
/Kb1hOofsYQee3SQeJRYc1r/S4x/OiWnEU6UAvDSxNkIGWPbDza6AcFdx/NRgxLm60bBipnFuoXR
ARnYAxb06DqASNvZ+I3cQh00p05dIwLXY6+RJF136ZRbH6GWTw3/m5vEnb8tAUWEjJXHn9qi2KKU
G3k93Hkb04nHbaGaIq+XKXRDXrKy0Q+Z6UJ2XBv1V92Rv4Y08O+QaJZXsGmjYl35W0bgLhn3kLlS
0xa83JL/kHof01aIG+/GApXtoNYGw+7GB2ZsiexisqetLTVrPU3308ZX9aJiI/nSRCwz2aeNjkx0
g+pSn4CrUeL0C8PonXVQBvrJIbQrXhK9u0F5xt3HFaFOc4w6xGny0exOKDIBvUQBouoTBDpDcxPV
KCqvPCk21E8HzUu+p25tbmVpctSw4JCUUX+uWFOhlD93wCDju3JBxqRiHz6Wy/myZgzZX+VNHdyL
JPgvobSQ1UjeQmudn7kIASaEvhRI5SDRKDKg+ZG6xylWXt0GjG/dwkdoUi7I2KoeOvOBlNlXjXed
7bVhgvpj6uXWyqgBNJRYGTh4jR8Z3Wi4heJzl9m45+g09h9qK0+hcIa4OR2Qo8oFQrr/tDvwC5Xg
9SfLl5HUHrPEgGb5kuaax0BICKF4dTALz1rbMnfzC+jBuo0OLvBLbYTWWedPhoJ70YHMdDbGwlq6
6VCuE6xUPOxBQv80RsWSXDKyDUHZQr8nttfzDG2iP2F3EoOmz+flQoMq2SFQBzqLMqcrwaTgwoj9
XLAmaze2NuC7ysvxbCids2FHPmSyneqf0TTl3CYfalZV4djLucc1vGpluBCUbAUSRqJMPg4popEt
6uXRzqXfgHAo+jXZcuohd6f1qk1faL8pAvklSJklCVR+YpCnd0Czn7B3/BrN/CO4SYN9J3rSEu0Z
KGjrbGrgBxRWPEApfkjPzZCX4F7i2g1FaOay6WITMZ48WoAxsvwpo2wNkGIJ7EcC4RonjH/xtHmv
Irf71g7I22turN9jweODe5Lp+D9W2R4vrR4sOC2q+b1s7eLlivvBKfG3SMVwmk41i2sHo8Waqswa
VBKpHjq4AsisAbR4ErvBLjFRtAc6jFcAL28Q62wf/LEOTigWbJdk1zjIF6s2bq5ZaI13gSOxflED
YnAFIGNUOUcb9cWPfgU5XaGXT1E1tgsJRr4THQahFSddHWYbNbngbOnk5qYaAQgXJTszN6qeAqBg
75kfLnWzjYFrWbVumT85squeEHkFvLHm9+QYVfkFKCn/Sq02bX/KshmmSaBXB1rVPMZ9qOas1IYW
DyKxp2Y+OuMKWCB7S83Or5EeRIB7Q80hCRl2Y62/stRFwRWa7JHdsJbUi0y8dmgq0FtQr+/2ybnr
sEKlXl2a7RUhgxt1YumaLGpn0HeFplkj2JazFgUZ7aHD4gChpCILz/hthWc600T9DXzZYmcalTMu
zCbsEYAfwARvFNgYFlBmVmd0iKAKcAgTHObm3/zmYTSCXGjY3Px/n2q+5B9T/fEJ5mv84UcdHhN8
3xsPYQyRZQ0qIdWCTucDiD+cVWXVcgGhhPw4d3gJKOmbqvhnCLXnbl/NODfp7M8L5B0ykoYHlsP/
fZq4+fxgdBX6JJNxvioZ3baxq4VrG7eRJ9i7qQ8xD6Hm5EKnNKSu0xcobzZ7zUqquw7SkA5SQadS
MXbSoR4coEC0sF4OpvVhE3SWZhsNokbnQd0BwEZztml5hlqJz7E0okqBlpOeeZ7to47a7THHk4iu
OncMoNcRrsgupR9jZc7j3l1ndRIspyt+TowoFQq3weEt6No5L7FLbox0NU1Fg2P+mnsivk5T5dyo
13GiNZNLoAUXCyREWzBM8IPLdX6Yzry8/zj7i41cpG97OW5sjKND+Xk221w1zTwrdcy2Biyhy9TG
HQ96t+C+7j1wU8VgUqdm6GTBPTchoS0y8xorjwbyaru4c/oldTa2H9xXiLcUjdDP0yDBoRSIIh5E
vgARLTkrr75lXUCT0vysR+eiuXr90+beJfZwUsLihyk7eUkObqZAD/deK58IkE4w9Ehh0REJmOyz
iTzIXjTjFVXmC33AhiB30jsQ6Nm3NEm9Cx5Ia2rRQRvB5pxb3c9+iDJk+jog8uqgYUvfDcFi4BXR
sc1ttZ9v3Nfu8yxLjQ8bnfW57b7G8ZAv9KrwXqfeaKsbwUPGeXZzHCe7gffaPbFuPJIJ4hDZrQMQ
/xriWQbVPBktya3vbzHImO7Iiw5dy3aZVYkztWSSZre2rF4qrwSThpqZTJKBs8LVzGg/2/rKapd+
qmdbcqGOnBcouqhQxEM2mjNuICcadXa2mq8aedzaZhIM1PN8kZWbe8+QwGsZPj5wWo3+0Xa7Gw2j
rwRcRAOZ0/rL7EYDGt50+gjzV8iwoxRg/7rMpjJs72Tgxaf5k3EvTBYGaBJRk4o/GPkytw0XmuZ6
X75VY4aAkZqgqyIXOgQjOECYwYzpW9GkXh9AdK8o+HK+rN6V/k5rgFufv2nf9tpB98W3+Q+HACl4
/3m+nz+dLJ3gWkWvNNf0PwxkraKuw3VqjrV9AMOGUMU0Yu+ZEEnQqkJ+T1n3aOZF9phCsvHg6ToQ
usoOPTtLq7rLiHU4wJ8+23SgMtr7RW0/cRDdkZPumsayc/X2nFiOttKcqlhwCPA99NJ4Ft1QnoVq
uXUwboAVAXNyExgPrSvbOx+kV52fGQ9k6g1Qe0VFlBzJJvuo3hVJpS+nAY4ZPUhjE3JugIkTED2s
q/t0T5ODEzc7ICpiLKhJAwL8WDTXkDcy9SNCibns2y1NjmqT4pRa5S/qpI+rJcYRKdzoOl29swTQ
Zom7psl8LxMX3a4v5E+HIE2/V5lnnKglsTzchp7Zg04EX2jUZHQDUmVFnWSqIJG5sNtQHqiZjbW1
8xIE68iFPoJAZZw+PpBB86DxEjSjvqMPAFoP/RBxia0k9lQiedETq7+Ntsfv6lH8DEUQfIO0+7CG
IuCwiySaMddWIN0CRjMNglPdFlDgQwX1N/AU2qDELbpj3SeArpm3ydxDgY83DfhCEKNZfuy4QaG2
m3B6MzY/Q+rj2Jf14gtQz0oZxMQN617Dx66j8IXy15FevnPGq8caSbYdZ5D4QZQ2eFQOlNrGGvDd
Zm8agpzvqQMAZCbs35mVX7t8MF952g3QAzXLm2sl/dZvTHkIGzdDnCLTwRpoy8dsgDJuCYHOH2o4
NErt3wmGewWCwfiJhpvQyvHTyHWUJKg68sTXwGxhZCg+y2P5DI0KcDnDPrsJVX2eBx7SiAioTW4u
au/JDdURH7MNym2eLUl/hER0AMnjATTfKO/QFsXws/BioEsD8wWyww1AiUaxY7LLnpvePnm1Eb+j
nidf1oBHX7hn6ufKGJBas4bk/XOkyCFGQSMrNwJs27L0lZamSBBFZf5MZ2XkZtOZ+Ivtb36Rbuh4
btb5lzyb5lrDEcxguy9ZvSnH5gwPmjO6e0qvTb0esmRrR2tQZvKZoyNnmiVv2I7sMs0X5YjE7qXu
63rrgn7gxSzqic/KzX1jnVl+uwcKCeK8eTXxWWEtDXvagUDbDLRn5e8jToYqNcAUHBIQN2thrhV2
fhm7AXiwmzj7L22xTPkiTHh4DDLIjgAqk1WXYnSQcDHEijqQJ6wuCTQErVU6yhUwVOFxdgsHJ94M
Ue4tpY1qTgGgxpEXff8YC7Ncg6VMbqbmCCI2223xkUyvf+TCGEHgmp+okw7CA2EYirpu1KLZZGZ8
zGYb4mO2yNKiTc/LDhEv38wWxJkF+aGT8I32Qi2m52yXBkW7pCYdEOQFMWfELnYTALCpPBgIxJa2
khIh21/mmDzUgH/P8berWA20X+se3JPxYNcPWmYciZshhDrpLkOt1VqqmwIafYmKRYtrA9HuB1uM
Rx3ir2s8HL1jzKJ42fmjfWJZZT3roEufaOt4WR3AQlmvIqDmvpFbmDf2ydCjrW9WPYrq3Xe6YxiD
cEWDmMWt0/Xu2EW9v9KjLHnnxblqrOCtz0C7OnZjctCLvHxQA6m/zSpo6JiAC1lJ5u6zHPO4zHR/
Rgj4xHEn3pEtFcveDuK7zDcMiLmOYBm1qhEiytmHrwNFFg45xnJlIHnag6EX3B+2vpJ0ZmGrKkru
I1yAs6lXnVnxd6eTUHH3USakDiDF5NGWAdC7dTobSVmOJ1GHZQT4/b1xG+A5c2s8pNYVX9r0z4i7
YcVcBF3pf5nHfXqDspzS4LpzAt15y8G1CzFF8WaOUl/yLBXQ0ovErnN7bacj03kVKAlfIi83vjZS
nohDO/gfxs6sOVIkS9t/payuhx5w9s+m+4IgVkVIoV2pG0xSKtn3nV//PaCsVmZWTfWUlYUF7g5S
InA/fs67ZKh3hnn/LJcJdpDwL6Q+Su8yqPdQt/nmVwW2oUzJd1LUfm/77F2+ZbJcr/usQhlIY6KE
opEell/ZM5LkaJTVy8dvPP9TjAKxr2VEGrQ7HAuiezstjnku2XcRgk8HZpT5LezH57k9kVktRBBo
B8NEKuXn9olChpMrdblj+htOBPzDadKNHn9oLd/GogidUh4wIVh6zCCcnKbUg23ej/iaSfggWPac
1JoPP9vMOBl3YNuq627+qBHWp3pB23K4dHy25bVZb0pPdKsF5bbg3dgDX5ua4e0XfNtnu2RG01YG
O+wki0zrp7OVrVbX1NbqddYye/iSIq6yWJfW4fzNN8bv35a2v+oFWIp8DljJbcTTc7AoHWzqySzu
qyr7qpJl/BqW9YZEXP+spF7sgp8aL1vLIrOn5PUmS0xjJbJJcjwrVY7WooiwJIqXY52MHHGOf1ia
lg9zziIv3yhT4OVaTBjRAl7dRGYLW3km3C0grqUNAQD8b1TjRCInv7Tn6TdrxReBs9wu0nSm5EIa
4r0mS6wSZYwHelf7GmY6SvTV462whKG/FHYQuYqup5d2LFsXwZTX66HNWrje8MVx8/yq1em3Me+a
OysIm63n5eneT3Wc0uaLLSMmFcf1sNZfSO1HrmdOmWvK1rhDQnDBqC8fdpaVa8/UxXo57CHv3Rjf
B2iqvjXSFLj42NxOmQe1Pw7TPTUNCIY4PFzjDPK9rTRPkhfts8BY/5Vnhaey1M6d01yKN7NAdoEs
9tIt2TXuQh/6hbtw/2NKVztqvYIlzKyuEVKsrgOSMR9ty+HSAbq92akryUQAodM6cQ8NvDtoopi1
qS3ShxXWEJ+HBgKK3Ff1FKk+CGnLsFfxrDCOVeuDUVf+rak3ybEbY2+1KHobf7S3uZocc3W2ZyID
v0bLN8GUsHB4bZVX9DZaMP8iOZutMaL1wh8i0cPuVrYqBIfmqXYMvo/tAhSNVdEGN4GCeHXrUchi
bzg9azLOPEM7PmIX8719AWKgkfnRvoyfsshb+9IEx6Bp4p3Wh8GGIgd1PWtiXqRWjroNpJA4SXZK
nDZPy4igCbVthDmfQ7CVrj6k5xtJHrZ/ebwIz1MvgyWjW/ZOGEjDBUaN+9lyS9vqx8Oll4x/v1/u
fxn2f+r95dzPwd18qdKS2u3kT4d+pOiKFXp5MZAB2GSVot5mQMKwOc6mr7l3VQy9965O5TdVt6z7
NlHYWfqDdwQFXn2c06aFtM5GmErL+yaPWrWNpCAn9zTHQO0c8PTzR2JP6kqWXz4505+86gIxiX1a
Yu6jwbzujbTGoHhsvzOxP8fhyUBs3qX3mlzLPKd9hTZNqm4SHXBxGJfFCRJ8tgb2VD5UpvK2UBsl
441pK/76eY4cToErefqX1uCPubDWQBiXm89Dux7KDfbIwSYxff+oj1Cv9OFxQb/neYc1XeCNl5Zm
9UfRspEJS095qeOPAepwKw+KQ7WgBCHCK5ETYZIW1orjYkOTzof6fLj0qh3czqWXvaK4X3r/6tzY
CKhcpBkCqlJ2SZhAXIkBrSgH66JsZULNub2vDAQDxuZL2Vq5+q2NTesGP1oXhVs/vQ78mcDQhkeU
unXtLYND7CKroV1JBa5/o2TG936SV2ucpKYTlK/kYBSxsZ2KXD2rUaGvOt0IvnQiu0mTXPsGsR98
o91+Dco/TjeDFvhGFwuE/Fkr0EewScXY6VFvOg/0wPCwvP5Lu9AyY2sW1Yf7kD2K9Ay3+yLLMEb6
NCRKi6DZ6m2AGO6EIdFnh1JoGH5IZxRsUKIqQO2TXHFKPewvlsNmzL8fLtRDVocfe8efD5feSIYe
9r+em09gdMosdZG2Peq1me3tOcACjYgjm1WmwWk5Xj7mIV4+ZfsoNsOjQvC56BlEbf/u6XlwNvpB
u5Gn+HIRQ1CzXt0CG402y6gxnd5h6flnYtuPUUuzGFVGDQmj5sj139dCv+JjVFYXxqa1anVNhhKA
8FDJj6GKNhzvtXedBTV63Ez+Jzgy1KC8LiDp0qunCag45oi1etPkdbPKlWx4imz1pbPN+F2UDafP
dSg9KdkqyfFXw8ZodfB1GUM2n3far9FG6UfKJJ0SnjxFekkkT/sIKLtYSY95FLwsYdqyQbBguTqW
2sWHJVizNZ5ByPDFelHzWnS92sFLTlLFUjErfy3tzdBC7Zjbtd5afQ5d2rHpTFgY7NJBsHfaQppJ
H03sxTPFCl5TDxq0iRbbZZQE/aUFgRqoQRO8RlgD6DLaG8IMve3PZ8ZKOJ2zVH3MiGxOSDBlJ6Le
7MQOJNrpg/RgqWF4oUbhxhdpeZskUXc2YhNAS48z6EDOZVV5srxbeqVOb46+bz1/9Mqj8bWG/HFB
cMSuxdAkLC/JkC1jlw+E6zZ6n0lXy1FY2ob7+2///a//eRv+n/+en4GR+nn2W9am5zzMmvqfvxvy
778VH837r//8XbMt1dJ1DQ0L3UZ9xDAs+t9ebiiCM1r5r6BBbww3InGr1Xl92wgXA4L0a5R5Ptw0
vyR1a2s71Z5VFWDS3zTxCA23bc2vlM4pn2dvneR+7GP9PogvYKxs4yXC6nW92wE105NLYwrSrbXo
ymGXqjnBWIbbD5fBOGx+OoZHfBkAhPkMM6JYj1yqMSkGISgTLR9+7P3Ytgwu08SVecYP2BODnp0/
9CwdTur8MURNtcmZ9FBk+qM3qdonxPTTnd7JROx6alTgkazuY8hy7jJ4uQBuCrLz97deE3++9Yah
GTxZuk4N2tB+vvXI4+VSX5vGbdOH444isA9qSpnWqSaVX6qYoskcTvQTPOjS0qrzMsKA8wRVWwYm
9tejqsyTDmlg/XCdXp5lNtShxaxYOuh6HXxJwkq4kRr3JxNLzIuyQCdjpDb1MCH6zO01vs5D0Z8G
4z0PlT2cRvxkPC6vmVKNV20QqQdNE8y5UBrM//Bc2uqvN0eTyfpydzSgIYZu6D/fnN6KSwvofHb7
EaQbhQ4vP9ceqFDk1zjKdtdQ9e+X6TCsM2mzTHnL4TwKuFZ2PRZ4FYvAfiEH3K4NPc1QTWNiCrIa
swZdb55EW53MOUZkUbzJIjl/1KUCy6CiZ+iYaxe1eQ6kvDoDtN9QsNdv81lNv0TbFrmD2LtY2pAM
i7dNgf7j0rucUIXDRp91+cma4VpbhRq8PTVdkZyK9pOZodrvZVAeBw/NDLWPq1XtwSIMmlu86/Xb
X8Zqyrk2xN7CueOX0H5xmBOtbh/mzsV+bup82Ek9SQ/CX/moaOF71dvpXTN/kCksKj1CAIyDNDQ6
p4N6eEjtIrsTrVJtJGXK10vvcnbfJx9n54j3Xn3kG7VCyGuhNfEP4vJdY86zstJslo5SyMF/eCI0
+6cnQpdlS+F/HcdsExqyqc6v0w8zFTOLGJGS8W91lijs4+ThsleQV154hmH5oNi1eFmCME3qhqOv
e8OlFNiEaFKFFWQUnxYL2A+X2MU89sMedvla2UVROM3s9hYCAsR7p4wwl4nLi+WkpWM5/F/bPi7m
y7G3rWsLlM2oWsnO7CflQtYs5WL5pg2xWjpZOIK2olAk7zQr2n92/2nMR4NWtdv/MPf8PO3PNxMB
KEOTDcsWCNHZxs83Mw4qWUlS2bsxh3qkFJvajgJ/4SxCyQb0nSrrLrGzL7msr5dYdxlRVQEsvV7r
UbhFeJYyYmHBPe6KXU2dYZ5nq3l2/eEDktGpazFvY8DSjMcHSSclIJ3mT9mqihXkXYWcXit2HDpL
smXpkFPpewfVmZAsAbLuktZmq6go0LLx7OTaAOfy93fFNv/0iKmaKeumIpDclTX1l7tCRKX5WZMY
NzJ2uSd1NsxA2iQGwmaiW7VoovpGFLlDcR0aU+L+IL2cY2iwyCUvbejnQYy1kJJfpJU9cwQHNxiN
W1eRhBZ3Wq8WKGCuI8+BFbJ/oc+Iwcjfmm1hPn6Oqg3QaaaMdWM/p4YKL0IUI5T83XLYzm29BUMp
GNU/tS3jijnV9DF4Hre0jbVFqK1JX6pZ3tsx/Um7ZRrGV0T4EUpdRrlfesISjy2vwoZr6f1htK3V
NQa5mn0MWjE/AuMzj1OxiUQ97TIdoMrcLueDwRxBUhHVFHb8CPZbgPF1y+lqe7gVM4GkgIhM6Zad
0nw09/UjDkpJQ1oOi7DAzxCd7xVvj7l3cdk2ITLzU+NdWKn5lGRtc7M05SxdbkINY7McLh1KAoVK
Vl7+/hkR+p9eHRu/DVvBXMDWNXbhc/8P89Boyyx3o1reBIEyZ52zx6iuwtesB3ToDYZ8pvITAs8D
AIy+XvBaoIhBfd/7UlBW2uCbikqGaYR3P59pV53MBmY82qkUwnFFi8Xoo4qcFHK1y6EVTuugaKfb
LjBRFfGzTTgb6xW5lJ+QiQVqOh+yw2h2ljmr3MyHaYX4aGnpw245hGj0/ZLLIVbI6xCo2dpSecoX
RlDoiXodTkbzA/UatjiRUVV9EIdIVE37RIPq9kG91lOEJHACUz6o17jN5Veeqv9AvS78oV63fdp+
/Ijl54wQc8B9i9j8IoTZXhvC9q/iDv7rAInni9oKnMJlOT2CUDDvFL/ce0GhfEFVpNkwp3rbZVgU
oX9eUOvqGwu8U8cOYmk3tObl87KqP5EBnk9fLlu0uU8qvjjWrTaBG8W6cSy74A7NdQ18Dtm6yqz3
Y01FAFqBuUL9IvxK+JQ56VR693E3CdeThuQqAxu6a/NO7Jcr6Q0VwM8r9XLq39jFADkZn6zOG1YC
0ziS03CTrfljaderZlzXutquFGP63rZ0LOMGzlJlWf24hhVuMbGqryyfDEqmtekzAvCHxRmyiZoL
fZjsL4AYjVVkjgH8CexTzaZSdkNIwl4RqspvYKXPVlgfai+7h8wQX8lMh9cjGyM8LzC41vPujjqX
j52dn9/l6VRjE1B02+XQKJN2X3cAx5dDTJjVc13Lm6hV82sy7Iqby4l5I8o8uZJLc6uMg3mzNA2h
17ie8KaNOrcJraxx7vgY7vVJdimKbL8kazENQt0wMfZLwihYKmRzWzOYYKM7GUI4wZKFdNsXKVOu
w0onqZfXe9Wrym+diF/UaLLgvNbeim26di4Vtd5qSS2BB5qQa4DFuSnCNr/5q+sk8X5Ii3JLwqJb
lx2WeFlY3BQzGwUYJC7JMxElk3JMG+sk45WibfnQMQ5YxhoTs5QVltTkh/HJynN3GvPxPoohaFil
oVBrYcdOdKtB0MhZSGdxQz0pXIhFw6GvmooKXN/18amO8nJVK7J9jT5psFWtIsRxJh+PsSA7DyTR
vDUEhQIjD6xXOFXrJPW1b35rX3QNFZnldOAA9rXmB+EWQNO0+fuZUP11tSRq0GRVZmEwFEVhTvl5
IiQNVTZikDoM4xVSrL1HeWmhDCA3dbaDVtkhFUZGZGnr8I4Kmu5uaowSwxtU8g2zUK6jLiMe6Mv0
LeepBFymPX6OAMPvU6j2wp05S6wsOistIqvsfzp7vYiqtD7iR8s3LBwxxl35dZ1+xBEq6ONVq43x
ZRs04rx0yFRAzn9/G5Rf49L5NugyccP8n2EsO+wf1gNzGMB5W3J7+R3Tbtozk5RXXsb5GBEv0gCq
mNDL/HzpE191tUEtf50MljOKBJD/8vYHBXp2VMqi1d//ypryS5xjKpZiWfzlLCYP7U87T5imCkaD
YXT5EdBPnlmhhO6Hz+SEkzkpj9pOvC1tT97+0bys8ZUClOrPzT66jR/NstqGz1htfI6uo8Z09bDM
0GhaL2nO1LTDe6Gj5ZIn6zGoEQ6m5OFmsRLcSH75/RtGCJrbt9A8Ml/R3HH+9jkuwyLvP2zHl/3D
ZyZEZ01nG6yxsVANW5M5/vlx7sdpCKtJj3ejB9VLX6mYsnQTVtsmgSYJJPOmn3oMdWfCSd/GZ0Bv
1cPnCE/SJupDYnB638O1UUBlCIcBK6cAgemENQcWaB7c6nJaHvq5dzlcPnwKwaMx+MdAk/Gq+vf5
Wa/H8IQV5VXuL/7+GRBzduHnfy4vr2WiEqIJ04ST9fM/F6pFOlLJ8ncfHC61WH1kZMjt2yfhZxQu
0VCp5o948mt0wGnvxgxOGwLVTmyg4ui3HcJ8skna2hfqdkTLOWC/AHX3h+PP/oUTZlUfT/N//5TD
qpec1ltejFXoB80vh//avueXL+l7/T/zWf8e9fM5/2K54v+/HXIK3yoW/G/Nr6N+ui4//ftv5740
Lz8drDMi0PG6fa/Gm/e6TZo/cnHzyP9r52/vy1VgMr7/8/eXr2mYgVonR/DW/P69a87dqYaQeUb/
ne2bf8L37vle/PP3x/e6+e0hrPwwC4lyPy76w5nvL3Xzz98l0/yHKXRV4fmn6KawJ/z9t55T6bLE
PwzSL4qt2ZohGEAXapZNQOZQ/oehgtgxLdMmRWiYbMehz81dqvkPxbYIzkzDltHBM+zf/7gL3zOS
H3++v85QCtgvvz6qqsGMpemmibClrSq/LDT+qBEiRD6cCUmHAyny97QDoip63K0IcMjCqICKilx2
yrZ9aVor3Y/SMe6VFjGzMdCMfd92kZP52xCvzlWGxoaroz3i1L2/AZ34EkbeVTvIgGGMwXNqH94C
NSRvm0TBOL/Op9C4KEZsvUb5INQRnRbfllatqOK110+P/QsrRLGeWkQt2mlntQV7NqCEvYwRRZXH
5UY2IBA0qjuVbK2sId+jiJe6ONEi2Jb1L6YfpEdqSJvIyPyV4g1kHbBT7KfRmczYdn3IFWlHtXy2
BE8UC4dYSkCJAC+CleM287ITNkWliwsN6EFx2yKCiCceLgay1p0SGVoGsgjSOiXFty7rLnfqhr2F
MkLmKhqgzvAqYXMopGk1C8QKwl/yOgnx3i3EAIRXtzZ66FYdiuAjiJmVaF8QddUcjXcBKw45dBNh
+i7SRmM7IHk5FicU5lsHpxUJhnyMUY6Eg4ufzEb2ZUmKtQ03fdhSwAiKyBWFvwmmcbhTO+smRbWz
Zm3YDzoKrUKvT5aSOsouLQSYvq4/yoF0pwhlPTb1A1Dza12rVl1vbOboyqjmrUjp5uHjJEIH72nW
HOmiL5AizSdSEfa9bBYvGjvhrhhRm1LJ+cZj5UoNNgz0qsk88wVgYrL6GRRdjgiC76+a1EY+TNFg
8lW9IxtNvUFtEAn/gfyTQggjBcoubhBa9puEib07+CS+Lyy5O4lOfoJtFh+nUViuAAKzCVQDACE+
G6GQsAPPC2QBYjQho24qXPL1respRkPMVm/yLoidFPdslksU4Jo5c0BorV+0YVI+sQ1AQPSiMc2K
B87P2enJCIIqE4R4is35KIjISKCsrOGtSf07GVzbRiGd5PZ+jPFREDmerN4QvxxjT78WCWjeOPBX
Zf+MPpq5rpToqSyC6qrCVWUIp34nwft34taEF4liV5tWiOUizBVWisFeKQ6ONbS/NKGa2mfonsiw
bPysPNRdMTlab2/VsR3dktBxDeSs37Y+iqFt+yiSBOyEhyZ9G1SUvk1es6FYgc+onaLyjl4lXXdC
L12zrNge9CevrrZK3bHFBiHh5GlO+GviIxsGt3GtyavZxHUFc90pC/Oy0XBoNtnEdphL3gd3gBJu
wurGSoW0zbVMR31y+ho1KWtbLr4CPrn0vHFjZzLvIhiPbZuAkTG7onUQ9unXudUET71+9hKj2dlD
KLkEnuq68cxd0K14bZ6i6KakEo3LUOF2JtLGqqKjMhGVGxa3VTU+Zgp8Takzt0GnX5bGsCf1KjYm
MONct8bNFCu5GwzdeRwDvA5zHYCKRcRQga+N+nZHaqME2OhfM1Vv4Adc190V+/ZpXdkosFBxMTOU
J9TYYMdXCADZmgmAedIH189JQts6bN4glIFoveDOrq+U+mUY2pREk+mOvvwiT/MfyJ+CFQzGjem1
W7MLmMpm60EJrM9K96u3VsiJm6I1t02qaV8KWxyTnlSArFLeJUi8D9LkUCa3aVDm6ybMXnCo0qDr
BP6hnkWhqjx4R9pnrdi9ehX2bLYT1USS2OsOQ9A/mMhtHALtwUOyGO0WvGF6rDTiwLpG/9eJi45k
eoeOm2VXvmvjfoupcqCv+6I5ppb+bkTfQsl4SKYmdNLRblw9Fu89TMQeeQmHuufoSLp8Z8JAWPf1
mx+q/SU6W/EKFUDsQtJ8owrs6m3z1coMfwV0OHBtlQlr9lSNrMrF/YYdXT5thxwJzzbR/Gtjq5hU
FBoJA4oiLPjroja/xVXJNeAwOJjbSI5Wzpy8HnUhxLSKVr8I7HBVBdp9CsnWUYOidOtoP05JePAy
IFZ5Itaq1BQHXwHdizTkJkBOhkJXeypT/54Ucm2VV+wYt2iUWMiKZz6motHGqzxxnZL9jjW8zMsi
7Q81rvIAmtag/N1asoXTiWHt92AZgbEhMBCnskOZyrXG7LZKqhFnDD/aTrH9bNhmt0u/2UnzFFla
vDKT8roei2FPbmHyMiAe41UiX2oJvG0xML00BYZbmvCQOlItN5QrmCF+tVWNAmsOuwzcMPEvSt0j
WdbORBuVZyd8YC0oV17MHgP9auWyC9R9V7Gs9Wl5VuPaOueKtkqR/zc0M3sahBZcGIGEAScEvLZB
KCKpGpzPjeJU7zLVkK406tNRYHSXSH2yQpI90GT7NqwlFQ8AKT5LrcxHMntdRsYuKDBgicy10rS3
k1neo3V6F3s8KH6MsTd26oPVP9oKj6UCKKTHb3Sfm5hLlIa6TQEG4blk78GTTjt49Myr5WaU6kM4
lVdWH3TXsXVRULHG1am6tHvKqJBHCrRyGVdN9mbs7OtJlUByt2V1QNT8azviiBQOJVppKJMWVU+u
c5T2lNoHNC67VVrwYBJz9DuSds1qGtVDIBxBkIZBQ36l95Dj8rhwW8Bnbt5T39CK91zX2k055O+4
gSMeWY6Wq4SpU3VaBZqpVzZ5b6G9PGaHjjJhOqh3VWvFm07TbnwCkJD6ttPadrsG9wJhHIUcOZX3
3tgccWpKVyrLUVhJI1qjMXABozuZ3RO5xp03DZablqNjpD518zS9kvH9DkLhP6OgW29CRYp3clcG
3Jbgvss9fTWm4jnwqBQjjIfoO7qz9fBoVHGxFvjoKLGJDtiAL/ywMg459nE7FXQ7aYFM7EAmtJvJ
5w+aw0HfDOGLLk39UyX7bzlFxW1lxVsVOTuj7IEsowm8liWU3VVh33cZnPrQMo7C0MTG9nvFNUyb
ZUwXD2lC3GVgqxOhQeigIO+YJZBcvczRoZK6m3RsHpK2m5DyRI4lbzxkoMv96COK4Q9JwoPa3SNO
io85lV2cN6T4lEcqVzHxKsBjHRAN2MPiVSZReKlitaOb1AyGcIgO09js0zC4DpVCv4gL4IldWK0R
HLsOEeUOdX9lTP7TWNjMiOWzUUl3gIsoOgYUGDVfwJ0cpBq1HowvsOwEhDJdJ6GOwZQaIUhuKd/S
NECfkYIg4YO1rwifVhXeynusF9aJFQ1onj7G84MK0WBj8nfeE60kR0sZCJGY68LeQ5m4Lv01LoKg
5309X4VxN27KceD5qk6glTGcN1+jGOnuASWDLbvpJBavkjR0qw54/UoS8mvti2eNzMm+lsKrBc+l
pLbmphOaBtJVJjNFZ/1UrJGeufHK8koxcSHT2+gGQ5OZaOVBNl43Bg5hQaIVTmZb4UqZqtShqnVn
gobBQf56zOaadgtrfdZXqGr5Jh+67BLXXsQuCdFti3WsL8C6iHlyj7QSb3l2De2NLgOyG3LQs6p+
tNLm5MUTyNFuaHeJZLC8eAibasgFs8pOZKMHkNDMSMiZ1lP1JdXKR0JeYrt6Ni3vcgXt7PoMQzJ1
egWIo5YH+0JTy7u4aSwn6yJ0BxIQzrUqWbzd3G8TLnfBOb49DFuta+8HU8EaMqsyJ7QGbzM16XjR
SRi6aqrqxIPq49eL5BCaLe0hkb4xx0TE5CSP9W5PPfzgqe1DhSOHFJkEqZq47HxLXWn8m51+ytEc
Kqr92KmdCzVtcGo4nY7FvGpSbwVGOyF9OVo4NQAZu4o8eSKwbsvnsiBHgKpvu5s8DIShFwS4reMw
03n9TILfUgM/IWEfObNIx5NXRG+dRTQa4YlVB917C4MdFqbhu2Wqn2U2G0e9ZUYJKb6lvuWonqHM
YNuzzPOXe1ggGX34WqvdhWzxjMa8ALPe4muQHKVU50dJebgJ+vJx1EegTPFNHcmUDqQYL7FBHOuT
Juno72XwYDV+p7rWMMWqYqeG6GrKwasftxM15PIZT5K9ZYyse2eUgg91W7ywi7o2uvEBmsZGlrLJ
FeIiTcrnRuqbrZ8pSGRP9k0KW0v3NDReGieQI82d/KRbTTew1G70wX+xLMzO7QqJdASDhIxthv/i
Se3eJienawqCN4DCtf4k4gRkrtK6dpcf8sSCaWTuQ9RBHNEZWx1DBwN5WsMLXm3lfpgmREmtTTcU
XwocBxXDvtfMIXRqypH2nTfab0SfX8yOOUTz5JVUfBHKCTETSPWJE7G0WHLC3iA7Tw3TH8nTyRez
+P5DKHXrQuqdyarPaFOgY0zmX48mNwmmmq0STsFBBIMBOJPVsN/0u8N8qShJr1E5cDtDPShpPLpz
HgpteERLjOBY9NU5msRTVuW7COHgGV0L5nlXS94aXcsLOfMvkT4LHGWggM68MHA3eRxJKQ++uM5l
5UEtK2SmYaciMfEadzA989MkAd4Jy/jO1oAfF9XVaEpngZpLjcJzka/Bhx99BAXMWnKLSltPRREe
n6oQwSVFle8ChM/biFlZ2Xu5MJi8tauh0p7LvLiTa3HyS++yjddCkggKzbU/xM+6rRPvlToEEUqk
ZY4rK7bljqK1b/gNbkZCnNjDRFRJ3LgcWAoIBCgfloR2RpQhJt6u0zp4Q0vhOqEEpMAGRu7APOuW
AVeuuwtDdCJSkgbznyYLs5Vup5u02tkU1vOU7agob6McTVeljx0ECmwH2adVIaWHIReHBhElhBkB
eIlHa2qhKzG3z5rI8z2XeuuuQvnA9oM7rzh1ffFiytswE5AaOsOADGhS07DPregf/K5AU6VbIwhV
MAWtSIPcE1Y8kL1ICKPYPUuBd46NbuOj9+Vonabf3hRGUF1Ahm7XsNIKYKPxOR6kcK/2xFNkXE5S
LMvHUK+3cj5hbdYxaRQBEcDEPipPhWPxZ0pgxPqUjiN8RdgoS+VKtbota3978NXmFPryFblY4ueI
vENdpCcDpHuYi40UhNUOVOIZuFzlsgPE5DpphnU8YirhDygWIWKUkcJH3O89N/gFvLFbgXreTIOZ
XNWl+WjDxNrl7CICo58c4Ig4B0R48U7SdJlQn48lbyfmtD9K3y8VYV3Y9Y6X5OlaVqyj6hdbMleE
cT5u3kHUbsxLwzpVJWFBFAg286h4q+Ur0uavEnoUFWFcNKPcjcaOVjw9mDKorTOwRcO2NtwByX0t
ws7ap1rRrUjwIXmU9pvArgFslTCfpPzRMKKLwQSsgeHXayX1450cXoGv8lFCzPKV1+h3mm+dWPrO
nRqh7CSbW3OU7qDxXLVq/yBqUjA5ejHslO2NFAqMmNAnafPpGfgxDCc10KDVzrzqdsdzuRGVXK6K
1PYBKsenULasy9BXLmJPIDBU4AMxhcFBipNN58XYO8GUXyc8d7pSt9ugEM9qnhNEF29a13iroTLc
KE/0PUp76MOp8iqP85fcK6CgN24ymcfYFvml7IfNXRbGe8/GZDKomouEjKery8EBS0c0uiwn7FAJ
N2uMvo3YBy9QXGSKZ1NK1ti3K/3XNKoLyIUSIN2p2tUF04ZCqnONKc1R7WEIDqa4EFAQnXy4jYLO
JdzCqSZrnhVLRE5DYNMnldtr0rgHIZPj+9FcwD+w103rPfma4ZSVhLJcLG8yu67dqVIpklX9JZS+
kP0oyclwygt2FN/Sjhe0NdHVwprryWhi9gs98FIpXfkV8oVhHjGLo/rCT0Teya4mYyMKeH6JyFxG
x+uAmqqT6rDEVegKeDywu5v0HWuq6SSWICHQ1ewSCM7siMUWQ/RkH+v6bja/qwKoWWVqrjWcYcmj
kN5IlbG7GdqvudoPENfxPMqbnmyVeipbLBQUH7wDsJB1LpAoLNLh2BQkKjHRg8BcnU18zhVSsU4/
dMO6lDaxUr7pHqnAyIi+ToNBmZ0N3YpI9M309PfUVLJNn+Aq2VpmdNEV8m1l1ztZKmpXawFEy/61
GkqXHhxxx8OgeIVfPSEeVCc2BRTTLdlwYj/CZ0R7C2s7cq2oO4a5f/r/7J3JkqNKtq6fiG3gdM7w
gFAfbUZkROYEi8iGvu95+vNBZlXsvW+VlZXdyR3cQWIIpBApCXdf//obuAP7VDTrLYqfZ2PXBJbB
ofBCcp8L8RQgG1gGmz+M7eM0Z7cZPUO3SLqHrNSfeqUEHJiVrwWmnLvcxsF5QDLn1Fbk0dm9wagf
F/JqH6tW7Vkx6zaceQ8wJEhIODRB97lsQ/DY0PKrNRbISAfPEDoBKjnIaBGKc9/60dg43xVomNYC
ImUlYerl5rAcAFSPwZAfA5u6Q4nxjbabqTiHXXzAsbFkQZbXfmGz+J16vM0Hx1vEqQ6uGe6EXVN/
axRD+AE/5bVkenBQO5/tdUOEnjhHCcZZlkbMEFyTY5xonpImrC1KHJrGqP2914TN4mOXuY4binLm
RqEipNbZEdRnnbcNBs7WeTaEdRZzzQ9wO9g5WBcJnVu9Zcw892Hc73UAq1Oii5ouknYLIGPuS6JL
z0QEoMkwVeFaRG+cjXWjhyGekt0QlucZkiRNuBDjHFAYio1EOxpzPB+Ak+tztRBKkefzQS+K6qwP
Bpt1b+xY1Mj5hGMww72FyKd8yMkITPw2bS5I2SlFtnePNKc5V0aws4rSyXZg8tLb3ne7mG0PSLzk
a+daPo6xCt1hMi2OrcmXOORYkY3ouXdjs0gPCqqCLFAR58ISvzdRQdlKZ+VFX317JlRm5yiHY+lt
uzaMZgJ82rg4y9XDJ+6YfwqBUXascqI1TBx98ZDhzqvOXRzV56gaAleLe8PTCj7EbdNz1/ijUN8+
DglTInktqkMteiC1jxOEKf5+1XYsmXONLGeG9o8TZAjqO71mMUeX7gQC2B4oJUtCC/6xcRod+v32
GB2WXzei9MgcHJixHXzdRI/TKZ5T0Ga6XReKdCdhzNtZgIg2ZD08KMymIwB2nQeX3C7Uk8QKM1OH
xdd6uELqkCNS6RAg97ncRemp1BKWD5hElQXFCvJ3wlLyVDkwEzzkBRP/OPfqYxY0t3HFGgmaFoWn
gL3DOie+2kmI8Qgxl54lCK7CzeYHAVcdyQ7DiZrAvPZzfGjgFfkVqJQCXy1EAgEjBtPeyCIbUj6N
3IZEnIMqznH+PCfteDDm0cW0XLskhv4txnGYbxQEgmDQJ41QlatSpQD0duQzRp9niFFMAiGGWVhF
+mXQ3+Ny2l7UJfK1kviKqihwlK0D5hs9QSLaM6va4XnRsfVjmCu9ZYBn5/Qq/J1UPRbq3J/LYPhS
K/mzOrXCT8CDrPIM+eqBOlH3IrOyT1nQUy6RicQgqdMPOqCzZVOyiBPhO7Vvdl8pWry3goyUv8zr
C/LomqL6XovyrlVvQ0Mca51SRZ8PyKIerNz8TFLJ4KaN/iNXrE8NRXVWV5csmzPCdUgzUIzAM7Lk
RtcFgeoOdHvi5MhGtoy+oXkSY2o3TE/tbJ+T9AlZEXiLjotxbzw6TXUaneRWjWdMacvPgPHU+8WM
PTkcJrweXX3Bw3Poh69R7tyvb1tJjVYJwnnbqsjhjZPvBYatAwg+jTiMF2rVzwMcuRQ1/2Qa9ouh
0MEZAGWzSH0tekZWHMq+E0v12vE/JBw5hObHoNOL9gs6dFA18akheLHHyhmg0naNuX1Z/3eeAdxw
g1kFcuqle7OH8N5RWJyX2PcC7Z5H1hPdQAKZpHIz3Fw1nyq8m8qF2yOrsuIQVOpz3U2HAakqCH3/
vR07llfUuSDgzJXiVKmGclnNU5Ip8OESIEfO5EkgqIgFcSkRjRqrJgRnjPMfqWFkdEyIMi5mIhLL
xoug/wVUFS4cB+zGtPmpEs43KzSxnyUo4kbrx8JL5zUJbbZG14GYwzRPNAoR9CAOqK+A6aViw45I
5XCso9i6L0Ax8SPLXZVeRlYWhZ83HeKyhf9CQWdv/ehoFOlvNZKGgczW27ykShUBTQi7N18Va9yF
nfVJ6/HIsUpjIx8kQ6d4gQDzRkZEjnF902DI4a7fR4PUhYiAxnGVsr3RZvkyNOobY6W+K0r9y1Bi
aWdg4ljUzeDCTP2WNuTDK5kfiiYkhwo3RSNoniwjBUCYLRY2+l1YVNV+HGsCY8CF3TgxiXAC87bs
Uj1nXfI+F5JeSAvtt/1pY2HtLkvqzjlMsBD1w5oOnHkpjQiVbxFbuNAtIv3rUkm+Hkd6NUTZxakf
g17/PuZD4xLQty6o8Tboisw12FlPxbFdu2nafheIGktpfLZibtIgHrgdy1XHeOfM5KKa6TD6jaEc
svozRZbjwRSQXogHk2fAkj05aHeI+sEsJTef6KivWmTAX2e0qdx0BbQRQ9ckTdy4HVg6x/Gu/qL2
S70zc8yG8D59VeAHm3b5oirmrREjrAFGSKLlpR3qNZvyrtPCfdyh4NWFNLw07k/KaGrHwYqeksis
99Jq1mUqzTtJ4HQYzqyNlZqBk2DpMqXacsRhbi2AEdFTvh9Bs1+VSA/3gWQyvyD9vjaN9bVmCdaa
hc5cmu6CSj6if3qXNp0bfjaF3v8Q5fJQ1fe2KLFmAQbESxrEjxMJCVK0WIPX9QffRIvfx3hMGuFJ
NxTCmUvAid54IMV6hwHjWzuER8cq91zaskNGzIp4VO9nPMTXxQKCz3l6Joym8ZJUeczT7FoN70oY
NBgUdafFVE9znRie1cDxMjSah6b09bb3Vr8FX1Qyc2viaQJdOabWfAtO9WDZ1r2edQ9Fr7iYv+9w
er7b3nfussRV0zSi2sv22E8+Rq1augJWAroMBM1qzK/TwimGBRIronTe90b2bEcTqU9ZiB1uMf9Q
nO5QSkG4JZiKO5mAbKao/aR/bBGGuoNql55EwuYUwaOlrbkvY3PIcYQAx3Uxs/1GJOT9ONO1bern
pE4ObRNdzEK51Z3hjLLmtZsc7JgTwH6AorCLGMEM/a3N5rMykzYq5U+ZvatlkLr0zp4KuA8tpHm1
sNHClnTdG/XI4IoioAFhndTjMjZfgXEpFmVCGdkdMLiG3Vm/JWGOZnW8axyTgGZjOSIdzUh3tdEe
VPM1Iq9LdYwn2HnQoPnMcv4DrC1P8WxnOxSkX5HHoWYFea+gUlS0YVwF+JQ1uU/39ZyYlk878A2n
o9zvs+o5GabzED+qZvdNDVnjiNTrxvaQcZ8w0R6I77tTmQyQL+wbYz6RDzDzvYBLykrLPQLbaYUq
lPEzPTHY3odGXYCYS3Ej49ifVeMVc6W1exVcSviwBeyE3p6xXzDppaimh5fDl6QfXtq0U8lNiu/0
qEGUksQPY1d8lxIEKTX6V4n+su3a93o2vhLH/rnIWBb08XNtDV8Mm+THoZgeWGsUe+pHmwkgRjE2
pm9Rp+8duhMucKnbF827yfcZyElwM9juVGq+zLT0KOdPIWFPD0mpXqtpJ9S6Jhhi0u+yAO8bZppi
R922eCa3Uokrts03WvXT5BdjzC/BxOIkj6tXAH2sdmOVhldHX1JL37oaRkDAREFbTN9bXX2jrtRx
gw8GOkGCpGqkfyvCL61iYUxbX4idoXkhmSmhkFxAXu9NRY1cOzolk/E2DqnBR/0kZ+0N0CzztHE4
KPgsMF8W39b7OyhDKLSd5QGxVV4uOqy+DYtgZPs0RAOjj0UXbtQx5bbptMnGyl1L2DNDaX8M7c68
a/uUAlQo38qav2IqnwtGTbXFLdXKWbeYjfECNQA3B6vxVWJWThGQ8bbct7vvAqkeiiKFQDpFW6fm
u2IIWKig5fOW4qyl3TfF4CpabAzwP/AWZdwtTs7Pp8Aen2Q30ZgOtA7tlPK6I6aiWvyciqLfh2WK
6E7eq2kSX3o6JXq+ts0WOjIlDdIyeHJi61WN6AsQw32DpcLnTiVetJWprxFiEPToeJKi+oGImSFD
LA8FPiF2nOZum6eXknIIVIFWSCdr19YTWE32m95iZpLa5s6eEiyN2sTHAeVYoBQy6PB7Goa0XgQM
4tI9GA+lYr7US4xvQYu0KNHoT9rxSy2Wu55F5IGwHtV1RPrAEgiOwmy/Qrw5NgtKX5ZbjRcQXuCW
Oj1uKPWaij9G1t/OgKtDX08MGdbXCbjCX0rGFb5cY18o0WNdh7WvBaTxrAnRZXhXRu2rWBLNHwlR
2ykQk1pHBwm1w4Om40lM9+TshF13pnvj2XRcaQZdqpaqomzNWy0YbGjX0zM/hYbJ5F6YWNhB+3nA
VuV5VLMC3JqpNi6YyOqg85NpxDpanwkFmTKNVTP/c4aoUwF3KJjBfdo241bhXnHnOmWRZysQpiyn
3xMDVx+r8LQsI7kTFIRqrdOeH2mXap0xghNYCOIhhpRmfJOBWx3oOZMvqaWPZqW/V1g3XlXz5KS3
DUX2Q68tlynCJp2WWacufCVdzsqGCStPhtRFP7ec4IOPbqWa7oLH6CJA86o+Zx0Z4dHlTM8dsBBe
UwjBSa8ckBTQw//ctSVGRuarU32zOrvdKS3SVFXEj3m8PBY6MF1Dz3JGFfEYpA+yDC8LmIitAIuV
oPc4eqxG3srPZkFXNMejxbA8OV4pBjwb+5/Cya1dFswHI1GfDeVrllo/sMH1xkIUFx3zLxpm8XXR
wsV3QmGyfNf9eEQ7sGSfDdIqgsKp6GDAJ0C1kEtMlbFGRgdfoYxq8WrXJnVnzAJwsOv2aEtjHzxa
uiKtF3fRVcbEudghHK3Wb421TYKsY177gZE3Z4G3lM7Bmgx5LAv7IKfPwDNghJZi72U3vBeCtkxe
BZ/GyX7VxPQZOOK5L/DghAvTHJTcup2KHix6RmwKIpv1LGkaujZhZsVe3gfYryunpVJ71AfY9mnE
N+yYQ/mZZu19YpH9HZF+uLNTtDiFeaodsPpQJm9LRtXW569jBv0p6L+2kbMvOpI6kBzVLKjGGxri
NzOe6Du1Dq0HerM2LoRWMUgvRVfn9f2U7EbKz3DBKW6x72Qs4Zwtg+bNTNlHaxF3Zmiw0ALqNPV9
1MaHYcQkrJq0d9T+hPFl2i4PE9LwwvBQas+YFeRE2bHYS7O82OsEfMssv0/MCA0vHoJOIT4N9vc2
IU/HkehUAyDsrn+1Ei/ANPAGw1LWNvxboCy5jp1lmOssV10l7i4XKM8KgTvTEh5TzBI7ZwFLb9Uj
VZ8C7odFW3LTTL5V5s9x3LtRjrFyZWC05qg4rXWRF/TFz7pIS9/pQw3rNevdmKfKTXPsxIZYe4SE
3Z2mEWvIdrZe+3dZiuiY1nSTgBh7WyMUYEb7l3SUXEW1jwJK2nR8lmZ9EwkrPkhpud1SzDuzfsYq
uj44+fLJEgqBEty/LPiyxO9EZez6KcKVN+uFD0vmILqOzlpx1PRu9OhvfVrCQHCz3pkNyLoWxG+W
FPFpEMMdmYR056d+wF8yT8gxnObdYpgHpxjsR8WccdxSr4mCn2QEvAKdsvD6sum9eDKgK2ZHmjmB
X0KxP5rKUZAB9ZCGXJlIBhh6Az1c/Et1dfq+sY//K6L2/w0H+y/U7n/H+P5/kKitIdDaPqlfjPb/
g6f9P9nb+1v+F4b2r5f8JmhL4w/pSHjZjhSGQGiAFv4fBG35h4FaVYceLfCyR9TxT4K2bv4BA9u0
HakioIeiAqv6HwRt9Q8hDN1xTOQqpqo72n9D0Nb+piYx+DMS4YQmVKELNAV/E04kWiWMlsLq2OWd
sxeSlq++OBfMpUomtb2WV8URXojqhm2e07OyY2ArPMH+9Jn9CyeLf3kZkAIBTVG1SCH+dhmL1mKH
D4h4rCsikTHqkRcAs3e7Vb87BRm3dSKoeDEp6lNpe50KDSIiSPv4Hy5jNSb4s66CT8PRNF0Ht8dR
A2Es5/8kB5IGVmTOoAdHtTGqXYBlsj9rijgpAdOXfRrH8jW1AiIGnddsbhRGddxLtVy4S1Eoh1Yf
htsxZsHzHy7LMFaW/F8vzAYW1ExoylLTbXX9Gv90YVPamrVm0/iwVxVHTk4AEy38GfRj19w2keFO
BiyfKFLOsH9U154njVFOQKKpWQi7w2CVvomhxQGh13moSueqTVlztW1skgmFaEHtjvShiVYSxpWq
5/cmq2An40MD7skShiqhNL3eiaa7pSZGO1bml6BeI2KDZnJp6ZQ34QwEY5XqD6WW1tl4MEPYtGHv
ORO5YBa5EVC5lFOoFT8dqhfcv1rVqwOg/K492nWG8QwB45aq0zNu0o4io/0+UB+by0gRoPbFjZos
n2TZBHtl/hYgetQRy+2nzgdZDQY4G9LOyh0R1JcwPTGhlPEAl9jCXqpW6ls7+Y4Vwr2RjNElSzPn
4NQdUFqd4a4mxqcgHJAo9L3lt85FpVuXCFFgKmhYe83BFtS0j9LCLaqM0+TURAXOeG1GVrY09sKG
Y5WdJFTybNViprjL1SrcxIoFJmlsP7r1CykiQnPil9wkMWvqIO0uIelLtIl2+NkglW6NM6Yv3S7u
5IGWZXCo5/hHkVOWTjZgl1P/tIvlvsRUqEYQmhjMMdNQPySfiqx+H238PduBOI+kdHYNVEI0v4gQ
qhjkfHB2bcjkYqLB9eyGSL+cgARlTQLqKa8Vw9jrjbhfguaINTdlsmN+0nTLOggtgVwfJYdwAIGv
ImbGnPlSaIurzHXvK1OYnaupfregtwb2PdDbV0IelH0FMRR0OHiBZZ0Bm08QCnT1oZu6W/wRf2jG
bIDz6onb5IvttfoEN38col1hf9GqT7GWs3ooyPVN1HeoCrqXUr1IchWinAWOOqkHDFB+TDDKzAra
fts62qHIabAkaPD2tuy9PCimm37W2r0Me/3eyGH3ZHjHaXKODhP4hZvk1rc51GArJhqWSfP4E8QI
TEybAzfrYQ/huRPs2r7OD4REdns9Du0dakzzBrfvq5mOAZ5hLaFrmoC+kUFM7XVzF4GLk4/ExgBs
xdJo3SUp+8+bvIvMXZ3ElbudUMz6fY4zbF/E1PFpRnd4BJr7Jqy683YIKS2Q0fZ426A/f9YcAcz0
z6dse+n6+u0VHye2Yx8Pt73GnBYc3sxjv/apMHSOWapPxksYYDK4Hetn6txtzxALveQ5exFRgcMN
YGBxHmOjbC8fT9RGVnxlY2M7v57eNqWjEYm07fKTcTCm7RUsmxWNBc36rr8O/tpuz4qdVLrLqBu/
XtT88y9tZxerpzh1t5f+6UpmiBrHYNZgLpK9ZRBV8OsKP65NEkVG4bRdwnZ03i5++/P2dnTbxWac
y2UIodkElGpYoPFm4sBmw0K/Vfh50i54H9OZKtTg5oEeMKMlqi8QDyFpJcE9kaCHES6rP4fNrpma
8YwM4Ck22u95T6rhnHy2LHEtcotcj2J4sOvls6H3P7tpPFOZrtR+JXMDjNL8bO7zow7r0OW+UE8K
A7ur4T11mzXNMVDDR0OxhG/G4CWDDXtSD2jF63fQr53jXHcPIpTOATLs1yxzfLuPCFBtG2NHagVN
3bCC6y6N26iYg2tRfNVUeTNVMt11Cd0exm8IL071g+Y4XsxWAxs7HoHzm8mLWdt7kap9Ql4RH8qh
IjQ8iM5LlJ2MYV6e8L4lV7X91tqzv8R0rBsyLqk7ypThuX4gvlcC87bTrooMWBB6BfDpJJRK8FXc
GMufHdz5nY00KuhiwJoRo1hKIhX9TI7eZ2rhEM7St+NcMPwud4qp/ai5f7HJu7OivtzFBLHsu++p
HVpXC+bmGi+DRCmaer/v1kkLVlNvofVsZLiXbQ+bmu6c2u1zAEc8MWhTpeX0PFsa01khmv2gSFo9
1aWdIvOeuLjjyOp7JwxSw2jwNGP+w1iW90Ftnk2lKR5RheBapDhHJ2WqC8HU7opMzWl5t7anko92
MX6y3nPcoKNP1SGsHSIwxDod3trJSiAF9Jqn23HpWxbzqNqIS4SQS3NUgG/usMZMvaEL14RxjZk0
19x8VVhQ5INS9Ls2u5dqCbRBchJYRfQzLodzXmsXcL3vmqxGfKklHdE7rHVfYwcWhLCTCCJpf87t
3rdH/N2t/g11sbho0sxhjNfTUSkV+jt6cxiM/KBr9M0KzXrHMO2HNU0CsURd+zN++Z6CxmBXVhfN
IvNaUvwb5XK7kJfkLjDqTAF+PU4N1Cp4VogPe1fU+r619ZOWwFwx0TFl84ElxlFdVCT2dnJniWje
qyHrTZgv1VGUew1+Zt1DQyHBkBTqLlXuYYA4p2H6sQB5uWkQLvsErwJkuV/jUl12iKFmN4xgTOff
uMVPmB8+xDjN+nZFxl2T77CQfQ66lfNYNk+WeVsOj+gZfTl1j3lA1a80AiZYddSjIveVShLHJKNX
HbzUUmXqqbABfKe6S5YMEuCAsIzyGm8oL3VqiX8RvF9knvdqZHPvLY+QJx/nfHgdA/IzbTlNlygg
m5KAOU9Y96z84PHg8r9M5ZHgQshO4fTYaEa+h/bLlLvoPx0J8RUm51TC64UzgjoRq3SZq18nADs3
AuExirRzR7umcb+aS9cxs1gafxodOIrOMOi7/lDYN5Ze3U1JS4vJhLrfT46PR7XiTic6k2eRy3tp
13hXwW6aFHJ35/TLFIw3qOk/NylDk5OvveFzLYeKUXu+n+KQD3qW2Nm3Pn3zJ4KZsACII4NhMsPN
WnEebTAN3DwimtkhHELbZBJu5nZnluJY2cNLQh/Sk2HiJjoWsENEBjIKTPLDS5dM5atlEZYU7kJy
mY7RNF+tjm4duPK1yKBrA/NfmuVRLJHwSQ4NAVCrr5UOkbU3tM9JFwKLGfqTvVxkrPEtBpD11Oxp
TqwfclLf6ErD/ntWIutMNBrpUxBUk/JT6NCRDZL5ih/f92LMX0pC3lwszJ3LjH/IzsJ5fwenBeFW
lhmqS3c7x3Wd5nxczFRT65nt2K/TWmaxlrJmP4WBWjPJHMnsft2eFVR544Mwdt7M9H+rsIg5CJWf
TSfoRYY0U/dJmhe3C82Hq5gMF2u+GfcNE0RCwbegzuhAWgAWuwUCcNxU3I2YF9BEADlVa/yHDew3
Aqn+tI+4q87QGWsbGUfx2BjBKa9a+0bvhH0zwmoDksaoHkWUG1eZWPUJzS5QybHXlKfYtvkfrlcC
2LIAzAY5o6rNx4dwxHf01IU6A7+uhyegxj9D8JS7SS/ZTA38+mF4G6Nm8EQKSccssRJJ4b7f0E3R
bwa+b7QwN2Vp87/u8hunEj+EM0ZINKavChYxGcIkSqTgmnQTvEm1xLU8tg5FYdwUZroDpe5vZZ7G
vqpXPwlauUttfTovXXg3YqLCpNfptxqUZ7oG2c27ChGPl5QnyFInbOP7M7lHmFNq7W04qQ8EmKkn
O2/zazXnu0gqLa+lMwpPKjlUeZ7swyxaYdSy9OZWm318bYOV9HeaG8jExJG4ymRdeqN2Tl1d9bdp
C+aJEnfEOv62TaL6qM31O9S2s24E3cVJxvSMjTzN5nG+NQhEOms2JKs8/RlZXKOD8qUdeJucX1a6
4I+NycCNNszrEhzQvmDcN4HTNIGMtrO/SJNvJWsQiFFxDLcwO08DVBPmpfkcyeIuSzFnKlgLYxJV
BHSKa5O5X/FrbYbd3Zb1xZmjU9HJkTBbNoSi/hhla+xzdHaFtXzOHBquJnzvkGKoY+VCD2v21CDo
bvHWfHfCaRU4yfRqN+Uuz9TqFIjluyyne9N5t/BKIhrovG2GdU8p7Vnztt0WIByxxnpUD3vJJEVF
B1mqMio+kHUPcVhJc/Cfj7eDRtVALd12o+08hfzv5//Lg63h7FJIKG7RE17aRXzaVkv7dNuLRdL8
+4fbU5r1Fdvex2u3l3083PY+/pQ0ZsaqDJbZ9kbbH2D8xnBQngJFbc6KCo1t2/vY/NtjEishFo3/
4nU1A3+Mz9ouMJbq1zO2p9kiqVU4UbzTtiH+tf219+tvfbxVLJx/PBO1Xh4MxokAzE61k1/P/9P5
0Ogdzd/+Xiqt4fcVbY+3v9f3/VeQUOGzVKI/utH1Usz14U2tb58hustC8ZwtKquCILmLlAKkE2uA
F8vMD10ZancjWuW1aY53ACXeKQlxuS1S5DWFLYNdjZ2Dn4b5fZSEDzGB8S4NKY/PBhDZyhFkGGV+
M/c2bXjIRXv409mNpCsJpxxMens4hFp2EysRBM3InNAIjsZVa/XP+Akbh0WnlM7MQPhGNpoVUZr9
McZq+ySl1K82jNtFbT5BbxgjIzn2Q4NcIophG0RN5K1yQnzzLG8Z2+EkG/UusZ0O5rk5N9eZy8NZ
CHL17GD5tJTXeTg/U4gv16FQluu2J1fhllI6zLTrCW3dFDpiPxYPp7aOfz8tXDSgdgvyGb4j8Fj0
Q11xJYv5Jc6t4gYaUeouMzVBm6rQA/VgJ7tF89UOU36IKOchC8Jrt240sIs2CU2yYWu80UeD7s6t
oSg3gkrljCxcv4jwPmNi4zPiD1LOM70s5XRlNJ2uZpg/1QL+crE+owmV8ZoqI9rdNBR+m6G1Umxc
YW2ZgTBM8WdbNNXNImXG2g3qgWPQBHZMQXxTBVGayAYZGRf4fqRiD90R6VhxXjIrhaCT5DR24rcA
WeSebvtr44Dih5L+t5pJFWkIe9sGiQIhBKa6eCLDQiAx4z3Yj4IlzHVYUlHutmdV5KHCesrhV0rH
vNR5YV1MiN5FI5FXa/Y3h3L+aptNcy7CzlfWR7Ac2ABs7GCJD8xU/zgW2UArU+u2w/hY4UCPt1Fu
XLcf1rYnBzwsEhOBX6+JmYVjd+3H3jqa+aJfnbHTD8SkvCyOQTs+xI/Y1K72emo7b42VTvjCEbo3
iz60+mC2ox+iuziZFRXlXHYXrOob1zYVm6WWDK54NSrXbS8LJYx6PS58J69u4vyKNWt7jHvo8TQJ
lcLPsvpl6cW5QSbhi3qE9JcO6RUf4ZSM2u5Lox8cg3yt7Wio4MJg6TkITymTK22u38/cnr5tbHlJ
rP4JPDrd93Pawe/N8cmfmYnj9SuKcqNDbMRn2K0/+m2j4Z/kETBOQGJbUQiayYVE298bJQ6xwtge
/9pVlAQ+gkWF2yvL5+1Ev76kTPr+L0/cTm1/bTu/PbTVOHL1VNd+vc3HiY933Y59PCQNEB+oniXv
x7GPN630Nj/P/Qtqczi3tArTP116FVqUAIaz/9P1fbzjx+XV25VnA8gZodqmt50Z+XE5NFkPH8/7
eNuPS/nb1W5P+dtlbE/enjd08Td4KDcNwaO492cq825IVVCl+IfYV6g3/Q5eYLczsLu5JyXQPOqV
/goNUrlNGlGsdDGaeYURe6mMzBsnSvej3S63RPVd6EV9Uxul8hCjczc0Zr/DhUiDRCnEFfDxHgIj
XnfhjoAIEpCSlxbJUgZm4WPR8k2wzvWl5TgMUlS6Rinx3OXuNELw2ErFcI3aMvoqi0NcZjapJi1N
xHFa4J4L9ZCjvW8soR2MXn4Jilm9oY/9GlHX0MDnlzLqU+zxUGCKCuPRblkOmk4icdK9D5cZwUFQ
fM3VlaYYvVX4NVTNpN3ZuBI0A0qkZngoBsbZrot7b6Z48hY5NH5apF+IBKYFiunU1agBksZe/9Yb
7bcUrwEYTlXoD4Tnud2UYHAxfGkDeZ+bqrVXDIIy0vaSaC/UaeYFDi7WNFgjMJ4HflBqQKpyLC81
ijD8mpxPAVwyMs9I4FPgVZfRVO+CObyw7scv1Kr2SwC1rnaMd5OUbLI9RhgNZvooYKGAoEe514VN
enBULCeqsUUax6ECcQhoMNI1g3bx0lupB6nxfazbr51KZqkxU1gshr6HKbQkZvgpb9PD6lWLiq27
GUem/9JI7odaxHtkDnfKENwOM4AOt7Jxzo7LZKSUYLBzOqt5UJ3OJxel8vtBKY5BFowXc1ngwN4p
ndUeEjU4lzgcXSc5o82mnQsA3Ve33dcksOR1HObqCYnCuQO+PJVDYsCOCloP8MvcR4qGbLIqrTuj
p1wqcwMdW7vsh6EyH7UkJCujs9yhtG5GZdRuAjU4JFWun7OimCAzRPJSx+MPUYTzgY3us85GPNqN
COhJMnJRli+HIBd4EQXoZgYzVKD7DKSSRYqfUhL7aq52GDoq2j5a2UJgZOREzxFhOiMs7iIH5ehJ
izH7ShCWnfw0Iomro1E6eKj3K9KmA/KNB5zi+72jQB+NMsWE7Ta+U/W5yWQtfooQ8FTn8pRqyM23
xtP/b/r+B3cuPLPoDP57c67/aVByFX9t+m4v+d301VTnDxVffhgotkFj1TD+2fSFsvuH1AwLZ06M
BTHlwnrrtysX1luqCmtfquTcan9t+mp/wMaVqmPruGg7mvyver6W/rc+p+pQ+OmI32BqrRziv3sl
57XdtlNqjVepk1Ib0wQ7b5uJzIOzFovlTChYibw9HDxnqxTqlnJhK0y2vXUTL9lL0Vnhfuyo5N0Z
n4xzAMn5vO3hsk7dHP1qBWzNhA3F3zbY9dFbWDe/8PftoFKn/cER0YkMLurqcn6KMGdZPGcV2aiF
FjavOBJdBaLhfSL14vyx0doWtHR7nC8k2LgglS9b22LD+zd4PwIdpDP5qxdQswDFk0XsDOd/2TuP
7ba1dUu/So3q4wzk0KgOAqNEUcm23MGwLQthIWfg6e8HaO8tH59Q99xuVUMcAEiCFEkAa/3/nN9M
qtN2Q0TGtFB2a1j/WISq9CMRahtEbSE4oa93DwPn9fdHpnkxL14m0tlPCeVBgbjOrbZPDCNGfRB6
FKTbfGjb9n43uvxzi29I3o1oXk/GHGJJMgccBn+tZlmM7hVdXHoiT0GUyNyKRRhoctbFaETz9b51
W5ccpTvZUw06KSzWQC3AU165tlg+bjg58O9HCBQEDUs+eWNhnkx7H30grTk8SDhNrCHFdWRTUMlo
E5hKAVZlNaCsD/h41Nion4xRk1Dw9d1uruuHeWbGStRCe9qWNhfStpRQNobn9Pd3y8kUKoGmpflO
mpSn0O7bk+gqrhrbA7d1ddgmqR93fez9l33CiVmftVqdss30tL7Qx6tX73f/tXHbx/srbYsfj9xe
OK/2VHmKk5DEOhOylfclSe/Uk2ZkOXFZ6+J293ZTL9lXpB9h8LFpW8rXHWxLRi2RXwIZ67ftH08w
cOeeymoPMr08TYXNJ99GDbfvy9vmjxtr/a28379t/Kfrv+xqW0xqJJXC0J4+nrItve/n91388rr/
sJg6r1o+lsffX+GXPWXmbLrKoJJ+uf0z/+aV/nuv/PGmf/m/f9n3x/3b0nbzy92/LG53JSZuSz3T
dtZK51RtDv+Pn/e29C+3vR8Xv9+dZFpx+G2jtNq2tkMHLXu/eL+9QtWWjRzAxuZr1puJGTCntI/n
fDz6t91ud5jLfZxUxpH8vvJEzaQ8bUvK6pT8WP1tW6mHdI/M9Sn/sLg9dLtrW9puth1tu/xYBUDF
GXBbz7fdbYvGuGr9/v2rbw/cbraXAXPxJPVjtts2oeA0hy/b4oArWw7SdlH28oh8l3LhyTRseKxI
qyFa9Fl92jZuN3am0mJ6v2t71LaVBDRj8SD3MOuuU6KrOykdzttdi5yay+O2KFOfKO9+2Y1qRkDy
KgwVuYioKr7vS9IQqZ+bJsF1jPzPnzP4GlKTuJU5fU8a/SVcwP/lCgrjOFfxuvffRaancP1Q1A/Z
6zzKKLrjOMgluNtzVajeaCdnmr0AzyYIYbT8+vykWdEPbRkGpJ8TA1+BHQEgthX88i7f/41Zp/lE
Rmsc9GtvnOHkSnriPL+t/stt7frgXx6yPmN77vsz/smqQ12Jq+jf7/q/sZuVf7jXkdlue3a2i+32
Su+L29ZtN/bWd99e4F++k1xOsDbP5f7Xd9NS5qnUGezheiWTV++tk0/5aVvq1jf8se33x3zc/fGY
j21VbVJQ+lj/Z7tVh+bPV/3YxX/2MttuP17lYzfbNicVL1grixNJBc1pWi9d6npd3Za2bdsqV/Cr
ksrz7mP7ELf4oLeHvC9ud6XbdXV7zm973Fbz7Qq53f3+yO1JEEL+eO33+z/W3/cZ65I/SwbOMqVj
FlRK0L0BWyny13iScsI2CQsDn8roYka41I/TvpVHTJSMSKlLtj45frK/gC7ysL1VXhpXyHPNxbdn
cHpcn7vAjKEVRYZw9nDJblrHgSjRKXunkgdPCPurpoNHqZKTaL+aEvwCUeXHkbxvaEJYp3TrYS40
epEy4mWprX+kCzzqgRFGkGgX24yoOdQkvVSTfRJNprhZUj/JFm63uGy/ZIn0I82Z+M4KeLtyMS7R
KNtIwUDYG5+hNqAaS6hHGKPlkVVHaQFNQQZRZMiKwTXXRIA6/iFWK8M8mgcN8oZnhKh5dbHLK8IU
BmKPd4WlHypRX0MpeRPFGIIZgk6QmuYNU4TYxdVuuq0Q3+bMrrGLCMhsjMh9G0s/PanPuSamC06d
G3mG2sDY3Z9N6xEqfXrEwufEjebVZe0gGZOmQO9mZANjgmFsAekKtt79NhTYAZBMxHyTMlN6HOk3
ybhQ00m+UYTWAmV8kdvHPqqutW54UX0ocxk3tbWe5wjFhX5B/WXGkSASWfiGHeZuH6aGa63e+Hvq
cIfa7Pn1qo2K12wVMdvlVyJlxhVAJa1GF82dY+1e1V6hlmunPIyH58yihCPi+SHvzJsiqV8MgoD8
nppPP99HeXRK1eqcVtNblSsFISPgrIwKEZoxkiyhdMQwZfGMR6qIkyOhF+Bc5uaWqToMgdXjJWvF
jvATFPtOSw9NxThSOz9SVJSu2qo2jG9E7WYd+YZTJsfYUl+GmG42fsgKNbpX643tV1W3VxD66JFh
BZpHvZGxv5FUuz7h3zKXEfW5/VLEano39NVyj+XrUUbtjUUHd7nRSj8l9ErY+HcYlj+VzlLCloAa
FcWF1y7aai3EEr+L8Hq7k1M5XkfIpKfAkAGkA4cVVphHK44gIgowcZG1x5pEPNyZSQxBtrH8uB58
CTeqT/5XMBp5TQJc9xKJ/q2iFr9CAHrc23eD3OXBPLfGnaGc49IbhBNeKq0zz3YUEqGUJd5UvUpm
FO5GJ9sREIOUtJR7r+uVk9NWb0WtX40+VHYITfakmzRRG+gkAO4dca1TVJcGkjXPbFO0V5SoPS2v
HIhROFZbHMd8cMxsdCJSXTsCsYOg5QFXCz0ExWQ/5Ky76fjSAbswKRIF+Je4VAJB254xV3Hsx/J8
W5TtlbS7ikZndkhwzkDT3eUcH63I6Vfr4BbS9L5ntO9WbWafTSUGpmbnrpB7YipxItTlrJzVNA09
/p8o0CPlx2Q0GWhoPYOUOlfXqTCP8+TMhwYkjV+BVwMM368grBnjXj5wtce+aABivCLhi1202/i4
Zvt5GQeu4WALvaoPO7B7kbKvDf0JekN9U6fdY6PF9mFZTvmSULaam2rGiQWhqWcIXYuovZVtwuBi
AwhMdp1Gpn+45uagLI1nyov4qBdSpkcBbVmH3Na3ylrMawOMy7slHb7pTdnCZAD4gYZj8UqpgYua
unmH19yQyEo0omlHCgYipL56lvoWMHCn6TcYBOE1zl81BiOm1hacT4kFlmz80mbDDpKhMQDMwkfR
651inwW/xqOBJb03Bn82VpNSU1FW7bPPpTx72kj5veKd+Zre3tajQ07LgDFexqiDblohXECZvnQd
TFgjHQ8VXy40tPgnMvOfRRnfJsNyMNPpMSwQo4SVsbc755xJtbWrSGryOwlX9FR2T6Uq8aMIMdrK
UhbvO017HDTSB5bEORaJTadDmubrmCKRQam8H1BvujGhc7tuDS6qsLV7pFrsulDtd2Sn7AFeB3U9
XYii/oJKTfFAZVD4dfB+l8uLPxfqQ21Vnzj6Uqra9KlGRy58MiTdzgl35Uio0SwgV0RLdE7VGsVp
S6rSDIAXCN4z3I9h32vflBKZxdhNmPBqmvcUnh6nEMe0NcS2N3fIlchgcBXJvBGR8qT0DMs6Z8Aw
9tXJwmJf4W5xOn0Vu2bIVZv8UQtzLCCNiDypEDU1xGwPUNN4JJdiGGz1jFKurqFqc4BxpNEgTJPZ
tR3Lq2cYyRj+zuo8YF2xbDvAcTQs6JaTimNyDFfzTo0afjKuUDcv9SQav7b47Y2itzEIiKPoPjeM
ouARoQHgdNd14isTBMQRyJwd7O47MBn8Psij9XX43fsODl/ASPrYyKnfq3N7FTZu21RPV1eLz9ku
pWE56+ekjEOAjACVI0v2xrX+rScgKZZ9uXSO1w/Yi3pLJ8Yg/LSYc+npk/NpVuWFfm29Sk8zr5vD
bw3QXggVhT8Sx0L72PyZN5nkW9MM2amIqD8zE3CjSn0spgTHcwinM7POqom1Tq9DGtCTo+y6uBZB
qiRALU31pbYR7TkN5k/QL7XbVLINqxM22VSUL1TU8uMyMCIil3gnGebzBFbTVPJnZGMIoO3igLLY
ovUA2iB2lhscph2z9fap6PXG7bVF9Rwtvgi7HKk/G5BllARXkA08ahmjQCvSu+ZBJsvlQqdpZ6Xo
f0uODUuEI402SsLd8G3okyAKMQgkmBc0C78gEzyDH7R8qhEqUn5XT6MgxxIGjdjTBPkU5ml2WlLp
YvX6d32YdrGy4Ne2YdTiWnF1VW52y2xeykbK9jrm0tKcb8L1k66U4YLJjslSxZlv7Ki/d2NQ2IAd
NDt5rZSEgD6dgQKx2qvDUac3X1bY8QEse+pQ7fu0eLIpEPWcj09m5OziVhlvC3Ks3NCAraejoOlj
mbBbrVK9WS4fYU4+17XZ+F3XXYmAbuCRaF6GTQswofoJ1QuWbfAU0FZMDYu1lQKi6mU3r8VjL5Qb
HsTXpt1PBh7pJY9uEnUgnJyXkmkFFTKKFrw6p2YI6xtFjR/0KRv4jZJllcavAjMhop1Znd6yUZq9
2pJUl9iTY7tqXzVdWG6qk56Vo8D1pjcCCIBt1BlcAEt/tp3YIiMqvoSDLdGIkmCe4/DAZpY69DGw
nSaiCI81Q2i5KW+qCsCVKeuQcWGeWTbcKEk79jEihx6JDa/oLX0DhwwTha/XmnysrWmHr1g7cI4D
luGEtwhikTcOP3qcPLpQIBLAw+7iLCEJSmoY+fTnOjbNU1ivyaKHIpuTo6PJftQiTByVc+csBeN5
ogzSya1UIXkOgrg90wdP1b+OZa3dtcp66swKQWd+8vN++FHIdKbBbPGJozKK7CdmbBXTun3ZVvuZ
rjkTl/xhIqjVl4rqNtLkB5XIMV+Ti0ej71+jdkBoWcluZcVfshQZhD3FKvnXdSCDoTjE+RQseInd
Mk7jM86qC/H187RILpYeYJCxA7O7NgPwtTdcBxlumVC27CrFWuc4bsJAodJBIWBH0fd17XiKAYKj
rfEER/LXoSO/0ICDqBFmrmjET8GlBSiQh3Qyo0OfLbMvI2DgnLdYbp+kSyAP6l1qNlf67B2RAdKR
CO/0tkqHi5G8NrZ6aUYVflRhgZw/AWLVgklQ617Sn/OilVCrCMaiVx4HtrHwG6XTLVk6FRPs9AzR
SN0hX9WLS0ii9ahw8EHIkRLByOReUUfATaF6kSr2UXagZWHzm24qmRq5p2HQwaTdFWMKvVEWBGYS
/GStZLBovsXTCtwuyj7H/RLtiwZMSs/8B8lH9dyhXVbBh3N4MTpQesPPRsodE9SNVsTf4C09yVFp
+kU4vqkdQgVnUI5g597M6JlyPA3hdn4bYVJ/MmISEYVUrQPLSQtGxVrctGz7W0iBiuocIhALUhvd
VB3wKPBI0d6WbnNn/O7MrbilcgTrWkMYN7W3iFprr1miI+AI7UCN/ptRotMZu8UAlXE04xBrvNP/
rOxqpqEXxHLyg5wx8Hi6SdHGSZC10omLs+61yUMHtvZ0tmcD3qia+IrJRaGyQOwQ94GKACGwc2tY
JJI1JlfMrKPtF93bjfhUquFhVOxnvYUaMDBJdjVrfmrCmm+1f1aiiZ2Rb+dasrgMcgu9irYzMK6T
3aRBppafSl39FuPWRv/mzuWQebMNhEIky6XEQewKxEOHAX/hvnH4yiTlvlmFzwQdhdcK49C1Ds+6
5FiSu20C03dspkzAxV23KcSZuEsJKP3jWZEaxrT0Jzra6562O4ZF+9Yt1uTX3QB7enls68c208fr
qIz7zmpUl4kq0sVFDO5IkiZvJHqWqiGC88MoNq17LP5Dh8U/ORs6RxUlgtW4Hd136w027PuGYM0i
L89WRATDdkM5cvFS4pt2amn9sa0wZ5DNfcwh/9e2frHBYdHU39e2BF/HCO9ICiD5hR9jhUyZg0Ll
lE9S9JSr+JjWG0qzFUQMRFnbatvF2jVtrORupFu7bfrY3pr654Th72nbZEu1es2qafFzaInBx2M1
NSQwMDIirlc85Jc7iAjTGL58bEHWg4B+Lovj9sLbHWE8uozGNJ/JaeVvm7Y7EyEXZySaj9smI6+S
i0X6CjnA6T21whJR5bVTFFgi9fQ2JTWJmop2K89pdjNNhn7dbuyF46rsTNIb/9qWzQNgqlYDcIRn
EsQaZZcbTepPwhDGNVlvtgf3mLEXoC9kenUQDQsbY1iYRfByjcpGxLWuN+UCOgXRh1dt63FlANQ0
p2va2ncLEMtgWOqRY6fXr44jpDsjOUfrisb05v2GqdVLD4wIyGDGHrNojSgssDp/PG4Sg3NABwjh
Y32uhTD3jJD2mld5f6lK4PTbLwpXG4qomPCVLG/vSkZf97pkR/cqiu0qjKbz9rDtxgThSwhtUR22
1e2xio2r1FjRpduztm3qrGa+VIrbDCCK54ARQN+mOVd0o8tJ0/qvUIOc67ZdtfLhzhxX5rUt83+s
DwuJFKgsNb7dHsEs8ConikbZht9fOSfdQYoc84q/1bpWRQzsgphvnzmWdd3uULq0PcrV6hdbH7fd
EQlZv6DqBmcgOomBf9zt2hzn34D5EtOIcfPx2LiucbCI1tpnao2LccZUuEhhfF8Vhu1PROkFmhWS
UGQBZtlpDtW3tq6T+3690bu2O1JTKtx4mv7ISv//KoL/i4rAwr7971QElHGKnz+QVvXdrwFf70/7
M99L+ZuFSgA1gKqZmmoryAX+sI9b2hr9RXKhZjGIsdakrj+VBLr6N+rG+IRNnMyE4q36gz/s40R/
ObZDP0QjnXhVIPxH9nF7ta//nTHZtjTNwTyOLdkimVr9LVDXUGGgmJhsqY7IB1rzhFpE9Q2QeAoA
+BQ8o+u+dNIbcMEHWybHq2K6FhR4TTyRmswn1xFNIrUYZewCDpR+J3f2E1xYgca0Cs9D/Tb12c1g
Qz2yJPOCyAubaHLMYLUzjoeTOvc6RtHIYZWYVjeDfl3MxAYUJlW1YnlOHCw8s7JclBjtjcOQutIs
3Fbi2XLU+0xBQSZHI5dKUgasqxxQqu18tcIBy9iZhjlvcq1Bj5BXNeVbqhSoERFVy9NzaIP8VRP9
3pkfCNx+WmHP0lI8NUv8FjfmxTTS7/3o3LVmfDuSgzR19Jbl5iKUZfCqjmk6TmPZq4bmyxJXT5Qu
HphhvLRZs5/lKWjlDtVdaOERjK+9Jd6GFT9sGtWXrEzeyqjTKHvwMVumem9SfifE90Yt+JxExHuO
rOaLXga4b3ZaroLgaIOUiVMHpB7dyt429MvgpF+yIdxHygjifGkZ4xevWp0GTUNYD241QEHA1kgX
C9IQo87ghAEwGs21Ms4l5gzNXppc0+Rb1SFPgaoTcV57cs17IFccy0maHWS98CMVA3Js4jyT7aM+
mV+h4P4IG55Hbadys1TyGJ2ckyI3PIAca+Ly+kuhck/L8ivRunhum2onVj6imKKjWUNdoRR2v1jZ
wteJdYgd44ZG0rp+22ErverV52jmc6gyjbnIZH9OqS5QDSTIhP7efRvVJ6MmugICR7KSwAWnyaMx
klczkJNAcBS4gfHSFw7ubSZdxLq0wNtNvvglehYt8PrQ6m3fKYu3FmBCkKXFoUyiS2Lx0+Fv39mt
AXBkLcqV1uems4ezk0U/wow5Xtc4T6kFECaJmOsA2McdZcWAY1o5hQiSp8tOh8TGyG2+SoPyQ21+
KCKRHtQ29ImPit2or2SGaD5MvZDmwklfZLFrLAtT0nQa7YZmS8t7HQ1gWaF1jIfC2w6W0HEmT44H
Jkuk8SzyG54r2Vdm7T4fOGYa2Xmqp+gzyp6LSPh+FT4g2bgnrUT1VCW6h9GegEOF46ZD6Ezrgn+z
gg9P7WwOiRRSsx/TaoABwwqEV31A5M5k/EEe+85D3HRhSMQIsIYpmTk/oS7FSf5QqTQbCmCkuvxm
hoD0F3U98GpxzGLcXblhXKZZvE2OwHiLSMqFTPvZGA8xc2gqvBwJ8meFfju/0ckdAE76enOjj/xE
rAEcd74GDUSEEqzlki9K2dp+V6LSluvW8Zq2+TKmJl7KI8EUFEIzDjGJgw66KtL5/CbU+DkkeMYc
ClFDJQ6RspwW8V3U0U7YOUQ1PmuKJm+yEr3pjeIzO6EI/kSzZqcI5WoTGOLZFgdNM1T4ybCSiTI/
1voEPAJSbqdZguwr7jft9LsGSG/14cEFB39YNPF86PkKSQB7UhtN8my9D7iHqQEdKMZHk/Azk/Op
VoQJulGaAsaYBY7VfrEEr2ta2DU41+7jdr6xOXsK00pJrL8WoJa9vLWVXZ2PDRON/LvEicxLuxob
GCeW1VXoUdXO1NYIqqiWXdghyG0hMtEve8CInXkpY7ZD3qbM+ytGQiMAD89R12O2B101J9ZlAlPm
lU3zTS2dN5UJiSe1md/G9QSEjkGRIKWxhIhKJsC07yLtug60mlgjNKvmH3LiTy09/EBYRDDMo0Z/
KiXlrS9bH6ZFTD1R31E+JHtaFrekTi94vG2Sas5ygrTWSbRH9DrB1KGptRfyDhVR+nIq3sghCD0M
JuVuiI3LKPENwpJi1BuZPfi9wnJjqvdybxxKWyFFzXDrWzlfLXEYeF0ZZjHJYiWnt3yk3YWNMYrl
Yj+GnY5EfwgGpZD9gXqdN+rOVdHUna7dSTlfhRQWN2oV/hCoYyIFrUFcpa99kT1qI9+WML6M3Zi7
hEYuOypiDvCH6nvFzMAtWuNp4OLrmRqRcnoGuVBSI4pL/FzWc0nUqvdzI1I/croHK4sf5aZ/nfrp
mSAQIhe6jpOFGV0t8br9yifn0Akc5SmM1c7cjzr2urydkTVY5R2mgB3deU63hd7g97End7tgGaQ5
gbnjjZYS+dxDi3k5dLTBo/n1XRtwks5Ac6EzxbiE06V/KWt+BoqSvcrSCsnSqNJGag6rkvjgBCsR
cQYDAXCS4WZyfK5Tpz5Pbbg3JmNfc7af4RxLEbVpKrKXZcSViJgiTOk1yiHJnHUcwgU1GNMyLwwX
+Se5jp/sBRpznM1kceVM+or6hcxQy60iLkZADDmVTwCgLHMtKg846WU9u+Aq4v8qbMYXaf5NHsVn
CrgnZSGRZ+I6yZC4kuWfaFbIQgmnr7QHEOTpAPbM6Juug4geqhtjfIm7MvObBp9zqIAkayZcTiPQ
Pt8R5tGBn8G4uyt2SlscmM3IfjO2npRFnKQipQv6ipPPaElPLZNwF3O6hp1bvUdS6NVMRnbLeoI0
J4igQ8uVGNl75mXDuQYtWkfpQrgH/8TYA4tP4zHazzopAcpFs/hes9XdbmUazlwuhxw8GoFHDUU0
1lb+xCQp+yFZbSuR9ERQ1RckoIKkkV738LzgONfvZUn4hNeRVthzpYy1W6Mr1/EbwwY8Ao/4elov
dm61VqHhSgQfLUi5uGmVIColtM4MXZJKvUVyCr5WBRe/yF+2X45DUsQaAYgzGDtiIZmBNUmrFyZz
dmAZBRpqSuCN1N6NQ/g5SfNDphu1G12QyQp+SFjOjckiY4ucEnUZYwAGSPNjGZ+NQk5FiceeHJif
9qjUp4Sew66Ww28drlTKFHEQ0652Lcjx1ieYxiUSPYZZptgZToimoUtds4IG0yn6Ax85Ei/T7M6U
2f+4qVd7TTMO+Nrnhgp6E5gwVk6a0tKfqgCvGfZLXCOOFfDSiTXfBsfjqWmwyY1l9jmTJz+W2nVv
D0ZsfYusNR23qgjUwdulnCJUUKf3dbkFikCalOmqTN9PcZndpSnF/F6TH+1VIfmBeS8tEKxRGiQ9
+MiRrNCT0cv9qUrS/rStbjc0FvpTCAug7U+m/n2EZkkcgNWeTGpSnjmjbu0TNSax3r7TTdj+ojU7
wDRQm5tUIS1Na8+O2uCS6HbgcNQDGX7B1OoXJY+RbiWmQcYt9SVdr2mbpaJ39rlK0VjvME4X63sp
+BxPU549Gw295Xq7A/kv4A/y5xh5R91pgVOMgwZxMnD8FPgFR1K4HImDcO2+Eee4uGAjkoNCjSjr
Y764IW7tpurj3muykHp+Tgkx7IiQKjGCaMS2nuysN0+OrgUQWqaDSSJKUxQ4KH6aUxE+0nxnAOYM
P8oSPE5syXBj77PYvFQ1jmYts40Tr/Jsxl8rOzJPWkiZMBqyI4TpDFw+Pxi7lacTlFtJ8bZFYakM
cczsbVvDR005tafYqSzpI+iZ8ZQqzXTalrCuGIUVnS1akOe0JGJhUq0XnFAUePmxUtY3v1iySaas
qmiEOgjtBCRp7UX+ta6SohSYRfyadwRDILK1cnq966IudG+mIUQRkteRGiIjFCkEmJrFzpkCVwLf
mK5tMtl003L1piZf8dzAuTlFhJdua4TeMJ1yIswKE35/f7Az6bzdtOuD31fH6pOWhCH4zs4KmKgk
OC66kY5BpwTqiNxYtszhnMsDc0OLQYAokvGGsCvL1VRjbYBHl83i9+G825ZCHVUDAjjN3dx420P6
OjwVLVp1M9WDbYu22vXMAmef1VT0Alv5VtGM23BMh58Vb7aa5OZFNGHh2xhtLmOIYGWAqHse69Ek
Yky6SVflyqKPj0nXShe6wudiJBG+1sbsXFu98iS1heOrpRntt1VjiS/AW0EyIob2qlFWn7IkVW7a
ZTV4D4THz+ird5lDOFiXaOPXiqK6NVniXqxw4kZML3lv5Z+q3jGCDEcl9VWD4Tl9Eq3n044t8+mX
+sL1nRf2vwqUC1DUu/b//G9lnY3/ihFjtq6bxLqAlMNn4GhUE37FiGWOpC46MEFob22xV0OyfICE
ALDytcJ+6htGNbRc/GQABKMnXL3+J6+vk99Ccr1safJv1QJn1lXiXAmWa63p2VjqS2MxmGSypyXi
lcG+2rbIPMz4FCrL/t+/9kqQ+4d/3TIVU9XBpQDW+/t/ncG/RJ+yIOlvZp64Thjb3nmaslkhDWL2
Fp1E3biN/gf59v8vYhNVxVhLVf/aQnObtFSkmuTXytcfT/qTnIiHxjEc3VJNGrDUnf6oeznG3yiR
kUy/FaN+SbRXFMUkR81eOYbri/8JTDSx1dCQ5ruHZKQBY/xPzDOqupW0fvklMU9llKJTYMPZTVCk
/BursOGcU/d1FJ9UkhJsooMrpej2GJvRY8dqd5pFZuwNQQL9urbdmLESNLKcHuRZVMdBeUUwVp62
G7ucW3jc67rc2PQQu4W5d454CbVX0mXmIUU418n0+xymsUQbQBjT8p9mS0IVDvRbJrLUURzYPsx0
mcIzw0zy9Cac4KRMqj+YvXIX5gS/TyaVObkA49oA0yuolAA3RE9i98vjMCtiXy3LuUeYTcCW6aws
AmY+TAV88qxrZm2rjMjwuWCTCKpO4k6IwBytU904y2cufEU9j17vZDel4MlF+L2tSBSOypD0BDBW
XNLMVjhUdGq6aYmAHE1WsU/F03Q1gudPKlI/NwyrIZgkVEZdtAbdrRnCIKHrxKRsMO5UiXmvRjpt
0qKoyhwi6IZo2itqeDdF8TclEQwfm5SLVCX/1NQnBybHLkWqE7QSBXAqcY2rGgiGFhsZSqkTeJox
rFyq4bmSc/LWQqMBHQOYvzxXWiX2aZS+man1IGpVPXbkjjFzEQGz9msWR1e6isdOIV5VNrlWihrV
CYRuRUXtZy9Bay/xXZShbwmg9qt+PuPbLBLYAfMY3o6hyahZJUM9ra0rwy/FLTrCoSjh3zUSxZtE
qSg5CN6xtfB5iFA8LQVdyARU+imJ0lNePqRKv3xr1d1Ujz8nJwHiEpI4gNfHH+eGqXYmc2Ups0dj
dFCuYU0qC8IxUQAye2bW6gqnpHFuhR0A9TTc5R0zwkQap2MsIf+Y7mlDxgfCTTrg4foTIBxMYJ0E
7Mu+zZtKOvLRnK26VM6Rof0k0Bs8W9gpPiNKzDKGdE0G3qaBxGtW9mC2+OFk2XCwmtZkLmFBOBdD
eggJhPajSgZ6FBXzcaRZEohGuV8WxfLKVI2fCC0JirmA/FATn4yfFtF910l3Mr54U4joaMjDy9ST
1a1x2fMy5qwgqopgnH0V4oJv6xDDIykr9wPkKwYOxWuS3RPP7vAO5PluGVFQxZJBdLHDu1eNE1S+
3Cs1mTzuqTtKKlU8TWsezCiFXET8WtxxnNnNyCduGDOxiB36Vv0Vyn7+NW6PbW0AfclP+mwjs8IN
ryuLijzoKVqKF6XoFR8dpH6IE0BVbfkQVXOyK5F1OFohu7VEJ4kAYxcc+R6IRL4zGO/tc8t37JFv
L6bqChKeSPMYjbE0qzsl7s9DQg5BklWXMufgqZvY7eZW2iMGGJo97Xw6SoTMGeYOOuHi5QNMagzb
HOFqLO+7PAW/pBKHXc67uJLJIjNF4Y1NtKuQbg49TguQqUcji8WtqiR36kT0JjxihjWXfH5mwLTs
DfDPyAQPKrzKR42H36Y20T+y/WKRcNiOfe0rknWDC/cK+BgRau4M50o1vsuO5K/ReXuz5Tu+SZh3
UZQlV4WRmkNr/zkZ21Xh0sS7KG/vQ1QPnYkam4pXALqF0mJBgRO6IKjpHPAViTvAZJe7oW2/SEP8
OdVFSE23BErX1uWxCe3dqpyojPJ7w6xKkU2yjSFwq1i+g6igCiQ58jfK4i7RlCGzdTJnkFq1Xf4W
Z8Opd6rXkCLoRcW1wkBv1UQJ7I4NjE6vmhficWTYkeGsE17QdLqLA3voi9rTdbC1XWUTgmVB9paS
A6GB1k7PlPOymHeMnat9aVZVIPr2u55LhJo4zs+k1r/0ddoc1QJGQYKoiXotI+iJ0JdYlau9NlLc
1PXUJ2RM8+fEPMZIeXbzPH+bYc14FqHm4PDbg0zkDXqZ+FaLtPM4wJinIQrMtKecUozdzhb5SW2G
Q5sl6rWB3gcIN6UBu0e9iRpmjggpjOYLaV3d8smaADZQwyF4YrFfR4p/JSoqSgD9DYXIaw3w70Dw
42s9JD/Swk7P4RD3bikVwy6eP1udsINmtlOU4xMLBMHqxvKtSUhHVAj4Zkems68kXARojAzm8dl4
EPL4Nk9lGSjiv9g7ryW3kazrPlFOwJtbelNkeXuDKKnU8B5ImKf/VkLdI03PxEz89/8NRBZZRYoE
0pyz99rWZWj9aRdT2UKHRBxiMYstIKP6yNRyr1mPNSrZL3cghSd768jVeBxi3175NrOmNYThGsH+
j87PMfAn8iEAkrzx/BHhlemfW5LE1hZuhri5Gbz0khQBWXpkxCmSwwhdC9EzG49w3VXg24GlEPSg
2kg+dSZy7uT33H5Fqx4+agDBy7ZlVMmvE7S9vTZDNxp97cVsESWjMnYIiFM9i2o7hujW/W+6x/YQ
FiF0eAIxJmqYWpmnVyOKGJjr9NBVI9o+EnKtEUhcHNeqyFJ/iGmat2YG6t/3h2CnUaleZ0Gpdroj
O9b5LbaINHXQXuvwrcCa9R+EzJjbUuveO8fz1rNDr7/TXRBIWbJrdZSE5lhw8VMlspH+rfWIlsgU
w9zx9fjNdI0EvYL4sr2OMo0Np7FJiGmwPBfdt1/X13giH2EIg/iCehx9PtibvDPvSh0ZSljwtbq4
NfrCaTcT0dUbp2LvmrbyZFtzssWHWtCRsZ19zmIDVSEzRYs5n7n2FlQddZGGzC2tjE4E6RxFbw6b
MfSrm8olvyS220PdhERh9Zmzc0vtpdckuD5KBVNbbDWsXatRhcCVqfk9mmhUNDZVwMoivT3dF8T6
AuJjPK8KKu+9eHA8eUc3ATU42W5Ny2Uct+I7ca6mNYgnX0tuQ1NCiiClgPi7rJsplcTxRG8D20I7
zW9pxcVrGcgawhBESVW0b8w69q7AoLAZPSYzOqsE6mjI1ToluTIxlDFskoFBObNFlRsg7TuJZgSn
VuqnosM/Qv+z3UmnQujTfgRzSfNmcuMTTcAfMVKtmijMQyLI/7HdcFebZJVPraeR/JfPWztHD1Z7
hMe6lq7f6dqsILXZ86i2q5Sf9bVraAEStQLaK7vXNRH36U2aUAYkRbpbR29CN994l9O69VXsqS7C
l9Zupq3r44twzX2PLddpMH1U5G9v09xOTlxeMOk0Ctw2hBoCOGhcMVtvwIozgsFQslSAlZeCoeFC
ElSgUlakAzEjJfUKmzosZnr8Q7m+y4mRYB0KnLigdNrq9qFF6X1gS3IlsdA4ayMNKjgpCO0wDjlt
t5ltViy9/cT5CXFq0FR0B5VkmFAnIXNvnVM7JVmP4jB5qzDkIPtAdS9Ymh1A6kdn35wppvQ1Cxhh
/AhTs0VM6XxYnVVv0HWjYUlJSwlHOqgSLsNgTbsqLXfMOdFmFCFlahxF8ADn7VRShA3V0JmhoxVa
e2tW1sdocK7EVnPG6JhgQbQ/aIx328lt5VOHUH5j9EyPy91aFjo6Pq7GrgZCaPv+Ha1N4zjZ9rHj
4tj0SQ/BNitpAlgFpV/YUIOmxm8KEWtoaThRHBJrrKF8qE3S4cgk30GtqF/yEJ8ZneStXSs6qdUm
Z00DGtWxYLftqF0TjlLX90Ibqk1WuBHsH4rVMduU1qkTai/An9ljgBZrCHvmK88TRm60TBT13fJF
1rkDT4VgpHx+rYRFLUsX1lknQM7AudKWB0qJw9Z1bEGzEhly0LMaLoPkZjbSb2MyB+uMVPKVMw75
JvONs6VjEmIhcutHst3qPgEkDiGcZo9OkgCPiwPHgMznm3B06m2K1N3yUaU5rtyx52hfwXWyqs6z
M64zFgXoiMlpDJDlmN2qG4pzp5fOzZAC92zTZm+5/HHU14ZnPIxG/97iKjAi930qaZNpKUDLvrQp
rdOWSQaG0VGn3eEn5g7XDsFtccQ7vTRiTq+azn/EI7DbDmndeW27ncOPqJqmUwMrJGAHw8bhrfEs
sruQ4q+NTu4ZGr/HTW6hV8jPDW4EZRc7mgS9rJuqgLNuV4fwFLVusI9C+V2J9y86E/s6gBCcTFbw
iAv2i3RKstbtGL64eIAo3b1EtpPv4+iLBpy2o8dNhPacYK5A1zWdZmuEJ9m/+0Tg3rKV0WY/vrj1
sKbih1Y9pg/ZNASR1POb5Fv7nBIqdGNa/BFutUSilCzJstB0oA71fFt1Ltd0hJnNkIaxy8Y5JjBp
1w9Uvlz76GpDucoaIzw2TkwaCOFrfOEO0gzvu+EIllnCsFaBw8hYy/Y5rNrkAIUNnkEBi6WhLDdx
Hs3+A230myIUROHVM/OA6x1LSyeVxmsfhIYRwR996zNP7G2ZlNs4EcWXkaCqkDqXdlXjY8kKuoU5
VzJ74G04pDSfx5swjG+bzsieOocMNyhZkNB1AfNgRKspjOCYCdOGdqyxVuZzWZNPT1yfRgV0zvRy
n+IUxKh3WznDYx9HTJExCgGNCnOQEmLQ5kyr9BNux2F+N6v8btSM/kZa0tjFBpi4vLXWZDOqhRVu
nABFBeKfGdRXTEe5ne4NaQ7rQstecrexdnDB1qMFjKexJ6Q2rjyOsnJ2sWWP+z4PCVJyjNeOgts2
CobhKDLUGb7+vQW+xnWa/5EAXI3oq150KW8J7KZNidBj1SdGi5hAPvmAZs6Nhe43SpnjR9PdhKwL
bgDosxjLwdibZsDSkrjmqmp/VA59nRIypJ25j3HPh52Y5Dmmnq5hEaAC4BdVfakTEu+G5qVxw3jr
Mw7sRgqZO12T+sWjB9RpmJ8UvRkw2JoUCmvrg1qN2xi/SaP6khacXs14jDo8vK10T5NwSeTCThgl
JILHrkASw3tT9oQfbaw/t2NoHaEEmk141gLAVR0q7L22xSyFjSiTDCaV39v73kgfINWfDSKqd0Pc
5ltqEN3aCci40jF4nLW0PblTj4oITxmBynpN+vLEzNfRlrCLZ6OMiablz+VE9TG3c/GP2TdWvp+G
YSdUHLqbcODcLkquNi33dZAAlXUlfV1nODo4kwtvmcUbJWcuByISMBcEGKpq7dWhPhARkBTAQFrb
dXMrvKd4SG3kOuDvsa/eLZnFS3ox4xT9gOX+3Jfmb2nGFR2nvuhPntNK6N/3dVMmG19EuPzUobZr
WF3qsNxl8NbXmjFk6yLPjFOlDlE2WExHTXR1HLiohhXZrNr8OydIg+Pyaq1GgPJyqMy6PUmXhsZf
b0IjDnwFaLWFURfMPMZhufWf7rbIFcpCtEdXvTcNZtapdT9L8DBAi7mz/Hg0sN+nsvmhNXqxYQnC
1nuinba84+UWWVS3Gcv8XT8GJrov9agAgc9pHx7JADBOeQj8bvm4zKTAf2no6drqSdV2ul6yFjGB
YPbRXdfRoXQ7w1I22u7Q0wqsGXiw4HBYbvnU537eavialmcguYeNTox5vHEGy1ixmu1OSxfObEMk
CFo5bEQPjhI/AKkBpvq9EeNw2/E1WYGvHRoZbsqilie6nn8exgXC8+uHkhmFs4QwXfa6d6JJB/g9
rmQZyS1fHX79rGC1figAFzgAnmHR6H8eMiEhSXrx0+iocpurP4Q1Shuqf+VJRhgPql7GG2MEivPr
oGdgGxZ+Qu0TMu9pYbsacCgcdbRUfifS6jAxPZ+wZNUnlzU6JzQ2V6sRNd9QUaxZePU/74pU0zc+
CtUV/C7aZapnlnIlHnXnvQ/D4YTqptgTZHvzCyG7/NwrQYFSB5VKKj7bqKILtQKeenkikUqe6swn
PU6kIEPn/F1PLktfNB3trD0szVLYyyhlBjqhbVh1IFf+OmSqc0kU6LgrxwIZGT/n9ZMTSa6JNiNR
CHXCuGfclD/D0KnW4XOe9Goflu7JtIlRTyp6lLlqqf46LF3Rnw3S5Yd3aLTb09IIRUTMCaReqJ8y
jTW0ut+IiZTezAXn3JRPpc15l1i0AwVWg5CI0A6WO4VStklFoeFWCMEmRN2LP2B5IWaBMV23PuQI
IDxJ4ZRRfvhu1FRn3cQ8Dqm4BABZMRNjnw8mFFmKZm+LlIyIsoatZgfvnlvehxFMeE3auz7RH2vT
f4WeM5BSvxMEQu7LOrmLJ0nGi153l6iDTpQ7zlciHi2fRNMxj3zUjN7LZIc3ZoK5pWe1vvKjwd/l
01cej9ne4zrOkVaSnZxdM2HZuyRcgS8uZLpBNe4d0PwZG8c7CSNPtqWZvYTeCOINVTjhZbuu92Hi
5zhVrSZ7LCvP3IR59wdLuv7Y26xKRfoSpxaKpYTxkki+bMJyaHMKOqpcTmcA20Qgd77n9rdJyZ/1
cMFSpSwv5kg0dF4P6S5pCmeVDXKlgZIbe/Oro42cdT77CYfMi8QQ75bGeVFi0OfSKtZmMAYb4gGR
fPnOp8heWiJRN3bjCLTsbLgMYnDRIQgspO6xJR7h5CUNVsSscS5u0RzTRL6QFXaRTYkIvGR7ZvE/
W2UkW94hi1q3wnyu82mNWgkO/SBeS7OAt1LOCBPULrOQe7q/9srCTzfbxbZ8lz5J1CbO6eyUFw02
iAzJgONQ28Ds6er6e28yq7qO4W7LYoSVOLwk3dA8UclaOcawT/2ZgJ9MYQmD7H4MsTC3RbKzkTSs
SdUYt67ev0nbY7lXU4DqnE8aNtk3R/bvhYvcnET1bxhP0B/NwgeawJchQoIWxVB84wN/Nchc8zJ3
53cGHhoyJkJpfMlcPsYw3gXeqDAMSK5xp83YU/f0dXvf+RRAKEusRuCw+4bM3TS3PEZwRJaouHzc
rM5tMZClMTobW+LnNzFZgDQdoLeETbTPxvCHmaJkMFmQ01tQ1TV5P9diBq6drrFasLPTKqy5ZXaD
nxFsaus/s0MgH3Jki9mxRojbD2oFH8OYWJvQhqdGPqpK9GAqieLyjvS9mCoHuG4TU7kxRc+yKYxV
6zYUqqivrtsC6rJ+1zzMBv9xbNYXluDvs4mlzKnoW+KsoxCqEivL4WKaabK1DTgBzYVLi7MLiW8y
kZsR2vY74M78UPQPZY5MbjTHF00neDOU3UcAqHIjbC1jb89pBpOcykXCwqcUuygq3kO+GPbh9qYM
I2uXdKjQenaMrUcCUlGTiEdkB95l1YTKAwREvFMylAlqcIku1u3owsW1Uq2MzO3Bg4NFW8vcPYJ2
pjUeoyJ18z55sO6qnJQgSDipKm2ROWiYBGl6nwuUNyglKr/Avq2MCsB5Esh1T6lvckSIcOwDLI44
BRXCKB3FTxhHa4IT9HsoDaQSph8UtpGqhbhxhupI0GB4ZmzdArncs4iDW9A5hBixtYucSkeSNyLS
kOHe7vDyTkbzRDxzzNbkSwj+DSK4InJEtMbstWk109mhhPhuW6i5kdL+oWRdA5bplxKYxi4ycHKz
NnpyBoxTTiqpFAQpQRuWDyszGEGjSerPPsMw62lCMSh0r5woR0ynTCXTqYqc5yHtjDuNELZtW3Lm
BVVtH8uSTnUqnM+iLZ8LXNEp6rJNWpv5LvTqA5SBAnMzdvx4Kg494NWVkSELKkj/gPlPjWxgBO8j
ufO66cYwiX7vfAM5GJsbw+x5bUqTbC6vUfZiy9gmHrt+IYw1OAlT7mpiV6nPxvPLIL1ygyKOytps
HxuEeuVkUqI1dpXZTIdMj3EC+C9pFTcwK7Cv6Rh2qIfk+2mKLxJHO5uuHBwXGopo+haKllCiYMSu
LZ0nFp6vGtZJyljj3vWZ/8uo2cquIxg+Dy9xDOpA81/7ABS+3UFx4SkvUVBRTXZP2oBlNat8fe9O
7iNe/O08wewwCO9J6Mew4bMrtsrlZ5nJ15rOAbnQxBa48jMuB4N9rf7QjmgACVbAJhw08ErC4UZq
/W2bZz8oBlpk/IIaAaRkURejb0n8bhnER6xsxWl5YDnECr2UZwB9kjB7oa6Z7CKseKflUNcsTnsG
XS+PKItNRXiIHes6QNKGtPiQ5+1AytC6qQcA6U2/d0rWDMshQOD589YUdIFGdi+IqjbQN9VIBAHS
4MqgtdILeZ4CC/8kjQlPn499rIXbmJokbTor2ND+rFGbUVwlqOXkWu14yIL0kmdMPD6JJtHINA75
wNPXxYBSqYJdm2oaMFQrHk+jj96YepGxyRSUkEmyZYWClMwhN8hI2vK4/BxInrFHZcym3ruvKd/D
s6U9GacPKGaJijZzVHOkJ56QII6djRsWPkZGhCm7UlpZR0IwEKYRQcikamMkFyrfRtMqIrmz/GzO
Xnae9T4/WyFgOnae63BCabUanM5HG0lcHWYYrj2DzGMrZNnpqMNyazmQW8WWarlZ9CF4NETB2GKL
mMLQmMKDzhL9R9WjhZo8ru3MYgE36TF+7rD9CjXyATrh4CUoAWIud9nqEcQu4HJPA/UP9ZW5Qfzn
t+WCjiS4r7mpR7feeAaW97lJ0o3nklydBTh4fTZ/61i9lDUW1M7DAugk7LNwuNdysBUmAJQDUvdt
PrEM/HUgYpdlqoFyn+Aibi6PTA4hsgb7BULp4TJ1OIxlEV+LqHpP1TmJzaSe12ncXEQxuLvffgZ5
9yLRqXGhsvNDYx4iSJM0VDm7dfWryy360d2xL16Q0Jvw7kYoPjLkSkhXQukZfsE1dbVFmGcLgFxE
eLpv5tRm1C7CV3zJ5dZysBMCzfWhrDYtsrSzIcU+KahTxwkibVNxSUW7B+8bnmIfNaJjjqTmVLVH
tVkt6y38R/jqG84xtdRfDm7ck2sZutdcbeu62PtRTlRJmdaPqBaxDUcsw1nCFTHnDhSknoCZ1mXb
MlI2UJoOGnYKx9hi1+0r113rinAIQoI9zz8PyI2ygw4Ah4Q/wJ18rjkBWOIPS3LiCGI+fh78f94y
a98m6Ilz1O4ibzfGRIOYwV9qkZ7I7NSpDpspmhXtAtnLoXOsNZnRfLNqt+jbJvuZkDru8kWAykJ8
Mk+oOdqGEDaP9jWVj26gic+SvCpRpHlNYZ9rEwc/LSAKlPko9rPipyEgpp7qV4fIXRihVQmZZLIO
CzuVVOQHXCPFbnmdIc9Dri1bDXltG1h4oob7zptp57g9a/WgpPBrdbxZaR08+ErDshESoJJkWr61
kivMXKQusc261Xfx/iqUq5rgT7V6dLkL9qPbQy06dmqTJ3kGCkUNivZsMVCaai/oR3XMzNGzA2ln
OkMRjSdPUhQ2+2+OMT0kc9LuDLUVdRVBMFuofsv9MZTUPJuYz0KW/dnN6vhYUVZYJDhjMUawT9Vb
LNX52bRmc6B7sFneelS/TU6GKl69U5xobIhMo0PZzFcoUwMQInGPnM8EDBM1toPjeYaAYx4jkP7q
T079QlZVN5f7Whr/fG1aVfVpORgA7mC7/vO+lCbOBGu+F336EYXm3hkib99ComaQVWcXZwhwn2gW
h2BUg4v6WWMROunShdgs/2MLWX5Gk4nPIRHt24xAb5OM40pTH08EZws1KZxK59TBxiqH1Px5bS5v
kdjkHnltTZ9Obcub3PsWTOVzpsojbT2Fe6KYbpd7wRQT1ZnLraswkwHtw7UVQeLWXcmlot7Wcr0s
d5fDrB4YEOxu4H+xAlJPGSdR70zTuPEJcYdEj7qEbzdxIUgxQUaYvSAxsgmUuPZlnqcnx+SSz3v6
4dX0xgwmVomTZ/sqbe4F1Kq6ejRxq5DH1l/1Qmf7EAa4W3SyOKm14KhtLjLW7lhBUIxk5DKyDhm/
xDUR16D9TYfyda1HXIPihPKT6nUlv1fUNUmeyB+8ynhLOufdybxrXen+hh2lBaWusPi07ZssgQ9e
JQnTudad7Ko8t271bvcm/Q5bexA2RrncRZUzRWgM2vwj9IHM9dIgywmAUhFBkIupLErTS/d1bD33
0xlnzAWJPc12e9iAvrgmQ/ZRthmDrXXpIQiv3LT8Tjm+fZDUKiWZZLj8p4cs0A4d6zEvrLs1q0Ly
dES3cT0t2DSZc6FMf+clAd6+e90Nxm1lpbD6nfh2zFgZxxWQGG+ytqbBxphFKguVbjhWTfmdKxL7
gWBRZpDzw8zcYp9LDDT9LfIHugXFeaptB9J+cZyKuv9Wane2G1jfo6CZaE2oFk/JGlXm4cYbtJfQ
ErfgRrAc6ml6dIbuDx3ah15H8p50M5M4bOHvlouRonN/SJKE5ltD7qLj7ZdRxCcpZV4vN/EKgkaf
jsgQUBRMnX6rk2APHa/wEZ+72nERMP5/n/P/8Dnb9Bj/m9Rz/ZnhR22K+F+A6T9/6y9gum79Qwdt
7tq+Y+FMtsi7/lPuqRvWPywNoQ8OZx1vkIvc8i/RJzZnsrN9X/9L9vlL9Gn8wzZNOOrA1FFp/j/a
nA3+P7+LhzXeFhVex3PQLGOpVnT433XT8BBLMIP9eC0Gk6ybUgObMVrsB6pxH1aRfC5ZrR17K/Y2
dYzdXjSoLPQOGF4c9I8yKPOnXMu+A529Ic04YtosrrGDfzOCHWgUtzkSqFNgTR+x8NiXNBlNG986
tH71PHjeeFsk03jrd56z++2L+A+CcBsj+N//Y5bmG64Lp97yDOdvudJWMVWpH/XyGhpmvh9QNRid
xUXd2AeWi8VN6RJup7ND3xcNIdh933o3zTDqVxI8f3TRXJ39Ud4iWhqRhWXFgc0jOiJDOpcmrbba
0PR3rgoApLCSHgA3SMxNJC8FXvAFgC0+aGPxUCptvZuXDVX2Vm6DpJLnGD7D3tGKP2DrDefG8YzV
hJlPFPVwDGWRnM2eIJi0a/v16LYuy9Q0xIGjB2czGoBqCm/TBtJ87pWZ0neJr4q2diHCYzF54tGZ
K5N6N83VkDn6f3ymDufqv32mjou83vCx54PY/9eTBe97RGDJ1F2Rk3U7spPjnS9xboL5Cp9kqK3t
ap5OYgZzA4guRnKSfHTl8IWUuN3Hfm2c247aCGGut1KCtenKrkePJ40Vco6GAJXHxMnSB4D4rAAc
49n36ao2gf0GsU4CLnegKVayOBNgtw0tj13sgEWsQHvxlJYwgSIneRyzSJUt0xCOUVTp+LLykrw5
PYJQGDRqZ4IntvSyW2q9G62XXbKp4chQEBn0J9Pls/RnzK1O/jKBaZMuKuHOrqJLqpe3Eyl6bsVe
Jp7m7hAZ9kMae/Mhibr8xQAbZ/f1DeWfx1iV838dsLCN8ONpEP73c1z/94vXtUwNyTgVSh2IgroG
fstOJ1s2HESVtdfC/gZkqTx70Aj46BJBdlKPuSgw4jMOUOcySiveIzPcOgF9HBxQ6CgTli32tad8
fRMzC5qR2PvsYOpae/nv7/NvEe+aq7su0GJoCowxHNRp9dvbtDU6klUbFlfNEO0J6cSlcHJ7a0dD
rIiQ/v94OeNvhojl9XyADa7lObrven+79FmkTDMy0fK6aYUe3QqidElXWwmBP1NvdOs6dWkBMHf2
H2suqBXYMSQQCKN9FEthb2kP7gM0s/ClM8kKo+DCcOZ+QxrPRj0WLyVSSYoLStIYaAWB6pN7Kee8
2VUGFijUXM7lf3x+6g3/rsvn0wNEYRsWe2BHzSb/+gHCwYijsMjjq22ZH7hgo7MLgmI1enrDcBXW
69BJta3r2nLbykrcmIxE52bujV3i1A9xbCD2Ra3UKe+nOTEatpV+txxSy/+Bxp+qZcwlCEyCqh4c
gDMVom7dRs3OwDpzg4ag2ZHPPuyGHm54QNkGIGu+hhGq0xEy6Vei5dyxQcuumotFLUD9+UqKKiSv
CG9ZEF31pEcH3mUe5IcO/cjcMgRU7S6sBgSlFJcvgs6r3hGJXOjGeNJdgtFFS4Z0C0RONKTNBEyo
G/YZ+o0HRQ9EbzofQidrz0FZoFqwuuL63z93+99PJOpHTI9UaQyLiURdf7+duJrT2wWcXnGZPNrZ
agMv7OHes7HWR4KBVyZgzxtvIId5+kp1L/lh5voGUM/wWaeujhHKcm4jkWjHdBBy3xlu8JBMiJxj
9VzZEkYlpq++T68gI4+j4SQfSYkFOifH/RZY8HRXZ3mKUzVjJCoc69PSA1A41YNVe1DKmtbfIgem
UFBPd8T7DDdziq3OtnyBElF/RGJm7SajRo5NehOVfa04UA+vd4U1WmT8UR2mOnJAsFJvLafIrqHd
rWTQvMsU7RGIqebFcu8bNm6vIB86ltLb//4BG777b6e2aSGYdom58nWwb675rx+x03ix1kSdeekQ
ya1rHcWwD3XyzGpbwxAb6/tsdrzD8sByGL0gEIixeU4jBNKFX7+jB+J7NVfNbz/67Sm2m+i0adUv
/vprsgWTIV2SWn/+3eXhIEt4id+eOTtCrCGtWpjN6T8svy6GJkc+n+1++8XlgZ8vubzBKNeCnW9Z
Lz9/Rmedd/DrxSefrMJd4PbasY26zX/8P/169p9/V1dOd9pj6pNafmO59dubVQ/8fE/LIz9ftK/y
20Tf6I3sqf97YCPV05YnYEKE0LjcXB5ZDtPy8S83LS7ZtL5GzPF7ncrZliLVjTCDc6yQdvYmVoA7
qVB3UkHvEoW/62RPhYR17Iu05z/mrEt3U/c8ieEPiWgJZKB5k1jzH9rYORs5xU+Y9j8zBdyL0vFb
lWv2JumRyg8uKdSA63pfq56D3r0mLQnUWYtPcW6KVyNmuQpx+UI0DKhVPdz3RX5mwqfNqFCASSHY
17H1A0DjAOpVwED0sxhOjKuhYILTeD8ouGCIbT5mZ9wNTr8ZMDCs5y4QyhmyCj36twat6BV1s8eh
YBjtFcIwpk281oAaKrghvTNzm8cnC+phOxjOawsH0Ym/gEVfpcIjxnAS+drAnzrNHRkit33ok5OM
no7mKiiJ3OmmDZLcfc5lsCkUhJHE+YdIYRlDR+64fD8sIllysmbtCV51jDrNXpCOCu6IDWCFwYPq
uEcXPMcoUikUZKqYkClwyFZhIn1Lf5sXcKR5Sk33GoZtdBadhqAF/4Bn+/0BxdG2LRrjxlb186xM
39JAQ4hFW0HPxq8ES7yBw3pTOsZDEjYX2jseWrf8YQ4BXVYQL2uFvqReKYrgKfCrAKNWvC5hZBaw
Ml2YmY2CZwJqBF9RAtQ0rQ+w+GxqAW12UwUpFBuMp3iiwin2uJF16kyMjPqG+TI+NtVBQO9sFMaT
Gfuc9oA9oYSC+IT1aSvopwQcNCfj97jOHnK3INbTY5RUoNAKYijRSNpxcin6iJETDHjrsEanlPdl
v0Lgehwj9KRYQsg17w6EtzO9RyCtbRgF8HePuBXooqYFn3Q3T+iYEmNltBE8sh4/iJEzFKfus64g
qLNBgZs2aJ6NDUK6lt7YXMKANzWsbNI4NoqmShMbgyaAVRfQaja+WHby5ZRQmsdGbm0reSjCsrkh
8upUKlZrCR14V4NvTQz5DQbCDZlpqPTih455HkeVflMAfpXaylMc2NgqUkrOk0Eb6oB1+9xl9guN
j/p2oBKPVAM+SivvmoUvy05vRigaKfJsXzowaJvqKhSVtlR82liRal2QtVKxa30gtgjZn0ygtpoX
h3DP4dz2injbKfbtNBbIby2GVqLjv2ZMVVSXYOWS/z0rdi4CdJtVt7z2OTEL1kCOqTkjFsLmooHe
tQ0YvKSIrXQvMhA8eCEaomlXJO43KcJbBqzs5LXpy9SLlJ1dRRARPdUpmIqtDfg3XwjAigUcO+G9
VcLZd3EERsFnTvdig1KF82D0duzWu5M2VTvPwfshn9wku4VXstUYEOnVI+OeZ+XX8JBy2mNy7VvL
ALCPLCoBYlxL9oMEOd8ItwQC5XIpj4D4ZtaXyB/KZxZbuyTxnwecVbsiK8mdbfNjZ9TvnEPwOgrP
O5hpDtgmh6tUD4jP5tp+Fx6f3whqfFtVKYCVMg4oAi7C/hvPKZutm+U6vBbrEb+xwswXxUFqRrw2
RC02ie/9GHACgS5pC1j57pnt0DcboxN+dapdNrF6tJRfRAyKlSj2VwlYmq3YuK4Ua9rC6gR6elQM
aqlo1BMN2ETxqTVFqrYVszpjVzQrinUGzloqrnUL4DoBdN2jMeMLgH2NwoIQC8XDDhQZe4YlMSpW
dg80G0H2sOKDbBVNO+teI+DasEThcSjedqPI2z4I7sm+Kxcid9BC81go3YrXHTn33WzQ61Uk7w6k
d6PY3j6Qb5pm1PUyDTG03uPBgAQuoWvABc+rtas44THA8JDxcB0phrilaOIGWPFC8cVB3JCCAHKc
lMZir9sfPShyQzHJ08J8sg3vxg34hmew5d7CL1ckc9D9j4Zim4+Kcm6U8M6l+ckFJvdZHz+nDJzr
SbHRU6PeR6yqZ0VNrwb46TBxcYCgMVVk9anpK/gT3G3c6qVOtQcFk3svUD3R/UCIQKcSNIXz1gBt
h+i6rYC494rm7oJ1rxXfvVekd7QBwGgV/d2inzYqJX2gyPAlNQfcUf5xUNT43jQfdcWRj4OSEUCx
5VHoPvWKNl8r7nyuCPQ+KPoO5cGewsQdVNfHBFg9ivCLBry+L9Ifet+iE5UjTi8U3zqge6SKBc1m
NI+xRQM1riIV5NhfakXItxQrP8Sf19nFq6Mo+vQeGK1pQDgA9klsrY+RCkRpdgwwcWVa3/E1HaYp
0N8MW8itr1nDWYa+uKIM0NbLM5bDcjedi/AWvsB4DuwZhLX6NfX79E/t717Ia2ObEw8d6KADaSnu
PkzD5AmTFQAXXqodposoZf9a11a0s3INarjvittJIJqe1d8ovHuZZ903ZBfxprT16Ippqr3JkL1u
4MiJd5k32+VvuTOEHpc5/N4QY3lkK5ajTkZClERYIAG7fboAjL+MXD+jo+nehKVTgjZEeUPZZbgI
LRo3vtbnHyRU7Jan8tHDFUtDyiORnNi9DekxmufmvgGYtPr51+Qlmdrsu+GKAQeYpt1qhUd0XiTw
BFBqeQ4q/81Wr6v16QVyWvSGspeunhZGN0Pf2ZcQvc6mskhHmMMMdLFTf9HJLVdTX/ePLHnOUJCA
qMLjOUip6/cajfbV8jTNejWtyvqGKVNbmxi3b6dw1E9226Er1pr4xTW8l+WZ9oxwJ4+M1x412zbG
aHcmPyq8RptUoP3WfSk+gOhuytpuvrwwxizkmMmj3zRib0yTcXCB4d5btaGvlv8L6CIl+2q/jeSo
Qkv2otveLf2TQ7twp/LY2cF7T8sHpGf1HdNV/ZrZrbnlOhjOdVo3V9sdkk2pGc1nWQLJUJ9Q5ZAg
YOGye6jSIDs4pSURGMX1A8A9vln1FNp7Ky/ygk9hxz4CBIGsGSXZWYhMbGuvtF8CP3pcnhr24cOQ
qLJBrWEMxJp5zjnvro2ZkxXj9NZn93/sncly48i2Zb8I1+DoMWXfUxLVhDSBKSIy0cPRONqvfwuI
rHdfXbOysprXBEZSIgmSgMP9nL3XRgb454v0UN8XU9G9iACJvxdG5UH0Sn+h5k8fcn7jniyJEjkh
Thtew25QX7diLC8NbMKbGodxHeGF/NVbHxrqhO8uwGFTdbV+kUgWbgbVwT//UIBBMVGqJVCyN5oG
w7HTIBqN7OM6GM3ily9ZX/biZ+5EJbibXl5HqzevnRRzPglvka+HjgNOd0SyyTw1XQPHba596+Sb
Khndnx5GimVX6pbqqnL9q6dqpPclkLFcelyTYfdegu6w/BdTPnuteK+bxCN/Wf5BJ674e9Relv1x
MGSuizHWb+SQqbmJZm76aWq+u46637JDEeg3Kcl6GUuRXPTK9TeFsr0vPF5//oM6BN0bL6/uDJ72
ORqNZKvkqL6aofnzqW0fczSLTnHPWE7Dd3FLyNpd8BlxVC7v0qDCWvMFRU+hZ+fnfB6a5sX9pxNL
/pUvZlL8PIYfNE9pSI79lOnGdoYCfxZju1s+S0CY2Iqe2yFOtJi1QYU2PC78LQfT+COBzbW8jtLs
mZnvpM9wmCp62Vaycxwt+dGFxXF5HTKpsEkk9fDcGBpIITDJOzvh9GJ6cFr+A0QTyn1OieepKq2j
kevDLpHOujWwLUkRQpmahu/YS2nw6SONY1saL3al/+q1dPjm5KFFFzjB3YuY7esRJQ13fgLexAt1
SfstMxDyY0xXuyAy+i/RnJcnGqgdtoq6xonrebY1wY/sHK94W/5YSg8Z21hCqsFjeRtKO//zqkk6
vYBCa1+TunEIe8qsrSS64dvpmdzAJFNDne9aPZJHP9OrN4MC37L7uqP6NWUt84p/YKATFgOvm3ez
66Ca2W76aBvTPMUEuIPh4nFUIiwiVf9JkjyzE6Qeh36wjfeJ5KplF6U5hhuw8eJClLX5ZIeIu5Zn
OkjGmetl3nOcOMa5Gxmr//whwKhDtPcPbyDNq9BqHBe+k/7QY2uzvGRHq3LjTTGLdr0OntVIRp7v
sEjTvMZ/KguhVlVTiaeyic3LpHrAofNnH8roSJlnepeFzfpM4JFNBn/6LHWm9uTMPtHmoIttwbce
yto4xYmVP1pP+/yzVwYHWoDu667HtnX1NPoCyx+aCBRH6BZv3YTREkkpa9yhTb8VSoT5l2+n3t5W
TWwfYVHC2jcCasSGfPnz7TTY8GqMSozlgXvDPxf9edVatG89hdGHK/rsRLRP/+cHhFFkcKH/okPb
0gIvOGQG6bx5dczylA+piZkrNR9ibdgH9+WwGz2Whkay140I8CaX7lCkA4grEn5Mru0q8ACclcRD
qDbDKpo4XyRil4fctKurjJBZisLEXWZJ91oidt15LhnbVddxVW1ffN2Wx8SlNd/rLFaFJfa9Djag
9glTYebn3fGBv4yqtq6SPC3dK31I4S2BSNNPZ4QqD1ISV3Lv2NACARf4gzOiItC+XK+kPSNiFKy9
J9+k5x/jpB9WeVCZp6HzDnXBGjB2lXt1AVOtQwuHOsTLLRCF7qFlFs5sccgSz35vjShcG0bXHVpH
GbvI5RwF1zZsIwRzMMTS6hxUILWWTZgbEN+oJ80/GtnDXkyY33JzmHUwNN7P9VBFew9X9unfj//n
/y3/vGzMOZr4z93WivZhMZ2Xpy0vsDwOZpD3WG7++0GGceiaLsirdhEPNiQLndIOZY1VuutOg7s0
ec145bUk1BbcUl1avJMYR/0lZgUUaQpQl6fe4+hHToeLCXGOasFBTtHMSrVq3qStzly3xGozYk49
iaDpTz3yp0OtaxsbU8SKqPp2lznfrtLH45IhLGtIHwCiym3XZrBtvAHhdXd3rdb58w/drO9bMofz
WfO33ErPOsWpgzkYjzTrcUlHzUnpf0lN4wNFs9Zl2Yy4PyYbdi3dGGPn95DR2nzcgnf7ETchkQBo
obHNIX9u+q1lV/fcNS9uWDdw4/h6OMuarZECGpVAvBDYsWBIqu5t+XBUR8tTjkNXLxk5esSMyvqZ
Kl5VY6VC1l78JjpEgU2jXvUkGtZNyhOQsPNdCV1HhKTEJRYonpfHlr8WDVN0xyw3EaLGDbIgmGW4
y8GDbpgoYMdAizDvWGQm/kaWrOIkslQiohMNML2zZzr22qQ8TADgE6jXbiuN7mYlMYEoLC1d34R6
S7Ljvwl+CKxrAC1QMQOnDU5BGpGrZzYk5czv8+fVbcLGTsv9PMZhmgx2u4osdRRBArYhSA9oIYtt
yFBFiwVIJDr1doMSXG6SONNW9oQL08E9vO5U/dxaRbvXIxqpRKsOe6NxL442wsGOUwTzdKFpiEDM
3k11/x5bMV76yjvI0PdPLBatWasZzQJIcFv1qe4GipCAJNcAHcRqseqUpWT8TYxxNtU6J20IfvVN
8ztxg3zttTD8VGXerK4o97V08GMRvGcM/fuSCgp+KT8tUaHLrXqJ+6xxBBC+ZHVblTrToajNd9K9
nGuQXRyvdZ80WUXnyQARXiSld2x56rXpO7JyGh9WbKWxTk9sa5u4cbKJUXHuA7c+NK2DjwDM6Nro
0nFvi87fmp1obzjCkmM4de/KbomWS8zsDD6nfJnGCjzPGDpX25HmbvYzgiGP7DVNSHdH8KN56lph
noIBI8o4MLcYApbGXBqIVdPMPWqC4u61EAAqCsQkWUq9REmvj6+h1QdPqfQTYA6Z3KLKn160gioj
74Osq6Vmm0ZJfBIjHY7EBjSa9UIc/rjwLP86qtLdLSG76SKZaiuZ7RszPSezQHDZkMDy5Df4qkZp
XLx5AIsShrt/b1JNQH6RYDl1V/sVpvEbNDU0QyiPTpps351IwxE90GygIOLO7jZiNvFAdl/EVIod
6u+nCJ3QyZ3RwbmXHCKThc62YubPed3Fq4Ve2Bmi3vemvCyIwn9voOt1qwmH2UrL5c8gyknukdgp
wYf/2f9+FmJiuwW7XMLAWdxay2ahWsbuuy+7gYgO/FJKJfe4yOzdYtpaHlrAk8st6OfoMFz7ffFq
ZcMwZtDe0dTG8wahuAa1aYDUQE+cas1TLmaNlhXifQccSjm4IdTwz3FOhNOsydT8EX6FZpLCN+nE
kabj2c4HuAnSX+kGjCX3v61ni/9suaujYclQKHCB1SmfOxIVc0/1+A+uMzc1exMUxVzsioLTNG9K
oJPbvGiRrCOPXxeTvMlOf10sfVHALiwbb/b6LbcW199yixcD7VzRy09naeji81tuWf9t+/v3H/C2
bPIEEepi+Vs2ph9zXanyt9Ay0LELUmKXTV4xjoEL++fu8piXYtpOotBaaxXSaACTXAyAIKwizy1h
yDpvbYgVJZjwU3jzU5FP8nxwPmsiKwei1t2B3DRWkqIsz8L3QK2Qm5dv6LpRGvUY2w29pwxNC9TY
Tb18t7qJQo2lPweqMJlLILfrBXmMamS8COcerKYUcgdsqovzcdkQNEudUIe3tnzyNk/Jfsp8qpSz
cHX5JCmRJ/uA5bqOR9L0IHPG6Td0aAAouDCrUfR/0o6XYQvQL4UPaoY0QoInymuwhCYzAxHdD7BN
rOGE0IUILL8vVnLy9VOS5OExRXfJEolBO3c51YzZR/7n/oyzD4M2Oxqwrzc6VbW1RRB9XvnklmP6
y2bRMLUCDvbWgK6auWGxi4L2dUnwHudzZRkOllv/8Ri46xMWzYqOK8dFC9N3W6I2uCYTZrosqqN1
KtPiQq/QbygyE0EVQV+fdIBrbq4rurssxgxpvaZka+30IfHug2PsWpa53/Rg8k3uw5fyUzXxawT9
sa800u0CcW2RO1MCDnncDA/ODBdByM0hVDW7eIiqLz83iH0M6tfcrglk6kwMLo/I9ocXmJ/+DRnh
Sppad0p8GoJmRG/JoiW+ckLou2Mcjve+IkvTUbDgA88BqYu+C/uM0dOmybqIWqxhX4Qt93nqRE95
D+iW2XuuNlEeUlIG6Aam076heOmfkY7r2wF22qbL+v4ZXSfLKKEHh8gZd8akFU85iayj45hPgVdh
/fdp3dSQmlyKLz+Ej2sQAwmjNdJ28oJhgQl0YjiVTLlzjIzYtjIEKRR5oPry0H/NuuR3rQfldblH
LZ4poGRQIfUsBbdiWx8DfmTs7eKrtbDWm5ZAfWHk8cdAGtryuFt2dBGMSBwdM8VTn9d7KRP7xe/l
Zz1C2/BTk5pSpZyDMSKAMSb7tdTt+sOiz38sYzGnLBbNhxSwBoewoCk0/9VL9XVlIyg1S/Tg+CpH
C8p0pB11rHO4n8b6w3WCE9N5/2cFP4nZ0wT7RaaQDlREKWcX5/3wosDQJ8192ZhNGSOeGPxjUqUo
JUopvpVWIx7I7dewBQHOUi3eNXY2PrW021l7vFdK896JWooPRZ9eaaS0W01GxlM43xrjKce/NsgD
8BNOHVulpya1xucoq4kXtJ2RxPhRbtB+Kb5qaD5DluDoSnRkbjNd2Z0YgbJ2rI96ZBuHpshIiESD
2xZl+e4j8l7ncUOxzSJJ2TARnXme1SH+HhWsijT+2YUPP+0OYWnq74MXnwgaidYJ5MVX8GrZsRi6
eo2Ci3qyfgOIbbMT+PIT4ZA4ZDUTsr8Bs2yWDeCQMuKMk5RLoa+a57rK2/MgZIAtkeTepkFKtBVN
e+zrqnyvaXBgX8nuMz4ptAbz5vgFCmPDeI0BmrwSEJe5CUzzUeHbG9rmXvApHHfMD8pUxWU502PH
I6+o2LljTUAVz+FX41JXvGRF1l5No74u94SLaE/TKzo3LgmYZgivNoAPctCGzPpw8e3Wk8x/Eu42
roMuCW+IkD+rocRpZtFcFrYJWMmzjWd73kzddLET6ug5nGJWLC7jX8VB5ieZekL7hNOPRBBR18id
A2d8Nu0JgmY0p0Ga6SaQiEVAA+ZnI2DuGXSF+cOgWEmOkQ74TEQ/PQTJGjRd+trtJ7orZzM0jX0K
/FC++j5lC6fyvsK5lECpsrzQICIVOsefV6Y2sQf1OP7yMmcLy3H69P0ORRRxDZvQMwHI6bLZadao
HmrG+7fVFP8awnjjla7zl5bAQtlpHTh2pmfeSRJrzkAWfSKADHe5F+WnvtX953YERm8PH8IPzbfK
1kGshFwIjEg33uyg+ufu8lc6nDRJbaaKsgmqB9TqSzmM1g/LxDdXBSGSlfkuGJcfYDNR3Bn9342t
T7cuItO087P7iBjg7CWkl5sWFWDbIQiaqmW+hghErzQGljmXd3XnF6xH5sRZEr1asEz2dEnGQ6h7
7ssk9LkNI/Hkm1P/WuxtO7T+1lX3kxjy7KMoIGoh3skxBTBLiv0CA10d08cZ04RmQ71Dm5i8YSD7
1FPSZTg/vG+jwRrmGdVfvSNpzQRBhPH6QPEHIlRDgKZd2gzLMqNECleVUG9IRXAxnNdgjkBNmBHs
NXcycL5rYguTpb/HmfjM4nA6WlOjrtbkbqC2lu8lI3ueWG+d4/SPnHO+MC11J8euWGujJ44cRBa/
hiehtab5pm1acK6WY5/LTj1klb2KijgZSGdfpPZFRL4ZrGsaFb80WiM2ddtph3Aquw+e8yOtCSZS
FSdGTat4XWGLmAN9KYFgEOActbyPSQ7eymrWwImcHyYd/rw4DpUu7kAy9iSC67vKCloKptHBpJQ0
R57EaxtmxAHgoT5fX+VWUwA/IpgbKzPImjtdYRaMHShHoIcKv7bhPuoR7lEjCwcbjElPz4ZEoNI2
PFI9mvZmZl+TVI8+oxDD+JRpPyOh0aNL8GGa4ahtRkbkX83w2xp6erC9WV5NzSI8t+7ErUna9wEA
zsqTuX1J2uYL62T9yMKyPAVzfdPxavvb+xwkwJtG2eK1F0Z29lUuXkD2FStG04yZb2G+TZP7neDA
1SKpVg6Qmu1E1sIRVhPB6Oj8981EYc6TlTp2tumRXuGzOlNetqctwkVMD8cLUpk5VEa6e7pf8mq1
PqEglnZNEGlv6ReXL2Vt1rheSRT55xeE6rMxQ+PVyZsBBmDafDdxskONrO3tPsqOnpy/Fd18VGls
HvU0K89lQB9XCAKBOnt4iaZBuwkgTcs92wFXzzWluTYkzElngrdLc2tju7H5O53kbwht1o7sAtKV
G/g9GfiSHkksCURMxdYuyXA3BURwBTzkrRkQXggvtj797q2IkvHi9N6IoLLRrqZu5Wfy22cpkX5u
YKD/s6nl3tXav+hkPPVJgLBQw2/SEUhz1uR4ySKRvMXa6CKLAmETETR7HyH03zkrR8TfAj4Zmq2/
QGHo6ySypgNtquSRER5ZN96pHqEYhLr2aMyQo7BpqJA6BjGVRXotbMxzDQ649RSoaIeHadoZUWWs
lsV0k7fqHGTGkbQI/5EJDQFMHD+1BA9hNPGbG0OUK71b1rOsKudPiP5Ju5J28wRngfCqt1wfyQjt
Eu/WKBfSaNXZ73UU7XMfQ+sQCMzdvUWqYkViY1zwXGVX/omXewMc+QFdrX03hjlZoy+2Q1CVn3Pn
8TuOKhKDkt7Zjs3IDC2ngcCnya5WCdRBUV84af2ooJsWv6jw3hVwzOc+DT3AKEOyKZtE37cegZB2
D49HOc2pAAL8Dp0fSC9I4Xw+TbqmIPCXwJ7ndIR3WubOvITHOode9QxzAKoTFl5gyc2e6Nf5kwdv
oQkQKEPH+iuYZ5QaiQUIYLeSnB7pPZsmcX9113U/PS4sTuuD2YvSDHmQiJ+mbu7fB9pGN6b2TQuS
bd7ImEtdQEVpkiTHMP7toiJNLnZjPiyXLosTa9MdthHkPETYh9Afgl1G74MWfvOd9zSB2jr/mxoN
XTXhEogG/PRkOPFL5ZXxJrMSebC9Dg6VyYA9OXZ2tnI5AjwK3aOmZ/LQeELw3bfIxSath21tgL6y
IgsPtMw+7EKnxEK9vlAp13zcuz91LhZ6FOaP0k3utUs+mdU5/j02TLUnBxhvM4FbABJCZy8k/VSj
pZfldJ+5rEKat7OB1xX7xldcw+Lwhx26PTscoPrWNlKUzTVOzC2EZNdbYQUsnozEbtfsAv0nwVKI
j81OmW8hREf0DeFzmaTYyBHgbilgiZe8SvQXTuCagBxFZ9SyWPgRPbVIxfMCr7oWN5Atp04wrkSQ
2Uq923P9QBbVGjVOLlWfy5irvKzHY4gAf8+MIwAHYGRbvchqEoFkfa69oT6zVr5pDpqsQPVvQ51d
Ccswj8xNik1hGZT5ksg8M83i6tZ8RgryytDaFWwq7Qp/PL15aaa4wlnRlcoX/lwSdy5pRnJ3ruBV
w40Weq49BeEkVkPHqZxRDfuoU3qURfuO9zeG1HBTpD7dtGoScAYjwlV5KE8FctqccLAyG2+QWl/D
WHdfO10RLSX8D4LDnOe4+uiG/UDp5CUhxn2FX9rYd4NsZpfZFlTPeHbFQUWSE6acNp1ZF/tQY6qT
23uDdsWX6dDxTaT9ZTtt9ZKUjPZQI52feiXWpgS0mo6usTYVNpow/krazt9hOSsOKlTDh0KXlBTk
Dea5BSsU7uAjtTlgaX8cPD9s4IDaIaW/3ITsGRQPvg2KUrWKzihhCM35qdp5uWt+DaEIUWoERP1O
/nCClXCBbpPfZe2Rdo+zgvBcrIx6Cp6N5I9zC6EX4wffRDK2wwfGE2KO0VPQYHKHD+YsCCmD+qW1
zA1Y3fSZNQSx9LDstpjG64NNAWOuHYTXZRMPmGDtQnQb6Avr2lLu67JJKe1CqVj1cT589DliqApm
+T42I7wtEOz0XtNPQdRm1ybgcmwRBoogT6WHTEX6iZB4uOR5U35RqXpSZvADaveBtXjH1IqhIGln
6E3rZbfiyxgZ7pI2jJFTwfcgAs9BkJJpyLa6bA98HgIbbZ9XRRqe8FkJdJW24iolbkEJgs3RLNbq
cf6q+SnUNKq1SYh0W7Gg8VPyf+K2IRqurMuzoQH7jEMdDXlvmUeFaK9QQlzHhmWmzNyKuYmW7BHZ
2hyTrNuGPntuHUtdyYO8hA6hxjMu8zDlNJwB31B3Q5utyio/wRjv/IYTLe3Mk4X79kq2JmndZMG9
eDPbNgu/GtP131vpYhpmOoJGVAbv02AXu3cW+QXulqy4IzDZdq7RX6K90GV4D6MqfbOjmHBavb9W
xtwNzBtxr0PLPUJa/SHqSNzRsZxhvlRHs3WKN7eASDZUCQ0ZMPTxOJQUK5L45zCeVLLvPSN4rfqx
fzUmoBx1+psWlrpqdtg8swLO6e/50GNxXq7yXErMPkl1dXsar3rTm2izWloQunLXRUMqYCrHesXg
kR0UllcmGGyg8VMcMwdYB3p+sdM6OTAHQhU9DJTPpE17uNft10ipe1hY+bdvQKmpDAQpdfgoTagv
XZvKz6IMaeC49l8mbXan8EsmojazeNvfV2CfT7ktxZUylX7NabVckePBOqu1iyqAjFOWAg6OsLZS
EV7pMPhQ1IQPdPAo97F8p+b8FNfYmCCbvAbKaJ9NyNp2XtClZx6a67X+3WokgJHbJ86t0BG30TU9
2p5LyajKzXfdI88MvBnlf1JX3g0HucAwutmjByQbSK/5DTLhzS2R6XRtPLF8bcodTW1rR12vJliA
HKvOe+RueY3SfEvRyiYciyLZCOAkthnpACMFzN700NwZVHXuQ6eHrAmaDxIarPvyUBQ1HsCZroRZ
KakZctXMYj3YcllN16qEZ9ohs7yMhv3LoqS1lq32kVfTcAraqn+KrXB4EnYZ7nwsgHRuWkREdJMT
20P3P8B9ZMV3w6pUbeq4xWbn6+5KIbw80H03qXyEziUxqruLBEJ5RnjtsWu9KOoZOBq1N7dVu6mx
rR3WtGRnaqZ7ddr4jMC5fHFsTiaQGxtDs2xKWxlNkZHiZEFR9UA4nr/H22hsIOu/GVPGyTflTxXO
lK0F+wHBi3iDOV3BPU6ZMAiJlgGUHV0xxIh1HGxlMIXXzPL/2cxMh1NaTHnOOFV+57nmnJcNOVmI
IfAFUnLxoRUpMvGErB6I/cWz28r0oMf44cswI9SoZh2KAAKUzTR41jN0mMip1XMybwD4VpqFAsmt
nI2iq7oR4hz1egqUH2kjnLZu68wwQMVshVK3maDi1KA0Oi2oyJyMT3rRMEG8CizLUBr3uCYJEbef
OnQaZcOx1/p9Mw7utqaSioGn8E5kpns7EVeP1nG9MyVt70z2QrJpkqnaao4k8S9t5CXWiunRJK+k
R2ZwTWNv3+UwtpCGsJBvFFFrqvkNQC24W1AhNmU/lCc7Q6zheE1+QKU+szRQwRTfTQAeB7BQs+0h
YNz7mBMz0N/MrlXXIEV6RZiFdtRE+DJOGimNsnVeR8X5HmMU+7Ou7oDXrOlIU6NGA6fqL7/qpk/g
vhzBgZnslrsIRC6OnNCIUyJY6bIgEWUQ1r00xwp56USAnF3+MBtlPvX9777HYj41IVYGiRqopQR7
ZS25S4VLnG4/ZqxOfZgoqEsI2ws+Emvodmmv60cjbp840ejkG3q3CVr0ok4duFDMOFQjWa4MPBGn
vquabdDNDew4sM7DshluVH2qk6K1KlcRcp4DetuTkxr6Le/h4IK4fs+NnoDtwjM/nWo65JPpPFcO
xgEpwSyZzm8rDMFCt8nw0rvVhdmBf+hjHbmtTJM32oH+DTD7o/PM+mTXzK09nPgvReCj1Kaml858
EcpRdUIwVZCghTTLloRicmgngxiKKmTJEze3DGj0nMnRHQUFlZPbdivTMvwXdNPJWqSRdVjuIvbq
Ni7W3KfJE5ehLNCsdbW5Tj3OFVPTr6iZibIbSmcNIkK/Sr3Tr1lvMKInXBKFGTaPof3Mift8Mdym
eUimyFpofBaOrr/FDl9FqBX/3Foe0zoob1Nu7l2lIZ/EdPUwM/9KGaX7nEZKXOXYIWwS9Rr8vu+s
QlgjO4EGCTMqUD03HL8ojBJxWQ+PuGp6yujgcA0HwXLb5/XdBlqzSrLJXE9NZ79ZHmLNEWrODz4S
jbE4kd+t8t7qMHyOOdX3kT1RX9TVUzthP6HNwrJdBcRB2NHg/ZxdskbiotCOQqLZdDRPeoF4h2pc
8Go1aKeNyDm5UTbcTB2zWRQ3s3NAZkdMtvXJAM58SncZaPdLknXE06iWyEA7QRtfOj+6xHZ3Ujm/
e5fKr2gzlC8GAiwSSbQXSsik90xF+olw8SOkOXkuJl6iZzV+dBTyBOlr4TPjJ3L7FBtfhtyIGiWt
goxUksey0UbwRnCM3ZPR5xUAW3/a9KUbX5ZN3NLgqCLze6ngRugsIa+Hm7Jt/zIYIiGQPylGrwO5
zKARqL/ST++8bQAkg4ND20o6bcirBS7IuEpQs4t8jxILt1WQ09TtVEc/K4X1KywK28pVez3RqD9Z
mr136H0dbMq+67SmjVdFPksgOpMH7yceNP9ZUeBaN5mX72kHNPC2pbmWNgVlYZ7tuTxcWYC1Fmfc
/ycu/F+ICyANcAj+n8O1Nn9l3/13/df/DNf685z/FStv/0u3fNMUjmNjNtYd4rL+4S24xGt5LuBN
B6shfwB18A9uwfT/5Zk8gDTFsl3d/J8ZW96/LEsIgvMcVP5zANf/S8YWptH/3cprIS1zhPAsnYA/
j937Dws9iMsoEZNfHaAGQTNC2DSJrsKC4p36uQce56iBQovIWnPFTAPGUuds+7gqDqLrh03OVJnE
iCpZ2SIHyK41qzGhFwkJl9VS6lZnSlXZaqczkm7LRoXnrsDR4knSRtLO2PTSUFTTyGlJo0sLcmSn
hV+eg/Rb2cqZTRkthAJSREymIhvgJN/IGKHyuLNac8yP4NcIsLHsc+psiki30N148xRf/kX487S3
mjnrk4/IJdbfdkXzwxrsmyz5WIL01zb7srTaIwGs3Q8gWjfjiFfNj9z3kUAiyjzBjYsNZzMr9W2N
wXsb1Aw9UzBXT2wicGz7IZPsrIc1CTatrdYInKezA6ynmCxKJ3F1rYUdbEePLM18OHqtPh1cHSG6
1aRPRhh+OUEmHkD0JdTJC02f+pRPRJegUGkxCq00qlIrFSGHMlHTrq0ELNaAVX41hfrnxLWRbAkf
x5b96HuDbBOL/JUgdD/jckftwqwZkHvVRNvaEn9NBbT8xC1vIjME+hh/PYyIn4181Fd1E3+1FPNC
zaDKX7P6y8WwHmOKvE6/zUkS3OV5TqNR7TiG/k578mTNkhjwOlGPJfXXEfz2O91QXObDbDMNaOts
PCaRwwXSC38D7CEPLchRQkbGc93RlErbhhSVNNqAJsLSBV50d49S41anfb/hUvY3tM9N5p6mTjeB
dMv82sbJKrfoRgQUe93GqdZNjfajjFn/J9VvMa+l7Gp0NymWn7Wd5E8RbwS8DII5azqFxW9FhMMz
fIrVaLrIvdurCPyCJlbx6AizXscBinM0JmtK8Cx20gJSd9gc8Xw9G15+kSMLOP1nDTq+rAjvBTqI
agC1a5Lwo9Au+SIn/jiLifEOTjI9ZqZJJTL9qmyyF10pHy1rG9crsveU+HaAv7nC7GRG0QYKRQ0Z
VDu0OtX3eHbmBHcQevc5KyFwiU9KAz5516JRspmlNszty1wQ0tEZ1C+qCZepHjK1zg5mqJXbnC44
/ZCSZUwoofyhCiyxx8i+h1xfuYeW4Ou1P0eQUUkB14s5XlD62JtFhkGpon9YolYEAfVKNZSYL6Wq
Wbb+d+IRNh+dm96rtoR4YX/TTirEntrCQ8OZ/mjrpr87dX7JdWfvTuUDqZt6QR9IjYYCAwv0d7PM
tkMf/y2MTZDTisl6+xB4k0cOlarujeMfkvExjoR/ZAOhzbQrX1sqahl+0CwFHjfU8V5lZQ+9caa3
EsJHwdXdhmaqIxTSC/a/okLZkAiVMtSkdQf962ed2cGTfaM1CNbN1G4ug86unMc29Gfwq4Mw2QTi
Y+xBOId695LHLq1nkHcdgdWrdjS8FeS/wgS0VdebwAGeZ2k9k3+ngreYDRdzGuKVQQrrqlJjuI3M
ot4SQ2ftYVqyjhoZnbrsxasAzpB1RSlrbHZBCsWYleG0syL97ndENTCj7atWroM4esiompCIFA9m
HXMcVP43ZnCxVwS47cZI/CKJRgMUf+ofAUENHdRNHSaW0FahL55cXNQbf+xv3fhsmMlZzY4o04wI
z8LW6wX6L7yUyCQNtFlG8YjDNl51hkWGQhs4Zwf78DkZOnEsHIowXh5CR0Bjl7GOOZfGlO96dmAp
ri5lVoQzBPZp02+EQxtkUDtzHN4TQRnMEXR2wBLvzVCpA2y2Zxb/w94XstvIAK5y4tbOGUp/eCzb
kNLqez0P/IYY2rMuhnIrswKAF+KGA/k7Z4ue4zoNEh8aaZVe7AxQQzhGx8zr9jLtbboE/cCgwzhK
4si08alZr4vA6FDBNH8zGZ/bHpN2bkZMeXHW2DPm+EkDrXAuuph8eI3ogyirADlmrU78Nm+nOW6C
DGK6qUQUB62ewdSjfkbWZ2/4KlDnA/6LKh+VSWF++C1AR0Lj/fPYVeXBRDkpE9qFSTFi/KwtZxOr
2aE870U9b5Zb1fR35CbuabnzX+ydyXbbSJRt/6XmqAUEIoDAoCbsKVKdrcb2BEu2LPR9j6+vDbre
S1vpZ6+av0FyUbRSJEEwEPfec/Yhz3c8cKL9eJU5RnTcxaiqYKllcymuwMXB/v9xl9DGIyJl5aHH
DRz7oTAZRBldeJgIad3VUtyPNvJD1Jp9CIEOYwy6yeVevmQaSwMMahsrc1PM/VuG13oHuBEAG9YO
yM6c6OkexQfMfiFJRJ/kHV0qrFfefJ0uqceBnedHi5z2rnPH/WDM19Vo2v9/A/qdDiTijqn8/l//
8QJmnbTfBsvRt/bnzSRJqjZbxv/3DnSXFnX0+vKb/+f/pLua/8kOUjMGU5a67DL/Z/+p3f90bNpw
kC6EZXq2+9MG1CLJlRxnJFtczpV0II00RdeG//UfQMIUs3ZPaxP0kiCK53+zAb0ggX5CyYBftoHE
SEptvgS2uex0f0aaBMNozrosuoNicLKpEDDcGnERn5qyum1ZezYOeJl9lBkJDQHTwimEm7hAFRyX
d7Kcw5Po6JS1CTuhkhGuC5//vFwdK4b6K6/Lm2Nr9deNQk+NM6/ae2H/t6zld9QjZQqphbbYi2uX
A3zB//xEZakqqsh+Hinh+Ki4LEe7xMgEUhg2vjmOCaThYtV57qtbIIv+6bO++3Gg/pQz/ePJPeIZ
oQtJPpL3Ebl23FusQe2+rkJ2usW+SrGu1+C22eQtIaHBbemUsCMQzPlEw/4N+bTUBz99fpfn52PD
Tehyjkl7YS399OZna0zKScp2n+nmjmI+2ViDNQBUd1BYBgZwgmMVsZuDPw7TAZPRX97/O6zaj+fn
3UtOb2ETFPzr84/0aAkB5uArRecyrvsPQc3e0J7oPmOh0VzuWq4oOvpGgFIKwxUpXSb3GqwPFwME
dojV/vySfv+KWNyXL5flqXdHpB1D37fLtt0bBUs8mbUhBCFZnf/8LBZfzncHHoGJRQizlvSWqSN/
feMNuqimr3wKl5nU4AnxxLYenfip9Id14rTBlRnk/s1MCqMWvXXo6JfeuTWNMsY64lzauGjS0XFO
cST1/s+v7R2miM9ECYv1QVC4ckrK5Qj9dE6oqhd2aDHNa6pX10cH4BjhN2kTODD5D5EkYMgBPfeX
M+Hfhx2JnfCIr9f4o/5VyPoh9BJtF92e66ziau+l69L0iu2f39rvjrqgGwhj20RTay///tNbM3Uj
Flwmbw1iA94h3gaOimaV2qQR/fmpfncUf36qdx+wI82gCgiI2OspQgmQ9pugi18ZjZcr24VnOoEB
i8LpL2yvC/zs1y80fQVXOwh7oEw57xfkKUwcTYnQ7oVLyhIGqPzgZeapjdxsx76D4Y13iz6mI3Jq
eGhxSm2nqj+wNNCGNciXZMtgb4fY2BuDIw5J6sJcAfzV0+jd6A7WAp1MACZUZD3Otq1vRG81tI29
4YtrElB61E7BG5mkyGGSu1qTbBYkinwDBHVnDe2hvbc644usVHT48/G+LFXv3jlDUte0aMm44l+n
raZjLoqWL24q4ANZY3SPXhNYT8C7MsL+fgkirobeIDTTe2hSCStcTndD3rubcQR15uQfcXFWKxOH
16pD7V5q4oXsKW6I7cIO0HOy4J/D21BTyqequNHufCjZN4K42+C4s89KSHAXJNBl7EADKK0HHw5y
E7MX686GiJ///Jat98S+5atqm1y7lsVK8d+7r2rspU4yq7QlQ8bNth3mm6GKv4/FRDbe8DjTeQc3
AI5pUGo8oP60V4Z6m9AQmW20K5nYnIPiFXWLcTbNzyJyik1dWp9Df7bg2SGh85S1czpFswACfWCn
7oPX+QfP/BobOnzMRmi2A2B+yleMh4LVrO0JVJE+CGqzxc7sNe2qM/g3GWf3dFjvvaJ8bLuzlcQr
kJoV/Br3WrQmNYqC436K58Bb26ELVXiokH329wDdHnV/SkZsNgX44k0hP5qmetQq/VjHSh08xyCw
Ne+2ba8pLdkmJwiramm4u9kt7U0hBq6jMnoi+FPDNdbtCP8oeLRjNFVuf0uPZZUSv73S0/BtKkW5
NsocI1ZQZRw7dEXJldB37mZyMuPQl90DDNZ2PRgMe4folDQy243lYxXhCseWTbBhD2LYrMgLwlS5
mlQtCGkwPlgFAJrC+xbW6lvh1ndKPjgFlrWsUl+AMTLNkp/cDPmp4Y1HIjMdskxtkmY1fwTK1qMT
MM+IFYVzkZUg3q0lUaRub1Mygv98Vv174dKKXiflGrNHx3XfbenGJlCdGvgeIWnYldm4131irK1o
fPBHmm2ILYnkzPO/rP+/fVbFVVehI1ouBL+uzF7N2eERn7Q3zKfGHu67In3raucGwtRjLZPnxHM+
/fl9Wv/e+6AD5kpgeZbnOVK86502ASJlI+3Ye8me+KeE2F4EfDXjw239okggABJyMluGK6Wa7/78
5P/edGqlxbI99zzTtp13X9ygo5809CSrMLb6hNMa6QujRjmTZlS24opK2TVeDebPfznM1gLA+3WV
5InRnbDPtW2bQ/3rcYYgZ1Cacpwl/DOPb9jWzjJ8f8E0HhPIxMD/cSb2LbHBmLobFk/YQumL0z8h
+rL+9mr+fdXn1SBn0zTLLZd9x6+vJkFKZzm4ZmjfsguCM4I3oEy2qI0gXemJb+bQoJ11iUEmeuMW
wfMmXUa5WTg8QA1DU52amz9/Mu8RxqypWrEfprGBwN6itf/ra6oA4MxR7zYg04Rep4yBS0dauz7q
nwj1fsOhjZynIlCe4hw5tZ8+Z3bxYXLxtDeIqZMR9dOhke1ViEEeQD0AJ9ehGcnnumnN4AGf53WL
+OuGrUi/HwdgQX52jfz5LZQAxfEf+n85zJdtzfsP3QPrSUVoe9Rq7/YioMINg0CeZg8TCev5pg2A
vKPN2+Z9x0XZSop1H0eEg9sSi0U64o5tSPuCaM4XP6Naa0znBXkNeR004VFhM2or2w1iVG/LxHPj
Dmm6MxEBbpLAt4+d1A+mKGjokai9GeXEEuadvdFtD6rgDRMoGdhcVsc0PQQcoyIKs7/svuQ7EOSP
T9GzLNt2GcJQQf/6KTJm9bIliGTfJ826DUMyGyD7h8Z0mCvr3KMgDlQoj+GAJbXL83FVhG9gVTYM
R0NM3dI4sD0H8uoTe0UBSOsFCfgKUQKIzrj4lI1Yq9CKECAXOrs2/Wro4bEOsS+kudVsu2HZ/zj2
JkNGvRILmkgJYClOn1zpACk+ul0oIsAK5iZT9KklIxS/QeBmNh+Hwnn98zl92fX96wT46Wi8+54N
BGHLoJiafdCRqTWlU70Ws0VC5MIjLhOdbVkXyvUAoMqxANl5ohGEWavHPm5v//xa3lNQ/+eT0Vyk
WYUs9/3Sp6deDpPqmr2Xuf1+IOjqJEXy3Pno+SprOqMVctdlhN2KUTYLQmrdZmOR3LpeefRAz828
8LMPwA63gwdVNkcV6WWMg2YDn9yyx4lz3Eoy+QpujrDoqnhpra4/elCDV35FgD0H44E/+1DrDtmK
66frsGeabGkwvpmO3lJUO2vfFUiYlb9TmfMpK1W90h5zZHv2x31CyAIjpmMoWKK0rTNwJ4S2jR5B
zJH5bEv/BbHGo9PFXNtLb+u21XPXNmt7SWCMKnst6+BVW3F69Zdjy0n97mNGfWAxYXQUgcFL5+nn
8mapDJa+arPXMnkJ/LbYGLMZok1hT//nZ/rN9YssFcVoVIJbcs3lcv5TIdWQupLXBUP2Msjf4rJa
o/s6sHTe6YHgkRBtW57BEZO5fPjzE/9my0svDMiiAHTquOb7whn3DuEyvmJ5ztW2w6G/6vRI3FLb
fBO2y0RG+xtXALp08sRZKbJ/txkuE4Q9hrdO0gIVtX6Vqov2czk6JErUBCJGO9+xwr8su7/Z0jgm
+cGujeKELty7Y9QGUSX82CSHJ0QLPlSnoolfejO9IxUNc1z01iDj/9vV6zebGjp+wtPYPWzFkPnX
D8YDijFGSERhq3Y3JtlerP0b1yVD2nHPgSaUHkVJuTM8+0CX4YPw9VE0eb8ZPPxCdiHvRizamzBs
+x1IahuN0PQQWbCLjL9tgZaLzr9OVsWl0+VzkfC1f32lUdf2Cnlog4KzaDe4qBfMuksCFWEvaFTi
tz+fOL89YymRtGfRbqPT9+vTOR6SYhggDQOy66EV11LyrCIHD9knhEJy/q49AqQ2xt9O2Hcj+mW9
A7LNZlouH4jU8tcnjhsrKCxZNvtsbp+HSd5bLtWhD4FlHY71LeUK4w/qz2QMQU4ESHWgLW7C3qAO
9wMAEOScrm2z35k6IRqKweifD8xvWlG8QJfi0eTLrNX7VWOYOjWDTeQbZcgXVhVGprKNdwnCf+rG
7zgIwThLjQmXes2dPpYyYOQ+E0VXi5kOWfpmTxzCP7+qCwz7/enBDplPiupWy/cnchv0vrBzs95P
HcRLM2NAxIjnmDYzQSYTm9cGFuQ6Rv5MOqMZMHDG1iJoInaxzu6gkudCRR/tcfzexSFp4lZwT8gO
7pn85Bk2/Bkd3sysNOfKqyB/+Crfo841b3KuCwASr1vNsC3yQu96LrlM5D1buAic6DZ0vP65qa7z
kgqB8NVuf2zaFt6w+jR3aXE07Nh9ElXwOlcR4cpQEYY8HK9Ti8uaXc8wdAntqtgD/PmA/eb81p7j
OCzG4PFd6935HRo6mlTuVPueJDx7jrChSNCFQ07SadEp3K3dvWPUb/Hw1yb2b/ZaHlcdF7msRYrI
+yZ2FFu0+2u32jtj6h5is5OHyPD9PazkBB8aVumhrq96ZJpXKf72NZYcRfSf/b+vqailFFqcZRrx
rytDmQMdLbWs9kCgbmuZYQ1LTEjOA7lobmi9jDq3bpCNwYoWzV9O198Vkzw53VyKGJde/rtvuZiZ
PsNJgxHgTmReBuFe6OJrXAbBOQsWMbjh5etgno9xH+zKsAr/8i3+zSrjmbT8pGOR/oJN/9dVhp1S
3nqhqkCFws8svSMhbbFuCBuNM7Gpzb++Y0qh39SS7ClNcKikItis478+p8ZS0eGE4Tn7zPtaCBfE
dtk6dyNNm13U4m7M+xTXQeU9GEoTxdT5r2CGiRvAVbYPRt+7i42XHD3gFsIRjsmIRNJksIO7TrTI
ySt42Si8yWjGMJC6tvGoickqJ2Jf2ScnZ9Bi7lNDi4mQBFDSYfrcTP20dps6hu7mMcBu0vsmzQam
CAWYWcek7M3H6DFHSg5dMwsOGd6q50TKr70Tqu0gRnxC1ETXgbX8Ifj4L4lLtF6/toRpfqCbY2Dz
ZRvpDuop8pL4SPvLv/Yj6MBFIY07Zfb1/bzgmbrBvmewUT22b3ahF7RN7zxr+6mbrYXVX6xrVH51
Fz24VBD3xaCM66Emr7XMcmpuHfreh9j1plUQTKeww6qGruipyS1UkJPtfUIugNYDPxrJm1Le5l76
xE6mA10WzDejMFHVdKizW+8LRVByXcKWPmvggSuukPnTOMUPZh0QnoBFZ+dZ7fQ5ZN+WTe34IguV
snaIZNPOBqwpE1YVgeDFxzhyv4mwnL+ZiXWf6/RzS87iLifj8npyuwhaRftaTphTwm5IAVpmBeGP
aHuo94C2REVOBdamc72JkiXRyspGZxsRe+2mcGTmomRX36XPrRF32NT46fIQyRQaxZbMNrbpRjdc
2aObtihwG9MmuTxk6VJdIdffp3mEGHW5KUzZ/7h3ecxH0ND0tb+PwDTHia3OtB6R+i/3/rkZyL/e
lgM9Oa3KbDehOEJNUUTX/jBF16AC6HUGU7UNfGw5uOYNMriNlihnt/4yOjBB4Ie0OLMIor/cQ52f
btOUbGz04fOtUdTzLZQrUfjV7eURJn8T/usYg8CcHIrawerhq7t/bipy5CL2KjeY1cKNgiW06KGT
QzPlGNhEKR9HVNMHPJ77ocUYi00Kx1dCSXWFVOdp4hPYha4bbFNEbB/lkjU85dYzvmEC1kJqGYNt
slmWgGxLy/gAQf0elm2L1iE37qya3rEXkf0LQXOjAuU/BGFSXYUNibqXHzO2+NeEGuP+Ho91b2QG
LMNkuGObUCNTNxAlIEjH2eea8QmsuX8PzQfPNfSDI+hUf21VuNhj04mhavfxPQ2mfjsCptjMk0P7
3UEYbJtRf/JnMPTt4jZKp5jIuqJ0t20u/CfwGAQpyDZjb4Wq0BnnpwnKByGgPRR/w5+fRJJdQcT1
7nHA1E/Zl3R5UOLGOo4d+Fy7dPcV5ctj4HvTR4fw9tq1qscKQuamSdDolLONcaBY1JCUxLdOE9mw
AbjH1nWg1li5uolwwLTskeLJrs/E8Lk7t0q+2KlWkPNaB+oMkv25kCtSN4sbnHABMbRtDT8rBF1a
uo9Lj3IlEhCEoQqWnAHb+mhm0NaN/g4FWLP1Zt621/veY08a0cYctbu3E564j8ikHq2hvDYmMZ9G
ElAacbJqbLdMz/17/NHdl2CUn/puOBHXkt86SNxviobzpBBQU406ayF/FSvplOErMUXTSsgAOWJB
lEQRqGzbN+ht4rzNPs5Zdz/p0fmcxQCgm74cj8ZITKIan5RC9GNH5N6VBo3jPO5RV1b6cxdeVWJy
vjD/HXdjPbeHxgiST8ph0L487uCi2aZlS9zqyLJq66J5dBC0rEUtpkMXknRez/EToNYvLCTplxwt
XVomH2NR1HfaSpynECdOEGVPYzfgedLRdTg9lbKyHnTtFbeINh+DrvYfVTQnN3ELpmv5KZUY2vIm
xVW/uHIGAJt7Re/1nosMwYeO/9FbbqZWoqQMZ3lKGYFuStL6DnZOKO9Mc+lQ4lh69HxHbiJAzczb
iok/DH8hdc2v4zBm66qIm4/dGFrXnow+1E3ffGyXG2uJzhwLLXAeJpiYekXbOfeGqyHHoIhbO/4Y
d238McrLjTOYUH5q/LB6dA+D431C5JdQrzl8F0XCOSJdAlUBqjTf+aAH7DVDx8VHyzsIutTjiowE
IiIZy2WrHIbEXlctY4qhrkjm7Z2zIkhtS4Y3Ke0LECjQ1XR7uYe1BSFwkq7VbMTQymzmeSOy1zEr
w1snffKqADxHrzxaY4GAbWhbyMro2LgI3DeO4Ygrx+La61XefPCmzF1CvDZJGd6QNI0Pz0rKkySc
A0JL7O0H7EddgnmQEW1zLyI0jfYo3VMldHnKFs9i46KNv1zsCsm/hvFAoe8D7bjcILh/shLP3JtN
HZylV211YImj9P2XOWpPTggKJq6ALfbfHB/ubEqfjTdw8vrm2MFw2lFRgyd04UhLZM6WiV0AF2kM
VC0DcjYfasqIlZLR1ui9vW2Xr1GSfEgSH0VqOu2COfoOEXBfk4qujEFu80byKtj39WOzLVx9mMXM
8NWPz03YPGM8hqNXv8b9WXIdp4Ah0ll+hgr4wTSmFFhbd892HpoikhQ3EVzze4Ufjj2kkcmz7tpn
MbV387BMlcnWcYPlqstkyZcoSeCAuMkzvsiDnNU3IcK9bKL9KK6gbbOsGW/I5G6QQ77OLeGmOex+
I/DZtLpw+mvEcqMJYYNRKGLIoCCmtJuhqUzVFcVQfGUV8xMpW3dYf+aNBSw1qeejPaX3fb6SHSUT
us7jGMscC7C1s/N530TGdurFPsHSpFJGju70nYrzvrSZr05uLddZKelAksTMYWPLqnhbZc5e2UxO
WC2Gs1M+JkmFmwk2UyzBUHaNNFcW1vWNjfFu62cm9Hz9TYPlhvyJSJmMmPvc8z/gUavwXU3Y22N2
JoaZLU1Gd42qmq+nvk3jTm/neWjX4PGPbZNfZbbTM5s0bqMRlPHs7FQxWxuznnhDtvUlL80bWiXw
NfQ+N8XGBfO18Zr5NcQ+xvBPHNue84trUr8mxyUlIb3Wu8morkVCsAGKkGJdlfadWRv2ClwTcUFW
vE7FJ9HpG8AKNJ8Vp2qSEfUukrjZVnAucMbkcMOsGjFgD88HAhoIBHGjDOqIHPr9rukFYkWHJUG6
3422LzeFtt+M3DbXmHbsVQINLOnne7PxqJAtJVY+oRxSAM1K8jY4gEABfDQCrsKhS2pshJtlchla
OPM1BIHuagxDGPt2sK+G4iys6LHFVbQiz+qKTuBbTisZQsOq6bLvOo7f7Aag5TCD4+vYWazcvt4l
GZ+x7Jsnp7e/VFaJwABcsfogocowjA48yP0DloSRRHeQB1CGdAmFDJv1uoxbUpx2RdKUG3PAod0D
BpqF84KKA3N4pZJd7QCWqLqey67lbKyYFLBqas92LPFmm+MnZRnG3h2G27rsbaJMkDtY1XDqCq5L
oF+PmYjqvU/4rx2Y87Gpum85F8C4nKL7dqpv+xgdfxeF7iavSpScw4QbeLnXROamDjwydhsuPWMt
98McAD4Z7eIUuZS59BnVAuZLtTSQgoQnL4eCX5luvQXUm28Kk56xBlkHxaw+6S6oURk0Aehx/F7r
y4NdbFensg1gvw16z+ymOlkGod5DaVYb00uqk6C+KWEEl2Lfmd31hQRYyak8uQ5IX6wAim8p5Lax
pjFeSL2+vPYwG/MdeU7fGA1Ep5honZND7U4AYoM9H4k/y1VgblIzaU6qiiXyvkX2UY/zto/0TZEk
BxFgr8BGCc0LVA88pmqV9STfdctBSGKGC16OncTwje4UKnc6FJPak3O2Qt0+HDONYhsUFr9AEXil
awd5s9MYUCC6w1QiGxkGnwwAVzSnyw1zwZ3bCA8whdqOTUaCT6skErWMXIUUgP66qnV+ipTxXBv+
sGuWny4PUYKfo9yNt3OdnaKiyk9zFuYnPc5ftGKzZJPjjS7HKbedg40ev21brOLlKFdNUyzEs/zE
y8uPoHY2bpvZx5j4rig00xNxFOkpWe5ZQ0hQeNgekrz7pDH87vjpf2CU+EPbncytpzyFzWjWCvbH
8o9x6rFUXu6SFr6lTeceqnwKThNR9KfLPS+cDwbMrtlH+t9I7NbQivduXUliKOrqOSybcffjRyP0
UhKOSMuS4L9QUlDlkUGP6Ts+XW4moPCnsXgGw539eFi3Uq9yJ67h35cp1FggWdQaPgLArjOu6ir5
alGYQk6J9ZXdQTBIgv7GTiA7hBD6q2iv81ozQzMHJp5c1yyX0ydtbeNg8YnjcYhwWlPBbcWANH1O
jU1EFi24DYObsUxWMXFcu8ooBV/yBMFG49a7IPyOb9Mn4NNbPAM1LLj8SCqRuVO+oriGhD8Z3rwe
EkiLktkDcTUsYAmo+Y7ICqtlYZ1M73USLYlq4bhNIGQNQwtp3LNC/Hc4P650RtebeoS7cySL5nQh
UzqXR73AIKynn+b86vJot/yWqiyAsz6tCmOCcGKCm7o8boc5QWaX3zMdUrQRnCy/frm5/PnLPZIf
5Ro4of7xrz+e58ft5X8tFp4szON6/ePBy/9UXl7uP3+uxKWxQaqPq+H/vrbx8uIvv/PjlagJToyY
yZJf8N3//GLoh852HOUzhOWIPffyr4mhwAiMXKYDSLD/YF8vKNh/frzcuzz27veQcqS7rssfL49f
boagFot2dsRusfxRN2jUDufm7eUhbNvztoZZ27Q5pbL2cbcQPLu5/PjPzRxTSBczHEVI0dxlTe+u
pDeqjU7tq8JiLx5WjVp7Q0Uyd1GRMWzIazSUzqacVbNL2hjPZmb5m3IEXGMus8AxnuQacdzbGFtY
hAJLrYlV/caFCGE8i/MSaXpEaj9v3KCzsYhaDfGy+XgNNBnmIkPuLKM5A0Hf2suyTVcDAiuRDN9T
czT3c0i4orPASxTqfaa9kflVU7rchrQ6qLNhI3xmxxZuahbyVZWRtNhkdozOlbUHiOH3ZmxvaiXu
Eawg+xyxt/v4uws69gBDyOM2Z/eL594pi5i6sfrqj0FKLgMwR1dYVP9++5hirTc63Gxx70TYVqJj
WM8O2QHqY94iLsrn6kBpdTdPMCa9flo1uJ9WIDT2ttWeU6jma41/aQ2znmxCH+sNaDZ7YAgcFR5x
7xgxoDACnEmrr9FHnOT3kfTFqrTB63rBnV2MwIGKt1aqLTyCYMX183vfWyB9WgoPbbebvpFX+Pmp
KmKmCCMKCwo7mkX0WOiI1eyQSC6s8b1bRaHPmV1+Hrvbzsw/+Ek17OtA6w3NSO8OGMZX4o2BOenq
tQy6B6OtJszyQ7mO8vEUxOFLFu+MrCYSTy+yxE5uRA1rKKvA1BS5dwpqtAkReyMrH3Btie9O7luH
sH8MkW99CGCOr8rIPxvoU07WdJz6AjWSbZ5hS5TbxCN+F9tftDGrLP8RI2qPN3H5WgCh2DaUwDtL
BYQDYplek9PgrHqzd/deUOOEweaUTkGxthpsGk2d0NaykhtyU4JD48/f0TgmN64ECC9rfcp6XEmT
6od7G+FZlJXPRlo2J1dCle7ijt2OrIrrNII40EvIR0kE0CV7MngJJ0XrA5tKzxjQJyJnlqncFW7s
HxpRvlDdYpGvRbEPXNHfRs7K7Njy5QZj+bJrA3zqbk1ksc1sfYKzZ2UuBSHInTUtsIXwgYGlnqIH
CpppHy2gyZi57Mnv79ExeexM2BsgNTg5tfPYC93gr1uRgITExQSPkxnHGUH9OoLSesycvDxjteJK
lJXsgxNatr7drGY6iaiiws/457jCz3a0seO6Prf0h5rF9i4zXa9LWC9bPehPo1US5fY1Kbr6tvL3
sV/H5EKJG9JtWPJHA76LWdyYFuqPXhHu14Qg7uOpz3aOakB0pMojMlJ+GVLY8o10QNlH7Pc7BriU
FevZip5tkEC7KO+IlCwonKAq4L4MckzqVbojr6eh+xGVG0LcBtpYOQy6EiiDSOttyB8BuR0fu65Z
SRODfxelejsBPOtSLW5SwVg4ge25CTAPk2HIwpyaL4sGrDQIiTM4OtR1dPTT+Q0o6YtRRJ+Nonzr
hlFedRYWOHbyzj5zkGthLNoFysv4GvH/g0oVW7KLv4WRvxtzBU6jjUigiTy4EEOIr5683lWVI+eE
zLBkMEZndE56UyLY5tIp/Z2sx+lQF8W8J8MEnKgYXqOomO5ZARHC9JgZ62rsrqIkrnbTQBZFPWfO
0aCas1B8nzJq98CpipPVswGzTfEkjczfEeduHzEbK7ZABvFcvX+qunjYBDDHP7aj/eqr66IEnsgc
x+gV6ANfxndzYXnwLKA7z4q9WZ3x1V6+RYNN6Hk1WrekIVDEeX3GjNLdO/aELJON8nW13GCiDSWt
OWKKr1rXk3ujqgkKK5PrHzeCtbG1vTe/CtlgMYTYmt7A6A/jK3/MrcJzkSNTIdlu7TIOdBkB0hzE
SKqGpDs1COdPFJQjzkPmF1mwZH3aeURznZVq2U2KvaqDIxTydC0icoBKI8eYGJBp6boHZ8qNXQ35
qPW7mgTAF2kR1lbaZcSYPBSbp4bg3h12OsbCI5TPUIc7Mh0DZK6s1sYU0xjyhoM0u5cpn8Oj6/f8
LRiAPsEjXFfElke3gOjKbdkJGByNF8GeaNNTZCfFKieC3YmC5tuQ9d8E0ZIRnthVDjSGKL3cYp84
fS+EfZwcez8lk0MvFChhbcA3aQBNsYO9swTwL2qZVYd0cyU6sC9cgz4RGi13cZQ/z218HfoMNYIh
IyK6VganG0YPMjMPAV2vHcqrenpofFZZnJ6g8WXwmWajWrO5Rbsj8pUxgjCdHa8+wfvzarHPW7HY
wflmevxNm+XxtuLwLanH3jjsSoy1K9xQZJkCUdk18SMtb8xH3q7L7Vtv1h7KWjhIrohSOBPDzQBf
kB2Dp7dDttRYOp2uvNQA+NqNd2FzajFf43zXtwk7wCCFw1zb5bco8TjpZJ9cj0nzKaniaD/RfNkV
Xb9TdM227JMD8m0RxhEzSPJmYl2HkiqkIANqKIYEulvMyIBFexMEct4NNSn14UjeE516gItddAtM
bNvYJHrNAfq5uAq5xLJ76GFRb6fPWDqyDz0DpE2cwL528zyHzkJmWyERsBGrdB7RiB/7IHkdrKBc
gz2QeHATBjyp/TVNPbGXQ80aS6/rYNWzv21dEh8YqB3py0xHtWRRNDXRK23pHzGuApLX41cDPeUJ
Wr53Hj0vAIZIc6aeBcO20QMqhu7vhlaACUivWltkAtxVkhrWn8St5S1gV9Bj8d29GY3QoRivHgIF
1oDV1oRJ6ozigHOrvrP9D/BbYBwStpHGgbhDo5B/RBuf7DTm5o3VfSYarHxQcdxdj2H0ma9b9dDq
jm29CvOV57+RZJ99iroe3l9pjGtz+RFlXLZpHZFc2X0xkk9Ej6Fyg90wDtYbkMeThhpZe+Omr5T7
KZvwbyICpEviLtnnxXiLg7/G3tBSE9BKUn4cH4Sohg2hRfOtzWFeqVhmxzRnCznxh/aeke6mKvyi
xv5INE9/XzphcMPM9KYdy+whSrsDLSgLOVr6BkWhX9tdHewIEXxL2lscqPm5Gr7SkGiukxibFnFv
Zy/MvauYLFGcvzYEgGg8mhCv+XaZ2DeMrj/FDLPw90IXRtTDbIttJ+FsYGP6gSEJxQtZV0TTAEba
+GxTFCfulSm+RbrbqqnHlZwG1lZGPgWu334hTPgGWjyBWcQ+r3088EcFkhs8J8x/zErJNO+MMnTu
4MDs5WQ7R4a2h74dPiipCOOMa2ypwup3ZUGcbJBxdfWVe0S7F+5t0/TOacUedsg/1SIc2SERRpBb
3iErxVe3Ne2jF9vXo00bwSYh2hm6mpzXrgdDR9Ke3YQU8VqeszH4jrWOhqjrDoQjz842zYd9ahbO
EYhavgvStkPi74CxDoB2+f6U0k8YAQgVOxcSxIo5Snzbs+qSwKTuo0ipleln7iorY7kTOR0RgxEY
QpNp60TSXptDs+D6U5/cX3Y3/83eee3IrWxN+ok4oEm62/LedbW9IaRWi55Meiaffj7q4McYYDCY
+8HeaOAcSbvVVSwyV6yIL6LMhOwFm9ziTjHUzsZCqlrZdJjs69RWCydQb1Fl2EeLxMIiN7EyR2Pu
b2gRzpZjE8sXI4Nf7iApl7hbttKBj8SiKiYcnnPfQh5fmFVD0zOLN+pg99yRRqwfFDw3dR89PFDH
OrbqxvZ/DBH0+95CGW4sunRVzKFvSCTZZ4/Hi4A3EXo8RvVcaGtTQFWANLjJu0pfzPPncWKcxe4a
sCSw4y8TiXUvPP+Leq3+XNtrI0oosBsJi2SdxznJ0XMOFy6KimS6Y6KtdzpmbWusitOgDhinGfyS
BhZ+ZNdbK463mDBxnDvjPkhr0p+NqzZDQSfqkN6SpHIvdeUsMZ+Mr4AJg6TW3g3KHjO3vieqCjaa
NX4rzoqnAsrQLK6dvCQAqY8dZ8sbE+xq8R6UgDy0ONC+nOFP4BbOu5F8S5UHa98e1Ul4vbevC7BH
WJh5qKfROSpIwBiieM2LsTkHbWo8+uFJjS4BCGwJ5yjx0kvecidByt+mGE7uedQhD2Wxc+6ziz1T
20MP1zTZ+4aTbdPeKQEO/qqsdunMAUrU25hXHQvXqEdLQ0bRIPIvDHYXutbJnr80Imw3tTu5C46N
/sXX76y9TjA/dmENzq2epqeM2uTEikI9aqqmtUlj1ugS1k+2+KiaCWL4/AXZbgcj/0eWFss7PXMx
odJtzdmdMFConhPUyzPPg/4hev0QmdHXgEyMat2zoYlwpbma35ynjkqiYqQmGzcQL6tV3EsrJV/v
dgPScMeOfcrgGWV4nz05eDN7QKLKBfXNpLzB3vh4F4HWWWrtOnqx6SLgD1bU0FPkTccCoXgdm7oF
nBDNc+ZO6Y3Nurmy4UfOHOAU38jAkrJKRu9EdnQ8+CHm7VgOP3E1VOyMJihTsqBDhIG1jONm1UcV
sdo8NFZdZIYbAwjiYBxTyNsvhR3zKi0tQksnBU15LmLc1LYEkh3bnN+DyF+2WhCeaLy9pZEVAxan
GJuj8JLCqw+W79xFRBFvRtpJVtQAqKtFAeSS/UiyMTOI5EWX1MtIsQwy7N94UbW9HUlvOxrxAb9B
ffz3RasHfylHXhhZxvk9V+Ua5pDx7PnEH5K+6UgR6P1Bxd5nEYQ/GuHNG2ASrJKF3GOmolU1sAaO
jIVcT2meQ9cDul/WJpvjygn3eRtSEp5XITiPrtrZcoiR/1HulBrRXqN5xx+ze7Y3bRIAVh44HVax
9zE1IAK6Etu7NdTH0Y0lS5Hig2BsyyXhx+tIM34roXP+VdlwaJmJt4nhVavEye8AletL3sfjNQhK
+NuwQuhUpMqJu9CWQgpqQhw4ODCB3lWjGdwks2YNJihaAvfkKJTQjyxRJK52CFHzb+X2cBnKAV+f
k32WGvnQUYzJJ7o6fe9cYoNw9gzWDndvAn9DBKW2tUCYR/nwzI2kpsaPWTCPt53TOguP++ieCAzq
wDZt+3hHxv5ZRJSTBr5pLQcX7rLdes4mTttun6QV1hVfry4ALXL3x+vAUUZVADvCVk/h5LRV04wJ
Yg2zgokJGd4X72jbMnd4+AQ6DG9YbVrIgTRPsq6d/jgCF27JcpzpEX6tCcxiW2oAayVY9JowCNQX
uQmSrCaw4GJZZypK2xRTDiY8dK3J5N0P4ArVXbFKY+NXFawbw+Skr7H2a2kYzKQJztCH5Cfo8YAP
0y0lPtNtFkw7qsTkapSY3lO5GjyAmZ7c0m4o/g76nvzIIkXptwPKKjXD6Omb0Xalnq3TDOHKHNF/
nKA717n2Oebjd2iiheQd7JoCzt1CTsLYl5q6Tr3rn6WW1iejbL0VbqqchSZL1ArqTWGZ8Zrn/fzR
LZbpmNcba/xISpNjinuo2pz7vYDT6VQVj3qXanKfPkaL41Ss6IEcipE+DhLyTmBiuUSS4SyBv04O
y7Zkm5uXibdIk+ij6mg6mND4GVLx80jFKDdCEqwndaD1cpsGEN5De2MY1F9MGjXnboH4ZdqQKjU/
phW8LCxajYKcbUjWHkq7/YMerm89q2oWBKWH9cCSLUvLX6zJnK0KLWQtsLMFp6B1aNJ9EDs6xa6g
ekerCx4V4pIa2dd2pBeOWt9GjHnto0rppqeUGTtEp4mXtvjlmiKDzMO+r82Vsaoiae+6ea7XENZ6
ikR3injvUotJLdhI4WRuE2T0ipNj7r5Hmu8hL8piW80N0JUEjpsH9H1yNzzyZo3kGmpmE72yrj2A
XeJ3NOEJfeAsi0m8JiS1IAglliBZrROQnWmfD/nNd9vyVBTwdOqmri+uy5nTaccTN+EZLZ/61yxG
B4nR1uKkshdj0z45QdVcrDQRuFGztzwzWQEvXLL8DNdhW/vbSc+xU4wLryrdlZZTo9y509NgUzYr
Uu6BIoR8JboSSp/HCzdIxfjvUJvVBsazSqf2wB3uIJSTEroZfnWDaSyTpNSWjYW8F60F7clrs+L4
FpbGbxrPM7YcxZ+GoX0LGTJYauVPkTbRCYudt3Ht5M9gz1IXIKwddbgU9Q2AXUkRboQX/DbN4hok
/3RbhGxlsidrIsK/HVe1TyPI3ihouBt99i95mTXLsJWwauyEgyzRwiXkH8F9Nv9hz8uQReXRJpgS
nts9YpGnAZqP5Xi22i80DMA6cfruDnvV1u4hNVpjaVABs6y9iq1olFdrAvwHf4Jz6Cb6JtYjmFbS
aTHyG2sz7rt9VSQdAzq3Es6R9yL4a7h1edeFrXBDeOCNZJJsqYPKeZ6PCzRHn4Eag6pPbCS05gdr
7u9pq/xsszo+hq26y8JdhjTpnDKSBRT2lGwIJ+ZhqNDY0OjHCkvOA3GGGKRS8R3QHrUSacu7DCSq
dKkKcOwxWwB0sw62p/3OCBLrZFo3SI48D2bq62jx44nRc8iPQHXLA1GvQlaOV1/R7+Fi6UKhDVei
Cqyty7IlhVQZ5vRuDcqgIV0DeJMg+2168akrzTtWY0tZWTzEe1dcSkQWS+OOo2n30LBhSlCuvNRM
yjSHrH633GA4EOwrt3LSnSXtflDZHBb6ViVxkUju+4IOnn9fwF79kWhraH+QdBEv4j07GdqtpDhF
tfWbM6X+ndXibgd6dIlUBd42is9uPyQ8X3tjjSTUb4Cq8XnuBG9wE2TMms4M6Y3fE7+8TEM3LjJE
sETO67E2fLbYWTkwZcnBLPJ9lVIKEsKv2xejfbcKAD5mxU1rAul84EdbpREtgRk+j++W41pXe+9B
RuFYNFjpdkxFusx9beQcYL0mbrHLu+aXWTbpUyIJbVmX4fDoreqSd/WTQ5XajzpM/An6WcEZSUWt
te/9GrD22II4SxnTZNRwRxrEsocZvlQeAfsqUIuoNaMD+G42d2PAbFjZBMyblFFgIoVhhMmhAmhw
wjK3mY3s62IMvXsTlf1SG6W+Ucr/cjGuLXUnJDg+kj0gutUtqe7YwRC3KJMPKVBjFmsT5LcULAJC
w2BsKCVf6VOpn31gn5I94ZZmvHEBuhOaG4Pu2fFTGlB8Rh3y5bzHweOSBZmzSfwONjNY40UjTRSa
qAjOtF3v9FH4h4yz9L7PSJk7ssHvZGaXqM/AwYcb/h7M5VryUKVb4LdR0cUnMhgl5CfM0Mi2OXtK
VlBjs5+kYFSmcqVsrKWtw8qzDBqb2qIdNh4RrxXFeAviID2SpvOR8VmhWhE6udlE+wIH1TWX2iVX
db/vnLS5+GEI+kBG2XngcxlZo3Gw4Z0vqzEAhIAXLkovUQu7ucns+JQGkrenb81tTe/jcix04Lnz
jd/rmSZdjQ7YsjXNPc+OS6w4KuqVvJVhcrVMRN9J9KtMS/ojb6bLJdRyI5dS38m0A9qPylNXtfNC
OauzimrzpSw4owQD5qM+ZTPUx8ZvakeLW+w2676sxKeH0AKGt+GvRL5jXfzjkfe7tv9pZSuelQXF
1kvaZwGaHzMQZDzqebI3O4t+Ssfpf0ow8o6tfPow8cPaGqNwPKlTrznWvjHH9OyZYksXgfzkMVjg
QaSkI3XK6NBZlLj6nXIvUYqnJAhpeBr7Dqx0RQUCq/QgNp9N7D+ifOIi0pnOFQWjSwLSCstibl1o
ywqYSFv72supX0aACEqkvGs1f4EAnpGWrccblUAm+oAuXidc44toeCMn588zLliNIbspaY27ZpR/
c0kjiUdfGHULOoYiocbb4BvhpdbBiUclwGQmX6Qb92ijc648wgzI9yAyTR00pxZ27orR2t5XTR0T
AiDbNknO/TVe2oRDLT64EoZCy1BnDho53jD9MmzjSjpZ28JNoRKgxuTG7f7LNSabE3nZ7uNyCFdt
XKfryUwdElRRsxNknV7SfPorub5jry+ewu+sXcUcvUj5LE96r1+HkdtP4kL31KeB/GOclue8no0t
gn5ITqLBMa8lW5YpPhFoTC+mcQprlttla+UYSPx7m4XllbYrei97rjoSQ83Rc4Dk96JoLmaT7fWq
fLHsueeAZM7eq2sONC0MdpcT1782sFH5D8T+9tDTgSCICIBNDoMXPMJvYvCAEKZVeqwged7Nhg98
SXvnyrVAVSrUvLOflIh/JgHdMTLzEztaZizZ73LfUJsuac17Of4LBdurqsucE+zv5tIB8De4Z6ya
rjTX2fwU0TKkWyeMcd7hbRpYYNnZVKILdu0j1Er97keHxtkStsq+U+SppTPqza3pb2WbZaeMcAGD
Z2p8YEwkwG3ULVmwibae/N4P50AK79NKWooaHR6KBvIPp0OX7RLsVTTL7lcxJlgXHSkOudF8MRHo
R7PmmeDH1hrs5MUdVHls8ZPzrnBzSuf2x2GERedx1hNGhEIyf/FYUIHc6O4Jz+8bMYi7YcULaH/2
QSQNLqLEiOmx991lW5E3amwahoNw4KrlS0gTMvrEMOyyrtv2fWrsK99OHgHGOEev1i73xWVu9SBY
ETB2lIMOSDLUv2nEAqVvhW91jOwa5k1w4l0vSDBWCNAiLb4ycI4sVd34TuGrCWBWdG/strHp3VH2
HJFezRzDXd4eJLWqb3k3T8/QBep+pxEbOotQfw1YaP4trYpHoGvfnA6lr290/quBZ13YCt3TgcOQ
1wZqraBErcouv4Dcizk/MaKXqdTPOlr/Iky7lxaDMq9rEb9HFfJO5ZEXG1S9EXPxgR0aS5tDaJ/3
kjr5DG4orkz2UD434QTIZZ07v7zQgeHt9DQghtc6wnDbpcW4DZyGoS3g29Qiu9vK847s6Us2wUOC
TpIFuyID/NML1d8H0iUDuYMPp0b4TNP4bpA2ZFFiOgs+k6Q8gj3pv43TmM4fqhtTJ1hTz+Je/n1J
bMO9iFDoZ2hMq3ClsQ/6yERVH52MC95IC/2jrUGX93nkHa0Be1/XRO420/r8TNEw3m3b7l4jLm7E
3vQNM1WyRT5kpJqoOpJNaCz8wZe/FSsiFRv6KUpAH0jPtw+mNdEwVDr4OxtW9VZufXtYhV4bJBxO
Azb9Xy60dR24/wPoL/XlbfAzIgc94iCZNrLAqOD/06sKPKaFpP73n3zl1E1+8tRf19XGcWVZODuB
ylCOI4xuW7Vz6oCuo1d7GqhRMKk+aYLeeq3oD/7P/3QkzztocQo8b9/t9BJbeFaM+V4NirBAHn6p
zopfM/nwpV++9WYQPgZrwHORJHd/iLQr4IOtjIInqo46NZYfYc/z3XtaBNGb8W8X0Y3y0AfF0if3
+Yyy6dT6touckqpnWqK0ETI71hkmDMYc6zi4RKJCv64+poAVFuECeSCb2W/rGs3Bx80GWKDzKRlj
hLYxYRezvXyy63Hb5INHviQrLrYiB0kfVbdQWM3XPWDBDdtdHJV2U17MMv+L1OBtKxDKW98crD0n
cj4SHDYWY86CP1BUuaNqiqXe0uVDxxaqvmGrs8OBfynLoed8pxk7QNrttZ8YeWUamm+K3UPbed2D
v9hfVdf+asIesu7SaNgV2NAWdZsGJ2zf7ZqtJgvWoHau1F5sPcpA+i449iEH3rzp/vJ2IhCGtAOr
uLM2RZ7Oj2LDujHpihtjZUfkxz7mmj2u27GkX/td2Xn6rEKtfnJ+Cxe6lkVUl3E+Ggpm7GFqp4sN
4xat3H3vLL17xWLLiOvm6s5qx7hMQbnqUjc5E+Gw2UCqr9ppjfO/L1pvsOwhA4l+wf/HmmxXV36/
9eLpyHuVHXDrGY/ApsunS++yCaxjQAE2NU2MNY5rPSfjpfU18934zpru4o1++BZpZniFKPI+Oj7V
2rZbkm+Lhus/XG/uTScSsIF/AHmT0BuGbrApFEfUieAra+JC3zRV3fwjGtB2NfFUtqjxAb1s3jqR
/Up8vJdjIq13fFIRJruXtmciSRwDmqjV1+eoKa6u6LUrAwMmoAisbDkl9dEItUMjeeeBprw7k9Ht
RO+CUHT7TyYLY09wzDoi2YW7cTTyjT+SmamzqVj7+EARTlLhjIyqkbs2w6ACYWpS/qjqtwhVfMmy
+1cmzOh16m5OG0FeDuxhPTXdTy/bh5KGtxoFHTOQKg59adnA48LX0K/0Y5e3wMSVNq14TnjbwRT9
fwKX/x+p/38jmhJ0JNz6fyaabn/wG8T/K9H0P3/mfxBNZ2C9D6vNxPwhLMAI/8U0tf+bA5iP+whb
jxlJyS/9F1QfVl/zH4appf83yEVQTW1Ib3B6zP8nhCm8CnKq/1PUXJBfdfgHKD/oDDhq/xsV0De5
RGg4ynboZT9lQvcN4C99qv5Ch4QRbsIw89PXOK9OOgZ4NTvhvdkTn00GXVvzFiujOB0AHYMwDvps
9tJ71GzuBi2hqjSYufO+uTBm730zGHev0y6kMmephE+AxKhfK12uSOf/TFj4dUfzj4nVx5ssYg9e
JgJrGI7/Zvb+G3MKYJzzADXBAGtOCGRzVmCYUwPTnB+wCBLk5sdArKCd8wVUgmIvLO2b1HD7k7Hh
sGU1Zw08zqaeEwr8yR47XgLZBngPWV5tAcb9D4pCuEomi8TILtJjoiGw3YtSfBlzFoI+G4NfdTYq
0X+JLLoFGQaUZg5QEKRQc6IinbMVkpBFj+wVp47LBq9Yg1mD8+raBps5BN4kil44B92rgMI7z6ct
tybIAbIQCZZkhz5nPNo57cH+neqShADInASx5Ws3J0Om9FjOSRFBZCSfsyPTnCLJ5jwJOrFY+mE3
rDCQ3Wlc+xGETxJCKLFtbVNw2CaPkpiQyjCnVaI5t2IRYOFfkzhL6qCETxXecmNa8VrddIIv3pyA
wXJ5cOZMDGCHfl3POZlhTsxU7MK7GkeZ60S4p3GHEacdF3gc/7AHAYuv4UAIVq12KHVcKsRybOI5
PjEdcGrvRehxPTgQeuzv1EXm1Fp5xUm1Cqb65hL4CQj+SAJAcRvwkJgzQeS7a+Z7hz1Xd5/m3FCS
e4+hFZS56az3yq0lTmbb/ZHY+thjwNhJ6M4ih1QQSHIa+OwWEaWc7ZSYM0sEGhaBqrcars2WUJPn
RoJLIX2YxJ3IDm0Fk2FfEa+xCESVBKPaQiSLccSSgWEgPA6+ouabHFU7J6o8olX9nLFyCFvZcyhG
V9+W/aM6PPRjpNOtPNHvzgkTixmvepaSA3ENkl5SyD1VvIRUhuwMhpFlWhdAyi8Q9RrboYyhVI8k
SvJN3ATRudOTvUhVB7+RHpq02nFjye8AV1osyKAvx+fYI+Vq9LZaDZI5Ik2wt/3gY2ox9XiKNMyI
0bfCoOclmjh65njuewtzsAbZJ2lCIEEYcyhyZRMfE/PBicVyEjjvgjezAuWxheZPhWDH5auC5tl4
XbSPokqtim74AmMehMU6bStvSdc1twunPDep/kWNgb9nM/aajJaxiF0HvQolbJimU6LFp7Lk2h2R
9WG5TJ9Rj5sv6utT0Qq1aYJx6VC3umwJf5cpJkjCLSlGv24XBOStAu5Sm85t7r0X6zvjj6ZAArRp
aJNAoo6wi6ueZCO7byhVVO3NP7Qcb16RDGSE+37Jb9iFaNM7jboOdBZ/OxgGNald4y3NaKAbOa3k
khPW9ESM5DKKfseY/dhiVi+j8tIrnCJkPz871K4tOTH1Fb9GsiBht8ciTKMVKqg2jvuRgtu8EFZf
ZexMGb3tU22H302bEiEtzTfsSA6lB7ywUVfhnwsJqPCpgBIp2Ch6mBQ3cyGlykts9X014KTzytVo
ys+sc+2N0ER3zNh11aW5nMZvMeXx0x7TFRApgr1Dn2OdYAwWo1OtIcLNlmz3NGhQu3Bc8/PMAU0t
PWruERJ8vsknvAN1va4Mh7B475+Ttnf50yZ5vnlXh8JDVwnjQp06b0QpXEojw00/7/kaM92MdIE8
ytDYhxjT1rrMGkYgh15lxz02FS5SXDMV5QvGrgmLV6wswYZZems5Y3kE37UXUfzFA5Qg1RQ84iFf
ANga79AmV9Fk+WhaY30aREO2ZMLOq01F/tYWrJL08ZwQDr0alKksPT/4zhON709xKeGNCKnit5bg
KewblFXHru2lZxivZpO85cTUNk0RHzlH4zyLseL4OsWuuS6vHpeBCRAOugfsHPDlOzvu1SrqC3Pd
2PCwTNWRsAmJBwRBi+hLH3ocfWqwCW+KMEmkdDF3StBx59OGFDbjZ0RxFWS68K1XlB/6sbvA5aBI
3nrR0qbfedWa2sOemoStqY57rHoQu+uWvtMMH8KkYxlPw6Mv7eIwtvxVjShgsewOVF96c0qxiafX
UtNvHkmmI1lYrLZjlW8l3VFlMkVIXP34EUnjzAOtYWiz4oOSt6KcsjW7DIOQSdAcHQaMZvYlpRPL
coSv5hqVFKLTMcMYD16PkHeW2L86s4uJODFlW239aeNtn0cSHaIs71+hhlNHF90VJ+TFpM113dro
jo1d/uZZ47xPrnhV5pNqsPHI5qVYF6b/Qo0Nm2Kvfk+n7Lun1/KAn9ddcS3tJm/aOKSt8PPATc/t
ba27f5qSFhDhOB9JZJJ3k8llIGpzYL/RTjR6WdAllIDMHjZiWUo1HWW3tgatf8C6ZVuV+VcvokrQ
8seEsgc2Ch4P4yzvqMlNxJn1k8/RX9BQEOEhmZVMnD7aU+cDzRG+/aTsJt2ISi+2OFUgPHnK4oUl
V0sqldGUmPQ6nGAeuamFW1TipaU62l/lTo0wm0T4xdu9SvCgUO69dUptG3BV7euJZ2CvZfHFAR9Y
9fW+okdV4u9lGeY6c58dpxO6jdl3p6X81H26GP8VMiq9+uWhDhh4oGEIIOqlJJ/50EqMZUtH1BGx
c43yHtgarC4kvpsy55XxzXE5yZwWBSP5SrWeG4lTzs8lEAej19HG4bvp2kqjmnnJWUMY4G4Jy3LL
zxC9h/VbF/1t2i/lw2PT/YbR3K2eoUtnXUKuMbLYMNUgHMpyDtxGRriu06kBdZ61O+mE6VXkW8rE
sdIUIQe50QI/wlFE15EZe8gkuRq1A2a8M5ApSh7ctj6mpfuLkvpuSfEk7/FcxV4RJ6+zYxCSPRAm
Risz5NJ0dWmsHZn9cBzyWTZXrEtSD4ZEzYsxJQYPzcl8r82iX7eWTS2tpnWbtuWjIoDK1ID6W2nv
ca0cgPP3f01BT6S765si+hD5aGydPBbU1kycsUoH00nQk/6y+3HNuTLYxYJzthkMctOZsl6lRfOd
eFa4s6QtdyZmIZw+uxgfSNXZA+V8F89w1BELnnefLxmUMxuo8GOoWLdXU1qvNAefu0PIZY2Z7wAs
kOdUFzsH36SBSdHd0lkOtfecbjewBc+jy1HfHIPtIB0okAakF5WWOGE8dyNVUdzqIlmlXnNnG9bc
crMury2hMIZce4c36+lZ3TPFLk0KQrLYNapqKSJ33BnZbLTzk4kS3paOX7e2sBE57dZxMK031Fty
CcjfODzSI9M8e8uY30bMR1+LKF1LWgeuvvOVR627CqSZ7dwc/H/UjB94Qk4qNz/t2azdDlGxTPqU
lA4Ob08PPVLaPKT7bjKWXlCItZQ8CtjZHQxvvJY5fM5euV/Is0tD5ul2mpJr2GZ08bLDtuvOWvrF
fuToouUJxTf+Iy36X1CK91oUkM5XwRk08g8ewV1VvdFa/dut2X4V3bZjU5QO3u9gKH+ilgR8/Ol7
3VXF0DZ7xo232rdJtP7qY3uvsaaiXH4f2z7k5+6q6WIfBJRMBe11HKmSjfRV6GKJaenktjhEdBQi
eIgBNW07CB7bNvaWldZstanetFq7bZ3pzR6bhVYm5krHkoWj2YfHPe2EZT+sBpOM57q/7W5aeWF7
orYWfMSK5ElPe5Ap717uPHnStiQ8fnoO3kRzmndYnJu6i1pS9cFxTh7hraQrduZqFJ1xlitpV2/z
bzJRJeHJ7kZV0kY8PCoRnLyc3uxCGC+lUR8bExtmTNEAJEqetJZ/zBS8H+UduLL/dra/DkPqDVMW
4LOehh9k2evdRmbxoprExqvlC62c70N9D30WOVX+pNPSZtuPDYzkenisLPHjiFtjWcAq+IaV1VDu
xtzhAwTh1+2epSE56LdKQJnh+zJQL1IDuJvLM15TZAfES63Af/ZGsRm0yFwD+cAYNch84VrBQvPm
Al5iP3i45w8IS9N8dkitHBUf3Tim/ZP1fxQWSyXjHVyeFaPHHvcAPUo6iuUk/K2N52oy43MumvYb
FErs4S8pUv+tx95Or9Hn2DQfQ91gUN+MRvULA+urRsw/fbiBYdLGJTfKHr81X+0n74uevPcgihCL
82fRxQ/MG1+NGOlcx7GQTyzf5VaM0U425W9L6bfeNM9OzYGFUIDnRPDYwdgVo/ckbmHNrZ4fRJfP
jrJ2idHt8/4lb+csmbxyoKd3HVPDYKmlNNy1XWRPu8920VXWPFynADtObikia2THtWLPRJYtQ431
clISbSXRxKchofazvmlmfmsCrhRpcjzUJcODa1eLZvSvOYWo9dot0eCZ9I4iNPwl3gN70Bbao5fz
B9K8Vd0M1NAXUHjWNPkCOpnW0qBPtgofSLm8GO34AjT56U35yW1i2lu7Dfupjd3Zl6FoZ1n4qkP3
qE03Z3Wu7VqvulRutTAYw6gfhtlhn5AG3nvCyeA72FLauH6Fdcib+LNL9XtSLFw1e0Wc9pDY4uFo
3UeT4i4n79P3zQ+AwaPQirPvxMtkGum5j06Cp/Roz07k/Eu5FrXI3sUW1U86Pmsjv1U4CsjEHMLp
tdWbbY3wzvluITyPVB9+Tsu4+U74qrnNPnaTlZ/7h7LjSsMgz9ltk+Rzoy7P1CzPb/Xo7UI2/mGR
estAqE+aA//dMgtib03WfDaa/nA8SghhFwf5DuDQN9mLte5YLznxXzWUv3UsikrrVnXfPIlFRml2
9fHH6W6wYHW4bPN874n4XhaUn1YRm4LmL3Clu9MFX3q18L3xy22rt5Ab3JQ6aypQn3Xm/KFCntyA
6b32uXjFmv/Hb7XfuGkOhcs2NqC6yfdPCV5tZ8BORzNoAmp2vliIQnyWCVk9j8NbJLAbs03Kow9o
TEVDgs0CkFj3Yj9W4VmUgAf6QVuOAwiFyeZjr/IGf65H+576aw585NxKfy9G9KnUnk/AMw3V+Gip
jc1Te91o/mXkMFFI+2OwqhX3tGUo+0uXWmuZfXZa8qvgPQn89KUrozW57ZMSJTwKv9h2dCdrOjO6
3b1wwwgXoWasNDmufVkcNGe8OSm2wTzaNla101u1TRgsrATukR+8JEm0T4SxDU117mwubTRhu7uN
aP5kcSVofTdhJDKBo2fxzu2rNSQqNAStOWriy70gNF49k9MI4hgRtniAlwLwvyIxJzMYV2kX/anx
/lY9tAnibIztAhTJaC8wVh2rrN8ZHlEK0aWPirtrjlN7afvmUmnjnzxL3iRotW0IWRRLIW5jfMgK
9v6iSrVnzWNzEeTyrGrzUOnWpjTct0lyVSuJVzXWN5T5EHFzLq1/l0l1T20WG40sPjGnbdykZmib
bpMQMwAKA5P+GHxEJ6vaxE797o/lvbKgNthJwWQqYHZlZJWx4yULjT1qqO1Q5GgemDvoUCf0BIlw
lANc+bb5MkrnDu55AntYxNk1b/O9o+lbox2uxazk2/mShPPaSBmNxmplp69iKF9pAT4qtz91dHor
lgdJU3z4anomufEiJHGdSp3lpOWLAdv7wiLmRGUyI1FpsxaFKDcf9Kpg2paMgcLZtdxMnCRYmawz
kXNINi0t0z1VefsRWXDfsXaN4mFbw612i48ov2pxcUwET1ymPx3KgBqwuePO6awPA9gmmD3cdClH
A2dT2QAUovqDJM9TLiLoGyH3iH50z0iPF4LmfOzL5q3leF7HDcWk4X9n7zyWI1fWa/0qCs1xAgmP
wZ2U9/RsM0E0m2x4mwn79PfL2lvS1RlIV3PFiahTLLK5i1UF4DdrfetKAUylNebIDyH9eU9uF6mt
/l2VOV8SphTV7E1rlRpPlkecY/0JJW+b2fcPPl6oA4UT7wor29F1vkw62jjq/0jLP1XQu/Ol3lrh
/C0X49PAX9dzoRDVebKGbWC2X3FO1MxswRV1l29dWyFsJRxwiShxhkfP83ndjAZfCOioLInX/jRd
9PtFluCPwRveQ0v9LGVBgL27x4u+J/AT48az1bChRytkcT3urtX8WTjxn5TEPmUWvyJfpKhiMJWG
do+HmlbYWbJ0E6H+0DUi+2Z7k1T89EwX5TlEdSib3ErDf6nG6ElY6gTPxYfl0y5UWPWL6l6WiO31
LFaFgb/PR9pjTfKQO1VxEOlOMsnGVY602wWCvqtgLAOgIvMS6wpu/h0DFa2576+RGM1tWI3uhgb9
JXN+ohV4oHOlYCpqKrb5qViOfli9oEfjdDUs37vBxk1WN3skEFvXqx5Mw/vBoj1fTeQxz3b5mcv5
NPVfMeA8TuDvxQCcyy4Mi49ssR9t7HmTYG5KGB6c34w1asRcoQ8wNnZ09Zj+w43jYRfGLSfUUD/W
crjWfJZPhUuDnk+sndMhODmoGgwSIK9Mnanq6nk7tt7BX5hu13gy6oz6CFTon0JVd+nbQYaQWHuD
hICF86cnqIzcSu4cOwkfFTArBiCc6uSCS7SlhQe9G0er0MVZ389VzFltPtIBrILNoEKfzlkFLBPk
y1Rb3Rb1drJ1ZXzoPSxLMolf6Qg+lsTJd63MumM/MDKP8WT4HVtZO0CAaCUQ+TG2vmZe+BiJ1tqP
jv3ojc6D7Go8Ybbx3oYFpL44fl0MxEtR9R65AJJdBfrfnnpjk6jWOWQNRMIClMjqHlZWVCG0UQ0A
QW7rCaAg+ShRLRR4wVmiAj4EOlCBCuS61Tned9ewKX9o9bCVJauoi42t0z67htmjgs/UxuqHDrEH
Yu7YLNadpJ8KLNzSMPURTAbhvm0lr1A67xizq9sqavxwEybtEYym/VYXv1ky/OrGm0P2IfLKt64h
H7NKg0Pl8xZi/DEtlHLoTOmQMSG53iX0XSohvcNhicjP4o1laJBDj0WJEtfZr6QpOYLL/ugKoAzK
bwCPA1dcZ2V7tIuWdBTD3EL5my9ELPm8GwQDhxKNUZRFP92R8jROEd4ZsgOD49NzTnyU7BwJV+0N
iCYH6BLuFJMz5JVnt85fir74ygZihopQ7kKPp8dGmYua95h0058yCLjcfUPmRwdQL+vCfjMy571O
sCgBwXmR+pPcdaxFVKC5oQJDcwF3Dn+cWk2xx3CjwmTZoQrP+bB1SHRX2nZf9smGThU3mtbE4sCy
X8nneE8QtDuPIIzPflM9NFWwzQUfWXeA0SGj8Qfq6c/F2XtBeSD2D4qOEc1U//j8iy+4ROiEs1Uv
Ql5Bl0jbfKremxFsk+HOx95yQBy1H1ziriZ0pbUw6XCdbpTEU+PdEPgC7N8C9YHzSODgR2nJDcFG
LfpUTkxwhBDyy2f6a2T6CqmMr0eHDVQMmGWo+exP7a3i9dFEQZCDKUUC7nrId1Xpb8zE2DvknLHy
RrKdI+2yjhNLBwTO+3HyXxGe/YgkWPu0Xi1NfnQ894hm+i0iMAlRN3jjEKk7n5jbGPRixcLwYIEP
isbpk7ZKJ2XhyM+xadToCcYCQKWZVz9EOByDZdyMpnges/TTHMs1fNGXOLM/rG6+ZhAvNsBHfpuT
e8iD8d1OaUp8f8t06M0cufqE3W+j/mYPTnKMuPJK5cm1w5HMSBr4JgO7HZ/GBLoXfyx2UrqLNs9O
LlfFLCJbKLOMDz82TzJrnsldXDMEWSXDdGPJ9c1jWrhavOkrSbqnlKnfGDyzQ9m0ZrQzjQ4gxdK9
xFPxapX9g4AhYmbJU90XZ1dFzWVU5pEJ80CXCFeAeXXFdl+tG8M7YZllFeJ1R4bTn56KDvkUo8mC
Z5qiTApHxZFgXduh+BVT3xMl5T6N+bifCDWPzZFfJo6TB3DFy3+4kfpumu6DMrp+m5TFCzbq3Ms+
5+orzhhoVNSNDnnEnu+e/VJcjdDbWraxQvYTr0CI3zpygfhD5gOC3l+YlqeVnH18/mm/acysWJN5
9iJBEqMb/oWeljOjuVDHgDQmL1J/OK/xiBcYQeM5NAVKlKb5wvpwmtkpdot1c+rkKVX+j3AI33QK
K0ldmDDqFNjMSDHSyS1GkcfAcLpV2an3uGWlCDmzfUOj/JD5A1nmXXLwlkLLpuuvomqPYqoeMQps
U6HYyjp4s5XAqh4iITZQXDPthRQbmT6eHX0DZWD86979S0N/+U+P/dOX//TP7v/ir9+Xyn0+26ye
Sm0s8V7SrBYgaXgJuxa0eSSIqIVvUZ0qdgWsmJfnKsM14xQAqCx9c7/3Hzf/H49NLE+KVcRYxB/T
HLJeXJ/mZCHo3ufdEFXVnAJ0OH/d3L8kBUcd/eWtM/tBwTSz6hOGX34B9EyAjgnBnrCiiwXFqk1f
op+uM6Ge2d7vNqVPAsr97qJ0NHYw7aIg5aQcllN5ut9gIf23exKIqhfhOCtC0kOb9hi4Pc/3/jT/
upvr/8r962ZWemCHjbIBrEsJ150mwA1wO8a/b+6P3b+8f8MP4oH3/d+/LfU9Iq+LNdeLcQ3FrTaZ
WfJgU70DJ1ZsNNPmxAatOSkHfh5eHhQGedKeWKe2p/u9/7i5P1ZCzTqG/UfQDI+RMX4WBd5kr4MM
EgX5JYgZxyGE/VhY39zwXcwUAGix0hEFqnPIYXquSoZvBRrJIZDMqqzxK1fBSJfKDTwlaP016Dox
z5swBAazcJq0XWSx5QTRK89FdIyD6oHQ5vnUOTPIAZOT6zzc8o7UaN/1pzXC3R+T2+AR4CJItwzE
zv1mDnNxGmgCsHnUNyRZqJ/lMG+XGjl/DHakyP+Yfnuyp8A5hf04I6FanoNszE+WE6lzUpOvObcf
XZa0h6GKQIewTZdjdZNt09+U04acUb0zW4Ya94y/rd3h6Lc68V0K/jMWunoj582sSyBDMZtLalKf
S1VgyBsZ8xuvRGfowH4+GqP5ZI9C3ga3uxKY3UMC9ggqQPpLHb56Q3ZcXE1U0nGl7Ntg2fYNlgBH
vz2dIsN7WOzmj1/m6ZZ/0t+wkW3Kyrl2aeppJ/tjqqbg6As7uuRWRAWE+cyYfgqkhuugsb6kpcpr
VVO/Q3y69gklC/+fBVPEtGDmVc1Dxr9Jx5k6lL/GqcMba9fVgyGX6mFJ/xAc4CI7XhBeM13MBpOE
cI93BT4cJa6p8FjnZXVLfL+8mcYr26Xp6i5xt0magpUK47aKiNndILDz05/7VyTr/pUZ6TFOq2cr
bn1GWe188Q5hYP6xGREsrNhWXhsSuGgtMfYBcqZmLkyUquWywYdJyWgx7xcN7WZSzjeM4Ku5CskN
0s+E3ZPBdo7yRphIhSM/6Pd3RXYNnXwdNmXHlSgsYGFa37nemQfGdK8UIFtTv4lslFCasFAp2cnx
Uwl53+u89ezt/bG/vn3/DkpKvPA9AejBeUkPVWMX8BfLb3YYfPbecqlxsa1IBHiBm8MIrbtBXjtl
RvQ2TbDnpl9ea3+ZffY6l/E1J9uCPvo8TuI1VXG5Uo54x1Xdroyw+elbEDjEwlS2XZ7HZejPZWFv
HMMkJ5lKUXjgzlnAHAx/3bbFqbHTi6yo87IWczXUytQGs+ljm0nNwV3X/vDNqa3DQF4OZEerwUOH
SzhBIOtF1KmoZJ/buJjWZHI56yoY2KCI4TXkWmVMwdMIIphhw/zYEvnAQOtEewuEAYtwoNz3MRqv
wZz/GA2HMpXG0/TkoyiRzojuVBxYbVOWTOE2cuGWjJlEoWc3D6V/VaxRwXIOIeyYLk9f4G5tIAlQ
5fsEKcI7ViAPmt9jSxHml+bPvsHI45fhdkSbuDHEOSC6aRUt9h+X3m7VCkIZ3Xh6jlLO/PNUM+mL
5RqDwVF4jxGqUYIt051h1dN5zJdgPZXD996zn53ledFgj6SLH3vDKi5ZiGajALRjWfmqGdAZpykO
V+NmwrzgRIiBaiEDrB2Mb1HD5tVKKna7eX3o3OVXBH6KxrV7JvGWSNVn171xxn8NVcV02K/eZoxY
xmxf2lYgnXa9p0Akx0bB4xSPYOJmhuTsLOpA/axQfOS1N+9mn9avn76qpg6PqGONR2MCStr0rNRM
yzoLRKFe3BwWCF0blz4PDUj2sCymg/2Yl6GYUWBbFzOjopTWsWcRNlWiX0kFTrSumrUgJGNl0+TY
KXlIdo0ItoG3m6TjtY7PPlUcKegmKK4yR68/4cSxy/YLfsaHjzZz1bOrNDHV7LssfMHPMx0S18Ir
Wrni3Ma/hkRY33qXgYsrTyVk+mPaT/YGO9Y3Ydxa6rOmRoHidO1n0QpO08OpbpI/gjCtlW/iVu6K
x5DibLAGOuMYrZiRCoxc4GZqGmgjyddFxxU4kctJl5LSNs+zy8rO8lM89R1K746QZSzE8lcWKCb1
KMVXkUtbRt7UKv4MpFedweYgVaP5WcWeXT9MjBNW1hwcfA96Ht1u9dzJ5g3F1MfgZF9Z/0kAnbsb
rDnaeEt84LzrPJa8WLBHVhZE791Ex88+YHqDuzRvinD2mZ0ptftFZF6/axkvK8/BStqGxMmp6UEk
U79tPZaPbYQuMNc5Be6vhNSanUtHydv90CCv/hG54qtNlgcvLS1AC12wzSa5rtjQr7okNLfLaHJs
K2aFnkXZzNAjmZuYjWZv4ISInE1iN4SSJk7P85HThoCiYOXF7RPhtvnWsLC+4jaytp0/b0ODfK0B
VLVRLK/GkoE3wdIHJe/m1irdx6Z4SVxqZgtYxhptz7D2QQ1gOKN+K6qvycjHlcxm2mHObIx0vWvm
ItGpcXIEDjaDBuVbCJDdlZ3D7gztl5sEW9/qfvZwPPde0z0xlg0PdiAeUpZSnZs8FxrqabOpIKgz
fmZnfWAyFNxiH4O0VI15zEirgDrXl4cQSMY2cCHG1QUeLzmNJ9vu/3jt8l4SAczv9k6Ew1/6aM7e
i/4hceRnPA2vLdoDCjUweKMZbbvI3PdZ9MiUBXxT3DJ9xgfG2cYhZhDIWBSLj86YxlUpdLfQel81
E+AVRem4nTSJFCKpqdGkg4aU5tBKcdbzJ8AvdSonWKVKm4YLxhMacppq3GlbHXP+snWn8BDNGolq
xF+VBJHKOc8GHoYvNOW6u8s1SjVPgKomgRlcyV/YCA1cNTV6tdYQVoJXZ1bFgFlNX+Jx07BWpbGt
vga4QhijhIH3wciV/IQb05di72roq6nxry0cWFw7xsnRaFiJOn8z3HmxpUbH+hoim2vKbK7BsmP9
jYwz0nHvj+ibRWNoreTV1ljaygRQC1ujOHtdy6UqbgDY9pBs//oSzcm+c8DcAvxwdjTZLBd18QcU
d9JQ3Ps9jyHyASvDdtYU3fRO0b3fXToGzqWG7NqatruA3b0/fr8B60PiBHRevlIHE15vpsG9UiN8
E30vherrabzvzDyVQ7A6mhr922gIcKpxwNWdDKw8IMGWDy7Y0uBgXyOEfVjCs4YKJxovzMn9nGjg
MG/QpdEcYjjgwIg1ljiBT3x/KNfIYpQl1bpVmmM8SpDGLWxjHDnhIYB2bGn28f1m0CjkqQGK7ENH
xgZHrFuHaD/S6ORRQ5QLxiCbQoOV4wGMI6TlmHccPSDw5UBjmIGUjIS6gGbGvFKf0ZbA59bgZugG
HyIG11jBdO5hO/ca8txo3LOjwc+5RkAjdzQ3vcZClxoQ7Zoo8VINjbY1Pprwn9+0rdWuREV6HmlP
wMSwuMg6HTAKgJr5NuspDaVmttCcFZzqYmysvbizq3FFtufhDrTWrzKONajWGnddw71WGoDda1xK
5eIdFBqP7d9J2fcHfejZfKQYgqcAtbEud9tAQ7Z9aNu5xm479/9gysQNIHet0dyDfhHiiYVBD7e7
1QDvDpL3/blnGu59v0cogr/pNfpbwgDHp50+dQNHmuh+WxoTHrLzLTQ4vIYgrjRK3IQpnjjAxVuN
GTeW/kGVPIEU55TFCn6D5f7SVDJY4Y6EUwuvvNXgcnlHmMeUczNUc17oHcbv4spau9kEgM/RCcUG
IHQ/YJrkTfFGRLHG5EMZjNnDp52Z7pwn5zkaqfXmsIXG6f20Ya1nGrpumHJHgCX+QQ1ktzSa3YfR
ftf4/68d4r+xQ1g21cd/ZYe4fY3/cvrq5Nf8r//yVSkYQMfP//Ovf/+zvx0Rvv2P0LQ8YJMOJ8DQ
9nEg/O2I8N1/uC6PB5ZjiUB/428/hCP+YRPb5xOdHFq+b+vEsX/zRwT/CPltzL5Cy3SEKbz/iUGC
CAIdXvafDBImuUqoX8Mg4Jsi+KeoRqvFhWn3bneQtC+o/YzrQlQCRdOUcIB341rG6LyqzlZb1OGv
RudFGyMty5MsFSapCLlbqJ77uAX8qrL8UkmN6R0Jmc4JJ0FEJ0nyK5i44oAWq6D3fqIei85Rat46
+n0kyYt9ilzQGsR+4Rn1mr39PRvL7hzKmvzgUsfZ6HB4tjblzulDTv7WnK0wt84v7a9IZB9dUGdP
klSrLfLYW1UutE1d/m7VlO+jEbbnQqLNlyBA10VmGLuEJob9XYMmWqlbMBSvQbNcwfCiUZhieYwL
oMym+Q7PymAbzaYgmeY/aUWlgN+qxW1nNVOMRtthGgPmt+0Ri8ZTybAjjF77yvltjNnP1g7rfW0G
w2ObURW1qj6qAgO1IbCgzPkJDzPsPQvU6LUrmX1YdnaFfpZupNmhdZc0XvlUE1ZVx8axc6rXbAFw
idCnZMnZrSKnXTZhDAi7i8e3ue/KA0bQIBqrvTXym+mASWMu02qDVAuBVm2eBiP+jhwVUUYXvnae
hQrEf63bbKa9TS9lIqMTMmwDUKiuyeAmUGK0KXqVpl7UNhuiVxcAPMvpltl6z2ZEkDxndCayu1ms
hzDkYV5E1nNOSuo4yaMscX46KT2RaVeIzLKDGh3uwJOkiIPQF8BQoStgdDGVO7/hlxdRfi5sdn9h
D1QO2tio6ufaTHndygGBXTeoLYxL4MAm21T9L0bPN7YZ8xQE/qJZhRmPESosN8qVj0rNB/B0EEQx
bd4xweuBiMulezeNiTclAb/C8+Q6hd0sdA5Lv7xXDDjY4hZbrPqEpM5+94K5GSFfdBWL7+GTVpdx
pB1zZouQExdBhC1QrecMYK18opn2qz2hKGQslG8Qo57DDkBgBgZgleanOQhJohgEVvORQ6PhQ5cK
GyRvmoKfP+QLmyYc10QTvVsTHzWswHs+wxPMMexzDOPVEpxUmSkEtiymEpC3UxhQYJfLbkEsX1Gd
OmyGN8A+ADP1EOdH20Cvl3+vlgeu3f4ZpAlGFlXcKNj0vIeWZWLSnIcUje2IwyAZxg+kxQ0h5i+9
8c0V5HLypi4npzd4Uz1S87osuEyKFylfku+9zIyTjbcBtSQjOseuiXGHPZ1kVv3eohSGEu/tJ9Ia
D1MNI8NrSftEz/ZCKaAuAY0Q5lIAKtD/nixKobITA/pS9VTjZ95HGn87OQjD/VJBLSsQUyQe2Ryw
aaE3GSw12Smleb6vo9reU5qvR9hIto4kIYLOAIF56MrmYgDfw3RF029PIa6CDhQCFAva7YNN/+QF
1k+hXHCvnEjQ075gYSXgscM3ED/OJZTWJqjkCyJWqo8OmaU/FNuon2uqdSZtJs5Fr8ZNnQUmHxaX
H1PW6O5ywwv3EQvWZRpfi1hPbSaEHBEq9DUpIZwWMYvVgvaLse3T5JPXNVUw44ay+EjBHqABzj7r
OM/WTty+aowMTS0s98Xk7c260cRyXfQbX+Yuvfhk7CApD4b2av7BLUH48cj7HBDTxObitPgdbII0
LC6zYq3Q+AmEVX94KQrgW4WNVH2A+7dhj/hueCMf0UAs+Je342h8USi+xcscbIQxHO1yULTi0oRs
vI/b+ivAst9ElXu2TGPLIvrDmEq02klxUHljHT0pWKfV+UcnDT1k3o1Dam9M3xj4QAvt+eIA6qz8
ocZyhdI2SjWCo964fbDLU62T90n30T8EPQZfR1Ud4qW0wUoV4T53AapU3rxxcXttMzTKq+qnZVuY
p5Me3uAMrJmm4TXoK8C79nwJbT4KVb01jtjfFec4OhyE2/01F+EtAKanw0kgWdVNBEYY7Uad4sAv
aik3TMm+MqM59L0+qaafcTJc4wbXmmGYelxVb2Uwq22FBQ9cM8xSOUGuGUBv5jEJgSjoonVVx7fc
RPrqVQwXvDT4k/qGdfFIbtgvlfdDNqZ3YQpn7Qos36DFIvM2pe3edkq57UqmtUxNxSVKFxQO9kBy
gaXaR2tO17ICVRN3zVMO7unBH3AakUmyT2Rpm1SHahMu/tPUmwPZloPBFqAFGdHlTww9mCNzVTFq
o2VfakRPUFBuoY2QwoVTtWO1/jkZ9ik2rOg6q2RCuWL9WazMvUQlf0RlFSgv05bQEFl1JxhFR1tx
eFbIxvnAAaJog/4s6+mHGYcMvBZXfwwOyKBpfLJoVeJ/WDv6uoVkYxdm8gYcRaG35+fmlnOdfzKM
hOMeUH/i9ZoOy2YiSj642g/oEfkxBn0vU0cIN9iXIWcNGAz0OAs7fvrPiViwOn0OF5Wf4v7KgIlU
uJDlnJEmb7inkx0Kqn4dm/Tu94NxYaCOERkl/BhtpxrMmhvE2yZ3kB4PE/PyaYHiIX4UVswEowhJ
KpvmXdi9W5JpLV4MNuFxua47TjUmv5ZPMerydAI4by4H4UW/A4d5dDXDVLVHZPkVDeJKEPiGTsZd
lTC/DthEn5URsG/rXyAt7x2PwTsER7V2QvcXksNXLkPDhuXCuJqDMd30/TRtAwcZGxargYk6Yse2
GhH9SvGHC7MjxHzL+hkMucfCAd3dLBlup0rhYC27H7at+GBwtgUhREZrPu+cgP0B6LSPMsq/1Yxu
LhFlob6UIcZWJ4uJqdFQIKF/8In7kdhAC2DbJtxuMiZOQmPWRwUhaA5BpRIpmmY/yFVqt5VOEFN9
8ho68mbPabLDYMgfxou7htvHMh7M4Aaz57fGoOMFdYHIOnDd4xQ8kDWoZQOIORNIxgnGW05y1Cak
dnJi2Cah1WMTPeIhw/iBnmU2iWfndc68GO5k49UXAyEY55YRUDTT+i28W+Dy6dShoEjrh06yb9Hg
s+c5UL+DxXnxyFl4BM+2Q6kSPJcIl9RsMHlL5RmZxHgeG5w5vXupuTaXXBufq8XmJQKNdujMwt7D
eU3NLKS79tPHxml7VnYLZ1Qg7U4HqdeLxtcusMNL3tqfWVQtL3l9mSdpvvRMbOiJX+83Y5O9zdOM
XNSXw6szVR7K+Xg4RHFbbD0TdVG8ROa+6bJ6ncK7REi1vCinqZ4MSLZujbGj9iD5jjYSiqatgD00
gCsBxnDRRnbKJbG+EaunY7cThJju5L+aseUfcwdBC+hO+LCL8kEPWe5VtcsPb0LjLqqZoCiQXM/U
ymxTS/fVdGf3NcrznVkJ+fTXQyHa7Go0GZ/MDQNA2E95zMEh23o4wOAi5W1srf1sGPPWLnqLDYea
3oTB4SuKKNu5JX9CMjm/3TkhIXDkzbWUwV/xWzYhsM7Jqq6VCbqMcWN6C0vrRJRwNvjLJZendEEV
iPgHPBfxgj0p2unQ5sDvj4Ff6wUx5IILqeHBsxDLyKZ9eCuKwocX1OErbcRuspyn2c8f/H4EKLcY
p0Z7vqpYkOrheihhRvVqhyTWtFK+e1PqYxI8elU4bOHmwq7qmwi9R/pexMCyHQs7J/vZ5MAlLt2N
yEZWaS2+jWa3cpKRzGWLDiDq6+9eDjXOQIM+JoN10ESvZU7Wsd479TBFw3NVtrDeRHiEqPiGcm3a
5x763AZSFsDK0uMVEpQLh6qz+hsNx1MV97tS+Fz0QpJDei52UMaJqQmGbdb0iIWYku0yZ9Krbv+V
oU+xG1Oo8Iuq272L37FLw/nUWuKj4ESxKR0lsENLtEeec+45blSFLD7WnA3yDJkUhS0aqhk7CnR2
VF4dyzp9YiVrN4WBNXnBGmWp2jCZyVfmNHxmP6W3lE/UIiB6+DAHeXdx7VfPDclFgd+4UbpCGYgl
6Cz/tSrD9qFdqr2buB8U5wr3ZGjyVvenPBw/ZN7YT5xuzjCmiZ8Gb7L2AgUwnonYhW5qEh4MINuy
DwPKHtCn9JV+/qdMAFpNHoeA1+YvZmbtYcEeA2oTbOzo5mM7+HI9jg2TbrKUk7Vht3wIjADDwPg0
pWZ5mCwO3YnIxMSeV8732HWuZJnK/YCOCdN7dxTxvGw6qjiiKLMXNxHf2dQzpsqRlg/giVB2Oyv2
WddqIZ04GoqXqB4uRhehLqFZSSeJZzDqNnJWnzHX3WX0g7Uq2fMMvvU9aGlQcyxm22VqkJvjizqk
g/9zbga62MnqteBi2bpO/OgZqkd3WKIZVbm3TtmErM0iMC8EwDX8dbFctVbWX1I2xfFo+EcZ7HD6
2ewSG30ZtFgaBtSycfqniesdTk1kLimJr23BOiP59P3R3auCtTpJKNMh85zh4POMN7ifh3UEEIaF
BXm964no0s6BBOLWKKHGEM0UObdveRwQSpB3LDmY/qb5GJ67KeNbCWl6XCReB/KBI9MuNkHoi0M0
lJDPwuYcxiRXiFI9MLD8ERAi4aWJ1u0AiWSQ/TAXhUHygbpGZk/6pDf7GwASzRoVZvkwLt5DC8+I
D0r9i/IA1z5LQkH/AMHRZyeKIrQ5M2p/RfI6rinhEA07RoPPvVfr2CWZZ3GMdyIUUZlxcK2mltNF
aiVc8cuSy1znUbW0YpvlgpOkhCZvxDJfV02a70Ve9mgsE5TCvvKvCwYX5KP5xe0+PF9bSJL+ard4
jDJiryrLS26V1Y9bqsP2GKacH/p2CY49eMkNoyWADBElNVTRQ21R5eXq6pFYmXA9OvKJjPiEimtk
+EhkhXfsRUROj0D7irqNY7QP34SDXYAC6wuu3weS0fzICdhbWxyx+IGpwkaVWjCqULSUofnqtr+D
DnJAtPRAJ1sksYtbUiTw5Myq2tfS6/YDOwLEEStnMTiYFvOHRQTAaQrrmsGnbe1YdbA56KkancgB
MePIx9hiwdd24KHTPXZSNBoE1uy8GGzs89xLj1gUv94WHWnsDf7dBFzqig2UzWBUos5xqLPRLoDC
3TakJ65meS5yTuVUYcJkTBiz3yW8fBjVptXKq4LIIKJLYuqUivh3Ka7IE8TTTc7Tnsb1nSvXn2Hm
Twjz8Km1tYgBMlcmObijuGdENTKnYt96kHVob9VYmuSTOi9lF6H9xru4X8xErK3pW5FgJu3VtBeC
CVqnKgqG5cuxKoMjMf0ZUYBXRgXxeZl/DaqWa9fmwv7EFu6ny6J/FVSICuyCZsKVuNjsxfk90If3
Wd9tbQ/ropl8OKLEixFMxqYnxGgd1BOufhKmF0VpSOvHCikud0P/4Po9InC2B8WUHQSl0CZzpNqW
wn1cJsXRnjvkW7fZO0sCXl5KA4gaeXRyc9LRav/n4pvdj/yhckzAbHUHP8vr1W4xfieKsZSMfwqb
XxBS5+8ryGFkW8fb0F4e71jmAdjconOAPMujOYhx8wZtRVvCOItQlRBwqOvs6CjlWiwUTbY01yOk
121cZGiiaZktk1HMXGcwiYDCluDs9XyNMVoTvc7u4oBtKklHpIvL2j7YGPYt4mK2X+KZlYfaFA6v
872VCGTEb6ViTNo31el469pHkBBPp2R5Gi3GNgYhAdA2kRcj+ywlpJU4w8dJNdHtHfxwja77mwy3
MKKXM+2Zu4sUh29LVahnaCY0SzaJHDJ+1RzgbxP8wKV/K9tRrLzSG45SOR/ILGnvR/PkJPTIlYUC
NiiPfvFiCPc73pN6jRAwxLtXMAuztFlcgz+x904sS0kK815CdASbfGSxE7N1P8RO+zoHfnzus/Ix
mlmkoOVlbwocZ5M20UNB43Qd6pldcBT/HgsyviNZvDj9XJwtMGcKRUoP8/nSscVZKxrvLVOSZVVN
DF3CPJmfSzv91gOgYLQ+3whcIUV1Cs611yfruW7HXS/6U4RKb52UiBDwnLykC1E8fEZIiq4u8YwQ
IBDu+X83GPd9w3+zwaBfFPZ/tcE4fv5K6v93efH3v/h7eSGE+Ifp2PyPs7zpeY749+UFq5F/oFgT
rmOF3n9aXoT/wAAfmiT1sfQILRH++/KCvUYYuiGdiM3iw/VN+3+yvPCFZf3n5QVbbZPMGM8LA1s4
wv7n5QUiw7Z3/ci7iTkbiGZl3p+kMYrzhayQJi1obosEn8v9pknVwBUjefZwHJ4KkUoM5fru/SaT
GLsJkg64fCLgvN8sRiKBRHFz/7KespHsyyLZFaOVHuzOQIaob3q0P6fUtv7+8q/HyI/hKNI5VnEN
E7svWpBw3NzvWXLiQacLCDjg+ow2p2tOTeYjB77fjVpw/+Pgk+RRf1taj8rD6HDC62U225wDgNvH
iMRMJCDtbQpH0B1JCTsnYGQvfRxEMPURi3phPO5UUF6ZALGzZW4hQlSNtuqp/StqX/AGRznnH2Hl
oRnD539KMArhy0qGE6Q7sWst+Wi4PMSlqT85ho94IW6bZ1j4w87weU5xFrz1c3j0IU+mmIKPtrVg
ppP4pF03aE7TEpbM0/VdCaKxAD4BqMIWE9EGBs2Qfp4GTTkBoNwDTegfIYq0Rbyc7jdiaZO9OaYP
0yDrQ9rNhxjt8SnvULyjL291uJF2YRUN4TiUMIH6laX/l67z6lGdy9LwL0KyjeOts8mhCMUNKioY
55z49fNweqSem1G3SnzUgQKHvddab0qWT7TzQttogURuQIkRQRCGA4ai2hhgfHnMsqgidAGbI+Jv
FiDF+UIcyHCF4aGzn8Jo+O+PUEmK//Of0zuc1c6HeD/qYufidlgs/v2gvin/80h7M5f/PSfpkuqn
YFjGm0P975P/+6H9o1S/f8xeKkYFmQxpv08789/naeO4d8PEk2Z+eiR0VGSiZWkIK8LYqvbzlUj1
jFjvJClHLbHGHzKXUAii/S9axG4uWX/9zBWRFJmpS0CnNbOyEjOkrxZP7dmxImet6w48MjrPIGrv
3CN3ponB8UvYYr1lDo17V5eNxnRjzf6QX5M/0aZ5uxQUjk6MdTBQTBKQd1pAE2sIwxrRD/4Uiqsj
6EMUXycdwSGUYsB2i2dvDla1HMESBRMsH5ifOMDg9RBO1PAoeGTU1AekUhoZayajAHbFpSoEtOuI
9wxq49p+JStNJooAB4SFnDvqb7yDnY7+XwJ/Q/RJ0kJr5sf8OI9d9ax2DATehw0BiQKPT0aNQzL4
Ih28mLE0aNbT8FHspNC1UWaOZkXDHm5K41H+ZA7j+X7bf0R79TxjoBE67ao9YpzEkcCR5Z1c6cmV
RaRLIq2ntxrZjJbFHvv45sDzpJqamvOVBCSsL3HxHhlqmeUnij4kbinEyx7Cuo1pUIylJvCJBalN
XjSqOfbexHQIlhdynt9ONYf6m6gfDfIatNkkKCrr9S2gvGoR+5kcXaZ2vCxjwPhVYrSDaDV1mg1u
mVg2juz40gIxcHeYk2e+k07zC76iosIaYjKJIaG12TMURrJZHsmxDkjnEXJnDtUndBmOJYdS93Fq
QCpCQCCZTyj60qNKPoTZXvKHdsrPhpNuwe7UwdG6pVF/El6l+ciKmekbhG/dPRBMHKvp3pr+W5Oo
D066F63TyRJ2U2UDH+MIo3/MV7MrzTlfhstW/pJ/xw8kLTiLLTBMR0Vj9ZgbS3ZP4NZP0TDhIorU
i78ZXJAlFMV2tpbmrBS+fMZ9CvgyNLt9Uhz7VXUed9INwVJ9RdRCfcjF1q/0EiKxCT0sRTTPUBgN
l8MFpaSuhJSMhCltSaWrq1Z4q5dOFAgovT+QvUacCWsEm8PWDIqy0+7lp/36wzHeAm+QXL1xNCtZ
qH/GN1SoZfMr/xCC8BX9GHvWnalx1CPzYyZfcGxepzvC+d4EPhSKZblrEMu2lniBGVtZxgLKMr0v
VmjyNvfvQb+dcgg71qAiaDFx8f/KCqdIfZ3rIXNLonp+qsYdME2xf/o1Wsd+jTZbvcgrzAwRCvVr
w0Ydk9lYwiUkWJn3K21f7OAmX1qYQeClZtcf1bp9wTZjzUAe7et/QCXTWcCwHUZne23mn6wd98nU
sYVVf2RUQ9pBIX4js2sop4H0Nb2sYsE4mK0n5e1GgoteTv2JqQHOCz9t6KlgdCYKyoP4tDnmzRey
Y1d8FL8Y2CIU0/GEdiG99CxRtRVfp5OyImOXZXHwQkcOBqiW+LxYyin6ZEIxuIXHajnc+th9BeUu
bn0R3+S7x7l8Mjy7bwQhKD8YQd+9vPXT3ewbCxfO7zBzOPXce/nH+LTfWZ6Rxd8ZV935/gqQLIMr
T7gtzVyd71GYzOQa7B/GpdIRB+3nbHSsO+Ii/Yi5KFE404B8QUN94sJEECyBoOhFYj8hVX3P7b3P
1vEDB3fjOzy0dEoYrbKAzH91HMMkBQCe5Opr0Z/iCvDJM47I3sDweBtyjzD5mWYrbXZrqIqh2hfN
qv4Wj+31vjagxk67ZDL70A7Pg+BlxVlR4THXflGT7OwWmdeKZ/K5BGHfjFtN+MMzqUOiTQYTq23m
3GXaPCdLf7PYB7nCpE7aj9cSd0scLCBYHV/He3+Tmt+3yQp3L4Z3kubOuYWYcjSGGecljcqO95BD
g8mdgyMFi8XbzRs5MImEocnAuzE4M3Z6vz37CxbvGQ6L+Oz9pQH/A9R176PDF2P9Fzxqs8XzO4Rz
aX6gFt2H6TWR19hS8nGBO9dDYN2v9QKHQsgABIhVLh5NoI5j+N2rK+ipSRbkUJg7F/8GKfNfgisV
xNftihpqt4P3YD94fDzUcM1kk3InFusENzVsckycQWj8IcyZJ0iZIzxCljFbbvZaMmKutUw+jcV8
ER/U5eTLm/n2tb2f9AVXNJDNcnbV4MawxCRoEvH8ZNCJkMrEkRcyx/Mdh7Qpm5RgS0e8+5hF5tJR
QoysLIiEvx9SZ/goXJTSrsH2QMCMS0IXk+Ko3SQjhm9rZArTEl2de0Z3yBlUfgj7lZ/uXfLHt+DN
LAhhqS29pvzCKSQE84qW6uGda0tgs2BVmBHhKMA0Fhk9QRb40cAWjz2mT7Dwpcob4o9X4XbKWuz9
XiaCfa0y484tqaQJ3mN9FhJSNmOgbZYHFqLT+62Y2W2fGK5Q3ZpGgLMqcU6n2U6uPBFTarZeBok6
3glm/BsleykmSNJkLJNPXosJkrQEmx0w5evsRPXwa4BwXlVI8ZdGctaw1JYQr+IybUbf4D9r4zNj
KLXnWQws78vncsRjlUrD0i9VafORDhKsP3NajZ7+kC84ca3Sw9TY4EcEhf3NNLve4MaIBaPHqLP3
JNvw5k5+a/czr9+/nHA3Exdd0GyH5fyz8vdM0PPf+jZu0MDo25L3eDnPpeznOJXZz45Z9Tqzk6uA
uPmjpgfHkWnJMYJKPmHyMjOjI6btDbYIlKsGvUKAmrZPzvMdgocaBhFBvaSY0eh6wsP4FC5dc+kH
pz7hAwtb2U2xgz1OS2olPgXTfbyOPYb5pPakC4iDJAftyUfcT5fhUp84/vyxqFuW2KCa9YaNA72A
VQTNx/ABhZQrtrQZxrf4nKWbfKGdxdPr9zk6BN5l+Ro13YI2YCjtlntQcsLvbld+yeBcbK3MFLiG
bAFLoTum8v7z0AXhcfah/XDh1J54EtrLG/s7i8QSYFDRWjQRqnDRAZ0oSvgkX0w4xHPKmzEObv26
P0DLVQqPXL5qqc1duEWARACOK4LHYQkxdmTWnd+YNMgYTbgNQJ7fCW7ROUJyiFSngxeCFW2GfRjE
enf+hb03OVDiF5OTbfHDPg27Zsrc+ZkwladX/ADueO2mawmzsaT7ia6q2rYn4ZHZL+Oqg8q5Se4i
Wkf41DRrjHuIsMmACZpdf6gPtbQWYSIc5oVnJEHyGZH3hpXtstpNjDwNtzom33x5IMRhyx/A5i5M
YXUsQON7CxVJg2Ucr9c2kgBpbtHpZrPFAYd/WqCHEP38ILcBcY05ZCOssUQzvk2EYG6S7f3CJ+rw
/nhFwEzbvvD6HIKdS9tk/CmU529fOKuUCS7w6uiolY8x87ufKneL4ZoiwJvbHVa9LtWEuB0CjnmG
t8hqeEHuBjB+CymwhzRrBoY2bRnOUW86+HzA/7YkFK8Q9cW/H9qT+Nm355Gu17f7PH2nFhsI3Toy
Wf89+vfcvx+hzG8NAajQ1FHxp0wrcR1UrXkLlwJMdYDJkFRU+7TLuBuWdHzvR4M4/u+jjPQzBqnv
36TQfTyCKpajIURYp73/4ajMGY/+v6+WS4xGFXWgjlR8LcZILJldqzrsHSmnUsTtvrRnBX1m9/6D
kv5uNuccagNUhvCdRd5jyie/Jru5w2AgoIxt/9/DeUmLT4TkYEk7leW2tdviEv4Wv5EEJd4S1rRo
DcujFYVWC62gJojIQj0GxtpBgOSvcifn7y5l+MXpb1n7cznotYVemvmDWAJ9RccTtybKIzoJQps/
FXYKCyOVAkvcmAwZk2Zy3QvoI61ZjFWAx5vK6qZb96ZmSUf1OF9PIlTiJQgUGAm0B0lzst/8Mu1m
TkstamRgnSb15wUh030FhLjuPqVPGqTXkm+/ieEzmzOr9VXT2E9Pu3Plz25d3eg6CS+HN/8k8w3M
Usf1xSxzs79UWL99orTciTf12D7A6sNfOJ8caPmz8LTBlcBZVWuqzFRxwE6kX6C9HU1qmR6Uh24r
ewwIMD9IngdlAylqfORuHlB4iKlVrlpS6aiSrOZvBuPhSvbb79MVbzF136e2h8bPoWP2uiHN7d08
wwG07p/Nb3GrQgwYLGLU8O0Vlxw8zKjod3gZnEFmqNRu0rk+QgdFAsQgHb60skKTz/63x/ATyRz1
8BprhIkq9ulyusvWnLA0NXNf2beLcD1g6rCZREZFUJ9MDBXwARF+BtwPwA4h+Gzb2B+X/DWwRLxb
jcIhPYIX8VavQ2U317tb3sm/wO4U07mSOFX4FObghiuuyhJM+RETXzI4/eXJ4Rw41DPne7SgFXrR
6v6hWQjhAzV4EemxvmNA5DRutJiT/4WWzuy89gHSJf/wrtUc4oaV+/hQgs49MEKZHdunk/F6nycO
swMIeLKWSzQq7O8H+uf5kjmKuBRZWI7YB5I9TpgJMrXBiXXOK0Q17SDgXo1nE+Lvn9JPL/WdDp+a
CsNqE8VZykZ+wgNOtOVFuJSdkFw6u6io4asDRiBlROgmQxiTp9TBmntQjlhsjbUQ4LI7+t0p3pIp
p12qBcI/DEi2xe15RMowL+zpR7Pm+3vvaLEVnto7V6bFeTGc/jESP8RZvkwDraUaOdIPAFRJRzUj
vNHie0AJgmJ7P0pB7Y8XzkblGW65vTMQ+pRkMzlhlZmt6V66dxHoRze5dA0agYQ1uHBn80A8UJzv
SyKbQ5vTXhY2MEQFyuFjYANfJ098Ur140DbuyDBePnSMn9g4M4uB2Uzcg3jdj29jrS+NcGEr0/9G
2ZrP1gpuCfTu3xR/tKeqVwbvYRkkvbfOy1HoULAtYmLAjIDZ/ln4w023X9FHwh0Zbq/Vvf9Cq4ye
M2KfILkJX87KAiegGcJTsftSHpmvZfhEmS+mk7GrSc49PL6d7i6ucB4DYl8ZM8GDEf3xCWxmY/wL
CwvkGqry/JJ/EqYTvrwOBrNgY745PkSkxUuEMe95S2M1t/dVdNN/mSJAEz9yYSSJyW3IAIgT3u2Z
CsyuNN/Kg4vkiS23Oc6s6jZ/2cqjmfYZStzYhTwWX0l+EMznZwlkmNhFSq227HfNZiZRU9n9pZQI
bGSR5HMxnAjU/aBCA3Dj3XDDlJZRhhpazLEm5YLf4kwz88oRftPaaQC93Y6DNqzxuHuxfUPdBhD9
a5h/pS7svuyGEAoriMybMfYJo8WwNmimNbt53HUXuy+w+87MzoQce/FWayFfmK9LdoMfpGyyBIqH
LYpWmu7T5APcO7+EhYVcsa+9cFg343vM8pYexZvxzt7LcChc3WeudAQlg3F7APV8Nw4MHZgTVMxQ
V68L0VALeD3HyW45nbCh9oy1LBhxnN36J9lzk4TzI9EY5Hm/5ijn3GzysufCQCyimvj6n/Bp3mN4
kfkVTLRTtgdtqdblcGbqxU50V3ZPg1LBYcupH5qjbZigIfeB42W2gjmty626m3aFAYUTSrWVrxqK
hcJUFzi72VxN77fb41DFeazIsDy9VwpMkI+ceW652QUFkL6PcAxihSWVuXywazSTF8csN1gIE2GM
u/8pWQ877SbbnQFf3BZ+CWjvuOXw5H50ik1glfDOulqQIKkzCSWLGUoOZQTORlQxGvAR9SJ5tL//
jjcnRnYEIrMsQf+0BcEi/DgzCyipON945ZZQXoX0SvTPmPlpuE0tnoWfFdBOHeLqCe21qwnrAI8R
lv7LVqsPVjR5s/Sqxkt2KFZRLizEsppIq2m2H8NB+m05zUduN6J4MiB4glmeZjyzJcl9BwgPDn9Q
lm1RMw32V24UyWSxf24wCKD3R2vXcVub+dczg5dGe9twMV6n27DmTmPBxr8nxrYZIypxncYnQYEa
bxFkHyAOnECpuZyKgA6VYzXDFUlyB815+dy1M2LrPBl/yfdCP6e/5bNzvOVjQ/oOrJZiRSR7uZzf
yMzRcnyfnfIVVJgqEwQ0unq27bgafyKH9thVIGCFDqoDVfxQJ0er/QmnB4ionSXgYR8Qtc13ZmWp
HGadXI4mlxjUmcxXHrizM/zkhN/79bP0Q22XYLsNAaehq2TbhoKFtPduRQXkTyuVHASB7wuFaALD
bdM94RLETpjdsGbbqCsnok++WyoM0Q3Lrzk46rln1aKGkpap4XLfDb9iczR0t+npLjfCiU2RoSBo
df9T7JswKLzYjZQdJ2V+kU/hPjzJPwQIa5t+2cMTuOATgzWpGfoGFuTMfm3xO96Fy2a0+oIMao97
VGaDLU0c7yqStk3hVHBjxoziePXwS+2FhqIFHLJapj4H8O56S5J2T3yf+XqMHArKuX37oWCEdsbs
hSjy0L7vGxaS9zg6oVssgri03eHQnNRF9pUcBEe9VfhHPrHJMet/A/1uCMQLJsp/Rg0R2hJdWJnu
PA9m43dZ+KhRfP2L5VfmsjyxSWI2Kxw5sPfufe82v9TiPREidHFkmJTr2RdberLAYWihr8uriP/m
n6rRbbsv/dS2A9RgPIg9JjYJ59C6L5AS5jwlvwerAiNLItL+sg09/03TQNyo9iRc2kq76uzhNDjh
OeMOoMAb2PiIevChhGXLnJjrvycrsGECfwt4kjnMgZljIveWFuNK+mPVFaCnEqC7DZdcZe0x/5Gd
HNZLbRPxhS3qatq3RLD84v3ECq6WFsgyPkgvwI/hF/X5It5VBzh6Tv3NhySVoGlXDEtL7F+hNS3u
gUzp5uE2ItG23/RztZGdcUnYqZtD3X6ZOIGRRYwZyx/bMrnkmCKdKL2UZUJTskhX4lZ57SZ8gpiR
W3Ob4vzAGlXPfUl0UwAy4gqUd5lxF5ehvnqW9D1uiw057E5OwcN4cHNit9hfuFikH6m1OX5msx7O
9wXeKVz9p/EyxTY3lM3h+7mlH69VfWxOLIox8xPmNx8RZYIjBfLn62FcXo03wZiyshv7kiJv8Ud/
Tt9sNJT/99X8RgzTU13q31Qns6cFH6eOg+cBJ/ToQ9mXDHSOCd6b6E253FbSh8Y1een97hdqFk3Z
NlmTSHBVapNww5eZrfKlrDlYKNDu4a0NkbCtwVtMKSgdYx0SzmXCcXRIscipwBUnPksudqNmsULr
4htuvjOWoz8ehqvo6StcN0uaJTxS3pUDjtFU8cRpupwN5E4ShZRDdQEJXHzAweuPrJHNe90w04dY
w3tAnY8zKe0TM2cdKxG6MVY+qsnSqSsspU2kR9FK8eBrAwd8CEjKRhvxEkP9OUmd0E2Y8HYWxhFE
wMHXN7xMD4rU1Y9dZ+ZLHQZZjv+vmeC3R0aqYUvbl6X7nbYgYrdkYU2YRTFtWHSUyJIPr4YCkfSe
b3FRL9rbQC6cqwy2dCXegyjsd8UMzVWhOdzS9VGYHvBlE28ohIPiRMe3BBAIaCy0U8VKtE43mAWn
AsG0mD6+W43mU2DSyqIf+mTVcO3Mvu7+cB3/3vqTwpytq+usdbvv9oz/m0Ew475qrY6EQWLaz/pS
eDC4UnpHvswWteg9D+N5qB2ldRldFD/Evut8Kqb52KcT/9rOF+rLhcApRQAADDc54U5J2siTeFg8
T9/ROuVoSSsI/XgOaONNeVrCirnPdJxeq7mjefqxusIYioCgKMbxHcgYxjAmOcjJrecbRcFwjYYj
JB9jgizCvNCWVkzSv/2GMOp9e/hnPmpaWDSDX8B900V7YkTOMuLjPjf7aS3tb34G9LiHThZ6ChCb
6Ee7+WstpnbDZWFBWqn0U9N5ZePic/CkDU7x5cKCj8/DBm0jKPahCgsk1iCcA1r19O/SFK3wir0X
+R8vJtNEMNdmhKc9dPODCAnuTqVBQDptJy3etMXFk4BXbpid/j3UPv+YvgCGjoZYas2qjScQaEb4
A7uemxpscVdtsJQITRTnbrnIuHkoldlIwrXilG7x1Z2VR7uKezPL7PBLYJRcv5ff5K+YzOyv/dTH
90YF1qd6zaJZEpqDvcXf/INkh49mMVg9Df90k/9GMggi64U0jPWE4Dhf0V3utD5IDvfZDuP/rnpj
nK/7ohZ2r9eGd3x2i/F6f9ucmgCSaHhYrOPOm90XerLAlVCRsUIyAekgb6U9xCyCQczovWedxAfm
Irnui4YHaEm4FnEWA64ouvdqrgjiK+inqQVMVJtj5+WhJ73rCDBRPFs6C+5ldZApynG3A6O7zvsF
qCn8YxJbkRCxLWBqoX9RHN836mS+rYGDYUFBAF5I42f33ADf+WfGbG1ms1rmxl5RvIhgYb8+kvY+
6RQwZvyNpfx7y7JxBvxqmZ4jARDsBDQ43QJwDAZDadBPn8aF4AHuxQ0aAJqvdXiTWMeo7h0JQxUI
re9eOdlH7/SZ9yd46Wa2xySX+Scyy8xlO3O69XMbK+sGvyl8N6hBsam3Qo8le8PXpTKOr1TLKNVy
LO9fhU+NZnxpp2xu5efkJ1QdLvVslViGo38yCdDgaNJ6MWbK9uMq3ACfth8xsajYiBpe/0EPD6Bo
fNZQ1BiYxJcq2XBLDwXfwJn9Dt/6J5ucpNjvDakn+XWR3TCsZftmh8tUm8W1P2Kx+ZvtYXeNgfZd
qGblJE93krD1X+Ero3rKFeIo1gnssNxJiQvWjw6GUJO2tvPJ5aJ9r9WcfMreD7uqXdBk8DJMWESz
/WYDnVu4+p0K3SGdgzKNDOHEFs6DM25nLEcSyBQqp7gaUPk5MfHVc3IEbXyfX1zXM/N5wpb2mOh4
Bzr4GEC4fN5S4rp25akofG3mAy6AOIjQxgvyaAIx3k3D2YgdEh5hC8EXJHFEE93ukTDn8VTGOzaw
INe67DTraZ0HijnzGR1xLVDZESxyYi47RfbbfOSo7TA/V7bSgu1RPpMq4DYXnJ9LqLYE7pwkLGmI
Ls5XEUPjhLEUSRvUYsfw/DqKKJ3mt0h3Wz4gMARQlq8zJycHsbXidzxV8UaqNDUIn+4LK1gIKc+b
ulGdZpFwpGKrvkaQDeITadKyE32NqYU8lP/P/QnLkmkHYA5gNHSuqtmMLCk3ZEBfeQV4SqiCdXeA
sa4dMOVJ3M2CbFt9pAc2dezFMUezCTH7ATCK6Ucxgg4AHNDP+JDh5W28GLZqS+CHlf7eL8IF7W9K
4R1Un7lHdL39cpjqzL8Ydrc35v/losDtH7Lrsr7lzh3RXXuKjnwd2b6LDijHPHgGEQQDlmvFeq7D
7bhGw4xdLkOlN0KHSyMXDbVd+lF/cGuOH1xkLHhS5SrH+VVn4d6OnSkGSPnm0qovPgVGGGeVYQxB
96ODcUU6gskieSWA0yx/8/mSuGtkhBlYGVs0x55yJ/ObyccrKyXDInGnu6OwvAw26tUiWcR6oJVr
EdMyLehK3CacjtTxESwDRzInu7tqwtVv4lkD/jBKnk6APTmYyYXUdmaKy362EddsLPW0APri6Gn/
8LhYsTGPTwjjpEv6rH+jY/YYcyv/BRDe8/ZcMe+TsGieuCSy1FnRpVnWv7XAJcKWbmqr+FTKpn7Q
hfe3m/f/kCVGW5UJBIhuCiv92Qdnh+9IhOGLMuwiLVGLrtUtNCFLWOqHd/o1AQU/+K2QRwfebWkA
hfh3xUt12X9N34nIPWjGf+AcQbupRxMZBKlBw3AOu404d8jVJrYg34fXvjKRbO61tebhbnMUqG1l
gE7v1dnzzqbcyMDsWrpZc3pEF5qKO+p1vNZAdABPnG7xlndA6XnoyxKi8b48pZmJmVfA6iDgKE/Y
0MooMNDwq6cpOtwGlQ2jVvqQd+GveJjAm7/11ELI4fLSX0Khy4KxhC1d+Hu9y3dnZrVuLkjrTkCK
M7s4zj7Vw/gZQncOJGQKlvTdUKL8YGhLBL2pnGZhgLecB7Z40iaPJaM51osnDqGX8MiioApvIppC
HEv3blI2+nrwwRlK2LDoIWGsu9FO9IbvZNcCvs12nWByxZen+acMyBMdU9kuT/oDA0mF4c+y+wA8
eZGHlji1p0fm9MF7tPt6LzzkZbLFOU+qLexqqPDgo4zn16325uEbam0YNDAXPQIyK4TpOrDfpKtk
Z8fnjcsuPAoMmy19C+RTTna2+vqirU6YMPgohqjBfjVE+KeKoZCFscqWzxgdZRa8Y3x6HeEGoPXr
WMELElICvF9xh6weBq8xVn8pB9RYpV6I2tbu4C6AjR6zuw2sDHALb8pJf6ej6j73iOWokEc2XogA
JhSSEwPLZbvJtupmZnNK41vJjbWM3PpQ7o1A2SV2tRs9+UFeHxpHaCFLyVd2uuG01+jCrftcEMay
TzeDDbqItYsQOfBeGMtTdu5tMci9qLckdwalQ/Ph4TFmYTB/mLN4lO8v0V3aW79R+bbAtz/vkS0Z
oCtQypf9XM5QxnGcadefZn6S/fSAnGal/FXYFDG+9pE2RiguYvOHWQxSAXJrOsWE3gHRjcsX4g1T
B0BEbfHaz5FAbykxk+rDWAjLjOWTradacV2Wi/RUkEr/pT54riPU7JclggtF/Iyh01DZX+q1ZItU
bBEVkV1JO5TZMUjNhAMjfDqcZE2+oRx6czpbxDv4KT/fl4jwUe/hfc6A3OioCQSIv6jeyzmKGat/
OaLkka5nKKbwXa14J8iy+tx6O3SfhyPux7xPRBRpA94pL+9Pm9izj+wDvycGL7lZdOaMyTZEzGO7
ni2Sjy6ARaX+Q/npGg/S6olsLaBSL1n6+IjsmDSIT1+/AGFjvJ2vxU/mur8jVdUqPOerN0UstEnZ
uE+Bsa2+ngG31ot56hVOCLgNyqbOTFcztnvoc05pbO8wYuHDnesr8R34H+HCw7o9XivQXaZTi/AM
o2O2UvdMBXCbuN/Y6T6SZKHvIZbtobnu28/qguyCOjp1yy9WbGzvsfCac/nMt+wg7DTqAtaQXEFD
YxBuUWiK1TrEaGFPla3txMnCKKWgPK7300dzVHbDsvbSJIhkS6OyPdceC8y2k93Z0kD/H6gbAQIJ
OzPjj9f3DGcuG1LMMiaYAPIaMmGLMQtVLzqeue5NnmGzElxr1LVnsO76HJ8N/M8h9TLxN40TZvI6
5ZcT2t3imt7X+dPWqGuZGPOsgc4S4r+JeYlhGdf4g4ah5USGKAxN1al29Sam5qCtqSysIguJStnJ
ftovOtWo9+KNcbsfa0ptnHXroM3sp+DjnU49eR+WeblBo6x+q98J6mEOFQdxpWlETfjA6NGVnqq7
Ym44To4KcCVsNYrdzEp2w4/Q+sUx9nOEvyYdnPY127HTZfNtFn5WcFjmXFwy/dTgE9zQDr6RH6J0
P8x94qsroFYK098K/O9CDYH3OWVGwRjLrpitnMLvMXGkO2MOjDHeV2OqO1nhD6VTidaYeB0Re0SP
0OrJOF6bNSrk3ucqqwumy+CuDK/AmjDfhBC1LpatZ6U33ov8oInnWVp6R1UX2mcmOqU3PKIcERlT
AHWpqMhT3w01VicyHiuEI5GEqfCdnYzNGqMphJnHyW9/Rw9fN+6g/o0tKB/NJYGiGvrPAisMbHjt
p4xDu08MHf5y0KhY+YgELiDxaTRtlvg9LZ44TVnR613C0t0wtwzR0TpP9qoKokzM0Hw4j+1WC3Rg
097HeJYIcvZpYGmXEHkSu4fpEL7s+bioIEGoC6lzqUj4wFl6Fe9QRktzRppq3Ad4EopsKoAR1NbS
+/BXkpNsyyHIZst+3GPPEiVbKVtnpU8srjjiYWy/ZufZEAz9Lp/ImLAyMEjsUghc7tfz9DGpC1mH
LHaedMY1uU9ZQl1GLUSRIHN6GYZQslN2I1yPEOajpDdxIBnGlUFQIKS6yZLwPuttVbWh3aVX+WDs
oCchvSPRswWwLvwZ0mDwqNJFwBfKQTOulBEOx5mFOVKD/qQ++t0/YL97o/3/xfn//ac4Z1VXM/LW
/vuLpx6+pyM1fDhegO8sSQLIuQYPK87g33PTXZVdFHs7co2NQNcFJ+sYjMUNd0I5Yyinvu7tIgqH
jlEKj7QSRv0wiUpQ1SucwukV/z3175cS+Z520zLa/vec+Mr5NXk73X9eZtRYMleV4bUyvPoslhpH
GKMfEdkZQ7j3c/X7R5VAtf/3Y2qQHvx79N9f/Pt3/3mJLnfvkKuob22ML8Ee/71tqs9Z8d4P//1T
Qu1oTGIpWZAKUG/DPhhLunF5gqjS3f05H1ZECunVQ1O497D1JjhAUty2pBbhzqHmTnRKumldh9N+
vONGEeqctSKbK1s1j7Zp+vwy5tlhLs++JKFvXTmVSXkG3oiSKYhmsVNzv3b37ZiPc+9ZYPpfptf7
jNABInxHN4VPl4T96GFgFbpZXNDkMUEwiBlSUmix0zwWbG0m0tLgeWKR44vkYR5vZljjZH0xBH1E
fYrihK1PZd9UuwjgqulGP1NBtqPhqxAKaSnfoUWRyTHpssNZCeKcY6QIvduIOi6p2Dylwy5rJXFp
KKAPKCZ+dAEsXp+7Jf6zEzEbej3dUIXgdvSi4Oh6NSNnyZvPQgqjNAKyjOB3KrAtmr4KnamD1oir
FotWw7B5EMYgLZ7XPpYIm2aLQUhyBx7ojLLEBxKTfYShLgckR/FPcJuoVBAvDaJYlQiS10uOIdP1
uJao0m8jQGdGUkf/LrqvF3h5+RwES3ppP3GmfBGSkdhppNzJK8NzVoOZMOpwX8icCfAGsmQNaK9H
6oUnjMOCNxNKTEZnQ07HusXbg9u58qb8Rx/z2EFSHY3RgRzqtoEtVve0AfEU2qP8Gmyler/8iW1k
9DxHdZ8f7gWpCoSb7jF7fqJ6VKaV9iwQDmYvJnFNigGZ8hgnX8lnC/KxWSQKsm845E5DYJYpRunL
ibLueheeZVBmf0IM8wHXXpqmMR3MV6IsDLCAHtFDJDJzqPFS3cQtbr3te61J86+oQm0hbuKygqRQ
6JAWXi0deaLd8MRuPemuPownvmFSylBKF2EeC1hSRNBrE74RUjtKT9KuMPYmhi0t7j6upxS93GqB
Nu+coh9Hv51esLnJsZhlYIpzFbskrkRHHETmkEQCSBLkyITFLNbTv3p41stSnzD9ZSaiR/hlxDn3
x314CvA0ZECelNpVu7EEln9yFv7E+OJ6ecrelpC8iwZUdtp3OHo161cvfVporzl3SUw1IMcN6b3s
BSUTtKoFIKplZJhSp7IYSOmXQqyuI9Xx9X/YO4/lyJU0S79KW6/byxwaWPSGoQW15gaWJDOhtQMO
4OnnQ9yqyju3eqZs9rPIMEYGRQSEi/8/5zteYrKQC9E6e/WjzNgSDKKkrjzQVZXUDaOUqS21gsfe
JrTSqjNn3TKUpXXhECaBkl/fhVxI63CgGEFQ6bqpiWkzCE7clr+0yPqzkTFy26a1DhYjoUyKZOeS
3nLsWdKkYTTuwrnKVg2i28q00RkSQjuqXO7mVegwoVZDXoEFdU8uB2BoqB4W4F7Ww0wVPCJnbQ8H
76TmNj33CQuVomPVV9bZvY5+JN14NGx0XxKRAUNstLcd+AQ2bQh858SFDbRIk+gtrmgpVx7YhsrM
dpPV9auEYNed2dvlFv4PtwlK1WgAnPTVznbCBjh7bef5xc7uoOCttaKHOGYT4ueeKzheOJqCIlZF
4zMJBBCASd57Nt71ymQLk41f0pPv48i5rhxy2MWUbZBlf3YVe/tjGIPWNifr1rcpOQr7pXQN5uqL
BGii4ZJKxLZFiQbXaR/GQtjvGeVG06JX6VELhmC0zW1x1CwiTHDGV17nq2M2JB9gutMNJroTEZoe
qsiZrvVAg3SMsCWEqESSqbkPDEzIgDRPlUWbmAx0NFSGRRppU7XbUky3JnmLEA0XNnHItqe1luCb
EvE7NUOs9B5LhmTe9nOL/caLb0sjMm+k2b9BrHiG/7WpepK31CjZxnvUJ2KSlW+Kmg2oQ9N+dsCY
yoxiO7s5T9c1v5fxzRThgwgj+hSNAPhzlTfKOcUO64s0oEkenEOGyMp/kxllyrBIaeDjUDDSSYFB
1Bvh5s/BuNgV3P5D+XF4kB7LYe1+5m7xc1IQvZxRQw2Q1OBJbnc9c52FSEtMs4jX2N8M0iWRmkMP
IIXbZr/UL1g+M3IxG/f3Sd3FcNmDFxvjL5Vm6hTcZijluhGhiD+vMd8uSj/Qi/h76DjrMnUPub8F
fFfRyetgdCf6RfYPk+5euupheYvH0Iu5qGJX7KwpvCL7y+E6yV+SwIq3MZBuYD30aFrSqWnjoPEg
thRtoeJWzKtJbYOexXRJ42NwRY8EWq6IQxCrOY7C7TA4t/CYETc7drUJiNvujZg08S4HrlxM+5I2
DwyInWebM4k7M8KGWeNtLsBmJ0VOjdGbnG2xgFhoazD+gvhO1xCHbsuIS95LOzK+ljJ1x0LcTjin
gVQFtgS0KwJqpNtSXK5nQlPERO0LRBxNCOW85pKiQeGfZyXmjd2gnqh0p1AugRSuhxQebA1aMso3
FYBhyDRY+9KIKn/thD1wEeDcIbswSMYJHTS2MAhPNJKFyKdqaE0t3Lr23jJqgHiOpElIhO0qtal6
dC57v4EZ9sqj8RR7wYQDMaeHKdBioxxppmG4atyu3kUwmK8817mZRmrG1TGYAPWXPf39xLNXJkP/
Nm4xymQCYGEE3mSf0Gg3xnybhAjkifV6NXyqy4Lre6MoqFXplLBJFM9B3vnr0C9ocpKz1ii7eDTL
9EU05NiNDMhR32nq8GxGZGmu+wjTS9ml+JaYTIrWe4UXZ74U9s1kEQlPCs5e9BQwJ5nh2FJE47U0
XWs/eHV9R79Nvf8V5sUjoOv5puiH7qQjcgXpB5gu+CPHjFCaB2zqh4IqVBv456AsfjghsKhB0sWv
0ruR5OWjNffPE1cgFyvLGlZ3te52OFspvdJpTAmjWRWsvdBxwUaBPU4bwn4jh2MXCERsqRey8YXD
eWVJKFNzY3xbmfNStY2xHmu5GTVJEQR8rwf2L2tnIP64NuxdmSFdiLuH2fMOcLfXRoKowTSand8Q
XFSACl5bEUxd+EPsvtQmT0aKWKK8qYHHu+2MYYzmQV2Y20AY4rbn/cOWjFrSQMh+EPH7NPrx3tVL
nuUElffeVnIPU4B+nRnMu8YboOqh/5GgWta2zAlG7NID9DZ42/oOSkoCLCveQeRgHoxR8Vdpgw0p
6TErLlsg0eYbks+MbmCaToKbSBvTwQPlcAXnaU1oebCVNU36PE6hq0P3KNKVG9FedVyMjNL45Wgo
VlLxbdEdMujpxPqOA1Y/hwWgkOYcjMp+nE0X361xVRdY0mYWJ7v5JU4Te4sDfN4HxrFOaObA41jB
U3TOOnZopjTghTy0QrDcCX2mSj92ZsM+566OCgy3E1bSzgFtTCaoXxfEjs8euit9PQbMEpreT9e4
xiqYUEPq/sWyrPSQ58UdQoTRBDzWIKhvFqAYUSjWRop2U+L2vRq8xjtMXnOyRzt6qKGrRiYQsBap
om/Z7tZu1IcX1PpcBMFpCtiuBE69G8aP0rk26+TcYRXeCM+nBTQl7KO919hwHlVONmPPe+UwpagJ
IZ6xgMyepsj/JNfc2VuTBa6xVA+QaAFD2gxlJYkYTgYbkTRv5OkGwX7DIXbqd2KTwOQW3VthJvQ1
ZHWThI2DCHg8au7cdeECc1aKo0CWG5sSSBKN9SgLua6T4Taqqe0Zuyby5davhlWgWDk15XzWDjwd
XZDbHH2GGZWdMJucDYuxbanqiRwf46aISegQ0HetLWxsJMc1RbWeXS+Df9Dcy4COikqqblcvyl5A
GIfAa8SKUNumx7DpzADYnIi1Z4dDpHEm8ocKzIp+Qk5H2hmbwGlOjSw2ENXeAcoQFZqLXWZQOyI3
F6VQR/FtmsRdi7XgSdI000n3Xoxpt4otjW5SZ97OQZifndzBZAttDifXYv5QMfAoryz4akI7JyML
9HyCPg3Y7SZJkGq0CZEcw5eEJbUSquST3qsGD7TGUhYbU7RxHcyhgCWRKU5Rug2JP0REnj2Sz5KQ
OUKvlrNRrUih3Qw58QlGQceIXTT1fD9bJ2w7DiQO3BleQ72r22ZyOgp0E0C6KsqSMC3YpSJhLuYN
kxacAX3gTg4eOlBU+Tae+qXihlaQmweNU12QV6gPVkXQcNjSVp5idU9N4VnkBr6NQuytkBMojJYa
yNh/ZD0ERNf2N6zmQYsoeQ4nurXSKVBBUm6cEEs77r3LbuhoOPda0hBLp5c06vdBllI6iA1AkJHg
gHGzm+RFaMCtwl7FoYGsNlj8st0L5u7xZC4B5Ld2WQbkEM77JrfB8SROvLPc8X4YDHbeLYuZ0Eop
hTb+jeVSe41EdD2Hy2LZ4OJkXYogp7vmOi/WPghEAH+fftu3VKPSkyGGuzQyr/ngpMd0bNiE7vCw
Dw1xvulHZsFqJRyyWPfwzwiTRSXoZQ/miHp8sBTSkonjK5fzHqIntQhGMMMgf5UuMSSxIPtLLT7F
gsymfCJXomjELlcOvT5J32UMqE1zKm0YiCsHCPX1uNT5OpJd2viTVMZjO6nsFPgdV4dv09ZpI1w+
SFp9thXRZNG0nnHbass7xOlDlSNjiGL1FUs0FS3FgUax6Qnoq4+2WksPb3+pObo1xZlt1CPYUQkN
b1GxuSDlAS/3NLZ7ZgEM0K2FThc9otu4+jquvC3oOr2UMvB4m4jiEjME/TRaCFZnszz0Lfq63p5L
dtv2SluoyUk483c9GpcW4SNEPxdTVftrYuh1gng6Fz35Z+nUuogYUR/pwAnXAP30TZfF+2GYr2dp
ZqfSR/c3zjCyetWt6xa8nhUmGycN77MW8bWYzZO1tHccIt2uoI6+uLlHC06uXf06R+QKAgR5GWwL
MdcAPpg35V5xPuO9LWZUMSMt99IpTlbZY5RSaKenieu6EFvLwdcwvVg5SXtg9sdVWqOsgsxN9LlY
6bmShNbE4Zpd8CvSjFq25tfcPMZmYmyWUd/jhGIwXXXJjUlOFuYB8roRdtQmCsN6avZdBonfEOGj
bHGIzPSF+WC5kb/mrrUdCEPu8FYIKzmxLLynYjIjttC7Upq/GCi/47khB7Zkd1fCM+QOKEjTtcVV
qyzaa2a+ckq/2rgJcKfUD57IYeAmdLlQPZqFmj38rclggznL+5qTBE0IwveeTJ2t6ep3HFSKk9i2
ZxIqxCpGUd3U5bgVTUqfQ6j4fnI//egBi0NNTQoEex9sPG1+SEUzRS/do+nN0+xccrf7MCXbunrb
hfZbWOEtxYJ1lAqdB9CeH0pSFEphBqRVuk5MzbIqpUnZNc0btxwFppBgIEva763V6yvDQngq3dJE
5i4/LVc/zi09DeWS1VYhBejI0gzI7Mh19h2T5Xg3I9U3K1pl1bKPddjCGazhah2dBcYJX1MCGRdA
7Zz4j05LQ0TTvJoofkVWYtx4lbGuSJZZdwNSzawey8fZkp9+bcSf7G2+nZBb2nCfysChqml138xv
76AMqWepiFXWbdX07Z5ypjNG4zZqkndbwte1QZ4xoSY2Zt6up6zG0HAuULhMJb59SK6JBSzRiVjE
eLAaWktvmbpoTdjV0dM5mRbG8BmaaU3eHKqrkNXJFLYhruuBNMYcBqTP8FZOxo88DJ7LOcW/kl8G
K5pP4XiTjPm7b3R6N7tFd25GqG8qJyjdTWSFIKf5MWibNAnu8ooEqc1ELNApCAakHKxbqrktt4MR
XjPQpSffDOyrqC4pbvjGUx007A2LUSD1xBTn9G9MXsl9NipC+/zgEZ4TuVtziOq/6Z79sly7EI/X
Y9VgS62sR1sx/pWG3a7zqN55QoodGlWzxv4U+nnBPEeNZ2TsK0fZQh0Z3G3R2se2KmHdoTywcq/f
hYJFqI+T0wpLRqFC4kdglSQT8Ncs3YshZkTxlX0Qdk8IblSvsjIN9hZri2NU2V9JIYLbJK3vIB72
G21a4xZiOTljPo6XomQhb7sbNwWTRTDOMCl6lkFJMuGnRnhSMPBDCC8atL2E5HkdXYfw1YL16s8W
Iv2Bfkac/mjryrvzKUeza5iu3MF7CRDfFVj98LzY08apxa/S7nfa9V12bgKaZ/sdUXjbVO3CmK2t
eRegxCAHNlo1IcvupWpfyaLaRh7UZR1H3l6HS+LgSCCQR4/UCScWcg2LA0+gKA4FGoTJZMQwqF9F
c2siZR0J9+j79ygSL2nlOUDR2CXHdflmTnOxN53sFIawzCaN/dDqF5GlUutiwscvNANpRSbK3uru
WuGDYogK6hxR7Gy7j57sl3YB0pmzxtThtvAKun6BXgsCfAy8PLKcwUsmJb39mXLEyAy3So0g36em
9DaNyVEVo/xye+fB6grnPSA+N/XT+iN1xx9SiRuzdc/MtXeaM/tSh85xhLO4iskogkrLPVgsebPl
28iueB+2cGQEaobyTBT5V5QifS80g7/ClsVEMl6xH2F+dpsvsgFYkBKJQfV/Ie/8z1/GU3tPjgSG
KscpoAM6VXp7+fao8fyJRvWyiRigELLxL3GHLt+0PPx+WjQuTITL8z++vPz4//j67x+fh5b39fu5
59Nh1DtD6F/8SSiiS+7nJWL08tXlQSxho+0SYfr76eWry/9dXv39zX/5v788vXxfCG2mHr4Mwpmm
DKvwJZ00hOfJDn35iH98efnfy/PZGnlJFNA+zIAg9+WdXB64unDc/n4u5vAfz8mXp3bYrZM3r5jJ
jJvFKiBOxgROmZGKnqmZTynUwQ6Lq7wmIy0cLWg5SxpfMRC2A2LROc6kia4DnyXN5SlM4L+/kC3f
4rlk03FR7X//wOXbLk8FRaGdq+PT5b8Sx7aPo+njZOtlZuNfhttz+b7LK5eHqmj542w6H9LEwrhN
ihpPl7dxeVmZ4KEr82uyTQfBcDDgbnXRCiRQxE4sHKBsLbQir6GZH+bMxU1N99dO1aNKadAM7URW
QuWq4+XBHBWCiLhqZ/SNMwoRqDNepaCgo7UofYfqZ2oQg8UEbrd0zOKuo11I6HgGbGyfLFSpdAFF
lZcLfHl6+b+i0Ei3e49As5bAPVjj2BsurwxRacybsC5/5pqq/O+fy7uYCXXq3WNIsssuu/yGy++u
I7GQR8QAH5+gtt9/74+/cvm1f3zP5aVR0UkxdIkr9J9vKvvnO7t89+WFP/3u/+PLv39D7afdLui7
w+/v/dPfrMhkT7L2lBssgGFmMfz5BSAFJ0jXcRQ8alDDVBTw2XmTAtXsK3BS0DMGv6QZJhJKlz8y
22j2XhPSFajiA1m15cGN0/YsoJ7qLqOPTw72EEMwVvlBROhWmgqUF4iVdRiIH0Mrf7lwZY9DQyO+
zVnqt6xc2HE67LIhFQjXpSZGz9IM2XkGpTUuWEfCUYOO8In8h3ApBXSqpfAWPLEAq24yzZAWAOxU
hpSbSGXhuo6GBrMSzfqhbBF++uxF7BGoQQfDoyx+DhHBGm2NBoq1AME5011PiW6NXR51kVs9KZcG
QhNDBjFQUgxUydYsuul3K/yKSW5Hh2Y0Hk2vvGV5C504lwgRknSfMwXvB9doIS/D4DHYl8kwQU7l
4+eq+rvcqJjMkrC/GQ0aSz0dTMOiTdcvavA8Co5DNU5r8shHjGtoiZ25nrm1gOJ4aJXhfkwIJf1a
tHcVvcUwvY3DOV8Vc4CExlDfTpT5mzmF/m4GxqmKdY/8NESMTphM5GMAkV7wmiGrVPRB1lFEVl3U
o+gpO4r34kffZ/m2LbtP6W2znFgLFvN09LPsrmvYbKdOjYY6xq8bXoIak/BkOx+eY/0wsx7zbEcx
zZ6MveOiHY8rhAHVLQhLBI5584rLoLgKfDgnrYqiq8anTmpkyZJb0xF0kTE+CLsaD43H3iGiB5up
pD15WtzQJ2gH9dRI1sUGO1NVwjAh8nJFM/hGZ8ZZWz5Q66JPN8qvroWymq12wlth2p9ls9RteTuC
S5jiiCmuRNqDDCwxxmRh+cvLk1MeaozjUSOu45IaGtMZTKFEcExy8yaCMmLJgVzAjnJAgwQGPq25
KjPjTSrrp5uJfRlhruBHrykHcMPE810h3MfBbcc7ao8mQY6bzEEB5jpesPfg0TQUQ47ClhOuqSw7
GD67oDIQJy98zOzBuVe5+Yu0I7g4+XPEAgVHfYlu134fOgkuRc2v8V5EBtsEMh/2drboel31RTNw
2fhpIj8a9nqqwsRn9fmmThnVrMKYaa6wZrVKWtpIYLvSk2vaWOamyryvCFLpS0V5KwyDeh3rZNto
wG0hdd1tWIRHmSUHipnP5pIp3HCERGAJSp2V82xU6pwXARo4n0HULjS2OtvZD1bs71UdXncxUe22
XTKOVCR6jxjMMWGN3fDe5O2HrHkHRY0Itgjv68q46+KRrR/HexCbwWEpaPXTt5G5gjBmfAJmRwlP
xAZqGnRYWYIMPHXCtzhBVD2XEqYOYcUrciFXKg6vq9ml1sv9AT1CfLFdQ1EhD2WAwTfqTzYKO42x
p2tBKjGcby0Nja8WRYSmtmg+C5eyQQchcW25wPds9G0GpT3EL1m39WZbPxaqRWWYIpTh2CJgVrG4
YU0PwM9AdDuVJ+Ul0R2g+oY9dchRSKLtaBkffhpI1DAl+ksze57spN912RJ4H3vOzRCHX4oSWm84
IDFM5F1jz/tq+vQuUTX4QLKqt3RNuLtJr0EWM10FA5Upkni9DfGFW5KEzE3tKf3UV5q2pX5quk6i
LY1/mlZvrRqKBVvloPkdDdNgDc8vpUuMxqVfnIg6IP5liXjtoGOXUWpuxHDLWzTXZhcqFKOUPuyx
a3YljEra+Chhx6k6lZFWoPNQkyLk2M2CeEWdYqqABlRkKI3dzikOBGtZJ0fEt8SiaTRaCwmB7t02
TH11UJGEH48ujGbVcz/nmJqGe91188r0F7xvbWAvlJF91H7/lUJKpdBWfo8pSELdxiWrNPkiZNNx
1EkEFg6kzEZNJ+n4GNvg6Q9pTwm/sijwWN6CAS0xWzTj46hM9OB2QrVYrGeznk8KcU3uRMX1IjLj
yvWqITlnxHVt2qI4Uye9FfIiQE/I/EzJqJwar931Cv2/HmeCpVpOdDCTnBItPO56CCkjjO9ehgYk
H8fbjLr9Udc0VgofG9eYWpiGiRqWY/auEbyS+PueuzTTpZte97NAHz1htXBNLEyytaCaI4Wfhunc
t2l+bLaTLu7z2mBMLYMfBB9SzFdYfN32JSMBCc1M/ejS1CrnBIqoy8xcCO/bXW5V16SFkxXnVnMD
UbNjtTePn6FsbrScaqA5fPoUx7sBHL/xybUiU/rJCDrHQKobNAd0OUWDEAEKKL+OSFIXuB1tZmxQ
y/9dXph92HiNZz9VnYpOQey8JTlkw7SV/bFfCDZ6eTB0hpkiKp9jEcfHuGiD42SPb7EAVNGV1nQ0
WO0hL+GhFU60cQrkBCk6qFPWlMahCea1uVQPw87cjcseQHpsDhr2keS3GTu58D0vD+Y/v7o8/eMt
Lj9A7BeNuc3lPwZlspwbl3fua+NJZDmQH0/LtY+3HF3kazGqJSG13LF8BDlNZII6+qbPlzTSiZBz
S2ttBAIASRvsoELvl0yXCO2/QaIOsypL+suDTawTBBweLk9j4VNBZ8O2tlVLcEL4Edk9IaGXN2V1
nZ43auru4+UKz2zmA3L+CC/ibmFzySaiMUGXVMvD5au//N/gE/LRuxiMWjOlOLlsn4SoWdJGVo/6
MiM6u+/Z0JXLufz90C1r1D5xopWk47yyG5qde2Mhs14QqVEWsWcp5W7sFKyE5SH1HKRMl+fJAmWd
G6oxQW7tXTFk6Oq9oUbxApm1aB8G5RsH14NY5C8Pc46QV6gmJyBEL6QqYLHHvsZ11lbOdexVDBAE
5h2nvrKOl69aKUxSQNyKYgal2GhhxDbkyLEWc9hy8OzyHi5fuWx1yaJBwhUn59ppjKPqfOOIjn2I
3fDgNNBMzAzRL8EdmOBzw54OsfVAW6Q6lobfEKTmA2Xr3mfNOo+9XrGibdBwCisJb15g2fE661ib
hnXsLDJ7e+bQK+WiPvBMhsoFnQzrMvAIHF54YnkITaFGUFrTrZtITlxZA3sZ+ph3dRgmO6PwuJwC
trwblYhfetnHXB765StDh4jpZ0jm/8TkeuRDrducgki7JOGWw5LFI5jQoHqRu5eOaYLCmQfqq4dK
zcZupD96nJeHy/G/PLUoKeYFxRwOdwRAbzkHrNz+/hCMMFR8tAKrORAocHM2RGZsISrVu6pH8dKw
4A0WkPDvC/DydErxlFfTHK77zn+0LP1e13jqhnnRSqZz2m1jOX5a2OMZ972DHuvTfxX20MW2EuON
CYxwDg4Ud4BvRsy81KyBTxI2l22yjYc7TH7M3zEbiJQy4QZ5NTzHTfDUfIqn6kRrSiJSRam9rAVh
LqcsiMnmWXnn+Hl+By/2Pd7SsQif46cCrcfOmyCcropfQBSXm3LcUfakg1jjS6IVMF1Z9oYmCHRr
QrNQCai3cgGOgSDZMqjPj/CkWw3oddvLHVTHeNjLh/lWfVU8nZANXtmIIUAc0QN8N7l9jTXCHPXG
n3LpxSH/aq/kA2Y0moQFbnCEN+45+TTYxWBPDfihGTkDfmNxwjulSPnD7D7ucISYNtHHX4hhgNXU
gEafjPd7AFab5K6nHXeFzRihxZOgUiq22M7TBTTln6ev6M48o04DXLDBHwuRIKf1+l0zneUr99H9
dm7MR/FhHcNH6vGs9TrsWBbsXbK/zqwZGFbM9/R1ug2/R7zhrxoGttpFZyM52Bj4+5Vm0HbZSG7t
Zi3oYiEnPwOfnckoxfb1xnWAA36mO0HX6Jyf0k8clzXR6BvD3hINbsNRytFbYOwF8NCLqyahhbVC
HgcoSt+xEmPcQBIf3J9RW+zGz6i5ch5+BmpL8GSTnCd83n7DZLi3m33gPYp89ydc+90fQa3/UfbF
XZWUqiNc1ofnzrpwiqpyCZtFeCIdyXLC8XykqYbjuLz+9eMhQTrz3/9p/FfdjDrNLQOjpjzWAsnK
JvslTtU++yRl6gHKaY5uYSvDu8RbT8WOsqJ39q/nL64Q1rVo9PKF7TK5a2PbEsTGqcgXTmpKbJx/
CMs7mJ2aIDfcZYIgSpMeO+uGnYnk7w2iCcrAl/kXdL9tsS3eoXBc4wHd1y/DffpQPNUviorDihS1
n+kRYu1b/sPG4LIbbvIjcz86TMkFi7F+b+0mOhI7757BDK3BHtkMdmrk0/j2LYxNE6mmK3vN3bEC
84aydLZxR6kX7xoM80g1++wOm6Df/myHb/epOIPjjX9hTMDQ4P3CAUU0uXtil7YGmPaefiKGlN/U
rZG/6kcaC08NJx2rDaxiXuGuhtcgkPUjJTtgmA3Pzj2XrKL9+IDYrHlFYuHfVNsbjBJ4dakN5xy/
I5Kody9hkb3PP9Hqb8W99QIFcxtsop/zp4ux29olT/nCaTTffGuTnPuD3Mc7+wZfqP3R1SvsUxus
9+oeDCCC5+K1giyC6wVl0wa5M+ZI7lMPN8Bnulklh9IB10rOydV0uyAAniy5+gmYLPE2rA7WapWs
98AsgX3SwY4xEJ76xXhxwqcATn1jPNCsNGJWOmdK5NDFF3oDly0yvptpzSpjLZo9RIYDHzHaWnfG
d1Ecmv34gy04b5UJfOccm/fpFLyzr9yxctuyNt8LHEPrBbRw8+58oCREIbo5pjt/82+u/CWZ+F8u
fNeUhu16bhCYS7Lxny58QPYdii5T35j+cINnKV4vYwyX17MXvJmLwpQM83X5gW0GZRNGo2ccSYTs
KHTVxurfvBmCEP7lzRi2jeJZ2mQf/PUudFI1um0w6JvEpFbIPyUPcbmZOEQg2nDYMH+s8dml0DHo
g93W6jaigYvN8hn/SHJ7eTv/P7H73+RdEInt/18Tu69/tFP+o/z+c+TF33/oH3ndzt+ouXnSdaUt
pRVIxtN/5HUHf+PcOuS4OdLzDfN3YLcV/M0z0bmT2O1bbkAWxX/+xz8Cu72/+b5nGR61FttDp/v/
lHlh8Gn+fJ3x96XrSwb9QHLJu/ZfLvpS9mlbxBkCx7nX635gPu7t7jgxKWVMNqgPqXpmOZ0d3CEO
LFgdssj3fGYhIl4n95uciLMNARTqX/pv7kjjLzfB8uY8izvAMfmYvu36//sdqfIgRonpTgwBPTsX
G1PzgCnDUfp2UqxZ7KJ9mWyCLIthWWPCA3QBKP6bO5Gz8NcjRPKIadm249oI5P8SaK6cDt2oE4/7
STUJiyCYvE2NGnWif0UW1lNNq76IyP5p3Z+fKeKTjTNgjRKvMuMtUpm7sgPjsfKAuqdqwVHgtK1l
/pGrDxK+wlXQ8Z7JIs3/3RDiOP/61g2yUQgzsX2TgxkscSd/GtH6njTQYfLU3rE8Stf96+DlQEEs
a5+HWOfS0XVWfpGcvBgnSyRbZFINet35PZF8SiXyO73Iki/Hes4G2rMoC0z23tTC7X3mkBtn6QJW
m3wazZjIkmDBZYTvHCQg7bi0PNKkKGIl94qhbF8P6MTHJttFEnVy0Zv4rho/QaJa4i/cGx5OrYI6
EU36FCNfleK3zjM4OgCZbcukJAcQwgUwG8ap3kwehrIgyqltLggC6vMlOCHcLqHEuhnQYF4Zw4R8
HgNmO+HuipySRVz9SOP0ToxRvSESFAJT4XJm0I7nGdp8CpD7rOXD56HvsyCumZmYx0anWXtDsUsL
QCFqXswrgT4SQtSsLUosq3T57paSr5ve1QGLWDX39E8EKPCsRg/b2SGe0yw61Z61MYQM1nHn+uRS
vkXEAe/jmKynPLTbq8GMfgVRlR50MbA+9BFRIeH5iLT9VvlE4zXLBR5SSmIKB8FEBRMZEA1WndCA
KLKT59ZfubSztZUiQZtEFFzFzi0/jtnadlBAmguCgOriOKNUdElFJEH1xe6jBgGx2IfBxF1VWWcP
V9ainr4j55BCaQfEw0/dXRlQG6C6imDmg8wQyqO3Ns3ppgHFp3SNzlr7ZC9Tzc0UO66uNn+Spo5w
QYT8Xh9QX4iC73KXEkX1SzB7IQa5ozD+Efksmmy2eb6nXzs3/XDK+KYuWRwG2Ucrh5XVWKDCiuCp
twxYWzGgBQ9zdItteorkfuKXwH6JThq9QdLh1Ryt9HV0so/LK4XBaRo01H/HfpzQUpMpgTxzBu7R
ZTMORB8Fdzy0FO5ZMRKe+2zLjjT21H4RUbZpiJfbDiWZQHaJeC8rV6rh2Hk1t3Uzx7+8Gt5qmj+b
qDRcAaoo7lHMuD70hmrp87A1J3cPY5m6zTUNv9Zj8GgTAccjbm5CgwuxRE2uDfTEyo7YnZElaqUl
TDvULf1Q++vLJ4gSVpqozx9tPQ4roo9RrmMWu5JDcpct530e7F+aXYzd6rOV6ic9F/lq8ajpiFNX
ZS4rh3JnEGBz1Youe0CjHIcjGQGAKEqtKZe7iD/R7SB9JUiioQrrebRknfCaziJHmDjgtQ1fvcdl
RE/CI3FttkkoiYphhbyHPaCe39OByqgpTZQy8XA7JwFAgZHvpyA8zc3O9JwaYQYAngBDxzDnL6lj
OEdTW5+mgaW8maZsGxXVM0H3K0aOn1EPYqbG2HBIwUQgk0KqJBxjFc+gA2VVb9KQYmhlcfUmQanX
ZVI8q0LnNLr4waKc9q1Avd10AaeUjG+OF0eukk4H+5vkBGmHOLo1NAjXx8A8cClxmr0YedBl8GvQ
2a9EaN6iubAluDP0B2SvwBijehzTnvNUvnWC/qU3GNn8lE7v5dyQgIr6MMg/plmi3/V3FWXlpgP1
U/fcJDpJaU5FTBPxUqY3auOa1elnWzBFZPm0aLVprE01oIJFUZreDp7Go6WYfu2MW/tyRnrFwKx1
TDKn+OmM8UM7MkZMJUO7zbsec6omyd43IErkEZ+uDMEomQOEqZzfHuulVI29ueQcVWb6q6ovl6nL
daw4KHVVYKgAj1c9zzr+ticcfzr7MKwGqtTyh1ilcEePR6e3zA0eHehqMnnp/ObWSpleLpcJcwMo
eB09zCZNr3Lm1hg6trrBj1THx6qJ3i6XyKwZzXJkkV3lQ8CjGZHM0dY3aKB4yQOJfP5iXv0IcpwU
2sh+mZIJqO6YPPp0JFfBpKg/GPmt4+BjHv4XYee1HbeybNkvwhjw5rW8I1kUi6RYLxgiJcKbhEd+
fc+ETt99+5zu2w9bW6KocgQyIyPWmgsuWBtRvtMZz5HaFrxeEFuY/ImyXtt0F8G1bAK1V2gFWFTD
/IosXYUdEJSprn0rpGOBSxaBb8X79PVJDUeQt432e5vjOOym8LhcmOHM5p1EHJNDRDKaKtMtkC+V
bD87FVwaEAUphv5luYqsgGXFjuQvK86e6G5tPZytsBH4cQp1geOjyNe2LC6ziSOyFzGACWz2fo9m
oGq4tpuUlUxzq7uZAxCcomzXDO5HyY8uUAKcQi3RSmVQFHiv9BnFgHBwn6m/qwuVJyW+SiwmoGKh
5BJaFp4YMPoFSzHTCnqjfKZapx5oEFhEE7KPeOa5AnTRZ0+FVd5rtlXcLsywhvA26PxUyFIGXkV3
k72BJZnugs8iz/0eDGLX5QT6RRH7Tgrk29Dkk2GTKgvL9bcd8j1DLV5bPtvQh3Hp9RnGeoc/dmZ0
qdj6XGRl+EMZc02ImpLAgy7K6s3ZCSB4EP9J43bHVGbEdZSka6VutkPndeDdbwYfpq6qA7SJ637S
2Sb5maxkYbLel4+0RGA4eKNy4rx3gk0lzRi3z232ndX9R21718LRML12l5mpYmqwusg0+y6nm1kR
njSJ8K7h04EFUqvSGVLQRPfWZmUBqY4PBKhczUJmSoJE9HkdU7Vs1Gdm6dGvIVFyJ96IVm8zQR8r
RyS7lQxkV6Lxv6r1lKjQI7VyypHPNDFNuvT4F+uWD/dvCWIg6kSDQOwR61jdcll0PoLp2kXmmT7V
Vrh3TQsiG7c5AvyXoZNvQLmIBiOTidSRDP+0chDbHD/XHgKl9RCIg+3GG2Jsab+qkUAfatsK/H8I
0rKxHmeh/eZQMnB3cqv0YZftCeE91za46d6e3iMCUwE783KMmPeW1Xw6TVXfg4jVTjCEXpuPbltl
KyuWrGd8Fi3qnE1dkBJbGSE6fETCUUF9ZTm8hJSAzAmdx3LLosvHMeCQnpFxLyPLUH7h+Xfk6z18
bBbSjqPImkLMWXeO9iewMcBmmK0zKfzNEKpSl2kzEnnTyKdtRJxuNebfns/W6mDl2lSJBk0u+Oa8
sXPqIMZmqh/n0vzZNQcPZR1tnOi5jTnwUymT8qnq+Mlu4Qnkt1rL5c6aeZNlBXihn4+tyaqsOZ67
yfSK5p19QJ5IWRSzgA4zUt40i54qxmOAVLhgyrb4avv+hykkRRoKu43l8bmmzjvIT3+w5KPZf7Rq
vU1T45z42BztqSfHY3zLeguM2vAd5tw60sarbE39mVsQYZ3ZPXUUeqswj78ZfCldZRaoZqyrj+MW
8+G1b/J7mpbXWvvMJwBg6EWf8ISpfbS6dhGADg/Zge1muDdzH0AE+5DWdCACkBynFREfRW+fZwLK
dQwsuwi766q1aOa2FSViBm5dXX7BYFeImTYFXSVXil+FjLbclA+eWlSXeq6aCBBVZVBifuQjcQXL
Ypwa/m2pQZZFPG3ZXI1Ufw4t/IZ9hg9Bz5q7GYVb9aPs+/Y1aAp2OINbxCr9W10k16ls7ykpQ665
H7yJNLNX8teRUlJmBBG7c6GjCwnb7GupfUn8BmiusYdbtKQHavDaFvQ+a0xJfpJ/6zXXvSq485YM
H443K2OghHT1kDDG5DsxsjsmBdZLF8gd3qaR8UJln4y5ufoS7W8/s//5nLRTMA5YdjsbZWB2l2r5
l1BwIwETlP2IasPHtOQZH+HAEtA0aIZb554VbKT27L7kQfZcMrOnBMjvXmuTB9CsLXyfNq0offRv
fRLcphJ0Rt+552527svuKDUOrqbbPxYjoSKU4BwoEsLSnatt5/ekpaqpPPmbAgXKKVdzXoQ3M+It
q/c+jbTIo+E6qLohYKKxjjBj+VX6TZXIMYR9z7GBgc68IUNtAUFWXeh8UAQIAl5dwK4U/1Hi/DLL
PwziFJPQPZe5ec328Cz+LNe+55I9mZCjSyuV78gTsoi8EFIPVUzZty+FaB68Uu0vGaLXMkG7HH07
Nigcn0P3kFAPI3SAB8Vn44/yIdFMhKLT8Fl190ywYS4/Zhk/A45gZpBGctc48TUyfNB+ubKhwYjq
y7vZ8loZMO4Tq/b2ABRw7LVfOkbYOYFPp6Xf6oiEDlstaC/ke7d/r2O1DwvbBjTDyypIBUYOfB1G
/zIaz7OORspPKZFms/9DqXm3XbfftQMuDif/7qwhxNMyb+dGnXNHcBJJxCiQIx9aP6i2cUZsWXep
9SJ5qGug5jU/CLvyGYdLyISa+LAS57XTQTUHwaOXV9fc5f5C8Etr3M1/l45yHXPl7p4ynSVGkEko
UfgTmT7sUVqrw5+uTilJhZMqHNdgB0wHoK0Euo9SzF4FwLKDINssRaXqARgtx/XKmfq1jZZgOXRW
5P0VcL9KSUFo1MlbhrbFq5jzW/Ww8TVKC9MNX3HTTyArNXJyMjZJiUi/Uu4dhB0A1c15XyfGpa8D
OG8hAZCI1IJDHFlPZU5SdqjMC8y/0gyaeEDchuj24cBd0+MungY9AflZXtisL5FPJUae8tGMiH1m
8MvN7jBXTMoJ15Ex/9IbfkjqOve84SiGFPeJy2TKL7oXbkaGfwFErW6JQJ2ALmyqivAavSzAm0zS
I9HaB8UaqJlvxqT0NF7Jc6307VD4BnMS99FVQ9d/fqnVWFsvJwbLI8buFRH3Caxghsg6SQl24TkH
Jjcx46Xh1VJPvbyI0KRYOTTq3y5f7EPmJpVnEE0xEfSaD8mTGCJ3p6sB6KDGzB7OUyURIRFLzszG
e6XLXH7RDbDoOQ7Tf77091tQBQR0k9UQdvkrbdGJknjNCRg2OYq+//4wy7f8883/PNigZrqT+mX5
2vLH5Xf/fC1YHvmfL/7zPf/Pr/3boyZFSaeKTs2/3l6xvMnBSZki/PM8y8trPbj2XZeRB/JfryzU
81OczhVdQ61pz8uDZ11gE3n0X59TFvyugmTCcQfG39DhB1uuBnVTx5K8NRpLYVqULtpCroQKU8kQ
lj9Hnvvc177YhUqjESgpxwgvUqi8Wz2+953X7fgs8Sz3uBqmNpzWeZy7p96zCSlz/Y4xdO47ZAzz
xeUXIfIYS3GqrZzI0k50wQgUCzNsg+3knYgr90/L71hOvVNSM06cOjSMRntFu0Z030xyp9bU5imm
IXMK5wHxYQBM3OWE2TYCICPlY8iB4xiRJNVOPacvT/H5CwFIA7byqKcgeh3eoM5RpNBG+DJueagC
KE4x4hS3hDiV2Ey8SXB+xQQT/O7nbTpbp6ZhOBqlPi6CEJwv/k7Gp4W7tdOEXHCO8sfAkTow+DDb
C5OMkZDwYjPUiEtBZtDFj06L5zsuQRrwQZ64V4GiZwkFhMIeDs4tzYbnemAEbbTlo4ahZF02wWOo
V6hNXiM9Oo15p62tEMBpOIJLaQ0JWcjXdrMWP2TEjyetYtJ47lcbZtcauy++PYMs8kFypMGzbiq9
U+9I6vAwepr05Nnqo6vU6pb0p/4ge/Ol9wlDwFdCFJvwy51l+X/M2f7ySyz5mtDA8o7F7wBh2qoV
3ZcgcGUiU23CJ0mFWO+rpLs6af/Y1mTwVoC1onjmuOKy8Apn3NS97R8ZEzyU3bgZWuatpUXM5Nj/
RmMy/GjRCG8tOwS1U+DBiHnJLheEn3sHPEf5cXJGxLII25vcqp6mwhMs1VSAM96TooGZ09UGsOIU
9JMLw9HBREFvhxAHswHhXbguRUtmI0ADKkJoVUKuPPjyuE1hf+LG6piJBsXMfGxggx4sWLlUoInP
7FEGDFrHiECKqZgfh0IziNEiRm9Ej4kQMF3bzLwdH0SbGIKt3Q7Ylzp4B4M1H4e82bQ141y6t9jm
hjt2I0IE6eKOwYuZ0IYeqY/NcTDo246XurP8bVf7UChKRowWEuPC5ZBZh91vXgHnFQMgUmbVZydj
hDe4nEYS4B+0NJQsbW/r8SkLYDJEcQNbDJ5vkWRHGSXdLQ1M9NnSu4CyKgmah5pU/aIfBzIVNe2g
d84xQK1sDWhu+rb+4mh4iGrzbrM17jMqMQS8+rbHYcExhh5i2vBUItnSToXVEBnYFXz/caB3zQUE
hbTRgWZDnjP1ARkyMrqxsndO2xE64SC6dBS0L7KfdDSSZYsv22gJjeys8c3t4itthFc3xNBpsVi4
sbhWbvBQGN4NvArBJD5ASCN5arVxvmmt/snBlZYKFuNeq96NGBhc4PXXup3oZRlIb+0adHsyEDIW
iM98BGo6wp2TMwQGWqiPXkeSSzYCsekatNDRdOSk8klr6DOW6cNgWGctZ1yclI/uI8ybfocCx3o0
xoTNuEbRFl60HIWHm0yrctJAS2a/jL6mIUuuxuSA7XONx3LCYNe5tKsid5SkjhGxRF1+aIT3Pk9e
/mQCHVfdudKV7VFU4k8REASmDh3SnC9ZSRehkBN6jEQgzoHNIEP32lh1cxC9BXk6vnV18RCgJsIS
oXqPAfl2w0BMJlw1ycJtYTdY0/jmRs1DKLb+0W+jrQxrGI2jTLZ9DStgYCJLbwH1JRL/TNcvZZ7G
D+Y4H9NJS0Adginsspq104BA48bN+dkabOcFVAiWE4LGwzi86l1AsynK0a3M7ptjO68wt/yQ0wue
wa3W12s4Sm/zHFyp5DbB4JLQ6TjKPbKXSfsrlA9Okd5EZe9Z6m4JngJlPE6wtnkM99aeY753mApi
4Rw61zoFA8o1opqsQVNgRw6nVQT6wBIvdTFilSWOBLoghryCUUGKcgNDbkEGsLk26+Fm+y46U++q
hxxxMjYx35mesZZ8WfaAz7p6nElW9ft5pVPFC1AIgBc2GemHws/3o6BWsRHA4pRfRaIilK0ILr1w
Pm3Vy9DoMNJaZ1KiKdo2U7JH2ZoPdVVjazDuZWE+MduCCtMdw6H4DJgQOuqSNnDpXwZfiy9dZcFP
BRobESYxFJjOKnbLDyPMt5OnXZO6gW5kPcQCHoPGshFU1UM6bOzB/IxNymBTNIdSN97GyHz2XLFT
lBfHihBOuY5A/0ZZjib8EQXxOUsj5gD9wR6A8fGZFw0xndL8aUz11ciji5mMT6ZL/8DxaLTLCsoa
Pu8kL4hTyi/kCZ48xdVGk5JmOMgNJF1ZTJvKTuWmJRXZ4swFogLnhZxgV0/btGmQCFvngn5Eadtv
6kejHioh6VSwsvl0xszmIfWh4kOurnxMrM3wEfru1yS8W7uxA2Qq0+S95vw4+qn+mLmHRkk4qfHq
hPGn07oHhPCbMHeYeCE2M3LvGEkXORDid4N0qgzCF/rDB3rwK9s2dj4t8H7qUF3dp3nAbkDrNPcV
2z0iSD76RT/lx/xjjkD6Rzq6UDqekD8QZ2FsjyXZcQUTCpalbp/ngqPqWWrAT0Y++DlnZUu859Yv
fpUyOnWkINDUydvm6KTijhUCPU+s/WpZybqUzpLtFzbMfCRmTO4fLM3ZNw/dZF5AgbEHpqjmDZH9
mJz5Dz2xd0oVgGH1V5Oc/ZTLsGS7wrjrH+fKyLZ2cZ6K4jDlE33R9iwlEaKukQ2cbP3nmQaHB0CD
E/Z46BubBNgsFWuMSVd7Lol44ShJU7S4hJ5I6Y44Z4g2pBc0J42beQRUnPretswfqaujzey2YAWT
8C4m8aeeFNMbhnVjRC6c660oNOc8zfoBezurQUnIvKuRsepPn20mPgEnqVY1F6GeMWJ1aCrXl8JA
kUOX20elElfeZWrH73ioi31pmOvWgY4RljXHKCf6GDWutVEaDFYpD6YAG5RGEHThg/TQ+64BYxK3
WDjEUfPSV2vmfCQKc19MNseLGNyCNnGkKpr8zR4t7+wadI5T7Qcd7mdXsyDy52z07kSP1gSLb8Pr
MVLjx0yRpDov2Qb9Aw1ljoOxt67mfjykmo6+M7P3rH5fhhG+ORFk264ePvrSQjpU6AD/gFxUDFDj
iR9pcq0q+aFPyppasqfX83CxxwIyCDu2bUNPqN4Hk2tkTIv3HgwhPBPX2ZWJyjKg3cbm+gDyjGt+
7D/mOEbviMHUqwSMGYQP6xJCUoRpCp6ieNWG+cFN4tdCJ1/H9HB3SYAc3difU5jfqMfXxWwCuKJv
4ukRKCuiTZiWJStbDt9BQF9l4zDrWlV+fBNOcB0L/9WmJ2dln+SFAqCyHlwUsOTOchbOiuQ5nUhV
Du2DbdYfQ/9kEKnuG59CMnnlvxldBPX6uh9NJnDjznWGF+iEYNTqcWegMWPGS1dMlDS7EAgJCwrI
mG3VP/PZu81//V2Cl9GmvG9y2ugpcye/WLdcIDpP4fLw6tES0NWiNvZD/KsZiCX71z8145rVCLGI
+paA2dUETo2nAy53UA/RY1/K4PvPXr+deTgqefVH0yo3VvIq5VU9biRmULmoz/jmkOfoATyRc5Sx
EvKqJqt8kxlcvOwGZ6fBiVXTOwuI5jbYkOrY3dT83kLjtvxe/R3/1QE5MFw5Vt2vlq9TpBqi32Kw
XNv653iAR7CyrHj5f814l1MFcpx9o3ExErAV8O/Vt9SGt1O/V7djwHOBSXxohhZA7c5uz6b9xDq0
NujYDZ3+rV5Y2RH2UvMIaTI+1ymCaLLcOv6FkZ4D/jgUAS2ckhtnX6PTVt+hng8PPSFy5Ua9VqcV
+VYW4d1KgoN68hp4Xa3eAINrK5uOzJInUW7Uw6nXpZ5WU28Ht8Py3nkM4ewjTlvqX8e+/tQwyYZN
uVN/3YzhWn086u2pj/B/v1WYsBtzopqjbyawu7sWFRyDtWoifZMIKoGhveBrirk5e8VG/V59T8W8
X3c/dY4tdkU3g29ts7/fnkSohROiJHi4LAAwjdjToI9Fh0IAAlRfivhrCEAH9S11l2xkzwkFGKlt
5F/qoXToVAVadZem+9w0n2NVXtVDqu8JqsdcPqnvUK+prP7A8/vXi8K4tlIvGNDsUT0VT/EwAoos
OTynrbE8nXo4F5shD2OBj+WI8iOQ+P8R2uLHc8vqUjQ/9YohFiiE62TSWGwieeospnolgYRl34jN
YDLpgEbx7VFsW9xV6ahhF9Zcsh0iXWO7n6/LAL/u0m+225s2cblC8tzJuLhFqRmcYSAc8EihBSbg
xU11riV60XrJpejH3UMahtMeOcJ3HbQHiCjwyio9IZs+XLmjIw5OYyAPSS8i+pXS0GOzMZ85LXwW
w1QwcPeeFhmELbhQh+KRTZJmmRqK2OJmV4ACAZ60+P0JK0zstjyWEjpzER+tqHzBV3ILwXuuzc7g
3DSOtBvyU1sNz+o/ULA4tZRMTEnBWkRDZtrK3bAzPPTSkk1kPcbxtx4O1S7xvrSgI3LSmd+7ECJX
59Ci1hM635KKzbGQG1iN92rJ9MMqPX/timadc2AYYQEP9X12upcsoh6SDk12rETM7mb2DHvgGKcf
val0jrPasJqUQMlI0DR2a2pPP9JvS7vbt+mmaxXSZQ3fUnHR1LzSUBMYGnawExXYPgHNrdkJ/pIq
JuSe1Q/vOFLn+drhLl2lefUQ5RS2rhqZ6R0KirbMvuwmgXgecXo0R15/+afyK4a1Vv6BfgLWWEfF
xHD/ODbGQS8YIJmJjv0RDldXv5e1UV5GO0s3ISSixrJ30mDQ0vk9gWQ9UXs5PW2GafewQkotBSga
NaSooJcdhMVZZxlOUjsfSo/eQQn4dm2i6wOsau1hQzOJJekxDWiqzOMMl6kCITMNZ73O7WPd6Ocm
oBmBSdlaj2qY6ZjVZWnh47KqeJmL8qpCKoa+ekT/N+ySaeH00Ms21Bh6NNC95dVLFFKkLhe675G3
1ZfutgEMubWnsAehTIyCN4Cnaxn6geZqqbCYO/fqkq81jyCy0UlxZ13c2bGOM47XVQ+kcSS4m3mI
fyideXzAgEYWROs86d4pqLQ3GU5fiS+NbRKku+WpxYT+Altrsp3MEvOeHZVH4lrQf6koWxsRyWRV
j785CqpzpYeOkZsVmZuSg5XlQyoJUWwj/1wkXBej7r7lk9+AFqRx2ufObgioW2TyFFbVvE9m/iXO
5rWjU1GhCLtZSpkxskan4OMnUoiUkmFfOuIGPMZHNu2RCTCHJ8vGMDEOR3wnwMLenbDyV4Luhjs1
clcacQl/6ouKk8DndDb3aBrOHQmC4WT+1A2GE/GYXzgH4hvGrbcDCHq14uqLeXe8QnkTbGO7PvWh
uPZtfDHc9NvPH4KA0gjHqr2eNbrO6l4IoZchgEDLDEd8XbusARhVV+bAIcLQu0tgHI2IPiG4Rd4J
+nBXSfr+jlPVQHFRSRUVr4ciD6t9cndH68Gg3scyXW+7kfIIMXqKhOxY0LaJg5ikaTU9tt2RUddA
oZcnJNkTbsm4aBkaNDlzOcqPe0bBtA6VckH9SberqyOdHwUKQoY9DG64gfvafOx6681JOcCV2l5n
5JgN1WVwSfMzpp2ekjdHUZftQo+JQAW1DvhiFl4nvaeB6w8bCYSWfB+qMvUkI5PoMjTe87q6t7nz
ApCYUZhS8ai5+8iwDGgz3SFu4MLlMsv9HHOx/kfNzxZhjhxYh3nSs2Ohm6BX/BDNIXNazmh2DL01
uXD2oIukzrlTRP/NGvyzSLM7lr6rBZGDcX78oY3QqlqG2mafert89Lifpy0EbH3jhGz4nQz6S9tx
AtWndxC2H7FqAzkDSp4kdnDaKI0MIpSbAQhqVfIOm4k4vT62snUa416HNy93QZT8RiBmMVQ1EJHT
ItMilxuhRxPhNuNh7Ek4sUUeXAqS4GvHvNjZ8EMy+qZ1yAXiDryJRP2Q7LCkjCiabSWqVvlTX+o2
ECeGbJuk6qeVa6D0qFInPwau/WRVDkgY86vuMeqnzJAtSQ1Q6hgMBn4Egc35Ilobnvd3zCgIIo5D
kmrifgCEnVH/RhlWjsFXOi01ZuobTg92D/SBmVTBcK6J2rdsCvapwyfXeMy0ve67TP3bX/HU2P4q
629tfE6qIwSfM6gAdLFq5Jcn7gPO55OuZJ2tUnpmMXlXiUHfpMbhr7fk1IZReVcTO1cN2SeGN9t5
Tr7VUND167fWHF8yI6BZw3ljAD64phGcrJPafea6+VEqQJ9mU7iq2VmPSqSugp/NKH+OEwsQ1HHe
Pag/zFQ1mOk8/f84fCxl4PlvPgeEwIZrgBBGWu35Frrz/1MV3JjcaGhgu0NYo6EAM6iGokx+fT8t
N+ygLxJx6KFoaSPahJWmkqwPdaunPR9SqTF1V/IovWPhm9jYlVZJgFLcVE11BWiar72IsigMvOPy
Jyec1OWe3/lMQCPCLDbjzn2YLU44en1K857z28A4MlADPNEL0DzjDxnxuf3PSm7nP+Xkf9+25TkG
7z34N2cTMq6qqFPcmBzT8Cuaj5MkScZDPKqxNZPC+JDV3xWuxY2JLwrAg2GteCQ0F1XKDcFJDlUA
5UqF/m5WMp8YJcCWydI3RcgviPMUYDL49MWA4MTf9Q6f3rKL0mADQEO8Rc62ZsaEGDUhNwIS5FBL
vlXZFKvrNFN6oMni5/FXa68EDiXIJXD885Uq62NsWLHVCodjlCNRPBx9XSSHjAChPyKRT42W2/+f
D80K/i9XC2/UtFzfCRju/tuH5nt+5g2a1R40GDkrWYc3yYzSUyXRMsudmpfOZCy2iCkXeQRTl2Nl
045TWwsHlotXQVYoHe11KLXHSJi7RRyzyJogz7N9unPFMS4/Z9hYN/CiUa7o8TNt0o+/ajbbeh1M
5riSI5ISN0RjcpBZ89wNE5tqfIRHH8U0pdUd+D9fM95/XjOWw6KBC8NHyfgfFoSoF5kZJFF70EEZ
ETa40UL4KR6YInq5EfOtgYAdJabXTdIMWj85LyI9zeJHSVwAInClJg/n8MmBDWgJb8vid5AuS10x
HNsaieVSMEyCDAuUBpXaVCK7uM8+n0wZAAXMC56QcCXwIByxWu0cFiMzIgjAi3TISUFnC44Vea2D
nx/b7ehVpynyUVKlEwqPfDp4pKKkcl50SOlog7prSbz3BdpCtbfZsQGBPLGPlRJi+dFQr42cMRBE
5lXCEXwfNKg/s7tO7HASza8Z0gTpwRJfdlfGVTUFOTykpVA202CDjpsGmH0UKLE2//NPxNS9/1zA
PMvEtGLpfmC5nv5vthCn16wa9EJzSKuCFZJidd/5KemuNpqdcnx0pWuR1eexlQqyUVyBX3CIv9mT
6x5hs9lFr7PS1NVKZ1WK8gzN9MF3InetVfwjLSnfGxD4gHsoSpZFqTWOtov/cxApuZLmL32Uv6Fi
3NGe7cY2uZlB/u1nLByF9kLjgw21IYlXqcrgX0I+r7yH1O7vsqjr7SxCfh7uh1A6TjukN6QNcbKN
5xz3q/YadjGwibofnwJv2nayO2uiA05F/KLflM65NEbn7CB3zTKrODSMSWIe+jIU0ykMBihQDiCB
cARPWIinll7dwZpyIJcUCCFFjI6aHO3spobQ4OSKu8umOJnVXWnwPeHS7GTBU8qwRc5mdSjQHeu3
WvEbsJeLpgcy3HceRLvOZ22C5sxXlZJq+XuTQs5qtGd9iL5L/NBaapFM1f5eCkogzldXY4LZlARp
LT4LJdxqPOcmQ4Wx5Nauk59e2hyDKnxlpbyroymnaNiJqjcU591PGKSEcNQbwIVIeodQRVM1e9qQ
FyGpuAKNGgFkLuFa1YcSBlHxr20tpkxzsm+bhCFRFGdTj10OiWjoE4sqXAa/5zJ6i5r8sChVu/hX
FfWfmqkeK+YMEZC+VWKJcAoy6SvokEPGlSJjJnZ6X8H14ySaiPLSuN4t01DwKlWXqjjbvDWVGCQH
XJ5f/Dw++pi+Q6KDLWrgXp07SsjxK70gLJdh/CFBQ+rTRPBiWh1KQGfHjJ0y4Dt2ycs1W/gVzJ7Q
3tv1rTfQ84uW8Bl1FKaS3bYII3dtbz37YfUzVKuQJ3lyvRNviTB/Ljd43NSEdpXTc5wOKADqCAMM
KXB1OoWnquGM39J4iJjoJX7z7kfj1bFwzZqce0gVJN2cM7mvNZRyBeWfEXAsMjz9xySqH3VSXWfl
m+gYJXccj4OWzV8P83GT2OFNo3lOSCc0K0sEf4/dnUbjZDBoBUjKe0PJHyuNf5hOxzgZL330i06/
BqmEyzaOzwZo6tZkZpRbZDq6KPzTDvhqw4dsSxg3UVn+HAEqCx8jWwYQhXgd7bXPKuPcI09zNIJF
xyy5puZ4nGefcEUzoNHj4ZUf5RDuMKTRsuizH1U5sJ/ogbO3ZXx1OFseNUW3qUOdAaA/XuAXfDrZ
bL6ArgBAPFy0GC+YxMTSea9+LFiOmkKlaNJxUuhWnRzDxqvJJO9KGrIdJPQyho4HunLYckL3N+TT
MFrP926nOYz/+2JTBaRAmxaZEtJmcNcpYQ8izRKMprNdhEEdth5CBQnXabeTA54HVdnJymqxy7Ty
JGXibhoYi6tJkw8mXfN9jBk/hnR5LLrZPMlAQoyyIQ9I8wqwH6CEXYMLkNle2lJH0PUTCC4ZYI6I
IFK135PJVx2NHkOl4BBI0qyT58GKWH7H2NDIIKZopv4sDUKOkK8dat2CWulaNzeo5Cno3kZBYlYp
kaKMs3AKKnh+q5z6Pcy5Ks4m9IpCO5tec0byMB1EKLVz4qXeqZHfyx9a9ZXldzjqGII2NjLbciYA
xgd1nFr+g0S8fsBdG5zDXuIVLq33RATZBcIrAFIJS9soHEZTs36O2uqh5/xzqEb5GHkeCLQUpHaS
98jNc1Gcc63U1sBzcPtDEzvHg3lFREe4p3qVy6uwPAhzpdV+VyEalrAqG8QPxKmNPlm2IcfQdTVa
DvHvw96M5vjo5sAIOpFd8jANiKbm6fQqOZe63hEdTuPcYHi4tQx0vC0KwbNfvIkeeZ3pRMfMa9xz
rYqQ0KjQ000tZP0+ebajrjuMDsQHg5ZKRt3JoGUimljfyWTeTKb52xrTbAs/qDnbomvOU2x8CcTp
u2Kq+nNcwzZGIUMitjtjgR+Mo2eXDHPoEp5H0/bWoMETtRa/hJH/liUD6UghUY8cOeVQuCTBc4aE
uH8e52enmx/LltslDowrxDKftCOyrTCSwZJ5iUoJrCQB9mh89TIqaQyF0OnzeNi3Rn6K+rnb64XL
KVkI2Z4czWvpZFirQTJEgUZtXEsUTicE9ilA4hDtMc4FeoQG+BqOhRkmk5PPSs3Gk3qb5TEipLxk
1FkkynvEQORJ/JigEN+YyqPCYSxZlZRmpFbBmGTxy1qcKFXVoczSSjheEW11Lz4sFq4KhCiBcsN3
BIZF6eouy6pVKm8G8urfeey+2oV8XaqLYiDljznZfjQZ50Vd+3OIUDv6jPtQcud3f2aZkhPcb+Vn
cCoa7and0eXZLtJoOEvJPsZQNRMMPDbZ5xxF50WeXZq5u/YopBnXQSMxMa2NrvaIPmq3vMpFMK1a
RDIsriRQI2o8GbHxaNgq6pZ6XfYB46/2ttRJzcz2MUYFYBjkVvCIm7XWczpjizJoeIOpls9q+1w0
5JhfUPU3rP28C0ge6Q+ikJDcttkdADJbGbJzyvTmJkVxV3pYpT53LRToGJsYJRLxhiUgwQQZVtC9
Vdd8jOYNuz6ltMsj1SPSnAqMREjvpsOEaGXM4WpovSIHyhNPq77neTqkzxnE65XWC45WfGUxycio
1lf3Rds/xJzcASh4OT2CIgO62o83CU79WBZZtkqs+KHJwTEA5188W4tAeGqwETQ6Z9EBnf0WSrjq
7HvfVh2hKWnpcxaA7Fdikv4qcYuT0eF8TSvlQQ3Mw6SJx0YPbpEjmVWaV063eEPc8UZoxoUwtm8p
cu5VRlA90aETHQfXxTtAgNvgo1DpdLE1Z3GFNHUoZxejiXNYDtCeUhv3rfeEWuJpLFrg4y0qLihh
JFyobpryAwbasQmbq57TvykiCHdAIKE5nOChb2RuveSqoVkrd42W0o/RRXAe456ixbo4JropTvpD
i/OF/ycjvUoQ2+GKQeg61UUG848umjmdrNDKGMjgoorCPwOERvhyXBEytuhFUkauUpOIEzVUXZot
U8j5xBvydy/o9mnSwGp0jgRnMcjpsnGjpyNOIl50eyx65Cr2RPVURtRFLoYB+MUSi25xh4S6a3Pt
fXmCiEDiRcdtlVMH1LG9KdOOzfrAaiveVe259A9Cm0pEOKTzUp+3/4u989iOHMnS9KvMqT16oEWf
6VkAcE3SncKDYoND4QGtNZ5+PkNkTWXXZl5gFsmMcDJIJwAzu/e/v6ib55TRNSIZat8c0CZJaOsj
qbyLG6xc7NF6ymbtoZa6+9iCBY0rXOq3jfMihzGkWua3psOlc+QK4UzyYKgmMVu8Nbk3XkYjI410
epUVMB3V4nJ0BFPg7xOr8BD4QgX02ZNn6wdwCz7/KERgeSnukHmzB6fcDLjA33VCihoLKVIga7w1
nTnd2iJKfAvSrO7tIfwhOKFEcw5afZW14HclLbi5wp8ske/4k0UMIBLMy4j7Nn1nEjI9wtNRH8pz
xryV3Qepy5RtYiI/lII9VlSpHNgbc7Y+lrH+2Jez8y7n+W9FRSwg1m2nRI8mZllDV93SID0oAgDJ
QX7R9cqHdG5+BpBToi5QTFP/VhZhTImzEC4kOTCHCrqPfCmD49Lgza2p0MVMnaDobD9KLB0Hp0Vf
kkbMhTTEjX2t74wItq42Jb9XRMSG6RBKQYvTLmlYOkP39WUpmt1gUJ7t1P60J+cBDGoj6qVo6Dfy
YGM9I6CqVTpUhkS16CgkeyIc2uWUiob9z14WcqPHMvlwpvTTDqNbEZk1aHSFkrov/MAKiu2kbOeI
Th6SONthi24CW9BJGymqMSkpexocoblrpTXewtoK0Yrox0VLYsw0RtRk/JA08mr4M3M50yoIfX2i
fRJEiWBQKDzW/qiKOLXDqEI80+HBNjgvq3BqVWAo4qGqZ+laYKBXIKdeAbgVt1ZF1Wy1iFK6EfUN
hgrwSjEOGin8coEz6yNZIBoLNQWI3PeTgsw+jf4MAFZ9jizSQAPYX7jqQqUVXYeukgjcbkf50JgG
dS+VPS5cOtrnR9N56JdulxPa4SpwTw5xq0DGMm2mOLjPxXNUcLRce50E28E4Ydx9UPBQ9rTWyraJ
iT+fDvEfka70MCzmU1cVxNQKVZnUDaDe2vcsdtmUHnTssBCSGojn9GvoyUxiaoEy9GlbRVBa5di0
NrqGVx93cVXEyvHMSVQ4G+S0RAa0+NfS6Ocj3d76FvSEHXcM6nc9ktGns7ilST+3U8Hpyo6U5DSL
tY5q3wKglVuKg3TUN3UwX5SZCEUd1UW/OMVBqzD1KWeERIg1jqtAdBTpfj2tUecj9ZSK8zrgXJtc
lfiuSrPueillzg763uTlu9ZJ27BcHlpiRuAJiQ3HYl5p1FO/1b56Z3pxpHbyOx2BWjyJYFB5pDIx
f0pkENsut8jshUA7WwD51SxrhzL4ws8Y7EFWUfoG+9WmY+6l+V7VyXo2MOQaB4QlAvExQh3NX4u3
Otj00XLQHkxsoc08/i5TCf6nlbLoMAvKskuCXxjml1gGCYnhqllelSeEWxzY0V4cvX5fR27zzFlH
NtP74ih3ibw8DjlxZlDhAcacVLAUCr92kvcVtloh5zDqvwjhO0/wtsfSeunq6ZeeYV+Ymi9jMNw3
pbGzRf/aA1XAGkOzJfScWNSVm1yovMS42awRy/Lm1zGuJOPXMEr4JGPfC+QTlxDOaxfFgfPn5Euq
5tL2TI+ZZpLM8pe+KdXmrY7rpl2oUJfSqx7yq5BmdHB6OHTkDGaivKs7tud1yeViIrMONcSgqB++
LFMpQcDlepfNvzKd3r3j4dKwOzXkH8I/IDVK0XYw2TmxifsIBXJsW3BdZQfahziS7TT8khKCp4VT
wZ+RtNKMpMF5ptBE4aB5F0jG8zrpXe8hVAtm9Qmgc8Mwv6maQ28xm2itFwZNnCyiRipldqbeRi4H
/5p4IZxNxTAef9fboA9vXTA+AocxcEhD/LP3scnyqAAw1qdBauJqs66LFUMgiQEUHLW+wCfJ4rWe
RM0MaTP118nFOsDqjM/A7p5XLZGDtNmVIDUamOL5k43pFgKcXwQYQGkgerugHgZ75L3qgIZulhFu
TfqpG6ZAUOSYwVMiuuUPiNlRFayg6rTcheKBrHp6Z1FL9xp+CvSgB6kpLo4ttL1svAphHUZLzRSH
EowH2N4UQtNeEyeeDeUTKXd2EfWYVk64xyakbIODGWwWawkKsML9FSslifTXkbrTngB8VqmicrUW
M+FdyswlW4lTDOcqqh0l6E+zHv4Ws744gp+y1A+kBu7W72WIqe5SMUlNmvqFxv93ISGJniTriAV+
6K3C4lzs4+z6wHa7rI13KwY0wTpZ8eYpVCCcMpMQUxf4Z6YnU+0xwa22CdrDeuyIveQghmrGzMvm
tuTNBXnzW0tzu9TOFekDgwuwDBj16j2+8m/rGqoVZdxaU4NgxSqx7Zo3dofCRHjUCEmcOZU8/nZ4
WYW0thDgCzWvJf1kgBSomJwd2hLKDLEy7SH7ADjC1Xn4427QM9BWCCZNKZSmRBUX49c64lhyTAkq
83mOrv3NmIn+m3TOnsB6QJfzUdBSk5jKsmgZ8tZF9luzio84Hy+xMyO3DJV1/q1b21qDe7zqJyWb
Q1WtODnJYL2bhZlAbqXFtpp25KfnpU7fIB7WmYAPrxPolChbmJHF/tx25JWzn4h6LhZWCFqO/FUo
EFfaiKHlZJomQMY1Q23oU6g1CdyySs9EFbQpCOn1QTpZ5Cwsxj5EyeiPasi8TJbIx9QRO4+VvtfC
8vdKGIBiz8wUD7xRw4Pwo2kkBUZ5fomXngIlND/QwuzFJWOne5OdeSvamVhoa/U2v0QW1bEYfotd
L6n6DWx/oqrrUHPHKfsRGOTYU0OuCm7Oj18hXjo4ObAa7BRpsIzWR9TpFdBvj050CYwDGSbErIhf
IRomYO9iwfQ+wow7el4nGMQk02rawcvqa5Eis+aMhP2LU36JJ0BayUTZGuqHM9MuZayruARPt8Pl
aSK8xa3JUuDzeAvQhlQqetWwlUzIwGhadNTmtBDYSyv105yZ2JPSt7Y9t8UhuXfqcc6XEBLzWKzF
CkqoS1GQr2NHv8UVFT8t0ho6MqHoaFX5Dyad66rP9KxyDSO9K0CQF6PItivML9OYKn7R5D99Ft+L
ymlJKdGobbdZEqMqLnh2GKv8khVgmACNaK6Mo6suryQFYYgC0GGKQsJQdQX/juW07hmt0KUnCYSm
FP2ki47lFDTTFlh8w9ul0WOY/kcWT2WDlzOtsw2Wq+Cw1JjApOW0zB7VRoqkgm43zH3hfAFMxHhH
KBzyprvJDDwkbEw8lXSCJv8NdRRwN7AIUHXAU+jAdCG4NbrBh0tG6DzWXrAxhm8zSXbicV/3xDSJ
+XF9sl3nIaaM6j+zGClRgq1lphzZUPnJfSuRQPT5XaJH5EPbRXBkpumNtWT6AgNfLQvs2NjSRz2s
VgWKEMVHMyhvaSCWIiqHmheVcaRZCDiAed08y7VNs4R4RDovusU8tAqXh2lMAzK4Glh81nWuW1Jb
7esKJqw4htTOIUwg9Xk1x2iyGbYt9uWa0AMNKduoTXD2ttGsY5SVj1rEk7Nw2Jgqiazty6JzdKcp
yqzc7pFr/J51DJAIwSZY1TCe/wTtSct+6ngGioKDXXYGBUvWfS9sXvCuvZd6HQ8Sc/60x9uqUg9q
EhwUh2tOIBipQYtnEAQZodS17YGjYEHX5YzCDRdiQEdHBAxfednAIioDYMiIfUgLao5rchAJYImU
npydwhfTd9kCfRwod6ex+tWxJQtkJS/BY5RqX9MZWQ6kP8jDv9cGulvaZ03rf5HER5Ym9ydNs3i3
eiwFjEskprYjafXTOEW055BvRxoMy0xvaVUe5kymBMRgXrcE1VcA9bDL3uc4/1QjtgimcwMxajJ7
HZQt1YKcISHSieuNXkHkGjPzFAfyDKVOf8wF4yMbh4e6URfmNfGDbsPBahZ4cLkgT1VYLxcGqxJw
djNwtISEVpFZD/pWg5L6shP4K+WiM206TyPEg5PKpnbYj4PlZlHYws1B9VJYRYFDF3WSvORveS2i
6xpcgBqL7zeRCcIKhdiVmpuVPBSZcOnmkPa0JcPZ07PsbTK0lcXQKsNn0rVeTwq5ZzUfmspA1oCS
S0p3+FvMxFbnndhkAFIbfFNJl35LurxZARRudU1V8rqaq8RpfU8yz7M4N2s46AD3/QmHKmTkooVP
mA5ZBPHifJt9l/3ruoWu+1mRfMQmTYFWwaXUXzMn3gUx+IA5TLU7Nc29xex1S5v/IUXGRsmrx6i+
DXb/WdXM1e2Ee5aplGwxrDpvshBgauldqwtyEhvNahVCMV4R5+OBv36I7q4Inb0dEy0CUUcrTECe
cFcvd+oQCXuAFrwG/vJWr5yTJAW7XEm/VlOOXGKHywU0jYbAbQTpIwzsF6ejAgs0KjCb7VygXxam
ACunY1winO7jNxiHgHuTu8KcFaMeDz3hzhmseL8aQ61Mr7F2tZBzYCUOiOEfiQkK4+j0BuWJyijo
A1ev09tqLGSYnChOqfmcwK99ot+SNrsKAyNxbMol2bJO2fzYZXsPifJnHdfB9tvNbfW62NRBuO5U
eLsI3wbgM8EZGjrYlpiT/0Ri8TVd+YJE87AOgBWLiR0Ajas7zgUvwDPJ8CCKYlBlhHDeu+BZtE/T
RHlfYsjESBIwb7CEgxXVYS4ofr2e35upo3pLId1WcFg1hZx4GoCneo8JCURWg/uutDDhi8aGYy3M
dQh6QZVfq4iK+u0A+c1bH1IGo8RRDqaXt3jIM4h/6iPYs+Lq83DD62EAmXfVHTDhneAqoV7Yr7Xf
2ruV0kOcB5uFTBueErJp0H2i/2ogPkLM1jBogqKL/7Ce7rrEfFVUtmTYpl+RoNRGSrNxWpURKXWI
1thPNj3tMR6q1w5zcZ/xDqlc3QNcM4jwwkpMdGmTsERC70foTvwuMN8hx5ocEGvZCni9bF9aMnX+
EFk74TS2jlH7Xv0xSBb1e+MnMyYUhcJOQnQ2Ah2NOQEJDlI8bbKQJdKyZXzaEvJZQQXRoYYkg32e
e5lwzAWqgEZ/phv1EbdOttHC+hQLIsmhpqnoakQVvRLg0pZKy1ri9/qcNDQUufhFI1EBdP1Z2ptN
XmyCycYlRGkfV/+udOG4ju0tvHmbDlDFu49x68aEGt6WWsRaFj7VRBz8MYGseoSbKpGEPK9Laf0U
UvMpHK1Ez8jg44qmhRjV+iI8RcrYuFsAPQCRqRknnemp84xt6RsqQnSY7ORsd+wrl3yRX1bvw0y8
fUe6m2RJ3tQpGuJWuNHhJJLvAg2abnsCxPxcURZlYueIiKdo5eZagvMjPI2hAcaaLy7hvKQVb3l4
sgWZpywDvLItSDC0WlpW/Mrkdaq+UihF47mu3EW464kebMWewCiOGtVLpuffmsBPxVW2q+U+r+yj
VTGuW8zvfKyRyUDRlXOyR3noLf1HjadHcXtIqcUCmvEm2z3DAOKsxd2QAJmY2WA8PvXcU71+QsLH
gc4YT3xapUSbUGm4taisxGVeK2IBp6/99WSx6Fe3IvHVM+5wsMUpmdcOsMNeAeVxeprFRiFOcDRH
aYfzXj8lkCTwUu9nSeg2QbY1iRQH+mG6hg90ye9Gy8YrNSYFNz41XIlFlNq2gO/xujybE3o1wfJc
ehjXTW0/rSfJAMsHuyOZUp75flJRifCIvpsYFuZLftSDEM82tqj+Pi36d7HXrGe/ESwPGsSjDTxR
fd4KK7YeOo6rhvHvAB8Ml9Cek1LhbRgX1VtXPs+a8bI6SImi19SWj4zQXhR4wn5Qw5U8DF+7B7mN
3itJ+6ke9W2ql4bfVNxQUVWsh41kowad5y2USDsQpapAL9SHFrMEVx+GQ1KMB2RSZyj6v9rRmVzU
9S/F+BTlTJKRRLzUqqoxSEzYutKPtb6VCp1MmMCNW+NaNjVJmgKNUxTAAMNA2aiG2h8W5P93NP5/
OBorui34Uv/zf/+v7+k/w1vpf3af/+NWdDET2c/89l//YFwUF2Xc/t3R+K9/9JejsW1hW2xqGPNi
ZixMi/+yM3aU/zBk08DUUraFZ7FwOi7gi0T/9Q9dFZ/idR0GJu9Ax4b4n37G5n84Jk02/4R6XHzH
f/zzvV3+sFbbf/v73+3r0blp/0ZYhNBqYaksy45oHwih+O/01tgEEwP5jY56f21Lxzng/Vrg6kbK
99usNy3yFzpDMyYWh8AbnRPThLFcy/aWMfCPOVWM6Dppb0QNtd2Mn2zI2T/GzmVuh/xoZ62z61Eu
wek8zpWOMzy8YTePewnQ9VQpifFLplFWvkNttJ5xcLhbcLqCD2QtT2PLzBA+kuKqCgb6Rj8TL61G
u7zOuq1ZM1VsQGD32dINW42hmpu9jWVVEyGB8HhQ7yByyZuiyXbKmLw6s6P6KaCaD3mZM8DQ600o
ky7XsGoU4sR3UmUYd22S/bJnelQQYspmdTuF+7FT0UARav42mkemp0gNi6K5qHlB2aA5d5a1HPKg
I5phZKyVaPjRhxiWjFmv3nVyq126wg4eKrDmBVWPZ8xDsQspJ1MnaV7lCRvfkikeZz/CB63Ce7Y3
NJKJcGRcQNoQ/tcP64fOVA92XUM3kAmmnrkamTpu5x7D+5Q0Lm8AkNjkCUEBtsjA02PpCY0Lozd+
XttUy85QxlPVNIUbzyTagG9tHNNgZisoTeS94rDV96Qfy2j74RzsU32+NWjyZUfD/awl3MDOyp1Z
TmddhN9m9AAEh08w3UCiUHB50wAHoIb+6rWJvltSbEimRKPrI7EqDgm+0q1NVbUvwMHUK1NxotVE
pE2g0TYyOX20UYy9nDPhLGpTaNc1rDYvSYXCbFrQFwcXTBlQJCPvw0CaGkfhGZLY4JdhdQIcfBOU
y3Rs9UdpNArYOZ2IIAu0i6liR49C6iMwohHDVslToWef8EeMceHEfy2Pk/6oOeMEfFxlvjpL7X1a
gidoJh0YDWE3MZu0+i4nsdpESiI+8KsZc5Q94ypGVBRVVNuUJBFW51At3kmVZXIYMKJg4OSCtkE5
CKp9zrFGM0HUqxbhSlSofXkph85wrRZDDUMlYyPGeyelPQpl5cnCqEyNlu6MaYoL7zi+h8hICagp
GxXCKSNFor6sOXwgfBTKVWoQxVXaXylgmVkkdzkSlSeKeDTNTh6STOBrtXoYaiW5mXZ0j3TjS49K
Y0M+HR7cxTCc60a5SDWJ6ESVzf4i96iiZMbAvRkHvjw9hKPpHAtUtuTiJpupZ1owdMo3TBjsALGc
RFJNCBvTSgmJpG9JSBrwYMrhq90t4QmldqmXijcG2XCocvD7eFjSDUahIuG72aazadzZMFNAPugJ
a3gcc5hCcGaS4gzHcYg3y6J+G036QuMgbR254F8zR8Bf3H6lem25nUHqRZjA2AnUUL1eXksh19AL
8kTmqrzIY7KFq8rst4wdj/GNq5Q62T+zZaH+rEhB3dQzbUWcb4Mp9kw9576n0jkySfOt5vE6lIg3
GM6CsLf8imbMEEul/1Q1bOCU8UvVyl8q0VxuDnfewMfBJeMa00VU31401e0DiUEPWv5Iu3SMKpln
W8ccBnMdkZtJu2B/NdG7pZvT9mbivQnljYI3T91kdvVL1xXnbKpGL23rN0jPySazBad6SZEL6jDS
ghLCx9AWBMKgxzSKaLnI4MF1OD4TVVaT8+znNfFCNYE8djAdY62fiNMihqXXIkwN9Y6Ll341WX0I
K4KV1W78TZ5i7EOk/+6yqvMIrKdJbyaCvAh40Cg4sdXUU9w3i13vWARZ58klLAMSLSMFMWnwnIfZ
74Fuwm30GZqkYuKKUjaXYll20lhfMuclsmG0Rcby6uj0sFUW+HOj7muet7ntH8yqvcIt+yim+NJm
AXoWUwqJlcJ/q1pa8Hm7/8iDOT7iAOnaBkbp2pAVmBhaHFVq4OEC7TETxAQygo9XDMcO6DBn5ItP
8k9xi8bwgnPUdFRn+cHEwd7NaJ2S3L5HrX6IcjXy9FnbJRFgjJ0hKVahju8sOQKktLVXMJCPLAti
hBzzTxXLh2qc3+eKxL560N5CXD1BJePXSVYeoqg3dspbJQTldROqfqvPkZfHMtLe2KL+NNvXuExg
4WEnhwU1vBkZhaPWLs9LMfxGjQXyA2M4CB4NRYYgphJkr/4ul6jEj9mx9+hly7PThtYGmgxRURFj
V/sN8lNyV1qAJqx1ZztFpYZ5wHiWnQe765CNqjHxdnOxGarmZ7HJWEKp22w6fhZzsU2swgOA3fMZ
x9hQKQzFlABnGPaWK3Zgz+rIyRok3U03mpPdJAR4WtJ2csJzaBwDiD+bqmDnTmIjOEUAh2PRQDFR
7WCbDTLWFfT/CeujSmH4pzC2XNDw1vhkfEYCU6xfa+bVXopOKncG9dDmQ+M5b4msY5BR6/c9dA1k
Q+URjd4zW4/d8t1bs2aEwLnRZdMJusF1tnCrcKZ5087mGdf1T0MafpnYXgWafrM5gbYqDP6RtDM9
HzHVnN/rUZP8CraGL6nKITMFZUFTAOyd8tAnr1ZMPk5N5t+GqR5wmaW+58FQPfD2KlfWZt+xODgs
sHRLk6cDEduV24k9fOznq87CwNfJw/T9h6W6HKRo5CzW+y0sCnwMVEqZ2mL6Nxb7qS19qqUTib0w
b4fiNmqgLDVxPX08QI025bc2MJ5I6/SasNK/6+kxqDXMZkws93rhYBBTRWE9GZ16C0R5MZmEQyME
AvSU6DwvNEGkMAacG2xdiXLrc47SCjPk3vE0JdpUMR2S3lsY4eRfMIPOnaHdy03xpXbGB7qxaQhO
aqzsCkvdwG6n2bNfgnRPvO91yGZz0+N6VJgWEUaYnsmYuVF/LGl+bzVENI/N5zKrGH1NFyS1T0od
3pOq9qPW5gFY54iC+mjPCYZi1asyE9lj8ojJMEqYM+15GreVvES7QdaGHZzG4hQX9lfR/+6itt+V
LXyLfGxyGtfyG672nH7Dj9pFKY4ISmi9tQVJpaHxg/ZL9afAusXZQzUO0n23DAj0E1wZMsN5JzEv
8DWscF0CMqumMqCNSiG5vMVlzjoLly2LGVh1KjTSUykQ7kOUfxs7dfDPbbCRshz1jOsbpkelxwPL
KOKLBnJLTOmj1YRf4dBdzUQ62qKulGvtWPzoWngxFB7ruCVEMSIryI6JS26bbWhxkCaq7imtdCjZ
wSF/r5PyOH+TqvSyLP1dTnqWZO/LYfaVelMELeY143IirPcZ4W0JtUq+dswYGayztUy5/NLPzaG2
zUM6JpPXTa9LDlJCcRrs7ckuGRbD04tIGFtMA6i9c3bkGQJ8OAhS69QRVnZA0hVSHHexZSgkxegF
EZrQRnKwmcSOxdG/p3TYdToDrxRtfih9WZH9ZCgLXGnFRHAq4uYWwqk1/TBUuLNgaY5k6VlNpdHV
TONFabAnG5OOVKH2Xm0TZdfBYYUgALlHLw4NqkOAsmJGcgQUoHEOIl0bN61MdFPSgtbSmmDgIg4Z
QjmwWoS2FNVjwxIRfzTsHhXOhAAjEZ+2Q6n+6zPr3+O6hv7TZxjGiq9eP6yfUGEpoNz5vy/+6zP/
es1SI6ZWc7xf/8W/Xv/bj19fXN/Yv31NmiYnGGDFjuDSTtmsX8cJ2/71R/b99q/3uX6qNpS9reFt
n2FTbpT9M/qcing9fqX1g+LIf/3pX68REvr31/pGi4617BlBMBPoZWMdKH7G+lUYH/z9S/+8ph9l
6lTaZHwwW53cxV58QBSg4D4RIJwIZCDd9cX1a9YPBnDxkcQmNKPmSxktIcSZ//bv//XXISXiDRfI
iCQ46giGpf/8QqU0cUHkCpUiqhJ3AeZCwnRTEWmI62vWMKUejobYwkxxsG1J0Zwgxy5eJFxGo1zY
iq5/7KXwUnS4c/S7Gtte6b7VHzitFuOefiJJrvYmMT2K0mDDSX1EszO9j4/aM9Fa59KrMQ47UbkA
QF+xC8In5HV5pSLFiq/8BvbaFOwW/nKMX5SanLH82b4zJSL4UAK4LB43viVnPBgTd3nt7xG1PWYv
9kUD+PpGUKWW22a+U6iHPbKC4aVU8H23/Y31S6/SY0AKBeajgdpyghMgWfv4k0wRhEpyvjMZReAA
hVhm130TcJBiljNDmPbL4QPmHzOaiKPF177a+wAo32t32mu0hds9bjNYqt7kBr+ql/QEHUuJ/DGH
HewiwkezBSrJkXaf7exuq7zoOgO53aRMvr4xCQNDgHfJzvZlYbfACHXX9VsZw6qQZjY658fyKey2
5RPZJU12x0fjrohQJS3RQVXfFoBIxDs2ek3pno+K5doM4RjgcHKRssi3GaYDfY95jHc54Qmg5XuC
CGlZR8QtDALSI/soI3JyupFp0lofVTD1lFPd019w1dRfpqdEvkqfFyLnO9j4e+IxtFP2DBXEC7ML
/l370suei+f6EUML19gK9iBeh3vLZRoRu2QzfjrbN1TS5MIwpAtmMsaJedrmvY9hfIcOAp1Tqm6B
XDG6o8XEsd1PPkH3981mftPP1eabxjS8c+4ZAM1vDOelDxD8u1B1jcdXSPdnDMXviIObyLQTfuKa
T3vICM+71ASR7G3/knoDL7s6o19+x8SXPP0S/NiHwbX9bq+/By/2wQjdnXmJ782D+VN88f+RZ615
NQ/ZV3xV6l3wI/Xb7lVP4PW7wQWXPpfoAVdcAG3vtDxXEeaiR5Typn+TL8Ur9iAXTsUS++yDtJnc
kmbUjz+C92/nal/sizxsjNTLN5N+CELcJvxUdVXjAohkBa61JZogc3cEQwINh5vyWt/AMyVvy6hU
8z/Kh3P49IaURyHK1DtZiqucrdLNyto39iaaEBh1DLRU/HB8xcMF1l12ytOcuPGVfMCHm/b0BFNd
8m4dk80vlEPCbfiMXJCfjt3a9SVhKuIrpwXbIObhXvw4RbvsvdEQHLgcZaA57egRZzjQHEk3zOLO
84bpzrkEht2nV+YZwylmx9ktp3jiSpX3mT+dpHh7KK8dYNIHeev/fBVAYxsecxwvO7CUpx7SPC6e
WuIjc3VDlEZ+feX7Jud6hwVj7fIse90+RvsOycmrfrV3dCiq80vfgbOA9XjLNw/b931yB0PCH7aq
4cYP/X1z7p4RdIHnnO37SecZ/xXvpwPi++1NPzSYnbiZ4+PCAO9zfVJuqbdzvIwe1bVmv3n9TnfN
XvLsFzAfzm8mtm3CW4Hu2/mz7qf30kPgE1mEJQGonVjO3EyespPE9OEoLmZ7OxAa4o5XVFGB4xbn
qrgPwoMFxnEM85N8NL6l3J08/EEfK4xwGcywkvdTfYgfMBJnOs8c735yww9AEtIWX4lCdMn8/Ig3
6bEGHTrS55SPFExcuXInPALyxy2zT+sroUrZyPfLAaUbMpxto/r5w0dZXdTH/neB+dWMxHuLqU69
NyPPzDeNw1UryfL4bB/iJwJle1YvQeIf6k+Kearyi0oXKKvGkXEHPrn4SqV4LOTK3MGjw5vE0T+H
H4NU7e6+7rY6gTzuB55vi2f/juVzorlfpKSanqr70gNmRek18CdIMNhY8IoYuxeHxXJBohCinSPA
TVwS/PxW4qDlUVtpX+MNtj+syZ7oX/QSG0b99zws5Y6rsgmPBk/TNXrrH0fc+c9cneWER4vH4LD5
sn1rcemN8ETS7G1GG4+vGxrQ+U4f3st7hVvUeslbOsCa2DFVAfM6sgpDyNmQChi2ezH2SU/avt31
V8XnSCWwB3GP9JSA1ygEY7ioB/j6fLeUm4lbP94Sn/JKnBjP2heHJUcgfninzA/ZHEZk7R+44KYM
+TZcg3oXPuL5m22nr5lKVfanygf+YYP2xL0Hqik/8+PiTnuFOcyPBgeFB+U+2pLOJJ69ikjO/hdu
wIG47TElXqI+AVxmLx8IMsvP8DF7XlhRT7xF+dY88wuLX/qerYfkmTjas94OCZPsAzTt0F8euj1W
qet/4XhYvkKX0NHNtr1OMuFe7uKDsz740FuCx+JSXstrGIKM7EmC4kpAqBhLb043k7nDcguLX/u2
6GeDYneXbHkH6bJzGFriqlKiY+BIGnASkXbQlsdrfuNkYBt5FfkMGBEzvyFW9cxzzvEWHGtX3sib
cM9jlfzYv812awjSKmfUVvhoslbqHQfUlpOUXxD/oEflq9i2xJRslC/1RgI723nmfFsEbpACBz5H
0Gvy3DnbxTjHxwMqiWK7xZrJaI98PMIg83N0IRiOuSZ8wnDToYwPHpdDfDN600sgOJTWQwVTbZB/
RfAX2Cx3y0P6QuP91b3KVxbqLfJxGwiP2qn+SPzaY/Nkz6jdSPWML+uEFy0cyW146j/xxTywDN7C
T/JgTtqhPoVbyQcAsL1hyxF7LNtL3dKPu1hjfYYnImInEBCiZzbrxuSzOaHb2DYor35dsO1zAehq
+BXO8MDNaa824jhX9uaNuIkaR4buJv6LeEzr3QBq5FYnW3PjZMPuSH6s4XZEM38WlGjsdViFb1sG
dz4r375UJ+ZsHk2DpABWUA4tkEGo4fSjSJLO93N+0YfspHN+wVVPM98MMD6GyrJV8r3VP1v2rhqh
TDU4kRLtLB9Cbq2ZHAz9hN2R8pR6lnfb2Sjp9ydf3pFveyc9Ow7BbFucfjtEvxiegTuQhez2H805
2ibOpdpbm12wBc3yg23nQtV3xyfNj9G1bcZHyBYjqqcv7IXy71p6aTK46j+CUKZqzr1EgL18jHAS
ilvfCi9KXx3RnW2kX8lSPpgez3K+tz9DuJsTZr7SvrM+M5uHoz/gnymENsuLXmUbGe9g3HRF6sFk
PQNxGgHuSi5sPFKKi2/1pZmRraBj2ao1cmtTBfu+D/bO8KETAcwCCo9sO8o+2xbnxF/gen6xt3Ge
UEgrFnaIExNUugakuo+4dzXOlnKlvqYcvxPA2IFClYV3ZueJXDKx+hsu0NcF+xGvQuoOlZeNHS79
wObx1Oq+8VSbd+DxhXGcNSrIzfdyIj1iwVxPd1t0HMZuwJYXKFm9aixtjquNyRrzu+JRDSmNm+el
2ldb/abfpGqP3eht3Gk2ZcR7dWadW6/ppjvI5IscQEyg8c28n8UFXXHzJwWP0dGLug0gMVEwQCVp
AwLtTkDQoW/CrVsw8yOED8YkRniu5JnPfS/qHXU8oSVRQYJQXxUHldWqTkcUGEAqS3ZPUp70FCQP
IaEQ91gAvwXoTfSHCRtBIOAfScETR1wP9j64Iz0GrbznHWcCTDaudoYN49k5tcmheqZ0AX6Ux0Ot
u4z/Kogq4l5uWP59+is9JsmW9QwZnMETZ++LPu7hmyG/UT3zfj7KG1REGHaU6WU6lR7WHtyxrj7m
GX7dN0m/S2Ji5XxUjITrbWTKImJjdljlpi7n9PIGS6Z/aC7ztcRLVd3K5dNQQ8XY9ZgmkWhx/T/s
nUdz61iShf/L7NEBb7YkDEEripIoaYOQe/De49fPB1VUd3QvZmL2E1HxSpQhgYtrMk+ePKeNd1AO
eq5AJ0jzFf2ktLdZeAmmN3i4ZbhuLthz5e8w94kI7x0IMyF4BE9mK+PAjpGI5RqWm9UOAcbshf2F
AHU54MfNnNcuAI3GvucUgIfqJfjubOtTsI4eU6l8zm5C+kRRZz9DYRl97bPlJBgfMhf1PyR0W5Kw
3iYxk3ZDtWvyqx7tIaQowVOWuAW7QbldhYLW8EVhN5NpW6Rtp/xskJcTs4NBtqU89NKFcIbzsav2
bHbjj/kz0vkJJNvYyexaBk4fbtoDSZVPUUhpS3ArTGaDrVg5KkNzoUgbYldisLfRG7JRsCVM92mz
M/JDHWLwYk/9H/IEuprMG1iICsEf8T5an7CiRXIQO0E8pxNbrLwM8S/LmYUjLp+oWLaGXYTeZZ1+
O+tSUA2zPMoxaW5rX1X0mPiFsZNcHfvt5Dijh0oQxjmi2VR65mtYu1l0BI4uLPLWYwqRNmiRjZof
c3TpehISAR2UtZcph3CHKNq1o5j5zANY6O4gOhD0PW4BBBDpQ556c29jrTlAqk3pwN4Z6odpPDSi
W4t7jmyEeiv1c3yHuW59VgJup+Q7nEr0Uv3I2BigO4Xk74Pm6BS/jmrIWU4QO1V7kO/5h81G7LGL
c0fF5ZimdCxmHv1fM/Gy8KzRQuRG1k7H5O3eSE4efQfoyf5wJNHvWfox0jrluudkkOGrfQgWwlFE
wMRet2TXSbCHJ44HzqdNd2HdIDtACdu9oLtI/FqDh7vEHd0t34FfbetNfQ4/0o/u+F755ea9+lZ2
0/0LVWz9zRK23XeFVQJ5Gklp/BGzMc0nHsLdIKZhir4AC8DIeyCX3cWn/JpAZgRjB5klvfsQbklo
T+jmbawPxR4uk+4kX4RdxlbhGDOOTxXkSTtL2VBNv/kc7uylNCJdY+aexCSeGq8dSI2oJlFFJkrl
3+KSn9I9N7TpbmhFAR54KOuuBy+o+2ciuGw3ZHrpvrgU1W58nL7p/CKkiel7QE8qhjgPGMGsrmHv
vsOPEdB6Kl1LBvcwMdShvGCzuzKgoBK8QrZY9WPziGiI9hDZ9XhaD5Lpxtrik8jcvRr1JNKG3mPB
pVwfAmnIVwA13Fi8rEg66xQHvIA9fWIP2siET+Muoi9oM/nSMcIcSdjOP7FTfeec/7Q24jxo53s0
gEhkt/Uf8Vm6stz5lJyk4YEutvQbr/X8J74iVX4ovbXXZ6Offq8nHC7Jl+gsR8vl2CtPBPlVtcsu
QX8pkrfF2COWxE2hf8vb5baZnEsgBMLitWDaPysEVNY9eSUnN1xp2Gg7+QeASfhMnSD/Miq7vyIK
x4rmVlzIuzyHYnpganUXMlXpTnipb7s3RbShEyruRfR54obXXMBKUshWyDO6Re2IRLQMTkxBait9
ARzFLe6EDmA1Ff0sIHFBDMJ04SSyzaJc+NZWLqsmZP8TNumJoEmznn6MwQ0d+XlCWXnaDoqDPq/5
hnWMjdZC6ZNmiKmjpJdGv8Q0zW6sOx/ejS6SMeh/mSiCh4ekoyXVjkJHfBLcElUQjmrt2D2ExqZ/
HM9Z5Mp+0EQbollVeSiDnfimg33oD4g4tT9MIB8WbrxFtzvesmUh2rz4g51+NMeGnssnXIKFr6CC
qUHHC7aMTuhaDwNFHHUbgLzgwHLUC/def6FOfRyfokNwb55HDkySTvwsMWcxN9EVeYLtrTHupWhL
5fZj2iPXCJy4yV27nO2BEMLGpZjuhsatEfL9CP4Mt9I6lkyvagfMlca3MYVwZ7MSS8iZlo3zdDkc
q+F1/OA842PeUeQmFure7tWfvKP4Ad5Ezganumopqm5xmbs9lVuF9oAr0QjujxzX5VaWDx3AK4IO
5Q7GBTAjqkhb0IH2B6pntGXN0nS0DBvxRzl41iOx+SF3yDCpi9o9GKb8Jr8lLg9STM/heR79Xsb6
4ZBS0V2OUEVkl2SC47m4EQvk7/LsPRlUw5ipdPWvCR1Bx7pPb2LQZ3cFO36SxsvczG5Pc+rxXVE+
CMyhyYdlvbQncQFrdpJji3w1lEPjuQpwhnwowWowSdxUBmyYzUQcaraH/MVEybl55KmfRArAyBHi
O1dcLPQQyuwTsVpGDLuRsNpU/LZxFOdXELpC34vGkf5kDSGa5RNExoKCs/7vrASHHCGUsXq2jOvU
HvQ1DtXjh2Gj7Kpy94RUlxl9wzgcEFbZlgid9F7wp7gw67/ARizVm3Yt4nKG0wQ2G9qRHH/FRzY6
hj8u9F7FDmzeqH00ggP6vqgtI88RvIHTEcIXYB5EvGRLAJbVXgi2PgPdRZsacSvg821375A73a6I
2067W4918Yhf6wHBP/2tF3YkXmfmfUew4g3SluztPrD9LDTXRKyu5EKmYRYf4jhsOKrMghvAkOzE
jsrHAF+TtbGYI3Z1wt/YRSYMQqUda7Y1vvBmnySXKUxSSLGXkHwdQFc+aJARyTY30x1iNPwJ9F9R
aOF4IyHw+WQ53GGbWXpyesYuqBncabcOyPuq+TaykVII23BWkkVzIsIOi8EwTOd3B8xPbLc3cvXq
lpPV6Ml5+lzFTO7EWmxr0bpdRevsY9MjLg3e+ufoi9SFuBgslw0ydtmWjJ2cHEgsDj9ZZQdvsXoj
xEwA/agJobW0fLK7TfTzeQiaotkCjjJSdDrR1JHcADVYWmei9sxvw9M8g8bsJE7pO9K30ycWNDgk
VUAzgeSmnk9qv5liuCKeqNrDXRxZaVcoFYa1SZ5EypQ4cmAiYzrCmUHGMzIBK0RvnRrOaXxWnXkP
z5O42mWRKZ/dDS4ZWvw8fXREyEHfiO6xj+BL0H9SIUIKCcyKGAEue/oSkivC6kAZEXYQcumXHtbU
hl5tJMdcIqpU3wK5q3v8K7UADIawBGYEdP8BVOln1O7ISsK0CveJ/yrcwETZMlAH2wMpcVk8INVb
DaWBc/7gSUNHvUdFoly2hFVoWzGiEFNSUqR0T5IUvCE4rNyLS+pwtr0xbGJyD4izyL9NEJrUBu4S
xE/6Wd/i9zT02Rq4mvx5+uSd2FYwUACX4oQf+0sGe+pJJ6ndmqVrlkflU8XCiA3uPbqN53haZ2D6
EtAwyt2fkvRiaB5vlrU3di2ZkSG3uCm74YYa0AxP61hvxxdUJ975fezHKyb1J52k1m06sJABq2GC
nc0TExykyeTwKSsQRYcBYe/KCbFSh0R9TUfgbowOrOvEoqSEhO6L1tzz2aPURjGU/BWTFBaHsK0J
LlJH1lyeO09j0CguYVLlULEAL46Nh4iID9ePysVInAB9V/LbvT0yTI3HW9E4H65NDneqM6up0Fsp
IC6xqWbamSC07MHaJ/29sFw93FWqT+TcKoccD1S2fq5ZCOjZ8+ZwlzXeRNMRkydeMw+2bFJryC9Q
JJiVBbVfh+egItBwWZDdr51IsAVOAqbKjcBEDbcKYEW54+q5Vt6ZLxSJ+QyeztNFobLCEpkZWbmd
8swHspMxHhVbygR72c0bDDTsQnZAE/malKt8Fid8tZ5QuEVqY0dhvWR5R9/V9M2g9uMbf87nrOmK
zUB3pOeIJR0YVu6I+6oIdwaeiC0omI0SEqER0K1w3AK9Zq3nGMMDZyEjznipwo4xSkR8A9cwCLkI
Op6Qe+oBe8iLK54iEOU7s5P31Kcr514g7ErxlbvOABvr9AXYnxdcPsh6t4YjGj+Swa3ZKTn5SKml
igN3vU1SFNpcMYanLoewen4N0jVy5KFyzjOqENsFAA2EjFnxVLyhtlQuT72DGY5+fQpLcktjF1fP
NfKI2BWYSoHGDge//5bZlCjfrXzLHX1FiCa+DeVOFP6owPYnM9xJYGiDC04CVNmbzjppTUeXXpkr
vARylbX1vf/6ZD7B6nwuAekJMA11w50xJ0lPKgWyvcNezYVyrzOMoI5k2Jsqn+Hn4zn4i9u87BlW
/p7K+PpAwy1/xL0nMYImLrfDpFccropFxE/4FR7H6E0RpeH1trlbDJW4tKy1GTqGgGuku4b7Xypc
v7fcOX/E9TIJ1odUQdu0C5htm/UBkoNuhGgt34hzewz2JBthxtlDlATQsjV7ez6N73zwcKNKIJAx
uXwut8N/dAHyhjowj3bm8YALp2TNqnoztAurQlN9lnyuHPAr66kKaCItlg43C/+Nh8ibrQsjxsze
qzW7rynWPRkHlfzHdHmwLBA+g1/ksXOH3CaCXpU96F59DWW8R0GHMKu41tAk1/oBNFCiX3tYl/JW
snY5dnA4c1LVtWzpCSVOwBMhBUy4Mef58ADWM2o/tTMbDwmyW6JdGg/cz8hUIh7cGcuRx8DvWssK
oAQQU4Cf5XVKrdRXEHfCHeYqtM7n8UdDDxKlcp2eiS2/x2OQzD2PYQFSMDaNcYpgTCrP/EEkHkfr
SL2O+cGjpKUqyL1a8vgkau5RRsC9T5AqwdLFQSxpXX0GaR9XxWUvRwobLAus3TraqlnWD/0jBdKw
2a5rMdl2T9iCgnpUnRPRShTD0vEosdFmbrloYSjRh1h4XB3rWIscIkekP9rEEa1tlUsITvqPi2Wz
nVj9dejeEmhibYkwlp+rJyhtouyayK7Ip463X9y58ErRpzRu0WAbYrXlhJoraneeMZeJ0AVrz2hv
vOR2VwZXtYXDQVwe4Ms3bBqBdmPmLWWudWDDA3pH7A8kTzAcF9Ri1+Hf5A4ITqHQYLI162d18v8a
YfZS9KThVDI+yBiSC6fNFr9V82Xy4bpxZ7Pg8EhYi4wPHmksuGKtOm2bB/UFDI/RaBeHlltJtpmF
cAoM2ZYFhwEr2l2UI2q2riaq1krkwNXJIHwysOxAvG4QQySRKpyK68ZWkKVY7BlTSSXQWCcHC5LW
/Wrjgsl9c388V6ZlQN1OXfHJMTtYn/U14J5InJiMyMfRZvR7Sdz/Sghalchp0XMQyGxxE1lzU/iR
sbpvcvxrDnz8OglQZ1S36GKZ0xb0XAs8FZSTrGxD5UIuHPTIjQZIjVbmeTNa9dZj99zW6NPIcIEe
Y/2VxUg7zhcs1fxxna/ClncecKPS3aR4J3tgkpHgkgOrZG3l+JRatIQdxQkbCeGOJxhPjmVnqq5O
Z7QK5rnuZKB8+ZUzk9BCaaHC2RVzrPBjzWtrGBXOOuA6clT4wWy1l4jcgb0cehcVRthTNs1bwXwY
lCuU/voJnA0mh2UeJDQHpAKE6GpkgccyWNcP6jkm/EJkMil2NP2+7I98g0dd14emJqlAMxDy8XY8
By+MqCifYHYhDsLTZgWU7CHYSbY7rJlQnG5MjATdGS3TZQvQKlIQpexZx1uEGdhvtkLmsrL61oVw
CZLLDlQAk0LnypHaQxlnNvfsw7KM8otCil+fDfj9Mp7N24AaOfaKqpcjJhU6bM+YdDMNuQscyUig
BQJ1Fmjj4OyAGgMRaeJb0bkLIYC7ocjicbrEo5WClQYj00z8cvwQvmCssI2pP/Uet+LJfMxxnWNM
CW+sV6O5Vq0NB3GdSb0Ps1yhfkqQcrIEGx+5Zjko4ZnKXoiaXXSYC1sbXofuaa16ASVEDiLBCiu0
2bNXyUBOuEBBTVYA9rbqBzACogDoUdU7JiaPgikL4x9IqsBu+swK1MD6CLIMVKHRV0PhhjAUxbi1
iDeaB37E1r7GHJHfXoVPXpuRz1uFEcKdtET7PDVO8gK9KnMvpI8ZNTNs7mmLpeBKazsv8SDq2V29
IjpEkK1pzbN2ayTNuhfgfr6BiPDxRmuz8njnVZ4AYR+O020pMxsp+s/rBrKe2asPvM9OAkF5iZFx
cJk2vXZlWUJOD9oXLLl47tWwl3mrxelip+2+mPDUQALlytLFQ4gPYkJFyePEDUF2YFUI6FbXti56
Urent2SzDDwwODD9QdF24bgTZlcEOg/tSkBGgI0Bw6WDuuwAchhuobgGRFxsLL+bEYu1esjemDMs
Ka6MnWihJZcr+N3O2YzYOXhEIe5Hmc9DY+fBuZtjifNx1W2O7fYDQggbFOedgI8oIQ2mH1iXrCcP
4rEEYKV0YRvr41NjwjMmNrdDtIMr5s4a+3D2AZbxkjEkOGO1IPEqpw9UcDQL2H4tMvBY+as8pDEH
zvjJQpxhbclJphHLuBcBLpn2ucZ7vBUhSOqxhWQLSiYmBOGE7s9iYPaHqJ31PmsGPC1TPh7hBFCS
IRLj7o0vNvkHsFGSdfLV9fiGeQL8CbOIZvqVZtC1sP58mBaAyRzODQhTQETebDtBMl3U23LopCrm
O5bI5qH90/daqbuJwVxf03JKtWjQaBvMCjbYX1nPvqllWMIJEZI+nhGKWqVeaThFx2cbKsmA+zpM
znmkpbXS1WtcTcpeQq1rb9W/TdOQqAo1R0VfxbyDNopfUdxUYE4heOiLY0ShW6CpJdabwhGaFNNm
BBFQKEV7AOUbmZU0KiLSzmzikwVw1ujSuJ+b9FIhGeBKC0+kHdXncVUqDumQpbFiYufqcAscoqda
NUmkQrnktMIB3Fi07yYPP8aAQ6ZSOJ2jJfd6AydlNrTQLPwU0vRm7KzMSQ3pNpn4j+nrX/7+OcoI
sxuk5uX3W02KZo2liLffn+V5Ou8mkJtibQv6lU/NW73bo8XLkPUDLZZwKtN//iOHCyTJ39cdnoD7
Hi+LrVSzcBu1qvdhGv39j9J6moZMV4uYL+GG+PivX0j05AulU/RpioIi0PpPM8xZhkXZ369/vxpa
pl9e5D4yPCV1j9WL9PfLTCz5UiirxEPJBSF06JpIbaNmq04YHhoGaySG7293AUIdv1drCjBCmzpF
Bej3y99v/vWH61/D7OQn//pmlQb+0JCDdS1YT2PAhPz95N9/kvXJoHLDNfx++ftNrarvlkglcVLo
VgpzsSav5KSr1oH9/WdcX/7H935/8Ps9uY92CBjEnmKMx9zIJLcYwhqqC5oY4ypdEYU4TqX1SyPK
qE/hWmZ31DfkEGUAcUBwQNZhmVvHPjF1R8uM0muF6nkEmVkgi2nmCm9jQ4n84582ExF1EoLPUMN5
WB/qfRlYnTPWGoWRBU5bAoSWGAMEgqEIL4UAUUZRF1K/tZEuasE8KzMhJG/pbDLg8a+dzOnc46A1
jw9Vx4E8rBpYRVbBaZ5JibJzM63dhCbKEO1gLjtrMj/z9tZoAIJaIxVPtF0LMem6iJaTG5o1cuJy
RSEEkERt9OssSw+1iDG7okJ8rcdg002EJzOcQ09rMJm0aNAiJQCfK2dXibLEiVWOtHLoH1t4lRWo
lZlmwanKe18bfDGWFIpwtOEHEwrKOSIwkaXh85eN4FAVipE09yFpwUiHs9sWXWc3CBnbjXFMQ7TG
57T+nnpsaNuQMEgHbUMYjvoYWuBexiFE76GB8EYb2VJCVihQlVmyqnVrM2dQ8QEZB/BRS1TcaoQR
kktkGHkZv5Ri58Onj1e9tTIhfy4NI/YlTOZGpOtjE4BQRxOHMlH/PpQMGk3RKsjrC+4g6PZORJsi
4h80K9pDTkfb9E5/YA81c4Dxr6C3E73WM5IDeDpjHtFjCZyVyacFAqRJqbabFIHDKyN4jAoKMD1g
lR5Qj1rAdsR4GeG0IRy64JZ0ymv5Jq9ZF60QvgmECNWLDloD5pF1wamFVTMIhidG4xtG4ezqAi5m
rWAe+27SziJnl9FHe2ycFwJ7yJ5VlL4ZHdGoqH1aiaUdw54DDoUKFH7j8C7pZIbwmHtfkOdDjxiV
XYtFcbCUgUYJ3P4GQyvtTFrDe6kMkKkvshPtYGM5DmgKDdiky9V1GXsYUhR6aUFZDpKhvdayQlg8
CF7VxyULyKQb38vkMLyOBTYJunWPVwhRc6xRwflrKvwkLju/R6AgDaryoAnosBjauEvr7l0PNckd
xxquCosXiSPj2ksx5148x3YWmvE6ichzYgMVrwp5h2oZ8Tajty1R1e9aIJwLczQcdeIRYSgweY6N
1W0W370+Fg/oeyHIBZMWyw4MGoyR5r2kf0vjVYtl6VIURjl/Z/XbCLH8HRsa+2j7OCtDKu+VdNmH
ZUb0PwcfGu4ZZCLjqR3C0Juf8tpwB1Wyjk1VH+mn6Q70rRyyQMLApqWBpgI44wig1gAhqdMOmiYl
noBJAMvV6fDo3YvLY6fTPNu2jbwvIEfQ5ofrtwGLTZ5JkqoE6blMb/d0SPUIU2nfYl7mSIXqHmb0
nARN+zw2xfuIvB42iZK3KNl5nel06lqiowmZfES/49NMq9iW48hBvBZDE1pUUGfwJuJv1doJirQb
44qWZp1Wm8KC69EsY3xIOEesDl3yJaDZeyQrXkmL0ECQbMjwwsSQqCfewi9EdOXQ2OerOl9hBLOd
9lG9pWnYl0Rh8UdUAq9IXuG2qx2YIvlnFsgns4C83pXTs5STx/W0uekjlbWxBTaMmje1nXaq2QmH
JYamIawNktW0hK5its8zGsq+IiqYM5Yc3RXsb/xbsF5SfvCtVq50XI1gAkRFkjSfsVJ0RiwhN1as
LRdNVe6NJbUgH0vsN7FCTFgCRDVzR05IE5ZepfDNmmHySwnjtjKiiozWSCApdqnQpiPWiOzR/7qf
Q3X04sBCBkouMAcgkNGz8tjHlXLt6+QpkKzaZTNOfTl51sNSPHdBdbTCRcEuY3H0NJafunmgqLM6
vSFZdxgN7J6t72nu8Ysa4z8zAi5Q1KPn0sbNdfRL812Il+FoVeUJD6PMS2g6pntA/MhWioQYUM8y
q+YoVohnpVL0UugDeR6VjDmTTpKwsG2iseQKqRE5CB+9MEtRRhOqk553pOfDSNxsaYgZtwJVwFC7
qULjZIumO7SU/uBncUxaWYFOm2fbpSLsLHFwO2Zku1lK2QWl1wVJPEk/9MHw1CVy64d06FB4WCES
eofDJolPcVq7qpH/aVHg9WjsD2hSpwl0HP0Wb3jkReV7l4ejE6na5I1Dpbu5Mfi1NnPUqrLuaiPp
kdGobi5mL9KAcHDYzlfBCCmKKcPi5CZ2BGVZ0PhodUd5Uoht2Vp6zMjdUZT7o1yhhIsIPEKMlyZv
wQjSSdktIhbHcRV6XRyhKqaPNxXU8JIYWwav9AQZt8a8Cw3b0JGeTtMZioug0BktB748DTiNSUKz
7zQaklodUKHu5OyJ9p/LOE9HYUjPQqJbjrHkdEEQ0NdIH3Kiwp2XEhAUFAe/i6R0skRziN/Vj0Ck
95nJ/lioElC5Yfox4v27HONmVOj6ozBbjxJtyGHRWJRMzAICty2UGAJUQ/ts6RJbuwCqKOkkW0to
fsUL0WZp9lBldHCqRg59XQTSTAtD87vRmS03xagM1AqqSRfBNC07sDmzZs2IUu+pRgnLPBlOdD1O
afGHxv1Nz1h8VMtr3WAriecsEjID96/T8bIg2XSaowvGAXAbMIFWJ8is8z4V5MO8JIeubqYjvsAi
vOHvUNMJzMOme4mEx1GDj55abe0GyfAdz2pws6gs4eiAyTDCFycMS7/C1gg8wVc0hH0qSrdyNwED
LKVf54T0qZQfoiZXr1rafknd4DUy4UZtAoI35vKKvCQUfrqEq3lmGb8bLc6Z4dI5mjRQbpYCjqAl
PUsTrmpxdOyxdxEQtHdHaRVyN0hySMO7Es2zJY2U7VRibCpFxlsTW/4o928cOI+oN2NXvipKVN7I
OnWqINCOlZUdJmnBtLtYMSaxvE0WnnkJPLg5m7hJmQZfDYBeWU37klah/xnnxaY+ony+XIy4r08I
EwDrzwQsIARmNLTYklcXRer0I3JYeBnRiJNGmFaMyYKjr5x+mmWQHJughx2UpJ6ua0Cuk4bCwyiW
u9GwI9kmR9IOiBe1rjFLd0VPL0s/6icpa15oW+ecNGFvJjSkyzJbzjQD7s2F9ZDqPEqEImA1ycoG
rQPqnOJY2bp0BTHrsrwloahzZAKKE8rRCQh4B1anV5qThe0+GYb6pYW26FbU11F3eNT1BvhCrXhk
GQHdIFKlr6UCaLhRC5r3yluX9KTDGg13dHT5cS/L/qoi1tZivOsTjEMIvkHOjHZ4IjWtvJY2bOjA
vETbsXOyVHufLehukdrgw4Gu+aJK741aX/JSsWBALR1CxDgjp7ND8sjgarq6cnIJSYXcLfQJZeOu
wc4OV1NJYGfK+sYe8SsguFTfS2JfR8HAMm/wjZ7EMYcS0kSHuN4ZFosUZVe2MYUJHlCuzcYec6kh
N7dY6dHvxjZZjHRaKCa9skH7pIiZeaoHkN1SLndlvLYhQPgsJE06oM55FsVB2smIQ+zIp5VxWaMC
qOspnkWTukBnhBBGQr2X0ia9Ik2aeFFPcT1d2yLL0kCgSJ+Vo4jYvZQPOqgZFtCWNvn6SPuRafQk
fagh7LNsiDivUjCpIN2o0qIQnnimks20fs/hi6kN8E1xjIHoJr2Gr5lBC35CUG/rxoJ2ngWcUo8F
Z54sBufZSNd+AcongYbk/qqorKuS9FCZNMMi4q9v1BDLoak16ZRX0IJQjdCFBph4VbAUu6grD/Qx
/tSzEe+tpYxBTtr3Xq/8RShaIIdsdJdS2qMVSqHIaIt9A4xWoPq2iGZ46RQebovEf/1rxK6J4NWm
CI1shpshJKLmlkX7KghoIivyYBGz4J7VzNDRySKAnGJY/93S7Rf6X9rujKVVeDLF5IIGq/C0mnVx
dn4tTVtv1faACQGIjUmtsRewQDL8oCBRMHqqmmhDeknWUUUvjDPJkF2kyhei9jq8ZiRTExVNNFpe
4W91r0MwvQA7aKRPJruc1u5Ko6lpoLCqY9AraEzKmZ+S3CMA1rC31NG+pdIvNGLgpXU60BPJ46Sl
2ROWHCMpXIHJQsVhP7cKxMmQmmFP6FzgaTxKCt0n0pj7Rt4pDyqGugPwyIAz8imaBajtVl2fmZ9s
p4my2IkmsncicOyouvAt01lwMKX4dYo5VsWI1chsYUETwtI+hCx8I5X4TiRuK7GNznqob6pQNfmF
5q1URsXp5uZdHHFc1eKYJVqhKRgtr1IsPmOupQAIUpY3rTGA/k+pH9mshQJ1/R7FteQoU0iREq55
W0H/j2qqH1GEdmCZp+cpVm6CMQ4e6r8GdQ/cxz+Ru142c1RB1RD0nOChyZwmumbL/LIsOA1NFgBw
X+ZY77TP2JbthCwMb5l2b4fha0osSLQRqWQFzGFzuQi7gd3Krbhvp5zuEBgkEmLYimjuBzM9Rc1R
kcT3ZkGSIVesg4HawMbSdKxFkuGxtfLhmorjjzLSRmJqdIUMsaVtWiNNbzgaverjS1WW2vei3oo4
veZTU/t9sVAGSqa16EwlqEXYWEzV08SB5IBG/Rlqa9h1FrU8dGsGTvrF8lBQSkEWYTSi3/IhYEBJ
iDA6w0zvmQCHz5HSOxvW4PYJMu3ARMkBZdKvuMy+KyOsQXXrhwZp7mMBl3I180PL/NvCB8/RV2mQ
uFtePnpTms5iLzhWziChW1F6yErDA3CaLJYfpGbYGWlOTjN2GBsgPN5L03EYQsw8Q4WAPzoteTmA
JRiULiqUZFHX2E7zTNtBj3BErPu5vGIua2Pi2ABizB3ysE1f4wa9EEzJ1YUeX0oXNWs3qtVXfB9/
lFwo3QSH3ELnictxUHnzol+UTAKRxhS4FYiKDHK7yqSVRhXoBuwxuCZFnpNJRQnEom+Lp87yUSO7
nQy4HqkGVDBEMhs2rQJCOgfnwaq+Y8qUXZf/0YIxhCFPDyp+bAI7TWCJH0IOnUgKl9mZM+rIMcU4
AdMtq20+C4kuqMB057Yu/UZFOZzOefDvIbr3bfs6DctyybQHK6fTOO2FzEPzA4P7BVElQSBibsHS
Ld5DyNprlzaRG41tv/lVL/t/obf/XejNxNn3fxB6K77jj+LjP3Te1r/5W+dN/Ydhqav9KQK7ooqZ
8X/9LfVmmv8QLdFQVVEyNe2vH/0t9Sb9w9As5BNBQyRVV031X1Jvxj8MfoCHrGKZlqwZ5v9F6o0I
krf6NydjxN8kk7ezNAWzHRRW/l3qrZfbKF6wE0DizVnU3st0ZSUqxvklmCO8TS0RA6/eOLcJMaCe
gBmrMwWIWaIcqiayrUyqR26D9YwYhxuhIy7vxwyjVYoMbfPRtTm6SKn8qSOObKuFdG10Wd0PafxR
G1EEAhTBnuQwOZQl4GKW9/BJc5hMow6vgPXpLCVFUgxBW7+bXrse8RSRPrqqV4bDPCKZim0jZjY1
XjUGGxya80crK1gG83AcZgsHkhIWX2aKJ6x5ZeqqEBfrOvmc5Q5tOhUqdYt9NIoYgBdd/yhgltJY
aH8ayEfbQQ7Frp9Z/4pi4qLez1D3kSHSjPdSmCJ3zmHbV012AI/a8Cv04IUjyp/QGPtBohOvdZqm
pAlCLb41XXtLsnwL4I4xy1L9GcDAJZcyS3bocRDF3TG1bBl5YkRdDI9zN9nqAmXTIFQZ4omy7SAB
4tBnkAGwOYFGT3JZ5b44fES99ZNCxK5lA4MsKJ+FdBHDTPZqdodFHesXrS7sqkKOO+si9Aum7qwm
/bHpBzpi4+gBK3JIMqX6GapRd4lUHemxVK8RAhVvwi2PJKKxFkUqJa8gVRX93owkBwjEOlvBJF7r
/k/SXSxZDu8j6iB2PtIjoxjyV68axn7U+y1VKLZNDP3OKnoK+WI8zjHVvTlX9QtuXikaTcYgJZBv
Mva0hS60Fh0VHBaFRwGl5G1dpt96TfV8WGBGWBqV/0QYQy828sdyoNknkqQF9gQJaoIcEiY8yhUn
YTj9OmwN5EO+gtJanc8qDw0cPIjGEaElQ2h3sSk8x8ijWEWjXKOIPoV+yNEMmcOCWI6LLiiKty/l
VOq+TI8KeINkK+XY+oEBpCTr1VGaGsR8AzB9pe43E5wbWZvHwyyO4RlozXL6YO5poNRvY1pWd45H
XAdQjQp7u0LNl/QJNYwhVBcIVVmHJSpMHwJxwNYZwmw/7johfkFq/NYuFYZKE62pctuiBGzQySSi
gqdbM9YwaVG7nICipkJ9VoQeMQuVloZoOevauzGq01MPJ84KOD2XUJ79RCDW7wXRnmXBaznknbys
LwYQ73Yq6Knuc0rfsmEcpTJ1kYrRkJBAKHsU8+gYi+1HvOicUTPtW8jOGlb/Liek/fN/s3ceS65j
WZb9lbaeIw1aTAmCoBZO1xOYS2hJ6K/vdRnV8TLTqqq7520W9sIVFcQV5+y9NroOO8ZYkrbVg0RS
6z6rL9YA3j5N0GiR2EcEbC8ny976ScM42Qx5vwxmNheKbmGZbIlwQcyf3qbId+b8C34dGGRp8oux
Waucb+SQESMNvB/NYE8m0wIo0JumFZgDhRaspiQmu1WdevswUXXuzPNUyFh9wbAC/mvN1RC7Q0un
FkjlazLVu6SzccOhC+rs+avIbB0ChnkIkwqx5FihxAzbS2d0P6kcOq6ktihCiIO0DOj3gcUOu6V9
kgHtfKgPZKbv9RYmQV90cJXIWVhQj1Jvx1ABMhZOx7buQ9b99AhyAAJWgEKqBHZnVWL3YIS2R1l+
3bfJQdJAjGlmBbil77aKjBO4UkoEazn5qt2wV7g6NmMxrhG1Y4kKTWrdBXSKwpoI5WDx30EMBBp5
0DOG9tjRpEXLhrZXtAe5st4MQQIPifEdpJdM7WJAFemLpFM9YnkCzneY0KCnMBOdOmT4g3OZ4t10
RhpNclswRph4zmTnNRpGwysUnG6z2ts+S9QP4smPfRyxwExLuJmVhWbFkJZRCupiiH+UshwujkMi
sD7bj3kvBStdau1rifQ+pKXla2V4DubuYYwxjYUmQC6laYetwziusDxDop6wNqOg4ti/oRKjJ1K7
p6oVpZ/4x27H1jdzmiSDUXuJNBp+onevc478eTZfqa4fSjl7oAj1QFDgt2533I59TnbJYO9JWUQZ
NHXtdhpPiog0VGTMFdXIGl+qemSTI+78zg9nmQ4C7ZBKPpJdXZ06xXoqImU+QLOeUPUh1tDqt0LW
qagr0l5LHWmVlvPHWCeVPyvRjzaX4z6xftkpgd5wNoU01QggtM1UEXWRKN3F0jIch/NJC5L5QQ8Y
Q9U08LqxUzkKybRuZoFmvsVgAAbjlDgTAHILP6ac4eyeG6CHN8orod65INWvIchOVZLlk9kGC200
KBcRq7iUOom8WlJ29jd7/gj0ItmmVfpMYPhwdCoyBisqoEY1Vg/5yFI5tXG/6YwGdLpouITGoamL
y6BGyM5vrHU7qtSLopEyIEvVT+UU8r5JVUb/WA3YKeHzbsxmO+EUsHM1OdALhzFiq51vdNQdMpg4
CXy5lWlok6sETrnT5OFz1uiBJbX0rJmN1+nOZ0/Z12tr2/AtYhJXoKNxDZTFWTLMrRIy38bO/J32
3WcydTridnzLdVtMOwalbRJqzON5tCts4zolzkgYvYyslI6W280K5JW2fpRTljis2SGXaIDqFHQ1
Ix38pVrMjzXRTl5H8FGVMxeS4itaqTIeceUxqiDTOxPDWVuNyaERDDtTMjdjk6NGSaLJraCiU08F
KjQqv+rYVL5dmQerldchZdXlRKMVrGe1SHMm6HrtzMq0TrWQ4mNlsvrSZMtPOibSMCIJL2tt+s0F
Tbzp9dZA2hRJlUkcpgeDXmrO+mnHhv8cUs/ERNzrxxb02sbq1Y+gplNlWp11CHs5Ig9HUnzSyhxX
1ttvUhbHfU0rgmzzHHUVnyR5LGuHPPuy+R5phK5KpXwy9fq9rTSac5DpSbMiwqelP1K22TVuGzyD
+oOt0CKspPyFnbqOAhkG3pRh/ulJsR1letNpNUqeKs2f8Q1WoZIUR8LK0PUa+FaUWH9WW0Wlm4KJ
PVv1TvNcneVA8kubpOkY9NkSEoe+sltgOEmfeV0Iq0Au569ooPGjstLDF9sh58NUWlk5I3xVbIcq
rX2i3pBhzsqb1LU3FnENA1saom7KMFVM1HmdmICkNqjJB2ZcU3A1llKFR6aX4WziXi0xVjFFdJve
iAfXLFRGWhl4j8QapJyTZ1urIX/kh0hyrnHaUrOOSZMhxMnT6wFGzW2XJ/a8bacYq8mMxGZkU+lQ
gmCgH8GxoYMZVnZmr3pFwWgpJeqqocWN44FVoAUmpUW0s2kDkPx5dUx1mWII8KqJVT5JKKjYEh04
8y6IjNofJRkBRnFVLZQuY2HjttUaNCLWhOjFUQmoBb8rXL24V4l7LGloNcixuuAx1qPHGAT6Yuqb
np5simDH1pvSa0sMrHYQd1tT/GOUqGBWiEb+4/v7D1ljK5u0edAGstpQvNgVNkkGUx6bIDXl80pl
TGvN0AnStIcRSoj4dRG38sro5FPd6dWWWaTe3r/6z779z3429qpFbweN3P2xWZM1CIHNyv0vn+X+
d0Gt4LM3x474rU6iziVe/f6PkeYwE/9837KGX0Z2hvzsz2/+6cv7X96fM4QNv6jthrbp388mAedc
hGGpUo5iMfXX8/7ffkolhN5iVNh8uAXep9oELPL3UfrrE9yfilw3Lm9Ncv564fvPyqZAkWWlNhox
UGwO7ay6LbX1HbpmNRqGuvsvSnEF3L8iTYq4wIDp7M8vkGoQ8SKuskwHYqy0rSicz1xSkZMmnGZ1
LLf3f4KkgD2WgtnOOKtiqPunf+4/czQilcMiVRd5kcx+22VrVWDcSIMuQJBgaWojmkI3S81owBZ1
tMry7EkVJzTKuUJbAXhz8jHfyoLydv/q336m6zZmo77zJ4t1y04lfcYHab3Vp4wVoFGBo+hDLnhx
76iGYMDJBCDhOcYcHuHc7uMYE3AZkgosXufPP5N4xZJ69j/9rDSpvSM/oxyfF1tSbIptOPcSFt50
H9tasf3z874fndVUqjiKSXrvrIodN9Ut9/4gJzIfIqXAg2joDtDwsKb+fv+NZsFlU/tmfX/DlTjW
96/+7Vt1mrrVrO+4ovd32Z94B9mNYPi7huuPcOuPuCuCjE7GLep68zbV20bI1e4atPu3f/2M6w7P
wMJPN+dpNW/PoCjOScOFhgxUX73IzsLP6HzcoofGG1bEhS2sw8u4LRbhZloR4bHErwNq1VoPnZsY
q/O8fRlWPs2ZBbF1k1ehV0v2TuBhqguufp9u831mu35wbTzjAtBwtQcp7MJUcOkm+fP2tkRI572J
F9szOIMeOafN8iWx3b0AS70U1vLFllbmafriB92SF4QzcCX2eC6/Fegm6ZUb28/3L8G1zSgfQMwi
QsZ2gfJtWAVfeG9YAXlxn+fm2v6lWo4PWNnOLpHIi54sy4i4ymXlXPMZujTHgpIln254jeuDXpw4
LGgPb/O5NL44PBP0gHneOMZrxjqarv+pcAbclYj+1W19g6zroceSyWgmbBGrxHSq57NJ/wBw0ryh
S8gi58hrB4esDb2MlfpwHlacEgVfLA3vZJ+la4Sm/S/sOGoWZIwokSvjsR6gd/rpvrOphGNxWjQT
3YEFXmwmBQRsfKyZ/ojmdg5JQR5f8K2jr6p5A3CMyKsYG0Pu6acI8eywow2Zl/BxUKq4pkM00KL7
opOnIpgY2A6vlfeeOK+OkcolTSYIl016HVroBdC8b9s4IyXwyOJfvNh4VOhskaP2Ousrxo+0c3l1
qL6ko8UbM8Q4tdCypXyamdcOtLGdGCMky43OLSbPRDpCvZp+nX21T/XGtk9ZcGbG8vif/lJ6qs94
p14E1YhOXbacWz99niaAaNoJc1LlgmWku/FQHFTF7Q/RVuKTQrha4O+G/IQC0P6UATmhcqdh5Eef
8jkDezMs+x/C1It3jk4+PQcPjIoLR8WC/tF58yp67Jdx6k6f69ujvPJGRtY9LIjm0Iri+E9VYsrY
5K4G6Cf7LPJDMqB2SJ9RyjXIGdL6ID90CwBtS3KyfwOggEuD8zW7x+oQYeI+Fk9ZtZc2vzo3Tj28
9ZsRQIa6tqADbQxGjCoAIDRyRfcRwq+gJWtdQ1S7MLKt9jv+arzzRblPPrgEOkNaydaGfs0y8bor
lEZY1W7zrCQbm3Biza3wudKTfjariyPErNWjkvthfbkVbzy8bRbQCTkexP86C1DqnHWFPTawP8R0
BB5PJ65HTlnnvsxb+cvnl90rtZJ3JVlDj2bznsEs97iQsnld/DoYe5A/PygV4L0Trw3d3KYo+Mvp
r/Ckct9ULiVEvTpwcYXRMrLES9Idne1rMR+iZz4cT8kNEXFirdtDC5ICWgmsTw37DNRMkJI0pfuF
sPcabFWQFu90CXXMdVJ/JTzjbffBlXxrNqqyJP8nCg9clBmIfLpS+oofAsblzezs2za7HyVBVLGf
6urRqb467RsRFM4cQN6bstnIeNIobDUrnjJO9lLzCYNV5wkM+wqMJVf3PYv7HjxtofjKMK2V7kML
zr3GEhDLb31JJyAPI1lob7KMNq48q9XBvs7KtkbkL3FGhqwEP/NCCjmVlU3PXhzqJk8Rld8vSMHL
Z2QOYcNCjIhIBi4+M/lUZDTaC857p7mgL79sZTFBYN5089l5t0+cYeKxOa69+xG79qldHOPowfCn
L+5gENAMT9wmDAtDs6aHaq1z50Tk4od2wTqBiQRRJNjKOWf05CtOh+X3294TYzdj7BuXEq/hk/j8
xbg6sikSXRFG3eLX4BuPt7InFYmdGP0+Fzk9nzR0Piqwk1fpp6FQ986tckMh+yWvKg/nZrMmaDor
jzTpr+YJZ9p9aIo7n0BLBnpty0XIOxm30yvolSPHgLobVQx/1l87ZWmGXnCaVoO6CB8ZOeM9Jw5I
J0fL6p54Czp/bFhu76EnerXH1bTKJl6c0YehdORe6xB8MC0Ga2Wr+GLm0InJ8mIXuHfuFc8MlrR4
xIVKlS+h2ctnsHw73pvkNzCTctVLT3rrF7/Se8nkLq36LSeLMo56MhUcj16+gYfI4/Pk/U2/Socf
dCTyF4euW/IuSNDmTuJ2FE+fvFBJYdg14g0CZO5gfstQfX95Lfclyy33VuV+WO9kIiykJ+uCu+EV
y+e7dWH64zxaPgco+hi++MJHa9SIWQQHAIINeoPMw0zsMidazIQ6XpyFspWeerItF1wbWnGuVK5I
JFQAL1bzZeaMcmnxXmEdufmejT2XQwOgbdziI/BZSqYb8ZFd+euDK4/pwnJRLG/rPfOXfeIsORfu
+pmZ+LaaXdDpl5znYz7wX6x3tmH7iieOBqB8SwYFzZdP0kF6UracJP57SZ5H94uDYF6FF5WUECYS
jjhf8vn5WFz8TKH9Vtynxq7yEKqTyH5hejHMpVE+Z8/qldNY7pmeg6t1gEKC7JIxyncShiyOlXVg
9jMu3GV49EOYrlGxUzl/rhp60rTmFWefqQz/LJZRf3C4ZrhY2JPySIZK6qwrRtHb6xsPZo2Sc0k7
+Y6hMtwU8zrec+IZfLJnhkFly51Hv2TPJ2MMeGVyNw6IWhfaO58GuQNzKEcWep1HMgsvZb2/Nbd9
zIT6zj9UPCdsLsvwkcs+30yhh+hW4oImgkucII18iI/C2N2YJzetp2MTFRcrPR/egOVzhPNmqcFv
Eo8axUVKHgWXGbm6AAOGJS/BVnxed826Cs63L27rwPI5K9DsmbInFFh4zRhXD7jD4g2rKGnPIyfI
n/ZVXKW6lym+yoW+12TQbuijjyOLBX0FWOuXWrzNai98sGBA0scdr9QPIgqv3ZOQATKm1u+NBOzH
GM4cgnIfn5MJMpjfoReHgYtJrSBEYSNq+lz1LbZQlTNJhK+bW3R8u4P0gLQVViqH2ABd5dz2FD96
aiXR7cbfNd1K781dFsXrGRNgvmktUuPRVoOhPDcYcczHivZBpmIKVlzj8GFf2aQvkD8zNIxikFNB
27gDeSnW03mqXwtYxRDK3wV5UqYa4IaAt1IJoAZc5rbdEOu+FwdfIdSUJdoqHq4vWU5lccWyiRTJ
jqzoHdJyZW/mJ4Yoi7LE8DVugWM7sSgCVECtkzem04GnGWJ8nYlwqe5JHPGCVekcqvLZOJDdAlol
oyGi+EGwKoqjM3p6Ly4DuzxUUCh4pafwpoByB1exmqYzK3N5gPpwiLhcWRHr4A5lsD4M/qxcOT8P
4YEQIQ1JXv5js9d/Zmq1nhJ2lFzAoadxn4K5O9WsacQFtq8ZR1jrf3HNCrHTgu+tfD06y+GM6vP2
1k8umObWWCiynxkrYk66jbzBDs1g3q0THe0T2YBoF3aRfWz59jLaR0V202HRO0tT83zfZ5Brmwfp
qQG+o3vlK+MVV8CIR4ya9rjqnEPOcihcxtVBj5dAf/0STSOjAMMKMkgKYKTkmNjCxWpldGVssL5G
jKn8OPQ73jA7Dq4tP8JZwX6H6VUAndVqYT8ie6buyCKdGePWrZUjNHvWBhnrFBbCAxOUqx3GCaff
Mt/fvsbbL+BhU7rQ3UOCh17c2KqPynu95Ka0/ACKHek3zQ5FgM3SmAEZ5yWmk4AqeyaP55qKNHae
tfXpEPl006O3WgXo9RGCh2YrEzvXLAEb+5z6PDBki7qK84e52XEo7E3+DglwtLa6sSTuI+oWUesC
+c3QuZ/ii+SxtvQMLq41C9vG4wJsGwJ+473MgkQ73N6IBOW6ZiJl1do+mGtaFhkeRUz7i+qIY/+L
W65MPG7iBLG7zHMLMgX3I20GFnIOTsUNla8RTA31pol6PKgJqkNf7S/TlLVzCg/7kUQQ04KTG+l+
mx7KZBlK60xx88NwoPhIs/N2kWN3JjA9WNRbOi10T6KVTAGRpUsuuSQ3yD36JQ8ld0PGJFZoyrXm
BihQN0BbHBsatUdbO8tvtSQuoZFbmdyo7puc5MW5lmAprHKI7fwgOoMWKrrngU63gdX9FUscvrxR
O0g1uPgtIaDSczksjONUrLDN6oz8IJ9HEnSxVrfubSl3eFx/0EEuprfOcJXKTzCk8Ru6RwRdFCsZ
qnd3aaMTYhIa6nwU3E9VsQ5ZPZtL8o1NeYVI6vHBcW+r6HhfmKjs2sCFQZFHsPPgGH7+Ez5NZyY8
ByVUvNNlKPaPJZKeNFz3GNeYdXOUxl2xTzSWIT6ss++QIv1DB/R5VzANgrmDDu5AbH4M1my68dp3
kVYuSzPbyokFfawdaPZcjIcbhWF9meCNbrmTQIPd6neL8ad+J9qJc83OKYJhyBqWiHrXeAguqLG0
b9Ro+XPwrksMGcQ/gFO5IrUrFsaD04WL6hOtfl9sqtofaEYCqFxoxHw5B+U92DsPba24JXkqXJb9
OsGUrr1zmvV+Q+iiug9axpdxy/jDpQBAnqWqRL7Jurb2RntsaLQ3u6m/xMY5HB7n7FXvvTKa/Ch6
03gDVHQXUGByvcamhehgr4C2OWVfs7bsLsXb8F5nbOUF+ZhRcof/dBnvpyVQFmd72zMrA2Du20Xz
yf+jU3ZSn9ozjRiMzeAqKEab/QlSLbKHQF/C5CI9nhwt6ZCrcLq9mkobwoMPRgxi8hIChiABUaK9
oUn2AALtIQv401Yo+dC8B+/zatwb+4jRDVR5qDASojRkefBh+4dwPT+CyMEy5UQFsXzXsd/g8QnN
d9QLOMwh0GzRP7JWZr/nztEHNqSzTIFwWW10t3x3VsqKMZPJ3KufQ3tpH8wniiweaa1ILHSDHcYW
0jB4KoAp+PLotFO4o4/qrNC4Vuyv1tFKYY0CzURaNBnOAAH23oUs6J2TtNtN+YY2hnkJd7Chn9Ru
XcOk8vFDGRTmToym+lt6GHewN7Q1sB9tjQ39gQgLKLkRwxkunwW5OCei6a8qo0LKn437sqDX+QHf
l6yEwm1eiw2ckgQGVO3LIn7BF9q5beXr+26DlrA+X4MjYIu9dZIoKSysU+mVO3lajFf0xpIXsQpV
9/nvyPYO4PZyfIw9zIGYEuZX8y18756Q5snRFuYxHvE1o8+BkwUmDZgeDO5a0P6qF+UBFn8J++xY
qrvS9hrwbWS4gCSElwaYCmF9vKK1NUjrBiFwyGLLLw8wVsSYiO2cMf9YQfDdWN7tNXlhFIV4R9Si
j7+g1TZxwvi9K8EQWwJe3tXvVfxoxkvuYuWh1s9TJXIUZn1jK7+suuxmzRpBbvBsYVBn80/+HdVQ
efHG1onpjxWC1ItNTF4i+migM9ASFv8vgRlKLIqWyd72sMR4IcibDZSblDFzF42LjLoK7yXc5MDk
SWSe4e243X54tZAgsKa1X/I9qHvDxqI9+c0LGoUSnl2GEJxEgEra0cxiV0VLh1abjTAIY+uiu+j2
cjqomHppzCA5NRcydIh2U3RrdRQO+kHhbk2eWG6yQ59eU1zwk8dSn2BuhxSKC6V+eVOIPTtKEi/m
RQA1SiuqGdJhWn1wFagQJ5kFfNo2U/IOJClz8UMdo/XwTeuPXRO8Pou+ySJ8ynr2nhaUNbIekFgs
4ufOAk+y1g8lTDcxeodPgPwYr1bja/obv3Sk8S1Kyu9L5cugerJ01iRxBGAVJpDB+3R6B9YFbkND
McE4DqSZjwMV9RLC/l4wxqEuYMWxV2pQ9ZBiFuptTzlApYwSefUi29BmQh9E+QAFECsERnkUHTA8
k9fqClrp5kPfNtb2hkX+da4BdUHLEL6UVVB9lBc4ipjizXQnEGPz0jlGJ/BjSrHOXmzmqgG1KkbJ
RfCdFIqXbnK72980Q3M5jAUkuW38hiKRSpEmdi/Rc6/4HZ50SMYPmIwgd0xO/VY9U1L9apMLKy3J
z/Vz1y5D/eiUW+VGSRg6RDmvGTrSrdMvAlBx/WY4Ki82fLsFgQts76H4cUD7a/tivkWMorTEwazj
pgWiNK7D5Jx2qNcA27Nz/+EIsAv8zY9q+WPAcWv1vfYwsp54sgCM94f0Q2XfS94FlwgqXsjguRs0
Hk2CkvbyS/VZfZZfzsHYNuzsqWuckAugFtDqa8YN3YG1XIweS5WfBMMIQOT4DERwx9URr5F+275x
GqtLSH1h225l5TfYtwRuVC+VJ1Zlp+Cx0NZhC6RbYACVERl98FPfIASZYjBgSsrAcapPdtwuftoF
ITDzOgSBm1ueanmSR+AHW3RxWtgy+v1nCzsf6iCcmXVE0203rtv1iBbBFceR5Ay4+yxvD84RoBtw
1/KYWq8gjOwVvDoUpgvEG9cH5xi+06+KyBCQ3+QrNbbnDxpAphhtn6MXllDoh8HJuaRq1IR9YKsF
xwcFjmG/BzyLy5S6+EljJE8XDsVPcgFU9vFQqYyX8Vul8PuuPZRPwQasmPUSb8dHrsSfOjn3qHDr
5FkPt9bDoy7x2b5ql3yShSVw7hASpGO6xTTIjMylEJyBcgOU9HvYjYKQiWRxcUqjNURpVX4F5ueS
0Yp7FHy1emmHYJ0Om9Z5tEpp30rhORQNoPCe/HP/crjnATUTa0gZQHQ4lBocNGD9g+j7TJ1kIfDq
aX0MdIDuP3PqeFeh4/FT0cKKprmgNSpUXWpDSTKZB4Def/8mF1/9+VYP8b8m8mMrF7BiRHfu/vj7
P/c/bXVsFYz6RoTasmYc+NfHp2qjbMJhG8vgB1oRO3X/JxTf3n8WVCLTKrKNDwfNkGeyHRZ+4j9/
+m+PvP/CELlOf/6kbEDvZuntahg24r8m8mjUrjEk1qT58U94z826f2nQsFe8+5f2PZbKwnwM9Q1k
6t9/3v/9Nv/8zAlFwNaf7+9/k2cNmO8pXP3bz/98+9dXUR7BkBDP+uc3qR5pKGSYmv78wtZaXuT+
fTmwLlOqylneH/JPL3//2ChCAciJiLCUrDBb5Z7OK6f3UEZR/BI1XBEt1ldYyBtiVpO+XhuGFa3o
7Mu+qpHUmtPzihNqV7P2qNxDy4brDZBXJ8LMUk3fSLh4lmi6Fw0U17ZlajdJQItDCe9uS9wUyWhW
608FOspWpowmgeXpoNxrzeBqtCwcCVp4JILWJomsTbS8BQ4x0E5xYvt9rihUjHt91WMYkhtkBWlg
OWvNQCYbpS+ZCHYzb/gASXobSHyr7lqftAfeoo9PmqMIL0NyxTW5ywOWZzLBceTHJQoYTQcIOGtL
ANxJ/hqGrFOocgxs3gzb2Ug3YDslbM1oyIDaN+TAkVeHMWSlK4DxNJLs5g9yrrdWB+jASKStnjdP
VSx9yOTfFQao8fBz6AkM1gr2zQw4pOXN99i8FH+YVBKlZ5KpZ3Xo3s2Zog5pe6OI3RvJ30Nqhvmk
qYDRpKgj2QHQfWUWgYoXhoj1Kp2CDk536RBlx4GEv6kdsexV6jdKkoMcWqRzImFVSQUc0y9F2YZD
9lWIyEDcTCwCRIxg3v1Ghf1JG7nYdTJBg6WIHIxE9qC0nsmVowjFdrpVkem2xYtFWqHSKjA1pi1i
kk2e02eZgz3pwQ/47c8TFuyY1EMIKQQS0hFqoF6TipiTSNQMJmsxhvugQdWoq0+d4/f2oylCFUsc
Y51B4pFp70JqnmQvcpg+b4j+FDIZFTX51FltZaMzLmYFALPuDhVVj5xjppHqWCUd2HpiHsdZZ7XH
HA+IUcRATuRBtiIYUmqIiIxmAlJaUlsnER/piCDJarzUIlhyFgmTJE0CfXnNq4Y6qNNRTSWN0iKV
Ugnxw0WdtBvIqxz1ssD5b/mjiLI0AM3bZFvOOgtLbGMTno3ku8xdXbXkZZgPT5XN7Dq1hqDn3MZN
nxJzhB4IJiAIfKkhzE/OqmN8k9/mCpJcrdrSstfYT+bq89gp5eaWz+94FRlSVAWtzI2kXwvkOtrA
N/b6dJ+g6pHvacXg3R0SP7mSPEVpnwOSQFsSQQO60rOICJ3l8Wkc+11PdmhjApm1+zwkd+0wWeHV
ioptrmiQjh3KH9qgPozPjYgjzUQwaUIvs1JbmGqx/qSJ8NLaUD/qL1lzfus0J9u05HCNdc8kO+1U
QwlWQ82TO9PE5EWIZmvAVJBq8lIjY6tgxp/lYIXCNzgift05BKwq96RVNg9ZZT6hJm8QYqK+nerw
MPfGh1kgXxhL1tF0xObcqWHwQDGypvI7gYwwBVp3SuXSJnDiiPj5pNQp648GZ7AeBr+BNiT7oXs1
FIY5kne3RmaanqLR3Y4mBZxS48Czzn8bHIatMzCL2/alEXG0sDll0ml1UmpRO5NvFYo8sQBEa0KW
rYnlNe7YXeTqAMAZRS8da5odmQ22tnrOlBxKpzEfK0l6jkRYbk3bPDYdsJ4SFRnydAltp1cJurHr
kvdpUF76CPmX2rShL0vsmOPIwJxAQm+bghkIREDEDfC6rQBxBgqjkeqbR8T7xuT8lj99U30HLX0e
gwZkvtVEJHCtx6SSWLA/SAvuTBgKqggQtkSUcJnQcRHhwg4pw6WIGzZE8LDE2APBBSckcslzRDqx
Ud2e6mI4csyPc6Ouaxa0Y5fQNZXkl9Cm6JU6jwH+qlzkHlfVOdaBZkkFE0NjzfIiyONffbxq5QhT
XTMxR5TRWdW1FGlwRkVeBuHoCGYBClNXMnoUXSaRwXqKFa/PvqTSBlM/t7+6SXmrFvnN5DinwrXV
atGn3czJBmnwuLNIfZ4YvzMRA12luPsZkyarvd66+LfF8XlWAIQ1c4haXXewe4tZENlDucptoqbj
jFzp5Fa/piKG+kYetXbWqISQP7oI8x9DRFZ/mzrtgjp6y9pPEyqTq8tAAMpJhoGH9xOh/lbNL1LQ
kF1S346oq4WqlIK6UkKmU4OGaAbCBoI2f5ai7tPAowzzTrS6RK1OJwEtzzJiLgjiBpzwFItobone
JLJPlUhc2Cj0PcnqXg7kV2XQsEYL5oqI+S7gFQwi+LtqKYLYaHtHMsE1EQ6OFBfccTBA/nKmRayT
fiCixItRvaGpNl7kRmbFLgLHKxE9bjbpozyrXyXm2fLWbQFFjCKqvDJYPYnwckvBx5WIQHONZPOp
ZfcZibDzUsSe9yIAvdBFFDrpg9pW6ggKDmg3ybQZwoBc8YoMdeAzwSGk5Eh4e760tOnLyahOyTdK
RjkZ7FJPQT+1j3lXBsuo7xzeLX2SQkS3oxKj0F4RPncjTqnXoaiZN0oAtrqVA0ybSjyOyziAntQo
JG2gE/RuXfWlpOb6/1vKijZup/+jpcyxrf/WUgbk8F/9ZPcH/IefzJH/oRiWpWAJ0yzjby+ZY/7D
1FVTMVVLcSzVNMz/+T/+t5dM+4chm4pt6ZrtCCvZHy+ZLv8DeI0Dzwpfmg62wfx/8ZIpGNv+1Usm
O+S6I/RVNd2RkZNq2r96yaa8bfvCiu1traUvTNYIRLAz3QrJ7WqHyLMAZaw60dGUKFbEqGCjyqA2
PakfgARjTxJ4E0BBOC8AnlT2eyQAKNoyuaXxU4ytnYXzL+K2eD0JYopFNweAig5JpRNIFUvAVchk
Bupna7tKbvZxzyjfDU9BI1OjKAhdwJr2qMqydpksNDQ3xrxqKLZxGMeoeKUBb1DAvTPYV72CjtS0
GFJS5BBhY+/DhnqHQMQYAhajCeG8EejtKmw0TyotyJ8K+KkiBZmYZeZL5CTyqVSJIcs0EIhJOB8N
S1kmJvvXoNK1S12YP5YJP+oW9T+x0VI/box97LTjRod3w5QfrqzsRvM3QIatl5q00/Vp3Q3t2xBr
IPZBEPRI711jAB1aKONTyt6+0vSDqnf5p+aYO/Ju12E5T5cxKOSN0rUb/Ps1g2VKXEqpJn4A3hNU
hrwKezqfDXQfW2B+MjTxjBKnARporCdu7YzxsqeNp01GvGsqC+IL5D7cZ9O8A5K31rPN1BIgcwcM
GWtHAIegaNAJBEFkR9OnKaBEk8ATWQJUhCv8qAt00QjDaIRlpMM0mtS4wymFYj+LKLoFxnctAEg3
gUIKBBRpuOOReipyk0AmkSvVCoRSJ2BKyvzQCbjSjVAsQTRSDDvxs9jaAXlUVYg4zgjB2ULvyQZA
/9U0VsDB0O4Kqdkno+TsWfWtzOe0JdZodsZDNiKVmLPoE/Ncv2xUeasLNBR8nKNulDAhjHhcx+UP
GhyaWyFTRkpbyZeT7q2wgE3FAjvVw59SisAgwxbQDwwuSu3AqBOtKZDVCaeXQYxbzOav7yFclVj0
LZ05UQ6DbwVQ2loTfoFUwLBSgcVqBSCrkqyLIZBZvaj2GwKjZZv9Ow6ncZ3p7SEN55IdEd6Pcmg3
GKA3hhU6u5kOIElMdlkGL+V0AtQUXsxkrdHaUiI8EykXmF8rxKJV9qshafNuamw2zpBuQOteGoEF
69k27RPlV2/IioikLvCMgm13IwW0PAs65BZ8DVMZ2JGx3qH8LO9yvSIlzmmgibZUPbEzuXpq6qyr
cpNy+Jc03sDa9/lbOLUDq0fyNUXJZEtnRHUsjB9qADGmopIf10B5h4luTA51rFUGljvSaRAYtRye
mi30o5FMKVJedj2G+UwHvKaQ02Ob5rAuHHNlsvXDuYoBVLdp3Ssh4IsUdVc73Yy10dar0UKQZ/aA
3joC8uIhCxF5pK9tpiOd7lmWgIeb3mMaqGDuqGixWW8GBi5lmuAg1/+LvTNZkhTpsvSrtPS6+YVR
gUVt3GbzeQz32CARnu7MKCgoKDx9f1h2ZVRVi7R073uRpJmFR7gZxnD13nO+Y1+5jNWCnttnl3DU
gBt2liA/TgX6hKxmUOG6pOTJ/rFyl28/AT4POizNac7D+Nvmgf0VCQg95LcTsYv5LJm7oynqT943
UcNleGoliIoGCCMBwKBXQimZLxIUB26IsMQ+g2P0Yeiyl0lv7foadt64AHi3s9eai/aVmAemrRWj
yGrAM6Z6mptPSjLTWhLI1oEw5Z31lJJiGjZNfnLb6t7vJ7AAgfgcs2zZVBD6donoCExZqW5zqd0T
vElgnBWET1GQ6otpJq5K8scwZzYD8qS1sT+JFVHs34sYOm4BpWqDZZPElKQESmFl+7iDWjPU7+2i
yj03qm5TFzkLCLwHfke6jIu4pJIL3If5ryCF7WpK3JZgxfY1buTtLNRPYTh+fMOn7AYETlhIf9Rf
sPWqQ9mo5aSQUeIvAKgq55s4h5+h8+ZTGsDlqOLvcNYzrXYGa2uPjNdRieQZb1mOEwNEJfFn1S5j
FDcg3Mj6Wiiy97nJOmJtbBQx0xcQAVhkJobCmHvpG/fcPZiuh0XFyDgHZ41rm2+KIuOa1NS/wWa8
WnZy7Ux4WFJSrkTqIm6wxh+d0egJYCI6BeHRylkz0hiiVH36DCziqRubYL8YmMqeH5S7UXfME7KR
aSYWrxn6IA4RZi1hb7v3qEvHt9mLkrMuaI30bmi20yzQy7XApZLer+/skNROzwXM4/c9SNwQG4j0
l4ekVAPZO92NkxBRYgLmF9AS5gcQS3jxZmg9OcOsQWqmjWkYnyOf0QG4mYGuPYwGN0ajH3YwawGH
uIfMJdOGpERYTic6efXWjiOatT0qsCZbzbx9MZxH+rdiZMWH47HbjoLJZ4t5J08m7gmRIUXDql6j
Oao21tgBkEHRFaV9tgtZPF/1sxm32kYRLVzIV8PCflOLs/pMZXUHU4GLbzLsJ6Fuc93e1CL1rz2F
YidlaiKAbG4DI4t7QuERanl3SxtPZxc4CtZ45t55TeckP45JiFTdGhwY5LRBuLN3ZwNO2G+Zm1G1
4M7BPmZQ83JHXoFCMnvM7RAlgt9sSwt4dzjURxrFE8kwrJYiFcYHR6MNqCwA6Q39FcyBwwlU6rbK
cR9ABONAiFgfZ250q1vfPapnK6fDlHke0+s8fUnCDHQxHKKDSNpxM2VrpoJmTEfrpAqEcxMkHa2k
oghuwSsRPtfuu9YyN6AiARGNwUmXMtiJCXsP77K+73PKgJhwXouWfVpZz1GepSeC0zEoWALPmF6q
Gyy/B7oLKf4wvL+d6dAUro3wi5kBC1WhnwfkD2Hausd0CZ0FgatCKZwCwU9aAbo6GxYcQTBwtYr+
coeZxo17uvBw/4Bv/dWIEOIdDG3T7Kp+fDbIoc6RxuLYwXPkKCMGsHUFWbKAr5ATuMNZtN7PoqQ3
WzS0Mb2WwAouYkebVnVg6/l82SyVdshyiH+V9YQ4Nhg/rSVZgcKrF8Su12+7Im0eLpw818Gij6us
RhicYH6WombNY4Y6umxwlsH5GvqIOQYUPA/Va8h9oAxYD1vr+ju15h0Wmd8DNTiBaAhhLm/S0Ezk
dBTDRibQ740OWCSOJQPt/lXVguZnb6PKUa9JuXIqddWdoyBqzw56tELO9KLXZ2kb3eDqY2DpcSDO
ue7Ol0cuEri/H12eXjY1wHmvzek8O5M6Xzb9P49m17NOSLLUmOSIpzCVyPjJS2wYX0lSnkauJw1w
F4aIJajmArWsDPC6DdSve8dvHy5vd0J6dsjQkVy4yRcc82XjTfilrv48F2kWojoQP8w6IvHXQcbY
plVzTNbT3uQKeRprGe6tajzRBlWHfrUD+aPitcvD3mf3lsAg4edhnrGdH87ooP1fTTc0ui0EjuvD
KiCBs1sA51++1nI14ESBxub09/byguPLh0Wg5wTm/JF2QlJnsrk8+rPxYtDZF1OTb9dbAXoFETkD
HRdH49kbMYoF6+byVM3ll42Ve/fnpbLFGOLHmjprRTZf9kVw2S2XfdW7wU0AmWbvvjRqWM5ZoPxz
sjDPjpaCGIjcza4vm3591EffnQb6nk3EyZU2SqIyZY0im47cBOLlIoqd44Wv/WcTr8xtG8rxvoyX
19pqrXObZda5mtZjLuf87OiaLpZGIL5uQJGqnS36r8peJnuzTN1yyPDtXNxDycqGvmwu7qG/HzU+
7l3aHv7OWMPHBXZ92YROw+UyItKSwpFrH00Hruqoj4qOTypyfZcolR7AltGXp0H7FIfTvL/84bie
7F6HynzoDFk0F5a2Xl1htsRg+8ecpFav0sWh5MwRc9nL83FI3/JoSveXL+XyXVy+qHEFeosmfO49
8HukjWXYC/FthbkDi3hFVf+X47efQBu0sE8Yo2OXvPxISJ+Isvnk6o5h6OVANlw1UHLOHYELFATR
ZYdwH/9fu+qyl7DOjwjlCp2dWE78vQsun/LyeX1Qf+c/n5zLNqGNKjvVUMLaUYGus72/ZBXRKDYN
yr7BeXRYEYc+4MvAVSvrnCm5vfgf/cqSckfsuAP5vLN8tRqdQ6MFkOcuC7K6aPiC3BRFSFpNNc3v
CsjbropS5ARNxbSLCNotZNTy9s/GrDrC0Mmve0R9sQ+EViy0O5Gl2CHJfm4ePI0ZnUYklJ3V3blp
8qAEazcr40bv63NaOCAKXHHye/9JDvIZPzB3TCbt/uJCGqF4d2q08HFza8bbomk+ndB5s1NiLSuL
9tk05T9q+63I0EhUUfuejs27GybEkHucAk5d3KmsqSA8mEcbNZnsCGw1qEpgWjAmwKcvRg9UBStP
RfWO4bnf63BgpLUwbEorfZySmdInHF+K1m2vgVLeDt4UHdMqe+2cOcQxQdyHX645lXkI4Zb7a2qD
No7C5uB4sDdmA6IpeinAABKXk19Hvy36BLu5Jg9cR9NToOFYz9F4BtF/W6lP45LI8dRWTPWTzELv
Wpc3WWB+syChd21Zd5ZmZu76dYG3mtV6RGOyrGsmhAlkvFRZfGOK0Nbgvqke5qj8i2Y0wYhzxgW0
Sn/1mmLFmmn027q8iQITbUw4HoOifYrUCRbEoXMJGXQiAq0DOTyUIYy4zGBY9euKzL36VktQJiv6
0zZvScjYbkjF7UyRMSjFKeEwF2XUkFEzb8O2fY3gAjoeTkWmzmoTldgPBonNfR1o/+qD8aUX0c+R
nbBkKA70RERELIJnVZXnqLafumpAWDd7u1Ytn6XLmnosSMMupv7RJ2O0EAhrgUNi0aiQ1hhvi8/3
dU4SVG0x0X118KWUp7baA5DmZuSW9PoBNPEuk0yYzPUABZET/rtfs87iIc62YCxK1wQ3XQGrICBn
TGf+xulyggIC5A6t3T/VLSEGaHIL+qK0/n4vbvkEZgEqWSluqxmNZVQ2NzTOj7COz0M9X5cMtMqR
OKDRN5+Ndu4wqr4uKnwunfgjFjrZMKrfLHIJTraHfhVW9EPVIpa1mUSW03RFTXpQQr9LWT/xLq+c
kaZz6jDNbVCmAOiv9sZr4Mwxs6NTsoqxVrp+vmwtvoYU3XvlUziWO5vML0LivVGEqMaRkPsIqAMf
jbhXxw+56d+XOcHzkCCrhjKm0iwhwxTRvytQAkUR+duK8JHBlAjM8y4/QJ37ID2CWbkjuRVgHZq+
QtmH+yRiKJF14y8brZ6yLb0LXMaNw8LlQGjC4cNqeNB9BD5pRYCsQoSUWtmq8mvROC991JD1gyke
QEK9LVwFFlMxPWOvddTJTBfrcbqGhDZvGZYcZxig+JEHw1zU7g4RcRm6aL6rLsg3o2jfI58YoHaM
d9JxvgY0jNBVwLlTYkGCTHpcMnG10S12mnREOeVn6DLyp7nM4KTXI1Oq8eCVeNHbmlhnuxSMe0IL
1Hln3dhuepPZZE2mk108YLFGZK+8Qx+grc0UKGDmdXTjUV1WkAhp8X9TWaB012O34RwN3dQ5m/qN
Wdgj6+LlxvFxGsU1lbXQ356OMXqR3M0/+csEyj4syv4gaEJiGfWvdci0HwQGcadgD7T3l1+pcLcU
iyH5ZSLbHimuj8HGizDGgSBNAKcw+SWNrOiuIMTDtrIZi4RJ8wrM8qFv6MbWJXNre/CdMwXsG3cN
RHUJjcC5uYEFxFKNbAViTZ/QE/wWtodHEvELXCJL3A2ko9vxmoVpMcDPa0xlw3gcyxGNX0ZbYCD9
KEmib1g/aMWFE2wAeZEAF+ZEsgQOo8z2vadjfcNlbZsbvs0gVd+0Pea9WhNZ/LI92kny3HENOjdx
951VE/OqhNtnrb4yuigYH7+jYpZbq7mJbBCvqV89wq0hWXcUWHxqm/A18s87CIY+DQQuZPv6YvUe
3vUYfXFLJ83eMBnEZX12asKPi7/KQMy7CQbujZi4NxbUZNr3oDtGPd2rfdETkFFxS+NE6gX+YUPD
i/BSuC5o8UYrPddkIEXxgzNq4BkWVxmqWrw59uRyGYT73y3W71CrAGNkhKJoRbqo/EmVQX0nGnIk
RC2YNOop3PCbnCp8qFhYb4aoBdTiT+Ry+zulb2ViiOXyfyoTNtSZejrIOjjayxeYY5KGnXgfS/g3
HnKATcRbkwOCO5f+OVMlfe5k9iHtDrgPwuwOn/sIvN9boGknAbDotM6XHVBNrMo5IWu+dw/9nzTT
DpFZichX2g4sDlc89QUi6ikqi2MXHD2vm24sQdZUHNxarMK2wkci2fgvTQmcsSnKkGYpF7RUjw8J
yg6tSPzOE2jwtbmb09G/9TiqSU04LMU03/jeFHD7cvWe0FEkQFsDJC3nKrGxBCJKp2Jgvsj0Rx7s
6qHHfKKRyLX6yg+cp5RDn0QQAOv7IJw+S698kfq2h/dyNTJJ2FY6izejdlkzxbBxapLHcgECH8Mr
g6/8YR4P0JrtM20yXIA23jP4AthxlXjMAVlmNWGOlf+jpL99RSYAtIR1E46k+ZQNRp+mfQFz98KY
kRn7VTgg8CdrZNNqIs/oBedkWCa7OS+5+afftUna62Ty7UOYuCPeELFeDA14/uqW29ymzHR8x5yR
iCXTPBfj73y4Ttwu2A2UREg0k4AcLu9VwZQNW1QmQ1j+ihOEn8wi1HGuxo/FMb+pm3ZOWv20MUxM
CM8ek0JuvZG6ReWPXsX76cPpL5ORZpLCLa8jH13hKpzwfwXBjHwQ/AwL5dNis7zKh+oLrNuT7JAJ
Dj1pxF7xu3X93wsdD2L6gN0an6XmGtAWRdatm48FUk5gKkYjcOc74TJcInWDLHpWlhZ8nZmPalBu
JiQFV7RMnzzoIRtUVbug9naDE58SARDFJZSF4Oi1lTTVb8px5U6HfUsz0zsJryaKPtDXs4FAmAn/
PnTW4PiosK5kHcM5ziWmmAoeYIm6htXAcBWOoDyMKrubTMREgNWkAodZv8+DX804Nlvb/uzagWRL
vse6zdy9Fti4Wjv+NbUNohVMKWv8Gtg2TnH072vDXDvzTdjdTQtNi1jJlxpqPeurGbKA4/V4vCqb
6Oq0Hc6X53aXDrSaWHW9VdBbz+rSR6jXHJzL8z+bvM24XARc6a0mPJsZj0jmEFMiafxv5/VfsGx+
QX5Zs0Ucbzi/zmr9RY1pHpmJmD0FD79hfenPZkTehUkPiLFcf2lhAuILRx+Uiw33Z6k/IloZwBli
kH8hiFMz6/HcDA0z6iZagk2Rj9xX5IqGGVJEiJqpw3laN7yBG0RHhDOur9vio3D9+ZTXYjp72kx0
cigElzlwtlMq1ZmRv2bgxmTk8jQUA6g12SIEXlsb+drkyOyubo+IGa9SIpdOjLtw0TQL1s+1IYIw
kUX4hTbyz6YabJIs3AVr0rqw99eVvEm8JwKMqNTy6iWYXLUPTDKdLxuw8ua8IPQsiJ46JuvCuSDU
itYWm8ujP69Je3oAC8vYLMSd0awr8DSZEWAItFd/P//zYqNARQQVOrxi4qsFO69K0R6tgMXRYtqM
u3vCsEgFBYxeNQznam1ndU2EcqErMD+QEYDWi+kWiQIt5pyQeBCyAc6XR/769PJo/QmUUMPRi/FC
9IOvoKg8RF64+r30mpdL5tHZdh0+olD+hoLNPdfCdc/t+mgsuvQUMvkc+wiadjn5RA5NsMtC4rgu
rxUpV87LIwcx2pWtifjrG/3leJ7ZNUFHNWFlGIOTEfpP9/vy5PKyDzTuVPKNIXPF67hu1D+P/stT
Ct6eiA9cX5f3Z0njcchunZ4PbK/RY5fN5eV5GJKTkY+6XzBAsEwoMZ0Xd46f8RTAogvxi01JkQC4
xnNQYvAe/XlxzmLdXJ5eNqIb8Guop7LlTgznUJ+Ja7r8/v/wJtadJKIgxJi2vo/Ln4B5BDpByZxN
JdEQ0YvfKdw8c7vRWZuy5rqSnf2jTlmsLCHi0zwDxlAAkgvmENeCgZKMK8JTrX+HPgt1nqSlbY10
s/tkuHFcaGkmKn6VpvpNDUR03DwBqSIHwJE5SvbmVQ4cJSW8vkzCrFhKWzPp0TbYVXaXaUAgJvMa
TsfwcMz7eufQqNh7s389sKIZTBMcypF/ThGb+w02n/XmYUlIjHJVSqbhleKVk8qdV+mMX1bFJxBj
RIJngfR7RjvPpJQjdwzP6QogC0eIoRYunE4glP//opH/K9EIug37/yQauf5qBv1Zzv9JOPL3X/p3
ELHzrziMOVjiVefh/pGORPG/gtANKcI9Qg38wHP+kY548b8c341BS9qeEK5jx38wxOJfPvxhL4ZP
7Ajb+X+TjngAkv8zhNi10a5EAQISLo+uy4dtP3895U3a/9t/d/6HJ7yM4jVJz5Mh7XU9xMquBbUh
4BLLNrlN4vTMslydq9B/qVsgLEvUZEfbPOYWUFdrIkR3oHccK4p2myQCkoCkwQ5Er5HpBvIJr/a3
Q0tzpmLSmpXFc2kNwY4mEXQZMWyrhMScKc6T09RNX8rd545e0On8g4Z+kNWcyua/NbqGfNQMvG8X
/dr/9jnZUwFoL8YSvmP/V9gyZNg5KN1InBLGU6tzCrB5WSOjR2ufrO1CpMrcSGMSZ+K10Zo6vJbK
yGec1m/HcqmOjWO/NYl3XgK7PaC4rTnNCyiTKr7KRLKjeafPOnZexRD2G8IwnhvL/u1Dgn24bED6
iSsRG3uXxHA34RIYdzrlpFxUYdtthqZodoAPa7mfl3K6tip5mukKH1k+dOQHMOqyExcGUI8GxuT+
r9Kjb6/KOWZsqV4ul3ux3gDigTFEDWDrn2t8P0w26mYZnhbr8c/LcahWXWpKQTV42z7GwQQtkt7v
usnyAUukE1MIr2OQy2Zc6wEvSR5NLh3iJAYGxSSeFXuZeB/y2Ibu1yhxOM0+DbTLvTTFai/tPN4V
60010+yzJibfG7SofW4tYr0aQZUty6aB4xcF1CcsjNKgWj4dv54pXh+r0pTnZcqifV5XT6Iak3Mr
a1guwmt3QSm54a9Pl8GO/8Pm8prVhgzX5vDY1k12yL3+waw/1XP4rets3GoZrqyKGlNWHu1XFz9y
6PDDV7KcU8gt8DA0Zr+Oed358mheuHH1P5gpjvvBwXkkAqabaUPSdtUd25QMT/I6s/GcxNQjhOYM
28lilE6Qhdj43hKjoex+uSVjsEv9ealEZ895tAdeWsjErrlz3sQiVFduNgLOXzetYOrjpTK/Hi1U
QFr2VJStfru8dNmkqeEP68UCXeY9Lvba16xImThfNm307ayt+6phSp76P9sSsaNkrR1wUCEtDtHM
YB7N0ABggQ0IwU6BSpHom3ux3o2dd62kWjlmkgxB92ckPmw6ujtDTwb7w7/Xv22Oah0py5u0aEbC
LCtOQ+tzP8/BkrQNU6yFsni8ntb5UxqyOJXjOtzq47dYFPU+aQqyHFj7DPUiTkymIYXOqSCbJ39J
C+VhJ6tYNT4gNspxgpW3la7zQxenW5gK0dGNA6KgmIOFBf0WqzKsC+yYX009GQOuHeaDNVQ3lW0p
LPHwdCyFxK1JfmpfO/slidCY4iwiF4mS2FtHecamtHY6fMMQqB8vZSyBQjRrLWF2Qv7g74enS6Gz
CMKEVKANQekVfq8ZCXVGd6OIOUXrET+wLTEguN0+0gAT/Bh6seivy07mW7cd3lQ+/EIubzGRPJol
IqSGiNhGh+O1nrIKd0P3nLbzeM2En1lyu7em5rWrlwiuODLSS60JA3nr19EuSKf4SlTthzdl3t5l
Hhd2QQ/cJQPeZ3l4tNhFHMUxRhmHK57TNW80xeq9KavlNKafEgfCuVs3Fb7uyZ5PZbC0m7iS/eZy
oeSG2R39esRnBONyMfVjH+pwW7O6u/J9SGF186KqHm1ARtNzkIRWlMSkbQZjAuAezE091C1W781n
SYzRKU5fszXZlpSrazGU33GKiX+GRlgmxG2441dB4N20pMU+cosbpqcZLcz4PQv9TUPi3B7a+hur
HnnKppZVTYKMOAqJDQ+y5BzlFsr0QgDD9zBuMjw6Z53l0tArX6YUPkTnvTZudV7myDoMuruTulu7
sMnXHD77afMTyXO3a6GhrYf5XDHdzFV/EEAgG9sWu65KCSyMoVqRpMlqaJ0f90q8W2LhXWK4K0J/
4HjQ8At69Oc6Y9CFCcal2btPe/ctyS115DrxFHpvvUOlPVaEQpF0Sam3VE9jidbGhY6zuPhJeTO7
lkXnbiCU6spC1EYKx5EWg00uuR1ul04Hdw6yMB8DEhooW25nuF58OVNAbGbOsmUDTHtXWR5RuvFC
E2JGFx+q4eSj47xuvKfK+GbbCPu2zrwPHw0W3Tsoy19iBm0QWTD3+4J6FQ5q7DTBrQDQMde6Q3cO
0riMRryu/A1vHsI7xyP128vR2iXlslDSwveXxNdgn2r3qGbQdJYuLvA5/m0KSeRQmTwuqdJo8ID6
xsF4TwIKGOLy1CGx3xei2gXrJJDw3uaILumoIEcN7XwsavzDTpzgF6/Krcy7H66TYbGNIYB70PhU
TvmSjep3qABqeKkH+8BYQFysYtgRHrKwnhUryxt1xzTvIpJ9VnmMc5TJcmsUHSRSfdQWkF3vjbTx
297sFivmerQgmh3ydRICu62KyWGLNaavBeiwnK3XEMXT1dJY1qPo1z8vxJ2s3bPbLpsIRpslPpMk
5f8tMsTeRf8n+HlnaFNK+Xw+hmTq6nKVYARuvwmBNWhUepAGmo/cpjIjRJ2T+UpIj0SaKHmYhNs9
i7a69UOQ9/TbkbD4aqc8iEFcyvbeIO+NK+rXBmmnW/4QMavlUrDmyl0yB0elHhYJC1uW52wZbbT5
+FjQ/00hdKjF6EfbVtXB0uSJ6vFnMARvecXYCltDiCOPw9LxS1Rcg4PoPl7IY4BsmOtpJwe+fiKE
PYyLQu87Gvm+zaCiA8V/01Gx/ajkfZA9Jfjw7qc0+iByQm37pdY79CQl7SeU1+9VTGK5j2iUtbjn
H9yZtXIYhe+FGzOf0XjOs1o4D3NfuQ91Nh18mbxnOYLFtp1euomVPJ2n7woxg5xzbN6RvS8AfkKe
7PR2Xum+lRPMwGMacSpajED9N/0XBgBNegUa+zBEAV5P7e2ahlngkvvyl+zBnGFoKrjHFPHRSGYu
QZkg4Kl6ZDEWJbBOEDCk6XATxh23kBffrd2jaGuCC7rbiKkweq4uhrx3iiYHVFGMhcNOp58zRIcp
mt8iyIKR0eAktLVVouc4DRZEWm14HSKSod/xVx/B7OuX5t0PMGu3UC2EL2+HClUTmcgN3eQIoknp
zbs4zMSvEM8kFJQlPUrXJ0ubWTR9ODCdqPPakGwyyj9M1WhH6oCN1ar6FnxINzAbU/XvKI4AjlG7
F/1ffOnP0iNIKciyq7iqH1Z4COFXzb53Czyhsb9Ks1/7S52XFvC4nK2ZG2h68fx7WWkkTpkdmsDb
d8xfkIY9hgt2wyZ0jnVjO6Q+Yr4tTXyfJg0OfkLHtSlYMERgFpsx2qAs+cKs7nSpeFxMJLa6cW+t
aLqNBIJzOTDRGrJ47yYajyLZsFn5DgX7ygqLX2LASZ/5HiKbYU9wHjox4dMkr/sHcnkx7U9pgCVK
owhubX1ILOgGCaLD3EVhpC7Z8Mg2XSV/DPNfcwPwP23E3dzFigQQBJmF7l5d17wZE743bfIsXfjW
8YA7nGbRPlxqRbj0W9uA9jKgcr05OSB7pF2PHYupxiZUJ7C82Nm9hqArp956PSnPqzn6avKD6IpC
P+d0GvbB7Ba7yTF0D8hHQ9FzTPmW901UNfsSG07arRkY4KiCoL/2luqt69q70PN3SeoCgSQZaYes
58ZvUqRQjdtcOzRVszj6kvrX1Luv3G8OXkyPQgT6u3VJBl0Mx2sOC6JfFsBri/VNYAZp2DW67onp
hwWZNJbptVU+LpTZT5gQKAuV2Db58uS4+VOh6uRK2OmwzYLPpfnAvlPjfKEMYrrBcTjdpEH7lEHh
sCr7lQw8BHNRA4a1wvbeFj86G8SYGHFCpdFyagrs4HOCL36ocRmghbmiuzlnxFuNznLNfb99TEiX
DE5dipGRCcnvySmfFEj3Q115rOSC/BY1/rwPSvHgDv60m6aO63DnuVxSmjNtXeZH6cmQ8XBcRKz3
U0gy29KV5tC1hOaUAU7CxCE0Bvk5TT/kuyVMqrkCipNAr9l6tiO3eTri/447tLMFu9qmkEyj4rWr
5KMXkMaqnIeppB5XfOYAFvLBJ6kuVlBIBFmRFibZpRs3SUqHEuGcPuOTwlqVQ17psSKD5TdoCAhG
L5xdm/XvoUzvDZ7/hECMDvUCUWt8aFP7pPJwLRzIAUQtHP/0vda9JZcWXRU4aBRCWCjuG9O9uXXK
NB0r2EalAVdyWgPcMb+0dZy9uNy22DUOeiS9rgUZH9u+YWVnPWUJoe2mm6ODFat6v4RVu1HKfym7
dZdyLRRRvumTFi2LYW7e9HT/y1Wu0oh7aXk59FRqYt2ru0gjZTUaC7Obu79SVIU7z3HvG5Lmmf47
5P4EryQm3doq+kzS6TFkKrYRFVcJv0LrXZafhRMG2zEPPgIfMIKdIXOJCVVNHYR2DfUuehUiihuC
eaA5eWQmtnByKl/IPWszpiL+eMfFcUmpHFMH3k4+3FWNRylIf9Ey33rOsYMw10ld5y1GpY/04ayz
6bMdqha57RFna36IpyAhCi7d7AYiuRk4rUUJM0QIWtUnuvEbQts+JcJnT7NElJVMt1Kf9Cp+ipF9
sZvie9fxrkNdnBz5PVX9TMwtNQedZKh/Jy+FSFzXAvVCJT+DhJzRUswPFnNjOgDBzulRmGXBCq4j
r1KYJcDzaeihuvmWgEeEDzr3QQ2iGciL/OS5oOoyGwlnEqPipWmFsq1cc+dqMIdeUOYEKJWHYciG
w2jolqIrf0Sf+tp4eYQfEtNayXytab88AfiDtQgGc3dn7/1w/jmaHhpVEXLSTz8rHT3nygEIUN65
BQpZ8OI0yWWcMGn8GVLB2xOS8saEOEgS673qlyNj4Huid5qNr7pn/mHKJtw9uz4q3+1+2pHxEG9I
BDJbO6LIG2SZ7YfB4MYZPvJqak51igt8ttwdp3HDUpcaOr0RZYjWO5lXoXZ6p1nLMTVkotlUcttm
WLKLgrhyG5iEJEkJlzQm0ZHFpahmgEckuCP0CbdB3I5gcqJiK40m/HJpX+y0KfbIqeHCFpBRMrRg
FSmi63/1qQITCLqkLGGet+V+CD7oIHK4mnwzzNBnNAXJrJdTZmfvklSeq9iS13h0I2DhV1Vbgfs2
kshFw+lAWaAhuDHnb+uQ03/dkTh3f0Q3Y7uwM0KBwocQ5MBNemRUUBeD3nAJ8MSVFbs//QVMc1Ki
zppkS9YLtAGmTt8Esjy32Oqz6suiF9AZ2uloWjE2+sFDYMfEjYwD6NFgwQPLGJ/a/q2QIRrZ5DX2
mOebGPweReTGUwnyf5k84g6Go4GJM2BZBFa1grMd/cXoF63jUzzGKEqYfcyScmNqxMYu6M43ZZ9c
5WvYhl8R0jscbXeUqBomw83xMyeEZitdQEt+iGqqL13W8twnUmMMylb2WzLZnGy4rJM+SZhz+jN9
N1AedmuQg3cCVb/2oCgUXriZgixFnx/vWsRkqKTa37HLB7ay/InAbMhgIz38uC2uM3JAD3OS0T5x
uSEVb8RqvlWjUx5M3N20k/U5TT332OFnjg4vJ4cHKcCtCrAUzbdcQ0ZtPWPsxvmf1y9zet8Semvq
AZv2GPNj09HVyZ0yCQ07OOMoZn+uqV7jfinn6ZvSIrO6JwZWOGwCwxCxW4hWMTY5DlGMQ5+M7vha
Tct+9tiBVPmvxmmQv6FRiLhRctfzrwrBd6dSEN8DF9EFKRIcBDR/HViBSKLxn5Jv6qqRFK35qRuS
9FiVCWT4mGgDgre16o99LG9cn2oe1IU5xs7yimr0GV7F/RD59jYT2ReGr4OQ6IGnOXgKqu7Nz/zH
AodtoN9k4N/3tiDrCtkMNUVoqms/LJ8Hj7NlpOrPavcJ6inoDMb3dYIAKoUZhCRVLUCqYTO5VfKR
sLqxdE6rylwH2B3zDF++mli12Ih1vfqkpT7G1nBvr+eaJ7861fyQIWuJxbDiGodPUu4c2HGIBViV
Pwy6b3djPLyoxn1NnGdL+PhQpPXdD/NthB+MY1H7G44eQ2QeaptUmU8y5Y4hyWmb0UE9oqxfJH8w
5O4tw5nh/aZg20w56iDdp++dyE8YKUMW0QyKhjF/6EFpFOLbJbSccS69Mif9n+ydx3LkwJpeX2VC
eyjgkVhoU95X0ZsNghbeI+Gefk7yjuZeSRvNfjaMJtnNJllVQOaf33fOR2T5t4Adpzo6dwv7V9Py
h1L9zNrQPblAF3PJhVwQlieuCcKWR2rpJWRXzKxUh5fguUAZRQNFY7wy9rjHNVpeKv08hrG5t5Jq
n7JMXRaNCDYNorQNWf8Qw7q7yap42IwNgzPm++xAMiVImTCltEqZkil5ysRKUslUHPBcZoxeJVKi
lVAZV9grKAELo75nLUDJkrHkWMScAjc1LESXBAdOHqAWFX0Iqnv6NSyqJb1CDBl2uXKU+EVggBkx
wXhKCSOUHGZUmphACWMyzDHU1lG2KZlMilWG+me0i01EM6PeHgNIEguW2Iww5+ErJ+wFNzJdixIO
VzWwN3dz0TAiSFi9YuvtLoNdP6cbQ4luwISYGz228SuzotF63V2OVXapUzgLFqacTClzyHWCgFMa
HUMJdUQPAlkpdvw5fWkTUghae18HGSkcEAcPI22CcXTpUECaUdOnHR3/97LLnwgolJsIEoTNWnep
3WVudDYqIk1T0WDi7frxBOrnu4tCf2nHtrEtJ4rklHu9c8Ain7UWRqvcH/dBktkXe+aJUIsJlIE9
H32gtkgtkjPWQXrA1H7MiXsIV9Acb1GkBEapUhl5SmrEOT8EPSsclsGM8qjZZUqAFCsV0myAuJHI
kQQlDn2g3SrTCqsIHHvypX5XIGObGFRSNU75uS2GtpAOpBIwBUrF5M+2CRSA1q8MVrOdUVqgQ7PI
++Q2aegmgnB8HMiQr0qleWI6jn2ZDhvXOIGmmX9XDUCwC8Kys4vkDBnsuMpxR/lKIhVDdaVdc6iU
XopVMpevSSmnvOYzzsfvirEMp8jOwauyW1ZwKNrPfbWpAh11Fa3EdZB4nw2astYTwXMhrIsXys+R
2c+xprYL4sFqN+OgKVGswpj0mEwCK1mIpkWexRrJRaxyYBL/QekF3r85SiRNQINbkf8kk0OSFx/m
whTsCOwANphWZXfInuyzmzKfY3y9SRMj2/Kj7Loxq+6Hhhc3BcJ93NfDRdeiZ+TV8UFU40eX1PWp
KcBmipA8mq0UYp5yiSmpWIRdbKKCZofoxnRjYXXgEXQzomhIY3phJT2pwMm6xjV56QJ8EK9ab9xJ
D8YeSUvKghR9ksSe7qfyqvXIoBK9kndxoa/1BoqK29UrR99Hhe3si+a3CTXiZn7wPdTo1BK8agp/
wZmddvL0Pj564tXiTGTbpizxPa2ez7J1ngbTKq9+dSksc0WEnXV4vtV1jhPyMO3XQ8lRE+lKAiJ9
wyv0WousOwQZKk8OTk+MZtuNpWRxLdY4T0734ZTck7c+d1jlaA0tCP++pko3Vw88oh57UKrcFMri
n1qp6SocdWyXgwO5yH7mgFJJ7EBl0YhgSz8SzaLzI0uSYWQ3tVne21jwGB0NWy6F0EXAuhdKlefg
zAuUPM9UGr0Wn16MV69jj0ROiVs8hsnnQcn3Sl6SVIY+cIwLkO5IzmKl6ot1H5BK+WiQxwBxQw46
67j9KcFfGLDj0FP7blbyP3Z1PYdgxBCCOH6pOCXYhNNLOKfHLmSIOlfemzQscoBoGAiUs7ZDMzhI
2EOsIKQSEIZKRRjjJEzIR7EHgv5vEEI3gZDt++FEGdtjfJloy0pAjokCmOlpGq0bk1gm6a3ziBDB
UUpEQaNmGStNIpZ5sYIWsisxKFZdHa6abLgM5sxrsr44B42IzyIJahLPSsKo5JXVOeVY4r7F0eh7
jMBdtZuM0nE1AzACmOcJalntj63xfUYJKLw+gU2q22cCZvaqxwiZY4ZMlSLSCsojcdRXspiAtgPm
K9S1Si11uCa20c7GNOko5STrO2rMSkPpGQgpE6WmjCgME/qcQySUHh6KXIeuU6In8DizM6Q9Ma9L
LwHCSzZX0RaPG0VY/2OsaC+YVWkySiRBq3yZXvOTDT3kvRh2qm76ELU0G9genYvcsk9kO+/TlA1e
qkycvPSuAjVnCFK2b+nrTZp4qfP+o4yG6JRy2r3yE047TaR+yl3ZK+fnpOyfWqf3zMvLa8q2eV23
wVZErr6ygC/3VjftQZqUCwTeCx688dFz3lNEo7EyjnL8Jg+GspByKzGVldRTflJLmUrDnGNpi/6F
piymnfKZZohNJYLTCtGpr4ynDBazVV9xEcgZzyRSze1nQaOxhbmcBhzXu2ORrt5wxZUvUW/zr1u5
bnRi37HMwwuC3eHYdeCHG4U6G1zu9APA87Q85apyO8dlC26qNlZmPNwPKQbG9JFo4LxOSJe7A9Ry
Kn/jptMj5CKGZt4hCly7k/+UZna7o6VmAn2PdBKq5dY0dU5u9PiLZcO86gRkVhP3bKoktLHS0cZK
TFspRW2CqxYMHIt7pa8laKxasg6VJdy2IZlRWgbaPQJYj98LAlxPqXBJuDNshDbUZHdzbrvXOa5M
ePrevYNHd/oT6rIh5KKNNMhGtmt7JrQyFuqjEvEGJkretLs28jdQot7ZRNnbanAdrKDj24YQmsLf
kabk6XZXepCGekrnXcBYbgit9ip14zOfpmwdp9q1lb1csuI/aUog3CuVcI1TmD74SreRDDewRsmZ
mtsB/3CBh7gxvVPWR4y38RPjlPDAcOi8miq7ttYh5jmvtLHLswaUxmBvEQpDwBbUYYVSIBvAQ6Db
+atO6ZFtJUoWGJPlS4I9uWgkS+QuW2aN9eY7ZfFtufnBydf4WcpzEnmAcy259Waj3jYal5cKTfOM
r5n+a7SZMTjHmJydfoDqO9JOMLlc5CRoltqsu6u+JOHUxACih+G+DLj8dIDEMSO2y6klJ0HJ+xOq
W0pp1KCpnMznVGsZwyvhdIx52qHouEmoIEmZ0hNh48DxxgiBLNT2WSX7o4HDWiqZtRxfGyW31pXm
Gs/vGtGzfkqVAjvPmevRgkYVYYvuCLIuYktK/cebtHdGxvZhyOc7d0inVT/Mn6w2ICo3H5lEvd1R
fAc9B41WabnZd1OYxdSd2ii77Ql5t6XWNy4GH71t4nU1JN7FZVweTNzwEgBu1zGY6Sb03RZWvgn/
h7O1r0QBgTzK6cQVNUZibD8MhQ3y4Qd5cIQIMnPa4Cbtpiqy+7idb4Qp+yvleiDLHg9nUs+fHFee
PQKNP7On79njcTML17jGpxULnPZ+mqITFcpV5TjeZ9ISApACRYhehhfSktz76LCxZTTWSWptdEZF
Z+4aUKbn7gpAnYfP4CWNRamJ+T9NrhWtLlYMCZxFbkoEOhGjEy/WrHVWC9XqrnacunNobDLVLmhO
MOeBG2UUb35SXEF9gLYwKRR36LVGI33w9APJ+Oz090bTkvzkeAE7i95cRRXPhZYMB4vYllPJFM2I
z4SAGoc8NCWb+Tg3Y06OBNgGgGlm5vUbr3LfY5pnFBdn6+brNVdNzhVJDXAS0db6sRud17Arjn4W
gZSIwmvhJPlLnvFYU7LhmBRAXNg55EjUSafBeRXlP/Mp7Q7WdG04IoRRxoJr8pHNlAzw+col1EIX
52VcP1pyAh9d+dqKSV0u/YPWMvQSDupwxwUoji8ZEIa2JH3iLSwvHW8pokRrRFbhlOPVFVm5TXGN
zL41rGuWgSzifsZi5tySOeZACnxt+ZweuABHIHHghKgMjCHRxAIFm+DCNoYjuZR56yMNgIKQXEJN
3JPFZmo99xrLZJ/BXWcz/HI70j1jP2zw1LQm+rm2StFTueYe93Z9+Xuje8k6phXQOxYSt8qeGPpH
+rYi1sxOtLHJhSUNPlLG9lOPzYyo/LKOLJj3IrhIvbVoUEm8fOSTU4uRqwX2YlkQzV0IDxuaY/kn
CzXDXBTNjQaRWiwfSpe109hxAjKFO1EU5sYgTzCF85Hu83NYO87JjOJwy0k75Sc9+xCOTTI9q+gi
QLGD8uGbK3NIXkoONqcMS1zdm6dx5MJUVvVee05ssht4VPsNc+dhFwP6WpgWntxq7qNtZoycvOFb
CUdW3uHQE6H3+/newg8Lu9k6hTL1oEfMX2LhS9N+riyWtRU+hqIiSOrK/JR0AooOjw+e4m3s5vkB
9N0tZI/QmKJe+xbkadis2s4Zq18rjb+9Whebmo7wuvIae+3Ek8cExeYlMJf4jXk2labzmeU+QRsa
r4uC+Jmueae2IYpShGCGUpd2U8x0CbS1zOfwIeHgMaEVwLKYK2P2BEpouBD+MqlAmU4Il9BiR1cI
nDCsBwhwq2NYBaQDEVqpYSG6IXiY47LNk11l8qC37BaAHHCgFjf8ExmKjTm6m24Ob5IDMsZ3U4v3
vCYeWFCz5C52AbYJaF+2x3A26WVyS5B6H62aiBlK1TU2i7pVZglzq01eRjto5DsF22DmE2QloMcF
ywONk91NU96HcTBv/Di2dzpVwJU2FW+ueLQMjob0Pj2VlBUWQcF0g7m6n+wdq8jf88xkt80MyO+m
e7b8wb5LOI0xfAIOTWBCsGuae0/o7JXaPdMWMtHJwO/MdA5D6TOK5ziCPTJR5FSfrnOU+RiB7sq2
YKc0RoeION/Wty0m3EPbcwrKptcl7weWcgYhtswSfVoZWffmpkLb6eCbAxlr15q6Om4RrrtzzthM
Fy6UkCp67F2aSqKa7+yxjVG6BKQwS+oA0gF2n8/+MZdxsFMj77FK4m3c2d/+xN4+84tdP5TGtrCb
A2G16QBF/Dk1kmzDBn46+OrN359sBW3o3Aj46qz3dLLgODJbb1ep6mr/vflLYxBN6KHT6COH0BEZ
o8ZKqHebqpbPjoMDn7hkwRqxnyIdVkAAJgtOlUR96u/zf2/asQ43nSae+NaVSotH9OADa8Bj0N4i
9d7fh7Ctb+reH3aJirbFgN0j1a23s5lDKq4ZqnHbbVh14plEG6JFqlbPGzKFBEASR2cfBq7vr0jx
16v4e/NMiWU6CJU+Q/f76DWSwlnvArxQH/J9cEf/naX+/8lSW5xrkX7+z+Du6qP7+Dfi06D7Lh/5
z//6H48/40f7r0Hq//gX/5vAp3h6gqEmiWnT+j8ofIYOhs8yAdQKw/RhJop/RqlVXtolMm3orCH/
8tL/1sLHiYgJO/9TWI4DmU/XhSd8/b9E4aOzS2D7X8PUBkc0tinAAJIwdi0C3Hz+X8LUeqeByClL
fW8nDaj3tn+olcOqC2nklZ6L7ol9IXypeyoJFBfn6VQAp4hn7poTf8XMqpMVzNQTfLFxRHNvOflH
04YchOuEWMt5w8nco29zMGf50V2FynDojBPmbq6TM320nl1TMdvg6CiXp7rZnhyr+Sh0jACQpkCA
r8ZYme1YT8QY85KSPngV7BqBGVS2L3PBftqOilNaCY4iaueOzfXFaaiwl8VAPxIYHURc68Y6F99Y
i6SOlY0zdkdTwqALudQ32lfi++HGTYE2DXD74K4wC2B1BuWTbAi77tmj0sAWDvJDtRZqMW7I55wB
JtiggR+s2HK++dj6HIANHvZPyVaWmy+yvHg0cVdNy0rmGxG077VgS9JgDvFg54xmtHc9fh9La/D6
g9Ecyt6bkJ7W+bEcNL4BoFUUlEPznOeTfvSQSf29Z4+1ef77k0EoYJ/p+pmCrHGZJ37PBWzSLR0r
sgCm3Z50xxiPHLDAaB1nNrGur7EoZFwUWNzbStxERTnMp3myknWTdSMxthoPPKSwtchl+Y93gYPW
NzbbKcHojcXIZR07sf3o9a3JOJuTUIfIKMS34IXci3ZlOQr6ClbZ0tNEcP1704hJu1Zm+dBbn0yB
vR07BqooInM5WwyhNwHN2lZ2zsf0Bu4wSLNdEmuJTQmdYhf1FFqITmmFm4Ss3JEcisXcx6Asq6Xi
NBSMI5oJJ4M2VkenH72TP6Dbzfg6KwJz0W1svPgCpW3JQD8TZB4kDTLdHLfccm6+q2uMOSf5wJFB
tJ3CmOK053QPBQdgd4Z+6f19ZBvNk66VvNHfAY0HD3/vmE6zsYeyvylLuTEk7lOfYyJiEvoKRiUj
DcjNJnXb5HWuGKtNzDVg31qvY8mxeGB1z31Q9p/cmLnKz7Z917uBcaAuSTA30JH7SJ2aIs9pTwu1
nxrR0gDg6tID31v0mSjXOme2B7+QzqPpWhdiyd3F1Yd4VTTmw8jy4lvAmw85HYZjjtjG0FwqvQMv
8czfNqmtkHeje08bKXk3AgO0rVEKdDcOqgkdQH070Hakdj/vs4RKPcOg6G4OqOHHqXDexRzuqz4N
PnvOogJtvBKRGJ5aDxdHFI1ArlqrfU3nEseua16dYCQqOdCDHzVHNSWH8DlNBXSPvLTXYvTDZ3rm
gvV4qG/+PusPJtQraPWJ7YkdAfLpxWuNlwnt3a21qXyNDRwCEUDndtq2/84/NKMK7kkRAV4Q9THL
eyYYI7PE0HD9bTbiYooI9LAcbKvHyJVbJ+G/zlpDW9dwRB85bGwPbm8++aYNBQs4BpKrmi0koLPS
0KczRxGsuHIAy4IX27GuLPqVqjjNQmV8KDnjfShMcycd0AFDW/SIivk4+fp53cWTsf77G17b+Lum
J3DcR7k6S5ruSO6Pd47dDWdWuod/fojHMt2yLT/GrksSYSyqF52j3u0sSqB96l148Kw3I3aIcGU4
Q+2zF8dIr0GZtncAqdKniYimmw7vbi1mjEBR8dgW2SUu2vD69x6ztXBlRlm4S3lNjNMoHrkCocnM
p/BE95g6Gp470TjO4zQO8tY4/rODTNLT3ey+NEyEwiWDek6Pl7Y7OWs9yfKzraiPWtovS0qEGxGa
tL2ITMcUkkkUWsOhjAUSYi9wHirbZZCTBfVPRD6nTvoTBXJz5WoVqS3Kv2fFMLzy+GkQF9jDeBPZ
Ovalz6GttQ9aYeRHye1ylQdxxQ65ineVa11DZvvfQhhXQX7+C2Gf4e4zj6G0ZnPGIv2Mdo96dwV9
2V41sjb3DWPfVw6WkBAZ6Yvt+/7Rm2HOwmURr4M/s5rl6cWhc2WtPTcsX+WaW37zStwqOGZxXS+N
qvvtQVHfg9+9VkPeP7sap716bOR7kFnOxvextNmhFtwVBo4FFq8lGWnPgxJf2zckIpi/dF7CnIci
gvUJ+fWyCXauHVXPXsmDkkOiOY5xcQnKCpMuLKRlFHohFVAjeWJQQmohm15N8M8bww7jh1wv5R0I
emjUevRQD8R4aO5XO+ax2clMulNai/4GQ0HjZZ7Il8YBEhaXGEk4on4aW+QRNpmnfVXH8ZPZAFyP
dX6iv88iWfZSjRVBjrEz5MhsQQlkvjmuvCOkJ4//+Jh6t+jZmFVAeYJq7s7sArrz35+Ggu9n6B3y
4QoeMnomhkD1pzRTZ7szta48QtFthdx9x4LLk960nO7F1Olj06xWCZibRe7n9S0zBqC+7a+h69hW
e4kE1caMTN2e2yDGubgIQlxirPRnfgk8f4gwhjng0Ciz0BS8WaBI92kc7qJMl/ucA4xJS7ixDzgF
TIj1pwqiBIiq5EL9NW1uudbBH+cqu4C9Y2w09wfEEsIxbgrbXJ8nujltfezTKuNwRH8YAk7g4DQa
2EADJHyiQX+TVntgCG8hZ0tGiH4GsNuwc4aGuB/ggqnWyJFOYEjdUr7UXope1B4/bMK3tqxg3Tnc
HyTnFctqeojB5m1wANicZXT8t8248GybsY73xejxcaYM7084aUhhLtpmvDMcYkJtU/8GMVQU2UCw
dwkAtJ1x0zrKp5bZf4O82HMajiQBmhObHYc0KYyQnaAioLAWrzOSHiC2DjfSzOQEYqw3hAaCRRQl
iO6rr7AlpsOr9Zn6HJgca03Vh/5NSCIl9p+t2vwycu3cefoFwCV5XvtNVNF2MMQdQKGM3SjYGOlx
iFyTt6OP9BTK9jn1nG3rBu62lswcquknrVrlK4cb3Y0vTlB99UQtl/4cHllqeNZgrPRJX3VsjYco
ugN4y5x+ow8YHYM+eC990mbFN1E2nsydhKlStdtQcvSvN8a2M+3NNHDE5MCIoxAbfpkpFTQ9d+4q
kj119hUnzeuM/nLO+m0x0QUY4vwUGNmhHohPzI7xUnb6A9jQ+1L6/ianVOXpv2RRh2F6DhTECB9F
FTq7wNQOYc8x26wdGihSPJvWM+u/ub+NLcnhhoKcGWn3aCs+UlBHeqjv25RjHpoAk1fuUq7EKij3
SEMFp4mmoEWypPtDZI9mxrKEK5v22T2tj0cF+FjR2sERlGCmRo0L6cv9cjkLpLLCS7JJqDA4xHeZ
8lJL4pVtuSdkD6vQrp9KBXjyuddbh7iqrzWxQwaSykMm0y1XNS8KGEcZ4wUSK5IAm1OUpl9GgUOe
WCdrHvnetfXRldGQKrwiOJo1f1LL7ljnApOHr44MigtOjDcyfMdyLr6KjgJjq02POq/HVUdahl+j
tcvN+TRUdbBwal6IPgFsNmIeRZHpZkxoC60kZU4uoGhXPDxNJB8wphxzHeVFIQhTTlZVwOkGAALd
hdGxG3HQpz/rpXVJoXEuRh9gb+0kb3NNXqulStq1ggl2nKzBulI/bfvnNrfeWvV1DMN5C5vsYsmA
NhBUKyK9P7XNa8TS6q9ency2EtmF++TlGLSF8ZmIb+4AN+Y0fKsViYJ6WBRQ+0Q+gX01T2bXQoYs
cnpQsbylLXWxKUMWqU0fvSWeJ8P+YazyM8X1ya5+2tZGkFrilS6ivdPykDtZ9BU5MRIrht6lU30Y
pYvRO5q4fU1IzbkX9XH17iY8l7kPkIMbd2UUnVkwvxpD/xJK57513YuofCjE060sqV9N+fimC8gy
dXuwa+3I0gi4dxN90wys/56AYHYDElYoA2TScPbrXpvUPUqMesznXU1fh8ihOTO5BVDWea4VPElm
BlyW6iZow41C+C2p7HdHj28h919XI7FVjnO56Vt5Clt7V/eQuluATzjFyGbfeibzWzkD4abYuGjy
/Bq6kktWtGmalPCjjDB4DwBHxDtHRACB5vlHCtgi9AiOrXvR8mQNITJAgxELkpBuurOG+EoxgzN5
o7+JCdJC1rwHvtyXhPE3NhjJZcbJZDHGZ1mT9O06w+D8niGbXeu7CepKq9G3KFy5t73RWBS6BqAa
QZgdVg3rDVQx5HZnbkn8DjimiM52EjB4b6Ob1wSPcdn8plPLsLmnsGJliDRs8RXeJw9CWg9kQeNH
INwvQcCtPWxR9WlgKXoHbRKrrHbv+DylCl+OOw7xIBt1L0ZkZ6ehMSlcxBNRjmHNCVPNVo6o2XBu
60S/17LH2BK0z5zKZnIJ40z2V3Z+9iqcuJqEPTPA2o8P9kRFwXDpNNR94mw1OFNcu93niATL2hHF
1UunZNNDcFzBSz6mPGpHjZ+07aL9ZPUhVBRCsRoK6doR12EQ7S7UQS0mfsKipfFXlQ7gV3DpX1ra
+O42ntyzTwR2i/55FiLfNU76Bu7KPDQ5u/ii1b8NSHO8yDXAeQCNuNdAomfSusmMrn5tidlTrVhP
bPwf0pwzkDlwP0yL1GFYcu17dzRsRyKy510n2DfDiCechB2A9oR3F02QrhgmL+tG3CMEYjPRWM+0
trldNgS+NKJeITGl1inuJvJAxMD0cyu1fl0kgTj6GI24vYrc7w6isdmgVxStWmBqWg/wGejzq5PB
aiNDeR4K/TeaLKhjFJV3FGNCqiI2G+sQiLhkQNkQKzokWYQn/p/v/32QrvwLpy2cz6i/N+TQQwFd
/r9/7+/TiR4f2I1x2Km+XoM2hZpItP+/vuTfJ3VOtzf2qJ/+vuTfhxTkfqwB382w5EEKhcVR99Bs
JjkxWHvYtpazH5rykkwMkorhJ8pZzHaT/srA4xzvW01vF6bW7cu2u9pds6dPRRaKIFYh3VcURp9p
Nf94yfRTWySZ5BTQ9Lb21jD8zCmx87KMHrmJHXMOOEnNcBLFWoHoCQwL2/yZgLSlRMObyjgzXMeT
8j3PpYdQhbtA7xinunJXdlxQkZUW+EXIeUv6SNigS3oKqXrTT5yH/f1pprmz6IfaW5rSk+gU9NXf
J//eRF1HXWBwnqhVaOvejD8I0LkHvcsYWNs121WP4A6N69HsGK2XPs0cO9Qhu+btoeY8gNu1oKP5
937FHv9QyV3aMYJ38Ja3CQ2Ioi0RQKiMnR8Bt3KzYm05Cg1i5i8Z4Vim0kya6xntTBEl72D0ukVv
heZR7y3jH2/M//yTy/yPpRSHSPWYp0fRm+l+ooBKxOohU1n51rponvNtuszg9IfODJ+zITy2ab7q
YuPsO81X1AZUBMcdbSLHHC90bIY0Pw14zU0N8K4htz2n25YxlDS6zBOOvrXtcPYrmWOX/TYeoXUD
xCKyFfDcYJOy9Plmg5KyQVuZ69xmq+/Fd71qvU40Al1v3fnae21QzBu84hKP/jc4tH1MwFotERyH
5WwTrDw/u5OGc/SK5tDVd2Moz1VRXzRyMWAaFoauvXfBsGL2xxIf3m6J3khGAPf1s1WTUWlnvFcV
igL6ghC4bP0miO6sovsiNYOdJQck9xyzkgyg4rqZgYj1eBQoXaZadbL1ZJuPnDpI2jOTMK9mkFxT
tEQcT0mXmu2w7dlQL7SYYDnFWU6Q6gzMGIPLMjs47KJE9jhN1GZsM3gxtJ7uVsL+YkTPdLW9ZtjA
rPsMYCstIFY4ZLOzm5nsLR1nCl2YX3JrdJ01kq+iPZqdPID0GJnZsPkZfRK0XPhBATIhEeXexOuz
yKq+2rekH0ZRrbVOnuo8eCJViYbYTq9J7UG4rK6TXYhtY78BznwgzV+AXo8OZXIDj0hgtaW6Ejnw
+5hiH2aJArjgyCdtYamW+UsgxXo0LGeZESZfUj57rOytzD06xWQ5GFIRDBTYSqrmYWa5vxA+1rMG
nPoC+METPXSuIz3VYq1+ixg7CHKW7JgWedN+2aV3ABNar5M4+UrKXCCeZcVKypxj0bOdZkjcJXX4
licnTibSgtWOQ6FomVeAramtfJMtlBfMWbscMPqYchvLhP+SpFSGAikfgVSxlZGE94vhtc6g4cIw
G9z2xSB2laTzV+dTlZIaNiuHyBjyhYFK2UNmEvTxdakt7ZHjbl17gkztQwFXhk5pUlpxjnq8heF6
n3uEiDkkLLrprg8rbW90rwRWdlr3Ir0Yn1hFNK7e65l9nxQTKhzPuAzA35dZHWN87p3fBnucZgTr
sk6u1PQXrNDPWdDi0FISM1lf2qz/qef4Da2tZdS0Ve1qVVQ5BLLCtTaDyxXNASjSE+vy+yB8oyH7
Zbgp2jPtNNryGoTPghei1bMKoQ9G6C64Myj2rIjfb1yjfahb/cV2kqMDaS4081WbDdyj0+PMcVnb
eA950uztrvxIawTUekzoobRAOXSpfItsP9pWs/0ZJGjcPTGR8nXKR1K+DzlZHRicW3OufyutRgLU
3WU61xzPOI0tbNey+CRL8RlwUTCM/Ff4xpmoyQGy0PuUVO9y9tlj0sS1i3JZlcz+ezASG9pzcHYp
b6LlNN8ae0x2/jw/gq16wHBjB9QehPYEo+suE+Id8xeFr5ii2AAbhW9wPguqGf70JEkjk2uki6WW
qkFV/AKw28IyJcQaANbjFiBD42r7UL+hThG4RjE8e5tJJekhw5659SGIDe84hl9ozhdRWk5p5ZJn
8JtlXCSrN3cqLuVM2G0M7xIO5l2bRdnMpFgy9iBdT4DnZpdEdGPOWscuP+BvTKAsn2MDSm5seQ91
QqKnmTgjHkB9B4LptPE26P59FFX092KTTA4tjtCkl1kTVvEyftwym/ltp9iIzYkVdLZ2QxY8czne
qV+xzKtHmnfV0uWKkLrRxuwibHFzsZqqkmUOP0L0lhCZz+DrrrrJmOhM+U/maJwHl3cKY+bwveHq
mUOzdajdivirh29ztuOIeK9DVyrO3lQfi62VvxJz+tyEVHmHpwF4HP8svv69kLqMp371y+LjKcc+
sA5HWr1g29awcWu3tlSmimm7ZpqYAAz2H422IP/+4ikXpRmwZofev2AixW0ync+QzbDHpyeOx/ha
VEksnjHc0eslUOpmG0n9M8CZQOX3Fg/GZ+YJLvJ+fQsNHBkm9a2pVC16U3ktEybYarsNPAJ0RmhQ
29QZCKb+hUd/36NIWQrkbvT4dUq7NmOjlB8wFM5u4t6xdD23WQXOk1O776NTM90xngIO5hH3/LLG
fZbZgyN7mAMYTILBLVc8t0h50/6n9BNxX4mFtpJjFLKOnA5BQ5iFTd+vM7gkRLAVpSMhZCgqMFZ6
uakkrLfBND9zeOuLFlzdhCbOkfJpgJWfk1q+zLWf7bqW1GirH81snheZy0YbR8oil5PDyJV1acvw
SReLqDc4dJvp2NZUBDKTo8OC2ElsGm+z8ZEPyfOkgn15GjBnUFfIun2DMfPhWgQ1xRCt3bw3TiJj
HZqJ3FzwVGnIszgd19FuNQbcW/uRErZpYq6G+0JRrvWWtWcsOfbauBJeODA8AJxK1sCAGzVdAuq8
6iKDjjLhSC1y1/FE1BjMjzh0kHmGzKNCE0dPjaQv2DbNpun8l1mfttbQfcla2AtI83CESZN4mX/X
mkxJO+uhq8eXyvIvfchZRlZrr0xsHTIbizEqi12uMaJ0VZ224IYGPfczjiZwSDWy7bT5Rc8NJY40
bsI5HwYYM150HjeCwVeGDwdyZfzJ2N7jJTQzTO+WpM/fWjVN4bbxTdR/beceD1yUpmsAJ31oePcL
lwrDBkjHc2TLddnxDfSR7i2QIDBDAoaDhiU8aQ60SZ+nuFGq080+rFd1bpHW6x2oQP4Xy5uncGaX
287aKpQz/J9s+h2j7itv7E0Xe6xd/RhynOGygQSbVVjlxejkM2kTqvftdczXPLxHL2SeNJXDVSsj
ayV7DoJb6RPsT5+8GYl9tGKxJP+dsPPabVzZtugXEWAopldJVJac4wtht93MuVgMX38H3binDzb2
xX0xbFlWMslatdacY4oriorxpHT4y3lUGee4KNg+RGH8rNcmpMwh8gMmbAUN8g/QxA02Ngh7obqU
o0g2wgMyK2NsOnO35fI8bdCc7JjasMHCnZto4yOWwQtBVvexX7FBg9h8cP36Q5iMk8gokcVIE0t9
e7WOgol9k5Gaq8EonkbkkduE7K21itOt7dREtJERVxnTdaq671Jr7EV1shX0+Y36Gf+Nu3ISwHxD
knzWp5EUJRIRdLI5d7Gd3jhFZlKZeN+o+Oj/M9craVdr2nIFKAQjaJyv8VRsi6ZoUUdjKcrQBaV1
lFCU+y/OyCfeRuqjxLgLhinwjTZeS4uceib2Qde5d2xoH+NwwNJA6sokvcBa0LRSt97awiW4R/Y4
vMb2vcsXqB9JMpCHBHzXvmNxMm5sBoV2qNfAOLjyWVp20RCsKOCuNNXTIGOaEpghSzolew30BYx/
3TqUoLm3r+ErTj35uoXC7eA4X+g52cG4hMH1FrktuuEQYAfVRXXpF6qncT2UaFVyts0mnYB1W+J5
cmgC8szwReRGMeZCAtO922GMVs6iMAYfBgIC/7XRzs+RRlxP0Zv6evCGJYLPmza9Pv7qXW6yC/PW
6+N07Y3HiMnLhsYYt4730u7nwI2RGcTVSfndvm6BXISOJ9cGUUtTgRuhNjWFF2a+nzo/3EzGjIi2
KWUAfK3YDIm+iAooJu2XELG2GMl1CRO6hB4Wa98t36qISJ7+uU/7EoK4P+0hfhknq90ZpdtshdlT
2z66tekSsKVPx2LOr1wetgljfeca5pzJTJ6sfepqcIwjoW9DcLvbfmSRqZ0WkVVm4Nsg/C7GsgM0
GcEYyFScvEORHzKyouKhG/ZFjj8eL/hh8Fni0rI9UEvfVT3DnnSILxpUgUOSj4ck85nR5fohytGa
zx5lCKg/cmuJp0AWCS2FcK8Uf2nZUSKIdsQy1qN/S2S7YECZn3Taa9W6RzLWiEitN11TnfSoJj0g
oqFitZ4RiCkF/JkrlGAZwmBV+R3xpdOniXjikutqw/QMll5BfDlm0EbDIgY2hiEtJwY06apKs3MZ
Jg9AUig8wKbQnl1yc8BIMKrdJzFRN0wnsYr19+xjYSjofmCkTGqJlMyPqqx2c3JEGXtrlwwWavbZ
K83L7wcV+S9o2enhVLWtfdGdC2ZJmodaUhlYZoTf3YSmpzZaqpIdz/cRK/wYQLq5UheM40VdbS1V
fuo4WSqs3EQUgK4xNEsCvOPjitKrXZpHltD72nUOyi2J3JA9mnuBAwIiEEwkom2JtOtptrm/0P+U
e7sv8JvGqRcYrFG4T82gMkOGDksnh3lk5BqfpRZ1p75GYJe1p9h1ybfSmbnDD7ohydFuczIyamLM
qyg+sC05aXiPmR/QDkEaAV3VXCM5mrFKFbeYtM8WePUNw52VLrvbos0YdVjjyjDRFptIVdcuqSgM
l9gxkSyMwS1+sEiRWzdR2ZOUWOt3XhgxStSsJ8I671Use7Yd8eLxsJ6SELmcmDtSkYQO0gJzRusP
wUzPf6t3BXSlcr7NtavQZLnjuLtYGVHVYYnyY2yvJirww8QeDvFO0hztWfto4vTJe6Whf8q15wFD
kFUtybyR7SB+ZOnRv60B55js8ucM58zSC2Li0H/obL6cGoUQ8oY7paqauCr+kzOJkpvJK5xAOBrj
QWt4UabH+K20ABnWDeKWeZ9O9Z2aIoAaEcb7rJA40yrHo4/kXWPwWdtOp9ozy/hStLl71TL3FKUk
udlWRmutf0tQD+2m2sPMXoQ0Ki4Y5N7oDrITweCIGW+dmb23YkexsAFi4HqZuOZYJoZ+zXLh7N2i
MNcFw2X01I4CKm/SyWa5PSmGdOu6U59OJbQV8uASn/Ur13bCTUrjy+i8Zp26ePMKS/eCwu8vxc4L
1WZo432okbw44qVkNqR2ENIw61DG9glbKpryjVWakCPx2bCn89d+JsKAOF+5sqF3QW1d1kSf9TkM
p6tV5i5rdnEaa0Nts77R10hN9sLtfkdGSpsr+y0q7KX14mVSjhU4TXLskcSwDmzdWHxOyXDj29oR
71MAy4B7JeoJ98YDpmC0z0NKstHwNPFuTCXfp+RD2rIOiAyTQayjHnbccitIoQmw13Kog6bn35Te
S6twdgX6H8Pob0PM3yX/Nbb7xUMmSASqEbqi58X5DGzhi/gP1PM43DC87JFNvPWM3/HkcyHym+5j
TuM9lbTuzu4+j4h8IETxN4Oq5xlju87uTtC1Jdauf3aN8dJNWJNDgiUZaQMPBei47pP8w5lgp6eO
efJN/St0Sipaan/qW+9RObtYWdjC0uF2mpCl+9jrUCDtEdb0eEtxGg+V2e28rPvKjIH4mYkKONfd
5q5vxClxbT8oyP1qXI0EQMN8kBKTApmVSJpTFu3whcEUiBmN+nMx/ojKTDdZB9quYPEUdDTWyVi8
O54rg2pZlrx45LrvH1PW8XWfp7u6UF2wYKHskf1k7TgAiovum1EcLBcL4RXECDxY4CgmPwdBah2d
kcn2wLCLjqZYO4oDjofmykAkwo7ET+Cke5x3D1qc24gvui+kXWyichJ2TDInd5Nldah5yHCxTW1X
EXalG8bzrGtfbTSKY1dXh1b3s3vv7D0aY1yeugh/XZU69DujB8f6dvK0u63S+S7qG2LTkk04xuN1
nDEWLTuuLmvR29kQeBxcs3pzwUanLpUkWtSzan2deBFYAoeww6arXshD1l+dzr5vLfuzsrPXqDDC
nUgnfctVTbn3Ng1WcENZekIaRX7GTMFZkch+cQoukJnAMGgx8NFdNOSR7aFufsm6GRf0whjX7eaz
6hTw05qYg7C/lbUluTBQYlY9DZ+6BR7WSmL7InsXSySSGIqioGkWUFZ+DSctOxhqmm4MF8dJJAHD
Jq1+cGb9hsYBPex03rXVBiNNB02mx6sljI59yaCTCdCyqC8BQtGAY4kvZ0zm4VdcMGID0UEyrr/T
nBBnEPOljW5qQd+MA2S8ZDfa4VXTIKYOFoeBhw+DTNMHzMTWvYAB6w+t2I2R8ZAwi9qPOjiySYbH
inCPXQmeSDHYPxqef9FcUBX6aDwZdAhtoWYMe7q2zsrBOJqW95HWtB2nFpfgVNgMDzNnBVaaXYuc
Ibf1kvMdSif6ruzk68mzMXekaHjyowO7sYu50pSOVmymlg5ZCP0ls3BkGblAswZOdGXDFj2gA1m4
D+85kop1MZTaltl7C/uNMRDfTaxh+m1H4BK7btJ4+vxD2Y1xY2BVGYpPvNnZMwy/O7Byn3ZOjFZd
aDRjyVQgJwGk0ha6zn3OoYCiVrYb7Wf3q5Ec4HzJVr5oTY8N0Sm3RAlAIMcHsWtYl/W6/XKigsLU
xwApJOHK0mSlVAj36zlQoJ24TrGbKuOXIdW4+lpI+wo/3I3LjvMr8SSRyUnyVlesywXtamgk4FU7
aBgc1HvLEzD2NWYquJq4woz9pg1ci/IJI8q7xWaY/Ke1U6cZAbRMMRL5GhI+QkKzfMPfFK5DWnhr
KuTvoa3JTO1wGPtSdhs/oWnXlBTI/TBlgetuSZCLgnnoO0S3uIf1lheLrXBNiDb8qzJlDOGeai42
mPsgHzT6i051v3GVetSjVoIIoE0sqqTe9JV8LEi83soOUgvhGNbGjnss21ycVJqFx8kudRhvMXhM
smfMSqCdNS0Fe0Mrt3rMlQ8tSRMAU/xoZfFbZmONUMq9rVod5Ic/24AkuDvClecsoQQc5vK5H/jc
hNXDmAJGofSGHq+Jdt+D0KcrNe+BpRogKy1uwcRpZxDVw0PsRyNvVMQnvxiJHbTt4vjzHf0UxJr/
/23mT4Th3ztOyyP8fZiaUmjtNDFGL2wwZAEtj/hzn7pxENr9/Ewf3wOp/J9nDLOaX/38nEwxv/r5
g//69u/j//mNzcXG9A7/56v48yL/PCPrXTfjJWtZxv/cEomQbFny3PKTQ0bzn9f48+x/XsjPs5mx
UxV4R/7386m1jBLi5xmbzJnbP5/fnwf/ufXny9/3pLugOQLFQXrw1XvkiJ6AsK46lMVoHuRCzTI8
Uhx+vgvRPvz57u9tuIMSVF3/uU+KyIqu2n/u+fNdtFyp/97WhaSQhylW1OX2P4/w89s/f/z3uf7+
3T8exoYuuCbtwlgbDn10fMgwYRmI3fx9IQ0xH4SMLu/gv76tOo7V4O+jlW0ZbQkmeyKclK25wscD
rle/4Swkp375ki7k4nj58o/b/v74810p3bOblT5M0//905/vfv7+57ufB/n740wVyt6HLO1/u98/
bvv5EUM2kOV/e6yf2/7tT3wJF8/oiDylA7L7++R/3u7f91b2mGrX/3iYP3f6t4f9eSvZjNex62tg
P448diVlmSE0YpWWH90wYYy2fPnHj/q4RLf+49cDXM7Z26b+0nHRSUP5+aO/X/5xm14prPajAC38
n2f4x9P8/dt/PNW/3Q+OLK/p72OhLyQr5zj/3PzzB6IemAH+40H/6/f/eJKfH//5a80nTmVK++Bf
P4J/e13/+jA/d/z7Wn/u83NbjIIsGFzru0+AFaHzRUb4E+5aDpLRh1FYrbyN5JBs/1wuButZswEU
z5fYrJ9+rgsVLTxMU1V1EFBnYlZwug8FfuSMjPWBLZtjYZkmNDHghPuQuA52TH/bEyHv7clevqNb
1wq22A5ucSOzd7znq5nROtO94lEPW33vk8qdjeqx6RNajhotTZeg1tXYof7rnQhci7rpjOoCpQ9l
WU/N3BXT7VSrLxGGmyxGT2Clkr0Hc1h6gM0i152AvzUo0kz4PoWhf/n5+GjUmMPjBlFEMVaIi1qY
KEaYBGZBlRRll6KCPtAmePLLuY7PDiqoS7TMYXDtMgUproWBFoAhtr3xnRJBAKUwU3Si1jMZ3tUN
UCMdH6Y7zPqd8BxzPw+8Moft6ui+UJqwtZGZgYSdQsf0umhLHgiVGDNwBUqg5zPdVOxV2OndCNPA
cAukLggBj1AOIgXF+6IP85Ml8kNZA9UoinqddOKtGZpjVU35lgIqCWzWdiqUcxwxkUoB123YsWOh
Lg9T3J/pSrDHSGkDanoFFjSFgGYxBQilSLZDw2dnSws/dhw/RswQ59oc1lpI/FrNxrzzpptMjb+h
6xQXT/lvzNQZjyr/HE1EE8N4Xv/Q2426HnfMzs6mIhopt1L2LW380qjfKRHea12nIoBA6O3CeeVq
NWRsk/G31nq7RGCCHQTt9LobREBt/EwtOW6xYVfrXHZfbnJbRAzt0QXytw6t5J2lTdO9qUWoWgaN
yjwHmxpm753y44DxfbEnRTJDiBC3W282hp2Q+dZDoxEALZPrCF3jPvPIMvDbvdfxoscZzWeEFeCo
l/yj660VEzjLDBJXduQBIc05l6TJzj7WfkuC/jbteFmOIBNKziWP529G2JTJHeOBRrxLzQ2vldn/
agq8sSan3xoZoMJ+iFQujt16LfRUsJ9yz4wpBui+wBI7wHw58i2C+LQdeTLonSVEGBqyzHBM+RIm
GWJ+cvbQrAGcLLAdezyXg5JsU8pZrftRTce2t9HRaeTudeHdZJDZ0XifdQ61KtKjjwkEu/Q0bT0Y
1GWGdaGfEJ+gpGxtP/7SFuVrNS65ZeP86jeTjvpkb2jfrg/I1Uxwd1uGjlc/hWkhQ0IjYYyHsXok
QQx/mn8G10JYnUbnNVPw8bTsV9YY/XZuKIxpPEKv957JJyhpqxakZuRlvxGqpBeiVeeZU3o9yIGm
uGHcQE6RQcH0tdc/7EZQ9kyuCvr2ocuaJ8T0OdxR6CB+/WZIdWWGVoAElttcqudKD621gJCzbkMd
vlxGXCV5bED9IqzFcmLckbrxHjKoTp1s3DupeAbq2ghsa3nOHqkrGn1TpsRMe0YU6Ea/NywEl3kO
iMdXH2HUtEyNq690fiWddECmFv/Sk5jZvfnkNfGTwn1AgL00tsMJvJruKP9DEnGxoV2FAdVdpwRk
EClr/i5z9NQ6IV2DfUWX+aJy/yxM7gYx5WLp6O/kLNJAIWmRdXcO0YfQmpp2WbzQq2fCWKZPR+1U
mD9mZf9u9CVzITndilTbDD2eQYdOIiYJrt2CQVijSkRSoLXRwmzI/yaJCkJenaUf8CLQ/9QIYbBZ
HDDuxytsWvA32CPGOjW7i9+nq05WvW0LOyT0kTCtIfQJSWKE7IywHSGLY1mj45Dnr0PU5xsA1Ysy
nnZE1xUvtW1Ya1tOm3zMkg2c/3njtDoNGVCMxAeMAZy0Zyc179S4NKdflMPUt0ngnHQIIhLzC+LP
V5GYv7oGVCwN13Wv29GqdwlyHXrKNWDB6wR4CQM3ploxdAADlcJYoOuEDvSgp8216SbogbCuexqd
0L5BPfOCiZjzO6x3ujRborQd+pp6fcPcapVUjthYQGG6JhoPhK8BPwNK6YAralLao9KJ1qlxaJmq
u52LeSivrkVGY8tyD03jfHRJHVSjwMZM5J3Q831skK8aATvf9EOI/sMbjpLJeuSUYtOw6ga9BXBU
DCRqkudCH0eTAOvtctyElvbLaxjwhWoE0w3pdhrQKLnOjqn3ozDmnQvvalcJc2fPwyWLy6dyBL1K
yt8WghBq4yZ/S2wOM6169eEAH8FMxR4srOYeDfBjYefP0yxhZ7TdY0wccDU6L2aFrobWcIFt24nG
C+ALN6PhanRIWQ3HuVQ1MppqQbBUDGUc0R2yEIVK4uyGRMNdglLtjan9ux/lj07dn0fHXqX6gMA1
X4Cub9nIMZEC9zN7agNLneMZEdGEz01vaWoBMr0lJGFjtZyf5DLb+Z5dN+rDnFlfMjhI7IH6cm6+
T3J8jzpmgm6OJNQD+yMTJr5F9mtwkyfYlG+qmb9ThrQqsnazSg69gL5ZcR3J9eq+xlWK557peGbw
xYofxIwgpZoTFWSG1W+ArO+ET8KzBwGgx5ZDdzMoPaBhg3S/O9EBIWKFXfUSCcNCQGCl5VwCM9uU
erkJF4+QLO+yiBxCA2FEgClqNzr+4a3o0qVB5h2qkTE9JrVorU3k28UJa7Nmnpq8Z78cImiHMbRf
dNRNHUI0dCGC2b/0AuORPrz2vKiDXr8ksBFX+pQDJdZOXPkekoW/2vcuH310NUDbVkBGZDrsxyrc
wvGkhdzxsXCRQCqRYLlaDYwJ3yGFJOvera+Jt6gXJFy5bnI2o3/Oquoh74F0MBTCpMLZOxCZkefj
scoGe12O7QuqkDMshVtwZGu3H+5qGb3bBWKC3qcNlQ75m+vDrZ4xe66B1wPKEfSGZ46NTCxQUJox
TWsMVDRj4Fk6Eaf9jpCK+eDjTK6KK94A1DaYgfDMcLr0L46kLTfnABW6qLrJUxokuHz4NAV6TquI
Hisn/64X40oh8wHpdf+U0IjftzFTFQQ9Lq4FPAbozstInZBuxSs0jO/YYDZcck24dMC0OnWxWv8i
KwgiC7KeLGU8X4zWLQ1dARbqIkOd6kUuULYZcpSy+JBdPkbXxUFAKkex6U3XX3V42OmzMFktHtBT
1xxziJnQUK9smED3UgUydOQjCxyV5J3/pY99fzYmue5kZe+9UD5qJMkxwOjf0fwC+NMAvA39e9v5
5Ah7TDWSid8imctp0rRMRfKqgv+ha5w8FGENmsAmYnzGrA9BapHti1l5B2/OX1yK+poVvFc1OnBq
42ng9KwUiyGYePxYKhpuRj/lcGmSe7CpZCyRLoqOIWNM2JyjpPrtdgntcYNxeWY9hZ13RXDyaYyo
Uua2o/TGJBQm3pZx76WPmpNDsQhnB18woCEfeH5rk12aEQtUPnuOBbs+MtBHm+MvulIMWzw1Xj0S
ZENnInOk/4ALwWru3GlRSnvcaZBuNwvvc+209G5tVTBtcnJo1gTDgAgXW2Buv9XWF/JkV0a7Yu6u
wagZnuxqCAzTBo9dEECeuOyDnf4WGyrDXi27teiNM3P9pCVW7hiz3TTNzBRzjtUOXa7VMd82vPIJ
BdEnO+VmbYNv28TGwrzgoNF+m6H5QdYVkapMBwHVnmpxLWpdrP0YMTHMlnY/2xGCu8xb+5hy0tm+
tL3/WGj9N6MdyxfnZAwDJO+bCaf0CqtRIFV0Cz0brHvZvI1teuzL+X62aM6o+r0RcEdHH9EYmSZP
tUAyOtbhkzcgoG1AX0ObxVcjUgzgHloOHYQA4hTGK/NegWNJSvsD0F68AtW1FtESam1Nj6aOeSnl
DIz5hDORRIvk7BsUE3RY6QIqCWLDQQkyvs/jkbnPU+5ylhYFHLjC4HMSg7hGY3GZsDIvmySTcqy7
dJn9osEYIL6SL0q9mt1JM7aOPjIGsLUHURGsItiOcZGqMAZ6+ECJx1i8u0MI+RvCf61ZJyvu3lRs
fZqONm3Bdj7ooBEnCTZrivJ8nbRUhLbP0V9pkx9QmEScIRkFlcVigaSvyqzfFuOKlTP23wy1f66b
q6SxzfVk6ncJ6noi191N5jO713yOEtc2P2zP+06YL2EVrA6WOezVZJIaYxr3je0jnTJ8RMUW1rls
QRASJwooSW4QYO1HL2Mwbk5rA1Gka0AQitDzrg0fCQ/ijtfUaA5tKE/aAoOpEP11ef2U5uUl1p2j
apvNXFE/DxL2IuZhcOz5YvlLN6uqm6+0Al5r8TUhSaqLOd0wsMIn1vV3bjm8ud3wKynkfmao7ZjG
O/pO0rGtIQNx16zCscXWNwM37zh4avGgMveuZxi6mtLionAsacwoV1Xqv6U2+hP0T4+hvO+FziCU
rfsKsnDOqC/cMFS65LY4C4PJZxbJwJlHjBq6e1Oz61CAJTYxUwFfDE+m0p50vy+3UTyRJGCDkB3d
O8jPDMLT8MBW69Xz7z167YhMChd20GJYkCkFNgWm4+JLSk0yjwb7iGxspdp+J90Y/RCuZ7BGOECP
ehruOSbXbR1bwZgS2ILcjruaSRloJtgt79hFmC6NDp9fRCC33+M9Ld1gaPRXLYcZ1PbmLhynXTWG
ACtJR48at0dSJX/FBAVOtnWgvsATToExkItDVcnua7hZYozW0j5oi/JEJXDqK0X+Mmnm1Psavg//
tWwsNHhe+jW58Wss42AiNwpfS28B1jcRXU0vlUggy5q7HAzJqlQlFHhcLU7KaE/AQC2ZsIdMOzdh
yn/Nh8nGgjDgdjSwcLp77pYu4isneyIsgtq1QtBaD5QcypGQ5Ah0ZghAerLrH0X1VYdutMri+ioh
6lmZnWB6HU91Zn4CgtiHcdqzaUOP3MhfyTA9ZajYtlrl+6uGMz7wNfCeFpRgvJndtZy2S3TaNCUR
Wk+YsmEWMQqtQmIXQhIb4CinmOwId6EXkiRfVZifdRdNE1swm229DY446fbxWEl4YB0hNpX5NViY
OvIng9n1DuHbu4uaxZ1H+id+ccis+qtiBrR1q/wrzbH6DgDMGjO+zhFCVcJAsnW3zO/1+aaN/b17
O7KacipecSp/JCYR9Lb6DZLlGvr4vBKuUYbbBoVyn31jPE0tKMe5YRdPtsmNagW6MqZ/LtOrzIdS
tbTC43o657Yugzwp+22CgNFh2Lyq6+GZcxQ1iFEjchmEE7TRtOPvVsUMcjBL44NBCggeVI3wc7F7
FibakaEJ72T85Y8vjWe9oJ95dIueahPqCgFtRHCFYbJC1IEiCS2ly26BgpdzE81u1eyaliS9N90x
8X9Yz2PRa3yg7T0UKs6jwbrTciiAUlivCu6HActsQ+wJEsncj85YCB6j2dkbi+5NRHFHKbyiAiAx
nT0sLln8Xb1V0IfD9ajMWz+O7upvLrxhhJivsc5jrO5ywU7NWbji6dAgIdBf47YzidOtrnY+PI7o
FLZTnNymrjpbPjoyj5msYAwLEbY5D9i8x8l6MEgC8T5cnMudzoGZ2c+k3TyYRCHjz7/ExE5lEgsK
YKuu5WyJsE57476z9Nde2p+aiySE93XAVLXFjUszJmX9J4uQtIkl26a/Zo1zAemGCDwp1q003sJl
8+pp0Xlu0WoY1TkzoYprqvtVN+OiFXjOe2h0dEgHhn8U3rqNWCTkaKGK6cvK3886biqbCXIVys9S
qDvyxGf4ADZ7mv7BzcUJkUW3ZkhBTYXU3mNiyQvTtI0o0m8KAIOhjClXIq1+xfCiUzsDqxUTp25/
xV5Ln6ptwULnxpILSjBWfc2cDCJWkx9qRah2r9dBU9kfmdEdW5NJrG8nIBzx36bS+ozD8q6F28dL
OPXxjQsNoZuHc6lBv8kcpBsJ+IvBIp1Lw50R/p5L7dFcPGs4dh61jFCPbWkTJadFek3NZaLtJM3d
ksYvt5cH008eIOJEh6rMvmS4fNhx/j4Z6iUrsaqUFk7jruI9J8N1yoZLlSYPWCg+KCE+9EXm7FZq
a9fTe18DgodBmq61ws/W0O7EejZd5M39T6dy3I1cMjfWRGtWT8wjqnW6CfG7jyVomameCdY8oYK+
L7xBrFxde5ujAWKvf4z98mJyCQeKspNVhcRgAFuOYDEZktckb8X6d2PXv2wr/wzrmgw/s7ortGaF
hI2Li4M7hiTUrdOcSDUJQmyvDh29PDPqk5UXD4ghV6WLhqRE/TINWJhiI3xJU1Sxdg/5ZR7cUzIL
izE1YnqtinbQ8Ia1vpYzmZKuCyh8JvYgr8oPRzTvSMdvVBF6QcJxyhnygtvBDbQelGd1SXov2pnt
kkNEDKML1dRK56sWlseSlDuwklZg95B+WPK0wM7XnsnZhYpS7W2FwnzRU48eFrvlTdWWfz+6NG/A
NLErp6LjKC4vVv4MQWYT59UtYXqvMdhQmOj1dp4ac1VSHm0jhwOFXv4Vu9+Ojvhr6ErIkhxEXaiz
SzAHrk5GYKf1KRfFg4zNt2J0BBu9mLJ2qHeeP8OelSyMZfKAeoF1WKcpQ/O43rMbe5BT8VrL9Be7
38fBk/Lg4gexyjncQBB4tetzW4dvlAf9IY4pUUIa9WfNEwHsVFQ4pACDYjL3gGlp66WTRcnQROdi
0s6kQmhX9povY0Fvd+7dbVsn5QalxcCeHiEOhho64yLP9mV7KSuNAQEPAMNK+8W+l0wd9SiII9+P
s0bUQiEPUZHRxPSio0oGNo1au7UAH67rFNF9TUjo1BXGUSM3BNchBLwoI9om9wAoFqGxmya/Odia
hxwfgugaB1hxr00dmhrIHLufH//cFhb7lPNyyZd08yRDC1ybrFUSjrBbVLs89qDoj6+eSC4Mfvqt
4+KpavzpULkFzDzPfXfoIxsYqFeuRb4T72c7GxSqvSAcojCKNVub5zlvu52iQm8H1jDV0oBM5EM9
Vh+9BAGVOKw+pJUchKH8nRv+dl1Sg6ac0VBD33juCK9KcWwifc3ftH6SWJgo7Z3B+MYNzElDhV2E
4aeVwlCkReRtoCoJ+JerWEeC1TpclrzmiHNkaZ5riDa9vRu6v2LfxPxCnsnERTjsw4M1J2dd0LGS
vvniZwT6gCuftEuzPF2yTGAsx2gQiL4PvvfswcbF3bcX+G/WakrPs+7cF/VNnYJhQFnzUEY43DEy
Hdpa0NJ0b/AwrlrX+2pH22UxhORl53fpMjrwtYK24dieBAl+uCAszgi/hJOqy2Ov0D02UTOuqgnJ
GkI3TmvrUCrx7es2uzf4KejEmyymE+qE/cpw644jy3JX5oTxDoTUTZuq17HoKIfGFFujVfwekrm7
yEzuItrbus1O2YrI5eGgZD5g4Q2M9VcAoRc/+o0KKj3p7eJFYMNZJ17J5TF9KIbn0MKWojz2aGSm
wbXC+j1KIujGCmWGn7J3dpHlwZCBjK4bL5nP1TqD3W9ntFigQdk7IzmJnu6Lo4ii8LxH4opfusLL
A63FYKAMEBSRBivMM3fJIoVLUWTyT1yw3Ppe0DmkSYVOk7Ynxt85Z1aCpbkmgXfWnOtoZ9kOZRB/
ZZ4sZmFbKJgfM4bEYqBVGSqGKyrir7qF8SZH9nCaBWGpzL115jhGAMz20cgrClWrwVkM6Wdl0bCy
668sbW5bvxz2+bS4i3I8I6Y4yEL2SHcYTHUzzSfXzT56mnysNpWG2ZSOWV7Fh2iJnbMr88128L/S
rYx23Lu9JY+AwYqJvG0ZPYXvDR0WjEsatas8YxzANIihMsqh6VGM3IVgXoDM0ezsdc3fqavSFgRN
0deBX9otNT9jD0cN3qFv6Pglc09oFRi1rW9FQL7jdoN4Dvhdm/V3TcEQqLM7/jUDSWN+eolsuAo9
fZsxR4480NaklqoPqcJCw25qFzcC7ECf6BfJ2B1HKRcxEuvx2CSXUuhENghrJ/S+2aqpOsxNikEj
K4PYhOw6R0vMUiS600C/PfOwNKTZ+OyU+EB1+cTUjP9/STbUTEc2TLr0mFe01dm3FhhfnVNLnFGp
W+2SZ5qcpcv8tGlp2tfWqJ1ajmIYYMACJXJPNhCvvl8Gpb3Un5UkDlcd7IwraZ5Uz6UzW3s8ZymX
sGo6im6ZCbU6MFSjwLflEt0qRW6vYEKqQMQcFtogzBPzxkJyorHNcuznIsc25hpluPaIFTahRNgD
OVkERMI285ZT8iYfeYps4hS2cpLHhBCA1O3mjL/2RTp8tqEhiedMgNlzsk+bYnxuHd4xnHkY5xkG
szFyuKwxknE89WL7NonfGL49mpKnqLrTaaFwRDHo5r8SxBmpSRZIhCDkuY162loNl1BjqbJcZj2B
4y2Y/kjtBRv3la4VWmD2otwxLLZiu9z6yDBjuNVd33zojpD3hRkGKp1ewDGca+UqqAn/w955LTeO
pVv6VTrqetADs+EmTveFSNDKm3Q3CCmlhHcbHk8/H6DsoopVp/LM/UQoEAABQiAJs/e/1/pWTAIH
5ktQOwwRTQAEhghCdKf8EBm5yQRAvJSG1a5tpz0EjKFSOHR1VwKwoGxula96k/IVjfFtNzt1Hd/5
BCjb2eFT6rygKsuLBg3qWq+qXZsfZc6ZbPq4priQILOUV2JsuN0QOrm3dZydNCtMzjlRaq9DYD6r
+o9umF5bQixI3PJMs7qdaks91BHG8tp/RrvHu4VuYeh+9CFLrYeSW2ZKi8dS+u66Z4zZwj8Vh51X
h8pXVwoHqYJUV9zvkBQIxfbSyfkeJoIxHYa9SE+hpUM/RxDhzr7VaqsX3CuzYUzWPLb3seGPBwsr
zkVE10fkLY3ZoBg2SqlsSU16aJRU3UjnVhcKDUN1/NQNAKpqlarwIJ9IeiJ/r8d3F+Q1GCB499aQ
Thx9cBXWzdeUSKLa+KETCOXQ26cTzFOx64bPQqc70OJXuwjJsbqId7Iww5ugwJVQGAwb0Fbpa/S8
RfcVeASabv8qaZPuQrSvvUNBv4wpwXeB8thQFCCH1CWwMLcofhhPnU/3ME6JlUYL8qzQdZehPUIO
i8Q+i+M7RZRAaEzoNvZE3CScYyqcHX0+qHEU/8v8TTX6l6ZTabFY/U7j3rNN8gLWZ/qCo9znvZhL
FIeesW7Lez5RzFmFr0iWJrHmBhjPqVonSrwjPTxnqNa4rWo3PhTokldGBR8JL+BYukfOo3ylVXht
wqbvr0usWYJEUWcAnRW2zyPZNTxhY1rBxgWmkggmKsEITrkZ46K+xFlG1d+Ny1t1Kl/jGi1IE8YP
ukrWYFhReg0LE0JfReEEA117Q/RclCnfqbX33xTS0kWMjF0R113NMNs05N9tGz6oLegayfoaPju/
iqZO2wCq3U00T0yqb+T/2mSDs4RP5XtnUnkoE4tPWzuPgAuGXYZA/CJBAkGBKNk4igtZUHbjuqy4
D/ul9hi3Ucx5oH6uy7Bfa7purwJj51h4xsTkfg6iEKiMpKZd1FnvSbJprrJ+oi10IYei2ldD/djZ
5bTVMSB5HTClISHMjJscDmuZVlsuHlzEDhalxsH7qzESRxOOe6yFyp6eV1J4hqzb66507tOcLzSf
8KuWmrxuXPKhkggkJe9HAK+QtLUiZPlG+iNFfsqMOApf+laDSWozLB+32ifDqmzUHd/KKve34YDB
ugBdJu2bjBGxNRZ25MQo5/1S2XQMsWoEoa8LoGUxpi3fIg1BhTst22FDminwMP8aKNlVYNFXoVuG
DraEF6sk1GM09NBuWdLIGd645QJjs51bzZB3FYkQm8iCxDEy/il4LgVpQ08Ab6bf3cY+rvHINLp1
k2cBGfPg3yrN+WGbHd7D5tPQoDQTkuaGTZiLXY/cn43pVQzOThrQWeMftsUJOmXpd4jfyGvshraf
guo/H4Njb5RPMkFM0XBy6fXjkNRHV6LwwafpoTN/0hK4BrYrvouOVEzb0EDLuTq5fgR56ETVp4y/
eF1g7V0kP4cyHp60CQtfAE7eTAu+AFu8wg3YtsQI4xRJN4NPGGUfp48QIhg3tXHyIyNHTjfedAaj
B6bwv4a3KFC4q6z8fvJaIhuUTl4BHku3yDL2Y+fflDUDxDa1iEQbkOrY7BMb1OcsN9/kNFwJ8Aa0
UtehHx4xJOcEDViE8KX1hlAmzu65dcY4yo0Vh1i6kxrDZmfsKrPZaxCT2mx4UMZJu2rRAumlyWMg
2sGlMGm8G296YoAzhhWhkCBOnSvhYcD3plerrEL0JJ3w2DCWRs3tWRdNc4n+k7s9Qb5K0xCDCEfZ
FSFnS3RHpqy2CrjXF3JbC21vdSmPcgDJXqqV31Irwlo3YFfSlbfAbJ8Tkbw0EJU5+/VtX/G7iKhf
4YNKNtZUg6ulCBnHmUcGBSNoBn4+vQAJInCxUWFgxNbka+7QLCN84g57IMHiid//nsQx/JLrgHoB
ZVqK/rVLkk1Pt8oM3oZ6uK91+61Mm8/OWD8wCgGFNCa5VrEbxp1xl1U+3QGhzeodxlEVPNeWAG+k
Etd8Acmf6CuFaGRkR8axrLQXze/BLOXoxObRrLwJEL6kDrCwvNx3pKJ28jAa49bmCspR72XcuH1L
+UIQ7Q+p48SGZT1sC0DNvY97Xr7ldv3ZLQOq0XlxQ+ad5vPk5J6ewq/bZaK7GgBK4J3tGTzxWidC
UqcKYv5oqFalnXrmbHPh5vNq628MaDpeOLlXpCqjXNLE9zQL7jALhwcYQofBnBZD+VUJIIyGe3Zp
AQokzyjbNqOpesjmTFoXEBtza6v1Q3BZN2W1CerqHh+YBz+fyz8RB0mnNGgqYtxa0AOZWzXc4TGS
xW8hxDVMC83eyBU+NzhFYVHFoXlLJ8wKPGXssUCE7pHKxmqo8/k5GGneYOePYSlvjdZYD0AdOIxo
3eOjXTtUy1eSmp8FMPeiYrh8FY0w9GwjuYyt6i6AdXuhDyUjVgODGENGIP2YbqtGAVBS3jSTqkFt
7ja4JsCrJTTKynpX5KA+WmrCUQ55pxlyzwmnqwh+9coPq9xTS9KgnXjvk6WIvRsFOwBGcp2VzxGd
xXTA79LVNAGaAA4cjX4AEK8BA3pVDFjBDZSIcAT92WqqG6E2u8xNR6/RaO+mDe4Q2tUkkqcFrO3+
tgmMl1IcA4O75hCRPjDqP1w0DoUwIVZ27ps9Ns8Uv0TlfGIEZTvkAWMlydGgUxoGNCOGQL+x44HA
OiTVfYvaQ9uXQZptNMoDVmbdDjpmOMpTcltW6gGuDGgzqX+uB3g3FQVTMwOz0nTkIufWdT4ZD+Tx
3QvuKRvHbreJJMikJD2WJ7lw4lVbMEBmgUyKY6qRWOBiLBJ6NRhrZJQsOQGNnRJdTA3PWG2yfVSA
qu4IwiRUnSEUMuRyEhdLJb0Ug3z14+41qRmriCeSwe/Tqm25aEasMMUXdPev0WC+tV3h+ZDODTUt
t6oyMF42AjKs6LVb4QslWQbsMZBRPFNujGJ6DE37U2wPO1U39pgyq7XS6Jckvsx4WTQ6LQ9Es8Zr
e/kDLbVXqSUPjFquOldsTFJ/G7V/QbJ+myYvwpgBB8meou4dljCd36/4PJGYKkEfYHXSntxCokZy
v4Yt0nZGOi8VMAkXCO1ahLPDpZk5D3itKHBnzpMqu8vWL24WlP///j78n+CtuC3SMSjy+t//xfL3
ohxlFITN2eK/H4uMv/+a3/P7Nn98x7+vou8S5f2P5m+32r4Vc2RAfb7RH/bMf/95dHPSwB8WvCV1
4K59k+P9W92mzXIUfI55y//pyp/ZBY9jSXbBM7qznMDtRkbfm48ZBrqhGfryVb1/U/N/+PnO99SD
67f+H1dvQ/S9+Iu3/Yw+0FTjn6oqLFJuDNWyUMD89o/+rW7+9Zuiqe4/Ke3YwlUdgfzHYlWOdpB8
A8Oe36TC7nQN+2cqws/oA0P7p6G7YAUNzbVVXRPOb//5Cv7wU55+2n8wfnVbRHlT/+s3x52TDd5/
8v3rv34zVZeEd810TK52jVaOUFn//fk+ygM21/5XxejNNLsXL2vszkFlgVUzypbRmHS4jAHbzdUx
lRAO3cXZark1yaI2gV8KMNQwqvHNhuZ3kYUKRLbLopfDoQ6t/n1iiGg4YCMXnpKN3zJGuQ/GXBxy
IVmn/Bdmc8ftNG+ZBWRGRX5+cZkkNomySoKJvwZefCh0PCClUd3CwO03S6jIMmG49z+5I7jE8n2U
vToFQkk6PD8n9u9zy2ttxu1p1BAJ+ZGfHabZdIPRjtIGOl+ohPMssk14cJAj1s3sA0G8xGR2EJ0W
lzmXhBGwJNMuMpPigDGvOBipk3+YmK0It60wj0vuykDH5LBMooAsFpob1GujGqYTr5e+OaB1wIlW
dTOwsMtnvKGldNBquqK4T7VabvwOv/GF6HDEv8/aDKLsk+HeLLGgUXYYq0NF3+99sizSncs9LVJA
Bjltfww4UagY2B0j3ko8kPtZIKRAj28izJ8Q6DcI9ZVZsc+oApU0N7siJIASphpsRuT9hDXRqZwV
/+TPN9sUEwADylttdgXAlX5sQ/riZSivoU1RJ7crHnUxqZwYtXAWEFRBlXWeI3QQRRIGBMaNPXt2
JMgeb4IxuxSU2a/A4FM62w/jFCdTEPNbLb8NT+SndGoqHA85wUzL70d+RbRJasGg5kyFslA3NiB1
CKDwSScexYpHylvDTdCj1t0eOJ8xp8xz7u9zp9eMxSVyWl62OS2e3re8Rk8U1wk9SU+Obbk7bfeL
3ZyvXnYb6CGZW8vs+/rkKKdYfjhW893C8vuxn/7f2XEti3//mixdE5Mpg1enjTOp/vxqzl6j3T1t
FRNPs7052+37V3D2NZ0tDjmOArXFLLW8Oey1citrzNrz5RItxqx5Qun352Ky2KROy8s2Mgc8h0ea
jZY17xstq5ZlQSbaiHAEUXDDkMFf7PbstdO/L8e5MHK2elk8bXM6GuKQmgtFH5r1ssmy4q+2O+1P
CVp3IxP38vTS6a2n106f7fRaUus31CNHzvDZOqZb9lMxO97C2XinzCa9cjHEtbNNTi6OufNZfbb2
KVjr6M5rG32x26mz886aPXjLPk57O1tc9pUsjsBlDci4RSHB/yX3UJB7ic11/td/9b7ltfc3L9ss
B/K+h9Py6d1nrxWzfzGRarHviY7gDvlNeD1qLeKt4LVGGITU9+UotQCoLKs+zJqjX3CGzbfR81Ug
RjMj2r7bQO35ZjEC6cYSjtOinu/56DDzg1weCR82CpZNl3Xq/OA4bbostpbQNmNiXsdtWh3SeeKY
Tvk+qTWIlQSPSBwVY323rFi2W+bMeiho3P7+luXNp8XTbvqo/blXVH8ubV3dZCiabyfLq+6wzC0T
s3BRizoMjn1Y0dT4MxI6c60G25U79MfJX73WJNx3kU+083cyLM/BeU6fL8HltWSar5tlTaANu1J0
2nZoZrh0NNtQR1Kh6CdE1+cbv79veVVZTmtyGYm0SRFJUJA8LJMWhgO8yqBbNaFdzRzfn5NIn2+K
8+KygkEa0Ldl8VmVQ7cHMFIfloluq2Da8lh3PNMlbnD+qox6AjZYG0DmVZAfg1NHdMwN/NM9NyeT
mJlDL3g8nCbLa9QZX9R8AOkT6dNhsP3p0M2T3OTz5l29p+cELLeePZTzXEzKdyfw446tYx76eUL8
67i1WusQqhm+ZYa/5AZo+L30C+rWccGYyPzrL7/vOP/ImPo4YZYXQbsxa84PQQJZ0yDi/YYuuXtb
JUawHknj8k0sX4wvnB3SaRuvlioObusKCCLMhab8OTdahGZDxUfugqGCaEqX24NOHR8XVcV1DX+G
5ZAKAjCreO2MsCp0EuRMWHD9A19UcTANKE2yBPxpmpIAeFfGgUftNUd3hm5qIJabUbjIPaQIljyo
fMhtHcTVeo6AZlAoes6tOlxTtN6SOSduWUYT+58Xl+VlzTLJpzlfrtRTMpER8GH3m5dP6z9stOxk
WU5TxdroenP1/n8Ii0GY6CM1nhTjwdH6bDMoDSosqBTYhWjYvE+GCDpR2Rs7LdtZWmACEmL9MjHm
ltcyx6gsIRrL8vLO0zaNos5Bess+f9/8tI20wFbok8rIeVQC5pknUxtxT11mOctgPJVzc/cv148W
XA7ELuij/rjNsvX/4LVlk/f/srzFj/rXwGWk+vTvlrnTR+2GHkjvOKeEzB9q+bZOH/dscfmgWODM
6W7xbZ8mJ1v38trJF641PkqoweKEnR8t7/bu0/uWORQtOMFP7zmtft8t5Il8d/YiYnZ2d/Zvl23+
29cIoGX8IjU2ljonphDde1gmxLezq/PZZRm91c+NzlfXjJhw//lv13/Y6fmmH5bfZz/se9AHrjoF
QdKy6z+tXzYlr7vY19rrh//x17N//Z9OB52M2uPolvHmwxEss6dNPuxiWXO+vLz44e3v6z8cjpFu
RU2/K1YS/cMk/X0xK2KPkIURISxbnF4/vcEWKmLyKf12eskXjX7AdZRRip9nlzWEnmnvc8VIDzGL
yAOne7tMhtHFLz5PErQsEN7m2eXFZXXalPSGT1sucyGJQ4AvqDLGp9UWdFRS4+cdf9idPgPP9b4E
rrPMLuvf/9OyHMvpcSpdHIztrBw8vX2Z+7DP0yEte19W83PfE8DcbLRsQCsh9U/LtXK6IpZFrABa
vnu/LqwuJkz8tJWalUhPI1ohPE7zQ9/NEIt373k/t3VOEydHN07WGmMpQ0XYho+K+xDPyPhlonSz
pmaZzabERDUyr3LRQ5rRYXDn/mw6XxPEY9Abnptzp8Vs2MTxAVV+vh0VoPC1E36j7UMFYTQUDwjK
29iKV58HeYo0dkiKYG1qD0FWyEPRdl+QBGXHqB41aJ4CG5RwvaVvDQmfhJuj2xiZJ+dPt3TfT5Ol
h4+qNvQIpUoulBYii0ppWCYBDdwwAedk8DC3QBEmVSzxh7Vb1L9PKZ/FNAkWFIhbVBphnDCazFLP
sZCrKiapHOjIfu+7LqWIpRebDWbvVRaDem6PiOz/F+yWst8vCnaaqzvG3xXsLos2qqPn/Pljve7n
u37W6xznn45m6a4roP/YlmlRAfxZr3PFP1Xh6PxBI9RYQyTqf+p1FPlA4yHMhxFgI6Wwf/s9qpQd
usJRgSfrLlJHV/t/qddpKv//Y71O0zTiSQ1KdrapCRwn4o/1umiUPQ03Te5petbrKKzdrSPHx2oi
zGSkeGTpluLlIaHUIy5bc8j6Da31kqISVIEKTESib7ApaPCSk0tHM8dtXl0NTWveST97Ik+YoXiy
ogrhKAxHADNqGgfbf1kZF7RM9pnGKS+wMbYFhQJdfk1FlW1qqROFSO1u3UoyquRnYkDCKtnaEhMF
qEMa518YrJs2eYwUhWhnlEyKuxrMWRTl25eTy7gCuY/ggzKCiivc1gBcqDUV9HAkB1FlzxVsKhLg
5KOs6gYeLJ+1UBt31QmHvDFNR0pnosABtce4RPvW2J26b4Nyl5Ij7tktvLgSZ1GckdoU5ulzmbED
WY6HocKOOoJvhEQMjVcDsD93qV2nvyGIbqdqBdlPLnefqCO/2Bpea+drqKHbdsmiZOiQUVOn0I1N
UjBMkEVYGnHmk6mKBNol0m+TaR1RTJGeYIBypl1r+R42Qzi/jvhGX9HYfTijf1Z4P1Z0tT+fIIJQ
JGFylnDOGSZV5Y8F3Xh0ZFd0ZblHCPyoNhhIlknqzIhmC6dIMLZzomB7wx0Oa11KYEhk//wy//5Y
zmrLnKsCoadqCMrejq2pZPt+PBSdEviAW6Pc94o0LqIy/4pPRsgdAtzbQM+eFDd/i0T6q29gvgQ+
lLTnf2sbukZ0lGO6mm6cfQNTa80INCvd1wqK0ioZLzix/SlA9CthiOiSZ0screNZK1RKkCMKRtqt
3zcHPoa1r4rp099/D/qf4oU5IkG5XkMMy71A5c7x8YuIVb2mAlGnexHyRcS5IhhBbvBQAGweiJPi
icMoKaw6C0tQcuxz5EX4OqC4TGhqDUzbQe++dQNRkJY1EexX0GKad2X5iTcYcN6RhD38/UEb80Gd
f40m5i5HaI6wbOfs1wu4AiJC3jloV04bnqq7JnYYZuwY2JWxhSnONqO10VdfLU2l1hBwHUY+FmAG
PApP6q8V2h+YgA2CPqW4s5YRA4q3vuFVg46iCUqdnrjEOcQv+HLji1SHzIZZugZ/PL6Qm3SNAo8v
Qo9eB2VoNj4uT3xO+r0OxdFrU/fxF594PjHOPrFrm3xS21AJY2Zo5Q8/05AEaZgR7rvPm35vKMTU
yyrKtkH/FCKNwdzioO2E5qDqIj5oYlIZB9HI+Jos1I+9DfYGe6iEYI27oIKWgxMvYriZ9OOeAWT3
sasscjT869ZPOs8quQm4ZUsiReo/MwJKHl9bQU1NNBVjRvtcwZRA40LfvlBzr/LtVRQIT3T+r64X
Hk5nH9tUEYvTRLZdpvbZ9cLAgj1miHj3jXQfC5fxFUXHWuWnLwowxm31g/SNda5jPRjqEQJNYTI6
7dl1MG3cmngSFAlNHVi4pE1x/Yuf5K+ODTKMrtPKY5RMPxuekpWbGo20yOEbd6pM7AMMzS+FI3kk
1NZjqdiz8MnEhsXdHHYNwWolUMgAjagB4n/Vdx49fC7zVv9W2+ELLPvEawLrjtOSbOOuIiC7MYmk
nOQPE28q9KHHyR2Jozk6jnlbBZrcKTqcyAKy0BoQxC1+e7FWQF2XWpkdojj6Fgnfuvr7j639+RZm
qralaQz0Wa5tqWdP+SSI+yiwyng/MSC3NtP4FkiBu1IZ8F9herrDcbiGhYNm1Di6PgsT47qMWIf3
cSayXQ7j8+IXh3T2XBGuyWG4NH1oypiaKs4OSUQK1JnQjfYhAmUQhtONGlqgTLN8DwJX7EOqqLug
IyXBdcx1Y8trHMnKCqPEr45kvgw/XKbLkZga44bCsVXBsOUfL9M4ayxFKlymTeQDh36tyVje4xJC
Ihb3yH24DwGrCg6THlIxUNckZRF+k5XDYexTa2U09lPqoKnFzGVtTN30Ckv/xTEa83n5p2PEA+1a
PPm4m8zf5odh1dZKa2nhzEWFbF67jeYepJKshVt8UuBIfUMiScJidrShh+/K8MXuJiycva5em1GG
RV4gcacy6SB1N934YdCslSpBZ8ROdqsrKT7RSCfd0hXoSuC2HmNdeWrbsFoVo15fpQOtPUfGa8Uu
f/ntnz0W5m9fcx2e6RgMdUs9vyI78p5xVTfRXhUjQDFoKCEDlsfIcYJ1g32W5FUyfVAYXzQaQ8oF
MnbPN8bsgMaU+p/dH3q6oEms/OKaMc9aG/OB6TxlLeIyDNriztkJisKuKybfjvZ9jI+lGQEYx0XM
s358NFVM+UMM7QeR972DXnD+AqHkMN0IOJ96m9EIDXiw2RCk6sFX9iaa/IJc673QR9TACOOmnAET
u09v1G5GSnRWsO4iR8NjaO2iNGofjQGJcTvFyjNOur1pdDU4lOYV8SbAsUmDeyDay14QslCYGeji
ItyMBYhgEMzQrfUQrzlD6Jeh07z6XTYdk7a9zvVEu8k7fscmQX5XNs/OFF8NOqw+kM9NmO5cxjcI
tQBTm2AVbwpMjsvQts+B3P39TcD+i5sAkgG6RzA+eIxbZ7djmqvoDREV7gTNj13fwfKpUCVNaKCo
VJvWrZF1d75rocb3QUNVFXLGKavKjaUpF4UW6FuE8XhcksHc23jnzDCLb0fYsyP2jj3a37fCEOBq
RPDZJ0UHZD9KuMCV5lqnmUlCCBZQp8GM5Ce+u0FZc1Pi4P1a+o8Y1mt6TpcFBKONnNwvcRCSvEAY
ERYz30cSCVqByDKaHTpEMAXvvJ/M94fh2M8Bum3/o69thgBwVRNMYwvcq4j8euRyOtfyc1iPN1MK
TkE69BcMGzJT7Qa7JiHtM1JCsGQ+YHFAeoyCk1pcMnC/7lP3GwYa/S5HuskRw3GVxWZS4PcIEAtO
abqrv/+BtLPnJReBo3L+E7pg0la1zn8g1c2bAjFptFciUnybvL5J/FzdlQPxI8Dptnj+GVmnxlE5
MPbVIX+Er5FcoAK4C2E8eamtXxErn66MhMTlvK4b7xdHeNbIWo6Q5zjtDd1het4piBSdk0ipo/e2
cNV3D5kfBF6h8mx30MrDm0WnH42b3icXNJW0f4KqAHxOM9kGpk1kQbATE0xie6ID9oujo15wdt92
VHBYQN1M03Ug1f3xvj062HAIxuIsk7rYIuGG0dv231KoplApSli6Qz+SKtCMaP6imX8EgIXYlPeH
XlgF678/IOO9R//HR4ljGKqtuiZdKQ7trFWaylLRu4oAvsFI9bVp1Mk9tgQSVp09IAHlC6uIeI1y
AC5RuM3KN5fooWej+KrFPUMF2ES+t87cVA2zXU824lEUbzRn2qNvw4qPfCvdhBHxu9k0eH1Ywe7n
trhKuzl1SZuMVZd+Igi6OHRh43XJENxKG0YNWu5yz095Ba/ntSiL+MqK53CUZrr19YLrPOj8A363
aBMGARlaLnxwS0YvcDzCy8FE6pYUsvPcmFaw6VoHI7ZvW1oYuHo5zo5IEvQc39XxQu9ADzMeJYzB
3QFVPrYpu4pdgnVNgaERYcq9a00gmEIe/tDG54irLEJoTf4war0Btnz9g58bEWBMoIg+Oq+GLHMv
TSUfKotXjaOSNBNO3U4lClPPHPNIlom2hs4fP+oOcJYgvDLy/t5X8VXafTgBvQFCYNGB5iHnzCFX
jen5aYAnz043bV2LvYteMNpaAfpSbCBHHqjfFEy1d8bAWIpNScKcRpx1WLAOIPXxj49xtNUK6Eqa
MhyjFA02Edq0ZzNcwFMnvmaAqWjrRevEtddlolhX0+AMx8yhUl3x9N1B7+CJ1WIYcxF1bwvpW18m
fZsAFZNhN2KP03+MU6Lft2n8bE9jTx1oVLYO+SgXA2DCluoWPhdDrL9wE4ScqbhXWmzu677xrzHc
ID/MO6Izhp5f0uk2uhvrO8PHMy5DUnlKm3CLoSHvEfpWeFvqWYViMyfQW2hbejeAq3Su6ilvlT3G
DLSdig9zvLA/BZpqEaGGT7QfFGT+BogjFUa5alpfnQaDYIy5/jBGbru2erTgAhQhyafJJY1+7AYV
PKksHuQj3WaS49qEMC5z1m8qhYNginM5zItmb8n+tce5tw0UC1oHgila0GOwrovyhuLFlTBr1Lp2
fTSGBPjy2D+JCe4ujaoAKVS7BjZI0i3FB6yOtrlOS+tITAplob621rK2t7qQVyqhtFeJhVRTj5NN
a+XKWoPFtCKjg35xmQ07KxJ3utE1GzvH8Zi0sKuIYlfW8WwGS/0soCSOYaqd/4UFjTgt1Du10o4h
nES/0b33RrfMfUC78LgrjaAwx7JtNNbali6Ovi/SMluT5u0FykTlTZq0EZGJeRJQFv7eZI6BSD/7
jBB7dQ12LyF/95bgAXP2+jY7ErULok/upIZJAUMBTOZC7a5gEeEE8bkgQ/0JdufwSa8p84saippO
g2mthDBAhy7ACmDV28QP/MsWuJVVOtYmNSr6tcNDl4/WFW2gEoAkgcvmtLUGcQOMJ7hSs++dSh78
JMj2HBI3uLLng45q90YjcQ54n0ZAqa3RBKOXDOqdcfwuJMDLDQWS8WFbGWFwrY/fsUSvx6rSrpJu
gllENuZKCizGwEHMS5U0CjqDWrCNMJcK7ORhEceX3WAIT1V4lLtquGvImU9zS73stOHKx/nlkW+i
3ilgMLX5gxcy67cQf0jVjNvhEzbAxENePGM/Lmk/Krswy+UNHn0cUkHkfw6b6ZMyqS6yOVIEp9na
FardvtVx4GL7MT6VNnAjosK6IxYLVfI0JNonJTDU35TEKV9aBlBJgALic64H1tow4vw46uj5C6VW
v1aMbl3EiXVbu2iG6brzPTnUJzRR78hLqj1NQ2+vDc73oscjkwfEpSjEBa4o+tzLQHMfLEVQ6iCs
6KiZ8Td8DMGWllpDU/J6BAhDQ4OufzV9EZJbT9WCi5ozk6T/lnVUDeg1vuqI8jeVabRzdGZ3E02S
rzBz7zokEZx96LHpZtPDyYNd6w7aOh9FxWW5M23ghf0gb9SiaNYiwhZXNEa5BShh+5h3tHSv9fLF
dgeTaq9W7tOW+1CHFeWaMskXjYZMZjb1oQ8jEmjy9JhG+nZKqzsz5BospKGsDdccuNfXEPDjuj6k
PelRUbs1ZP+cF+IT/tn8KolLAl8kMVWlwKpOLElJZfx62etQ2zFgCocgg6GXnuoY4UZo39CWc6/q
zXwVpirsDvBoXa6WV1Ot7w0jE2v8r0jE8MyWOioI8INXaofvGtlBvinD4xTH+JpGh+CI2jhMGtyA
pu0eZGbFmzQgaxSomLUZtXiAFGXdo9vWbkjVwtvvtPAfgJL0E+aayCDoQnMLdRcEXc3AVO8pPR5l
x8Iil1rpEYAjXgeKrshMYOLm1XjVFxK0F8KRxMBq0D6DgLZW9FiMC+kk12Cf2otY8gNHpLf0GY5J
alASFQ/pdzKNI1qVxK1K8zInBuWyDwltI0pDJ66LQKciCXmq8RCsssJ4CH/QjNSOGOQ8V63kPlYK
r88z57Ludrlm2DtRAXXljN2nof5lcm0QmTbc4CREZdBUHqF908ZweUaXboHDzGibnZsnx9J5hLy2
Nt2xOWRKTQBwxONWVS0AlTHCe7qgtteVxFkZWSuPqpUjtpCQmUMdMNFYIu2o8ef0ia1t3Ml5SghU
tlt4V/iODlNGkYsYIYzt0PGCxB+PU1/LrdLFnpqELb1w06If064KsJo3qcjdrdvX+LJ/1I0a3yaT
cp8KxhJx0ivemITVGkTPqrQ76C+1qYOyniB9xNMeRk+xtRnDuWA0BUdDVoBJVnso/rH8BFjlW6+A
tLCGADEVJWLYD45vPhCmggLXT/ZcBeAbXFqGpvSfYLpJba0QcwU1h231QGiXeuY5TvQQtZQZueRq
HrrwxsYAdGDjTIQ8An5Pmmc1YiSWJ/EwZjdQ2iZs0yplJ7kplLTajA6+ysGYU1esT0GP5b2qfZOa
mX9ng2FJMnizsENgYQ1owcYh2LRNeW1AkbmQtJ02UhOESZsPNKnXemT1ly3GkSDKnM3YTS1lmPRl
9Py8fSkDaUO0oi5eG18DGxv34Kc7RySPktIIVun2S9sLoGI8BvZ96gQXXUPsk4kmegXgsoZ7TbNN
RzWrltE6m2xIF8TKqVNccXvL3TnyyfcYFTB3hq7CdtQ8FQjgRUcUW/m572Y2JNWNdZnyaEai/QgE
RW8x2SZBS96iAS9AS4SxGuwMfm41viISGijfWq+aKD/FPbGEJvm8AMBjvLM0J/y2QQ9YeKmjfo1C
Y1OBi/ZmHEccQXGhwlqCsyiQqw6XqjsoCPmUL6Ip+LnHZ/r2MKIrZxvWdLdJrHNyaFZkXqbrNgcq
7Rv1U0gHjmaFjWnb2XQdfijYfi+aZRxtC9LTyEOOAkx41eWU7GJrGxukadZVyCh47B5yFzM/FM9o
CqaLeFBuIAS4U2ljs4ceY2fRKrHhsKhtYq6GzL+FGHzRdA14w5nDmUwIvXHPdhc8vW6MYDvYF/4o
EQPScWpDSDpzMcgtISe25VU1wpFokuJSKul3PR+P0KlGC5B6Pkdekf5GS6FNAJbJhsc1Xu/Qf0mI
qrPs7KG05A7B51NDveFioqwBA5ROusivZYIsLs/g0Qfc+FzKMhd+yuXSV/H3pNEBTeTUJtqnsEHr
Ri1RWxvALutAcfdWEmjrb3WR5XeZ4+5CbgVEaBfc+uZqoNrp3RaX0UMpcdX+X/bOY0luZcuyX4Rn
7tCYRiC0yEid5ATGpIDW2r++F4LX6rHYZfWs5z24YTeTkSEBx/Fz9l57DqzmwgiQU6KeNH9WzVeK
Iy7ZgwXqN/JeoZly6ZTF7i5o/Lcq1C0CoqVycmHumtH7P9zvcv/x981dpfxbV3r/3zGAIepa3+73
s38nWtzTSxgfculb7nP/w7kmR5tVaEGGFsffd5RgtbfeJM6/f/zjqZY/G1M3xOwbBQFU8IE1Z8Ti
Wud8Ff/9kfWu0kEh/PGwJKD4NOKJll1++e/X8Psvfz/ZH48SevpzoZJsW2KKVxgeUVwA10IJEiYE
cf7XW/jr9d0f/I+Huf98v89fH9z9d398NL8fZ3nYsC9evZZm1IzD2GK7bnYiP1htOzwwFd4PCeqA
0Zm+eVm/p1btd5MWAlXBm3fUGsxo80BnXwm4xBYr2jYBc7wO5TDeDJcCP8nHjzzqt1Eaw9yGjghh
7NBWSFzybtuYuGlx97yBMoFhky5uRggvIChBJ8ppeAdM4l2cnHg5MQaHtosKLm0mtFJyT+FSV2SR
GgNG97ShtNJy6JER+peqOJfM3m2nOttunt8M7zDZbropDLZgbEAg5kfYwm1d/GoJ3HlKxGcz4iIg
jdmFdgSLOPDMaese4I1TkEzqG0q2x3SKNuEIlUKQW2vH5bqm2+cbLqspxD2wj8l4yGQ5r5pRnJLG
eGwQ65CRWkKMns5dhMUjzsS+HBQBxHPGVsolYsl2SIs27ZeAY+UiZvzW8Gc3rTlEO1e79Xpf+7xr
vzDQUY0VYh3P2IeWpj2Fm4Yd2zosF6qJ5jhMu/jQ2kBjutljmTSzWyaeY1rdfqOc7+5AlmhneKh5
sWbaI7ZgmuWO/iOjZsPWxdUoGrcSOvYmgYTFyK27IJwwSPfUiO2C/4B7lSC9fAj8Mteu+VR7D5p7
wL5/oa/xTZCuVYoezjlQ4rxlHxSNgJ+c7hWSBCh1D351w6dnePMXEKE3zF/drkmAHnc5Hvix631K
xWYTQHChR5s+Vga2KieE5DgF8w0OlcVbCk+RXm4HG6tMYREQEQCWbox3WJpIQQcKESjIJa92iVxM
WuBYev7gluM2rK+OCED6zgbAP476FRl69S7ITTJf29Sf1JzwtyBxWEC3hI8Fa2MGSqjn89pVWrxX
OfHURc0kZ5FopxnAYXoPgRzdXdFUa2XPzYEQ2YsRMcmcwR85RWKv8p5rIKKshUME0PteL9qaPay0
WbZ+ppeBb6kw3lcy/pFORbHNhfFjiQEkjWuUexArJEYa6VoOvGJ0JsrXHayxuGZuvLUWXDGQHubK
UBwJnovhcmcIXLQACbce93KdWFa/J9p2k42AdD3dD7SeT6auDzKeTgVwat+tw+TZmX6YohUH/ijC
eEtkWY7aeS7tr8NQj6fG+UzUc6MUNHKI6ENstJfZXVdD3JATCvTS1NU3C0MfULTxISuCFzRgP5gi
mY2jyCudDylEX3LUeJF5FuwHx9XWEXTPVRUCVfACy4DD6sH3TcuPCRo2cXoEuneFHdA1qh+MRCfp
XoCvydP0HMhyEzVMBGDIcCFuPFauujnpZik3ifp0Ba2zAoNcjoihAUUDdMR519s2XwMG4tsX5kvb
EurJeGDux4mrth1vjbh9SdvwbKFZNwiQoctzaxS6ligPI2zNGLiyGaODIMNmE4fDQ5OB1s/0HAiA
qOS+rq2vRe+waJgh1AkrBMweoxnRsUvj1es+SILHwC+nXQ9GQQCaomR+1qtxF//qA1wl0wTitvew
WznyFwcgfMUpo4YgqkE645aMTUkms5lvsMKDFzV0YmXVvEfSzgGIFAXHBpnfNPjZJmN5nuG8FnqW
b7JPaoypC+NTmZlHZWcACwAGTMvwOdSbJ69IICr181tmQShJ4zdPLMBZFIatCJJdnMhL6Uw79IlH
3fTooprQiOb4BUZvgxWGnqpTBwu/0sx3zQ8rHjc2QutFpqR8bAQlBEPD2fT58JLQtjDq5FeuuY9u
R5B1F5jTWilzEz8RQFFvs7rlHJmzxzwFmGzpYsOwwHAQ5BoGfEOgB3lYv3tzDvQrRA3Qj/lLhSh8
l+SJ62sjPXAvAKU3qWo7OloGDFVRz+A1a8i7UBIar+Rp0rktbyjWwosmrrFI3iDpMJ0wxm8BsomV
nsl0Pfczo2sVviWp+VOvZzhYS+tJKfuYFJQUbaY7T0YXbQEMignYs1U7xrnlDIga7bNNWB9G50Nr
CjYsUEAvQ4e5yoLfKfujqL/OQtRrQw8GFr/5ELbaTdRxvXOlOBICR2tOOcjpHWZnUQDXVysIEQmn
+FSL/ItNoVd3QsdTTv5KSwKFP072i1IgaQIDrg5naKpqVC8a4OcYcmTkjexnc+akZYIBOyFDOevA
Q/fBt4isi1VqdMO+zxakovW1p4G79XCjAMfa0RT9GMANn6C8/rQn7tuTx6ZKNolx4K3bCiSEGukL
uzFHJvnS88bV0fUiyKv2ORj5gv2GCxlgO/ZtsR2cYxfUxVoFUelT5tcu2KQUcw3EUzXC7CrDTVB3
T6CJQf2Y2Uvbb7UFgGywerJVjXta7M0hS3R5aqJli9e2+rEru5fKY18P24WMjMpaoHckqccmFT+X
qqNovQlH/Mx+sCEgIykcXxNDtre68FfgqANCFWdHKcKyDMtso1qQJGEHmU/QTVwtHarRDPKtV3Lh
FBHEoCTfl+FwqAq4Q2SrsHDaWW/7RYoQz0rj14BGJlytCRJWPEFIml+KYqApbMTjFlvlxWT5Hu1h
rdUDmb6hccTOg2F1KveN7XUbKwc1kA6RPywnKVbBbMMzYhyDpuAR8O6R8WK64R50bs4HS5pCjzeX
FCA9JrslhG5q0QGhWdEwhoE91Y/nOvxZxJnpK2B+m0SvYpAV6ROp4+6uB7flOxOOeKP4QV88qyNM
y1JWR4wF8XuYhu89gEqaBC3FkaxP2sQYHapGoCxqoCbbWYGnHjLgSrWtOSdOoh9WGbrMRdAAzwXo
m9rQr9qYg34Ja5aGQf8IJTidY6hyc89uh0ZdW33N22na6CUJDJ6VXGvHPuCPIcSKAea2dURxsGtj
6yZ7NOPJ0WfjBhIpFw7ZuMlljnJvP4v5aQp2qOe0Tds0O5KtBrYzEReJr3o8EnO5iQFRAmbvF24e
I6HOG/zG6Kt1VplvtTc+zWX7VkeMs+vIfu+rSd9q6qE3g4WY211EREli5nhjTO9EZPlNg1BQN6Oz
Grvoweb0XzNwvyZA+DnZ68B3l35n274Hvb2wEB3fnKCIsJKA6WE/xjEiYXpPagNCqWdrXQxHCah+
6l6YExBIT3KaT9//Sclb1+SLZBPFU92BjkAI7oMJx5VWOXulNWf0geZmmAZKLo9wWsuur4GooouV
j0+9HOh9lvQjmbxL7WHqvOd88V0VcdIfad3SlC5ABW2Sim7K71/2A+P1BnGQ7pQMlrJpXOWaVnGJ
rYzXUGdG1YeaBsUrAWU5jjNXIyhUPVHlbGDZzO/tyCEY2BPH+40TahPyO0qnpBt/39iBKv3IWehz
i4XMWW5aLN6OEsa+LbBFAQP5QOkXrKrC0Y9jplEsdpX0u7GNT6P9CtqBOYGWqS+oczcAdJy9TL3p
WE0NCjSjPAd4fY/3G00gM7//H5crXCBLuu79d6BMralOjunij/vDEHY3iMkxJBNFWgdzMc4BNcFr
dn+H//7Z6HPHx4LOxDUHKHqyFgP1UHUGnR+cMLZiCljEixPGGDsSIqHZvOtpFmxoCc1JFRzuz1mA
8v/Tj0awKyqgwPvt7KNlneTYFhV5zIp0gH6CFvCFQTOMgf9y/k2k5W4mHZO+MjDKEd+puWvkG2AQ
C4tEVvYfoQMcOZMAB9wC4mNj0o1oyABeaRGhxkZcrAvYBn4BeHFdiIHYtruf/t8OJpBG2VFd3eVN
5aR04veAXRhXQXzwAmfe0Q4if3r5x2X/zhfJoHD6VIQjMwNbrP51Z5Bg1uW8E4bdj3cP5P0m4VLh
T7StMAyBM7ib+YCy+ah9r4mdo0GtusSnipMr/G5YTJYb6GJIZhiXw7VKlJ93s44xmmp71Fz9S2qp
jhyldI+W2zo6afittmFiGgXHb9cRfzNj5bzf0M/2Ze9QKo81rJcMZ3+y+C/u/3j/v2z5sXErJikQ
e1BjM/SMNGA5xtJbc4bpjagCRjlkHcmlg6NHFcXla2kb5ESr7gvXuC+sgN+LcQmBQEQzwGhk2o9c
IHWgRIlfYcmvoeg/Zi5sKfFmZmAn6WvQ5RVvin3tCsnqTZ+Md6nLN2uI23UXgCjM7acgHrazmiJa
5/2BmvhnGVI3fw2t/qPOGYfCVyARuygeHG18RIH51g7jCrnO62RTgTjDN0GI3EpJeEFa/emY5jfE
l49TQ462V4kJ6CFSMbcgloH4O3ekZa7rRn4yOgTslGZQ3VtGfYsp5W5PKZ35nEaKTd3yq3/ftPSj
GDr00aEAiHv/febU9U5L2LMv//bXXeO7C/n+kPd/Fn3nbJrJfP/rfsPdHnP/5f1+qrXIy6jNS5kS
F4Act9iHM+QoRg2/amu8QMSh1e7FHwFDPB+GG37ZWXt1qABWTu51JE0I39VOeRK4p6bXkJ1m4jIF
ub1mLvgI0e4haOwVIgto3rXRrcaQLyQf41U8BE+kdjDGAVIRph57WMHqBoOS6RKjjSEmTnrqKueZ
U06KXzB0uocKZlgxjRurbC6SxeNsO0dzJMrZTSN/9obkycDKRUVPcVOUaUJKenKa2ny6WhGnVbP0
7kg2Y45RdZ81Ms9dieSz1vM9jQR9r5X1C9t+h5qu3lkW+UxWR/gOGmUfxova2L18lkk97c0+pOgm
osBxqTFmLtc7w74SALSfyHq4TQp8Uyu6YxToh8aKHN9yvWaXAJyP2LJQKqK4jhCZ7+hEstfvJFDk
iXPUnP02ZZKUGMkHAGVaNKbaOFzz5/FdSHc4gt77JuOs20J7+d5m7sWx20fo1je7C3+YJDOfRKQR
Y36uuJS/jqm+E2lrHUCZrEdB8Tu3u85yhwPb2de8cYGklwzqwKH+KFv3rdaNcFsvg4C2dK6cHa+x
F6E3kGG3yg1363bRZ9KOH0hmeItL/qfOXiKKXkxvujkWIifm/SrDKp+nnGfdWAHsq0dmLqrfIfn6
qf1gnzUu3JcXaYfjBhGq4+OdeMFx0h0tE6+w1mWwPELnV1WOwa5VlwAoJpAi48gcM/c0dMFNsLVS
9WyyWcktXe5k/m7Y5ncSQkNOXWYfzNVm3E9MkpjGTg6vxwjiRUtVEVvFEAnjd7WLm/xGq5cql825
EW1GTd/3bX8uJlVuLa1giTAHkhjjm2aQIGFEtzGEBYgYwMrYUI5m5PlBEJJu5tW0rmGUamKjmctO
cwMo7DRX9oMyGF6lKEl0q2efrE8voWQIXDSkKRpKp7ugnYDVIEzqL1M+fTFTylXyAm5p6TzCZLhq
nfUkxuE9yoaPIooujjXtE3r2VgKsOJnzr66D/kwRkmHgeeaILc9lUXzj24f6ZYaPpL58p9YiCKKI
DvqcnlnoBXOlH3Zbnnt7/DlJ82fPSJ4F+tuUIWhrrZHZSX9TRd6sZdd2a+wBZyefP/PW/VUhNK8Q
EnhNIzg75c1of6CB+Ryk/VV/6fo2ob3DQqnq8vsM0Hc1RT9JsqF5FlgEokzJNcqNL+BXaAXozCza
4W329Ik9UYJYAHhdQ/jAXEOzQ+D+heOSPAJBFB8F93UOxVvn2pGfoBOmDy+29fI46EUainow9fME
VcxtnqWL66FlmkjrJIcs25J6CqgMGSC+VluQDVnozG7xC2S6OhuOwZCeF562ovKFOb4kdVftClUw
6q9PUd996TJRMPp/j90l1JbLKuhzmn1D4J2aSV+nxHR1mvUQTUa9kwVBCsSzTxMacgn0wR/ldDUG
UpMQGCQgFHdDU5/ticEGm+uHKNTxgD5Ui23IrCFBGr4dWudupncFonPd6BbRRkF0EFDAbWZStNbM
76NAhqNDBptdGfl62FP7iv7FbZOnsSVWjs7rVDE+6aEGFxqtX5w8rFYcgImkgOWN7QlX3XOWLjrh
QzK2j72hfQs8lxQddKLMN9fzcJuhd8x5hTvS9vsoOGp999CTAV+G1r7U6XyN+qbMxzcaTIYjfiF+
LnqPCYGTPsGifB469V6NQPg9mUG6z89NxgBE4+sZLPSPkgaWBJrFBi4zHo0Ui4rTeZ/SEhDyhh7M
ymhs21igqLEIjC/idkeSDCrXFinJtxAt3cobgq9qFMNG8joyzspIu1lBvUqFQlDDvLI3PmlNnJSF
T8kMqu9dBzeXvk5StTa7jJ9VjwytsQNmV46107r2LYrtV6YWNNF6OsgxnNGuBP8wSPdRxOGur78E
IpjW7LKuItcuiVTf3dh7m0JGoUwKEcRtgo4o2iko3rQGN1vpVd/DKKEVSHqIhiFoO7iB3LY09pc8
mpVpth8Mk8z1mLjVHqsCNq9hQNemC6qHaT7o+vAj6Ni/pL26NbaAERnlgthAQbO8+CVoi3JxHR5D
Ek1Z7ki0Suot2+QX1X7XYmxHfQojUu+6kxxAlzK5p3+UP+eNxDhWI2oro6zHykAJnA/f5tCJL7HX
vIcFtHW7FR4O00ytmCV/SoYCIAtUDIqhzA8Ra4mpMYhAmJD7Gk43X2l8nklAKtssaYEq3TiXij6r
cObaHyJx9RYZvagC6ITW1Z1s87men40hRalXIq+QqPGsoEuYU9gb3iW6n6W91Dv294Ci5lSrlo94
xCvSB+OOUJx6b7AR2zgpVMnMCCV8XOTrJSjctRBCMn5uf6USkruH7CkmIRl9kV75DlrGlWqQVkE3
645x55rbya2IZpPeS+Bm1XOXpLRQTJBUlJsxcU89DWgCHE/Axh9r5nlnYuKcsx3X+hZvSYRQzCrP
MvcqP5T6xdOzz3Bw1DnAR3GYmImNnlOf++XGLWMQFpKvF++eDQGAImSeslM50SIn7qM4xQYbxDRd
OkuoJY9NBt1nsWHOWS739M/ApqKeu9+4EBA1nbxAEsV2qeXMx7g10ATR1g9twApzz0VUmj1Bp2lL
f4xLyfV+I2eUe5qH0txUN5fBvY1ZeHElIvpcyc47B1mAVsSecBYmpMsMqH71ujTPExfDdRVAuTbJ
115PfSueqVWHZ+dQRUI9uxb0rkxYoNT7ktypjunXkI/NSyenfIsrgioxSfSdm3DIhZ2lPRrla9iX
DsHj/GCHct4SVougWyuhnFgjPAtOL9/UUXSnLQTlSEVcV22qmUoQV+V1fDy2XpjnaCjI2+ziHfQS
+wx57jWSTby3mdABCGtBcUSIf+CgXj1nQjbXB9rGTrFFZHSCCXohYVqNpGjqOtu9LgFSj0/dpLTU
GK7nHY8G0tlUJVP+WdBz6bzr5O5AuM7PPIqvJ91+5qL+QICAJLxYlsjwhmltjzaPuQviWBKMzSWu
JRl42YBWfMlEDDInYcsQqYOae7GHvHbQPCxGEeVElsjkRHYzFywY8l791CkDfG4st9His8RExxBD
aReSI3rfjajd7R7lHfKYzuc0I9GmC/balCgO0hpATLjpaq5MccsfGzDXbD6yXWXTiNcq+opt27n+
OKC+QDyAiRKiS4ygsjVaakWo1Zl5K4fkIGn8UUERXqDpb67AIXA39PaVGa9F2K5Hxc5vNHr8eVxA
N3A3N9IMCRYZm0tIKPAlSiaC0LrmAbzzWbV5sZ2c5ks6aD/Ie1uiFsiZDBd5S5mxIcj5INDrsHUN
0lNWYD6mCMwBvbDCqP7TnOerGornshhSZp7gW8o2dP2IGs4ouWwWmFpih2SbJow3bj6Hq2wwf6XB
2Ow7unlInKarkwSn5T9lcfVNnHEd1F79HiESY6wZESl9cgP9pZrj+cEdiS0ZWP8NgKjTHH3RsvKp
bLXVJMMAIUuKwmsGcxBTppjMziB1s1SbIOl9BFBrbS4Uc+Pe9Ac3/MySFkGtATMpnkt1SeLvWWF5
B8ZuNFDtFpZMM1c7s0CGSYJMvNZs65IWNTviBkt26NEEa9IjjdcWrVbSLb1myQoqmJER0QuHH0Dr
+FETQiqjvt8XIRs2NSZnL2nzzZCbp3nqF8u0N2E4BtAru3IfpkZINdNFe2NiZ53kEHfg6W31egyO
BGZyVoqsezKkvk+gJaReRA2O4npitHoKkujWW4N2CJhJdyEx0cz08SlF8tQmk+sDREaAlQ35JqdH
uBzjYtMbtIaVl9anmVzsGuCRP0/uIeqr5iAwXyWWybBnUI+ZzG5Rndv7wiMFhnlHfC6sSlulk/PA
9fBVTNUXTiFxiDS0noSKegdHhmDc6eTpevmmM4UCkkTaVpKMR4ART6iKF7fJdJ4T82L3MQFKWKpW
bTG+NWlD7izEddJ4thOBkysb3HZUdsPaTpiQKPW1JkqQtqJ1bgX2AbNiR6UDFV0xRSa8jt4rx1dM
L6+6WY0iDbvH/ONUuM8L89ArpDThY1ENJv5x6+QuwG5Ey0wlrPcMRYRhDS4OkwFDd2F+SiW1bZG6
9NCZSGziqfIDr/u8W+Pvn1heEGORxg9EU7dBiy1UvVbWXgi6dpXrnFo+Wr9oStjpJiUifGsy/Kis
UJjj/owd5uENTQrXBNXpWY9DT0rP3QN8N/uJkXANmwN8DUayXzmWpfYWiv5rZT7d79V0DQpND08r
mALE3gU1yBC1KKCi2uNLh7dsdQgRdJfsJ9vbYcOgKkjcqzTa0vdgFtVmkVwcwdykthGOpK5ce4jj
LqUHFJRUTBF19fZuzRSh9rlETbDXZ2amoj2zl1MqU4pN3DRl+hmNIbRIm2Zwq+SGgMLPwkTEiqQl
+u21l4O5HUcGuAXxtuuAM6CCzrG2VVfsog2rQ7TOF5QABnBMmsj0NBN8cPYVbCI2b2SjmxLKO3Vg
x3eDeS50vmQ049bsMF8Sk4fMjIoI7To4ZAafOLqoY47RatXigO1tNLNx9mLWE0+dYjWmZ7I3q+HW
G1RcWcufR3CnV0FTbVov6Ff3e5KtHf9eUlOrJlAQSHsyBC9hN7PSMUNCvsZut58zf/S0X8YweNDQ
i3w9KCY0KQbqBmsIOqu1QmKk1foP1tPFwpbeZEUvTh9JSJAuzwGBxI8ipBAjkZlxMpxB339zYL9Q
VTfXMqKiFhU2XZ11PmJ+jJyRc8F6IDyFL0m3nmoOkplX5bbay5ThKa+S+UvXsxezK6Y+WsyXbcKG
ieaEwkhDZda2/vLJMIyE5e1S3LWTFq8nFB40OHcO4kIjz1y/l9Hn/XqiaueQhcVhSRjRre9wt1HU
evzJvX0HL4wNYfQ5UUtOxfARKb47WYKqLyGc+wUilJiv76onD6Y0ip1dTfkp8RK5bzAQtH03bfOI
Ta6rU8672agR3NtNx1Ga+1qIq2rt9tLUfXcpmbnnzEwPTlpMh6UGtrOxvmUGi2Y8m1/6cDRvA2Wk
mPQGwx+5N4Y+3NJumfAon1lb4Y/jlOyL3v7SElx9ut9oQ/+VJKvwOGuVtQFRf4buCM+LztzgSzYh
p0I579GoIZ+1Zv0yTyLeE0VtsNuZnhi2Dzuli6fK6uwta4l1MvrghBiFegjIWsUWf1+79VcvkzrZ
4vIx6jlEu1nbjDYXyeWgEgvWIerND81hmJh0y+dHe+1ozTjTzOCoTJqgvMvz5B0Y9ni7Zc8/T52z
QuAkDh0JXHXm7WjyAwtH37dG5+dno2gOc4rj6S67lf1grKUOHaHn26MwgDtOmTAuOzW90cNNywCm
Kxn9cSISEyjij2RACZo6uBmoHx+ttLo6U4ilTPkN7p42d1CbNjHH0qhdSyoZJA4UTZmdPpudVSDD
+YnDzvVtAwG2ZLe+ctAO8dqqmWAEUMOj/dZVbsM2iHIJNPmmaOu3hsp4TWKGwUZuuSkIYmw9wyOx
gstxkGmwgoxPVSy70d5h7x/HD13N2e8wl2B2T3Fbr+opZnNrFIfcYepPZ23YOPlDLkCWjMFc7wWU
CCpF9CIkKO2YAlPvES667tvhXWoYrgPKMhMuDKU+I+OuWncZUXyyR207cFG9f062/aGNaNNMiWde
xzF0f8GVmtQqpNoSY/hKdKDyKV251sNAkXDkYobo24hDAGGK/DnP0eRzTvpaaeLG6hFLkKJM0Qoo
E9EYVJGeczUGo08gZULPgAVLlyw1KXKfrhvIxCUzF5EoM1PnUKaM8eIqOjZORG6C99K12ScBEVQx
UOFWjdR8fV5s5+7wHMruDZ4SlQQBT/gt74egaBh6J3i+Q7N/kf6QsmKlM+tjsW2K+pp6M9dH90AQ
4Qcu+tYvRoxoUCEoS7hT2Tm7OSe0Ww8ab01v7afAwE63zPXh8rL2XnM1sybbI2HaGDYdcDBr8pdX
VojIBH0AYeS0vdcuVheZP7GPv2ohBkFHIphb1quh3Q6IItDss5K3Mxu+lLubDSUfBhFalXry6bXz
5d5Sx0ZiEP+JHiM1S1pwyexrpn12lj4lS7vaBtVCuUjzW+X0l5hFZqXln53sa2zEvJtKEHpVmMz6
1Z4U0ci3aJ+T6cD3+HtN7Mcj0ZzjloDwT/iZRC8bmGUy6cf6YJyyBAGFNXpr0qpakIsP7Emia80U
iuCWfn4fhqjGLVKG28wJifHAcyhGd2ln9D9jGjr7erLEzS3Fz2l6Dr1S/0qjAsVzodQ5Nu1kbxmq
IUrDMXyNBlUpBLGmdXmILb2/GHAz84HNnydN/TJQ4+SZQmddzsHOsz3OkwBCSoF8E20/h3MF8mBV
OxkPOGYk3bY1893i0yokAI+M83E5QhrZf++8+VXXiwtMgetYggMJmiFBEhkcRGMe6H2zyelJ4KKh
7I/L0WOJmkWKKlEsK8HkpVxmWVSMTDM4pTjjzND9qvr56GT4nG0zfV/WQ84TVAfOporiz8gJXsq0
fiyU+dHN0Y8ss/fRWLCqJRbMfBfmMRxrvlLnuaa8NkY6hEa8dPbBYK/M5SSqJ56oLWnsKWuxQhIr
GBJSg9WXw7ui7MB3C0R7pvkmWJG9rIn9zNnfL9gBe1uhnzDNJYSsWZmPB33VJ6fhpDfuZyXcQ2p6
uAP1QyRJL6m66nvQEtQiObhEb71MLnNygnfwMxceMWhFzRI9Y2ZRBRdfd+DQNhmkcPFLPm3M1ORe
efvl3NWTVm1zXs6kuS9Tx3LXCOJjNK279oJasV/KickItmaNW9ktH4KKk0EUuKVbWt1WaF5LdHir
+ytvBlzaiT0/1K723A+kGBCJxVu22A96V33xBpP+ggLSwb7ZeSxyEV6rybnWKYf/HUR1P13CxFth
kLhoaKfpLfL9hpgQ+j5J1lbFshQgjsew8WYvv+Z8mMinNHyMJawO+Gv9HPBHKb31PJtXIK98CqbT
sICJ4FdsKiBx/F7MSK0oXV0/G5AKIRlqgppv0mRiOl/MMej9+3Mt921Z4MAjrcqwgpmzbHcqIPtr
3eBM6uMLjqilS89FJypIcXMNEoR12iGFxrTEZrGteg4KF09TZhOmRbW0bLyyTz03jk3qYh9bOFlJ
XOwzh45iEC4CO5u3rbxk3sz5yXLhU0XL3p6ctguh8t+tip1KkHN9jmhBO1Hl7TJN2Bsqn7fBC0hi
XGKo0Q1lGZaBuzXXBS7LAbR0CskVIY97VbdsxfOMEsFxPd8BfsRwB0OGNhrPtU6sMfK2JYelWdoV
xGZqbAWWyyYHR4knXe2waGgbVeM+S3FtFPXXkm+OqGHvtcVYAz3+MW4BKMVkcbED6dkyQt4KGlPs
ZE3UVdC2z+bYv3XLLitrnFM3gNSNQy7TrmBcHo23BG+3n6n4c9Q56RvT3vWeYsdG+DgqEIRUZd7s
QyT+aCwVkhIFAvF+PI53PlI5mLzaX/e1Gy8djQaJgn0q90NHYl9Z8pVNhvHs1lVyJXrxZ5Z/gjGb
PhiDitk546JDiJ+h6cXJfDDSeD7WsiGwPDA933KSao2sIX1I6D2ss6SiCWM7oItyQopk6T4zzlkX
Y6T7PMQWozDyINx3kjPoYCbZZvSm17SfI99rUkQ4c8uIX3Txmubh6CPp2YhRBhdNsWLpzvziGmii
OPlxawyMVmpP7Ye2vUle4ylxELLN5EcSXFRvm/mhpeOl0C25SfDmFbI5VNhy0OHYO5J/0a9V8DRg
Rsg4TrGaes22M3qusSEFEOYGEj+jQm2nuruBPcLUMqfZkzRQ3pQs3xhpBkR9ep9cWnbwZJDmfqGJ
4jaxW3xSCDh79CS/kT7/P07kP9AJdcEF/w/z//8VJ3L51rbfvkd9+7Pr2j8Jhf/85T+EQtv7l6fb
rgSHdOcTwmf5B1DoGP+yyBgh1RX8GdXgQuz6B1Bo6v+CtA3YAK+mBT7Q4J/+CRQx5b9Y3jxPOK5h
c30X9v8LoPBv/oTrSkgFjmFJy0Ti+Tf3hkYZCdKVVmFjHa+lyRSkoTUYVQaGKKx+sSvG/4Da+Z+e
URfCBJFgQ30z/iLtZIVZANOQ1X7EMGAw2nSrV91G5ogwZAyi/j8QIv7GVyxvkCcCa0dkCwSiBY/z
B9gn7LRANVVa7WW2NQn3XiNhfqtU+s2u/xM27n94KtfAyon22+bd/Y16HJwMY2ejqv3cpr/SLP0V
aPGveImtDj//ONBuv2ESf0ID/2b68KZ4Jjiqkh0fHqG/PsPOjgDmWVO1J47T23huXVNP2dk6nZCp
/u9PJTnm/xthY3kuW4LEdDzLceXf9KaQOtksI94VA0V9PRjiza0bH5f4aWInylyZwWvpHmTTYeCd
F86OczXCeqMoI//3l/I3MOj+SqBy6nyb8v+wdybLcSNZl34iVAMOwAH0MuaJU5AMSdzAKErEPM94
+v9zqLorU5WWab3vhcJISWQgMLjfe+4ZpOX+Zhjk9OgzW/jEB8/TdnriAy9O1wmBt6FNt7Ecr43l
/ISY8E9n4K+uqzQxZ8HMQ3qwKP98C2mGXYCMYpaBfPkY663yF4ekNVyrFnhAiebz4BLn8y12qWMK
LXqv8SgqJ1ifkVWbRL3Ll1gmL39/NpYT/0efkeV0WCZiFUzgsB377SaQddHhv5+Xh9Zq4H6l9gE9
j7lqzQEkDUuiTr/rasqbNibxAScy2Bvp05SguSuZLbkIZKa52w0ywH71f/2WWfTHm/MvL5ONW4wp
QRdZXv58uuYu7jB/yQhX6ar6UPagXnSHm2kaeMAtnginZXLefisRoa/+/q2N34wbreWc/OG91b//
4Wl3ceLqtS4tD6NtPgx6TCkP+E67jpNVPd5G3eNUQEQfpPweRa957bf/cLf85c3yhyP47aoMSRaS
Z8QRzCFuncIhqHmM32eEueuYJeHvP6/Qjf8+257Lx+a+JLJSiN/NAAs/s9Ehl7DC9XLnVM5ZFsnn
gCptNemErFkE+YHP9Wn02rU+08uQDMrUHa52bR6gICcrmo2zy89M6YRdCfeOqXmncfB2ZaPfSuR1
XtLfB3oHu6y7FvFutIsvIwucF8Xv0gDBaWAgzunOy4tLyTxfZkCiBb9H/f9OAuuCS4mh2BeT+Uxq
y7osxLxu3EuQz2dYkSb5kPwnu+30lYl/1lxXwOFoswYsBHwIf+qBGvvhio3qsRdyTWDRITVwEgnp
7Lii+Z0TRtlas4xiU03vQzM+goiugRZOfjEeF9Am1+V6TvJHxgfk2oS5ts5wUFzJMDlmVQC/HWJE
PN/aSsWk/0i6+D119DNjG+x0vF1koQss8SbEQuUzs9PPQsSf6n4SHrewgbnfKsqfTLv5cNVSrM4M
UwIoaaLZwddYOaP40KC3IFMNP2UY7YXj3DWYeTANHa7GKA8DsUxp221tu9nUnM9l8WjleA5rxBta
zSgDrfc79NmbVXOCBCve4NX8gmm6GpHLxe7eB40P52J9wth01fWQ4lEYEKtEhixZrYydM0xYVA40
nU1xYt5/XU6/b8efA0QcUWgvyBI4k0X2WWfNzqvDz9YJ7oQJcYM8AVgeoX72+/LDQ41gjXxUbWDp
gQJ166P+PvbgJgHK2O5wI3zw5goGoK3Hulh6pyo0HsoCTQDCm4RQzvlphAHnsAl7bn/1qKmhi57D
pOfnvcbbPiUNfHBZBu9oh6F4+RXc4B9VP54tPX1Xb5HPwxULIW60CIkn7xdN1VsTY9Gtpe/mrJ9t
daYUkjGW8t5J9BtOC2BE2meiWH9x9t47CC/N8VZVE1599FlFALqI+SfmDdfYRSWpU/RXgU1sa9A9
JRmDC89EzDWRJAbz1EfiVFzgdhZArfg0ET+8gYp8mzmidR4iMikjHBWr+D1OVFjsVD3IoP8JHAnt
y+Ri1dKb9lVyX/zMjK3xaDNbVsqzE8/VZTl6J+HzjUZ/VftuXDVMNd8FU1Kcbt4HwouHybp4LVqc
0UjztSXo5kL9pm7lQW3Opg7ljShuVNjZITa4NvjfuXuLiQICoJtZx+WuYYR1TOLp1cCTgQhGjq1L
cU1AjqFqGMnUBOM2X8kjoJEGZvyw3I6VHXzG6sHFLg61vpZ+NUXw5LS5QDzEWy9LiRuln4McbyT/
3ESBvJUY3Wa4mcoK19BYiyu/gvE4T7ugILFaeuE7gnWuaEJfiisPeMEzATDdelm2erXVh0hJh5Fb
qEQIPEKxW8XtdDPUhVoXgf5BGHkfOU/6PDI0c7rrukvCT6cgFzPVWfraGnPpMoFxm7xrFQOIqH3D
5r6feAbgka2MIHl3YbOuENsx2GTL8gZK4NEF9Boqzdwv/8HDlagaeMic/gbUhtOSxmGNkkMnhpPf
wrsgd0w3tWbeN26F5TTSnam9lPOqcGZcCy1rN9fjWa8jAn89/07vODferOFTrx9sr9+OtSNQ3kbj
DnsQsmYR3+zserxz7a5gmCtuEjYGGccEEqsVU7awTG2kSOuxDnHQIaMDrMrwtlGLZrby041/t4zi
E40TU7ouonWUoYU14HeC07QeDifTrI5OyyrakGqw1lVsi6bztlLXXni2oj3e2btJg9ov2kY5BACt
hEzEgtJ6Dns8dbWx9LZpGb+OgVKh5OiyGIpkzEb1bQygzM3JuZLDdFvQwuWGXIoXIJdPtR0QxPJp
B5JYNk4NS1zbIuiaWv1H5evPcZive914wtbgPHUwaYZe5ei67frXJZraL52X7UcsmZabvwN93bgn
s9NchgjcUHmcvxtGMm2NFKEIsdLYiA+YbHNbhyORosXU/exAqKFDy+cq96bj4EPN8Mx8F2UzJoRQ
UJEr+s3ODOrXquOMBA1aoiq7tJ7mbOrK+C47Ipv8OdFXhpe0m6YlRFnGldjoA/e8GWh7AnvQ5SqS
gC00vHYy5bQ9CyyRJIoIMzg5A4+PTSwu4Ga76QOQvS5GrlIWpYL3D/FsjNyezYT5hQvGl3vHKAeV
YZw7bjLS1HiQxRo307u8lOHaJVyC2+9n5bb3omPdYrzlAcT/lHqWb7OKk8RIbVWmkJA6dyx3ps2b
9SzmVQy31o36rc1Q9de1K1KeoX5uP3PrhpfBwzhyu7RZ7WDbI96TkCklfszaqp+rDfhpijSUy+44
xjs/eC+sJtpjSwM/IIDyoWoiS4wfXmzTJHmxh1wZzlRitusynZlh2SEEZDSlyLmxz81abQ1HPWW8
TLB993PUs3E9YAic86Fiq7jmrbzlI49A6HfPcz484WsH5Vzez5gZrO2GRzQYzK9O3rarZQmyOyJp
YwP1IEzCzkFYyN6Gg9NtdNyfmLJqa9PVX53BgeKRx4gZZrJAioigrnTgK65KuiHQ/QK/lkoLe2Ea
zRYTtQAOazDs2q7D8kxgrhvkL61E+Ob4SM1ljKTEYl/czJMsDjORyg42N5pHYdDxLDNQHW08VyDU
5c+iZZYDpsyJKpo7MbsfUzY84aU+fI+ZFYeJPAXBJN+Cbac7u6bVoNtCKet7RJA038o1PfrqNox8
gAKHi4ZXXhKl/t4s4rOo+n3ll9FdUI1MsCTOQy0uNBsrhbFqhsVH5E0VW02c7HNtq0fGzYMVLDF2
W4sxfY3YSjd6tIMPXh1RQbMJ6kzFKuKxuaEjFaKM4UWGY1JVa/oGYt+0mcS0LRJ5rEMMBxpcJwap
rxyc9ujJLW77IcfuuXMwuYPRSV5uzSzwgjyMJdMWj/ZY5xujKB4SCSXN1lysePH1n/p8S64LCrvJ
vRnQfo4w0zdV0hJAlHWPutHzn3EezEQTnC04yJXVVZi9wR+W7QRa7KEUhaT8A47LPUQLLNxFu4vM
yNuPJRiwh8OpaSdXL+Uuym7ugMC6VCVDPbKjJnqjwd7DBCAs5BZgmDkgZZ7tfLQj24eOSSLgruI+
Fg+1aVx8x8rXCJgLBhwb3aXe6kfrq6VpUDwDVnItwFw2DmhM0Hfw6Eue/8mzDn2WwI4iO9nBsmvt
wU5czaWNN1bCFtALtPVD5Obr2OG+nLa2BymNuBnYIThKrZCvbuA16ShfcSQYpJ1hCa/bh3CskStP
1SU0mhM+Qx070og6SQWHevVDMiAStQkh3uSttcEYz9niPW5Tx/bfmognDeVvD/mLsYZJ3nmO4mnv
CeyCXVSGjrNYzkJE1xPm4uiASa2K9kMH11kjwLpmh8Ffwp82stQtBh/YiOLRusWq5XvfJNxOnFRo
Xry7bFt0FlW0tWX4adYOWYJ9ul92OhjMNJnQ5FrZMGQcA+s4w+TCBL48sJx5ez/Pr6KCmjln4Sly
AxNHM3MTsivsMRPZMIkN7zyJB5Uf4HVPOMbUN9/TSvN32C6FG2gmb0Xaelsz/VrhD4gYs98lRkNR
1EJftrClclv54kKY3dG9yR2KqDuYlK8M33FgynrGjRGSY8cfIXNQG8yde3DHgAIxp0w3OuwHDG4C
8HOKdwMbG5T4Z5v2YeV6xg07YX9FoJsJzbu/2pHJ+l2m72rD/IUuoT1W/C+FTscM3Rl29DgFIFSy
xWlSQdNSFQWJM+OFNGvnAruoTSOosyRB5j1jFH1gxBxHobdfytYkNAkZQiRlNF/SFiN5n24m7tty
h4ve4wiNcq07eBcbI0eK5/4a8l5Cjbdezslsui9FXjyyJn2BmHa/lLptTJvpCgi0TRTfhEvxlgTt
1VjVhfjZTnzuWq9w1N+rSrnwxS0n48ISuMFIlID7SK9zLHu/2awdLII+TPAg386mfVB/PMGHhur+
OddIQvqQ8Nwg9R+0NHQZuvBX5cD4OKvIQae0q3MKjQwXIKNyowNmc26t/Ju3MB7x7ougKlgj5j9W
x++nunA7+rsMTisEcR5cqNKEuzPd4TLGqtnqFNYC0Z99Tg2Kush59Zv4+1zoNzuGvhSYyTvOBS38
TfzGMvo0TXqYfXDF0GPiyk5Hshc5J7dIH51+vJ8d+zlz5T3cm8/SglEWwxpwq/vCV4+YPd9s9mm4
VdWmgHGPVUD1bKs2ZBiTl1LPUSFUCMwMt5k3KFLOZp9fNMfK8CBxx60f5d+YqdmC/tJhokFW5IKG
Bi6tKbQqyr2El18lVZs/OQg/S6JTFc9rgp7hr72ZDVW1pSgR30R70CzIpJGFpba6Q4OOGVztzWeS
9jZu6ZOtkHGt1WF3rkT2DNutxwVBsR0PwtQZmZvFRrq0LxKd/oqk1Oco9Q5JyU5tZD3iMw/lb2gc
AnO4mgOm5TXFcQetUlX2NGi7LIo+Nc8bt3HXX5OKugdf+RP5UneyYNBvN/15FuK2XIMuynwUmPMh
7NQxqHU1L1RvofpjtPVfLFy8OsxH8OBE7+Qq4qdjTjXScj6cmc6H0dHudZtSS+qA1aQ9vhs9NKrl
IIRi3anWNpfZnSqmOE8U4qpZLeP53NmvTuzVK62YTihaLhL5/apRzHctvzjOdE6T9kEAQ0DzJ/mV
n0wg35JPE30q/MMO+u9D8WrJWonCGFJzj6DbffSA9EwhD0XnvpU9g8PSGC8G6h4cFKJ3U7XoQ0BJ
5n9Z4Lfl4A2155QW9ytKvHc9ZpMyIvHZSshTy+wuycB5ve4I8qz63WI1N9zwSSTv/Qy8xxjPbmY8
ITWRQDDjnRmzYyLX0fpsw5l/VQtGl5dfU32d6Kw2zmhgmmTW3KScHq2i0XHT5kKhQRFMr0fYJsKt
5wVNrgJOdW2/aa4EPENgtULDd1b7smgDpGD5z7rnmVZNPaE5xbYzmFY4hXexLJsdgJwzdB0T0z53
S4nhbaGc37iD+YnAjLZZsDfQlC5P7azQsUpPf5Rta6+Xe941q3P560HbueMp75o3jHGwKFMP45c8
6n/UVX9VS4m6quFMvFFho/IK32PjI86hvzcyIe44Z5nRHiZTQKMokHBEfGwFQfQNT08wjlfbeUm6
8KMycNcFVamlCNjVjygAsJRT56T3n8Z5/Ko+ptQUpsyiWLby3nYBMx2Na6+Ayw4OeUHVykbyKng6
KglQMVgWJkwZO9cyGzBb+Bl+CyHR9zGp1Iz5VmnN51imVyKUdvMATTnk8SfEkuY+zI9jVWjIx5PP
2IDXXeNxEeuAXn3+dZIxPGusZ/ANYn0Lws/JAtWQA0cdNtqRUc/eoEh01K29vES1AqcwzEKlVOlR
s9Kn8CBTeT8iPwAXYcDEwGIrB9SOMp2YnYNzhS+pPZUrcugxgB648UhPVTBS1qxLbnC0DIWAH68q
ga4jHdm0wdkJMb1lKWZ2CvFgDvye1919n4pdD3YisVtcQDkxZvtGk/uoAZwbF/gMlxkPxUPo+ncD
LLCpYVX3ODmx4GPyEcd6+A54uK1qjAA7OPKdQeGHXu1r2xt3y/OAlQyXsKazxzluO2kQ4jL5AwE4
vRDuLTQ07S4YN4HtfkH6d8AhmVt8efwa50XJ5TdLq+1HFXSP9GSAMfYFPRsKlnSNlt5X7T37fV8F
n/BubPSSM/4ztEX4ih2JF7umw7ifSmGSnaLqA5QB67AfV0tFjcfrdem0AgWVpZD0phwTPkToijXN
s8TA5RcTL9PYdSNlwmBflgCoOFQoTED1lnvWui8h47chF8ROuSWrGS9eFl0vC7EYjsoD7SmOkvio
gAyG5I1hA1B7UE2qKXpuZOXt4+Ng4qGGhAuTZRpk3cTDXlJNwrPWVn4Df5TfXbG89vFrGxQYtDYs
MdAofuR1b9wvvWeOjCmK3XCDxz/nxsle6xYLl3hgl/I7MnnbzMDGzIFgm1Ex3AemdY9PyueC0mga
H7pOo01V4p8tdRfhJy53dsjWlgNNLpsdpWKyrSpuW5vW2LMFvIqY8nRyfjihIiUqSC7zEWyHsfvT
hTuzqTONnTI01wuSXZag0bXJuSNWGdiJGnmVe49FnDk7tZRMqu8tPWZIoZF/sUb52Y0WACJuBgUo
QmSGn3H5mE1sIfEMojQXX5u5fSghf6x9KIAYYtgsqGxvZoAHF03eeemZc5O7etnbMBFm6XPkz6rB
tkKB1bOCpoTNg5mbiUPF+ADKsJKCPkAioK8DD4EbBYmwY/asLnuve3h60y7UUNIuz3KjCXrUcn5Y
qrnlg1J6TZuSDCGaVCQMeJt76qKbLb/U0uA7iOgpMKorpnjfiadw92l1Z0z6N9+m3MayEFA1fXMi
6PtmaCpLEeMXJiAtquuhOhZ5gHKeu35MrlWCBkpzU57KKt83OZYGPrVK6UT3s/dElpPBBfDbs4lJ
PDuvIO76jlxJwEC/FgeE+KeYj3ayoBW7UHb8evrhm84XzcrLHe353g6Iq7W8qVtXXva1rNpTUGak
GfCxoAlNNrSrLIfrUn2UKqQ4tB/8vjhqevlthqO3nhx6Xb9tLo0VlEd8FbQVy2W/saf0PIhI3I16
3z1PevaaKasfSJQHDKNRWni72R6vpRdCBQK+W0e6VkI6R8rYFVp9gyI2j/apgHK2KWazuhhmGqPM
sM4Z2EM3im6n99U9GZ3DSkv7cpeI3t3JzjW3ZdDZ66oiByU1KBvibnxoIlO/iDzHAiKcd7rLZK70
/f5AetFL3ZnymOHsAKs4pz3CdxFned99ta1kZ2ewNJtSe2sLT2GkQXyYS9fblnryJYNCth86O7kY
/iD2iOYfoY1C+HRt/Sqhde9wI2pPWSP/Hbhtz3Z1jKHEBWJEAaVefIOX7ht6I+PEvUC6wPJiF5g2
xRPlv47n+CnITWfXT+VTWqXytLwo76OTzZMzBAH5uUGJ6j3NH1JlKDP12lbFSsPmH8APQvBixFk8
MBg8ghCy2qG0ERtZ6M2uSdOPRtfEqcv0b3nJQAHjZGObKckT6sjstLxEif/NqydvK8zKPo1u+MeX
5e+gIrlbkhS/RwiFp7SY4E3m1qnNBuu0fPXbtzBNzX1g16eoqPKzhbvKVnolSGoe66f/vKCSIBiZ
VN9tX/lAONCfm2OcYzHll1sbfvvB1JKCp78akIQ4rAJmdEkC8xkHInc3eIQ1muOIdCS6LEYly0un
PJLqRj1XAP7b//xD7PNGaQKiYSDVPy0vwP3i11ddkpiIi9S/kK0DQKELtB9YiD16EOjZBfRrkxj6
tajiYJfgD7cJfXkM89y5JCJ6NSVqbattaxrHKDtoqR6cuErXog3W2aiXz7qsL/zzeC8NJMtmksZH
L4UI7aJ6WktXkVvz2nyyDXJaohBTGRmHyEm9PN+0ht3sLCoCFp3Jg2XYuS03lPoWoL16HHiP5bsR
VvwWhB8HB0/ZUHUcTjBM5XU2s/I6WZYDNA5OsfydQxvWEtbwaOFelOjF01zdA4pNO4K9vll6kT5E
WNrlK4l/QohCFc5jYrERYQjTdBqa/eVLDAN+GGMgttLBPxzzJfO0fNWrq/CHv9MlJOjA+uoOGOYn
igw5COebpjvtDnZtdbZyJzhn9mr0ovEEm3okole99OEzwNm8apSNktPoeEvK9DNm0L5NGBuelr9a
XnRlU7R8VdZQTJ20TLcseulRMGcQYJInO3zjAJ+SnrtcFC0+8Kl1Pz15mL4wbeLFnaYPtiMYjc7s
P09ij9zg2dYQUtfFdHAtcyvUA+yop7Ml73jfoYKqMjwOsxb1lUbuMYj7xZ5wnMpEoIwbbH3bohrs
6uQM8xmKb+3V64ilRsVVUSfWW/RWwalWj3iDUhLorkTiHekG1Lsncjy7U59I6OqZWm1StdoUfrGP
ks7bE1EUG2ucwcNNKUK50ukp9+ko7kMEEowSxcFvd6VD0gImzWf+L24rsvdWifpVUrftXZy5D13c
hucEJ30MmMcCFFxDlyXzj6rivae9pTykeqvuToU6mEAk1BjLl0RfkarqBogxChcjFT+ylNGUdVq+
Wl58q/73t5Fdil3mueyc3XFyymlPWHV/Wqw/J0xIfn21/J0dvA6BPx9Bj+F++yPweBhh1tmUEVno
vksOgmZbZGA0b4SAne3IYYvGhQDW9dcUX5W1OdYbtD7TAUOSV5EgnYbcH06Tvk24mQEehuDiR+5J
oINZy9YvL6VnA9LJABql8ZGnMYzMUv/uuxZyf+SIOs4P45tXlbfZbr+QPeOjczEPA3Upna+IT5Mi
t0Lff8WwlvlcBMeV8JEHPQfDaDQN3MN60wXpCX3f/MA9/a5Fqr1PA1FuP010iZFh88wOrn0MJyG3
hgONzEg2rnTKTaHcCz2n+Rrb2fdGut9pTFa2ofJquuD7WPnvk1XjBd5c8wCKejHbzEPGXaCFR/UB
dDHsqctcxboOzf2cUOvFE8Vt50LkhnnxgkntBpBlXfbBLmJBruORtQ0Ks2E692nIalfLtyg1v9Uz
v6Sew090DPFq6KJ1hPxoY9jZl6Akp94O3RfhBd9Np/1uqhiQ6ongh3GVBlRwZHeL9ZzVX0l9uszm
aa4EwzjBvBcrqp095zSzUysuWRF9ZRW6S/SwPuLos8LQqNyLrnsUVZnhZNBNpKBhNFNr1tbs/QZ8
mA1uLoi01HAmr5/GnFBrqtn6MksQcEZRn7FAXb2gPPgQbPJCP6uPEapGII1feqfGXoEOyxrTZV6H
YFIQF45+on4yVESGQ/u0IHqxF3wqKGhcGiodhMXN8nUr8Lzok2wd28OtxjcE/QCCFOgWeuvTQJLP
RKMjNCYBVlwBkDj1Y1INW1Mm75GnP5sUi2CH9MxuhjQXIxO3BxewFwgJKkEHLJRG6buABr8irMD7
ldT9Mf7v4GfxF7w7S1HM/sS58nS6AmhNhDsJ07B+4xc18xxYyPPTg1nYh3yiVykNPdwac41ygxKu
zL5T6fm0MdgYZximLnCXx0CtE9h2hLG9bai6ASgiXE9UZ7CcygCY0YIPbw7HQNDOUvIoWLi5H2PJ
lBmt66rz6bdLG8bI9IlFJfOqmJpQdw5RQVDHANpTxBIXDNJdXfE+2rFikyvogEA3lmtK/hhjXe0i
obH8PQnJ+D070VUnBQ6p4Vi24j/+zstDuTi5QCKHOjNuHXQihL7gThxSNLp3hkMcw4FMuM04oq35
+/cWf/HepA0J3tSAAOX9nk7WWL2dAfWn2Bgz8c58ECPeyAhvNjAD0WX3hZiuErbINBo31xFHbxjw
4os+GYtefS/AptfSV9QRjJTbuzrFrdsC8vn7o5T/RQrzdEN3bA/OvGeaDA3/TEvL6xHTP5lw2ygt
QNjSILpNM6xYhmkmJwWvIcVZl7KDwO7Bq4IyVg3JpyJzRKhvVlnOdKRL3V1BRwzX4N1UvRxaSm/r
FPl7XGfvKVAh98TOEhRlUM3fiiaiuH1cKIiBrvp2BQe2lXVffY0nB2fegKZw4WnQJnwyCJYbJw1X
oqeRF0la7mM23GAez4k6SnJUkGD0jOLGOsWP2zoMEwqHzO6vUxb+jPLh4Zsn06tq2MB53mU9XIlO
QAE0fhEKZIxkdSTbSJE8ipnRY21Oz+kYHv7+XBvmf5FjOdm2IUybFCUds9Df6JrlGBUamofkEMkE
U0zd2sJRpftVfJNarWREszJpVImPMxyIJMcPJU6luFciZnyECrYDEGWcoKiM07I5k3U/HJpe26dq
557QPZGRmDrZKcTvAsC7v1o+A+DSKHBewGu81+fPbMax34aVspPVhGm4uiYhiIWJo3MWvgeYlJNI
C16Nbda7GijmESBZPLD21/QoOhyVFak095NQ2HMsDmQOYeaVYVsB3CbZQrdx+ziEDKZwY4lWWZF+
dWY6Ymba75koIQphpFhOrDy177ylrUNVqP49THlZ5q2d9jONsRQDc9BQQG7jvP1AQKHg+iwTVAqk
Cw7RPtTz904AN2YmCe9hy8gL5VxOcixCUuRLPnntuyHXXyn0wKtAfCyguUTUFw2QCw4Dn9r22uuC
tZdacW85yTEstZ+F4PbBY4zwet/+ZvSUe9izMRhJaLB0eGUNguiacS+xhsNeywQStphoSsYliFxj
AtPfhRlPpwHaFAYI9s3mH5kQnIJi+G4NOJrIfEeC551ZYqSiSAIyYtRQe/Jg1tpbkPGcq0OtjkER
/tSG8dolRf8wYQq1MtBkYJk0kqBlQ9aosAoe2vqUFs3rP9yuf7GjEJcsDcJupE0a5G9pgbjk+rGl
NcnBVB9Z7QaOcs6FgvNDa8857kMyDEGXGD6vfASAG1ANMB3FpFt8Aqo2/Qf+7n8zvlHbsknYPEcC
RPL3AMN2koMsIyM6pHbwrSTwk/L5qKDvFKtVrZ6OvmKcFUN/U9SrzE3ffb36Yrr2P5ybv1jcTQ++
tUAiYUGJ/P1J7iKM5WReRIc2xAB77HiqupUeN4h7SvjMMMU/alq1frY/ZM38JYBy3ih8g2AQk902
QkQ655vMd1/0LnpBCjxtQcL8NR7n/8DE9f6LJu9ZOmsODHnPMEzrdx4uBbbFGHwID2MSY7LEFB1m
xUbvMULD6EQNs2nrZ0ydtzbstzPOgqHwh5OjW/VW8IMA1JcpQcyMZUa2hT/hrIVCoyK0kgiQkNaF
E07ADcS8ovNuWFJAeNAHhGycIW1V9l5zHJLxNZviYqPPsGJFVgdAHNbG02zvRnJRhIhd1M9aktbb
BRMPcNWk1pgPApc0kD5v2w8Aa+kXpO7JIa3yblt2UbjjscDSNQ5epfLVzrx7LM3mO68nzmpibqGZ
wyawSuzJax4bsyrztTAMIug97UtdNghOoe9yB+tfpxSyrmYeFOa4UEXxpl67nvYSMsDV2SNCET5i
7Yb7Wp4/EyzJqmlm0yYztaOn2495F3zaJD3spXnAAbY+FHhbrqZijHeVXPwmqkvlleV18cuXCatV
NrUjPgTRz3aIil/Vx/+XRv2TNAphGrvq/xUF/Lc0Kvpg1X/P/6SK+vVD/1ZFueJfloG+3iAA2naF
blJJ/1sW5en/Irnd8GyiZ2muLQnl/f/Iotx/GVSbAg2zKXWgGo7iP7Io6dk6gauIYli+HPv/RRZl
qDf5Y6WPeoF2wzIdabm6Zenmb1VENWojPqANYWi+8dzWVXGHaBwk1rR3xeB9Hw38RfWuCCmZWuLm
RTQ/1NUUnr2ZSYX6rkOIeMpS72lKa+spC7OvBHUN5+U7e0wB040w2+Ea82Fl+s9cNE84auC4Bbi1
no0y3SQgAycxyC1KxewcJBj8MzKDIKSY65ONcZlZ5dV1HPtvZYpBpiP7a1M3wYOge3gl4JCee9Sb
k3BcWPBD9sC5foQhNl5zlTohSapnmqHXsA67DEMLZBE2jPUHSzBp9PU9wEzwZNiLdIOIuchuIAHO
A5VdWx0yHukdgSMkQY9G/lzhB88AxiUAcsSKB1YPcy/HtJ5wUSS3y5ePvS+05yy2qVwb/WkEKDlH
tsZBVx+yCIZnJ7Pwn4vTbhOTsVBUYnoLdB3OUMca5cQ2dveZREkpxnMrEC+TECgxsdb75ywoD/Ab
vIvb4UOchkl29HttPnD5mHOZ9Obu1LcbA5vDtWXE4QU45qFkXlzn7XQ0Wq2/L8ABSivIf05G51y6
ofGe3RlfUyyO9n3PwKRJYv2hEL7cEBqWURrAlw9w27zIVj5LfJf2wlKpd9LIH3LSmBMnk5exnVig
IveCJOGUhyaYvg06X/Df72Nn02tB/cjgPZ8NpL0eiWsboZnNmk/HkCKQj3LmsoR28OQOenKXOf11
9nXnag/tfpKivYfGPeKAAgNBG2z7Cartvrfj+C5stbd0muNt23rV2Z9c5n7VLcjaAsPCmVAUvbwO
OM6vbafAxKdP3POYYDcLEi+OeGg1B1cYWzcWCfbLuvFIhAGJIGTZ753cZ8MwubeRsf5hgfiL1vr3
qkPQISLPY0lg7mDbFB5/7pHcpoPoXM815upUlb1PNwKZ7mK2Y0E5Ft01Ou7Nthk9t2FgHDGv/IYJ
eLMJrRj+QgC14++PRxhCveMfmn2OyNIN1dQijZQeK8Gfj0gDyik1MgUJ3AqJV0qyeGczssEsAVv7
JMMPASiDZ7JJ1m4n3zJD15780j7XvbGqPLP+UsQQN/3K2LZp5j7i4AJ0SHj222ANF0kLn1nZ8M3h
uq0aMw5evA/gtWljEb947jsGcQYKwJVlJBIrB/IsMZpZdcxK133LTxRFeMcsfVMV3gTVlB8MZNlv
Ag+WSSCa4WjCDlxZDo1jSyDKgzPFd32XHcppco5VD00xL4lqtSRRtXAjdINYjrgOxntLP7bEBH/X
qKs2uq85e6mFd7U1xy9B114mI3TOju+4a1fvAZcTwzxahiSF3AjuqHOTtSgh6XZl2N5lNQzWSXsb
aLSvbm1u7Vq/JSK2LoXZnKTQrEfsxfcEYpHEFw/uziMUoY1L8YLFeZGgaIhH4jKD4TqWIj7Q7WAk
H6cWWeTj0dAcgqeHz8w32z0Y7KuBa/jFjQx4A6bWbxovvP8fys6rN24l3aK/iACLrGJ47WbnoFZy
0AthWzZzzvz1d7EPcDFHnmvjYgDB4/FIrW6y+IW91yYCgtuYiMoTO6szlBt0fNnXLGuBc5PitCHR
sfVYGX9z6cdh0czWLum6z7bFZHQiMxqSa+WBSU4PWtsTsleyQQjb0NOyZt5Mc3aShAWsIbDVe0iz
/WNudxsq0AMvqdiHU1FvWBCzPybuSlXDeB5nMnIJV0Go01XdPrbFgnt5B5pWrKMY5QVsx7UQgdwY
mQ2+XbPPISjtE6Xl3rGbBoOM4zW9Sg4kv2Zr9hZfqUj1nWYxi04Dy4KNtqR2tTPsMy1hXskaEVEb
90ittP2so/ppfOgkYYTjZYq3LawIpLqTW6CKhWQxNoaPCgJpmouWv2VxT5sh5Ym9wAu/0wMctmfJ
bHwTS3SOjbBImsbCkXajuKaSuUaHtN52HZ2aHUd97MpoCy4m2gnjU19NiHS4O9b65NtbmzAZiw3E
2ijc9hTqxJM5pntWvo0sgDTmeECY4aSZvarg6J4DFT3UwtVWrfNasZA4pO4EVsP0vyl3QonvAjsu
BbybgRFJ4j9rHS12GtoVkSdsgjI3eVrCXy2EkrlbEAE69rCrzFqsu87pd6OsNkXZvDRANZ8cm72I
xhPAb7TpMjG5z+WYH+DLdCh51LMJ5vkB82QpZvPQmLi7KqNcjzO/ZxL5L7QHnwqVZysNGhbj12hT
xUVxnrDNkrkhmmq8pRJ5y5Tk1xKdoOcbukuiZvTJEAz+egITECXAA47jadzYIeOKZsIYVWLFKRZT
R9hkcH/7KN8tlp+J0Ll16/gJK+okJJaHQwF85TMArHqP2gfnUfpITdJscgKoPJeEu800je7GaeCE
9tN3WXb1XprBLWYmu2qR6sCiJM+EjduukukbU3l4JMvJUxGlGOpOsYEfsoyq609EVb42nWKtWs6Y
L3JNesPyPhA4e9IRSXpJAT4onY2d8l/s7gvjElgiZIromksJNCJG6MChjyZyGdcCMYVEBnFLdC5C
zFkhOKjdUMofxNfJq/kjm42CmgGAbTVspRK/hijjWkS/oZrwPUIvQm4TN2Pu+7eQGEqRx/C8Ia3u
6GPW9zOuTODQ15IioyE2qRz7Fkgive6I3D8TqjrKoX4rhiHeawtgDccCRI+3Misqr3aI55urnIiG
nqD2iRmrOynzEC93riEn1hvWvCkHPGjwd9iaPylEBttOb+wVa/xrO+T29n5HZiapWVNYXG0b7FRD
QVUz695DP7wWc1E+9jV4MjnX53IqkbO1U4WyPLDQIrY/M5RRV9LdtgJyF3Ht5dWvhXNDrOfeHGdC
IRgMzUoOgJ96sztPnVfx2lb+vPSKFRuKCaCK45vJkzVpJ1lOzSkNKGGLKDy0LuwuG/XYqtLQclA2
v/ipCR4SMQQKSPvMAAJtjOHZMSCzPMiNC5Fx7JjmkL1MqLEgc2ICG3Df5cmgtlNn/xoG7j/CUmZP
OuRu9rn5EzxqvE9QVoBNGVnLu4G9VQP/gqrEB3es8mO6kH/MLnhP3CR/rAC0Mv4ovuq+jI/E5jwW
dsJ4hMPkWqeQcSPCSZCntOJM93BI5agOrY7GtWFAlgcIbBcNYZFfcafEh4bFAwC8I0la/maQU3Fq
JYYsdl7ftLmbttLC+NLNdnAjA/Ayock4EMfUnJdlDgPmlofRQx6OE2QYw/EmHSNQ1Ukg2qhL13k2
YSUS5XWA1HiB8iDXTTB861pwpUjGm03fEgsPvgc5q9OeLc60rdMPoHZ4x9Z6P5E4hJLEy5yQB4Qc
ya1jzIY8nptRapU62KQ/rLWYuWAOEvSsxcOjVkS2d/9vA7kka2mX0Y5HDRtxHrHPqRHu1QyEpSK6
Y5eTEdJnd3IPkH295ywXwXiImfE9MnBTur4zHcf/DMWKHJkeQXw76g+wn1G8xoihZuVgjmVn3GMX
2NQTbUnfYLUgp/x1qt9KdkKA0jhgo+Wo7YKYDf2soMRzKx1EN30xszk8G45PHGYptkMD3z2IyUFE
K8IjvsZ7EoZPbev8TFKe24mhiZcGXUgHyPacUtJSt9TvAsILixpxLU3xwsuB+ZdEP8dAb5kfKIgx
IZ/gaBHFE1SvTSkQ/cl2mUX77W4AXOz1y8dODDb6oWH8lAwwETmKdAYw6MPda1tph8WvKc3kV6Rj
pgnDaadzrTL9ZHMWhqg5Ex4Gs/jBnh29PomODMg3JM4duQk9XuiIAoU3d4qxqtm59sSjC4WxQLup
33SO3b2cmY1kI8aPGhgWPMPsq52SJlhF1uMcVvlTWSc8AUfClYqsq6g7AcIod3yKdIOUeKYtVxOQ
9SrRSMB1gnrLTtF8xUy0cevBi0jgvuGgQcJkkZgULgKT+5cu19+LOOafayENWB1Mp7AlO7MH2ti5
MNT5DmsoSocOsvFaG6W/6Bp6sjjwJe3ahpFNa4Hm/qeBrCN7fkIdFUUK11PHc7mM5gx5ID7kiGrQ
Y7fbMGQy5SKiJ7BjhlwaO0aw7/32Ia1RBJZD2xIZlpQroxwhlk1WS+Zl+tP3LZfM3n7gn6KasoJQ
HoAHsIAwWsZlHdCx5arMMBvc+iE8J7p6AOhUQrRd5KWjKreGGr+HdEjruK2LbVETXYfiA92YnEo2
/hXpnYmNiiBm19uo8uhEhSCsxZLfeGW8vLZktEVN73VWku3ifkI3mk7hdjYZ3S1HP9wuDAfdssAx
Erzmg0UbWnrhSNjGUJrFqcjNmUDOst0RPLdc6fPe1bLvvu42V/SOnW1xgjmHSU+qjQnf78CK5QnW
U4xMIj0Fmvtj7Az9KOvoJ+LM77S4kqVqRdqUQd/QO0SqlWxKx5pQlQEjxtYNzeRtILUjnRQ4cEO3
echxK/P31g6xJIp7vxPoANH3VIqZX2AczL4XZ0Jav4uJKicgeN6cDGPTkXCIsx31VI5K1iP+c2HO
S1wMOrWVcsJoAcMzje4NJCSh8+hLO+DJgwuzaXr/rN7wmQ7EpYonpttHTSClS/082OoAQ1JVFJ9U
EY1rP9dxKNe2iZ0QV0G6MR+L1nL2U9bNuwKZBkoQtuIa/A1ZI2/NKsb8lB88K8zjD1uM4MZhJHrS
rcDPW5ztRjcfIp3i2reCr5DG6uekNZ5bZ0LqU6Ugwwf7bPJmbWjwyTgn0ZEPBjmVHcRs46X8xacS
HasyEV5WmCHWqYOcBQF6HRtfo2mKgwqzx66KP/lRYa2NHgl5bC13gUs2iBQcAODxv/tJY55Vh4Wg
kfZJYLK+tvs+z51LOqSsckLydPVaa85sCC5FB4ubF/bNH2f7UfmAlbt52WkaSr/o1NzbpKK2DuSt
LeDYRw2J9ari9jaziAC5C+f8BCAKMOqYt1dqgOTsqAFzafMwCTNEsphMN51BjoAlesTrYgJNQxbD
tUn/nxLWVpenQbmkULjjSVVSXUQCjuBezeWGj6osDi6pb+tbZdE54GBrVy21+4bg2GhnT4171rGu
kbogTvcvxBrUqNEf/BD/bx2TUY37bO3Yhb63cpra2BjeE4M7Cec1TARqq1GF2tOQd8VpYHMIlJyx
W1Qug68Z2Ot9eOMSOU9DIQ44KXri0KWz9p0EbDH22VNETDAZgfypEpnn91F6JFTAWqyzGhrvojpT
oTl7U4iHCNDkE/PJ/IGNGR0aB8E6iPEOGPwdnoXum+nD8uVeSW4jEgvP7GgeSyPZ2qhRHiqkWWff
aAXJSmKkFiUC4ESpn5xydI/r2okbwprnJWoAHN6AYZpMWSf+MVuxLJH3ZU8MQEnZnTqxMVotYJ2y
jioUwjL3vxJDj6U4XO6s3HI92cUObG3aiN6uiMSqDe1lSPLPVLodAqcJVXqGWpZLck2ohL+BOjA9
CHLOFicUVLOZzPCE2UNgIqTVCBLBVJmQHeqSYpG74uSEJBUPy9BLG81rP5JY2eVWsIu6IHoJUIkc
cdaiL4308IVTej5PRfAOsCmyn6E/2s9hxZ5PEzkqv0nV69pujR2P8fgRKPA6Msz+pBcpnQoJAs4U
e4sC7w0xK0xfpeBwWn2xQwpo3DrHf+7p2BHwufEeBgFGhLHQDkniHO6/dGwm2yJAATjVxgXrlrjc
r5VWiAPdMMZwo7yVWIdX9yFkaVjJaWaU4UnfePctwuipk4kR9vuH2d9Mej7c6L4AMibNUcRjvYoG
Z6JetmOAmaS7ZI1+CavXGTL8uWYacKk1As9AMqwrJVay0PStqFx5ri5t+zOew+IcEXq0tqFGMNwz
ePDWWbyrKb08FUX2qVB+DTri0Ck3uAB0AL2bJWegppjnnATSfQeDPHCQ1JQBvxIxyZDsCz6pxmle
MC2zxxiTdt/U8xXBIDbn1B8urMT8tTSq6Ko1mMxSVOAXU49J3oE74MHIyOQqQtY7kw+WsVs6J1LW
+5QDnactjINwFj9zQjYgYKapFxLjQc6p0HY++OM8drNTOrYwKI2JRDi2yKf7F1mQ6TAPw7PqDfvU
Dzqa/Wzs9vcCxNHq4xzUmdc0I+pLMo+wiYoD695g3eQ6eeo44HdUKWYWCw8NzM/SzZ9GuzoNOdRQ
TtRvUGFBZTMb3xg8oYgPczoc1fuGocdK9qZz0BSzH0A+Nld3H22lqSoWQlcMaA2wieq1LoEficF9
zbOLgeoXHVgcXLNciIvSMGqOmr3nkQFdeOIErZLGuc2w/al3nceOEEt4vnNydmey65zIPFV1+VCH
qjiNVfPFJImvdtzhcl8n3x2nSs5HqYoXP0u290ayaDL6xg6XiMNAB3QyM9qsQBnZkpqe8Os3E5PU
wiq+wWn8WeAe3LrNZ9LeAeRb9sE0o4sf6NV2wi0C25XErTi25t1caBYZgV24n4vj3Sx7h0ssONhS
04mG0frHNg+jiwryL2GkDVSe7je1tHhZuk6XUhqAN3anKGOjEG8I6vF8nvLH/EROFTOFeEH9Vgbz
Jp+LNgss6JGMsztWNWQXQz4g/5bbS7YYqSPW97Yyqh19nLF10MV7xGRuOirl1xhhHzLKcGUVpv4S
KCS0TUnwWF0W+ub++VO6TViUoBVbsvysgYXcwYuhFUr7eItgnbrZ/ISwpH2YsvTaMwU9u7ZDdx8Y
5zllvTBNkdyUaWNeptzZim6QO83NJU0Fg8w6UcxMcOkiQsCGxrPygd3vkIBk4n00D1SC463JudG1
usQNYLVeZk2/BsOqLg0nU9M5xVYw6cTFgHIv1Ad1zADnSCeL98ySILoPHIR1Z3NUms6qq8Fuaooc
ydrprTVJVuGqjMwXa6CdGUs792Jy3chHIVsZJACuG6jUDk6iCu/IWiVxvY8mXhyxFZ0OGJxoZd6F
gCkmlU503JhCDw5Db35xEn2+1tJ6yrOkZp4XfFKhgphtuDiYiaCCXN0GMIz89wT7Af3wItKH1Dmi
IiIgthpXfs6Ya8WwHbp+bPPctRgvOUyGf9kk7J61NFgIssPWKhC634cpnV99Ye3xVI4EX8992u9R
rpFisXiUrDw+Zp9wOspDwLu0MmtKK2kV72YdHacJrzSpzS2USs0+qqrNPBHCb0P8ukxBkYsGPrK0
Qtymyg3xTZHeTTWDNreZV8A4o50lme8wf+8gVYSQaMsh32jWWzIgom4Kzh3U0fljD3szKNWRyktu
SdnpNzoBOfjNGQXFQuYb9OlI4b6FbT+8ua16KTg5CEzQH2P/YsIPgBcTeLgmMNkmlUubKcqvjkFQ
ju3mxNeDm/L6PqCYMl7aUriHgEyc09ih2PAHcrm5Tr+MjLMipqD3yb3JdW3LqrpCpH1qLBptd85u
RUubC+qZJC5iRT71rnOtk5neYUkn6OtBO0GOn9f3iURncobbMdWWEyMTNFLCVQb2X0HwOQZmvbd1
ElAdrFZnZ4Yqgyc72vfS9I8wvc6o9WgqEbc8I69xViakXtoYwjYsswufmwlg9jC4xUaJsjzZyxfE
wRek+C0GSYqW0Bgf7aLRti7wajgRGL+Eg4Pc8ckuDUQT87qd6hSDtFhmAli+XCs5KP6r5hrZ2V2+
5Jb2ySoKe9XWYbAWMFquReVuu5Cjum1Rl5NK7zXmL5h+5j63+zegKg7TDEn3VNnzZmiNaZU2gX1i
THrzB5kfx6Sszg06IH0qg+McW2+6FlS7oihjpgej/9gM0Wee/98LcoqfwYIjMcb/6Ekqyn0yQ0xl
apO+WDNGSGxM6znOl/GRa+xK9qar0uSF1nZP2tPc/kgamm+qInE0YivwJF7m3Zh0wwaI7ypzOmeV
taLhOW5lG1mTxhWPRfYy69mxMpzs0BLLwKSoY//rs2JNykK9UgLte3w0m6EnhGROdf8SdzXzGSM6
8p3Ndec680vjUPTHLmsDPGJ71E3OrY2zt7octqGjGy+VfG8cHa1eYOskLlZnl8TObWVEGUINs1jL
gSmYObevlsr9rVmXDDvEYJ6EUbzqDpeza85sNDuSZoNx/pJWxGeY6osJl4NH6lCyrs3URgxwtrOJ
AsXtsx348uSoI7yJmWuaJDNZpLY8IU2ezrMrb4HFW52m+vgZyekvP5lpB5m6nZ1+3OocpV/y0ngK
YmY3SV6GRELxYOEj0nZRGTW3Hnk844Mzd4cgsAfhse+3Cbl8VLVz5HSrdCG35KHzNAautXZ7YpaQ
Z5fbeETYGsfA6tsJBy3KQ0+kKTrKxtSOfWrXDOM4Jd2WCtPKI2c7+lX5tURHCeluHrz7/8ozk72o
TsibzM+WViRewfJxXc50EZIEPMecHrqMJo3wv12lphv4mf6AahzwOmpJoNvDjfsQjDj7DtZiJBM5
qnv1w2+VNiFSEr5EUMjQhJ4IuT0T1otUE3Nql1q+y0OcVTADPqvifQqDmF1bwRDclwNnRBWegi6s
ePZn42kkTRl6g/NI+8YQlhXgXE+YZ7NZXnKrBYfkx4jVYzK+pK3b3lhn5wlZEisbhEPRHFOQkFT1
MJCwcdbFL8OFgbSstZOYCt9Nuhe/jepnZ/iM3vZGcg+rTY4Rb4qcH33aMv2OZofkJrN9HrFznhjm
3LRpfh+6vH0KzA0DfBeGfoUAfCYSsRfxL1xKlldX5rfc0F+swHJRRLrJ1hslgkcywKr1FABwbkfz
ATLQlqRSfRfFwUOsumdp9IeY5mOD3xtZP5e5ZWnvftBILwTLz0qYVoJI3W2hNZeW3pb3stkKbY/Q
zj6ODbdPqIsT/Q2RDhp2kQIfm5NnzQ7+UO33jzZp4EgAYBxMffYudEEEOeUOqxQC+YatyJ2RQAf9
rdUozVm+O+sxnrjpo571gZaSIVES5U5DEqXlm1ZGBrcMpYtM1nGp3JU1VGc9A1IahpZ7uf8pCLRz
0gzuAYJCp3tmavZ79B1fhsDByMGUQJk+K7EqDFjt8+X+p/sXbW70Y29o+3ysg2uQkx43tuF7ZZr4
aJu0Cq+lPxyaop8QqCx/1y1/NzQ92BSA14QOIEMDcCpwoNglnEUq8Ov9C5q2YNuhx/nn73wCHLZ1
y4bEloSL6oETE9RJkFoQZDfM8MC6//fv738SOtCbua8Jh7K3kJ8Yp3SlEx+VVZyl69ChFdVPHuQc
sZU9LTVksm61XPPiftS3fH97HfQdwmgGwl4FD5gZS6IfsYu+GROcIXhd1Zrsg32vJTHlV154xlzV
G7EwAvVomjdwivFyoaV7ThhNnkmF9ITuPlkW/PNJRjER3Mnab5n3MYu/Zbyza41DsHHSa5QzITN9
622g81qVRfQKRPNXPkSfTIR8dP5H5sktSwlydAETnFU7mciWI8bvtTyJkdVKZrZYxVqChDPW08N7
nn+1rP6bYPnXBbXYD9XOELgvU/tzKhRrtbDZ1oF1dieGxfR2VG0WwX9hHjw17FETZZN54FbEvjI5
Wwm6ONtF8YcLYNJcHMMqXBeJ/g3MFXF2b534brMvopOSOBRHe5NX0PFFT3amGydX08idtexBLOVd
CgE1Vhk6E0Osxn4vZTE+yBrfiLS+zuSJTjZRWLMgUCh07MfUSlnxlvVVzf2WthUlJpQWZmvSz1hH
u8SR+QSidsskOlTdo89InHQWUsHJvrxq+xFl92dTlTa6FeqDmKIRvxhzvDY92yHfEA3D1xzXiT7l
DcduteGhsWZ0TExQw/fU06UrbPaJRvJbXnxPewXkS8EL6Uly8zTfgnS04XUozxTJuLIn2DTfk5H8
T9S8SyFdgBITllgPbsLYZsvWino4s1PP6MhYYZ9Hk2O+z4MPO0ECeu/Vs1tiv56j91FgbFvui5p8
K9A40UqW9o95yVkq0iTdhQ7S9hJsY+Y/sjuuUD0b+NmTsdpatX8yTNB9XeBuGulMa+Q3E35y9eKw
JnLtlhEPhtS1HaqfbgJq1GZr2gTLQG9JR+oQjYKf22eBOXmmv4Qp5S1x1U2x0bv2yL9+HnqsW7B1
T0Y8AY3Pm5q+Sz6H2IxXwmr0TRn3jEBBKo2q/kx8125UQ7Tm2fFT2fqesn1rJDo4wzY5cMIzjA+3
iGb5BHKSy7K5QiSqqm02q62DaHVnavYjUXZsFAJcVj3oz6APyg19JoZG89bVTB+ln3smxMuNrlqE
V9FPe4HCNFCnWFaC+Rxjr3ObwGt9HRO7Xe8MlT/gjlyb1mixpc+cbZvobywlv/K+RuWDOWpc4Eif
SZ2BVaiTQCw74gvH5RlTMEYpG7IcA7wyhcbn4yOJIMGUfCojaQ5h2+zpOXO2bIolDNERdC4GpLwB
8hSGmGGKbw1oUZ5/SqzLynU9Jmg8cIyFW2s29bNlUDY3/TaPl9ieqGBvKInDaWAvzhnCJECf9RDU
LOgtkrJGHhWBXZ3BW4EOgFyHCzta6ZgjKkt4aOo2EfImgjPKNQjpx8KJJbFv6byeNfwbEWudqdMk
B2HOrixnvuUK88o6FCufmHHSoMZeDa7+vSVQIxIVpX1SpyyE8aJp5TuCX5MYeYb2M7z4dea/EnW0
TzNmKTUgSo+F+zM+pHwFLqeQP7KAkMds+oay6VvCibayVUWiH4IakAoW8Un6WzUx8mGCsapG8xP8
snBlv2SdwPaAoB5+0962CevKWNX6FoM40LCYlQpPLfWmHFR7iKweJylFvO4M5DOXbzWSl/XQQlqq
5uZ5Iqd8ZeYoKQtgjSriQ7V0ayub5EBj9zmOk+8iBCShOIzzetq40RDusCC9TOOpMv2vBieRB9Nk
BNMin3TG9aHDcFk6dL5R8gV3SQjDyvhRFsGnhdIYu1iu4mSkUC/mt8zNftp9U+7KApitcwjK+mtm
dYEH8olVw3wuamA1DIcYRtSjR5yt2vZafxMNUJWYpCWwLvr3zI9bLyVrkeaD6O/cekcd8BYU/XCw
WudXP7s/4RyITZVq26F29L9Yiu7a93+L02zb5D9325OJs+jf4rSqyEwnJraHMGJMmJPzubRKbBA5
0qtwCMydAWuDsQSpI0A+NkmKMS/RLgmNvodNONpIIBGIJa2QNGjtby/uA+PfIOrAVgpdr4XI15bu
Bwi29OfQDtklHPGomYd6GX9ZbtRu7VBuGNEzz0/di2t20TLRgvHghPZ2jtaZxWJWE9Rlw+zTomTi
3HYoUY3p6c/ivo+c8PsLtGxeHu4CjkL9g7SvB9XXNW7gHyVtXoCphmoiR+g+RwA6eeEAbYYR0Bgb
xzuqNLXW+AGLf6I1/k874W8aY94mW9exhyI2Bk3+4TMUWAm1AOnhETUNS4o5AS5peUWm3gqLojNd
PswSBqZfpOlf5I3Lt/735YMVzeGTcUxdIJb+oLasAtcuUQdDWlhW0g3rwjgiq1MNeHjuoW6BhRy/
sWGn/fmtN5bP/sNPForzkytXt6T66IUTDiGTeZopVlBR9YDs69gOmuf6jdi3QbSbhoVe24wv+ez8
gpVbe468Yean2suwDy7WvWxME2/CfnCu8xG8/tyRxlX3F6WKb5lFEY/W4W/y1I+uMq4Y3ilHd2zD
lFwyH+WpU8bIx6UyhidbM1/R5uOwKAgKlg5eYsr+Zoo1m4J6j0BPQupY+8acwoVlhe5X/bRFlRgT
AHmG7niyNQikdddMe2xSj2VbtqcOkEFXo9+zTW3H3hgR+fyeDQ484CZm4cBqYkXYTXfGwI5WzrbW
jKJj1BPkPrOavlB4i5c/f1K/X52OsmjIHN22DZaMH0yLRS4rnXfaOnbMjVcNN/BKN0n167svjUkl
GNUMgIUdf66tRN/++Wf/Lr3lZ9tCufQkykAS/O/TLfWNAfV7Yx0F7KV8HpstIk3cKKRs2cvY9M8/
7ffjylG2KxylLOxGv3mwrNY0KtSS1jEytJ9DUb6i8f7HLJaIDFaW//PPP89YjpcP9wDUUFPHE8Vl
xUzg379eUmUVk49CHRPftzeRFoOsrXeikeTDdcuwY1kRRAVj/0B7Kss6R+Zl8rQlrXV/X3lVEKQP
ZlA+3UWjWUnMU27SVQ1YjwoltwkH1twG6iFoqiM1tPuX48NYjM4ffgNLcXzxhkmTP334gICh+dOQ
WvIYxpoNMZ7xfdzUN9E5wXG03XEvhPbFZBFmuWxzEVR1KzcbmbEtcsTBQSFSgvHxu2iVysllnWFd
wG5/MqIyeJnzV19V8+7Pb/p/uZxdg+AQwdvO8/7je+4asCLmUhlHRg0M+BXbDhK88z0KwIPwC7J8
l4wKRuFBpp/+/KPFfznzuJJty2QATVbHx+ehzfCWn50ZxzuytMpn0qMdlDs9tAthss0nZm+6iNYp
8b237LoWTW09kpCMxq//y9X+0a+9HGUYZIj7kbrCdGgur/Y/QjJ6PQId6FrimFoEdNzVQ/Oi+blx
/YW7uXylK+eGoz7UbK34y519N8L9+8pxcekQyiZtFja/HysLKVPPQ/1Y6vpXZoIlyhFz+qKcHcmv
T3PECtpUGSNQf1nh6GQYUuezJAmtNzuC1JFq4nst7P3cFeqhN49M7uGE1KVXzwvkA+rSNmJx+TBK
cQMdH+0IbT8GbidO8Ez6I0HLq87o9R0JptYKY+FM49+KaxAFG5M5ywrDiNpm8N7Q3Frw04vU9WKZ
PfVmu+8qNz+xlFh8pCTFQqnjBNtLrG1w6XD2km2O9KuhTHdrwbNM5G+xHjyBbW62EBHkgVwxQtPW
GPqIkbSD8RzEhrUbFoNpUGrQnfrpbRzMvQbGd9Cy5KleMKMUteemH2b2Yi7LzoaOKu70GWRA75xz
O31ug+TWNSGJnmEu/nK5/JcHNh5pWlZydwwaiPth9h+XSw4HLZo0Xx1J33VOc6J2KA2+x2HjPPat
fnICZBjJhGYAnjtedvI+Aa2/dKOvDvpcs1xmBBtU6IqNLt1BuWVOgJaRZUlZH7pKvYK0gNPRkWn4
57tO/X7HE5LFKYud1XVM56MlM0h7ZCvUgMe7TFShMZm16VdHyuP3LKvfHG06EtJnX5J59rE+peyk
8+7WuhI0VcnjFAkNoEwWeSgfzj7wZ6bPJurBeoRPrpmHJMB4acWfArZVm54t3w6zM5ajkl1Dw1pL
uF/MGMrRSmgZwZUpm3wLmfpRjOXtXlm19P3n7IZjioPRHY1NakTMkNktg6k2H0eNXUha/6jxj568
MSVLAthrt6+Y4NXDBLLtzTFLTClZZHrosPj9qO5N3uGHzB8hPOMG2xctOi9lDF///Ob+F7sOsAWF
O44DlZv47t39j6tCrxpy9RweYamzdxn2XBu7rTbI2fAXuYvbvcW3KRZ9XlLIAlqXLdZjiCgicUmJ
qZO/nO7it0cqGV/L+YqFiLNNfnw9VdSwuKynGRy6Gg52g6TCtjdjodfXSDJJaB+TlqRhu0T3CGaK
VECU6rnN4g06c3PuyLz9S6X7+6nPS8LVZOLsdh0qqQ9PeWc20GQzPDwaYWQiM4VlyLzCJ7YAogLg
0tFAXmdb+nRh3j8drBSPvd4bJ0Ab5l9SicRv9f7yWtAaC91cilf14czPcOcA8NWnowrEwuJR+aFp
q13EGhBADR+abxhIX9l7eq2lCc/ueG3aQJBqkkIyq7Ibe32f/08nvYpul2Yyik9EIb/95br6/elk
UVAsTQnmJhqEj60Z5NxotEqb8N0aMiXeSf2QBfoZdSycStaOewawABXR/D/4vrvX3F1VcGu7URae
tYg4Ykwog61ew6CuD2AMu1VdO9k5nYZLuB0R+j6V1Zgt5vEr4N/ymRMiO7GxxHA0lBuj4xgukqb0
JpnUm7lwv/p5+5M8pWwJMPK3mt5m6KzK3PXCHEG4iiXDxUVYHVY+7AdHoSy0mp2JUl82tjqoygSE
PGX2pjWqhuiNoDipkNE2yrQt8Ft71zWwV3th53uGBSbyIAsqYJFHHgED0wP3NPnq83BkNkrGrEX8
RgFk7zSarIXvX8p2arf9VMjdvQEpWOihfjXb84xbEndIbj3MAAq9fpN1tvEqJsr5OAlewUR8TRta
3CAiSV224oCD81etowfpzdmBzVBfghCmrNV17sP9EI0ZGp6WeOmp6r7qBUGkOjHnKK3OkdCeGgMs
PxmqpFDI4BKUn1n4x3gOXPdoQZm6d9KRX/8acxTssUu2U8mTYJ3PgbiKNOIZl/n7RqrxLzXH7xe/
EnT6+I1dZcJhWbqN/zirohyHDGqu5hglJt0a6LlFYlgOGwcP8BYiOnuR6f9/9yvBbS9tkh25YT/W
m22gG20/hvXRSQCGkP99SbvePcVankI/tCJvdsxd2wIZWVRZGWaef/QKqrOc859vKuNDgwONgFLL
4EmIGUzpv91TOdYPUdVKsprWXirbyc/cRDyCFQNbZL877BvyYIVknspu8ha/xoxN/wB/0f0UJ9o2
rAdWZc5wiaL8O4UIg2OD0AOEjqOWUTu5rPLn8NFk/ecVKLMJAANVlTSbYhyNv530BDj+u/mQ/8Pe
mfW2jmxZ+r/0OxMkgyPQ3Q+aqMmybPn4DC+Ez8R5Cg7B4K/vT8p762YWClVdQD82MiFIHiQfm4qI
vfda3+Lf4gnPE/xbQC5wgv3739MpmVQ6iLaP6dxlm8BIreNSueaxgkBWkZbLYyyL1vFxr6jLdd/q
7KD8eDnm5B/Q+r7fDWIkT6syqMqdFsY7cOrl+LjJOMUjcZ85eEoXahEfd8nEYvpENHTSDcvRngsG
CsMABgop+mh2YlMUGCieRw0oY2GYknvimLk5wJa0nf/trokyxQABRipEI455Guit6/W/q1AbECCX
mf29H9dkb8UuMMSGHO14QrZUimrvuMU+N1rm2rkTH0vk2nHQ8s+eQfgP97sasxADiWN9v3ncC0Gz
g86sTW5xJ3NYFeZL7Q6YZWR+A1uMWzom/YxatNzPnhPZgYnMZk5vHYHd8OuwGdXdWzVUCI0NdoHU
XiI//ZRWiRv5HXY2ZgnoxQ2P1GWZvj2cmX/ar9ALYrkj5MCd8QONmrFMWzrdFZS5BUclFhUMRQcU
3yBJOBLYtEBbNAkgMbCoM1oSm+HGa25N1ludjpseLct2jgtGBSUDVks78hTiCYpKVum1roLg7FdE
xCgXir8Diue+jmrVXp0cTlubQPYrnSHdDxjFHj8lM/Cnmtn7AQQdodp+7d4G6JSbsOBqoHxhMo9E
aOORWnM2RDOec8RPFBctknsbSI0c6DUN9XSN4858yxMzjBK0w9IJ4xue/3XR8R4yjU6wL/WtsUnB
76D2c54SmLbPXY5gtoGDvIa04h0edh22LWOVKEZXBmHeMCNr7O0auzxurT3XYAJgLEW8Kow6SmdJ
vdBTTodu0uz6/gfe2T3sZ+tNORDCiy4x8IDSkteNWxFNad3VTu7ZLVCeQe9LI1CReYRzi8iNgfop
JJB6U8TeG4Ixe5ujromaCj9kAQx/CEiTDv3knR7RM1Yr2lCWsw/K1DrYlbNPKPbRqC/2FlD1UWdq
zeijqDvrS125705dfQn6BGHpmOIrxRV/sEe5M0he24vEwsoHttUzsfi3Ka4+OdmfEc5ydq5LZ6uk
k+37dKt40XyU85UfczV42OP/7FCaBbLDQEIaRaWOkez1YUzVd1nu3IVvNvouhjDE0rsc/c71PD43
FlCk2iAjIlDIq0hF/IwStoumgMvo4S6OUdheHfjbayPzsh8y/TCTxYvC3iojlaLv02YJcR00NrZW
ynVcBlyvi/2yoIx5U2jEAeWXKeIkHpbd+ISRx2K1NT10I3QX/BGw8QI2/5pJTv1igthFLkS+7zvz
HLpGvRcTvmd4VGj2MPxtHcIAcGHH4hW9AC+/SHibpb8xAWbm5DWsHS8oVzk77zooGHk2B0d77Q0y
Q7JuZTcyPHHKtViYsNblXX+E9ZbUFdLQsJwiICj3TtKEiIaS+9arE8S2JhJImZ5plqRwHlmFepM3
RC1GYydF0W8GVCObiQHWk2fDC4YbeAoh/j5xKUz8AAKFHs6Ck4p08YtApOSEtq89m1l2V6ZgOCkR
Vp5DAhMtNZxp9ZZbGpDhuvNzsSORzF+XRpMcgqnnlEnQ/Bvn2nUT1M4LJyYsK2H/VA+jdQmFkeOJ
eMW4U60wQ7HG9D1U5GkIaag4szrx70/B4wDZMoP5mpPXfUVBlXIFwIVWfrdznTS4GklvPbe8mTrK
2XWCGPOY4YO/N3DVceqMcw5zME4Yko3ml6ad6cnV6q2ww5idUuvN0CbPCIiDW1H8YGNgwtqLAOQv
VQ+VZJfY2DYR8zrRgMliiieEUNdwtnoyY1xrZ3Yabnhal8e5TE7VfAQC5GMtGT5g2Mgoq0SyTtoC
RjeypFPTBK+wXSEAhx/pmBxCfDLHIkQEpxG/7zLG2iuvtEAiyunOmv409mI947Y6ZajJ99PUHpky
5ifDZYuToRvjAWnRNfoOx8qWJeXVKJJdCzWcwNvwuRkIlZqlKaO4yF+cmlbf0PLGb9ra2RgmnrQR
hfkB7r15SHT1iS2fhQqNKr/teyxS2I8YktC3rTkTh1iQ5mlTMgyOkpEkNThdj2lq3qIicoL+1OLB
zVYAW42ONF+6V5cwF7+LxNtoQZwLugBc0u7sbjNUU3XCvBvhbHPSFcflLt54tfMt7rS9goZg74bA
5dxcFs+o7vkz5CQS9ZAemAArnF9GlJQYBXCLLRdGkjTaYCZtSBUNdym25S2umCqKlw6vRAg7VZpP
9miKC2ULWjX4NM9KCpz8yFrRJkHeJ/eyieZBbghkCM4I6MZt4zbpDumWSUocv/qhJLmgK+aDKzo8
5/enZiicra07rQXpDqg0f749iG4+S2jAGnTr7CQHGTfOiCeujivcW8dSWRFEc110U0dqGtR6kR6G
k6nA4hOPAZGKprXlNwnZ1nfxUhJpgGUkOwOxQ5W3QBY0w3evuJBR6X/14G30wCrxazXOKp/VdEOl
tn5of5uCiHqduh+V76EqzMv0EBrDtosN56mqHb2Vk7xSUv60s24fTOFysMyNw1GKwmj+iZwD92HV
v8D1Ivihsdy9M4JJLZKLTY/72e41YTRtvCmT8mz3Zri3ZWWuF4HUFlYlAW+JsiKOaNsxW7x9j3li
5dO6pBdH1ZES+ORp2gxDPwHUM71DVXSA5Drn9hjLjIMoDp4hyU3L62/CRMExTN6ZOMGTcxdbzwm6
nbI4N7kjD3YxMk6OE4zW0+AgzFPzXvAqVtWqE3StKEtS6+xO3mkJyp/dkIeXGFmQoMETDYu8drMo
+GfEmrzaZTxmVrxJl1Otw/aCvgxJsdMaBybPQF5MCa+PX0cGpIFWEAQBnb82hIc+udgnLG0F5056
m4BkI7h96uPhLB8yNEZdlW7l0p+J8QtISIUgEw7kKN+HIUMrjNU4FZuus6zNjLR1O4Pl5cAR2lvm
+WhaTUXEZ5tugsp6aemO5OMP0911iBEcGZMfiKZklcYwB10Tw71TY733Wqzv6m5hxCGKT1gKBnXp
d6TF874dxBVFa73RuWwRAYzxkSIPnTzW6LXVBRJs8NhGme1+ZLEQT+7S341K+cE2yy/xrJwd81Br
lVZ47n28PplZDyfpe7ewbNeFkxvH+J4q6jVUoEWrbrXozdPoJBuGqHo9aKemWdzvLWy/NkfzV3p7
b5W2zVO5oFdRcXGAAusy3p6mLYSy9IKcZKcW7M0ASvyzNQ4YT9SUHek/WmTxsfrSFqwomN2rZ2Tv
LOPyqGgePRMazBvQaw4iSFlAhuIyLm74TOvEyxBQZkwEEVgy9uv66Rvdv/bFe3kATpLCn6+Pcyii
6V0ZivTMeV+wjCPpNrpBbg3e+YDiFpDVfoKmcOTiXEjfc4bxgMij3yQimF6MUB1MfM1Pw2j0KOFd
KEOuRyJf6j/npiMjoyIRKl4Q3sEsQKjSZ9/9qVgOsxpxrIbVq7QKNrTKuJlA2qJc9CHLPTDJxVWY
wbP4EM5d+1qT2Ccs8hfZOZN93PJa81R8nkR/6ypCrC0Vv9ItQg/VFvbzhMma9hCAGZ33iPmKoNr3
BVUL3iasedNyynpzebZHwAPkhhnftCifcSKNnuH/jlPoyGirPqiHjY20h3MmmY52C13QobAOsqg5
3zhcG+XdVIUDrG9xHk1er84Cf+je64Lv0AFsnGOnbmBKtsS6OhZN124dNxQYN6A7/SkC7oETIB5l
nIq5aAWLUx3h+HzqXHubhi0ZV/DSD1kazIwCxpdAVP6H4g0WLtiCxrKvjwniyNf2HkDIanLIkgD7
8TzmGNTj+55BqTVX6TF3vnidwXmw7pEkt31rbQYka8e+7bJDWulr0i3NznGW+IuXoraZvZVq8uma
TOSIuHkvLv7CriyRfussta+xcJ5DF6ydpUR5JqcdakcZvsFgPWXI+57GzqF/oeWL27f9yzShiJza
BR469cPjulVowtdKwnDpR5S/oy/m11lJ65KPInxn9wm3rkYPj9Fnp1uABBP62I30R7kJlT4sBnUe
Ffa7EyrnZFQmBkvTriP+Mp8JYXSZ0d2xnTnA/xB1aC2r5OWOlGkh3a50MTsAmsR8qwagBaqYCP3B
2E3bMLiVwdd4cQGgWOFNgV/5kyvC21qu+4WIoMe4YLSxPXG1YV5sYsaINeCW3rkjSgu5onGG5qqe
D5U5sE9KB0TNBLb6nmnbjJwHyo7MqqAslii8A3JJe3XObDUaPoSNAKmtf9PKCLdMVQDayorwKnsm
qMHCFRHPrtjliPSeyG/ZIeYpThXDpsPgD2d7TrvjzJAlcOWVp0P8m2skzEXRRkOIVGM2ByOSWg9R
E5u3mhnASdOQfrS3lj79UU/McEOcr6tqjPMzFmuWZtt7YwT/pmp9kQauLocTnK77HMcjXGejT4Ec
SryeVkRUQk/iDUyEPnfBAuPB6fqy38Z3VxNW/f657aY+qpMQn5UVkCYxTBH+6mBn0/zaZGP/YQ+j
AEk2LUwTUO6spuS+htXa+GQiX05cKgNPm5sysC8My+avpYsFRe+qsvQ42pJNESvk7UlLUphT9xc1
DMUR7vKxGsrmFBB7kQwdmNxkxtHhMAVrBPOwByJpQD+7RbZFLFpBygktqAtMnF3t9vJF5Bwk41x+
12moOWqjyyJ1FsJlhffTZu7iZTNRygwYTlMyiGOVuTTMGhfSfhNkZ7citWtJnuYuVTtMAOFKMipB
Ag7mxGPI6qb8Dmvg0Wv6FtjNZnUYfents3i+JAgu97Nt//aldp8qMzjrAF9E7+BJ6XSu9imyzI1p
iG8OiuOtR0VB0TQt64nf396X7ypgabAF2/qo1OsDBMXZyOSNH64syGwPzARSc+sS62w1dal8Mtzx
jZAtQD2DhPQZeMRXdcRgTYlVkii1i1Uzn5U7HwNqiGMLAmxEWbdF8VtA1fLkyc/tZ0sF/Sv1OZfn
3SBbZZcpqI5BETrP+HJPzVjOiG6d5Er//h7m2239JDE3g4+sUhtpd5ZdSySp7J4tAuU+jzs05avW
TORzjxAdUOran5aePAb3lEwpf3nwELvYbb4pyRc+rIeugq06j/VzgVVoYyWoLztcFasiGN67UbxN
2JCxGWlgJ87az2MwYTCI1qz83ysjxYNW2t2T4jVhcrvvRhN+46yy6pygjLDVcsylqRGVssZAU+ZP
XQ8//V5lylr/2SgtW08casDLvcXodXHZu8x715Jo0Etnpxx4x/IWi18WMC7s4aTPBou7J5HO/hzE
H1AUvycznhnHV/E2tcnaKi3K/tkWwRabpbWJ+yHZ4WzbJ7hjikX0W2eCHZOG6RPOwZ8QprFu0BhY
eVbnkrGGIwjBNG41+60QtMQsa/R+LmRYfjMWkTw1aU21E1hvIZnlfeJ9FZM7PdtZeZCmX57yrnpN
JIWXIxy4L/H8Qra7gQLLIBGXYIt1n7XBIRvsUz8metsr4X5MVuZuDe0evKIWz9SiZy75xuvnA1oO
e2MQ97N6nOAaVlcrY3qRoTrmnxRuSg8Ioz/VaEqGJFpM/3dq0Y/ClYnRe0QWoDTvVZKb1qlP/doo
lp2wF196rvVVmujhIJZpxlll1NvQ1FuWiWyXDepka0agk9Vd/gRB3gVkwJ/mTR6bAoMDXYk5d8qN
79J5j0kynKYRnXHdYGchicas8ltIRCZkHYSDqH2joCNlGP1buxZGTCx7FnsYZvInXGOE6cVLDXoH
i9CyzL98DzjfYuYhHcE5vXsF7wt6/7PNM7mHJYL1fFq+GxFcHhw/4UXZozp6ylbrWaTT5oHvgioA
O2lGtp/YQ3tUNs3ah2iSQXFx9GhergoXoIubzJHjS7qwlHVB3faRozh2hyXlFFuQN6HnrTGWr4ap
2NpJUx+nofgYBy974ijfraQn2Ls4Nx3SZnhRQygOovfZUrT5aJrSybt/zJT6bFVWshFuPe0SNX1V
jhx2aihrwsZIG4TjLrdhoCj05rtFZVAIbdLe3D92/HGAJNE0005SbXUCXxjXJDZUoHZzWakvXm8f
MgfXs29eMNGa7kx4FZF8LBHgxbBqADedr0g8/ZUvmZSacjuPNkmFLLJEevanxTRflqCwLkoCCCG/
EMe2Urx3KESDe7FTDvF3qaAmBHLkau6AbARu36zMUOVHB/TXegm8qLwPE028eZRRCjl900XMT8Sh
xR60WiBm7OMFY5UVd9/4HOYXe9wOWWade9VdbDV7B0NjAKeXfg2PzfMaYotHt4iEVIXT5ZAXZr/p
rZbES6+/taXdv5Yydw6VM9BKNKqrvHjKdV7cIjnLoPlhBmWwbSeniwLECTQqgnFHx9d669iqDjVT
j0Y219KF5aYy3HwxGwIG8wOSZv2aleAtSIW76zeyp/y17Ahs8sbS2rB8XH1PgwtQXbK2c5boJdXe
mZPopJ/pIW+EhOGRQzt9QbPKkK7zNEGHqufdWOhngcsN4zDpffggxYsRsNg6dh/sYyAz5ILiaKRW
dhlF3K/cDioMVt8xAn4KoMutEwbhvbNu2HLxYSsSn2bbJ8p4ZF8zbNrVYeZ9VfpnkOLOMggGu+TE
fF9MAPVxWH8bXZomunzrK9v+ZE8LblP0j2A92pPtTj+p+dMNpqmKmcWSPrNbbRxi2M49oJKdwLW9
oq0NUyFxXqXrbhcWzlvDYqTT4OhyaCIQyPneEhb4jt7gS2C1hLuE8pdLvzMpPgV1IM7jaKZPDguy
habsbI+MDwLaLXu3Xn4Bd06xNhBhh4rbeY/jr1REbxUdo9cmgW6dpcXzMJYmk4xM75Y0xWCqMjIC
EvCsNe10I4/1TbYmb59Bu3i8u5HITEWE2kJPKvWS/gWP17vNEehJtGfDzszIIgGE6J+0GJkGde+F
O/bEjsvua3C3IsSqnZ+7rjFflFV/wU/XXnXT/65HaGS2ysuoUIb/edH2nVC3GJdG4/0o1OLsbEqv
fT+GOQcoo78k83WEgtREfhlvhJ/fU2oKXO0qZq0iganAmNQVZ4l6+hhnCw1AoqcWLDL4eZDJkqPn
0OgKCVVO7fqm8vlz3BjzLgWheyaw8STurRFPTxOnbYq5qpH6go5OX2yWso0xz3R1R/2pGBPnOmme
eOXwo3Wd4rRbDgyhx266pVg2995k8ua4P9RtPN7M8OB4pflcklre+I31KUnV1rfN6qtkuhKVYCp2
srGGT35XHTj4byYPt/tqG+NV5nqEUAMq0viwWv1VAT15T0Ns4EEYbEmadcuhOFcLMrKwcg/+AH2K
Kj7whhOZvsCHeW0cIMQ+MJLO8TuArxu9bfTKf79+XacVKXzrgv/Yr7doLSO4VScCga7BW/nZ+0k3
2G5XJHQoAs5qSC6MjTYDJ4hsk62BsbvbkFUYOoDegzeWZxU8Z+qGjr2FVSw3qGYjZ7PdXraXrxec
ZasPIgXWpFht5629c4/dIbtm1+k9+CJ+g73h1Nt6gAVp56zxiPIwf+2G7egy+tgW1S74PjOu2puH
8qSv6mq/9V9BuzOMLPBEkeMh1zSuY/LeGxJAd6OK6OXjXkUJgoPEvKS60mQNpm/p2O56gGi4pRhU
jm3Q7gEhTlGcjw5WfBmS6KCNQ6DqC7a75hKM6VfVVDNvVG/L3Fp8LzgIrDjOGqBBC3+f1M25LCb1
0bTAAMbZaJ40krvrqMz3Jal3vZrKz9zJUSY1CWfMrPxMJ3ntSiQIhZt2eMsd57OYPDpmOcfNvD4J
DB81P8TtM5T6FR4bvbsOaoMj83gtAFfFt6v/gq+ya5W3cXvdHR83ndN2xw7c558P/TSnj9ji+snt
XB59qG3HuOvl8fHwca/ouTTGqjpbjNOOTL7ORnqu6NzuOntujmHrNczLuffvHkqmI/vFnTY54YLH
pvIheaRJx63FvGw3l8Hr4zNL7LnrzJV0iK2qPsa5OPsMCHePT8bNVB+7KWlIHKzOStnGXz7e1j5N
ODw4tSJ68HGT5HHFm5ubf33scQ+szX3ZZ88ucS1b99fsa/breIm7Zf340d2spa5kprtOrBYbztge
4z5pIj2Qz3IyW3uMGvBui+v+49n7Pqv/fJ1/97G8A+BkyVKumZN+Wuou3UnfxsjUp9mwYUODCGV0
9ZHKpyb8roQzky8ROkabpcdOcQgxqLZL8683j48lvixp6TUn4/5bf9wwj6V3moUFt7M3g7sxkEgI
k1WfoGsoW3JojsX9hRTj/T+1g/+f7P9fkv0p+/8iLvkPyP51/atvBjJFfpF7AyD95//6HzZBWHzX
P9H+4R+I2lHJug5yaxRcyG3+ifb3/6B8wvcReCaYJ2wg/0L7h3+IAE4PuG37rs/2EfH8E+0v/nDC
EOgT0u2A/t1/D+3Py/xdPmKGFop7qPcMFeGm2A8F2l/kQCItwmpwSOCoTaNJO2JyfLrbp8aBn7HV
PS7WE14q8QtP6wIhhnCxgMRmbP/+W5fbVfLbt4Ryf3IlNsYnJ6Yb+a5aOfS/E+2Uzcfii8n4OUHs
lgT4suQsYgFnMrcTs5suCCgXV2x/8FOb1iv7m3R9TQY00o/3zCb0HZxtm47QFtnU76uy1exCqDjx
Dzcd52RNUlFin9p0Kp8LIxDtJlYG9qmpMcjddUwAgecRtgCd0ZoT8soMUo2Kb8RbHZFs49pExKHd
ZyBmJ+STjGX9jcQzLGCDT8TARpIt3KzJbAidFQgHh1MOGgjrl61nZs09OOQZGWdStau0m4c76QYT
Ew2asffOgImKKX0ea2RnqMKGMux7Xi3XJpbMxMUSXeWlm1kffiqL5AAGKL/LPkoTwrMqCvKh00ox
akydV0dhMMnF0lHPNr413HmELePnJi6+wzYnAMFwwjJ9GpKpAlRQ+jGjbdNxSlAVSwo3C9lQGH/F
7g9XwIz7hc3cFRVA08zSRwY8It9MHBzu7mdfh9cRw5r6JFTQiRtfGLY/vXROPyWhKn+YqBz7qC86
4C25lC2gApdZ3Fq7YvjmcfiLtwIU4aUKWRxtOxZvtYVNO7M4cgN+xmxH5xPiIbzC2T4Wju281ORB
YQGgF9GtW6shOr7vYv/T6GPj39VTO8wv4QjfkTUvz/ONbYPhP0rJP5UhtEBqtLF6m36oswxee8Ue
42bbzNNs97Lr2/u41CYeGqxEw7l6TJderzJjqq+gsYzgt+sr0a+McFEgN2f6cfBMGtwZKz+TPmf/
KUsy4wT8CQsyqUuU7E7bLgG0bG8iagkjryJ0B99fEOWBovfRlmCat7HZV8AJaCfZexA196gYyi3z
0raTdcNLbue0gl3VPZXonpMnY05m/712Icbsof8EwTFmRREOgz9vXIptZrb8VdSKNouiPCMZ19YM
NT2stcdiSYwvrVPp2+QL8WpBb9lizGTrA+58NX2dnHkHMCkZXJcGl0nLah7K7GdJtvebIYmTUjUE
JmTR2fduAnU3G7Z7ov3X0h11Ygrqqo7sdh62PhrsLSVq064Ws5bbtBzEyZFW95ShaUdVQ+PFKBYM
bJkxv5XSsyOVBc2p8jv/PKdmERGwVm0Si3DNuHOqg3QTdfO6JN5QUeo1CLR8n4zCPphx4r6buovT
VRpmLp488cuplP5AHiovjjE5L4Q+xS9qIh0VkFn90tZTwu+jT2n7T/1L0CTj96m02sNoZuKWUvSi
xBn99CkoZ74Q0EtEGqP1par7jOyQnAmp5q0CTqzYiTADkRPkVQ/bpkYKkiUF2lrOYkDvknPSkAO6
QihJPcsK+YzXov5Wz06+7cYwuXqeRMYq83jruwTVwg0PtoueJaw6u2fuy6AlRAGA5WGQT4JLMZqg
1e0czATXyYmNDzsDdN6NTfsOv2G4BmNOxV0bGn5ZDq0PFdfBy82StYHcJ9fNnCtGcxs6W+pUlwI/
wSbNc/N3Zeb1TY5Vf7FIZwbCgQXGQ7ZR2QdC34zPSFuBhUx+SWNAa0zKZlqAixUlDveJ1itU9GRj
MwRi9hYil52Yn+QNgi+6IfT/BIEHUBR4m2OGnl8Xrxt3Xozxz6MUw+AAq3sfJ3awtpk7REVFCnfQ
u6DRKxoHK+btmDpoKPwYLTvnCsHELAm1uDHp9y5ydnsASWmzjfn77DFCuQdwcvPBbgcDqkhu7EiY
F8cus+7Z4cpllmvPT0Zul+xWGnraAI45rsI7CNr1f0jlEH+9dNnZFPcWvmwRNdiijVRAsobIwg4S
pycvgRyYHOo2/RT3pX5KRzSJtm0SqLTMczSA+d6GeI2P7j1xM6f1Dq/Nszfo8OxoTB2oUZUO3lEy
5HDgcveEo4YGR4HBBvnM/BJXCPD5HfgsyXWeU/M2TRSa9zk+UGb6GgjHQnJjIi3pKTX20u7oAWab
Wjrpzkis+tDZDUYCLx4uvm7xbJV6PJLxck+yg/4ysG5u58SnSd9M1n7xphjwXzIh6cTRxIYQQFdw
sKUnSxx1bUtH0CFMZYAg+ZNeE3yLvGeI5UOXqIOmipAHZeu2yJG3VOAUg0DNB6OANJcvIxOsHAOk
8Ef+4lpPh5QJ6L6uRpBIQlA+mD5adSRgn32Ebp8KGdjPRuwTdZUmfqTCnAz5AQdpbGDZ5u3NIjro
mBYZuwVaK73rHBH8Th0zOVmZWeyMxZCvUOLoa7tgQnMF+wZFJMqBakFwugREjGqPaRI8uuO4YJXN
p1E9ww1ut8ZYTReLlSNawJhuS9+L18s8JVHukOxbE50KtpUEA9eA6kqbIZtphYhpndVJfsQc3z/d
E+fwsIjxDoUsN3MYi41oSJUJR2xrRJmp5ZQ0Hsf2JYXphwwQhN50Z4p5y2HMaap7C2kHPljFDTN+
OocW74zKqTVpyrLfzHXINZxJuRvyHOhOrQA35eYYpaq6byAKYQ/7HYMF0wWhZ3GVVnmyKecYvVS+
4EaFNJBv88lkD5Vmec70OL4aBlB+t1rq/WI13mHQuM4Nl7hmqiG0n5Jlphehsadx726RUczbrPbG
aCm8ieBCXfQfjWxheZmTE9XNLIBMzKPC4di16Qsxju2hDIIUF0fQy8+g/JedUEt7cUhSLHegNW1/
kyeUc7u+6Pv4ac6Q1W9M0oLHXWp5gbsnOEot54BfEgPDjjS6t9lZWuqoeJTDxqEx98SmXjZrYd3b
1J6jaQkCpxizXe6EVmevEOJrN25XMhkNbZ5HErG+J8vk2IxjHkf7/9dVUPSruXxUv/r/eX/iH02r
JYKY4X///WH/52Nydu81xd8ebB+FxMv4S+rXX1SFfOufFvr7V/7ffvIf5ch/Wd8gGf/P6xtOhPzf
ttnfK5zH9/2zwgn+ICjDsrDp+ZZH2hjOs39WONYfnsPpz7KpOv6RWibcP5ibCMyyLs+CCRU9+z9K
G2H+QRvTt/CX4MX3fDf476SW2VBI/l7b4HJwQwIIAyw0gkTCf+/zyfysc4sWkEY5kZsYquHb6HgX
6h0knvUcHwPeRyH6jKiasdLkWX1IZii97pCae2nbhKO2HMqh6RSAvrDFLM9hPCDRNdqPcm6QQFvj
r7mKWaoThtVFRQCSStTvqbm3eik02K8xWSXFsmNGBmgKpGqiI+3LcZsa00XkX0zd7Aq42xuOrQQY
S/8urHXuSV2/Ja2E3ewmJ0dVMPWvDLpAiLT9t6pDIENf0d9p9AtId1bp+CNJRboeAufm1fO0lhn6
BdJVi028QHgx42Vfgb+ax5Yj2D3kjFGxsffuqsa8QC2wGHW9y0Emh0ZcXgrDLa7swOPaWZihZ+in
WOGwS1lV8sOQVshcfhBvwyCyPVvO11Tk2SVspvTix5RRg8WG5s+xPnPcVwjjJhNQWHXAxQe1ue5b
G/61YWz7EL8ZWmqT8AsiEGHn88PhpNu6It0HAKdWmS6HJxtDvw7h5rrF9KRZxPcNGoMqztS1TJcb
aed3mFNR3ALz+zw1B1yf0y+JZm7pYwZEI4qiEDOBYcV0/xG/bDq16RAM7FRDEgmKgGpTePZ7Tez5
xrb0m9XWOgp7yRM1Hckf2kfJNsUbUtdOgVLzdfH5g7Yi1VEzF83hrl10F6M8sx7hyeKJRWAIrLLy
Q6QNGAS+Wg/pxW2W8DRnr1VcnoLY6WjsGMHK5AnzqnMZEAEbV9j8gTnkzUq0RrjXsjjGoS0jbPPE
4ArrqEtamX6QEDI7ZD8m4pA4Y3BjpuofNzSfMCX928PHZx9f9/jYf/Tw8YnYyU3QSM758cjAKb2u
JnYKmY932fvfX+PxfO3jM4+7S0Unr0u813+97uPHcPJgICNm/NyJvoLr8bcf9PGchNETxjJgGfnP
f7zH9z6+A0k/cWwmrvXHd/zrE4+HSZ4w9X3c/cvP9+dXGsu76+HfS5KCBPB/feFf7j6+8PEyC2BK
bL7kGNlVs4aWbp4fN71lQ7pZAnxgiv1GkRSB4IYZ8qSL4UimLdVDAq+jOiMSKP5yY2DOAG+NzBK+
V7NOSufe2+ZjCACtnYgjv1NfH9/z+OgYYIsnXxwvbeIcXUBA7OrNtrNtmsAi7/q9ns6pQeU1NzUz
My4ly6yMcww/5Py4J+BIbcnIk3iN5+GE0vioQrX8H+rOZLlxZcuyv5JWc7wC4GgHNSEI9lTfhSYw
RSjCHX3ffn0t6L7KiPssLdPKLCc5uLpBiaJAEnT4OWfvtY8MqcaQWKNNkZb5RjcOQBPFhZJTXLT1
i2/H5oV5rWR/vOUC9QonC+fG+iOzM2GtEvQXudp8LjSbl5oGzG6oRusipWNdvv7FPDbCLz4/rAr4
lto+0jixFohrF1loQxBhBoNd8v++58KzFT0t6Wm9x9xEPxpfMShPxQHVk3Ou8oJYtpFJn6FSdGPr
675MCvpZUiGuVES/+MkOyQxJFq2N/i3z9MvXvb6+6EjA/7qJajHZV2P6hqGqZPHMPsaozveCNKxN
5M/FaXGhdnu+fW4pgFuibA45ySmdIZnOW8UP+BQAseok3xW6UcFyS1+IsiBHoh5zsubpHMxlboIm
QzYgFnQrruNOlxml497Py6e8mKdLuX6ZEhO3n8FEGO7HdDGbO+pYcSb0MT+NtrpRd/FoOXDd4Frq
Q2kfSfEGJ1+gmly/DFMC75dwK31CsJmhMfZaQeaGywMOMdtRJ07LqyjecZZmF7b6+oi7omEWTzS1
tly02VguOvGClzbJ0+MCN0ktfOvr++BI641ueWQarHdL1jP/61/fa3AvvkdyV3YcNTBp1PysU6u+
tfDHvmMOSxCQpUPf7nIn0KF4GzF65IG4tkvkcyRy0ZIDQwhcV49EXm5S1o3LPIFDn/PxYBFzUW2J
XBBhgZoPgDPGqkrYL18nViMY0jmKoAhkgdm1tsr8urSYJrFpNNQK3CQ4ut3NuM43gz7nVwA15XZ0
CRKnxxE4bSQ34DTvwSfcNWy7wtIFslimA6HnEn48hOHs2KfIAIGtrZRBady6Nj5XXCGvMfOeAxEI
t+DTjYO59tkn/GyMOuy0PE3kKp8ororTHIGnkc047Ba0PGHdCRxXyXqfsaVB//Wvv775+/bXLyZ6
qf55z3+5+9dNk7dnByLq9utPu2bnAtSOof6tD/37F/546L/+WTCYaCNTEZT270fy9fe+/vySgz/D
PB9VgXRiyKq/D+KP+zdFawQmVq1A6sQibrSaLu7XF2+dI/2+yYiiwWX4t+99/bQfLLW3LEas3h56
DqHuEYCzQro3oq+R7GRTiHqSD5zznS7rd8Tn9VYnMcRZ3HfGUcO1T8CLpQRYMLx8s8GMTTybYzZB
pLAtsAQr2GqLkmaP+3SAZ5q622py+A0TpWZnZeG0xAz7smw+5pXxSifn6NAvgTYPnQi2nakMSf5n
9TA4xUEV80NnALzCm85z1tStxvi9Jzo6JXCT9AwDTOWAKAAoVOjI3AiwQpIaaCxkfWX4yuKoOxC2
2rpRuTWMk5+0ODtoph4RdqDkZbzXdjx8iWjYcVHp2tJ8GwuCqqk+3R3W6Bzt/9U1a1xAXfuENx6Q
2asa+mnDdbk7QJHHlmrVEx0N7ybBXJqmCkJurr3nVT7goEXYJyfvUKvUxOZh5FtA2lhDsX9fepyB
kHi4eupwnI3SGHjbj2ht+00xtD7j8aENIN3GgV1GxxRIHVsUGqpRPR0x7qPUiBXUyJoKWoDrYCMp
jsoeZprt+hQadattIM4B4267aVMjpt7G7Qjtkx1YtGpEUuHea7wPTdwmB6jn8SZPpc5npEWrqxQv
wph9VEN7TGd730usLan4jFfzSK4/OgboRHTb11kTtFTy9g0lAlaXyBrCeE7RC2GujrK8ORIWRdK2
pq2RSelTZWLZmhYG7N3ivFMeSqhRTbsbOT3Zizl3M7EnF+S078WL2xMjumS0hrSyxUwB3+mLWD65
30cXyY9JLEWKUXNfOXRxfGYZTIjHrTlqbComwMtkF/Hsq3faRmrrX11vvKtoZYdRT3CmQWYSneYD
WtoqyBK0gF73CnHjp+r9A8rBeutS0eOIcI7+IsicZ9bdFHLa6GcD2Py143TsYl9H3u5TNNDKpPYo
NxlpTVapN88AVZVPX7wrf7k0ZqGl9foZz9w4Fh8lEKltq5eHhqARxuDdxU+cC41ldSWIYk97k6ub
MwWYLUG2AAgdUHKeRTwgVUTXWRvifVrm+d6hX96otLnGI+cSik36B8Tr2R0nqFfpt402POb9Cd+O
gSXTYfu82OB8IyxijrWuyf6zr7Q+rMmlg+YcAVIX2T5GrSIEd9Rtr9yoJNfWRD25TeV0SUdXwJb2
98rm/z4BB6Z8Nmr3xUoaPlKRPAyNLg79aB5U78TwZ2l7FO5VzkW99fUTqvosLI2S2FeO0UZOUtgS
6BAxd7lM+kMvxoMBMlNE7LIJo9wK/TAggXnx7e4ZbdrH5MANAf8l6eqYYg/UtRaWs9E6lhUbHz3t
MiWhjpD6gE3VDYlzfJ5agV28Jf2kysiVaup0j6LNSXhtlwIIrjnu7ULgViAib8cMwDon6a1Dvu2m
VsrDpUd8XkWe6oQBk+KICB1fvkWodo5jO72NTEvwbXY3CvnwBWLvN68jvQdoG/m6ZLIaEOMPzuRr
H5Nqsl2BayaCTr/NZ447wQ4Q2HUehznBxzls6J0t0xc7I2vYVGUcmJUiw9Hn9ennOZxFoqEebxge
6araxp40Q3LMrusWh7Zh4NhZtoe8021g+sMNQ1RXSrlKwOcF4aF2RYYVRyz7qTbsjK7EjjvKBzSI
HtLcgdgKl/NRQ9VJKweYuuGW+NmwIrKTLyY3DaYPTxbFBtiDf7BZQ2jzkohZkCpBpNq8KUwEC1Hj
Hz39F8lM0SF2c4QSUmL0Tmuee5/cGjjOKMJ5aU1jX7QZ3W0X4bbGu5HYowxEXH1K+5J03z0Bvd3C
db0t4umdipVJEPhu9IusVZ5CmsnWLjoslY/2JSo5g8VwbVyCWxkXbDXL4VFbXVyNPt8QHD+QIrkg
PE3HB7W437AYIIOwPPh164rXrpqHrk7ejKLpwixCs8P+aZF1uiYIqpVDkbOwZwGZr2teMFhptJSf
sj95SxQ9om0gA+suJz6ZZGvpbWZp/SKK8Uvo0x/Q5zEMcU6sVKPa+N/EygDJSOtjjvNuak1ymvH7
oCNjaa6/NQUXJavrflUxVvWcFxr3y2Bu1VqOKhNgiIYudMniJzKNqCzy/E6sSY2xnv+IDK6APgJb
oyFTq7bJBRmBvJcEsq36PQkhWaA7s0B/ocDrt+UKIicKrAjyFv+CUTAYy0gh88hlj70Hup9XqT/I
sb/qaDOhtWr4RGRDxmXGcqJb36SZveBvp8VtJBt/ooGeEf6xDIRDOyMDFeICqTxrm3i9wq7KLWR9
OHKQonDDAESJknAunHcr77tgVXskRrsqRX+YJNNue2vsMIHH58iti0BvfeIuyqBOBWIR544st6DX
SEVpEs+lSWpUu7vKKxlu1M5j4en3abFGIis1gvdvP7NCHnCf4Hed7B8OzeEHS/vp5cOhB3f0MNV2
vFmohhzCBEVtHCp7eGsSNhYe2iZTsvPP5UeBPz3Q0nrY5EqyRV7AAK/xgBjHSqwBs0m80FLFP8fa
+uZ09E1YRCasSVFKIAV3j6JztqZPZdLkTSTsx/eQrXFhLLbOwLJbrfb93JsCOKCgkRP1zY3x2uOG
2oiJxpYpiidV0LSRz1W+fKqlSsPUmvsdcI63BQzAoVRr9upyW5a8r0pCHqNsQO4zvXco2RiizXi6
kcOo6SGuu8CQxQ+nWLZNgqK54lG1AwFU79gl0q3drbFHA4k+SYOMP4kRmWPRyFOLwbg1LzdD1MBe
TMt3WM/IT9OHeURUbuN+iztANcPc7Blo2HTi5DMjPHKj1y2XiSlrYzVcoI2E6jRba9/F9gnP872T
W8s9mAsURvaVURdT/hrUm28Pu9px6p0v452fAgEmmi8ggyoOm3Z5JR+72gwOJdCEFYVwRP929mZg
rrY4Dy5iSmZ8OMn9aFM3/rKfiMEB3RAxdp5u5/GXLbpmN+VaAQk4tXbewjiXqNnXHmEhnW/rsej1
l1k1Yu8pSvikv2LdEWcpTujGx+N7mi4I+xxio+MGgxcwMnMaAeGY+L9nq37zXS6que3+1LrypyT6
ccUT+5tKxQzS2zIJVW6WxMPclESJEitEq0PzI8yuFtWn8uKj5R2tyvMOnsTFHJG7Aixh7C7NfdIu
+jaOiavKvHJBLWAREErIrluT9FcSFXFmPPB8EHr5XjmhXDJx1MbkLrYkaHri9IIc9XTho+oirN3C
/rPaHNsuYn8dHRiky9tRMNGphqDNG+cx7q1fJiiozRRLGwUjcDWW4gF2u95e2NeVqfFdsWnqoRXA
xGzsXVK73iajKN0RzjQt1x5Pd82n/4Tkl74DT31Opv3Yu69phLIjNfNh22N7DlNxMaCp5rAxT+XS
TGGRj/ERLs5V1+RzUdaI9hev2TSoLbauk3/T7PmxGxggO1ONmtZvvtEMd44ghxJwRqn5o6czs7XN
JT52wnwZ5/rcoELdGo3wCJe9zdASkeFYcNXtz37Sc1HUJDqOikDVAdcJDK8NUVpWKKqalFiUuElU
ktHmb+fJkbjmZmaAeFk3Q303mOpB961866HqC4qpe9LlxTGKAcYjoId2WsLcZAaVm5qNz5TMBZlD
yLamlSMLtoJW6WsbEaXawc1MbSocJOQ3bksnEAbOrZOjTFmYFafSvkPsdLbz7mooDodN1ZXXiXig
6NZUAKCcznudkWFsp7J9qfzxIa2sl1r07Hg7f9gWWvqQGcRFqGq2wyw0YkBg6j1jbo8XKhu2aUKM
DYoVWhv7eRrBekbeodLUVfdq97z0ibPdoHdITq0HVcHc6aItcDGZ404Aktw4jX2sjYEAtL64yVqc
WutqUVWEa0gRiUNLl1/txsF8AxWQBCgSVFgJ82YqQEwOKhVspaUX+pr5WeHQPFMEAfqn+V8hy/MX
u4QvfmwmHs5V1ZnxpQepBckqfqqXgd71q6O66jQJb0GKuMETUnyK7LGvUxj2Unr7zksfYpN4oLkh
wwsVqLWt5E8ShsdLLXtGrz2j1Wra6i7JM17lUXzh4QrRTRe8i0W+g4Z1mHIuikTZsitaW1jdwaNP
HlL1OEHKntjKSWCuHdKH+6k8RC3NBYelA/huGgzKJPs3upWudU0Tb9hxJjNen8YnExNm47VeEM1Q
WDNfe3J92YIjZ0ietscSOYy/9OyOuuOY5Af0+mevBIGPaiHn0rpmkTkuNj2rJze3QZ06mjbbfFqk
OEXdPWXlkbC0X5E+ZIcYWysrOXLvAvwBnCo2H4t/qvsFxxXS6f3AtZDxajoFtY8Bsi+7p6RtzVOr
KHqI4DHO+dDgsgewZOnoxyR2J2AHO5xqT4YjAEjV3cPkQrKUw0pv7h16cbjYNyuYDMvdto24vPfu
aejbYufGM5vgNYMh44QyyDiGf1iTPmFj54mtPASgwyWwSvA4AorA4I/El6tlTdDPBs7UT1c3Y1yo
8lucHDxkRFzsrAS9kf2OHZD1g8wHI40wcrruxyyrLPCynn0w+Ss9CnOffnMg8ecGM0od3YKawytG
aSOczbyMh2FynpoIpq3RQ9usOqJ7bZZ+xDzfJMatc1R4LzJqel7jgm7NmiYjeopnvUBkRSAv1AV1
XxkLDg+MqZPOmHip3wUta6N9aTLs5SjXyusSazNv0Vs6K6rZRvve0KQw9ElcWqOGmbKADJQ7L6/d
By2DSEr3/dQVU0UbcI5oQ1g//UW+zC3RZrmCEcRnCBqSWCXRbb6yJF6W+gbMKcY1VZR3ACnq3cLe
PCyal4K8Ma4nNHJcLdt1FkCSDN4xqTeoo/PE29aLHu2HMX8SMurDqWNbaurFayvoAS/wIpd0IRIH
5a6phwVDo2rO7hXvGD3uhOv8nRjZQnc6PYhpIqzDd+6tOvmFPfd2yIcn3GZu6DqMPIyOkCg+lQkF
1xCKjxZ8JBAOB8c0goDtIpwmsOb4KaMyO4Jae4DWeSrcaR975rXRo2TP/I/0ZCxeSYwPQuQ7hpMv
dEVBvljdQ7d+SOlHbmfqRXT61mmE9X1GRpZ+JzxmPdUsDHPjzJhORP4uxo2X9BrCOWWhzVoOHoI2
pMUkyPgdZ6bPSHWvu+NuTKyX0ZGEVtstVZlafi1o28JOQ2VR4xiqf0Ry2As1Pq5xKr2cPu2ln/YK
3lbj1aAI0MxgkoH3LtY4pMj/BSJv2lW1/b6IzDhw2URCn7VzwPDkltOiC/MZOwXKb9g/Ob7Ddr06
erOGIAnsjF9/J7IME1H1JIBV7OIItEgPNapp03tdt57GbFpT6ducnr37WpspQ0gkEZvcCF3ScIJ4
+W5Y8OimujmrxscVZ1MqysYyN8Q9hJnlJBck9uBZJiqdsbwlojnic+1DzRkBO1Uie2uEqEJVGQJH
o9VuDJOuLT0WLagL3z/kPWgIHUaYdOejaFy21jqaBesTkc5Tk/W3GVo46FTTR0EY0saYvTp0BAbO
rr3SntyCy8kOWv44tN8THLcEMoh3fN4gR5i9GnEPtExv9aMzfbLHTB5dh2mj3Q+wM8ojyhG6gJVP
UT6Gg0rC1LYp2mIENZIu2AbPfLtORX8uw5r/Z2HIcNmR121L56W4A7njbxREpC1AOg6NFbsCgQsJ
qDQOdsLTz3TxmUoEOYjUPzso2gf0vTDDcYZt5z5icMX2cuOyeG4mDbJyxoK21TqNvqQsIAiXZKhh
JdaduSEjkv0hPtt95ck9H6CNkYz9CVVMfIRvtPNi6FRphsc1qefnuQMtxrwelhxp3l1c424bElKg
LWZQpVfvVc8Rl/Zib4bCiC+Wdm0hFbO9zm+tpL3MBc3Dxk0x+dA6PqEg5nQUryUOpJAEXuYPaLVi
tq82lCCrx13YaSM4NcM98Imha9ClSEYTrplj0+BF7oCm5dquTozVUepjSTf8uy7Tvzm2PgQG+Kph
KP2LcJ6zGL9J1q7lUQIGodD7LevTPteLDyqr66IfzUXzbsfav5lw9Wz9SXvvKnphA52C/ewhqhVZ
e9XgGgQTqIVwtsmqLgnf2tjFzVB8xviaNvZ4RKjY8ZwIRhxAnA++9SN2+nyrykeR3Y39jBkeZVRY
RbILKw14q1ZYUVDbMykndBk07cETBzRQ1KEIm9gE5luaQPTN9TuPbum+IP6TE2pkU5+Ja2w5T3gj
97bX9ftmzpptNSwuIH3seaBMqaAvTkS7E/tpuRWVcV9489lOENtU+GKPcTZdTfDg28qi9WjHJdbY
im40Jql2ikMRF/dLan4wmzI3Lrkx84TEDiuPkcZ0oUf4KbH+vVG+fGBtJp8kooniM+hfg6Z3GYVS
SIR1jLT8Ls5BXODFB5QFpKyXZH9q+dFY0uZgiuGOyX/LFAfxdJIY7Bpwde3mjEb1UKd8Fguyxabh
lcT7Lly6lBc47fFHdaTq1J16YScitiYnNX7CQNVZfFxaWqqz9h6B+I5aa3hzZ2ev6cN4F7eAwiwH
teGskxGNWAwWMUSIfekp0g6IhQ8YD/R7ruKrfGr6cDkTGEgcOl0NnB8tegcrk4FjXmxQdBs5l8/9
Oif6soT0q6fEzklj+ssi8nX76yfN6hj5fZ+vX/Gk5qWbr/t83f5979/fi5liY/uOdT4KPEKBMHgJ
8gWVneaZj388zF9/9T98SC8jdEmfW3P7152+Hp2r4ZpVvh7wH4+yepOARybs0uBcqCg6DKkn2fCu
T/H38f31OAVuIlJifNjM6zP++nHT9OQH6zG8178/8tftv+749Uxaz/5QmErDr4dWtJ54hH//K7//
1NcL93VT5YUiyB0C0dfN36+obhvFPhbGOW6054iQJKaN9CrjpHoHBgepSXfIEkQHSfNuUJsh06hc
Bq6Yk2lSSaZcdE2YQvlAUcye+f4GLqe+9SbTPyaCsEIdjrns6ISBKHnOWOES1KSWIX9Q8oM5KZMa
92w/kqw3s8znGTFGjO9hZmpRn2ynGYWyUxTPfl8fZoGexUZfPCBixmNrLwhO7T690fV1ZDJDUJw1
l4gsecF3eR7q5Mc6wmhmAmSSvrpWYvkgAY7Iz9q+jKa199GSQPok32hH4NyNyPExZgthRgKF3pZs
vGTN6d2MeXSnCxbUxEUhIEjqpj4CYrZULrYmNoD+LdRueq7DijWFvJb4J7hyeRgLqwtiZ98zi98U
mBGmeBkCx0FCDer/PHb5d9Bc5bZkxCUqN5Q6bBRftM9dAQZbpoxrXE7ajcimIxe2g1Z5exppYJGc
+UPQy5tH7Q2djhZIc7ogzQmIhabu9QiWsuNmXyGMD5USO/xv35DlUDl0O3SJJD4BxrOmNgrjsWFk
blUveeZ8lqOYtkM9f45uDvc1tVi4RTlsEsk1ECRSHg7Lm5LmU5mxva1YyTDnV8RhvvY6XdCJMGzy
jNAGxwEuTfswrs6HwoB46DUM0JN4qdAdeftax8cKMy2KYmPbzHQGLAGDte9YTYeMcqN3DePYjZa/
WbT+rR7JTnOt9GmM2Fc4VRIw7Pm2gESmkeYyjoILspV99n3mogZZcI0KA+VjxM6In87cxhZUNFqc
NdGIkE6YyqP+vGEZA2CEeMHuNA3dss3B1z5hAdE9HGybGRlmyal1XkYSU2GoOkABs3rXzTt+ypiJ
HChMr+Vtt/gvuEdOICQ/8ikGu8bU0lLAjyfspLaRWWh5XNKLVs2TU7nt5g/14d1fuQj/VvRk/8ZF
12KlQp34Z9AGc1zHhIVg4Y1iq4Suj5//YVZSEQLQuKc5RTaF2OSD5p/clMlCbGR3mY66I7aiJxs/
eKjlBXnmnYp2IPmdfd6XRqCJIxJ8wtzxkkC46s9Grvn31jRvJuXmtyknQum2jywF8r848C8X1R85
D18H7uicDoScCIe+/98PfImLxpnp0R4ZBKdHzbGRa9DO20yQBckKIAu2TTxm+pm6tRNFWLQgJ/A/
f/H+lcC+HgP9D/5bpZAeu7y/H0Ncx4kzqRz2b9/Ntxj/j6mRqCM7PyPwQRwfSvCgAFcePVCt17jX
T6CyISL+F7D8fw0P+joOQNA+Njkdaa+zqjb/eBPTcp6tJnUlntsIRw7MouPqAm91FsGxTd6GBTtm
mTlPhifrKzwF1Ng0W4YKV3LUatfB7+oLG/rNF4RZIpjhepVxRTcwVFuSZRpFqHGNCGuOLBtwzIh+
W2tNhO3Mw8mQqLcF9tCwxHzleMNwmCAspH7pXr6+xOu/umx5+89f/v/g3F0tdpYB4m9NTnLXc/uP
p93rnUfitpJHxzCBsoPaChOfNERDursKw7ayFgga9UhtCU/ANqsjGevM97OFbft0KXJJ1Lg+WgfD
zocjvGIIOhJbR1NFwx42mHnozfGxj0A1fR35f7fw+QoAtmzLX93fpc5f8uXfOuj/QfJoQfOVlIL/
/acA+5/C6lXh/X/+12PZd+rfgo+mzOLibx7Qf/7qPxXSrvcPm4dyHcfRV5snYuh/CqQ98Q9MnnDR
hYuAzkRv/KdO2mRDQmycEI71NwuoMP+BAEu3MZWugVDCsv6/dNLCRKH992XVtXVI6HjUdJYHof9L
NkMfU3k3SYwyYOXfGNHgXuK6f8otPAru9IqeqX0Y2roOmmkYtsoymJSy6VjwnfS24+1v3dxHmOdF
+Y1b3yMOpDBamHmUmnESpYSMww4xjOabuamA7ur+jyTJaBQuKVHlE50NYSXIceJ2jXecyq28gUOe
PPqpHuorEBTmkbfNJ6HtQBZH28np4LWlAON1SdCihIibNZ7c4RcoN60xIJMGrUHBVUBEJLFmV03+
zi2kfUYntHFApKXs40KDA900HSYjv6mKI6aukzdNEzYkqCuikf6+oEmbzmhbo07Cih6dG2oECNNV
9ugaWcMFSDiHOl0OmLjYOcZGdab+oEQfvWMeI2Ax1YTWAbVNQSbbRUPRMnl0CSfTCWZ/bL9pgkq6
ZcYjk4QEkyy2gGkSwhxxvgDjKT6bdC4AlwBbQFRu4LvsIQ0aE6UVqRZA29q3rIwv86CpF1SXh4R8
1o2Ia/SatX+EUe2eexyjp2wU35s2ToGs1sXRkEcXQ+YTYmuLVbA+sgWz4BGo/CKn6NBHJrEsFuKn
KMzLaf5ABH7JxTPiVuQgGv2YJBofBO6yw5JRgDp65l1deryDCzPcyR8A0ttBShv4FmpTTqwqKrOU
a3cQSVc/2712Tp05w7fUxTfJ4NOf96vnga75TvRExy9wmS5ZBUFcqZCYgOgStcxBxmik0wTVrCms
5n4pjdeiWoiVbtyXqcSJKWycoHOkuw9jikR30FabC2QHp3TGwO8HRr4jcccOhrUljuyXiM1Rh0H1
aDbygX6e2NVZEjCPVGGdF3fUltFZOHWMAvgL/eos5zll5Dd19n3jivSBF3SrkXi0jO34hFwbsr6v
d6GGKn2TDQwplmoElgwlguEtElLZfBo83Y2JLPQODxu2AfGtyo3qY0Z9eMmiobjXBsLWLJ0Zc2MO
zqtad5bJjK+q0gtoutmtC88kTKdKct5j2fPq+ZorV7trBzLF9eqspvzBK8ww7rtHTBYLJHwVIk5R
58ogaLmNwO+vRq2aNM17wJaHCg/30WBK3Vt1c4GLjHa1sxB1IctMYHaHnUfrcALPRu3Qt+dOW+7r
ckgPi5+C6PwkYn05ubHecgLlj6AJboDUzfeljD6JKMy3pqvrvK8FHLm1FaVqBqJJvhLBYvqj9Yio
Aof0VqvIo9UMQsrN6Gxo7/iQn+oYIlsabfOktve8UWok83BOvIuG6RY9D1ozj+DKU9qkz3puBRpN
R9SpxS2IRPqvyCUnmD23xV7eYEc5l4QYEBTiaUEsdT20EvPUGx7IE60d9r6qxh10qFM0QQlKh0SF
7WQ2tyPCNfYbiC8L9dRgE4CiC2F/2iIBjm+kJMiHQNVgMjT3Lipp0lelezeO/S/VCvAnyGSCuMxL
kulhG+kFk4uhEhQnjA6Ubjn7pEYE4aUlWBWnvplk7F5K+In7zNNG/NlM5/uu166W1z/kVT2eEtQ1
W2+kDTRilA21BOn8jBaF18d8N1zLCrI69aF69Z+tk+4kM/+9JjPiEhiSbTqr+en2M4LIMQXKqWvw
5BMvv2NsnnrnkbI4SyJzR0eG9B0iwDE5r4nxc7kw1ddIEEvmEOn1ECq8eeD9XxqBaaQyCnBYGpkJ
5eus9fHNjEGB9zaKOO7plpc2UPGcP9TFzzzr+ucGcEk5WcCLfRufetKHkPFpFuXUHmPQyWQ4NuyR
0N/DchxtnUJtAA81chFQXkehOP+MKliabe3SJjTUsuva+jWxjTSIB4DBOvfxi+KtgT5EErtEvGFN
zwWwSMamSGdbO7ooPOPBqBc/Fq8+URyQol2MP4CLEYaTdse+IZzCnVUSrGmjZBDhBM6MPQAFEDiC
IjuukccYHUo7Oe/MOeZDqejxM/YMSsHAK15StZFEKe449MPkq2Ptpe7FsrTpzjOUtkGJPzWOTog1
TPliYeEQjY0vUI45y/xkBQuO7rDVXq1YPoOtjkO7goFG+GdQzeN3e8qnwBHetPcdek3AAb6Zcvnu
qSy6R+bjMJt4aJkOz6l97+lWfCdjWhc+w2qma4lNFgJPorXi+wZDY0B4e7FroKszB9cYnlhXAfyT
5qzr74xUVkGDr1cjm4+sDfhZvgX+ccnyjnbj1Rvs5bajIQSZvdAPXpF8XxZbbkcDs+9ihRor3b4k
+xiBwHySsLducsuqgy7PkRQUSR6iqTNPLqnsXLITMqrV3J2cpQ4j15oPfkoawSKaV0HYwQGAkYFc
KC4wgBYfs+qAvPnJccE7TRgCOjOEDpwlnGBZjdqBcg5Ja3XnOGhXEFsc8qkOFyWXQ7tYn+Di1HVJ
MBBkwmbx6X4RnkHGRnvQy/zNcMfqIR/ka1kvPwoRSVqKnDP5vGaS2+1tjdOfihKerA/5/GT0zTfP
SWtii2io+NU4bCMbF5LbuiQmuEv+iHPkmEYgJ2PWb1KSIsi2PAHReMY9gYnwXLX4bU6PCc0Kxrkm
qDzX0HfW6lSzHdm9poP16MXTfVsY6m0wjaCwcUDicyFOPdKeWZY2FS/Jq2vIT2Wh43XSFIwQASe4
ijum312J1wrSBAJWaJAWrtKtl2G0pEnR78ltyQOC7KK3yZnfzbnrbowYsr2fXBxpWh8DExn09GN0
7hzjxqtj/YzISd+0Tud+2Mp7i6roQ+kQ8HWmz09FDyywlKi6VLNYT4PbvA6YedFJ40f2vJpesOMD
elYgzJY5M8Iupu1UuVN66u3pARLTcBUDUGga7tXBkQc8y+pnrdXjxnZIbEmjrN8PBLIdo17Yt8nI
62FbJYT9xlQY+tWxSkfrVymJ9oAaPJrzT+IOLq5yq2M9YeuwdWO3oD7CcJfOQQqonM64UZw0Y+GT
33cXp3hIc5IPa1Wd/NlvnvyOkxgky/BjKp2gcuoHkswZq8F6OFard7ksH3mpdIbfMdyBTqyG+CW/
iKyRAGGTDzLj0ezXXs+bYm9LwAlbe4rVk5PcrfusIV92ZhYRe6sKO/Dz+plr785pZHp0a9Lje91+
6Kv2zhyPUdl477jIBPvdxX9c3FaEqlyKa8x2lbW6W8BFW4EVRz9NLv6Btaouq0KQKL2eOLixGTeV
ErChm7t87MQvVOo2yHLLOeQFM4TVuda+kiHTfIqe2C/0Cm+6ilaNZsUFDkt4uuA4xwVHjF/5gtud
RHhJuDzI9DhscxpDk72ob9FdIWJq8XH6KUHZKkst3+ZWPGqu/b31i/KhEMNxtvor6xEriIdoiWic
izN6MRNGLO4T45u9M77ZI0L93GZXCpGlCsvFaH5GHe/j/2XvvJYbR7Ys+kXoSJiEeaW3okT5ekFI
JRW8R8J9/Sywe2717RgT8z4vDFKGEkkgkeecvdd2msi+uJ11nFDAo7z9ZQKnOVZurjAu47/U7KGf
m1soWxyEVqNm9cz4kfjlkx/d29YqA/Dx4irGsE2PUnqWMBe+Fu71PvmCLYc7vdfHXeEPr1XRQEzW
QK6Ok/eedPXZh3+7jx1H7CTDvCECtue6kOiF8avPGGKx72lXjhLqYEZMNykTvsx8QAZsqGPe4IWh
PZgtDCN6QUWUHyg9JuIBZqLb/Du3X4Rxiccf+MWimOku7NAfy16b+WaIDKixaBAcGxG+QFVxllY3
fLkSfm5sAOlIqxa0tuu/2EITCzYe3Ux27/+8YX3eh6J80FpDwBSdCJBC6+RwxBmxfYcxoNuyATtD
lwzWfjnFKASG/nC76b1oOERd/67DaCCQE/eEycSXc4O8khH6tl1AFg8IuUg7eh1TgEc1H4MJSUuL
N6CewWR+H+eIvLCAkg70qo9TsqEpeqc1TrTV5QDjOmHGgk6GNnmjjoEDWQfARUPFWYFsEHMok5uO
h5695drM+nnbbH+2FbAdqAPO0oN+v+j89qkaxnjVuPhbzCnYIBwt5v55B8AufKikYyN9Vi4OpOuE
qqHo1NoJP28+vPYr7DzaNUV8gYMml2RGeEtfb44F4ST7m39t6A5jDhUoaW1vH5RWeNY1P9zkSYwM
wY0vriOYAjDaDbLYWbiu4527KX0pZmfpkFjRNelnvi/kIOWxQQ6T+KpnzraU1bcnQvEIh7FY9BiN
1mkOgTbx45H0u+5d67WMmUAuNkngvuVkTiC97unyy4XqOSWbuAHDnsOX7s32cYrBPZOt/h6jBRrr
LtyJPH1TqfNuxfa2LfWTQ5ZBKD0wqpn1qtXn0MK80ZIh4yOkQtnMRavzpwt9w3ekLZtJoCzpU+YC
lWauAhsn9byyhWIENdjtKUyOSc7MN71LI2DAGfglCLyWFOO2pyquQ5pu+eAhfdGIWwMyffC5ZtGq
lmx3qQEXdRLbO1UhGAttbRMM4mLZgwMT59RlPTY0VX10MCjQV8mr1iBC9gR2Kwki5BiFL0nvftiD
ec+5e5+r5NU3S/vgtdlBH8QdiCO1YmN/e6JiGvRdVSa7irgmC9LUziyxl86mSelMr0bA6AIm8LAI
a5eysGv9JYnYOMTnw08luNYmj/ZBCOnWx9W+92uCJrIMj3eGeaNK7UPde7AtE+3S9TgrZG7tvZEw
KSfDO8ckwzk0nTMBxza6FUrUZiVG9cjC8xApkoNw54VE/xLF1dWUI2voCj4jmguzqPoYoH+hjTvE
+r5sTI30hiA4AtTx91r7pSmK3tpzEHIrpVEEwjYZRncTEcSwAgiMZmt+IzNNh3pRuE9UVvJgmZU8
xGzeDl6ozK3k+crScmGck20uyG1dYBoZmAT0j9aUvad2S6ZBBAOpJzAQhre5YC/zpFdFtkPe2W9E
UOI6CJl/lT1UxiAgeCSUW2HI5x5wxcrrtGvuL2NdXXUX/0XS9kiKnAzEUHonpnZCPMoEhMvrCxqE
EL1bSKxS+pW5qU4kTG6RP8m0lr2ykaSK+oAoBWYnJYoneMQdkjwh/Genj8Af6+N3n783hF0+Gsa3
zSCDAQYjksRdEPcB1hiS1MIcYa/Qgs9G/IcACnryQ9BppKhGw0E/xk77qSPSzkO2TJPhbFvDvY8D
/YfSV02u5B4t/XtLD/BQuO1CjpODHk3Fu6JfTDAGofLADzH1D4+OxEJW7bZtEEDCJKeKGSuilIzv
Uqu88x0Rcd4Pg06Z2ywrlalNT2cscIOj3RBv5TVjt6iMdlNIODshmn+mjhVoKLO/tEPIQFPEyMN8
YC9RFp8MtvrLdoZCiZQ8lq4pDwhKiclFvA7dfZT6Vz+kIS20uQagM8JxaR99LcAcjzpwXZh6den5
qVgWz6KEMoLke1Flclo1A/6HPgEgQIABEgUrCC8OrCv6ND38UmWolZ8g8UuKwiRCDECrRwWMgTbZ
1Zj+SlJxCEfbt0PxDesWh00YYN6A3KyhkS6fGfZuSYNeZmH94mkYRtMwvW88KP9N9MMINdzHEq5+
NiVbmTnPYcuCVtAKmYw7zusNyW0HQne+y5bDwTCro0Ue0lLWs5OhI6bNT1YDRP6pGzF8lPmHqINl
hYi/EkBlQVuRAYejwbBQhUpLoW4gtwgu3zy1vDO4lqDG19DlAB1vp7PjSK4LBXsWc1oU1B+R9eXG
4Rd9Qy+MH4cgU8iLTT6gmjFm8t7bc4t4b9V8cnpVAl5XW+nLhzDgBddd+lGE+rkbWvKjCS9OfdwE
RL05LYnZIv9y62o/FAMSqFYe/LxZ4jXLAaBp5SITNujaViDj80skFOmRBKf7soDSUjaXoI6foq58
hM0azSv8BnDCis3RlXME2fEDwupv2yAesdHt16Ab7mDaIJvP4QCUVxpMh8jQPkmxsRdWam1AAx2E
q+DGscwHLUkpYo1QEDN0R2vVtMz7umXi6Q2suAh52LW+Mkv8OfXWdzw1zxk5hlMwrGO3f2l8e+fl
w8/ITyrk0eMZXvsno5rHqc+WXRx9dUK/gpNYCRi+wNHfYXuhAinoH0l8DEqlH4OGlgus3BcWo4Vv
tJw+fA4UKneWQduUMmEP1BmjWqA/m7bcj2VC2CvAWWD6ddm+F5V8IpJ8SxYJETXGPi2SXdNZ+BxN
0NTaNoOEFToFXVe5Q5oH4yExGcIkJe4gDamVG3oruqMT8MDIoW2TghvAZRD7zdWhChFdxbeYra1A
bq9Gt/ykDXwfgsX4moXlWg0MrEZGL1ArL6YetGBqjeeirT5bwzr6ctwXPa61eMhfoILAZCCDAQt1
vGgRKY1F+j2SM6KhepDpXN242W5ELqi7X0QnvVsdIpyYRK9Fkbtru8wv1YR22bwnWRCZxUvOay8I
+/M4phDeZSSJ+hX5clPPB8uEFfse1CiDF2DSxzU6ZOdNZK5tB6/WYKUhHocGVyDWGSzR2iNCIBi8
yBET8xl99MEjPI+ogWkx0YNmYK3TDB1+lRYOiTLxnmuNZJzMnd5DnDH8KXPam6SpxAndFq8PfzW5
eddKZ+T09PYA7tdEd8CvD3NxrorvkT6YnZdIEEJzmysXsIm6VnjL9+SfhvQ4ljJjzoarh09EXRtv
IN3A7XycWeHZT5qQqjzdpJNPVF8UXbLOZ2NKMycnCnQTaSy9OhgndMr9tu7gsOthVxOyM3wGSfgj
r2APRTA5QpKWqcLTpZ71S3esD0zQ1TFlNBHuLLJItp3wc2rFYIVPLNpqNW0pixCqVkP/hVcUaj8y
ZxBp1Jh1CHMDghOtKr8YTxqnlQE5fRVlFT1ZHbKfwzDU0k1jMWSKjScqCy2PP1Cd9ftB4B7LcKdp
HPoLOQDHZhiMDDeS9mlItubgYjlCB2DKjAa/Q4IIIq0Sqbrq5HOg8y6DGJT6R57+rPzOfHZDJgQ1
BinDF7NLW9eBmiBhiwugxmmAAENL8fojZ1z4kcEeQ6cvaVrrMGenRSq0uWmM6DrFCnOvB2Q+qGbd
dNRRqQfaOvTRn5Husqu7Wt3Jy0QYVwn4sJ8KGHtzYooM9Y2hjRhHu+5pNIS3QP02lWbF20BLQjhe
uAZ4h0vamwc7ZG6kBV7/Mhm2XBetnTEobWW1ZDV60iE5wc9fRrpwdRA8gfWSeE2jVxy9dJ96pMAs
WjNYahvZ3r2orCc9nO10bhid7Rp5G/Aqc9l28lo2cb0fQ4uyJekQtwVPrQ2t0Gowo7oBfdXCqNei
aR7dlAgl1YKic1azlY1iEhIXdnqXDhBWTK4QaECnTU3o6cL1oEg0QNkWphl69+TKbKTObm3EEt9y
HJywEnUkkxs7UjzZo7jur5xYq2XOWgVhLF93lc24uBjXUfyKGqi8twIbVx6HYQuAU6VRsxboHEIc
bShLXtjg1mi6SXMw6ImwA0l/qkLD1m08k9lV7UlTtJakjZsXkj9/NDKzOa7N4q4La4JwqudsVs6Z
krwfOaYUeX0JKs7/AFaZ0gDEY9/hp6IrlW4NlLSLpKPerroXuv1q1avvuBkxSmRffdutGqMApKbZ
71goL1MAo7Eot1VHelGMFCdvEtRRXv44OPxT4sF1ClYeuvq17NkP/zAcdAv4t1ae3ot1KWkoBAnn
QD6hI4fPnlaLbGYCWKrnrQ5sQrdGUS5QJaM4Tnf60Ox0h2zxBPir1Y64cnzikB59WjoRZDJA5hRw
wmgPGdRJOHaPjelf2BbQ+p9w9+YYSUVs4t7Gd9AQomFOcPu8hIYCc4jrWMNjQqYdQSBPP0J+OLGC
X9n4Jcf67AjfWOklYz8UTVcjWutezObb2mZjfFdm9Y+6bzli03fJdtcehlOEuJT+77LUQD1L2wE+
gDZy9oP1JryYEU1j9moPTA7DxGbPJarvKcVLEWZUKbS7zG0i1AN2sVemi+uMTJ/acA6ap35NvCWd
tL7dAYmoKHmWPthlHHuR+WHiDcJj8pWRqhd4D8WIx1A3yqXj9ScDnoNV++jBO/uBmOh2Ip7HCxIE
9cG5ipofjYPGEzcQuzxrg4LnTg0OKllcGzVVKwr99KlT7Vsp/cP8XLVMznlhHdmxblvzrfKIosE1
P3nDQefaSt711o/yY5BdKid/8wzMksK+eiQOtP7Wnro3w3BOfJIQa1cGOEgZIwuX2DUjVh8T76e+
NVgi5/AyMugwIbFI1Yjw6SFgPykmSp1yJNmApTLK9Ed3nJ6iJn8baHS0wHLRxJ4yuzyaffGcWk+8
ayvO0v2cCKKYh9SDd5G9usyfl9Jo6GbxhT95J5IlTpoHv21+9CVdrSnuOkKZqLWHHujsDNb0d37f
78wxihdGWnNpybgyktq4LM26ok1fPdipeoW5wtvdcAUwrobtonOSi9ie7m3AgjVoG8bZ77E0G6j4
1UPjPeS6fVeN4b52x5mhss3ZFi/6itwshVuLrHBf5eeqVuaiTLQnAulb3rkHQIRofPH2L4oQp2aa
xi+DNnwxVVymGcSUsg3uTZVcBYIxeuHoaNr6aM2S/kazVmHiE7TQWZcKQFCswq8iZeAaVqVLm+yF
3nPISlh3C2AmxhLp1MW+860fNLaO6YjrOB9oWnfxTnjBNsfXX1AlZxPsAEzd6j6wh3XLMaLpI9pm
fRuhY1JxiIGJjbdmbqZ23CZNufN9bSOJuPdtpi4l2PlyYKpEIosLDSaV6pF40E2rUdN6+Xaw0P+x
KJ6MIsKWlT/OB36rxR9FSteDa1rR3fVjsezMalWbzluahMda80jxlOumdZ8ZtL/1CVQiORBdSxqb
XYlXJPMSTe2v3ETrN5AAOnLKL3S4FYui67Ulri5yGv1T1Vl7g2jZrNET3GZPBt0H3D10EzCmRdFd
HpcfjK/fG7geetwyGzeyrdP/zK18hZEBCT12WjYuGiuq22qfk958qcx6Hg33uQnpu9OM+Mpb+2lM
7LWmGXu7rV6YY/6Y2Csq/4eQ/oM1Nb+SKnzO82STyOSBmfO+z6ZlQgCOi77Cy+OL6LZaUT3ZoVox
pMI9m34agjmwbT6SQbuOpPpJG2Y3tTgMko9aE9c6bd4zznotL08qjN+Msn/vca8sA8tcdYmzS3CS
g/LZmgWz78CA5gMhn5np0s28Q+jEK64xe9cOng1Tvy/4TEzX/eJ/hZMdYmWtSed+FkzSbK6flZ7d
x8MT86Vvf3TvyBu+a9LkR1oyjHPiXRoGp2ga7lwbzYmWnyfTOtZm+R1hi6uT7iiRYJqcVGBWDjZm
sVXEzDQRD2kTgc82DikR70yvDZqQdM3N5lVqM/AFBgXNxtIhNjQq70LH25kdwxTR9hdzKi+9UR/a
ybzTMp32M9dLd9a1Jyel9080lx7JhPQJvAiuhY6dH8pfW3Bos3pKXSxGl9MzM+5VSf10zWUPnHwZ
IKRe2qo92sVcfWFySFFzOhc5GhULOOIXLx+x43Cw+EZ27wf3ul9vwhJLQ0T/inUGz4fT1IAFcppW
6IT9DKjM6Jeboq5BpF0sLHpem0OfQUBvYkUtJO46mBOtgGvYjmvlPJpxv5cj6XYlHf7AeMOcYIJS
pAXkjI+OPXdjekUnrb4A5DzHo3GPL+3THMJdUJfbMJtOUGUWzTTdZQlYQxVdi+zJCwGKgo98Hd0f
QLn2gxx+FlrJJEU37sjZuPo444bnXq8+erXp6ubUN81baI3vkGjXWeK9hC6nHLak1GranwTKnC26
4IxFtqWYRaDA0OhTFfsBcXakBbvEcTJGY0w20MXA8jz2eFSjjGE0EK04nEh7Zo/EioHxh4+pL7OF
M2BzRHNjrJWeYzjUymVuPeraGKw6R39munX2kJ+iDjhQ4+zIHH+x8KUz8w149ukoaD+URLbmes3h
R+NJWvfseb9Hvu/rWE+9cTPoF7vKkB/X28B8AGD02vT1oy3l5sZOELjvWzgb5YyNKjeaFtKglt4a
yPOv+e8mo/0gTO8YVuE51OkL1wZSnfkPZpb+iLOU7JbQO6FHv3phfqDs2Plh9GwAKm+74sUhNHE6
Sz3E+j1Y1CEhGkPpHrWQ+fP8Q0NWvao5qTWMvm9eFiC/T4VRPqhw44RLs1+lRf7oIimx1LRKMu/T
wG/JrlZexTRxJfdWEwXcwi+AklgDHC97ejEntYUEtEGtuW0id2lbNEU0+EZM5Us8oAYN5ibRzr2O
lS4BLtIP/a52OrCcNm1Ca+/3zQVd/HkMzD1UVnBR5t566xRN7PGpg4E0ROPOdRWxgO/B3Mrsi++4
dz/ptu7tnBloKPA+OZ+V98yIZhf46bdvuWc/9EF32hWEkeaDJJOrn8XrXoV7N6eDo/Ce64xytCYl
kZ4lssySLS08zBDOj5xp2koyIU/T4qADspk9KdZ64qqFR8HRVjejWwzmgzWImMc+zFGI0wEYMuN9
XjIDYC92hlOV6Y+91JqL7bbmbH6vyHjdeQbLI6qJsxzDXct+4oAa/KZp/H/55/9GxzXcGWX738s/
774/648m+Tfhp/HnL/0l/PTkHyhBIeDOmmchrfn5/lJ+gsz9Y1Zw2qbj6g4gR1TQfxFyLfMPIUxj
1mJ69ix151v/Gf4h/i9KT91w/qH0FC5DFqnjcYPZaEv+tX8XIaem0sToh90p76x24BLB4ON8i875
r+J0/u9fuyXzeC4oV2rB/4zr+a+eBqK5tgFdpWow3mYGv3GO8ykqG/bU7TcpxGOGAZE1luQE+OmD
nwLBTvGfL3H6b9kCL5gX1E9h/1K4hbHPJ/y76DET3Nj6e8YOh+cqofvQ9M7z+jU7WDgT4pKulvXB
TCRnhLwYZERjx1YdZz5YCZLHtr1XPvlu+EaCXML2m4BtzXxuVQipplL3snTRnRfAxvu6GGm9duc0
7l7cvN6n5B2cQXvrCxQp8lD2OOHMWiOHnq5sWYi1jqOPrSDBo0H2Akf5o+/p+1n+4K+UzQ5/tJ2D
FGTKJob2ntk4pQAV63tFtCMtLrqawM37DilpDcXfJEXQGqCHIIE9Q/8slklhMW1xHXUR8Go3bQR2
COAMcnLKBwA3ctVsnNhVtNVQwLZl/mLEwa6xpdqTp/Crt0LmCH3+mIgYhpzy5t49nCTJpt3Fq4OX
9iXgg1o7LrEdVKwFASG7gYiWlb4jp6xkKwRAJb/Lu5QeOdQF+EmUGuOXH/bepnMxNFixlW7QBp1A
P7944CeWhY2htqufctv+agOPPF0h2vMY4dLui/S+5vK1xcgzZXlPZeO9drH+ONmF3FhWuW2c7GEq
3feuqLDVEDwBNIkGS624vHq1w8AIjtzA9cKNCZREFofr0PzZRdW4ZqzQLiLd+hF7NMAJpwN3YL8I
/C/QFQTdbUENpBgdLej44qiKV5oToMQlubYWpyZFZBQzA6P5601Lco8TuPEDgIBKeB+drfPiy9Ag
0rOYO8v+Shc/i67LKQ0+yJJuNqnI4GjZ3gJXVnVyuzQjD5GPT0/YfKk04dMrykuZefYqd2N23+DP
yTSxLtOQ2wem0UfHzEiQac29inpqdnIM1oFdvOSFU+IDKKvNHJK3QaG0tzNz3VTZ2qqAXRiTvA4j
SooAgYeRhhYer5FTYKgPZVVnS2ZeROICv1yqwmfyYot4LYzwLgvA0ZKJutPtWC35VyGMVc5nWmef
eIpXhQWcqLOca9ym30KgkAjlXuXgX2zJFEazPnJnSmephlx3xnjyerlvRsSj3UBeTPtgdaYB1gvN
CBlWD1wmF0aQ/kjCZC304ZPmxXuIB3wnk6lYlG3+4ZZjvGxQomkm/ckSCxMzyGihGZVcx+1R8z4H
vXyc11fc6JbHh0bobpefvaofdq2y6dTiNdN6S2xRV5XH1o9+2Ul2ZXkkjJFmfaGCAsMYY3NKASBa
BmP4taXMJ5z9TzU8xp0GiD+ZM8/+vHHwDDE7j7IR2Ulk3Me1/ZC0mkfUK3012ZCcqSu28kSixL4W
3TtJt+0ppSkFxXGKPLWsA+swFJwTTjwQPp7Pm1h1js3kqc3Uz5izixoPbAmfmH7VwJqaKgPmolvH
Slub7A/l1HYLNGrTLKtNESGlxzSjjxMdgslgzEtMEz2qHiz31G95LV9TwLYcJyAFJvsbw6gYuVts
hYd7NGzRwgkaZ+dkZrR0kmf2uCUlVEl4pCeZwrqfTiX6Uy13g4vagVQhhxaEey0iN0V1asz9BWct
FXWRpHkIZps2ns1ENyFSQ5Pk1lLBjQ+ISPKLD/5atKtSsMuxjfjd8rpDVlJABdo44s5vMFKOEoMM
XtPMhcPk4r7Tp+8ykzubkIdtM5DgYFjWj9Iflo06E9SCrtbErpyUK5RZjPMyeQ9UQem1Ay9Jx53e
Y3hvEpndmXV01W21rEbXXLqK7lU9aZ/KciFzlcBKDQtfZupT5DH2gP/peve5v/I7LTikQILovRGo
49DEYf9vr9Ffk4cNpGMBVM+YmBSbyiIeKfY386k1TFBeSJVCLhp/GZnY+9I61JMRIv8FmEbv9bvq
uzcWJL6KJd5T+gm1yFdZMNv19FMdMACOQxbd0EofgOq266CA40h3vO5/RYaRkhlff4c2pXTr91wq
ETX6hISAC36KW1oinapWhR6gmbXbX/HQgtNz3VXrOtYpkuVbDlE4caKUyx6KMxv/CWsbs1rNd39N
bQa4KQStlXTBvmm7HVbCRaYxZqDC4N1N5YXQafvOJDxvOQ5hgZBE/yTo6Uqm6akNerUPuzEnJ3iD
GoDOpJG+oCfVD3lidts291hqo/He9fPnSrCR9YnqXkpss3Kyjc3oIxi1Kb/G3j+36CfmQGaXyaiZ
SAiy7eCQ+PLtRXmzSiqNvQNCNzFZRy/hXM7d4R15gdj6tfnhV/7SUjw3qqJfRGY6THkhCiIgPU1N
9DBmL64RMMVP7x1rDqIUaYAPxP4l08HZ4C2jr4VewwesSM3lXHnKbQU6eIkcEs6VQHejGwHUyko7
dWjRREnXqspCb2clGIELsmKScW4PVfBz2isV5bgsmnrVlYArshQjAboF2hsKn2ZE04laolmVuv5d
dajVLXquvV2+AY2PmIzmvzz8e00vSAlmS4cHHEmWxyy2a5oR7EHXkxwSLUVNd8JixsLugmkAYg6I
Pnq6ciu8BjYLW5BFxygoNCQi8ygkWhv8w0ukzPfsIxvmSCH97BwsjDn3kpuo37Xu8OG3PtBPQPqb
zuy/A8SThQNdM/FWNFHfDfwoJM44ik6pawO0ID6qqyn9cO8hoaDhtoQA86mn8xbPbXe+ZicEx2TH
glSlsaWNPgHnXqlA0EjW9BUNLW9lYSwag6zdmWBZxla0y4YPa9ElDegRq0RBAw8rNUOu3xL9duxW
34rsLEpP0reZzKJ9nvvm2aiHd5U0OVAquhCWqcXb1smKcxuWCwKlmODaggNowJlEM+fbwZJ9GkiW
jNud6KOvnE8SEcjI/irr984YodJIvXbhzsEHvVObG1cG5UJqiCBIFF6PFconhlrBsgwcyAf0uFL+
LkR2WOtjU20ErB6khnm6AuoCHGMQD9rsIbAqjDG1rddbTAnXHLLtSWqlsSkaNgyWrc4cA+xB0j18
nGRNlhaHZ959OU3yNcXis6mdR9QrQIOsgS2zUj+qcHLX4yz4qeOc0RLX97WU47NWgi6y6Q2fa2Lb
CEQrV0Ux6sj7Gcl2X9bgoXQIZ2kivbcu5aYewy3XMDDIUXHMTfXTaAN58Rzap56JarPUnrLMLR8k
NmZf7l26cwsrr/NN4LlMbiN6pToX8oloUpp62NyJhlenBuYM+VbVsmoc0mMr4tfScUKRgfJJ5gJs
qsP4ZuznTvvEnh6sePekDfJC6+ouocW3002r2AFy9RY51zXhF5swBF3TYkyCl2yjrS8MGGhaqB9s
LeuWomTqiSZPLZOQnY1ph+YyzgHh6HZUngS0m02XVN8kNFTHhtSj4+0edsuLiYp4b2gD20Zy5BhI
kT3eQ6ldBkX/qo2ZRsrbeLKQD85twdmq3u7GeFT7nsvmInbTfEu6jrZmk343ZIm5d9x52+54wIZM
tnIG6BCke/551BWx8V0pNz3jrBjpDmCN7lQ3Dmh/f4x2jT89jHHn74bEdxa9cA6D05qLhOHVoe0c
SALwTj2UY3s/rsQLcVz3MUbxQR/bdWIwsDRiZz0SYdGNwjwqdGXnynfPGQuJ0otTU0zifsA/Zeoj
mYqm/Y7JK1gIC/RDMhRPFeifIw6VR+mVq0nkzs7Iro1wp/uJ3uiacXxFMjwDZ88rgDAYNkJo4Tub
3kV4qmztUYCQW/pUFpu8Y1idCv21NdbAHi2ysrOefPq8uOT9KaDHs5xcNqdFXrFPmG8m0HF/3vzj
a26S/iTUekTR53QH8Dhzh1n5cMy0OukPt6+K0lllBetZWebDwR78/iBS+FGL34+JVYz2Mz2RrE6R
Ip0bYWHlwa8YtTsHraYaEqa5KbIALZHZGcegMj8iBOBLO7fwNWgVzHTPA3W40ISHNuD2uK0+AkAN
a3vO7dUTDWmsxbV2F+Fovmlkb9+43UTMHDR4I7i0sN8cWcgljB8i6YesR+odGMUhs3zCYW93uwx+
ndKb1xue3prJ9L9v+gYS/e3hqGkPlUUqgGp8gSOembQ9+cXh9hy3G8HCTgFCOvX8F37fdHUFtbUL
tdVv9r2vCdBKtyf+/UUPLFBB2257kzcL9gUH9lqIVG53ay+Y9oF+yoqUsyGcU309NHV/3fXnoOAq
iYbNGGqXdkblUnhotMebwd4O9A8SvAcHT/kZb5c2UaJ2ZFPr0F+o+AX1RoUA8VD4EkKUYmBBH7Q+
3G60+eXYp6SS9HCTiR2jD57kBrDHFFkfbveGzJz0dYSQias2DGnCj00vYmM23yuFJOfeGpw3Bsrw
GecYX3sO9CVkfkJlC/wvIPRgx3WhOoT4gA5JjiB0cXsMYaA6sD+Zdiaw0yEomA9UkgCM+R7eeLWT
SCcYD9SHZr653cOogVbHGN67+Ud9sWrbLDwgtvjr4Lvdi9yI190N+bjU4zRBl8RLDtjr6OvbC+dD
mg9ExiExFsZ1NCP721mOrTw5lDuShrZhrNtbpC3V4XYjOwu8MgoW5PH+oRcB09T5S9PkFIy0TWrg
/FkCk+XAv9nu5iMIVGF5uD3MrRJTk6m+pCvajTe2D9XvKIK/BQ7cQgzwWxH67mX6Qs0QG+/GvWnm
u7fHt5vbw0nz57lC7uUA7SnDo7kQE5MibyXzN7cDR6NkQFySvYUk06I5n1/B7QXdXstwxfOVHCoz
BsMCtwhev+F05YFlojzERp5vbWUfqmpqSMt2mkPNoKveuRb+N9+4SqtnUqNG8Hlx0bbUAdwknCgM
k5lAkigJgWe+4Zz+695oz+Ca349v3xa3L3pd0q+9kRr5X79ni0RMRCXxFK0yshr5w78929SY+GrF
91AOvLbK4rj7865Fsj2ruGJvMn8x7himZHXEOv/7J7smrQ7DfHO7d/vBDpH8ku4NqdiCQ8LAk1dK
O0NsyCPYPRxE8z3PrN8q1c74Fh7VCa22tUCQyGSjlKtSywExF7TCTbazf/6GnO/94yFQUlxrrCq9
S5G6+P30ptloq8RiQHV7b29vq+fy9t8e3m76+U3//fAfP4IFRu66nBVdzucibSYOw0JHP6UFNdE1
NDwps63sUqDB4NoHbUEEASOUG4gbfytO5dvdajTOkRPjJhrui1F2e3eOKPdvi9MtwNy93aWNi1+5
4prQFg/a7dO8MYf+dnea1zy3ppKOmKF4t0WSSzhLZeHl1i4BM5goPgvT7lxIX+KVSx+ElX/9+7eH
0fwTt3u3m7Cs3qce2Zsxr0e3gPCOJYtj+F+PfVJytq7Stn++nHnxvN0j/2U9dEa0o01c45YT6s8X
fPumbDCxQDPLV30wUuGN9P7m9YUTKKx3t7uDBiKGnna7TOfFl9RNzoH53u3hENRUoFkUq0OLzqXX
u33HgIR1mxuTqz5r03y317U7xEH/PAjnY9ImnflwOyYl/beN3lv3fzu+b3dJ4rYXSQ8w/vawNMNk
m+r68W8/dzuyRavfYUI0N387+G8/8/tvVHoplnlWhriY+LsoazifgM4zybaw7d/+wduvNHZpT0vm
fuXCxaSzwmABTyeeQVTRfJKH871/PLx9g1mOs/z/icwt9fB/mcjonmv9j0CO80eUf/89qfCv3/hr
HGPbf3jz1MM2DWm7SLWZfvw1jnH0P4hGcLEZOOQwe1Caf49jnD8scDmG63jCcE1DmL/HMUxq/oO0
M1uOVNmy7RdhRuvAawTRN1IoFVKmXjApJQFO7/R8fQ1U95ads62s6qEedlo2W1IEAe6+1ppzTAdl
t+7qhq/bS5bh/4eF/D+aEUGP/5ne+N/QjYwFwPOvkCCgML7Famf7Hp1JQ/xjOIOHVtfaBfCJA4Yc
aYYXxgo2PI+o+dc4qrfuWTvAH5Ur5wCT619GV//dD+cN/uOHezAjHI/0Rd4NM6J/nwyVhcPwRfc5
koCkgGo1U1cM17zcinano5QiIVd8Ia78P/7YJZ7+X6k4duj0bK7zXv3uatp0DyxZyBTXE4jP5uQw
98//lx+54IX+/Sr/+xv9BwYpFb4KPfi9e8ao3XwzkJM1G0SY+Hpb+fI/vz2bSd4/fxx7oMdoCfaT
axuG+Y/r2mRaRf1I8zqCq32MhbtzbesB1zIdiQKhQEJnbkNrokHdGKGasVJ58XOMMLHr0AYw04ub
F/NG0oDbcuf6NAuATA414b2zyp0A1hGt4AY9wOzqr6HbG6i+sA1PtE07aX/2JAmPfPAra3CLfRGB
QFRW3u5SBApo7UOks8NDqNVQSOVwsQV5CsncEBswNsQD1B5oTJgvMExj3MMHuzSfaI1TQeOKGMcp
2qgZcrMlcsAlSXwMSxWA53hNfdIttGS8Wx4cd21y0W1m4a9Ll5jjCi/pfhhmHYO3HgURYl0jbsih
Y9o6jdx51juraYZSfbo7ulgPRdeu7cw5NiSur9mPLu7A8AJGexFTSJvtX6v0r2Y4k6xSWF9O3l2S
Crix2d+HiQi7prlozvA6mSTXuovFaJYGNDsB5dxQDA40eyWacaEn9ptMfHQJKGYxWcwDewZlXjfc
x0ZW66pSbzrJHCivynWRAIacNKaCJX01MQKEsEpQMH+NwvyCnwfIhmJkZYKNIzCGtxyR9+N5+doo
5ltplLtqgOOhiDDH9xzvtXr6XWjsszC8WzKKSE1BR47LqSDgmuFhsrHt8m0hGcgEUWU3faVoYGJh
QQEZaWiP9wmX0zoLK6IvBP5Sd/6yrPweVZ9F3hCaXiNNQJayIoxKW3faekrx3btD9RYy2tMwQZqF
Z285g9ydKv/SB4YfLRSF5fvk1njXJ+dhKh9F7S9tQ5j1zbwmk9sLPKwWnoifIoflqlJjMBdLZ7HE
JWE2ZzgrxdrNsyHotAoBrhhTOnNWH+QNV82rSDEW+ncDlX51GD3kv4ggvzQXE5bRkq6SI4NOtcfQ
hJ/pyuS7SXkHeYOuMNbaMzmQRHtaMyHkmfotLTrwsmw+/ZIOuRa746ZL02O+qBA1wuP1DFogYnWO
77NYc/qkx1dW69rjhdT2kgddzCi2yJDHNGxeMt/d1wIhPegteMENke2GerJnbhNOGudS+gDJQL5s
SDmg6MYtDE52UzCN2Q4190/NbJpMbiC3E1kJxJ0hxa0Vtwxf0Ne7nw/a91h06vDd871HvhfG5pY1
PuRiIBjbVZq9QErbAKrZBWP1bXIZxCy3b2HSZgzr8q8hRR+MXnaLJuTvfcTkp7W9p5Rp+XrMeHeh
ZlSoWdOGmRFVkivSw3LfoAx+xrt4nUwH427Wvhm1iNaNhterrIiSWLpPS9r9qjdhHY5o5gun+8o0
ol2mWKcflG95fE+u6cpDRwuEwlts+lQ9JsUIo6hrLl7V3rVCoUrtuHw/d56+zFkx7aGvIRvL5H1k
CeR68p82iQKugJAMGjJ+2bW70+t4SwwH56+JZ7a2TWIDyZpkrrlJowjqTTvzdBJEsEJg+JUb7S9z
kNeUfv9s86Qayy+WwwCpWbQ5yOO2vhjuvcs1bhz15kLjC0hAuMFjxFDjTzuPwfGKx3la9y9hr9B1
OSh18jYHyk6bes36SWhJNgdhlx+W28krtT6YTBazqCXstkrumfWiatPe6h7lCzr5m0MvXQoeyBg2
xVROL23F/CrUecTjcN7OBUv+z+eJQWNC9bnGXHnpYHwyR4FpnYe8Kb9eEbDJjR3ZXy2q2qU51weZ
x+I/DkFhhk9exaWQfKj2bH6pjAgfC6z1bImn2JrowCb3duQvGa3ckoX20Q+7ThV3zUwVZj+mEH6i
fr5+nNut45avtHPvdT/dlb/EGYUPuuB2Zn6HXlOO9y7HQu0mvzrwHCyqi1bD/jJLXmc3LGuMyt9U
4txrjAhR5TKFt75KOd1Nh7uRteygj9ZtYHJFQukt9+tvuINBD5QLaxHPMUbT1TxyuRoNdUPPjFP3
mI04dQ6Lyp12tpYfw7m5dDqXAg1zRVDCuYm5rOOyuGMAQ4RJepjbolv7ycWIBlGjCCbDl7Dzi8qA
QjHfVStTmV+Jq7F2yuQ5ax/6blfPqOzT/dizfmo+by2CaQAYewJgpd6WSzLVbDEmJGsSOBi+pxnY
iH7+eYMGOHwGNpiulxveqdq3upFHXLDVzp83DT9zPRnso0np7Nym/cOOTF49jXcl+cD9EHqE3uQ3
124ubO1vsRVBr4F+mrj2Trhzep7YxjsXhoGfhDt/JIOvNa1NpzKUvqIiTYxVzQl1xtQ0EjF8IOvN
5latkoH4iGFYlwOmYm9QgAyqplm3FRPfwW1uBIqS0+QrMnWV2Bmxc0Y8ziMUKzpIQ35TjHzWWAUe
7TK+dmFzqQuwLgMjomzZ+eI2u1iSAT4D6Q3c6V/s0Sc+QuKSifBRNJbX3nCvRjff2sSgrFIJ6agd
/W/4zrtcsQPEOep5o4Aj4vEW2pihQOyQvTt7cEl5Yo9eUqBLaKe7j65QigQvlGFruwqsbOBRsAUJ
0QNTc1LD8xzlG91NH1qQXkEm6hk4r/db1aTHdbAZV4wuzdrtN7nRI0YguR1TcpNtdIdvxab62Tjz
psrtR7jUNP5aguf4r2yRx05kOlZmb74O9Dw9YkEz2NdaKLvTINvuJAVzytrZ9oiEz3hYaOQi/Ido
B+dmcP4Il1u5Lgd+1Gi+DcZwbEgPL+IKWJCau0Mv6k05RP7DrMZbjNeQNdZ+H0Pm+WkWFeue1ts6
y8hA8yzeVFx4XM4M9jXqFWSNwAQI6AvXaZZ9aGXasSOT3+hS869i9F4s2pBha7LM0RAyo5gRGmC2
6VCNtAdZF6gJtUEwC711IvyAsJquUS68wYXgrKNNXI2px5ZLphsyG/rNeIZN80nrvYOCiBJI01ny
DlErkNCKdoEEqSGqglzhoda72dvj3D2bc/1gDaI4NXP6EmksPv1oLrIFualoTjk94CD6KlthMLAv
YDWMLt5bQfTCIulmvgzaGl/V8Hcmtu0oLUZ9PZPq3vHWU9s/e21HDIGpBewOJTeR7jF+96Cosqcr
e0DU0Xyy2g0n0Y/naGnrtiO9eG/onnGfY4VywndMmIwyf15Ewpyjh7pmTw8mebnki70Z2EXg5BAV
Z1vZwPMRczYoQaZbCX6IEiu5pHfDpAYKcguvxhr1/Vy12drXyQ0YGQmbskWqThEKC89+nqzkyYrd
PHBpbNNSRsavWrpplo+I3yg5/lS9pXbj6F3tjKl7Yh0Vey9QrfKA26HaOC4OYPeD1HInyLTc3FUq
IGXzs3d5qMLYqC6JzA4swBwKGHxtvRYjNvFh+r41oa5k9GuZQvxteDQ3ZfUJeL1bxX3814YFCcDa
nVaSRhRRCXPgc+IN5NSGmyX70hk/Z70nlKHIkNDEJev2TCd5WXJrDU9NZvHif+4oForE9QgedcJL
UmL28cdt6CpSfpY5xXQ2hkqszI5YGxBwxZ4rAUFA0P2NjQmMdRQm51ELHzPnM8r4sBtIHBugjhdk
QBliHO60JdRoLBlWw5Co4dAnH2nbQzfLcfT5kmGjLyAfkwu3orhdQrJSbNAFY7G5FmqLwGVRcON/
0kz9njAK7iKoSxnVF/iQ2t2lg/OeEw7FYeswe6p/BOrIMoC4AczCLmQL39L74nQ1tN+jYiMexvSD
qohMARMkWlWTxgRCaKeB0KF+iNjRGWRyG8ugtRjHRQjZCt18cdDerFsDvhn6jmRtlPCBUgyaMbrl
JISjXcXpU6W3eA/68Dktu3iHR7FD6caxxWxq8guQ/q4x0vhL5CsmWhmg1z/bSfoR09Vlb1vykfJ1
B2eCQEn7ioTus6NgXbt15u+UY7Ybj3JL2e5nHpnfhT2nR+VwtK1KMoZAaSFXsBt/NyKCFiQXrhsd
tpWedq+Z6J/cyiVZo0RH74TxIfIIaMvMsIUtBrfSNQBzu/KqRd03kJwQjhmG63KSd9Kp461mDsOB
M+rVKTLoR9jFaeaXW8PsmbVytGgNKA+I9cYxlYQgoH0MKwKJZcM8dLa4pUWXBVQKWzElzS5yw60F
pZTupPe7TQ3EPLb2K6ncJ7PqaRpqebPLrBkqjgsvlEl/HxkoLVTDIXaqml0o937vJBcsjb/CS1Y4
zlOTlmpNsy/Gy3qUEqiSDvUgRKzdR4SiyRJFAdKr4sCfPtx5UcZpYouJwN5EflsHpKaw2vQ7y371
vaF9HzMfZdrUHjhZkdw6ipDxeiwC6bss4QMJ6IuwoR95rv3BB0AYUZHTMog7ZsuiwYufYoDZEgH0
7Jj2g+aNH7bKpsBFq9Rl0VUO/oBfl9N2JoYdpscPz3F8FkWeM6PRy80Q4usavSYOuLrc7i0sRQmu
kuQ1HxI50noPcxk4tZEqrmnPY7s8blINe2YiwZz33sqEf7RUm9yefiqZYJEs7jrarh+WOy2z9cBw
dAINzQ0/ezugAlqpxa4+sFquGRVwoNSsYzdi5dc468c1xjQ+qriMAjoQe2IUHaSI9B4a+g1FuoGb
xFoD1adlrkd8YXoqh+rSEuhMBN60M5cUMgy/iKJmfIvxthpHgkQL609hVBtl9Omxz7MPBv5vA9wr
QMb6fIQ6yYfu1O+lrVEXjMYxNexjrYdnJi4gSMad1tcuPZL8ps/1VzpNB5steO0r0m5iqS+KAe5f
+oV70RR/EPZixyjIMi+rW5lo71WErohzNuRAtAz9hMyD8eRKcMzB7OA/tTHxLg9GKSbuWPWpD4yc
iwoWiFkwH3ETkpFw4AZlNyKTLZ86h0o2bMt4jU/2Q1rIp/TChhFpVzOmlvRXgTxwn84TprdN73l2
gKrHOIeud1IFaVrOi4ZKbjcLJ14GZFfTowWWgFuNQ8Jx8wJlJqFRZZfMW7vqvvKmeurz+BcEy5dC
RnItMkKivBirX5SxqLraCeSTRsyTrQ7kM79WLRncUIpKqPsbk34U9iz0Sz75rcyJ5lM1k8AT8Qq4
uudRWbcmQXwokFApvZQ7WRnbLrPGJTVjA6Df26OqP5O2Nu9BuF00OCKB5GPjVGs9VlrGq4wmrLoj
7AaQXjtyWjFYp/mPK1kHPrce8R+Fo5yZEvcom6v8UUDvpQHTtZsJdfaq7Qu0RRzsVwLlzi6stI2o
+8cWMSzdIRbxThcvgkPS1iCGN1cdTmm7EyfL0w/Jo6Z7/R7aHiAR2X2LWNSB3LlFSYOu4nKZTcQZ
yQVYms1eRKyB3FEcITWpjfCYhXiQABlneVoQ582AgO7zvZoSn7QR8u+cWqEXejXpYKyFxOSGIU9I
6e1CHVuJHfMO6urauTyO8ZTF50xy/Jls7Vjq5lM2NL/dotUDGzPKGq3CNXWVz4KCV9kioYHsiHkb
OzbzZQOK6KISm6DROXGYrNOChETGKSuRjv0FceBI1RbDS6YluJ/A4mwnoxz3mkUOpsWfyqyyXqFt
nbt6GLazpgpy3ufyRGDSRsgZwYReaYfekU9uRI4LqpubRUTSCRpsGi5LfYpOZdHnaKOEKOktSbNu
iJxtovNLWF6+rrXI2Vv6CDFjtj5w+z1DTn8wwfgFFpm/kNimU8aMnLADF7+p419wLKpDN2SH3jQf
spqQipFQMTuqh12Vs7vmS7ZOH9Nwqk8sOBT2y14tSOdeD5RpMqZq8n02bKeJOeqGLlQBVwcMN9ev
5Zzv8s7mrBmzso8zJbyB3HyNCZeTnEu4p1WS5kS6cq7zIFVmdlaMlktysx/GYXgNJaYDYerY8af4
WPmgr0vXUgcwuMu6KO/98uKxsIdH0dB1VSV4wrBv12DUso2yabXWzmtYzoz+xnCthPqscu1PRsxN
ADQ0O84pu0KGD2xYLqDpEJDXcKwwSm9b+ZII3MkOoLeBtnalWvesvUQ4Otum8F88p9FWjs01LdKm
2Theus09FcjRPmaTOgknv8UaXcPGZ8ccxpITSxpIOm1cmWI7CLKjuWtWxpTiVfIbnA26BhNMTlsS
f5sFAU651VnJDrY5WvK8zmDPuudMwxE5NX8Jcadd55j4AujfZsWmiWDSpIRpbMo/QhkofwIq7nE3
gjctc0M/tgPNx2LG8zwZ2TcOgh75lkTozMx5Dd25hUXDPc/NPZ7o+H46XU1TMOOVwRu5ZBZMLqm2
i6G+KAwodaOZPtqV9lGkQQL8IDD16t1XBI8OkcqQU5bGMXoT2rc5V/7OzViAo58JaRn7O/K2sO/D
7QcvSwkERWqagMGpfI+UMVnzVjhldcMtsYqzRgwygQsoa2s//SxG1vfJr+WuuIMjA8hRES/oQCCr
3Rpy7ciJLYXTNELFRHzV+1Av8rPjo8Sk+mlWHnpbx8VIgmqBvMaiBxOC0ntNDlG8mUObnVGRFakE
nSC/XBYg8KQz9sif70wowXPjIQEbay6vmf4dhhEFxpTfErjfDSCCVFYXQWQMh3Kf1ST7SDR4E34x
4HebjVXeQUQyAfOsqpneeDnU2F09AgEHdPP5UN6H1taIEmQcEBrsEka3nK1NLP6GeBg0GtCgijKE
v3mfP2ufDlnF89wuMljyqabYuQGG2raVBRRFs7dOH2/rCramXb/XEHxUGtEjpSRvnPBDhMk2lB6p
PATj2Qoh/yL8SQyf4Frv1Rqtk8gQLrrTTECYcdYEbey62eboRvEjENxSqvcUeCgdQZZTeqOMxjel
6j99QIOYRbKrSOO1k5KNFslm2pRPoyAzbNJo8UMdbJ2cI6LLnteqcFuJ5hxVISbmzngGTMQKDwGs
X4qMGCWr7sS3qIgPjiJQvEbhzVnaeg1TKIt1/e6ZE0ObTrtxQn2vTMSO3fQqI8DX9XRrDBa7QTtW
ZKUCclHvYzqhCK7KvUh4a2os32kMviaj9Txr9vOQZtukHS4aM8dVavk4jCtZBdzx71guf9la8cdW
/EWqqZPfdHowIeahAVZthFY9YZwGE8xmCe1T20yj0dLH+t3WLanRiX/OuRegmJd/LY2Es5YkHEjB
/DK95IbxhqKey2KbyEbZ78wUGbFbspIj2YHkgxiyQI3/s++ohBqYaG/I4VgJbHaRGp6ot1AdyWol
8SPcGJS1RA+OQZ654C/sJ3Sc/i8rbFdRQhGosboUYa0zsvfSnao4czuMWQQ+DGhYEPSAtfBIrv2Q
tAxdV2DfPAJ1KimHW9nXe9cd30woERTaDw39pY3Embeu4AZQSLr0z/dFmNNrMsUlRQt5mRr3dXbE
b2hbGAPQwK/juMQiUlzjdiBeNVbWqpdU7nrUceiEYilStplYdJBHliIPSjCN6p4jnU5MqJZ8qHQa
r43Dsp9oCaOQSPIaqP3mqQZr4SI8CP3yl9Fb3s1J6ehN0Sjhc0/VwVz8PiJs/duQ7/T8a+j9jwJ9
p2bymJNx/WfsWS1acBK996ypkZ8nlVxl/sQomdBR+iywJ0Iw/uuB7PeVJclY/ilsW2vvhAo2N49V
RnLECscVPBs+QskCicD/6KVY6f3F7eoa7jMW6idVdzRQe8gnOH9+Dix1TYvIGPoMfz3wYqkCrXYf
R1mU54GJw03oh95CkjoYybZRujg6Y/Iq4RkiJ8+abTpZW63U41PJrG6lK3F3amJQMvuRtkCyUwuo
P+fsgsJrVdeVuVd5+tS7fX0VXncoWxzUc4OnB06E9GbtkpbWczyNnyjJmA3R9D9x2FMnknvX2ojc
HDwVbG+q+Q63BnlSJZtuxAdhhoKVimsGe8anAaielXPPtSQ6WLYT7bXXWgUT7LHDrDxIE/Sv6uWc
+rMXRhrfQJpPKADYDUZxjRy2bI9AL0ujAZzTVN1kzqW2vDDQnMKDh+8+OzYIDwXRjw+RGNCwYTY6
MkbU+fB+FnoUC9CCANK0DjGndZx8/Ny6JEFS4uuZo6/SejmBxrT9Bu2bAEwOQpZ/1nPvUTeKllT1
/ppARa3heTAODAlPrvo3VI1Xr9dpKCzPOfXKt6X43E35oRIEwlldfXcIhon7AM/VLBr7qrSCEDH4
z92A/+/ZX15juRy3iMfAXULrAr03JyL6iLUsyQErSmZiE43QFpIBJMAVwo39mJR8y4rdLJZVE0hr
3nZEGpHv5JiI0vx3f2BMmoT2psq8aS9TTgDSxX+jG92yEIGUDW36HVkf3jr7l0Vj8eiSKQvFfcPy
026SrMNGrijVdGz2M7vy3HSMvtVAya59y36YjgYazaAgnh66Gc+gBZV5aniRJvWGOQ/avtWILqsp
n6i9ODnq2sYb9W/SP4yNH/suys6j0YrPuYn9o9VEOm4QUBex247Xn991TW8E3KhgrcSYbP0wyYLO
KzBDcBRIdLaINuqHvW2RczpwOgb+QlyxNlV3p03Tg5Hu3fFmajyz+Mbhs8VNhWZpKo8T+Pd1ZLya
SXhiXpkdjR62CfxZ3rOvGw+VbkVQ5GAo02sAR0nEScj+uCcT6RF9JrI+P08eWj37ymx2mVEoEKsc
H0VoZr9rae2U7u+szP5TpvF4m/GcY9t9jOnMIMKXn4XuMiY1PaY2hgVpKXxzeg1vDS9/XeVvE4kF
tLIJWJfupYiDee5AeYlWXn2MTJgpehxfSf1apICEPIop7agnTYNsV/5Gkw6JYO7kyVHUdlXkB0lK
0cqmfS4dOgtmbZF1XVfJzi3F34EBvGNmPLMVYZUO7JJikNkft6wfh2VDm50Hq1I6Gx6+zdiC9c8Y
DIdeMn13bX+SrRVzBw6PPXUEXpjmT1HUgJO0zxDUhdYWRpBZOq23GNdTDrwLLNhMdRiFr1GrEV5B
pjYGFyqg57KGlTe6zZfPXB46C61O+r1V6yoMKUsgsOw5IDNaDWyiHbat67yZCbEdQABnXhTlPgSr
ByOpz1UB9mnK++YAsPaK1N7cFSaWBSdttqXFAIvcnndtKIrncZF/+mm2o691L6aqPAwJPjZOrOvR
Sq217jP/TCy4Ig3WLRpjVzed5N6xIqg5Ec0hzx/7sw3OmOxUnKx2eDcpz4D5ED4TxjBBVBiw8Xkc
A4EOhvxXquLKdPwYClAzg0sqYFR4mBZQEZFw8k7qAx28jASFgbsRACJnuTCNZvLWepg3GsNPu0jP
Vjp9mwxEgq6f5qNJb2lnp8XvImbY6ZsjzSGm/Nt43PahGE4mMMAmKgE+OS2nI9PcjVLj5pvnhjlR
CYkv6hnvap2O2iQhHTdatBPGxrFdGqVTMfyqdHxzi0P1wMHGXytmfZ47108u8LquFruu9B8HTEzI
4keKcE/sC0IQtq3sH1IkwMdqzr01HVdyEUOaKdRDUe14WyNzHyo3Mig7/Lg5/vxSsosfLQMw4gal
wX/91gSjvDJw8pDlXdliWxfN9T+/lPkh//Tz/9atmq3fP98h0Z8J6FhliBWoLBZ5sI1bQvE50o/n
28q8TbaWDO+wd53DXFyei8RTD+T/RAzZImtHZZOvw96EhjLM/s3nCVhb2F9WY1z5ewMRvIYNYJQR
sR1Ke38Sc6lWTeOH1wkGPdqDj6J1v9LbFGlEtrYYxPFXPlTNcEpjf37kPSTHBdtuE+TgetilKr33
H3Szqta+F22myEyAjDI9zjrcvar7chzWsVy3XYRtKfN9ft4vgw199rRfIVk0aeafMeoeCqctse9X
f3AFt3QShj8yN9b5GPYEFKOsHTw7Rx1A/lHmW5dI2e12yvgMrWS+jxWoGOb6BaHoSXrKc1IzEq5I
XuUUL0DlMSNhkk+qcV+V1HomR6ZcFtCNrBNE3JSTdfqU56Xaaml5H2Fb/ngVZnRfrM0jn2DevbZl
iPy8+jWRfLQh6+FRKBJoBwGOLmzUiZ4UafNz32/arHeOmqmxxBipfbDQ/a0JOVkqLJh2xGimbvlN
a5FDupO9+iVZ6glGGSdEz50fVdTRKa1XpSFPev4j9Eae51tjAkofMN/guquYziG5ckTjMMU/1BAf
NgNpyS3wQAb2C4EShFGEtMoTmL/jhVUzJGT/ua7VXEkz36uoaa+Wbua7GWDr0kbzdw1jNboPTndH
pUPG50x2H3j2Aw3A5CHW/T2e45aK9Fhq09dUeClZMPHKK4wjoXfjAdp9sUpips11Adt0cujlFX3b
b4SPOTktuNlRa4GpyutT18SMvqoUBmAogC1pPP9pVX3OsUVWXuw9VQClA1kxxa0nRtNykSH1sSNP
9uhss1yJ42QK6E3N8G3KAVstKn+f2Z07l9/Scl6cYfrbxTWyosQ+Q+k4MXsLaAzRjDRw2tBZekWW
F29ILHrmJnau9mSEnKDxALTxbP8Sjx722FuX6JTdEQ1L3YBHqs9F0JShCIQB/KHIwbW4eb7JmG4R
sG45PCq9ewl9e7GwEYzRUZDvVZt7J0m76BA3mn/sSWE91Bb4dqIXxJHbPz9EvrBOpV4CDAp984x/
Zt6NsFEvMqy8LdZZ51qGTNhlfGlqOySACQWLMqX+6BpATYvaIqmLaQ8KF4XVt2yiJ4M+ZOAYTv9E
BxYUo+ZoT3g0g17jOO9F+firtRmtK61NnmubYA5N1fozllkMArab35HsqHUNFOqex4IhJ4PygxFS
UNk8YZieQvUyUMasc5nCblaKO9xJqpcI7tR61Lvipa0ZIlWjwADsefBKB+bCuqogsw6NfGmWb2oS
XfVCLxTRHBk0L+HEfKnlkHofC0QEmfQhmxEhAW+xAv6c0iwxEJc/hqm/SabSpMONPMpTKBJ//gjK
ybw6ISCOMQF+L2DWDczWQ19jtFhrj7F0nEMimuEaRnZ/bdsE01lRWUDLmGMuf9/WQ7vBLtwzp3Kd
S2O0JyXdvdEJ76VNvTsE/kVG9pGNQxJ06TJe0MCa5170R86tAwkWwrQdNW4gRvA/opDjFoAxaPcu
p7fe80HgJDQCtG5/mVdO20QpYm16YW/qktmo0sHdmZxLaIzAo0vb/F2b5rOuG+WjFHLYzdV1AGGx
IwLKfZx5xZoU5yKSR5LIsyeYT4x4aYTTe/VZz/oCXRSvP0yVe0oHM2QjYiJoEzOES9NZBDtau4b9
RwNc2wC5FegC3P7i2D3TkyH0joh2rKBQ3ROZTadWlfOubgamNU76qJJk36lBHsdF8xXOLPJ9zzx5
tLJzWC4xT/MxrF2xobHPyY7jFJtA+0aIxUyKnd1s8kl9eqGk4ZZeocynpyirMEXmnQq6Iqc+Ug6z
0aWuZUqyHpCDsriziBR9c4ZkweWNa6Z+YkeaqLZFCIZw38TC58WWv0FFCfSibDiwZz2R2bguz5Yj
BLwv9K9p7ePynsiHtQeb4IrQfXBLeWbydWqUmkG2eOW28hLzwIIw7rn9HF7YA1DxGhHrwmhIaJ67
U8TX4m+xXZg1QJmdfbek/NhjgUeZc0g8Y/z0JINFW94bYdSP0TTinaEpxrI976ySvCRKITNKXua5
n58i2ghnt0bbUlh6eGniATsmmcYd2doA5ujVl5bN7D9jKYkwene1S+AVPQHe5HzI4nZ+dGeDxKD5
4ulGem08sZ2Gzj5nYBg2hQvZxe5JZusSbJLZYtqLtKUuMx+YCiJUtaxXTVZfU6bumKpc7qzpQVQM
y0fHsC7azIobNyAtG1atfRY5NC1LerWdkmf87DQF5OSuiH14QGiBU5YqRBf5kb0/3EwC7pU+9a/l
yHxk0v1pnXSFYr5jD3DbKT1M96G1QQhDIptWXWXmRy3udVb97jwiLzt4Uz9gqC3rMyezK2FB/bbj
fmO0nhJOEpfPlHUGaiOIsaM/HtvRBsOo+mZX2d2Gcexi306zo+NqajNMKPHK6A/uOWTvtIx3U1c/
TmPO1qAMe88e+ts0KYOIQVuaP3vlqqtvauBrmkxui9rLoMZZNbFLiKtaER07L2fzrNStsaiAew4E
QQ6yBGpzbAXzODKLBe7LyQbeEHBR1223QPnVaWzEw0/hyJVcqVxou7ie926WR7QLUBD0zg5NqsB7
pEyiApxs0/F+tpnpXhwXOW5W9GKTwqTf1rqJMlyLrnNuVudmprzQrGkJ37Jp64Q+XULEeOshRzfe
S/liAT87pnNxgM0pTr5oz5N02r0t5aNTTnRJskisrdruyJIEPkDJmhmnCPL9ae6ZD1bL5v/zdz+/
9Mu/hrO/0CbVRLM6h0eUC9faK9HsI4dcSGRsRPMR7bSF00+i2Tjpp2T5h5/fmZDsAV06S0ccoI53
WRCot77dOSb+cfJrVuKYzCtUot6t/z0gd3+OgvpA9vZj8dt76//6Z4NxYfxqaFuNxu+GY5X9Qrlg
32puBHsz3LzpEr4DnWqHW1PvfLSE2mppqxCnYm8J2jX+4AOvdsBO9nCNNuIvf/FA4hNfiozeoN4g
WebFvCXNdf7jSigZINDXziNYalKk1J1Q1e180fSttn9RJSp9mtyr+SGXa/+ZEaH+ATDqKskh/5V+
CHdrE7wNoHg3BnUaFJ/VMzhjv7641UMfB+IWvdj5vqk/+urCgtAwYmQfYZRZnIxms7iQTbgJ2yU/
8IIyGiIkbWtuMyLJ/4OzM1luW9u27K9kvD4iUBeN7IAgCZYSRUqU1EGoMuq6xtfngG9G5Dm00or3
Gtfhax+LILCxi7XmHDME/V8lq2jvJWukMPJD+Z6LduumycE0LoJAXIeNOG8Fur1ZIO2Z7X2foKBl
B+Bg8NaQ03CEs1BUC4yh6zK+pGd23Wq2GTEDIldk7jjhIWk32VP0JLwiJaCUhO1hma9bbak8qe+J
vJNJlwdWEXw1B+XR2kYMVReejWq4Ps1Eu9uRAZWuoDZHr91bCvTmBEn5ni83LtSPYd1fi2HbPQeX
9klaVYRLrOgRU5Oe7PHMqoaECGyULS2Ri3RH+IUk2CWoMOzskRBA1CTCJRLsIbKHbtk1jtccp7u6
d6I9oI4ADSWOBEKiyLaAMrSdzr2L/SVfYYcToiXdLWjvsGHscZvt0yfpTrtk/ULVT63swsAm9BCr
nt2124E+xFk8GRco5jIDR9iIjOvSecYQJ9kTtWGCA/bpzjxQOOYgeYk2yTCPAJ8Tx+j6Vxp23Sr7
qg7li3AatkBU4WtupqW6e0Q4uQwOKV/mGtYLBDVUkz9qtrxvlUPt7yh9DpT7bc0psTncVaxxr9gh
rkzAqbLJi6UUgh9ao8RoWFSP1gb8GV0zYzOmNoj76NHEEM5JdtjCX814VZ32Uq6yI+dwtAQjvuJt
8AT1HUAVT6SmxVI59R6c+dY/D4/COjpq63BjPFbZvYZ13nfg3l+lE4l3G/amMennV6It4i9wlAum
wZpiCbXVlQ+1EyXoS+3kz9XOowx4bVeqIzyE9sxvILDVDYIVapLgOLwlW9jZ98X6bYB0ulfWxRJV
bumYznCNXzGEnI0TGpf8WYVf7OBUAdUe+svAXMC9+ZXAzugXsP0RIR5F5b5xpR1Fn/6VqUx5p883
C+pRgK+pfhNOpxwxOosoNd3sbL1r8aJ8zR+FBS2TYq1emp3ZI3dwpff6FQYHjVZQGYdyI7Ykv9rW
YliYz8Ajz1Kw6D90G1bPur1Lz7OjBykuiV9ufE56V4CBTUmPR0o5SLyoK/mjfo7ePNpUS2OtnSbD
rq4FzJYz58TpFxbkJnHTvXhWTtYpiDaUwbzNRAH5yB3isB7BprLrd2DMzZrtRracwTHbYJvf6c/9
ynj19qQIrTO3+FVDqVtE75j6x9a20p1B94Qfbheq3YowOl36dLvWeEhOCbWuVSfYySN1+2dRWcR3
ZMGBpIC0VLspExDmGdRAv3zxoKLXbVkSbeMTHec4YoA59khrAOgzA13wLJSsNQwacL+jXVhI8xyN
veecf7zhztvFUwAvDa/Rov7gxArzecRtbtOMBa+0rF3pPkB9vI5iR9+1+7DiYTOYMmkxL02z9sE2
74qTCJQldzyWrHAn9GuD+ISaeOKFvqy33qNaQHABj/OAIHKY7oWzTN/xIXpEz02o42gn6ZqUZOkw
uhjvCBOgKr5g1v3wj+ahiJzOEZfNXjgP99Z+uhNoorJjOFh7Xzt4X725iPYQdagA0xG9sCJK7N2e
tYtxb7z4Z5aEF2OjfAr72uX9g3OEmJKWFy904FZP1RYxUIhSdCHeWUvMDIvgRf/l75CJ+zRfbfmF
4BECN+hIdPRIXeloEXuwppFrbWsfnQIQEl5mx7KW5rmCkfBL9JfCNnoVeaQP0ka6K9u3aJ9ePYY2
e3D0yj1sYU5tyGRyh/+TN3cJU9nMGmE+hLyiburS8TfpuIp+Wc0TzAXT0YjfatTDwLXMthHH1xze
LBV1rdO+4FIvXFpKaCoAeIsb4UALFpX16CiIZWiAuNMpyNaibJM74jT9IlgaSLNPymjLq+bJOkji
uthhgtQMu1wPe6I0eU2kO+E5XhLwQlv1PvzyD5DjzE+x2+jMqffA+9EutI6RrtEJswlSPzK32dHj
TPmK5WMH86ZfyNli2CHzDZb5MXuxntmjS/uSQB9jQRtQeKPOjxzX+9SOM43uPgZD4k3oWezmHUwh
fxaIUCOYFhzhpJ/97qQP22mXOJBrFwSmluvy4Nvde3aVL+MzgTrmO6WfYGvu5vjTZf0SPBXEu37M
HA3fbnaE3Txwd1fS1gscbpjR33EjgE+FtRNe4sC1rFPUAzDbyLTRGsqaPCXeaVu5iuFWN5fDRov3
YJBcaT0h0nhu3AblLomgBHR/egRwDw6BoOIOcIRx6H41outR+5KpBa2zpxrB4KJ7FF7gduOCI9Uz
vTN3oUK/aZmND4Dksp3nWpz97XIfuOq7ap3aO4SJxFYuxlX94W0UYWGFq/Yh0lyhX9WP8PDwLxKY
hkQ15ebtMCiOSzmk/ez2dxqohgCS+ELeG79yxjaYOM02DvTktRNkNkU4j+w3iG55qk4AX/J3EjG9
pYDT455AOCQ1KGsNlMm2mi95MbN1sTZdoFAVpF1gwvdpQai1E4jgQOiu2SSxNI6JFSnbykSR2IZg
Z7gNuuX4MHQ7I17N2kroJXgmU1sPVkoGvmnLmT3UT+wUovxRVw9N49TmhYOk0B7YsBVf1UNjnZvI
9diGvkbpRjoxQSF/ksNHioLZQ30X3mV4Krd9ufTP7TUu1zGNF405CuOQY2xIuloVH6KxADjkP2l3
g4JPZcWpGGWA7vr5sYy3FOfYzqFCIm76zXyViQSyk6/o1L0a1O7cbqm85vtyE2zbXfOiPhTJeqQj
jKb0DFDdJkgGD1QwuYCbimVpuNZrk66x73dQtuDSZXeZ4WABDCCp3fnTGdTcaxHg3LA5+hEM42tf
vrbE7pH9wtuVql94y8ZnvIvYsBKw2ihANSyMRHLazcq4q0i03FImvcD4aXf1mW6ndyWIYTpMv/K9
fs6fI3NBuu3FZ/u1zZ7woC4UQnzx5h1mggQPC+uIvih5WXlKDLZTKS0qFCiL5JF9HOxHn+wlSqOH
gbrelevEHIp5gOVrG6PrBv/6QMfNK65adxLu0zNOmUG12Y7TvY6Qir4j9gQdyEDGGLEDHEaN0tuJ
V3Qr55pTx1ZQ8O/Y3tF0awTT1BWnhXbSDujoo6dx5bFHfWfgC9su2bJvxfBD7ukiew0JBfhq97Uz
wz9ZnlDVIch/Iu9M2Hou+xYnPcU7pXK0FSSdlbkJD+a+wAtmsgteGIfgjp2D/8o7k+w6+DJYYNR1
I9rFWZ+2RbSa/bYxCvZlZV3gXaKmk7StdjRSe9hRV6dOoboeDr5iFfNGyIviTPvXf5WYsNhRkVnB
PLuLzXXyRP7BlH++CK/F8Crmpy5xymeqzr6w8QCtsoIgUUBIzfZsqC6DWq7Nh7ZYzoEJpyaj7bbg
zlmfPAxW1ZhtPAeaDfTrQ3oZHoEmdq9E3YCxCWyq7J+jZmsXDC10JyXVme4rWn6r8iq6PEbvwUNS
1LPekQuLYnxFIdiU3eCRFzRHOb5St+nJJ5BvZTJ/bpNNss/fOtilu+TiHwuOUBZ7pRbBzheFgAf1
nf4MB1E2rCbAKcfao1gm2Q+x+Da8zx64bOlefBVPyoViBh+LO4ozwgtenw5FMnL2Xe7wcMGNvVK7
46CQfNXeDgHJ3GW/+J/MxqmwRVHVHM0rht336FflRrT0NsVS/fD2RL1ClvTwOZACebAe8DJS1yv2
/TYlu9Spl8FnGtHD4jzkQp/lPaq2EbHfIH3t9plSAet1+0zpoyECDmOLIzuA+B+AAa/ED3FcFb5N
hrtwHzMfIvzkljdvQD/Uj+oXq1ZPWMW0yGunB7LoKEvvw9vVV7/aRYh5N/Ie1Pg2xeYWEMBjt+ZG
XJUv8FGzgTeUm/0LCb2g2dYWH4iBVgKs+EpbW6fq1Dwi5ryaRDzif0T4OefK2vFq3Adv7KqjX8x+
gAT10EneRwp8vv3VFagsV2yb0GezyjfX9hQo++RTe2Z0PoRv3jp1LQ8Yu2PtjKOEv/CT3gKiC2t6
CihgLg0FKbytvgp70QVnqIDHsUOH2V/f0TpxggPDaqiX0abeBljg76XzPNnMIjHOcMZGui/mQ6xJ
h2FNPc8/jo/S83Mp0ZZ3KPvQtMVzzsJYviZo2RfDSj0ycHhIwUneBV/YX80HYmLDX9Gl+2AREM7S
KnvJLmO6zlknTt562Bhn5iheCuOTrtte2Y9beNHGSwy6IVlMZ34YwMk5T32jEmqpsEtbBBt2xN4X
ynGO62hvoy+VIwY7IxXlpB0csFeJD8zyoISxWxxIIYwu+TF/Q45u7ef6pkDXZ+k9+OeA98n2rskX
Y7h7Zgs9gs5eiKfwjulIZsrBcmbT7qqvRFS81Femx+BB3GEkuC9X/ZWzq3rI9tLK2G3iE3DFZ+CT
K6CYVb5i8mSy1F7YWz92r71LN+ZKFCM5ys6IjnTbsZVejc8c2D3SjPagdkDg1CuRlh/Nvidry2h6
r06lQFlmESMKAyZzMZ/HYWc53dH76IdrVK+EdK2J61zlbGmj6ncNwH0Ljn6zw4dDXI+N0RZf5hdo
OJb9rvjlrTTZndQVMchDuxJL11/zH+ZrbTceiztmQTSH1nbkYqt19aBthzV3QNyDPqYh+IjHOLBj
6kFzdh5eoE3IQklz6zhvn/ESvmdsy4LlsBQ/S5PkmCUT+FVgIp+FC3bhGofirX7GTgEKeZBOwmOo
LXyN0Cq6++oaKu61txJvK9Ca2f7+XTzoBNlBh3bqSYwcg5jHBeJ9DE2vxOnx8JQYFiRdNync4ZUN
RIJrf/85/ONFGjclQ8WKd7UEFCiqWMfxPHlOGGGYgr/5TAYXMG/Yo2xWakHeilrGb30z3uI4pOMX
4S4J2XuhUkYh2rf3QL3LdQLS0AmKDqvzyMvQz79EyG4WLZ0NPN6Tggyu3qvSwHZpyP/vL4NZHVq1
0Ncx0UHboSeAp1HZUCYVtB7ry/rKa6vbWwK5fDZyLoqw6BOWaSFwUvn9iz49JuCR1zQXKGIiMC6W
TRWyfQjMKyJLwEIEJsy6RyyIFJ5VvKcoOSjRAogWtegixPc+FYu+8E1EAxLW5+rYq/KnHBNDnEUc
5nTz5PF9t2FJ+69M4VGTTm/DOmsXRGlwIhq/lMI7ACuV2cL6Leax50gnhVH2RfzHPIhWlV30ynAB
+4nlcTgZdRuvJ6wWVGZonHnFk1pfySlHqcDvQ3MgFTCsP4UoulhJca6G+gE0XcwcqS7yIXmD0EoJ
dbyOhaAAZhVdKusraTTu49F3C0E+Khw8rY5EF0k9Gx6HI0PWyAUfObFUiksM/MmjubPsG/OpaCeN
DAzUQN4wPfaTfMfjYAOTqx51ouLTFDoIxF3rVOLwYcqasLW8AEdf4HpKta+zod60uKyYZ5JkUxls
XY3B7cUxOFYCphPMGOPaK9t1J/rhIlTnLmZtHMzEGnZdxibT6igGlinlIGEircuSP0aKxktTNjw7
RJzh+BL5G/51arVfao/wUfB466BarbSE7UIrtlsM7MeoDDgNS+Z/aEj/f2wOCKB/A11MxEskKVgq
7kw+9Aboog+JnHWCWbm9Ch8CqhbOVtYL2Qs3ddrYaVquKzXaFrC6QFSMj//1/zIf7v8DjvlfWZve
52HW1P/7v/7ku8yfbkmKaOp0iNQbvosxaEOj5UblinH/i6wUR6x9SgcRVQxhFih5lU61S8Qr/ffP
lcAO/fG1JVkxLFOjuaXOARL/JOeIEKkGeZAqOi2pZ1c4xSp9HRr9/ajjhZ9E1PRpdcCGd9At9Jy0
kznZ5spGtfrtD5cyf8d/IXV4ApJsyIqqWhZXdPMEpFgTR+ShFfmvYBGiUgALIXwFxCS4wl1w5xf0
J2cgDMMX0q7XPWpeOS0sdsKdP/4wHIxvrkWW0KIqpqrJ1u21aKEnyUIe0isvMwxVEQv8jBVIxuIt
wIvmCab6w5NQvhuAMhYPA4uJqKv6zZOI6dhNRSFUwHMp9xl9+mgoGjpJdlrtRBD0fPsNqXktCg9g
TLaucaKWA1t75AC4TJKtkngREuOIgEEOMLHMXl/V+EdeTIgxrDO/qp7I1FgVI8rUJuXxFi0t8BJy
BAcixGHL0GxOf3+o3z1TWVEMLLLmTL26GdejTzipGPu1a6YshDp4GFsv+x9ent+D9HbkKDLvjibC
3zIM+d+DeMDpPDaWXLldpV1g05y61Nj1BsXvhjemoARr9NlpKjpwDBa/6c3NEGkH/B8D9vXkpAeM
qKQu7vs9QT17nv26MNUvq5mZJcVrUlaHaQSgUejlWqy9e7ENfuVVWq3+frPkP+hZvAGKrGuyaJmS
JanzEPkHxsrSVLIBZYXjgMXW1DdyaAU6GidaLSP51PZUhambGgpxFMGSAM51Za6yikQNqUfgGEMY
0Ycv35K/zLh6rGfmguJDK5h6/95LzeqHd+TbuUNRadyxeBmy/vvv/3G5Sm3puRFyuYysRStBtcFw
tZhm7JSUdo8xLfXZ0/86aLtIoXbpI4CjJmMnQDx/upbv3h6FiVtUUdQjDL0ZAj7CEkkgMNeNNbon
RhmPzkwbGQNqQqVcrn2N96npaLH7tDGgPn/+/dl9+/oqliarIpw3nYF48+zwm/xnDA4IipxKkiky
dyEi0fHRbCOCGIkgrec3D19WDBBkfjidfI5M6kozTmbAJoeNffjyZiDKhNh/0UTSV2PEFFz9Q5EU
sHsSTtlWg72fHKrAe4cTscNGScE06rYzZamZMVR//2LS93fW1A1WY1k1/5iX0KAygMTKrfOd1lJi
1xVcgajWSO9qDg3R35tJsjYJhfMI8svfP/27dZERNhPPCDKSlZs1QR08tVVT1oRx5vQIlCZ6DG68
tNFa8o3HSMsokPTND9/5u1lLFSEmqfB9INnd4OTioc06gmgrdxp4lghuXnUzf/37N/vpM26+Wag1
Mj5RBiwiv8OkV2vVTH+YfL8dk7wMkmLxXtDkvh2TFpnoldzwUpTSSulpAYzMItbAANPy7DT8xgSp
4VIr2wN+mROmJprx6IeTZJ945S6sukMn4g81Zcnpx4QulUHFIBiD17DwV02NArhTGMmtMD4GBWvz
OAOjfOOhCL33GThmeqg0/n7jpPlV/vdsr4iiZiomc4+FZP9mTVG1olUEYEGujzjdbljG4UWnSxkR
1CJKec2MOnnE3U3LAdyNL5R0TSCec4zKnL9fyk0OlsqSJooGacqWrMmScTvplLohmmOhlG6Z/RJ8
mu2BTP3aaCT6uONpqBpvpwCsCJTd3z/3z90JqkkTYZ2hm7Ji/r5D/5h4LV9qpipOSneaAseQeSdr
bjYxfh1+NCbdCjT23z9xHvE395zvZ2oGxnlNUW93x1YdhtM4mrjDVBN+BMpstrLPRRU9/Q8+R5VF
iQfMbK7O3/wf34xcDsxllZG7JrWbyZPXAuk5Yen9sNc0le++zz8+52azJSiJ7iEcIfqO2GPyxB00
35zydVsYkAVIuUpf8SEJ801eR4RLjsWLGm2MMrrw9ak1dG23EqxZc6WkSwU9lqQQ1BKxE7KngPCd
MBtN/g7yQY+CrVQB3LQ+NSPVGrDfk4i6hh8qLAdNRNEL3ae1TEQVnn8mP8ORZY9jfqRstLL2V1O3
ytMg3ffA/W2pI0fK8lUE8Dnx2/n0gc9c2PQcKPFM9sgj6eUX7UdnisgL4sDnQIxfDKDIW284HE9p
tflDg17NfCGomqx5pS0wN/WNk2+QIUkXfIxbgsdfekKbEK5C19EG9eQXwS8RJp4Te3SwASJTw5wk
Y1Vp2jMBNdF0z6G5XHtUWHOLBninY7eJYsQD5hA8hdN08cO7v48U6ZuFiQ2lofEKQhlWtNvdUpJM
gsIxLSc/BiCAHPTnLslOSi+fzcp6pxrR2eIYn7DzXK00uq+tQAXS1GP13+ehth0J28S8/qxJ5VIK
isdJSF4lXQF/rDSkNyfyehoDCjul7oSi/1R1esbD9doFpsT14ImfFSRz3YhP2NroUqnBU97ROhUA
girWe9L3Z62xjlPTnuWYkitpNSQw0xBJrWNVBmQ1BItG5R9ECSmyJEgHPV7O6JTK6h4vyUluujOW
Ob/6jMZsoyjS5+hLa08wjvBgCHav5LeWAOpioPUYctu9OTY+DEnoSJdlNSGuwLOwmK9TVvvYqY32
HOjS5+9/1+kkMdQn1LdO3UGokJHzNYm1HRTP1WgLtpX4Vked6xFUo0rqsyJnG3wW2yQk7DaQ731N
vfNj2BBB9ShM+QG3C8ydIHgM+vilCopp3wQweTxfeGiy+qC2xifRhlTzzeqaY0e8jzuiXbLsHmtc
/sAZlDHlYbj6YYR8s1DIFrRUik8aqkzjZjLxUqilcjWijgZDlvvVuCW9HhaCRR0yrbRVmFqfIQJ2
JBkVchaRxx7XA01QT+ndH65lXs5vJlBFNlRwExYsD+v2iEKVpev6Is1dcCDI02G6C+FsVEuXJnq5
VpfI3FRyUjqK/m0wmg8pF891hbImCEx1mXcF3URT8Dd9M/ywiEl/njoUTmiirsuSCRXzdm6v/LET
ArIDXR/LAPWuwkQqS+MFcTlBskP1QmISdEJDTtzagLMVCP2mbUXvh0VthiPf3iL4tqxnJOvyv9uz
YjPGZk/IFHhZ8xEiQLrG/5cKy9/cEEwd9hAN4y5LECcq+aaaaRrN7DlXiTOqwiTC0ah/aOkuwU5A
WX64h/c3HXJPQP6EsURW44VsoZz1qsaZdOFe6RK+S0g8CHshmxShaeW1OompVMx/ePh/bqEVzkcK
SAaN2oYs3+zD6rgpkhhPFYTW9tjIFq336g0GFfk31aXss0vSjkh/lAlYTP729w//cwetzqupZICE
NixNu9lnxl2Bu4kUB1c2aTfhVyJsY7xQrVuFernv5fRhEhAP/f1DvxlT7NrBXRsGGyNF1G++cVHn
eet3beLmMZJPtIRFTOat3gL9iO40D510hkdueEsj44SK+vPvH/97C/jvt00VFb62LKmSrmu3GzM/
TIpMJSjDnTTi/YClMjrm7C8MUpRW76JEP3WYA2hva/SkBdAWPdWJslPtQTSvVatc2vmvzTC+G2u8
/MVgUjHJ38aRcL8DGD8SG7DoG9VPT+vPaYIL59DBpl3TuPx5SvvH/qfUqFvrbcqFY7oPFNzAk/kZ
YcIHQfnD6eC7gaFQ9NO5TeyEtJuPCpAKe2ZjxW4cwzUg+i7zjTWhkAcDnTeWMU6UjXX9+4P5c8PM
14OYrgA5nyeb222XWgDWFMwYJRA/3ireSIa6gGRwxEJ6/H3LY4+MSdn4YTz+uX1VRY7kyu/NOh98
8xJoNUWMxjNiV2jb7Zh0rqrGd6Eu7v/+9aTv7qkmUu5STMiCZAX++/Gx7RrCkJ/t+pl20jvO8Dkv
GgU3lsr8pRSUfazKq0jUViZsAbVmlq0UnFbtuAkRBQKp0uDATcZV8H4aWd9sl7gHksj+3ZRFnRPh
v69tILI8iyJsvxU+oCkMzoo2MAd4e4IQdm33InlklOkRjCjpp6GmzSvt7fs4T32GBiSMlebms1lA
GgvKUexaGnAJFaMfFRBYC6KRM6/n/aaB6WZj0ATXAIkkU8gQAm+Pq86/CzDB233nTQvgg4ffwFtT
wgho8lIrEt5jEq8g1rASkDbJa0/BTJIJpRAQIypFm628OntICGJcDDNB5jd0rClUDPS4SfCJJbOj
7fKbZSCU5lLrgRf9/s8B4lmwk4A+YSKn1AoOru9fm5rEsw4kw5SLsyneXwWmQsoYGoGZv0BdD+Xb
ANxPyDsXEJe1kAmZB/C8KuZjwA8Dbn5J/7ixJgHPCou39UcS8xTBcA1UJrqxF169CL1coC31cZtW
qNFKgCjEFm3zDBIJpqlP3DlLpajv/34R375cRA7QvrBkcqhvJpJULdk8kHjh4ulEUsXXFmPpYhrN
D4e2b+qNjGBL59zLpK5T6/v3CMbtpmRFmSVur9B0QptotiA7mKdr0rvYQl1gHqAH59k0inYKWnlf
ed2ebLCfLuTPncpcoZdoE5kUP7n7/74QAvGwEYNmdaUa7kXLL85QrWv/LU7HZ222ctZ18l6V2nE2
wqfm+3//hnMXVBZ01RTF24ocr4HexQGz2Rh7n/P9rtCXpZX3w2Qt/3lIpgjGzEifgfK9fPvWDnWc
SRMBR64e02Kw4PzbSZGgzjJOMelAts6cFSmNG3ZkEPfkkCmQ5+0OjYlcQRGPMTxwcnAniy3v3L4L
VeuawsyRPcIGBuSBtYTA6edp+LvZhnQGVaLt8E1ZxtQrE4RfF6PsbLdC35BtU7xxKxeZLO9H8cdZ
/9v7JCuw7sBemH90bhJukqFT/XLH4U6QWpDIcfHWUjYFCWmirEnC9zZ5VwG/9AK4qp4dqU5KDEle
PyxzxvwG3E4HPCiavKqkEE5ys85ZrQzgyS9jF5MxLh1A/ybgBwiUJdTKEO0XJqm8qe8DdhNsCU6W
Wa9F88Uw1UuKtib/GnysK2HauTXbpYgFEtQ08aETv3SWhLJ90A6aRZBgI1/MgWJGwWAQleJNbeIn
0hrPaZG/WYO4LwDV2zXKSbV6qUyNREkBdS37JUrVlCCtyySVDwq0psIKZ/DwV5jTbA9MYqZzWd/j
MX7oFBAwhVHtglYBbyGu6PA7nmEAPNWvWcgxl2EvojgdRLCW8j5gONixFsLaef39e0NPl7/vclFS
UQnyd5LCfthdq98+e4MKK/Mf3r7brX3l1XNJIWVlK6ttBmzJjLttT5PTmV+Iqu/RBwWjq0ltxQHm
XedOR5Z0iarsLfKrjzaoN5OoXoSQXWbTM2GXVXmGxXE/qVXPttRaxFXwEb1LFsiROX4O0uM9Di83
h0UWz5wpI9FRRgv6Z8fgMgutXnQKusd5LlYM/kqEgA9eqsCt0+EkyP2HpqafZQg/LAPfbTAkUeUY
icHbmo9x/54VE6MdohCAiCs0ki0N2YM/eFuSvyW/fMyr8U0s0Op45A3n4w9PQf5mCZKYDOdNM81a
5Xa/L0u81Sr2bXfypE9wbc/A/p8MKViWVnaOitdWUlzFHb/02VimIdwJnsXc2Oee8mZ2zTkrAeqZ
BV2/Yq5UkQSNgEL2shX1HixVVnMmpHfz90n8u9mVmpaks99nP/bHsbuDtjpUfp67fYSizcg2ZUt9
J+3PVZxtpiLeir2xUgIcWqg0x4yLQ0di92J7ThrUEUaAdSa4S4zpIxrU59QUPydYcJH5KKXjW1yL
P5ypvn28kkRbkl4MZ7rb1VcVrCiszDonWJIalN5XiIae/KbYiWJ48tlsZQQ8j5G/Homs/WFi+25j
zWfPlWdZ0izm6n+PLaa8vqnVkrFFeMpCZjRLg7rnrVlruaMJ0Rln/TaYxM8iET+pU68gtq2z3jtq
cnvGmm/HDUFcLfBpRcwOf3+S3x12uTiOMwp7ME5uN7NuSroowHme5NTkz+DGVuOkPUca06UfGDbn
072YUVvyNe2o+9ZWHfynH67gm3MVT0a0FFPngGXenjsKQw2bNKO6VI7deX4+vW65fg3EvHlWre4s
ivFTnur7ITaPIX4ydB55pDxH9fTZGP5JyNTnDMi+oOKaNaQf3s5vlmOicumSKCpr0h/d+Q6+ZTZR
h0YJ3XKuzr80rbwkNQMo9MuT2WY/NYO/OYUxIYuyrEkykpLbiYiR4eVyPWUu1YFV5aOGh2diQ151
Cj04R8HIHw4/vM7zM75ZeenXi5qi0IFWZWueof5xcC+mfqhEj+IVjuXrhI5xwBtuNAc/z34qfBvf
Pe1/ftbNeLOEKI5UdS6UWfCx6tDDYCpB6uKEI4Vv5ZADYDORNarKOhDL41TkBiYcc2eOFi+t7mBZ
v8xE31Ql9ph+XlWMGzFXr4DqUzr5pJOAW0qmdSG1IRgecVMLxQVLbABCX2ko1kKR2Bm7oq0uv8nH
SDRT2o+w+YovNZPcUWFfqCHJVqJpUwfSpsyMZZZ3d2P46cvG0qozlHTG1sSDTclFHnK3yce1WFq7
ouqOVgr0RRjX1VQfhb68xAB8WgGrKQbQpDuk3bhRWlxqZfsrippLV3OVfnYcMggmqTedtYROiWwR
aZRj0l6EBgibZCDY9d3cBDHHs1y1YL544jNRNi+kv7oVyDJhVMYFIG1rcDqRkBwFIs2qxI/2m3Bp
8VVWKipJ3Hjqlnhr5K1+uUoHlNJi+lYgzaKyWJOD1ewmf0xgoWasI3pJkk/OCAQvsFaVSQaK5Idb
3mCcoLRa1pHfI9xseth0gKL6kVjwoo0f2pRNomKpgEESMeFHzNR9ZImwEoiAHoxgDVkIyTgVbJsQ
hmei6AdiHJR1RiyQKRQnMHp4dBj1k5mdQJ07SsF+zBCHTZ2xFGpQ42L8wh3ZQVb8ZWEPMsL6Ynrm
TjOrry7MT36VkRzeoKXw0DypWNrzj9qUrnKCbzGL86do2MAytA0d3C2Ng6sBHMkrMHkDKbYCN9D4
WbF3EAm1agEHKIG2aoTNPCQGvTxZo7Ez9RETKRc5zwNA0tfoW9dKDPfQC/Z92D7nhj84WTuu/z5d
fvv+SIYhMTkoyFZuDqx6WZfNqDMhybXnVDozctDfjwWJF6iE1FFftpO14yv+MA9+t0mh/sHpFTEF
WqWbj9WCEYaKP+Iio/0jidYxi1Pq+dkPM9G3y5HGDlOhY0sb0br5HBVxEPB6K3P70XLbvsUTBQk+
xa1LNSVHTgd0MzhZFdmkxOKU0s87he9mfBZVQ+ceU4W9PThaRVqmRa/RUcDDkZQoTlv0772g7/nj
I0IBDn2m7fnTA5P/MghRvIJE3IsVgGST4mNLIE/TVPexTKSWqe+8VKaDpQFL9gii6SFn2qmU8QrW
nusn2WfuNw9t4G/hiu+ssQOmQNpUp1U4FDKq+T5BIT4G4rRvnTHXL0oLBi5mumzHuUeYCAu5glYa
jLPTSRzflGxys4nAncBYSJZxTAMRIf+nXMcIczoM+OR62YYSPpTFqTJzNOwqpgGxmd7mp5lDBsP/
NcSOGelPHKXiVAfaMILPik4VvCXIvexEXj2hR7gwd+wC5g0Fjp4j+SGFmi46mGxSySqIwClQhapT
o3HkqPOpMoBxlEAIJ164JvKDFAIE6k1SfGGkAkwqwuYeOrD8CCN6XyXSoFEvxdCXqxHNv1E0PngH
C4f2/2HvTJbjRros/SpluUcV5sGs/lrEHAgyOIqUtIFREoV5nvH0/bkzM4PJX53Zbb1tI83NHXAg
MDh8uPfcczR4KPA9OoPttypBlFkTrvqJGNsheVrSCvaNXIDEifmMA35A0Ar+/Tf4q/HSNliie+Dd
aKriG303XsZqa+VFOhSwH+Jj0j/ldnaaR3WfasjV/D/91Mcl2lDBN1xC+XiIHJgUC/iFC2zs0CSu
x075h9v65SzZZl0FLgU4Gsu5v96XWutVWZsN95Ue2gg1vbDYRlO5E/P2RJu/aCHyYkSyQzf8D7f5
q1kPVhpMUky1WId9mCLbDbCCIqN7mXD7woCe54S8dN3ZibyTVvF+Kf/9g/31L1pY8oWw6b9ZGyCn
Bt0Cj+GhSRoCwJpHWGVetGB+LrPmtWMMgdVp+/c/KbuOj/MsgY/F1gla2fkI/lnaClZ/FBQOyZRF
axORwwGMI8GWHkKjarNaOvuhhZsJLbgxe3DdxzqFxbGZmSM0o3D1lcSYd3eoHZ9agl2JM807ZqTx
svdmoA2WUsI6gfKIk1unFNAbhq6AoLjlaFeOvV6aZR8GVbd2XL63kag0tAawbZ8GeHQ3fCunOIZf
Cudtu9aChyYjMK6DEy73jEOZ658mr74tlGJeBVhiATRvoi6CTdhT0o2OfgK22ZGoYxF9XreQJgEA
RCSsXLP6LNbw+H9JXFgnLMjx/v6p/rLV0mYNXEG4psGg/rXVjlOAVlrk5Yexrl6z+cmDbSQNliP0
dWcdvfh+kxDvuPyTIfNXDQg+IAyZGHTNf1sZtIMyR5WOQDgM1a/JwuvzlvZlzrqXXGAwpqa6g/fn
8e9v9lejP54nEO+qSOTs+l3Pg5R9CiAZ5sOUIaSErmbtgdMSQ39TWn7iajdZWT+K+cnf/+6verx3
v/tx/ZwsZjaUlpoT2Dzt3Yw2lrjtedS156Yczn//W57GC/v4mWACBSTGspRe4YOpvBtdBD0QZToY
RXI/TcO4iYGth1hj9SbrkHGpflqIueF9WvazGhHL7sKZgd1Q40UHQeusrPZghD+yEvYj255uktC4
g6tyygMITo0MkJ+i/QhtYrFaE7K8wPqSgJHc6jqwvAnZvRaOwSiBOMdaPnU9lCZL+kDfCHcvzFO7
qDgypyUsmmiTlmhtlNueZXCJ7SYqsk+E3XlnJK8J4lJYb2jQX69YeWEwLpnrK8UjMhstISHYnQNt
Hw4WGnddi5oewpBAqbaFNX4ZFnNEBI5lj9ZZe+Be5wB1bohrIb9E04QhuINjIl2HOhzCqTHdmVnk
i3lz3RjPLjPiqaVtIKmwDaPp2QwXZLC6x6Tsz8g9VFsnVU5Tam1H6GdjJfqpLM28taLOR2O2O1tN
hFoUwa8o9P7DEPOrj8YTAtQ4HvhaP4I6s6xqwV1W2NUrVlel8TxAR9Gp5rNVWSccvs8dEmX/0NPr
v2q8HpgMoiEcXMUf2xPryxDdQjoIO3POOoT3wG4DfaO16xom3FioQ2nCBdfG3sEOEiQN8+A8xUly
CJP8oelxa1Y6bt8c1Q49+VkE1Wfw9ohbDYuglkhPcPHCl9BDqA5t1jYbCAHWLNgg/v67+EWkgEmM
BTgPne4GW+WH7yJU5gxMZQbnUZDvwE8R4a5i8Z4a7Wzm3BX6W9UqJqhPmeFfT5UIsT3PA5g9l1jI
QwIRFa/bDz29cFc8oKoHfotQpz2qBUTiwt+OpEf2NBi7wDYgj69gvOwUBCgyVUhDq+i+xkN0+Pub
+nfFb6gfAQ1oYjLlYv4RLeZdj+bZs5t3upEdJj3Z1hjVoVJzH7sSKYtGn3aaF1SbMoc6PNe1xwh+
BdbwBeG9IdogXZHu45RlAKyVbuT+Qz/0KyAGoG1cR2KW4PybYTacrKUKBjrbyo2u+jh7UbL6LioJ
jLZMApE7NE4aeLxba3qE/PEmmrprC9fXaghYeXat8zTu8qh47VJeFCz1wNzy1xm1AmfkFH3hnhCt
Ae1jKj//4Zmqv+hBwUYAFQDghmPno1dTTYLQxmyUg89uEFJKiffrZ7qNQPVRfgYjwtOdljI+jpHv
jVAPlEm6XHsq3A1j9EOda/0GBxre7QzGICMQ+px9DepNm1/Chc9lzr6hD1lsx6K7gR0V3hOUFb0K
G0dh87VY8aBsEnhV0e3kY5thHbfc+J7OCoLKonQOWeqZqO0WrKVcwy91FHKMCLuw8HzBmxL5EKhB
0pdhoBgGwWsavBKneP/c1kYE1tBTtmpdgTxVjHvXip8LYEgroze11VgxV3IV9yr1vjsjXbCd9D9C
S90EFrOZYjgAZNvU9lcYS1/DIPSnEO6nMLE2oVHeifFkcD4hg/lVTAq7zHhum+ZR6/sfOr4+/ObP
Q6xreP85saF2jxFz/nEcjl7V4SCPTrDWD5swHn9eB6px9hgNQjNJ91gLCUlvaiRTPOcOOWSWjzAC
0sUOcH5V3WHJBO/orH4tyvn7P7SFXzUFAGmGCmiFRe1Hr9qMMyFrOyM/TEmZQQtprKD3vc/Ddtqz
nuP5xN7dYCqIeIr+izibNNf+AVnyi0kLAYIuOHNLjOgfDbzIXdd1LiZoXsnrG7PqyXagGB68mmcD
nPTgzfV2IY50FcO1/E9f8S96f0wl+HQw4zJD/Gh9L/Cx92MeF4e0R0SyKpKDWcJh5kB0vzFqwqtK
gpGuXOvB4hvY5UEEeWh7CKoS3eeoc/d6kZyDvtaPxiwkAAcPEkJ0uVTrOPRTcA1b5gbBpMfYRTiU
ucWeWQ1zwqZ5G8X+6y9Bnu3//Dfl72WF8GoYdR+K//NY5vz/tzjmzzp/PeJ/rlFuK9vyZ/e3tfav
5fklf20/VvrLmfn1369u89K9/KWwLcDVzHf9azPfv7Z91smrCF9LUfP/dOd/vMqzPM7V679+e/nB
K4CNmLDn791vv+86/vjXb0TGGRij/uv9L/y+W9zCv347vw4vP7BmvZ3t3SGvL233r98UTTP/EzcV
IUCayaipeqxqx9e3XWIqUJRNF/3rN1P/T+LvDLk2A5cAFOS3/2jLXuwyLHbRnbKfAZjQBfu3P67m
9m3e+vaiuP/fy++jZTVMJn+d4AJjIk7SxrxvGAzmxO3+dcyLOnOCebYyriMsHwlxf1unYSAPESfC
69IzJ4HEnnAQ4iOjl75Hw6xLhSxxjQrNojefgrIGfonu/c5Wgn3R6Q3ihHA1wl3Q2dqy7pqaZg2O
YYWOx4sWDXCbje2271GNHAEOLWpbHge08rJeK3blBEldHsyQtgXMX7XiNmjRaNZcKHDC9nqgH9dL
C3JyTO1Q8ceJCcG83xqRy9q5e8DRXV81lvnoGmC86x6hVa1hsqCOA2ZlfTiqHVR5WmWhaImV5qkL
m0fL6J+aTC2fDW+EaGg6IwTfHr0eSmtjGKe1qiSlj50Z4k84eWcL5kIr1L47SMRvg6AI1vHoQKap
o8ulEres4DDAYQozn967p96uYfNKsjsF2okO8VFUwpmhO84u0ZaTZ4HrDMLqC8q1t7E6Xy9VRKc0
1Bqqg6PvRjrdEOTf20ld7tLxixVAGUyTaOFTGVH9WrR7L8Q9II+wwy5Eapiptu4WwIyt3gMsl+Vr
p4UKo5ugcG4SZEmD9NZa4mrfYTffGjttjPdaDtsL1hYeNloiveY3JbH69AmEGsY4b40iQMLpBwpE
xOFBXpFFhn0aU1jokXOw8QTPrXUzql2+LdIbs+4QG4RUfENo80+nHb8A4qoPCoaEMIkhiQI5G/fI
AyYJimJNkgGLKDK89wGCUil8f+gQoTqPLB6xVcM6GnVznZkIwIErdyA72BVtutU7d/CHPk8IsQ6h
CERea5MsRr8ZFNhGmjG9NuYm2RK/cG1ns7pSHBias9Cz1sPgB7dhosTXWToA2+fZlEuiPMJiWmWa
QKPl1S4bB8GXP/d73E64LoBsZ7dVDV2XVXZXzoNLJIJwC6KELVRUh+C61uDEik0GEbWAkDqByiVz
oxHhGfU5RKoVNojR5PGgp0X8x7EaIZ1Q4O8ahgEyQ0gTxhxuGEYnKAtG4zmFSTwOnUPcWOlp0sAL
OZDfJ0aSI6tkLhvNxPZhxuEnz2Z67dUGzbZDuTvI1bMeTe0+aqEpCbRpuG54i/gAvD308GA8FJjH
7Jo5rmpkR3uElQj2W/RnmI+A7OWbHzNrOw9husrS4pmIiPbKLYlubo1HI4v6L3Uvp+ufVBFbXg6Z
ReQPIlLLdGJxHJ4aTamOc9TAkB8HkOZo4/JkxzEsLyH6BYoRX2sj1J6Z6gFlhpcdtic40hTlmJqG
em7ifkTIV3F2eGSedScvr3MdXiMGwGHlOIm1z4LIOLu5exWZei7ClOFTX+eQrYbhonxRM+26U93+
te6r8spBPHRxy2GXJtAHRloQncCvNutZj8qNqnTlday46j4Kyi+6VQWnsI6n7Ti16Fm1ae0D6kVO
Bm6FzaJM2Q0k3e3BduLgGFcmMusA0Zk4o7oRNohEWZ0ybK22hQh0QHu9tiNknxvcddBQYxrHl7Fv
0M2C303w3gfBU9eZyWOfl+uyJsRn0GOT2Y7tohmpAIBrl1vus5sh2Ed9DLadgYijMsmvosyy35Is
Sa4LKzi2DtwTkErsUVBD/3DsuhvPmF5Ro7AeEGAwYe4C0Ulw+6kvpg1RKRWqqvZXgCzmHmr5E30/
8CYTKiFF8xRkKfLWl4khcuBqRgQVRFaWZa4wbCgfA7f/Y/+MQ5TnRVnuvxTfasqNTuNxJrnrXVbu
mizY1ZF8vZWnkFXk9g9n7I20hIJf/+S+6G5c+URKl763LOhXR5X9R1YpycqyzMlKMrkckzq0iJXc
7RKQR6TSn6e7HHPZJo+WO4gbJuwM7dc1IcQ9Qq/it359BYq8Llnh7efkWd5l3w6Tv/KWNbzkxOee
7S8X/+7Ulwv75b2+1fxwn/KYqQG5Njn4oy/nvdRrm+FhtsJi9/Gn3m7wcuuXQ2TuY3W58d3dyZ9+
d6WXw9+OfHd6+QgQ/4Yu63KFVTXoG8gYylWjKzxpebxMTNyO6lae/91FyF2XZ1R55rHKrGZPF/gl
tAZE78Sreqs1mdipggE6WQOq0rQrkOnTAwvaSrhKyzA0WcDH/a6eqrtcgWPJmYPSh+y9XdZT4dJc
5NbLrq7RM+xiiv9huyxa4mB5hsvet7NACs+53p0xiOBXrozWn+q0PiFUkqhJ48eDi1ydzKI3CNxR
lucYQsAINRnE2/7cWCCDfUzL57cqcoc8Dl5+bTep4w3s/h79gAJqMsw9PFnFvND1R7gNXe8EgUXl
Q5Ff+zLXmG7l4+Jr12aXJfgCfUSQzrEXTPvLJ1rJrqBC3qHTdZ5veQJxyHCV8s6YAxdHt/UgeB1e
0VyiJ4cXr5i/ZkoFvSle18JfRDKXw++J3YflL4uXevIw3ka1wuu1rhynP0xTBTV76xzNClETdfpW
RF6za5oWRm9UxQxkMEaCr+yHEs4hXKYtXLaAJXw7rkof7x/8fqIIlTnxxrhh5nFvMMXx3ay3fdVT
bN/DRboOph4BrjAcfZm0IueWaYi5NB9ClnJAtuZ+oHI2+KrIyWLVLdp+cMujMtnRSSZjmcLeOTOa
l4OmwGfQuMWpzWywIeKVmplbYP4kcaCl1sfAOaDAVMBg/UfSx8rPSrPGbVVWeGK8ACFXe7Jvm7GN
TzP4CGxokGRPFWphWaAcsomASQv6eBFbsKwLBWLf3i5T2JaYbHYGIoA1WDUfwinDV0KlWeVjohJw
rdd+0iBVr44akJeh/qJV9nXDjIThjOeWTPe5Zs7HCGFKfWukJrwQNUxXY2QHR9XYEqWg+Z4SadAN
nhxzrJgbu0z9LHpyNKJIRG600dAxjBKsA6VJhz8p05BGL1i3+DnBs4xY0GrJnGdHTLJK63qojAFi
Xd4BLbvuDmGPhiUTgJnAcZ6/IxLomgDNZPfuwkeoOkPlO8pAPDsCFwe1bkdgI1wDNqES1gcrwtcr
srKcLch0R0zzeqWGpVS8DKsOWE5rXrOsY/SK1h1jrO/lU/4uCefIhZAiN8+jUsDoRhgjT160b2t2
42Wt6jOYnshbm6LtXRqgzH3YhgpCtommUEAq6Q09VC+YM+5aZoFAUgez8nVxS+/KthPFW9ZnKEPF
onOxxX2/3Y640Uw+cZF41Zis8mWE9U+0KXl7ssHly8yn+fYexB43gPoM5JIK9sGXNyxzl0Ru61JF
346u8Rkp88KXakysHwtf6XRYXt0/N+KIGlZDB2ux/OpkE5K5SyKfgSwymjBdTcyD5THYGyIJazpx
mVyKc6Z+GcMwWxezetvFo0V8i0XP9ZY1TGKnBxdWNWQEax98Ag1atmqRfCiWAO1zlBb2XW01dGbj
+wQFBaY7YluouzVAqtp3RxGikI76a6fOzbZA/pTgU5IIDUCiX3lfbV0HBEkV+7Dtf1ZxCtewaE/y
+Q2i/cic3HYpdlnht3qjHQPLRPbMsndDKiKeF1QE5hEgt91jkpyEcGwy6jUaspaGKAZjnrwhk0/a
KjXsfOoAJVvLIpD4Zz0jlGdGrExrJl8oviUmpBOqfuMGjrnRBwfFBix0Kwh6+k0aqdlpMpKrME4e
x7GLtyEO463WmIDRxQ30qRsu60B06ODoD/Iu3j4FRd1g3ISVcoFGfqzD8NQ7EyKrs3KQrQP7X7oj
2uYxden63960yF0ag1MbiW8+FFNRrJsgVDeTWBuZ2Qv8RIbvNYV1ckSisBhU6i5dozDd+CC3GdW8
MfZxqhWh5/k2U+tDrEY7VEme+sqDqbjJQAxkRrCqhwgqeTCyV3GfTfslGpHMMYt+77TVXY36Li5x
R+E7z1DhthB/mOteMLph3SfsDj0Bp0QTe8EVE6nxQavgqk30ngWBAJqLzqIz6cpMGLhgkBJlLSih
80QtbeMJWsKiwEBtasT/ey7TZlVMsCcxixZ4JJiKlCcDp1+hD+csh1naab1bN4Fe18UIPAoZNVR3
384Oi59YqwVwCojfgcfQwAlxlUMkHDook+Xw8WsdYni2jRh6q4arRozzGIIrH4kz+NCJJKk0VV1Q
Fmab3Lsk0bRuWszKxFCuliX8FARZsEu6sDy15rfFVGZfb0PtJGiBY043FekI4d/wyVJaxMzyIlhh
qoNCK13arbywwk3afZ/qV6VX3jTYBbbqArRe+Yk6TnmK6uGz1obz1kXUKQhHfTe4Npy1Xo0Jgp5S
JoWihIQEqa9my7foNqjxtuqDG9TxAerWsuv8TCQy189p5wee1vm22dtHZ7hx3An90Cjq1wV9yRa+
pw6KU1GBr/eY2i/O0PS7LgGNMKjBZujgW0Yoh/FF3FtUEbqjTqO7qm3R6YpkyAsSjCybrKebmZfn
cm6eQsKAWWwv4FMcrNpgI5+I4s+2BBmheOfE83XSISkLcJNAPEYH+XTyWfS7ZqybqwVOFhS4tNxn
sYkgj8i58I2hS/vnRk/sUdr5lCtqtJfbddHLytwlkdXsy7GyLM+awhQILpUXKM75rp7Mqrqdbi3b
/vl2rNyWJ+MxLlQwi9b3FKm7bZll9WYsYVU1Z1NoficPRS5cN4uW3uPVRDlqvE8aHCQEL+mrxhEm
NGXGh2Og1Q6pmjV738Ixf1qqGRlG4XfopwEdMISYaHK1vZ7s6hnNN+LTNNxxmbltItw/TRHqxHgP
wSZsptOYZ833YCJMaqy8r2WONns5Y1MKhtpB7KAHB2Jik1TUdPLHYVHuFz36riX7CVacry3ofGRx
xuDGicLmOtAUDUgmWutOE18tU2l/0rF9HTAx9TttsIav+Krl/tHIxq2tjZk/BE3wUGv9Jxs2vRcz
aqN1nAcA+8OqPRctKoPC5PIS6eU9OuDqVZgJsts2to6wQVlbubOFCnnq05cWldBdv9jVMQmd4lMT
LWd5Vp4aTT22zGskSGFrxy68kjs6V/kSwW34MFaN7ltmANOnwF+qPfP6UoVff/KWL7UG/URRWP2h
xhP/NFbRUd7EDMvVGtlK46pqa+2W1Q8fBPP1W9fGZdDOgi5RbYI7Z4m1Uz8Jt5O4lQWbwuLZ6edc
AcXjTJ0G4XAffbbQdJBX1c+QUEYwekIdlwl5bHzQb08HPwP4gti4hWhQuyqMGQ12ccrZMQ/DZOlP
cwFwt5xLhC+BzH7JI0AT4rlCXogXuDUMv7Wc9KEfpq9yO1hta5WHwXSjz7kB/VOH1oE4QIvKs5up
9Scsg+WxnZocukw7fLFgVhUvmFBPcxuDmTgOIMoe43S5lyccKysH8eh252iu7DMoT0QJxCVabvFJ
V6OWZWGaIRHXp75mJdPbC1Tbkxfp49fFdrsdUoDBQYdw5dOiZ1fyrEvkaGvZxHrksW9ks5NnNWv1
O9Zo/d5U5/gUgSXeyMsvNKaXulM+xaW91nJ12s11ZR4jpK7vkhADKyCr4jvhqL6ZRPrz5C71joVy
6IdJM92FEzrDskYfFlDXK8lnJTZRcpqb2gd+ld61Cr7hUM3L7/Fk7gMrnj/3ceFtI6NemL9hHdVK
+0CYBGOW+KV87ncTztAvzLb0LRgW18cb3t7OnYtpU5zHisttMirDl8zCEqY4EEhMRhHdNg0sprJG
CKVOqA7Bl9ZzUBat8vHEwkC7wUycIwDLr0Dbum7LufsazjjgoYdloHfz+kYNoubtHDhxWbZb7tel
drzNVGnJVVFih85Qb3ur0eNFGxbQT25rGZskM7urHMAAUoMtDgXxKxN9AIReL1kJorqYiCVv7ag6
O20Di7C4FW842C3CeLKCWhHr7OAqQm/A8a4ZItBQELWckWiB2fk29AitebbTXqduB7G+jRNuHNrs
O3hZUa8vtWgzmaNxbZhjeZ3xW5u0GbVv2DXfrqdWXdzHSnQOlCa4imNQYrVhZt9y5STPoC2VQVBQ
2Z2roVGv+iDCh7xk+stgPssK7TzN60atzXOnzdUVmCF704Wdei57Xs8AjgHTffODKTmmyLFT750w
qhjblvaQw09wj7jruBo0u/7RZh46Ar35Uhs5HP8x56hpn6eCa9wOSaw8KV14/3Y2L3qo3NJ6CpQM
4TzDTk+OpphnGhPq85EbvCDeu5JVUwNnft7H9b0FfQtUFkF2MMrSui9tHBqySlGil4dx9sV0xmQj
gh7PuobYHHH8xlYfKjjqs/pWVuXreezVpnvCtIL6L5+ED7lDdDOWOPJrtWi/gQFemeKODRa1K7uz
lTttnvUDkydlvwAoeXBCTNIFs/wf6MhuVG9QviaKWWzCTaa04TlyJvPUhe60hbZXfzYX8ywfDzix
p0Ft4ifEy+vdFE6ar8dFA0ABsTkdiWZmRs+y5tIHiPUMmnaHJC5irHOHQgqy9lNf9w+jUwMkEM97
Rq2UKIr5K0p+4AtAd1+PahhdTb2KjyxwIoRQ0mt5L17lfVaH3vjkRMqwI3y/81MYnW40RxnXMWab
79qAMAN3XbOSA+64gCVF/5EYvWHed9D+PcSDEHYXVUBw7VzcVV8Dlb4aNs3x2tGVEtZOkBQobHef
tVw7yapY6l4QimWczEeiVQIUeDR0MY924bl39oLGUFQZ5vc+b7a61yhfcG0HxGyW7VVB5NYZTzbq
m3nWfcvdu7nPLb4/QJiD5yg3Rq7qflWb6JaXQ//cjPO1PFfUqT+VJIRufcgcggj76dAvDN1OiAAE
V219H4BHTXOgffasZdgudoS481KEN3kL9c/bOcRFyWIfesoZlpzxpImuSR4mjpfVjPANAvq79/kv
PtY//d7/3zeOY5r4CHzL/3vf+PNc4lYP3zvHfz/mD+e4inPcIvTPtFTO5RjvnOOaxi5Apjip4ZIU
PJJ/uMrxhxMUZ3v8ETAGJ9CfrnJT/U8IBQmcwJUunej6/42r/ANakPh9S9UISycUjrg0T+AA3mPD
tIWohcarx7NRf47ALVs4OZUdwjGWeavm/wATlEiYd7DTf/u1D175OjRUEW2A+O31/BMHkv1EdASq
isEdzAxNsbKeSyRYr419+RijHvC52qK7hMQb9ot+1ZRr5OuuxiftakLVBikHAtmQyFO2Xbkt/wGN
S5ztB0yN6oJb570JVAvMutDD/PXRwEqkZVZmateOWF1W9dL6hUg8aR4xFaf1BwI41xXWoJVRPDrt
Mh2VfMaH1AtDSycNLSKXhF63CqfG3ETEJG5qE9O8VJuVyaAtyS4w1a91VSAME46Tb2jLiKpxRbi3
2FYEo73SIGHf1InnbdK4RfCmruku3RxFHGG4kInbRqy2imWAO0ZD9cEQK+dYLbEAxsIEKcuDsAXK
ImCy28KtR1jfsZ3ZgNzXpYYv3BDWpEuC7boh7DOxd2DNzxCu175MYJSAX84KQf38sanRYoz6rA8J
RDYmb6NhGfPVjIV071QZz6WHtL+bUBaLxU9azqjDoF2hmI1Bz5Q2TFumcgPxCpW/ID2/joT9E+RU
sDcG+A7NqvZNYShUkuj3nCdysthC39dp+tFqcSDkRoQ2LoE6tS+TWuS0SakwIsF34CkqDj4g375T
mD1W9T/LpZl522wKnmtoNLta1feDxso7b1iIL5Z6LYQPdnJTtygqVFDAHLeBG39xMcD6YZf+hH+m
3tqiJDfJ5FLU6uSzNQp3XY2quLxdSzwETBET5lRx5/KtuE145bR5vJf3K+9S5oLBQM9FZlU3rXb5
kjxc7lBPFcxnsux0I8E+qtH/qCIk44Mam5I7CVHzy83KnAZv/4HPYTsrWG4UFYeNzBFhNOwHIhxQ
Iwh3UPg8yX0ZIRTIrhlI67WQdiutsp6EKTKCtoJz6x0jcV8+vRXhasUTstdFSwDAhoVX5GTr0KG5
glMf6RqxXW7ijSOf6NHmQ094NGvpxQiEZ1KLOmRTWmwWwAodv/NqCxJzrEBKVMcgBvtp9MfRIRsW
IN5iBk+MLfHkx8I8OJrOOi2J3oKhkucrmu0grvktt/R3uQW05l17rRJcoyxiacUwlrm7NkAlU1xN
KS/pzwTVcWF8xoor9wZMs1dxuVj4N4S5xqWryIUJRxZlMokdl+KHKplZYRBoZ2VjChugKixoIYId
MJIVjbO3vXJPuDeEiWLvInIfikWASdSDlnVjJgOiQDDjrAwjQIRIHgKCydlWWf/5cnqZE1bvQ58N
b7WaqOWrm9CUaYTPbBQuNOlHkzm5ba4muu+iEW5+IKQruXHReggvaw/bkNz9rmanvioDfAWJ6LNS
YYmXuclMquazzM4hpDJbmZVJ7VovEUPGtg2xUK4uO+TR0Ib8sfFyNlkHwJK2yrDObeSTT/98/DbK
zXx2OhGB9XgkvBELId8IVnhLdFFaXjOvXUzsLuLWmJvVb3cub1o3hnTvherpba9pL/R30Sx6vbf9
ke6y/jawmE2I9ybGFYLyAKs4yVtdWUuWSw1L/aUoc3Lb2+neHVMofb6fx+ykQa2zN1RlR+QfH9mv
TnPZpo+GC2iq6X44LVJmhtfBZkgzdUf8a1rmvMhSIjapor2y1rQ3ctsoAAgyd0k+bsP8KkS78c8p
PI1cWjBlnWKJfs7i5n95rDzssqeUx13KMvfxp8QVXraFUE8CxN0bMyKZjar/ZLlbbQcxzBoRMYxT
lR2UQv1sBkjGvTnkpC9OjHrAy6BDgeis2g9IA1t1SATGUiozViiCQcFm41wwm56OggQ1gXt8Ug3o
OXrjSyIdbpeizBVxDTQFOTXplVIrZJcLmIHX0hFXjF2OfueIId0IhbK89DSIRDqoLsWLT64Xo16T
1hP9VSZauBOo28LETFyMrbYhMFVft5YwRdb5DkTuEZ9uuUub7iuPYzgqmnqVYMDdxzZOioKRVs0H
+vThwbwx0zT15S9Jz4wjv6DaxGk6pQT2u5NXbmOLx9M06Xa2EPMrWLsDTQPwiNhNg3lYYGdkNsJr
iLWdBAAoWCQ7XDbuXO6mETXPavgun41lKEV5KAsRjqKfpbNOPiXpxUud9ibxlgRHUmtt89H62ScG
alB4+ebJfalbCNRGJzyAUpoPEHTjig99M/wUJXy8rZhhTWJ64jl9rq6HKriPy0EsYdkmmoOhm9mh
mRIuuFUW7zjqV6PGENLWDooIQXpna95Tx1x3nkNkjcZT2WipP2Bp2FthdKytUPc1xcDPK5LF7G8g
qoU4qpsPOELccwXbdaQvj3WOEnwy5z4krvexxgQH/h1U+DBANEHh3OGUqtZ6N2mbDy5G6Vy6bFNj
TKJpVqRr6W2UyVsLkNnYTpkEp2DjYkyOrDYUwjcdfa22S7NpIvNqDHDUOHo6rLqlPQ7uGN50EzYx
NAOYL+u49ezeubHhO9hXqoXoIOvhn+2kQo8uBjmZaHKUFn5JWSyMAbFP290XpfmjAs1UZHioU+SA
fJmrk3xaaVHUbKKSjzDnDnAeLryZd2XYOHBQvm1OPbwccp9L10EYdra/bJIHvp0j7yEIXbV2B4dB
WKKnKwahWiRZ5hrLWmZ7M+lXQYy8tgPjBROd0cOzI6tWwh8kK8ncJIYvmbvskPXeDlmm+EeW6O1W
bnNqQgncxtzZVUFPIBJ1gTIU4WGyNHZi0pYi3zBnw9EitjmKye6quRpmzSIalE1yZxSOv+dKJQ3X
Q83lZT3hto6rbpsxcI9Fb91OgW3uaCkM6Xp0zJpg3I92iPLK27aueQ3dEEtExcxcbrJyTdlAJIwq
rjjqsuNSHG8qZrjmSsu2g9Ax2brKhgaA2rCz11w8cPsw2XXGSfO2lrsdn4tXPNrX4yYAwqnv2439
mJ1Zdtwr28CDR2oz5PdzvoqmfZdsyejBqbb5JIj0um/HqyY+i1USSP3Qn4enHjMeYSWAGjJ3m+rb
KH0ykxscFEjWYQAskxsn2XdwiM17YMYuDl0l4Pu+IhKgnq766Qp1RgzveXCCFML11rZ1h2bciPBv
fIQWIZ3LdTPtEHwedjYC6S5+TUbsdfd9wRO6zX/W0brp9j2al2jDlyt8X+ND5xytBAHG+WYGCJI+
681KQMI30SfIGetvmrIykXPW4aDZSoWwNSwtKObo607ZIZ0HXYqj7uz8iE5lGO/SblWbN8Cik08N
7OHqt+xa3VWrK8uvXtxVcoabjE90Ha8X3/CtdfJ1RrYz+Ymj6KXFTLYtN8qtRU8Et/BXb49491H/
od0R8HNMP6ub6qkWGuMHb1lFN8ZBSDmCAbp1tjbRNLcsOht0jt1Nfq0dqm94LqLuLBR+MUCjcRkj
QHQkVNi+Mgbo3ncaM2wY3JVVsPkGf+jN/2LvzJYb9e61fSvfDZBiBp0ya7Rly+OJyu52I0DMM1f/
PeAk6nT+2al9vqu6KUCAEIbFWr93onjuTSd9slU3OQqH8Gv8eXkuiE4td4SMaHblpq/Y2OsMs59I
1tMO8ql+VZ0vZDTbdft+XnNWkT/5kc0J0w/Z5PcbZQgMvxitERP10IW8E0Nn1ywsR1JXL1/Jr40u
D33okuNXVZ5eBnCvJUSlqZ8O6HoNW3+crg4JoeJPNT+ieh7fwtwTRFdXnGkEK7dWld1DimJYG0P8
g1Lm0q+HHA6FaZJg3TaWWL1X251xXPGzsrVuZ4/EJZudu3KjtdQ7wvlFmQLoTEQE00LOgahP5AWf
yRpeHWUn24fe8N7A6/op7whfTWsnwSUpcorBGR+vIM0rrxmCZuX253VcW7n+QEpn9qFgcTV5b03q
xPIxS4IiP/REaRaCW0yue+FNOv+PMmv8NH4aqAp6O0c8jkUExGu6wr2t3EnoqZ/L0d5qJ1BCYSt5
SPJetJ8X3oN1bNfcSTsiGUlVfoMdNsJVf181DiGyfKhuVWCm9/G0KnayGog7+l5HvOq/SNGhMiF+
rjIbQO8DTVRc7ki2o/fjZ4lDMly4xuWAIFxQcQS+kcSQ0ZJfMqwjcDW1jGf9szum9yax8sN+lkqA
DWQ7Hn+hW5tUQx+BNUkFQ/5lV3OepQrzToc94QySd809VfU5Qw4PqNgMtrRXNsoxG+1hcFEqwdSJ
vsR9/yH8uN5jYW4zSDvJr+HP5ESqPJVkWGk6SeHnQ/JSvuRb8Qg/AWmw22414LNDHlyxr3m9rtXD
8/igPQqBch9/kbAJhUCBbu+Iv5DD6JvBy11U8TQ01RPSzCMRfFtxnaD3f5YvTvfB6DhZo+y0VFfA
9c02vLODxb0DetYTSm9JNqOCGCcisnUkp7nYCU02AwiikdM1gKK84icCcZMDSZndD19UaUOOFKS8
OWI4d3G87CyZ0S8B38SNm0F2XL1Bl3jGUdqZguSdkEpXKOzIvANApj4O08K/OuEmgz3v6Kp9tvId
j1vsUaTDg50iGfchrryWZFH6Ahufs73lmJzJmHzlOU91OP7A+GTHyDNABsyDek1s874JRFTVVld5
+CBOtIDkvRDO7ZSPXNN1sx0szGzl3MZ3nPTAiN/QQWh3Yh7r+9VrKdpkheUYhMziVYsYFcDv8mAE
xASb3If+mfKOH7oE9/rxW7/PqyfGXgSI4zKZrTztRSLunXsvtZWdSbp7uTt76UZ/JqzU9AVLCsgd
JmHTRl9deEWg8E6BoOkYCMk91Cht7H6Nd8lu9aHeJ0/hPvQvn9BatcNwTYlZ/+d70cQZ4Tr3uej/
0Wyk3bUJKB5tRNWo/ItyPkgmHZtmHuGcZ+qsOo+N2h6rlajWWzeSzVed8OhaC1S9lwmGKVpHmdmb
3bzLMrdwNpa5XlOgVX7PrsQIZuu12yZqjXxjHrRcl9HNf95bScinK2uZQUmjxU7e6nbS5PXWNH5d
8sxgSHlZtVDV/zGJq9mvVIEAuMwtH9TkZwm5SDBJSSzhqq/UDRCJd0kSeV1TuTJ7sP9pUmkpl9lB
pPZYa0XpoGwlO7e+0OHsS7jUodkN0EEMWFVpdolpd6lBxMvy2eAjQ7k6Y5KMgb4w3hdqz43k0yyE
+tsyaaKMPi7iVu+wmSmuFVGJM5NDnCcLVWOZu62TVl3vp1V7fxY7J5K4+fWRPzDDE0a6ZSYVzhhL
gn8O70JdFDemcaUPomfSOr5UEHBmztkyaRLtUI6CRNY61YXbJFxGgf9cJ/cXrlIn3i1VtmEeHS5z
VTEzoW8r8fTC7COqLq48jwJ1ubVFcLNgKQc3c0lwmdPnanCUyGKACtOWdOnxKipnz1xRmiqGjjzP
gtfEuS3KbSVKkqcqtMft81CO/bqPejKRh5V/KyCJZtbaY6LPD2PUkpZdNtMGDiOO1k1Fqw596HqR
6Xm2XeQQ06R8L4p91OGHhG9rdz5BPRc3l3To6bNN0qmozNIDAxg24ADDZiUNCnQrotdhKxF5omov
UCwAQ4lknbCFpV6nJgrqlLNZOIhNYITOf7nb5Lauw9F3LZ932Uy5kboKRo9KDpgzquVJrOuDwahH
Mc46alRe2EuJbkZBbK0jwRmaGqWRei61fBePb8VkWe7eNc2gYRXg4wn5oGyyESvykXDpWC8/wR5X
PCPoC728Vl463McYuTERYW9lYt+6daVL7lJWXf7Ay+S2iB9oxI9kYCjSJ1/+vNJMPBWwOGRgVKKq
KkaIUeQaUd4p56Lz92SuIWtFxcowlJx0RYyOMrODhUmiQrdUWGMZivv3Mp7v6bfLzf+Bcf9FqAog
NjtP/Gcw7qn5uPwLEve9wz+RuBVwmzhnhyz+S7NK+h8y1VnBqqNd1rCondPQwPz+AcWhWpVkXTdB
iKgGSOpvqlUD1apIbIAm4WaGs7n2v4HiZDLK/lCtmiBwiHHxL1JUTCj+VJLnZR5d8tEc97okQBZP
cE2f05QY8d5mdWMe5y516+/ZPzdQrz5ORUbr9XUyQcU3SF+6aKZVr/LGzwwCivR+9YzXTO+1ubrD
uCPys1G4h8zTB1Vr7qAT9HA8VdMVpOnXkAvk2o9TZUM2mL1vk9jLK0HHDXTCWGkIDQAjefRjIzxA
vaZ4donfLsL0imzbsK44sgX4L8AHxNZGTltMEQ0IDTgq1P611BMnbSlN1AvBefklZrrK8rtlFpWK
OT0us2o68W41p7x38H6o8dIvGL8sHy1NyPel+O0wy0e/XaVlq2Ulhul+VCNeaGNeAO6CvUgJ9MfX
Zfbc9le6rpfT0lIsq5bJ8k5YgJm/Wqf2DUjF8slVPf9j9hvSWvZcPrrhOrdj3L4mW3Zclv9t9n/+
9uVot6+hh6Ktx6ga1kthW1y6PHOJu5sny7rbB/VcJrktLnPfpfBl9rbL7TDLLsvi5YrLlhhdiYj9
1+Mvn0qaPv1LcX3Z6HvtsoEWzvjKMhsZ8JvKy2ZZ+OOcbt+3HOCPr1oWL/NNIcgqliX//D3FoDJk
WJYvZ1O2swI/y2JhpGbLNFq6A2rM3bnMUlfKNnpaoiiocn9Z9b1htgCp89bLJt/HWGa/N5o/vi3+
9nGyILLtTJr+nl22+uNwy+J//vjPswwbTKexaSEEfYVz+zcksqAfy5bfkMiqB+OsGqmzvpfhQ/4O
uCyLk3CJN/3DsuuyYgFOlkUYh//AVa5zofoGuywbZmkPw/e2jymQjNSm6LqrC/yXuTfeSDCRLe02
28598nQGPZbPB0i1TkEaiNULIdJUKVEgCkHZ7wUUuIkKFqdp65teMovqnTF2gmc0whhM0WAXU8ZJ
YKqWbr5npbmHonE1E0tcpCnL7LL20hhbNQ4v/rK0TJYdl+1ui78dclm5fLxseNtvWXemxGrncXbx
ynAyaY7T/LObOybTudoSWqZAfUdTqc/dl/O1eV+kG8tEWfo6yKto2vUF8kwpDedzh0hd0Mu5k6TO
3aVsEp1kxJ+XflSOaS1ihrlvtVSM8Yyu0hqBUsyvvwlRbkXjZV1GH97J5amj90QPbqpwrrRTPMBd
AYhKjUt6foakB5eqVPzwAvEAivqwuepS6UH0PkVL79GcO5JnepREbxxxE24pPoFlNsBcVtSX1Efm
xRROvrp0TjsSDsYhmTaxDPBhRSYlh6SLGc3Pg6JFkgaBf+WHK2jpEWV8qX3W6A8rZit5aR2SK5q1
xXZVY761mjvQ6dyVHqTp8Xw1bb1oxaBceBgztq7NHe/VPFdTrg0M+ucL6GDOXXZt7rwvWMOCOtTF
3Le/ARDLXMQYQJkHAzcV2mWRa81P+21dNQ8pZv3TAposk2QeeBiMQBBmzYXReVgihHclZgy+XumF
Q1Ybj8CYYgmhA2/Y4C9OxghHnoc6yw2lzHfs7fa7rSvnAZMxD52uVImEPL/65iyoKEZgeW0ZgN2W
l7lSbinuAhSPgclITZiHbMkyejPmgVw2D+miZfkyD/SGeciHxAc7IdVoGAfiv+KM8+CwXcaJ4jxk
/J5tymDV1vL6wrjyvAwwGUpYYcGgM6QcYV6yFRJKvCyWSdmu1R7mhd7G5qapanNTKxSJIzMjNLFR
QLCGSYF6GnqYGl4GV+FBRkdDIRe9yXisY298FAGrL+v6cXg3L357tsyc8pk9PYPs/covfqg4JdK9
2TbWTn4SbpjcR51fhK9tyrFQswRj++r+UIpD2VlqHVDmES/UwGXbNbrIpcYPtoPUOchMO5oOoXgv
jW6p/mzPH106HzqubIVRXAYBxGmee+wccEO6YDqIRZWVXeFPbFsTJ2986pwYdnj+ehnX6fQlwyHW
qJFdQJI8LVx3OjYb1IusHsmX2Xm9+qSrgaqtFWXbhS/GF5T4UXvSVi7a+koKqnif688XxS+vu/PF
NWUrHbdqsssu+0pcFyJMTwejJ+wj1Is/YTLSNk6h+DWXU6aSTIOjclqQnOfE0LVg2qAkwq+hwLdV
zhgpvVaDA7jOEc/FHSXuNPOwhBXa3Wg+ZFe/b19Sobba8L5ofuqdD1FkayQO+bhm52vRBts2A2rx
dX0RqPmYgdpumnQTJg+UKlrqVOIh7Da6iY+7fTYD5aNH4pflPkWLIlnLyS4FkcLXWjwwRK7x0+X6
KqdIeZ6QHt+PqExl+qi+mFvNLxnN4ytx9AIqyED5RYGNUM32TtpTlBWu1Jxc/eJibJ6v/Otkd8/x
dqAse0exVnpq9pGjmG7Y2MnZyxU89tajvma4i0CAkaGG96hhT9dtmO/NxJYivEo8fdqZ8mc8EdhJ
M9la9bQTV8dccHIdGMi/TJvKuE/abRxtuonnQsG3K7bi5FceQprdh9xH22I1X+94ssTQj/lt1GR+
QT8xNGfmp3CbDpdNEdqh4mINpnb+VGy1XzyzKmXeCRNYpKoO7FeJ6HjKyOuCrGVxvmBcJ6EEDYEv
kjqyEZQm9Ak3pZBW2jocus4G9aUoOtgRtc6MFDtboP65srN4H7VutsKQBkPSrdgE0uAQvfKgCa6k
nlbXzSRirenU67QJyPocas/It9fJxSOmwg+kp1I0e+Jb19pSd0RoWe7wPjxdKitGLupetWMjY28m
UODcaY03xt7g8zND0BQcYNpm3U9bQlGlr/hdFzjVAY6EL4tOLz/06c7QPfEkw3DB3yLbR8Zd9KoR
/z75ereRdHrgdvq2QhjBo0CU02x/guwqephAAibq7jy1VbwWI5wmL/iGeGprGaN9TZ2eLEf0FxrO
j0jCNszDHRsVu51TUHZx9dmkfoJFSSydWvOuIYs9DrBJn0Zb/1mAMjyZlCZc5YBMi8hUjKJzTCQB
M89ugVn7G/YYuuFTDyY5DB9AhkX56yxLoOEkR1p3xNLhKLXgU4xdXR2u+YGb2divDso29bMgr12h
8XiPm62FRocCvoX/+2DYnEkkUFfF7v2JgRMW1MW2fdWU17INjKvbBO2D/POsuEkVcGpw0Auo2Ffz
UBU+53SufTPdyTh7KIBO4VPxUmuIcX0F39ut2LrE4+TyI4VUIg5XNMVSv+v6nU5ozmcbHaaV07Zr
4ePKn6tsRGvErCM6dEAuMi7advSUvaR7uF13JNG4zfRwibwJP//yXVHIX3PaHLp7Rh/OFWMHh3nl
upeGnaDuq9l9xEqLJzgBZKcZAu7vJCsSfmCnxwj5pkpgh1UV5IIHzf3qJeX6/8ifje1VDYYAYdRj
Rriiug6PE3VVC5hneMGe2iQMIHP6xO1MK+VZxgnvVVQ2+kScj0wQUVBfedfZBMit8FacLMy7scu+
7ArhpAl2O53UCQ37sWdQWn+sxF1T8WIAcbcUjT+yzeZajKjSnrPo8kfwwNM4oVXTLCxBo3jTXl1D
97P2MYx/9eNbRw2J8aQVXV7SukYHvJfDuw5IRWRB9JQO+TYo6INInFwZJGe0MwHmfRSfCtGJyo++
2EnCtk58rlDCqxApXonCCQUqVT2YChbk0Yl5XA9/mh+c5d3lNQLDqK1ky4DmQrRuZ5EmcTnp1N77
hxy7FNmZGpJRQZoRyoImKKVbDlbzKZH04F8qP2mdk1hauq1vZFuwYs+wedR/aLFdvBSjo98nbrVW
j0riTV7sZNvxXq9c5f0cNDHglW243GmGm/SgdSCR8XN4iknreyRYJHY5c8nmYbi8wAA9g+oii3tS
782fRUDdfv9VvbSITw9xM+MWFZ4jmQ1K8MSC4JLZamkPoDH2OUhtrqmFytO6eNrDD+urcNsftac7
64toyffKAbPa+5FGgQ7Ak9rPT0z2Er+IChwuq3rRHjoC/gwrVRHUuOeTjtdi4V6uezbtMU3v1nrj
JL6SO+f7s+F28hO4qQkoDRXxbGt4PRtwdm1yt+kk5yi7vbB310gQUsILMF9+r/3iLnKHOUEJ9soD
xXIwEWIIw8obXSqLDnEU/CWAU1Wvyw7AwAbZ0M7nyiptmDuy28qe9LJWW6d/P4NZ7UY3DEjYJdXi
h/gsgdREVv2BAYObbvIjRtRH8SncJPtVzCvBSgHa4kPXWPlT7seclR8dzTeBkSEt7kuauGVuT58G
Z+1iSx9DUyGs3GakdUFEEdqsw2DYiY41gFIDAAGsJPKEUSZi9PQknYh76R7l5/qQOZnX3Wu7gYiv
+2Sr24rDze7hXKVy0Wxth9Do0N1X67MPEmFNu2lXHhQPCXAYIHjcrS7unsc7nQPfWIT1XeFKNYNi
3kQHYcwe2QLKAWDStNO8y1uz1vCX/0Azuzlv3uuPYZcecPjBRMKn97GTgfsv6Lk9Ej7sxBbcq7Oy
Uqu14v3ZTi02cZAjeStPtuP7Zq2bdnFKDsVJeI0eiJr4iE8AdifDEn+VzxhNrDWrwC3Fat7CFx1v
Lmd1ghSgY3AcO0zTxqocUmI+mxdaMm4drjBGcFeRVpY7FjSaNry/nx6qHZK6Yp0chEBzjJ12wl7L
OduZv7rP7Mgz3qACCY1z2euVPb21tmwPFkJseyXaxCHpbwIO4LbJy+Ut5Vf5oU+nZH3dcjs8x6dm
1/9KDqbf7cqPK70eKl+v4q/X9BA9jO751+Ut+5kGIleCNkbbatt2vxLsCUr9Y/bY7jPZ9tp38Sk6
AijotC0W7uNMT+JX5rChCPr7BPY7WCdy0d8beeYFbMtjGpgf6lP1Nh5oCGkg1Y/qLf6h2v2BLILh
MdkmW/kJk6f78qg+Ja5oc1F9ec/UnhyBL/gsEpvWx6vtzKFWqO2MAER0c3mdb7pAeBmyuXmbrU/h
Urzjw97ugWVZOVjpUQqyO16Jm/KLezV/umbWetrGXv00bUPamAapgJvveTslX8t937zEd6Qf8A8m
AhD0NuXvFTtNYzX6RsHPDvARV7DM5nmOvprJaV74jIcpah3M3kzGKFwa1WI37KugWeS8Mz6nz/hR
OJNVb5/BWTtPEi119LEXa0DWn4RPcU+7rNuaB/X/zKOb3eubMBjWA3+Q8TD8rN5KRqCW4nG/Z6ee
LvmPULeIG38W7iZP8sIg540USwHmLeJzr7wmvrgO19EadBiqQOlNrrIR9soesMI1HnC3pWsHdW31
czblxbRf5pU53CcvpoG1tXc5jg+ib9xNu3Y8JvtqS5dCw28bYPktt1cume33X9Gx51IPNjHx0uT0
dJU38V10nF6GpQFcWokzvVteRKpVP+VfIURaTLYt7bNlx9JqMEan/eA1+NnvdRqC52adOcMaK3zz
o7krN6vP9OoKgt0/rECeP5ir3lDS7ro7fZjPeoJfYdcPXWO3OBKUVvdovIhP1V1S2Mnkp8e5f/Au
fZbvnCJuEJHmlF/duJteeCF2nxN/RixDsrkxpmGji9Dva5ql0RUsOD3jZnQ/ifAlG8caHrBVc0IL
fo9N1oJb3dGW8pp8n2A6jX79dL2jybve9XuuaxKIdukKW9jL0p28ufCE0gWypXcRRhZkmpVrrnnw
VczH7cItHaIUaG50f3Un+ogSg6ZxtFP4UsHdGDeojC80Y89h8HlxChdQ/sI7bTjqO4y/eeHFd5z3
ULoSjaRoDx6jsZeSNw4ckekNua/2U3rT7kze3bFHFMxLsdXB6C+1vXpARNobLog4rzT5nu4gdRhu
2qchUGieq3VvVw4UkkfTL316qBzZvzcd7YE+Rf+FK1v5Hm66be5PQfvV0U4E2F3bpS0FsRc/Rsfk
qG0zr39AeWuT58MtkODH68hPHU/mkWf2/ExtkT+g+qXg5RC54vP4MX4U99UpeUgPzS6jFTR+rO4u
J+NRuquu9rQ+b3Q/PZhHIHInfvuMHeFh2HY8zgq5e0qgE+7b4wlp68/yx/VegLmLu98VYbfVdDa0
DJQJkZXQhbKFyHo1L3veNOJzfd4hTKZfvNE3iRv5K8q7a8YLx9iTDnQzuWvlpxU0cAihFinCwwnu
KOQlJ4s9eNqT8YU82TbDY6KP/BUn6Aan5oTCJtzo3EdIKU/5w+qFk/iENGS1cdx5C3M26ehYYTuq
MDZifLSU3YS5EJnPGOgy+V5Xny1lNhJZSk2LXc8yJ81Y8jK3TEZTar2c+BdGIVSdFseaZbJUom6L
y1w4Y5KQu1V7qUIt52OK15kngKrFkB6THh0StEOrPPfFWil6fDJqAwIUfcEu2tbCe0cxR5qQD8H0
L/HoC0YRVq3JUz2fPs6ogWQkeSCK4Z1MTd7HXoQB8Dxh6KKLgr5ezGowD/+7bU1dK1UwKb2zMEbr
b9XETCOlAAS2ujBKk0aMeAv0NJdXvFHJWLHkiMQtEglDs0rdKVSokGTZQz6Vc+r6bDgzxeBJo1Le
Vyq1wQjLi400rxr6S4cbDV4wzZh8So1O9QWOVXyhR10M0BrzYZg75TidJ9c9ine6QbPHDlUtEAEx
Fg1bwzMM7mQR+bh0H2RFocEthTtqtEGFnwoNJ+ekhAoWj/nL0BmG3SZjai+mPc0iZlpm20GnpBGp
Ba3pXNJdarxLXXeZw8YLsK4vy216DlP/ZtHzV7Y9hdBGQQXhGe3KLCKb2c2LZc/Cbl8Wl4lYULjq
ekZgSx10mRSCUMruMqufz8emTTtvqct+12plNPuM1yKmeFgJAYKFwhJnk7JhrgyP/5zTZq7Lsm6Z
/LG4bLfslixeZymuZ5IJOq/XX4lYf4mDCT0Ce7RkNkoTMLCyGrzTpNlEbVUdrs2sO1r8YMZZtFJK
yuDHuK+l53Xfhpixtdiy/RVlN8HHbZoN3eJpwAEC3gdKplnfVbZGt5WU9q4tK8nrZrOcSZ6Reqrq
/DX0Z5Jp2vX30vIBLtqGE4XU7H9buez3vbzMdjDUMqPYKhM1V5zoea1AEMFWd6bjabOj1vf8snqZ
ZGCVEH6Y3BZvn5b1mYprd/WXzW7rv4+itBXeW7ePdLJGzNZo8K41FLsTI8nGuVzbRytQUEuux4Qq
Q2edZ8O/G5NJULEDhNbxls8GgYjG17fPlrlw1ieZi3/jQn1SFsfB5aNlUi6OhOpsTpjPxlzLRstO
VK9xMbwxp4bFJfL7ULe138vLDsuuy0HjxZNymb0d73vLZeVt99s+34f/c/NhtnOsqu7xj12WL8Q9
CnbobAl5O8xtuz/P7Lflvzyz21eXs3GljIPl9y7LIX87+99+3ffssuf5do1/+6bv2WWD7x+4mg03
9cV6c2aiLWfyH6/J8s3G4uq5HOK3b779zj9+zLLhv53B7Sum96lRn4Dp3uoZHVz4O9NsiLZM/lj3
x+JfbQIGQF3rj8NIC2h123yZu22zHDYvdUZgt21uH//Vuj+/ZjnEH4f93sZQpocGvM1bmGHf6tgw
HnO/rONvxSyGMv/gjc0w523RWBBOhLD/kNYuMpnlc3OZXQS3ObUmXGvab/7Zsup2iGVxmdwO873J
fLW/z+absvavX/2/OszydbdvWo53WzfMKNhCqPk/7tF/4R5hkr/6H40ADl/9/ws+0oLUturrdxLS
3/f8OwnJEP+mEwYsEcSrzznVfycgGfLfELjqCPFlaD8G0vMbAUn7mzITlhD9KxKxZsqNgKTKf9NX
MI9gDRE9Ycqi8r8hIGl/0I9Uwnc5km6qJuYCkKT+CIpRBdg8JfYmwSqs/STS90oKChW5wlO5uwZz
vpnslcbmLLt5CT+6+VB/hKfmeWbBZ8648s+jh3jZEF5IfW7PvgRqk/nAIloFiS9YIcUUHAz/Lk+z
diJbo9a6+kAaHhx6aq+Ki61YenYuT9LPcrtC4r9ytPi/WBBIs2r/NwuC79+4wjBe0xSir/5MvySV
aJTk1JwCbNqeW0l6uLQTlVe44z1uH1X7SxCo1BRJ9KZF0sNvZLS/yCWASfYX367yl8IgUyQoScHW
4Xe7BXy8hhKboSkwn1b9VvyVP1R3MKDF98ZLf6Gfnf3lfhmP6gPscXULTpY8Cp65Xz2alLnvysJV
j1K1l3Z4PH6kh2mdHKnk1gdcX/pjW9i1Gx3GD1Odxy7aIwqbCVpxMFBSv+yUe9EvzK8Q/zNXwC8r
+Urw+rpX39A85ha+7VDCtT2APf3KucrVvpdP6VMHbK2sqYamhos1kTJZUmHjmTpR3sMGcpfu0Dr8
ZKCsBNjYmwyKDQc6jelUj+VBAl7bAkxsFCd9z5+oIBBVf+LneMNL9mvycSyKvGh/DoihTyjcf4Rm
0O/au9gVTS/+GoPUaRF/zEAfSTm/5C2Ztg2xlDExuyAnn8g5W8MSnPSTQLJBdYR19d4hipFdyOep
BR4KIot0KTzNZrJPYCTX+DjeT5DK9yEjZfOUH5MvsCAwJWGfnzR/emAUBNjRn8QeY3KHyxHuxtfs
Q/fAcM+Rpf2KS9AcHYMtaP4hNXZqqkFnen3PBXFmdYphAVXo42uHHh3vLsTGV3QR4lEVvRGQ6li9
91v9M78/3zUMPB6hngMnduSmU5ttGN4jqT2km/7AIH0Kwnt92+U2JfkrXvV28XHdlKbVUuc65g7A
qBt6cuulFI9Sq/9EmpGQREHRRHc0+/wK1F3k99GpuezNrTo6BjZhuo0HlZttJ19FTIHwfgUxAOuN
N+nneV/Ilr6fXuvQQnt1N8tMLnt5r4Rc2hpCAyC8ZKVAa5MV+8ZukKws9set+bKCcYsSLHeuX9Xx
SlnkIEeWeie+yZ2rPYRro7IuYFpkK8t2L9mrU8eVoG6P44ixQ50hB/FHu67s9E5+kMCbn8JP/dDW
iL+s6OX8ZB4nUoAPI6mtjdOiKlrrh/SuJ/fCBZQ3jhDZhatbBNln72WFHQdlcH3FfiK28MNp7Xi/
ul8949+cY4RZ2IPb2ClPh3X96g4qV3MrxwS32eUd9j939dVDtyS2FmnWRrLpX+X5j6bWTouMw8Ja
FizuQw8i51pakkt8G0Gw+M15q6O2IYbusq8LWwc9gNfiogrRf4AjzT9Q9zLXWHfAfRRHKafh0rsf
CcEJVMOq7OoAoNuuL/skxmCaNlBpoGMQ6wByZ7ekWBIzgZ3ez+vTxaUY8pZUFh1Tawyo/UEk8seL
ra3jp+Z9dIIxuDyp4PqFlQE33xEOi85ZO50/6l8CXq9IVvZdtx5fsLd0kYKsjlAsBqrR/lgBqFqD
P4Q2bpfoUdonkov2zdtlAwJvvFFbfBGd1LkQT/JAZee/xcjx+vvXtnmm0JKmZUiSxGvuz9AWMsVN
rdeJCKzDxslWE3xRY4na+5+b4X9rhOev0VDHrkRedoSP/WsjDL11bMWzVAaa1J/mr1iNw3oMh6+p
BpMcUzRoU8kr/p885L9o+mX539+upqTK5DqrRFlC9BV5jf/e9ithqerDqq7JhUhflDE6u9pAVBL1
CgpNuiK8S+R6XVdX71w84xijOpL5kSt95pz12u4Mqi5qMZ7yM8kSkynzqF3zyWsxzsF5UNwl7XCH
J0Zll2ZVe5IyanYkRqprDrJJJU8qvAnyrJWU9aEZaDKuqO1WOTCicqUUOSnlDtoO9p2xsUl0DxJ7
/SwXrWYTDUF9VgTuuWY5npcmXeo0PXvc5YYQjgGOCIRD5k+NZgCIarW8h5S4LeOic9LEEFAWhMV6
1dS7wSDxfAx5kZ3F4m3V5etQu7uGqeFdtR9t2Ntl1l69Soe7AKYm5CnD3wYufyJheTCtKaRMqDCp
C6pZRSgE3J+eMR/2t5Hd95Rlpay7jzJ+An/2hubAtLIVtoYkdxA+kc7Je6sXuagEByf3wpGq6Fdb
NclBJjkMrw7xMdHP6j7qKHlnE5yKXJbJbNMElM5joJXVUb9GCdrR1Bui8gJpI1M4SfOXfCKBgzY1
g8DBLXe2wmuTO0Tp4HAuTKqvlqnpobrxBDkhcJfS055q3H5OBXQMRApWYqjoUZXR1wX1s18NKpEn
rnqlrn9uDSK8OpkCcaPV66QG/u7jeyUXfhAEJmwybTpp8kfI+Vq5mf6scvUcaIXO+2yS72KAaIg6
qd3kuubJkf7cRhrkHzD2/jxSHNXpJHQ1fbRqzivS9UdtCh/FogLskA6ieQmEUbuXhp/kyj9MhaD4
aji+4F36XAzXj8tdK15Stx7qh+GSPZKGd5Kj+meMSYw1cQMjlcfAuH6Z51X8JvqIemskxJ6WKg4W
N5KjiQI/MUG6yCshW7UINXQFtznZUaGJu2kck/0XY1pXaE+RPO0FgfAedcVf2pQ3eZwLvnBVhaDK
K5ecMer/FKCsqu2fMzRmotkjKCxC0xOGr5FbXRSup6GAQGGMiIIy0pxWCRFGiS8k7WgR/FnxotDv
Ca0KLTDla3Po+AuMMG2vXJ3rtMeB0CmK0Gv7x4JqX1NcOA8YrHiZq+PFz8TWmf9m4hl3juvXCnIY
gnSbVHunJy6lmq52Y5aBeo8ynDco9oWzX31e2ngCOmbaQp44W/0sa63WbRVhlIvFk/SuUZ83KtFK
6Hhl2ld8+ZiGxwlHF2Xonkxk1yuIciayZBXfpjlbqJ5GUlB5Tw6Rvk2NSt8qJD/4UZrejRcNhDo8
G7LLOJ2XRtViT0KmZmuFxoGczThHjaQ16hkdu9Y5yK/KtaxnYxCnbVAnZ+pgGoauuCZWD0KOnzjR
AACBCXS5XMMLn3gXaVPQ8lmFYtaO2clhMBJMJLU4BCXn4f+zd2bLjWvZtf0VRz1fONBjw3HLDwRA
EuypnnpBSJkS+r7H199BVdk+PuVw/cB9YSSVKSUFgnuvvdaYcwZOVRWeUOSYLARGoq2k7n4ezJn+
YBY31Gyq3UWbuhOXoEPoiqE/mmmF2Zg+a5U3RjKxQfqY7izzI0kDitafL8XitcC0eFfGebb/+YoR
kRn686dB/cUnItkvRgG3ECoyACzO02GD5QlZnCyfk50Fu6hXv+pQldaojmLvEjvZvJLPy12FSLlI
CVBthdsey+t9eri5+w9x897U52Wr3lAit25zzI7TUfnIEBQBczim7dqXBbF266S3+ZHPPuJqRkrf
zUbxBiqEA5Op2wqpM4PEGwSRfo4+2oO+no49861T+ZnvKdkZutG4feM9Mt/Evn2MtswpdUKDWOfP
VoWvN9ldd6wAzCFRHBlvct1tSHA/yRfoaIXyNHUb4h5wwoQNoCXKJOBKvEa4Ytzf3Ehona0DwATf
ZlEgOiaE3KeA1hB+/RUPt2hx08RFl633fOPwXZN+8DIe4GyJapKAzFKqHnSLbnayN9ZL+UQhH17E
anqxNtZGPscbq3EsNrGCQkP7zt7x+igc8bm8Q8pZdGK8UqXSJi2bstlVcPjcw0zVHFXWw16ddgwm
soEF1HZEcmKu25DVq5DS5YXqeh63k1hrVFejp7V7RUffz6/jNd3eDhz52DC+6zyGtXSoGTRXGEKh
yhf3+lzyRvNiKER0uukV8GbZ597oxWINzmYxhWcEiEt74Uw1WVpOiOL/Nes2lYv0WJwErxzqxq/g
3d/UaqMp6wJR94w1xyozHKQ7BvNDEfs8MH0HlMfdYGUIoIiV6Y4oTFcpny/sK4GftK3K9TDxxlyr
o5NEq3zAggvUaBV78bXkalFdftEq1Jp988lQmrenZkTu4YMMk5GdbYZf8Ljh1iweSMqc7Jt0Ygmz
T4axgyvAHGfLbZFLPpcYY5I8BNPRf0OOyKnHkazDG51ZWYdMlJpRPFkn8LA2OYl4b/5GmXxdXoIz
56f21hC3XDx0T1Pj8n+H75S+b8Wh8offnMkQbDIPXMcn85h/9KUDhtO9js9w+rHp2Cc+Nji/lVsx
OpBi5XO1bh4jjlrdStz4BGifOYc14DHIoR/gCayrfq5DT8d9IH02KFUXV8W6M/FsYB63eR2YlY5b
JvpkE3D66Y+ID/hMUkJJ3gTQIq+e4Mchqax6Uz8rEZpmn18T0mAYLqXyhhYZwEqIQ2i4ceox4Oci
WhwkT2kD1KLUnrUPdoITqOBcwzu15mfUDCCiVeHKwUufvoSMqiGoUGv3e+lTL7z4IVSw9GRItKkp
xE72ec6xg8er/jj5wwH+pQzX3LmELYG7bJp9T2TADsPTI0AFlU32e7YdUDb7wBATIy5G+hAkFNuF
X37C14MgYqlBbQJV+sZ9NZPcE6+GnozclbRVWTP6z8TTt0XLyTzaFhMmI276lm0606EY4AA2etML
zorpudsEuSONbop0G3lA5KjqCmCY0SLy+dD0xkPNgRxs42hz13BEpS/gZe8NSu2R+GAnunIiR1GS
Pg0bqjz7SdhO/1pS4RBe7mg+hMmbslY35nO2oZlzwz1gYfvws2O81p4L+gqeddgT1bM8jrk3XWp5
VV+yK+eZW7dO/Dh29GPKMha6lYsQ08IJYRVu85POzx3eiPh653e4ctIVxTbaYVC3QKTzWwOALp7t
kxk8nUPFmRtHxiS8XMun4KFjGuVAcHMEHF2O5d1De5Zu9d54xGemexNXu1y9w53vAxoplAnXgDEQ
4Qes2sNjMq/FfZaO+cXa/lS9/IUttLswxFcOYLen8NT8ItVmBos8kvVsnyXyeSi3nqvP3jWOrLD6
k3aKn9M9RJe6C7WdDrqDKhrLDJm03kPVQXhfzKt+tB7Ll5yEC8b6wFehG3DXGVuMjrM1NNy+8ZU3
RA/LmSPdiR2GVghnxPizY56J6VvoRXxYLRehXwZDm7tVsOO6567+Vu+hEiqwyjdF8zTI6LM4GZ3D
4MySNkOwjaQtzg28T0FEOiKMx1WeDiXxG8z6kWfRUejXxZG2ylhSLBw4VSq/2/qTqsIm4K876Nfo
CYRVrJS1uKob+xGLaNTb5KeH+AjfcwCc2Gtw8vSJkdNwVznE25iKwD7VpyZiQzrhjq/wqfwmwlDz
ue3C1+UX9Nd9mdPBVPJ3uisYRyjvebilLLK9+ZJv0FZdwxjTzM8IrkJcw/EYv48UXtl+YYIarZJu
L7CPz8wji38/g6zvg/Gpx4w8lL5XAKvC8srkwvpjE0qX2U9YQD3OXvRLeZVslxPBeMxudCC0N+VM
A2SAMDxn/rKur5iOQKDk1/CdfYnFQNM+bBiB43AuH2JSmn916xDDm1dZdgRCAdhbLsC4StjKWB9D
joLhCo1y9jxVTMGpwp3U2NjsLeWaTUVhtbsl7+Dq6VmlLr1Ob0HwCAEBJ9P5GndsoroGhmLeggnS
exji4AB86VWf9XP5XgYH/aWKH5KLQE1jbI1tcrsXnkRjfEzlCrcixOONskqhfxaNuHhveMVNZq1v
0J6jZ6EhspU3nc/xFC4LsUazqdV1/yUA2guyWVyAONjL/iYe5eUUPBZbywtu/VdH4DZVwBP2P8z+
tYYAj1V4kr382ZKd4FJedSd8qA754qQfjH3qbw06raK/8T3v8g9Vu+bEcXKow9DnOOxHVG4U4Y/s
efHVdubLIKNF8Ltd7M3vsJP1M6u6Rn4kP5Xe2CndN4+IuNlFtK14YTgfAkidaSh9aGv5iyeKsRlD
f6LPTIt12txBp9rLFCd4wpqm2BsPFc2SaB1l1/xLw85s8PIvw1oV6XWx96myxhS8WGvWCT57uAym
H7AtkiuNmTVHhc9hkTmcAAmFbwsG6qSOrFDXlC1gPh0sDrajzko3qk6KEVxGCVRDveAcYeGt0iYB
bTVFXelHfOmzN3JigmOjfbfNrwYNyoXfCUoJEC/wwy9qmOLcUCRcsXYEH82oEnZW5zWNB3NV3ZKe
GnelfzESZYZlpBw/Vv0zyDP3cfQ0HIbf1i+4UyLjQjjR+otTo926ZeME3625nthoRs7MJMQChobT
ij1LLhxlgzziiK3GAdseqksXj87xlFJmNCSP6BtiVxQch/YdwPUp9gC1SGjTf0O09U68aXIn3OvH
ekvDj+Wl9sJTdiv8ZAMr3X7iqmTR1nyq92WLY8yKnQL8qT4JlAub6Wv4EifuSil08qflGB2LX/YT
5mZHFB36p+3HLzhv3VNEV/XLNK/n4ltZLrOBWgephzMnfoGGqFlPvyyBS9F6sjnKEF7KjS5BG8d4
oQwiBHycZnm/qDrXeaqNcLdwio0MJFhjmCn76ecvFLk7DjkiL7klHYlQo7tkhr/9efj5dz9/+vk2
awxZyNO0ZVHulb09xQoE3f1fI8uudsF8ycJuO+ZJdG1lxQ2NSXPv4R0xlg2rrm51V8iN6lkq16vS
wmmTV6biJlNOLS+QPyfnMJr4YOft4OSVErvESFxjO9qDoPDabFJMJD2XASPYQRZLRspQ1DqCFCRh
6pDm9I/IKCEybR2rCRWVBHUQzLLXWqJZpY1MM8o26HMGUeh1SXdTUnQ3dd+Oj0pOwG1eZOtapcMu
2xTcHYMttw4SEtfV5hEmSLhlQKhlpLNx3ZGxWXOtrAkJOMlUV7Wtxhuzhqa5GuRrLZ6ilzheGzXK
DymxwH3CjmBXLWjWtQF3URdshWVddg93dZQg5twm7gDlGEEM2aRzXGvHPZgQh9d0oZEixn10TygO
MFkZZIUY8Va7mTpiyIX1IelT4kJmOpm6lDxU5YjJm0X+EutoVO8HTUYolXXUj1TIYxlcsbt917W0
3XUoqYYS2Y6ZsP61i7HO0vV49xsk18JPwz3n60tXycRS4RPizioo9hznnERmioq8Q8ww2s9RbkVO
QhpjNCCQs0IEWdObmRaqP4wSc7LOvATJBz5x2BPbypdeoTYyBoz7hzlJNnIQs/8iMen17KYLDisk
JNrOIiqJ9DPUDFIwPSzhNScd5S3v31ocYpxJ7m7FPegaJ6w4CZ5q41vBMx9sPnsZoox9tU4nemr2
d11Ye4VskZUkBXROkO0G+UxUzaR7oyrw+c2XV6kTeJJNUHm1HH0vgUEbidOQCIl2G4doG9DLq/vl
ubaQpPWJBNYjibs2CFMdMxxf5/t/pqqcTlHnqHYAuD2RZtssNsqubq2T2YrUAqarjdQtpuHTKtbs
zZLqqBYLvA8bdd8vr2MtvQ5FdDLZQwdbo9s4lFC9HMZ+vjdPjG9Z+KlSsViTw9PST4stCMYpE+cM
M+ZVM8tPnay/FVO67bFr7nE1oLyv2XXmxX5hVY4QRIa8AuuXErSvmCbgqcKBuMIU09HK7rmoJTLa
dI1ae7Q/GwR2MSn1JqVxPPR7q6RgrjAvt3S0avrNzpS3pqfjmOoMsLp4RIM5H0gJWIcVRwY1YoSS
1LHlxVm2UZo89B8i4w4vzpzo0qjelErMYYZkHbXG52y2XqSEYInBaqin5VtajZ/JxE4jioDgNPpB
OTR93O0alcQeGytgkOhnSDgcrTSWlEzmtIxDdonx6+J1uYYOcla7rYhrc2UXsYntERuAFT71E5JD
S9sMnEuTbpAdRZKvE9tU22IsK8VPQZR8GMQs0H2yUk90na9mGvKKtmJfVG20cQN9CynUCnyJ6OjF
TBBZIj1trm1UID1mhszbwr46C7u4xmPzrNTzvU2GMdncogFRugd7RF9Ty+NzrpPBFavwr6k1wxG2
jC2CzknGknGybIVbNCxGaErrSimvGpeWu1Mttg0up1ej0dHlpP1rUmJbEGTMYljD84Ndv2iCI5pS
JDersxlfJcF80gvkoKF4GsbksJitSyB6uhZkKJYlZ+lpiFTPkKTZTdJZPVfMASX04WvTjiFDgbdS
e0EvkE6PiQB7VjL7o844uZYRtC6hD/HAe6XZGrDpBGGlp/Wpos3QdcFXRECzRnoEVrKg0jOaA5No
ZI9MKWbpaHPbAYREfY8mCtmqu8nmPlSqE3ONbWXhnya69sueGNwjmJTbmgK/OJazds8wC4/OQykM
P6/rR9kWp6lqNsMI8E4syujnTfO7ynb2LH+EIeZudOVx3I6xY5RadIDEZtxSad2mTH8bIzpm5UD2
HgpOPeSIM98+zNmeHYPosriNaofEPKozST10PV2RRrqfVcX4gBqYwiOJr3KD9D8z8q1WM/adyt5Z
SvsxbJJ8nfVw831abdt28TtEgUHSyPizSsQ6y9nDNHS3oUpqML6F8kQNOSxTE+XFgGxT+piG3psj
7RwOBfktxLhPNqIXdMwrMuCwTmtXQrKmddZGpqMTM7gyc7XZBinhmGSqMzgjnp7YKsst7fy5nEa+
VNFWa8Zhn0Xhs4wQtkWHm7aGsqnHLGO0OtL9HTDOZDVbmSK9B6NoJ2VRX7JhNjeEqPerJdsZRrF8
LEa8V0j29hNZueaCGhQ08nmcMg7RZvc4aXRwg9G69tynzqyzwKv2RtPb1BU95PHErDXUOVYNlrFp
g2qd1pobxLimadImrmj0aZmtOLho+VpW7QcRP0r8/i/4dKzSMn0jgjJiJ46oFtnIlIK84MIeZV8f
5L1sg1arWk4LOdFYpxo9XkcVB3uChO7ArMm2L/Wln5Ct2i/IsuUwwW+yGIZzCg48JOCV5hiSuK7a
brSMqOaZ6zgzDSBi4DgamqRUpcguxinPnBJl8CIr27wUvp50PR6l2HBGfUoeW2m65jK5I8SGO0Yz
ygCVHCWZ998MlrUWcS5TgFiQQUmXWe9y36jQezRYZ2FFgd6wtIpNMqrfYz3Qxs1w08NbUTY8YYLA
zwlHh7Y/tmpEjssQeYtebGfRPba5oK/ZIWfq0VJbMT2IxriOOVtutfQ+yWOnlEvkxIF1qEhHdpH0
xthjrLIsfqxngO+6NV6xmDYcOc1vaSA/j02EZMREPhjbr5Yc0ugbsOnTRkQpdpv7Q2i+6cDhTptI
rqFoKUOawkIcaWGhn41rXMHfCJTEkNOkJyDuPWtDzR4WSdpH1fLYpEwg7jb4ukeKLRWAPj6JApVe
KJTffd43Rz1pN/TxkeRhYrXGP+chbP0ysz5NNZbdtkCyks/fSRlGa2GiqQy4QqWue/1Ef02RqNhi
PVIdEzv4euJTbdW/rLpmZzO5JaI2yN1uak03XSt5WjvqgP6vUJXnQO7Dw9BzUNChI8qgRxCXxI9p
nvRrBjSkfQmooJpRdjqAQCzrOMPydWKiMY/0NcLOOpI5BoGhVEdLnpDc2tcgaEunmxfMR4vhPGhr
SajM5aNeQ4pb6Ls2H3UU3PzpT0+nrMQuo+TgWqefMZMhT9FqYzeK6I8PP18TzYxjqBy+h3d3jZ+H
euATwIKleHlF1RYo6k2+u3y0ZvHLKOV2bae26g4yalYZV/GdEQ10+KKQQ6nCQfbup+ZOg+QBVdHT
zDi5hRV67jAsfZ2uk3FPZE7r7O8P/VxdpVyz1ss9pLlNZjRRqlFaO/Ue3/zzUBTwJ90N3tfaSf/5
EIMX6ItR+wm2ybvs/pCrEy+n7tEcG/JDPgq6YppRXORgJNOiN9JDVqf65mfa/f8hwX8KCWLt9wcw
wP3oPv7lq+jibj595F9//csdEryRXPrf+cCfb/oPPlD5V0EYjwARUCzbhBT7L0bQ/lfLlOEGddyx
/o4P/odJ2T0vyMCRXoYd1IRpAZa1JdZ3f/0LeUG6TbCPrWjAB7bGD/z3//tr+rfwq/w7t/C3nKf/
ev4vRZ9fyrjo2r/+RblTCv+NnzPwJrMMTTNkA4zuz/CEMpj1gDCk9Gc5zM6DnHUPgYrbL0jS2OeL
uyhIYMnsdfow+MYrPdz+RGD+4aL9DzSFglPbP7wKYSuw+oJr8UNL/pGlGNgGllqwvxWZXa8rI3gc
7Py44L19MhYtX895c2xMy6E+47ihSF5odN/zVEWbyKCUITqz+SdgoQoM+ueXpMu6qlqypas2h3T+
/tfHA9lQ98v4fxpJU61K0KpX5wo9dobYU+6Xu3us9TvvEvmSTf22Lttuo2nhp25YpdPD4kF5qIx2
pQds4hF1FWO/0QwD4C27Z9DaCxuhjIbYkqVxU2k1jphEk3qiCgy3tJqtNLbbUVUCnGem539yke9p
TH96qw0ZG1BbcEMBr/wJB60lGXa6bQpfthd5r+Hj6ImIcXsVM4yqbH2rBg2GcOmkkhSsb1KOOSBq
ZtlVBzEVT3FpqedCFa+BKtveP3ltfAr+4bVxo+MIqN0/JPf7/Y9Xu2u7pBmFlfvEnD4Qj+SOmpz5
KEPmTYiPH0Yi9C9RDtHx7FkJDUbz6lj7mUmvSQvS5ZxL55BclX/2uv7hxgTUlWVelW5CFxl/RpgS
WYIyoFIiHsCvuwJvPJn5gSHBWlQK3slGt5ojLKQXjhkbNRxfyIss3bJAnb8YC/4mdDP/90tl/APu
xMJ+55wAiHkvVXF/yX+4MTk8yQtRosNWSxRsaZJA2ptom2SO8rA6cfOYBcdU1cIrdWzyVCgmqQ9M
qhfdjAELhwmmoZpOhV5ybhmk3h2mTEeUFdJSW2TS7RhGkRZ7XLQMUIKqGmmV/mTOk3IwB3mn9/q6
UBKg1emcCCy9Jqk0mAWpixtPkjeLSfOGYP4s+wLvUsme1iTtkPVooROvWt/QylvUMdeYfjJKEMpq
UnvSxkZa45k1n5qCwIn5O05QP8mR2buTBXlk6cy+uh6jadNuUJ3ZC5r/YmTmqoqn//3yqrryD58T
y1AUvs7nXibIQP/TBS5yW4RJ3vVblZrGVPPyRNj6vi5sG7BQa/yk5rCU1mLA5n86Ubwv+yUtiksS
FReJAFqiHPFCKpgF7O2h+WpyiwZmzQWa+99jxHh8mutgnwZLsI8C61dVJzEGw7PN9aX9T54NQnWp
ugVEhkcRc7hsUttNGajWblRxSxbqkz1Hgx+1lnySGh5+/pTaYbjrzP4y2HTJtWg24RiV6PzzkEX2
SQlEiWG0Enj0B/dWWzzwNvaIuKZp23aG8jToxXyNgjOtj/5SdLmyIRZbeVpaeIC2ic52wsF7nGWJ
1nC5uG3ommqZOUaXJxvSJzCUpDHjGCXH0ygs4cGLxNf1JT12dpUeVeNz7lXKpkkJj2oWyQBsfeaz
wbky5lJrPtxYTqgNUeVzqx84c7jJIVUYQ5mgXqeuvhshUb7nakgnLHmdpbbfsrXhHaks875oBuXE
6Zvw+PlkWvJFGLXkDtjkuopa2IcxqnHAuBddmQyWo5SV4rOxgwQTpUIXf0bWJu7oUIQxXU82aNIt
806K9OnQZtU6y3ttm7bBBwejZ1GVAmch3iMzI/K1jjSF82LbrTVNvoGqgM7U+CBOo2Eckq70CSk9
UR/Ci0qZdWBX9e3aiq9WJ/Y5TZpDpKTxNZAGzs+JHa1KGcOFpqw3aACVx76wyOkNROGYk471vxke
DBwJT7Uo5tMocbfQxZ6IMZ8PqpXQlwr1+mqbceKXWiNvaCa8x11YHNpJuUP9fevgyufYqTEhE2R8
r83s8okU5p4YdA4FGCEd9PtDO8vaNhijU7pYd3N/rNKjUmGZFdNDgrBzRzhvfJ5kBI7JAEK19HRt
CrPJmMtr5DoXsXwJaOnEcRL79dx/TE09X/pcmi5Dl7/YaYqzXsegCuviB12upXMMtPLzDEfVp2KZ
uMhKydB9LlZm1do7I1t8YjKt88+DgXzPtwUS8p+ni12Iv/1FavB7dANC+J+vRUk8WqxQNNvVEiH9
/QdoNuJVspJ1nOuBRHKLmPsqbMNrc3/I8kX4fEjocNyfzjWLaaNF01FvzM3Pl3S5iELIZ8zQsCun
6xJtVDUNH+llWpswhdZlgZEefh7kxNhF2byc5Pu/iITcbzOBY4bGKajVCH+4P9CGRrapz79+nuWN
wMeMlW6icCSja6iY7UXZ48/DRDaxWCyMoVi0V23fTcFKovGA6Qej4CxH7zXV1cXORgZfk909hgBr
bLDLQapwfuw1+0WJZawwRtr+Wjm4RPC8VEVubenfzdveSDAhMdve63qAGNluJchtmh39gpn8FNTV
TdQE1pi/xziNn7uZm1hGVqBnxgvEK1xPmcMk6XRl+lpngKBOv7Kyty8Y4WSW+i5yjTnbSg/6+YXm
yF43gbijCNk7+n5mAsN27hAkMKdwk97O9lmQ+BOfC0+COjMwc/VpMNVeO3YGsbfGoW8CexWjF9yk
OmB+aC0j4QcQFKRgzpuMqHeMXmQUDWCQvlzF3ypL29quRp2VCxgko+nsNio6emJxSpq/EWe7vJmC
a5Tl753WR2udxXeb360Jml6cSqmLyJ5gvicP+UauEuYbs/qcdOZMdFhL/G9Ew1Men4JJArwIbQFg
EQV4bZcFkC/uKIEIj1kU93+7mgCJkr/cPZwMFQYpxZQkTl6Nvu8ucmfSPqbb/bM+LcTkPM3cy037
JmSpurJTnXJtGfd2TCaEIqZHyxzjTW/sJ84hmyXjq5TuptdoE3lv4/Sut/qy1uP21Ktj6PQji4Qp
hKsvNHTbioBrPVm2kYBsVDQSxfkBtzBbHk2Yw0MctrZXFFq5SRmRydNoe7IdS7uaxi9IH95MSr7n
/buIkOClLrQuVkUrL5Vx46nnVILYtbZGVjKHUEiSphTeFAHhBLpgasmvNq+XHMHJFIfQL1ExOY2k
fMpSAcQOTVolSQ5X2pf7ZNCYMcUd8cOasu8iMR700NOUYjkp/bAvykR6XZYtHSoda7II/8Q4S/Eb
qE5Lz6iXA1m2seoiXutStFvGGX3F8BqX+OaLKXiStZQhhmw8puHs6n3EyLNTpJewDwX2huXG7gfL
nY1wuYj62hiJsgvaGDi0mir+exW3uE6wsQ7LXkxN6kczHbmJhLqznAtzZ0OexjSAwyAiF6bOCZcR
JBJX95b2XJX2IbrXATnMaUf2khnqxm5poRPlsEjKX7Ig1Useq2Sr9dWxztTyJNtf0Uh+UxAAM4DJ
+yl+eDHDJKeWTc2XOvus9Jq1MzB8JswjN7wwS0ZQJG16YHim7AtLZzsWsDSLmgL4dVNzITyclIvC
1D/KVlS32IpehnQ0dlrbgBSBprp9Ru62qWgadkdhs+uDXWNiXCZaZj4iHlJfrk3cGhmDx3eUrKQF
1+bbIjUvSpKXGyiMqqpKv7areUU0NpB3kiSwjEHj/7x44rvba9XbxzKspJ1cxyh1ZoZeXR/LRztP
N0uYK+sI3clQNywDQ+xrHewU1XK0NeLkVkezdOxo/+v8ZrPUdGcS6MGo9JjA92gSrp30uAlSo9Y9
Widbq89ZMzRbPPPaVqr8cqiG7TB9NUZRHsdSjHcn2O9qoa81hmzgiYFDwFL7SkK8rmBcuM1KTdux
qRWezpvn2ApepWaIn2+UWpbbtiyFfTC9qkOlOdHMr5AC8bqpVErwONxN95/RBfjZFHC6G+4gX+s1
cu2XRON8G3aeBnIZjqnhTWHH3hPa9nrMzENe1F4QVNIhG7CcWxojdfvW8rhNVMxy6GWaX5keLxe6
w2psWb7a2WLTJHjN6bPY9VWvrqIYn6yYXsVqAGVs7SF76sd7rB1WMlVTw2y4VhlpT02vrAQUQs6s
4zVYxgq/V/tJ7YNmFS/Yxo14VPFymENhSUfrUSTP/Sx/N4xuVuQmJg9ND3/XztrHMEgL2qO8WitS
VzpEhQPRdEO1z2L+HwYIzLR7mEqlS05ma1GbanmylaKJ1J77074fJog23nH6m/uoY48aDMYyfU6W
lIQvTj2aR1FE474yjWGVzWaAFA66hiy1/E2Jgos0JsOXZmFh2cpH0VRML0HInSYvzL0qbAO/2r73
GABAKip8QPhKPI7mXqiQxPVCUzfJYsatP39T/XwXJrfNYDOBvg+DsyImRKsPSSORwXuKvEMlZs0k
5UYck/RG5akU/LYVNVuPYyWvYyMn2WqQcBKNw8PPn34erGiI3FEG/zLCUmqYl+nY7iWwm+qg737+
SRun2BFAMEyL/W11akzncj5JRoKHnmTipnJ/KDLevXqoAzeGVYcBxF2WsKoEcL/MzmKJb3INFCfJ
J/J0gXrqy5SZ5kXCzYqBefUgZ6qxrengYL83Vw8/X+uNqcEfbRAbkmMlSmkJAHCOmocyJQam6+rL
zzPaqwpGojQzf56GW6MIOzxcyKKqzTz2TGFUGDQ0GsYt8EJzirdTmkHNRwsKu4Zui19rKKImU5lO
8tgdejmsH0P+D7aNB0sR4a6c63xLEAbKq0apD8JOnxUmLgelE77QR8vVZWB/MuuVhy5V5IfIVBy9
5QUGna3j1SJzAlNDj9bUSJTz/eMjCk+trC3HjfIgWH+hQPEsYzh4Vlpb3s0L9sDjUoIQ/jy3KkAg
i3486RrmKuGAtJdmIRw1z2anpYm206XwQetFs1m0SewrJn27gcKuHyccSO8PJEP2GJ/95/NoRtYh
wmnxVK4zW+ZsfsVKO3umsjWtOqpWtXHNqn7YWXyI9tTlsBCA6Xle2S7fkeytKGw2U1uf1GBBWBgb
b5IMMIEHcYH0EwOdAgC3iEXm9SFuk3321pTmZ9DI4V7Kmq1sIxPL8/gwlDL0zxxe5TE52Ut8akCp
zY5otVrfJkp/mmJe6qzo/OwcpcyoZYeOXQD5F2aE8/ReZxHwrpq8SlDqyiJrTpLET2bB0avRfI0a
bSAxj1yskpjM3P5lLPqHtVjbUQzPUoHkb1hATs3FNYsY6ugpqtBuDl1SbooJi9tIwMqNjDOUdtwm
enelOHmN7jtMpo8bzCpb8grdqt6qSuKHma820SUtzGDTMaqTVeSRSgFKFozME7I5xOpy9kcSJdt6
IExV/ij7B+r84O5RwsBxoqpRGouoGhJ4HWOYtoOuQw0PkrLNTD5TtRLviemGVRX9ly4R3WAa6QcW
2nePFvGqlib+WtgXBlToEBamT6vNwSIGZlghTee+XP485IZrNpG5VRL7q134PZO+3dSa6Suikz2k
5VeT+dWqA4xWSfrGQqsSjkCXOg7wvakmMc1KkGKa0oNEcDYCrMHyiGb5nGwov/re3smFU6fihSQN
YgFNAf7R4vJoAktgrAuBW8aMc9g6nfg+MSlJlwy41P+PvTNbbhzJtuwX4RocgwP+2CQ4ixopKaQX
mGICHPM8fX0vMutWdFZZ17V+7xcayWAyKRJw+Dln77WrMURKjF0qMAQbgS6tv9IPO6nyx+pqzYrq
Kd9eO8hkhHY/WTgeWIEAf9oWyj2DwVcxevXezsvfozsBGk5cyImTct8iad+r2j2UulN0QKVg1Yod
6qvYfpWqQmqhs6OuKIEdJCbrWDHFt2r8GXXlPaWoqhC1NZ+6KKt3fpKzkYVvTQ12UTf1l+zRGGSy
Xnbt6Oq1HDLGdTF6PmI9nm/+EscTE+M4gr/h4sT3RqaCTlvNfcfceNt2xtvA8lNoqvZkHvxNVXH5
8sOqQchuo7NrwnjfZQaqFvNZLfd9pctd61XVk9Z0DCFik4xBsJj0PIpyeQ0gn1dVGeZ3Q1YhAuhf
TdGZd+YI451DGJlZUfMlWs3JqbvmVDXAw92sgesFd/yg3O6zoHG0Gv32WFpTDEpFsH650M8z4T3G
NKgLQz76yWFwmP1XJvK/JfKcU5IpHEBm8Vmzl9oxqXsyFzzCoaXRqiKm9AVhmNmg3C25pN0mu4w0
lffwjoeALjWe2lq/eA4E5CX07/jVhnXi0k8idd3b+Ckt5QTRhtcvEtI1Z//Bm9IaFSGu1dt1IzJA
eM2ufWCjcAc2H8l6y6fPnOTJl2P4CoR/W1bzG2SDEbG0Na7MGSWPHzfwL3VSBGJMn4SBybkgFfYo
ACQK0MraGjFUtyHJYhzTiKDqh6Fs71ODwXec8O/pzJ5Wm2FIWVTvx5bA3bAIAc7pw9iBaTXKZSQk
j1AicR0Eytwrt6G3vN6wTwxxyV6+3W3FNRy6DRFzd9Un81y8tualJBLNSEcH3801sajKM3hzFTVl
5TkYi7/7S/Y9oUGBADFErzSQJXO8PS6Ydk6xjg9/YPo3DNft4e3GEQtquf/rP4dXCtCfV48eJsl5
jF98q9gJWGH1ID+8tO7XLR5ESdyks81nUg0JLlX75vqC6+RyKRFz1e68alQD5PiaiHS7GRIEn6RJ
UoPbSM7YrN2R264PmYGbWj70FdOaXg9PRVjdIQLwj0VuZ+usyr/mHJmTYbc+h31vAHF6aHPVU2ka
cIPTq+9AxuM2ipLlOazzgmCqJd+KMXrydg0T6BftDa+N6aNQutJVzCvGZorUampQis1gDm1AFKP3
0jeMVdTgv5PKVF4UFrLL4l2N0gjMhvFglBLLt+3P96Rw14HroQ5Ny4ogehTCAJyOoRmb+6hD7Du2
PZ2MuTgsTmjQ0e5yHBSTQRwDKhuaq87LxMJVVelRlctPfmyPJdtwoeNffSdW0gW6mr8RkaDuiR+w
d5kiMgAvV6KhMbtNW1IBzkBkSyDlcUZnpc+i8sFN2rNfljhse9CiHMmBYRaKV8FIsKcYB1i7sfwl
/SbzvDmFBc2GULdFQPpxfUew8L0tSuOtQh259dgjHLIuGp4UPIjr+KH7MaWovBZiEiEDvXheTAqK
iRMljOPirSzCU1EkxlePE3Dt+GK4n/I4u+cSTaGkBgLldfwVVfR4eoz+3uR8DFH8JEPt/cpjcnuQ
c1qsMQ9ZaA93RYR2pzHnfe208nte4BpwOpQNnkkjPevjZzUx0Bl6mrwU1OhwohaIvDEiIc0dyIUh
9vClYOmY7YyEUKNDr0NjsqxG9JH1tKPF0R7bArx2h7HzPqpRh9NMEIEhe+POa4womFtM1hT7v+26
3VNQyoOsAZFEXvGQikFc6LMdIxoK7FHUfHKp4Ga7jF+aLsSsyiM0ENiV8s677yxb4D5asKM6Pe7d
ubjE1AjrpKcKjhoE7Yk/lDuHRE4ZzkkAZM14mqLznLhYgZuS65ABKMBv54P7WUxdd49NRUwTmizX
tE5kx/HFEE11GJPJ2DbV4J3HJj/7SaHvEJXBFzenE9PJ8sCaeR5E0j9ZufxKMVwgvs2Dko7vY2LC
KbBiLlJiAu0p++e+5WLcRiZBs/6CkyOHmhmiNDNormKpioutNBngNk28TZoICdCk2zMiuTG4Qvik
gb57TOdm3/fzRxx3bNHHRtzf2lLKtXeMjeSzML9q26nw4JRcwjriFau0CuIqtnF8Li5djGrbW4jz
wqlh6hktb3quITvP4wu/1nyQBfJ/nQ7LtrB6jI8+LjbSvi0Y7qSuCg4wlogM2yL615TucFvy+thu
3lXnZdjmUaLPZn8iB/KONicYY/Hh9flD4bbNU7ygFSpk1J0N/Da5wyWtGdtp584fsxrvVQEbPEpx
EPL1HmddfANQMJ4GKU+Jlcj7Yh7fo8IoEeaHd14MRcEeJR7xiZFNOssHVSHKTy2UbkvUPiy0tiOP
iY0z9uDTyzo+dbp/XmRKJ939WdvTpnCxoIyRwWY7wR3U2sW1UgdSi3aW/XG+6Ufb20np4rodux/m
OMenxXB10A5TuR/2ZdPpXV5O/TkG67jO8PpujOU81r67s/GYB2ZVAfS5dg7aPJdB2OFkVxHCSG8s
DkOKOk/7tdjPKV8HMYH3Ove9j+YVCWbuht3DbA0N4c7pSzRZ+j6ZK+uUdiKQtWNuoPq5KFSr8hwa
a6EoIJUF+NK4ysdmCs+Yht7Y9+ZuaSn/aRVX76z27MLNBK9RUnx2C5FV+tjbjr6XBrNmNkm4080m
xEQasRPymDw9xi3Lod3cSP4Gb2pFj6NLM2BqlrPvhNjvWkx1giIEm93EcbHw/bGxlae49PtTX6pX
pIBYAi3I46Ip7FcPLgoLD/9R1bmYQnoFoNVMrNMUJr8GO5NbxNeY7Xv4qX7/DRLft77jCusVS7GL
BT+xkzliVzVLjM0BnVrMfH6GjPgkEmnvSo+Uw9E0h3uJorrCXh8mHWkKUQXfaCrfHJHEd2ATajjo
FqEKVWhjSmgjDkIjffJ5i0D7E9g/Owl3JnEoC2Duydtr6v9T28XXpIdZngiOW4cdjaN0sLodFW59
djHMHycSuAu3FGcdyzczd/o9a9UbowqD5nlZt9vpurUQDQNfy2/pL1kcfZaPhV7NIyCBbgT/pFhe
GZqkNE5Cgfn5WpxiycfrnQ47R893gg3FnX290RYrchP1GKzYEVYmtp2esdRRS4bNlRaXMUfgimRP
B0Z9opOan5AEi3U7Gr+zELtm24fVxXb84cFI053rf5ju7F5ao5GXhaZ/N6Yf2hy6s5eJ5s7tw703
ItEXSxIe+UYW+nT60s0VIaA1uQCDT/ZGSOPslGdOfoojEoSKBllWLeriNBkWBSLuTCNhyxebjh1k
ruynwIr0L0k80raPXecozcwHYfGWR0RBaJFA7fPSlvRRLuy0Wy3u3uCoOq3wptKywPTNgsEHnAjx
ZSqAs0ZspyGi6ecls7O2jGg4JPSFGpJXm33Vt3UQDi7xumgpVi4RS5vFCiOMQF013seuL7YkyzKS
KLpXy9bjvhhDEihGmBPnrLDHc6RXi2JJTlvvoamb9qG73tyWnYwzGB1KuvemB4aW7NXrzi/uveuY
2plEe3YnvGVuvPeJx8LMhqhnnkX6EF/vedr4lZYU3UU3yv2YCWajagiGJuO5sDjLcmjvnIRwIrax
p0ZO5CcsKQExCRkbQxwzZfWoQBWOzybjMumY5sYg5Y4rdyTPYzcleF/Mc4pETbVFflIjrozazMBU
h4Rn2wqE2MzavAN18hV7dkSFnKuXXuhz0TXmR2hD0YhHWeCyFY99S+Gf5z38Hb5IPGR1sXOa0jji
xvgcBTFA6ahOVeESaQ6j5U1dY5zz6uiZdnRpOkHDbppPkdtbQZx4yBNt/wcOkWY3h+W4MWLrFDM3
+pjMKCAfTa4atqT3oorCszMlEKbdYePQQDkObPWEV4rv6Qi/W+dMD9iEFj7dv7w3GmabFp2d3WBb
LrTxVl2SQu0U7KeRvevdlNFPGHLrKERTkyZVPtCih+FvVYiazV9u1KM4LMp9qNr5UtGeprVw0ZWt
yXinuXQ7Hm5HBpiVncOWY1N1CPwtoC2HLJKc55HmiG/JTGgIdfZpZ+zawiFzhsp0jq1wZdpEyNS0
yphDfQ4xznDBdWPFML6B2y0uDMDNICuY5wzUbls6W5R9jDvx1rbPmIqcQ13SqUimJV0NTTm9Fcr9
ZbQLT2UZ7r2lg5vQs2stFmvB5cAibJdMlbTPns6duh8jspRz3rTmbh7qEhAFk80msYxdb3jueWm9
t7gsu0thKucc29ZbWj9J5v8vMnX1RTU46OJCi12cKGQCCtCsM1aVSVuAu7fHNrKmv+4tJGYdbw/j
2UFmpaEC527HJUEn6mA7CkzHn0jaohjfRZNmwYQEw1EkSfc3FLB5ZR3/dTdlrH0Y5zPN5vJ4u3Gv
sWe3bN/bPbPXXD3KjgY4p/wVsw6FF2rQNVAv90Iczbf7mC9wPDd24iJRyA7hlS5942LebpSvQW3K
GrRubR5au/+Zdnm9SZaZN7iFHt+YkLd7Ii2vxDf5nnhXcu1A0+z4191bIK6OLD4oEWYoeV3sE1c0
teCidVyuN7eHf25cL9abOmVWq28hadf3ur3hX2/1z+caRwWLF5X7nAJsWWdpdqUdjW+3l6W3525v
kJrkRK9uH+Ff3jCtEGchZny7Ze6WcuSHMJL4Hxm8JY3TY0TKKL1m9M/FADfYzzBMtgNFPrO7EoME
9/48DGODjSpcqX95/vb1/8tzfx7++e9txjwpBLP/fucscjN6B+Q0394h/vMr3h4bNz6ybolxV67J
4FI7x9BpnGMGf9led26OIEOlu3H0Fa1Dknl4AQAgZbXVYfLI7Dqpazjc7X29W9Lh7W74zyjm2z0R
+y2hO92P24tvT91u/OvLbvda5be7GWvan7e7Pf/Xe5YTjT+nQj930wnfVMk37fDt3u3m9g+9pgLP
UlK+dPVC9OR8AIBDB3eQ2UYZnFYZRpMj+6KVFdnZ4fYzx7fD7c/Pik9uuJ5Ut9Np0n19vN3cMlod
OeMEXnS8MSISCOuqmI4W7Xmaejz8c3N7Lo8XKkODrnkKwBv3Tl5ubn/IH7327DUYitNmQi7iF684
n5A6oRdAOw/l3Eb9edU1xdPKTputJ/EozZp2nzJJHcm9HZhOFFv+xfChpTFu3iV5MXGJlltMMz9z
DaISULkNBj4Yp83MKH9F65y0k0ggO5h3bNCsk+9S4osUCAEV3orRIQEz1gMhmf7WmtOfvqLeYRD+
Kkv+hzmce1jWKT3Z8t2f7cNQtA521jjatbZ9djjcMP8i1IsgP9MFfbNq96GzkugucsihW67NZh3e
hfgzjx4fcAW1YW6/04tjVs5gFGzEIa1CfhneEE3Gqm27edOFdP/n2qG72RGNk5Gfx077EEr7HDoO
3sD+PF1nw31HpJVMHkxPgRFswzXduqGrmZH2c+C2/buTNY90zAjrg/JIKHY8+z8q972TeOLLTh3a
KP3Bah0wBOTvifQuMXz0WvX8AyrZCosqPzeDWX9WpNNU7qs1el8GqQptnqwnr/vhk15PuKFHwINg
XhC2KUGWMxOc2KJY4DKusbPHLiY33V/pLqG56ekBnaNQf9a6zig9yOkQ1nQoEVskTG6GnNoyDB81
MeDraGYrT+buyquAQ4C5zGA3Mc2hIeP71nakgep0MHrQoyyUbqJD6uC/ZES8CZtvrqUSg4o6HIyo
T2gMzfG2ijPm50p8ECBHXPvVos4Wv2oApw3hk+7uC9xYmzJPQVqRleSzrwm6K+x7wZPkJwHbLwaB
mLIdW+xCxDb4kQkCcxy6kpalz6qxX+bOUutQdv0abcQzLaozf3tLwq1GUaypqzzNt9cosUrcxVpV
snjj7PwtuqBb6JMmLQNuNvgHJ+LgEsLahwuYw9YmW3DQVzOk+Z0CouWUtUQTcGyT3VBEJZGDSBK3
YVe9zx3m86rUGCrGGfCDGaCQDDeL62G/z8Xz7Lk/QxkGuCarFHpkA1xq1TemtQmtfGaIkoe7ZiIS
EZEXKVlhsjWNOt12cTe9Whn5SBPeOoAJtbUr4sIMmroc9kk0ETkSd85lwtKSjyYsS0Uslp/n7mUp
RPvEVB2GI2XD7akoxWDYj+LZJOWaqxBxi229fFih5Z5xy3oHL0kx+Tm0C5bI8sDSTd7F6OOaCTqx
acwVEXS64WVCXXxQFIkkwxScoDaRxYV0MbiXQMtC/oLWqYonRxbLSxwTvNrAlDTmkB2PyWGj0Pih
a0GvZDNGozPRDpdpmslwqpJXLhTD5XbTkc05teYLfA0d8k5Jbf8ET6uosWBWeE5Dt9+MuBQuvzKt
+6OlR/2obcNfjZioq9BircrU3vOwd4atAZIm9o6xY9+VDGb9wR1O9eIyI8CQt8q9Z7uzvedJ6O2c
LcOj2VsvddH8iM1c8U8zverZLh4kwa4U6mI8+CK1WTUaxDYlYYICyv4mV+DmnRavG5XdUBYd3nbr
izZzuk1oI9L3m4BlFs545yVveZWAUSnGZhOCMAqt8YLQA4DTgONW+IqtU8W2MDPPNZjis2vNDgAl
5IoTuoatNGbJmZwAIqlkRtvfW+soFneOcJ7qAfKrIaMJAgLHdWm8g0iDYNz5dxO6q/2ykFSb51D6
cEoQjay7q1odvjH68F9zZr2grIhfOtrzREnnr3I8zUurXlxiKkjheM/FPN6Faq7OiSHIv0N1Uzd0
JSEHHqOl2Q+S//1/VhaLf0MV+6iuPNvFzSHIpv9Xq8UyWInSnl3tU+Gn+3Fg6N3lkIPQDL76iBZf
ppzQtmaZt+5V3DHJTv8PH8H6N7eH7/ssqKZwhckg8F8D6VUYd32CoH+fG8idwt568PAsBcaIa44L
2UdmsT9HEFBtVTnE9w4mS2XlAvYo5si2tnOUcVF8uopNzUHkD0AWLh3D5QPlqnl/VYHeulH/+Yuz
roLrvxkX+NSeaeKeQIfvoHr/u+IdN0NmJ+XEF6c6SU6l8A/REN4Le0H2XmbODis9gKBBHAYJu4+y
Kf2AgCIcnGHYscPWUV/TphJ+jEPOfCtp5tD8cX8hUHEd1i+2wHRjHtvS1VBi9XL8Hz7/v5kb+PzK
wkXgK8mfcROc/02xn+CZEbJkqSvYujtGGeiu5Y9wG4Zss3lAlVGskTxdI1y8b4PULA/OOYH3AE2t
dDZo++9G/7sLmm+/SP+bunZAYHJ+cOY9JlNV7QB8jOs2j91dlzj3Tpf169sf8f8tYJe5wsj1xS6v
CHTbNfpH93+6uYRy/6MD7H816VfRfrX//t/8wwDmq/+SeDWxtCjcGoIl4J8GMOXAjpdKSgsHFm4v
xYH9DwOYLf/LNa8eHaGwZt1cXv9tALNtvGGCV4OJ9/DyWP7/iwHMQmvz99NLCN7OtE0XTK/rOrRK
/n56sZ+ynIpmPMJaBCuEYhOYlLc0R9y3zPH0obd0BF7P+WEvQB7X0hZMVlTz4U012zJ6HPtIzi++
zD9alcWYfGGNlCUyMBwQxDXZ5xL65cFe+mlDt0seY50FKGB7c542iZUPQRKimhp67z2aEyY9RrKJ
2biwdfXJaIHB5XrLOYj9ZNoaORfGTMwAUC0kWJrmapWK7z75koxD7sxCk/uZo/btPAptpCiMC0rv
dzrY8qWFzjBaDqE0SfyQueE+a7swwMxcQZ2dHfobJswnC1CycKa1NCUUnzl+dAplERO2adL889BU
8WtVsVv2a38O+noEPbA497lfLo+JTgTDbFLe26dYolICkMEgyIPtUpap2pcZM4cUFlqZ6MeF4FI9
KtJorWR6cMsHRe7OtktIAVMmC66FHwkhWTito778VbjerxDFFhi68puCQcI2qShO5PHinAXeVhZ0
QzLCQ+/F0I6HkoRmFdLeatpzO8AoxLayo1P5NubWS27Qgi7y+F0tNeGeXergrmMvJ+2u2S7j7zCb
HromfMwAcga1iYPeGWIGV0MFYT3P92mvnZPEBOvWpnrwFMTxpWV82sPXHRzxHpap3nSFSWOcvOYw
0jCAZb0N3YFiyyi3joL4VI7umWUcgCLZyso/DqWN7e/aWsV5wNwFCsxOpNSyZlFLHEG04SNXXSq3
cFd1g9Zb47KKJErYZSw+SzMlJbU5eG312fiM2phtQ7AyPA8mh4mHEdPQYVbtvRWRZZek1EcyRit5
FUEYOJar6LWFf16AJIyKH0kNVS6eniFjFP6c7PsCx3PiTp+xjwI1Qzg25oDAc1M8EHJEFnUl9h2L
stm4UJ6aAVCAEj+NWr+qdhOq6tJkPiinDPiCLbwveoswXsgpk0gB1rVbfnkDNBiUnUA1fbiS2jCQ
nUXWOS9nuKNLGJ6I4aXYSzdWSt6ehzKS6sH5QMz+a7EaejylHrATEGfMHLsDEpdl7CoXqE3JbODM
z6Mv2K1og5E9sttmsDp/S2xrz0yRkG4QowB5Vl0bqWePkaFt/HKX2HxuJ/fHoLm6pkW0T4r2J1Nj
1BrZHPOFWk/tSMUUD/bmrUx85oF8atAqyHzMDKJgLx+b1F5D7UUdx2wAwTVCo+Q0OGO35mJOSmv8
IxVtv3IAyvBL0qG07E8ncRPsY2jzSyWZ4IAapd0FJBS5V93BsCJOTI7DTi6D3A29fot74mzhwa4m
TujYyt4q0yExyVvHQEMRUq7Y4BcrczOW45m/qRxTTET+c8IZ1wGLdLV1Hzag4y33iqdVAlz60FMv
js3OSu3A8I3DkHlPDppSB6b1XPfJfnJqmA0wTKyFIAz21j/Y7kI8zfPHGk/PZs70JTLiIUC9co4U
OL28EFaQ1wrd2JUAgXXtt2GjIjMyDI2Al5HCbmyjSY6+4Xy2WczOq4FY8FHLCWDNFMsjlfnaZr64
1xOdFdG5v8M+JTcum4hkfkaYk0HkrY0XUISe5f3MCroSIJcdtNEZp06XA5l04g26yXStKH/zMKMX
2HQbOBLf0muzi2sAh7nj+6tyaICNL97HyD5pmmzzelKOhypCLTqG9jnxmSnlTCQCmwPUHqZzZKF4
niul19ZSMsLBJwS4CDeWZHbNWqYRP+npc2QEFmAUo773vjv63LjNz9TFiBDBuUO2QdJrm+XbJrbE
jl+NGiHb5n3yYGOl384pBgwZsUPOGTft/RTRXmuqQwLPKOZUYXTN2KSZDH2Hc4u5fBru06xm2v+z
nDxE/aRilJH/CDmbbIzMNAOVWqjfMgBsaCg3hlT+qR+jZ6sjJ75NjWGbIO8zXUxkxnk2ZzQndHoJ
ZdfwY4WkLcMocpZttptcjoySXNuwPSNFhMBlUi/6VJrbyU6MXTfPG6Ec3FsVREMRI3KkbRhtuzp/
C93C5GI2rbu41VSoI116JtIrY0GtjA4Oe2mTba3cgoEiMms/FSWXWNM3N6orHoYJeb72/Ds1dvdT
XdabqZ2+GX1mHqb+m9FBcc1882pINZiHFcuaLp+/dsF+MYMHWhA5JxYDFuXCtq8aqp0bAmFvJSue
WpXNlO6AFTAXaCaAwLb75mMVqqWBoWOAvJ64OWnsV3J6ElIy6NlnNo6jEBHvbszSKBivvRwrSr8q
Pb4mZbO8Lf6e3bgf9DbxGBaJ3zbTryjBa+nz/XQFRa0c9v7cA1Ce6odiWLKNq8BrMlJzCo8JFdnS
vdRHiGH7puAmrZiUUDQHk1Bvg4xftfK3kYs+S6odI0AIG9Vw1ySaj9pH/LILMl7LdkmwYNn1Qq6q
A/5siSaLb4cExbF+q8GNBzJUIYwQXlgtuGAZhIhViI46hf5cIGnEj4rvijdLfU0C30BlDGfkLKHh
ZbCsn+ZcfkY10RrNNB4WLdTJRe02lQwG0MmgF+RELvGiiKqPz2Ei7zQ4sbvWHdadWe4rOsjBSJz4
TM3F9LoIPfKJK+e3svEDiXlbxnH7iqnxWOGXMTPUVoheywDrool0PybpcSC2/dRepVA5HLpzeC2J
dC8PPrsmH5dmoHtFbE74S3XvoLWcdeOW1doccWDSugqnLD+IlEak4c2P7kPPsDFIRf2JhqReGSMX
6NGYoWQVyEeaall1OWafPtU7iwNuDPuGtcX53nAiBpnJoN2AAzhn1U72mQyWbwiDPufSye/M0H8E
sdiesnxut+PkRCc3VZ84KypgdB47oDG9JAZsau961YZDUB9801THhC/QC4F/e1EbBnbeflsMG+CP
g7FOTFdVzqVmark1819WjRUkmd0dA85DOGYga/IyaCuupAXCE9YjFqtWt8neI5vAd9STZakJlBE7
Qe3M77O268BrO7LQFwioZt1Stpv4kTnDZsgm1iHBrQThX4TrMPbTwIqhkap6OiyITTdJFyOHKkPQ
7gtSqmVhz6RYu9gF9qvBP0w2v3o6o2FCaBivBpj6ij76XdUuGjGDADyJNCKIQrXvFVat3AZJgEML
OnkMcqxsiH8A/OTU08Yr7TmIPNlxRHKAZkX4bhFfs/SXYYIpF7YjEceAPZmIbgdMRYETWd/o78F7
hGjj+y3+8OueK2WiTzIpX3XSctSGx9YguReMpHCzfo+X6a6yveQwSi6Bs4lwaomvvRoY0EI4hHe7
ZMma9C+DsAJfh3l4HMhE72j9ZLX5vGQVZpeGxgszYHzy6DDbJcCUhbetO/TCfsfXOOOuQU2UFGG2
oZXBVgIdvzHUXjAi6thnnbtDk8/Inx9znU8Seizwu4NEvZIu3zL2LrshQZdnTc1wRk3+KfL6ex9G
ddAU0Xe99BtrCAGEJX6xmzBwM86cTjP+0PVMyYHRePgtWjhUEQamDdmwzK5HT26cOr5u2xy2m2w1
Q2f6GMrRvh9/o9z9mmMJqcg+5xZOGp2hqgRl8w2v7r5P6Z3BRDoiq0ONA+icLaJ/rEu1xg7fNkm1
bUdEJJYYyXHoexNI0vLs1RP4xbwhWdcrj247XdKhwhVf1decdxjVzeTbVB21WjcmYZwoGZ7bkuXd
NZIXJn6YKLtuBpPNFpxRxZc2zYeCzcr1ahilnlrrTNGLlkyOi4P30/eijWtiFBmIYw5HWK8+HCmZ
ES+c/1xiRfr0UEHm8v0TlauJGxEcXbVqSvw+umx/sFf6ZKdXTOhEytLpN8AeAjc1YbjPfbvppiGQ
ViRWpRWFq06Sl0CkBcA3WW/ouJVbDuswxxRhUrYEHkqUiO4IBgN57kNynscx/LHIsYQHahMVVdjk
NTGRaNtt1vlGIEKyLu1tGg+QlgQQ2TmGnYxA5cEhlNpdBp8ljplWWhqnlBPw0NjWQ9y7oJWS7t2P
Y0TzQ/KZtwxbEqM623i+mOjLYQXlawjafjwlXBif+jk5G7HqGex1HB7+iCKDfAe7WVDUwsS3sxfm
3MgWxNmPgawNaiBRpEQNlJoPUbs1tdftnLC9K2RFGdPYPiBGEqjm5o6hz8FITb3za/stQj2+qvux
3BErCUR0fAV1yWhqOEnrAS0ml0LTOtrFJDHh4NCYSUGPXOMHFk2zYytbtIOzadO82pQcyFsnBLRu
XJPgjO/JSJgSvQBQkyVXOLAMBCfPidj0eHG3lkmwMijUOOjm+OhnN94+gyo2tVzPrwLxmI3YOiWL
wEdmCFQOxpqT+8may+lvmnlXJME2EbHalSnWKma/H9qx3oUZdi9MfWjd4ztOqn0GGgce36tX8Mul
OkQRTMlezNQm9TNGw4FRyEAEnQwl4mzo2mb1JVIrXkudqq0kw4oauwgSh0lmVqYX5Q13KEWbfdk7
F0Ohpqoa4AvxyunNCwkkcPaRX9d9U25jEZ+Y3aerPF+YuPj1G35qPFFzRziAdr8brfuK6ZSf3fqm
3JwRTgKy/bqNwu1PPEaxGcdEB6Iq522dkuh0pT2lERQ1DG70mJ2tncJWH8qPriVxvkTlRCDA56jj
8lSyFOjC93dJbL3407TOTKe6OPluMC1SAmiDskV4NFvYayh3uealweR26YYcv3hdJj+KKH6HQOje
0UY9L/iMVlwvJ/FbGc1nhBkTe8jWaRZA2HRewCmOGyu3EbyL/k65cl4bAJCRX2PF4TMiBPGJcAfx
RgsCFHH7WKSfYzdnd9ZIKtCC5Ydgm5998dsaydIuR+AbZt+vQzcd1u44Ykg0arxZgDaXECYHI5ht
IRH85VFCYnp5jyk5BG8wrmIkykfQJJjYhLEiqeRsapAeTmJscsPiDPX95wwfBaI/ElM6qkq/viZg
zP24nwnNKhF9do67sKbSo2rRs3q+ebHG2jv49vJO9FBppOE6T1hcylCc07yz9h07Hpkw6xpGg+to
5IdgTat7xlgpF1TqJjsrzsI1nF3nQ0VtJvOtGtRrY3Omye5N1j5wOmn9GEtsOTLhWHZqmrHsHHrk
emfkZRvXis55lV8G6HWjhoxnDj3nZp68QFcb6e/TllknWfSSkU5KLTafu5rWUFfNI4eTaT0Xi/6W
Wmb7LOI8R7Q1QhTcjW1SwUy3v0l7Wp/pBb/oJb4sQHT4RVnAriHVYOQQRfT81n/dvT1O8p9pD+vD
YAS+r41lUzUdl53rjZD+DqiMg7yRR7ew8loU3Q6p5aOFmnmGhHAI40L9b/bOZMlSZMuyv1JSc1IA
pVEGNbkdt7O+dZsg7ubh9K0CCnx9Lm68zHglNSipeQ0CMQszt+6C6tFz9l77THiXcYgG82GEFcBD
MpxU6VinaBUxuDMASe4m3tSFXE1UVF3AiuMuH463w6REMHIo4gmrq6fGp0SvqGv9pxKIvhMwc/vY
Th6Vb78PChpdI8cKmg2lwzjiB2ZF/tYGNnp3+KWL5tQipUfm4lYXxVtbc/AIlis0w/4UA0c5YHsz
WmA1fdx9e/50QshMw8JFtC4td89futpbJVEelp0/rI/rJgnyeW+8mD64YNPUjyLy7wzNXJPz7ECY
dEMQ3UATyEo50plHwWj9OTLqieJkfyNkGW77zVKEH1d4d44sz7kuvjyt7+uYDIbaMLddHt/b/qVL
nTfsB/iV04HYEhIh4c1BdpblPgnsZWuaXylp6vwSo8kdIgFySvu5CCTeXR+8SAOVxOzPbZahZ86g
5EHcgS1MhoRnQHnrGotczULe5733I2jszyYon9umUXSDxu8BYSx6mktal+bW8awhhFxDnNBY2Nz0
q1m4YfpMqcdNaz4OAUyfGdakX/sW/dloY1d4yppW3fsrCcQtqpfFINOzeRpdIw/rnjC/3h8/S0gB
viBZSZclZgs9nIp0lc+JQ1cl2/ymGsFsFoVxQdrPJO4dYV/n2WgPLgOjsw4IfJmGBGLsTaD03xex
KpfE+in2+v9AKKzZlRPhKktUn/VErgrIo++b18Zb4gfFrRTe3sNQ8gb38Rf4vGHbgjndLQXK8NvD
cbPKOKa0WWRWjRGgPjxugtQOc+oa1D2argxsYTG1n2KVgeklAHtPDdmcx2KZd8rxWKnWH8uYUD+k
mATolVgLjRD+Xz/OkF98ncgwjUUYj/lX7SxPXUbJL13ZoAzj8m/Z8rf3LV4oM/OS0+1HvF3makJJ
9ffzbB8d2umnmpNRL7Lg0MYAK5CjZUGOBmacPP/QQWyKFUZyFN80czhttqdeftweRuHT0ULqfXRW
tdPtS1px/F9fff3eIk9pkMbkVl1avgkM3TK8/cYuMW3rCsnf4fZ+lQToa+z52RXDr2AE2pzQPtGK
V9cduhDWdor+aMDaOi0O5RTnMTwF/EQcxmJ9doL+BDWkD41Vz3T7SW+ryO3duhN4rNZzU7euarcf
vRPFZ8tuxRZDcntAStHgjegLXKc/VlFN8BXLbzJoykZ7eOpV5BwmN0PYNZVlvEbTs+AaQVAdoDc9
M6mozuPsHFG1j/jde9aEMgiaIwYx2lI4jDAtGaHwVLcCp2GnppGDHBMj4zgleh90uT6bMdqZvvNR
WN3EeQyT6/Pt+yzxDX4LIm6w8h5PLqEeriG2taHsI74rz9zSXJwb+CbN30tyntgIZSt138+3l7Ch
5d+SjoKzuQWPy+X21u1yu+PM1Piz4HTazxXqHjorNJilSX7k7VH574vtAVGmTsehtAr6hgZTzCZb
dYEB/xjLKXEiTZoN3PmCQBqAoRuwMBR66d7J61MztwknDPevMh7sc1m4ZAcNwQEfHm7Y9SL8rt67
PY+87xe827SSe15M/jYLIIjWETI5v2C16ZczZiWCSaoKOl4RhTlCywsSFAL7VgjY7WG8XZr1fr69
laQI+3qEfUZXkTThrqrMGMT135dlvTW+B29gl70Z9W6WvcF7M6usP91eB7uQ1b9eEbo50ja+jdHl
KOilv1odzFeOestVrQ5LN8468HLLG6J5f+em5cNsSHFnrpc2TQ6DYc/gIJJ30+VINyHj+vtjVmeE
buZJvI21ey1QCm0Ww9zLhgMTkk/gVZJOV5F64e0TKj2pi+316DP4mFXqq/KiP9qBEC1aA0kznBoz
J8AJJssIvwlIWyh40ACmVSVDdXEExKKOim6ohf6WBSpyk7vWpQfhTkOw1/n6W9W4cIrxhd4CHdyO
IgnCKD8v7qZdYyzECVBo3CUTx1Jj5F3DWX4F88D2KIZrjy90VNUxX8o7mDu0LyqruovmP/VgJVcP
g/S0oeG2WZI5P6VddpSxZx6yntOz1lCLoHvY1h1LJkmk3eBjOGCg4OTFNclbvF2tgUF5LA49Rywc
P2T0xBAxBszlRl1eZFTJmil8hEN7cp8ADhEIM5VfzUy3xzWLz6Fd9N5tuBksLb/Trnws85qugxqz
cGipsc1rKpGXJx7uKdcmqxrx9QZsI/ZpS2UcTxKSITDMrHwxUV7+ufgTbh6sndauiq726HsHeGtP
NG7NejPObXFBJrKth6WnBolH9NBsdejLdu5s2+C6ybu7veVk9t6AzHU0zYKUt0UWf198SZMzcCnO
Bv+vafbTXeKW+zQgP6yeYxThiMEgF/AWOiL777f++UCiGuATUUW2CBNT4sj4FBPlz8Zu0PX+83m3
r3L7ZMdK3xX99UOL/ewMzQu4bJ1hSL+9SUyrcZydZFcY6Lc6wmjXT/jn0mngaLd3q44cl9pFzGaN
ghINJm3V9+YG6hQ7CX3ycxyZ8jwBtDqg9z920bzD/MVqw82pWwKMxq7/RXOFdKeR0OhSh4GOkksz
88QEjdizFfC6sDzGAroLG+epYVXVM8tmaTgFTXntkRWV64s1gyLPNHTukmISpMPJsVnXAOzVB5dV
YCNc69tNTB5v9ZH2xV90V7a113+KmpwIIfvDUKvXFMk9bdrgQ+eSEGSxkpPFkXbrcI8k83fRIGOb
AGhvhUYaE3d7PCAgKOlhnkVefFn6Lps1fQw6aaMHUc6wi+/JbFGUrTy5Tn0HPjNv2e+DSbxmwacz
0xhPXSfb9s78xpZtY/fr7e2s6XTV3YsvGXxJL6NzArOrL/1yUzthm6SviVkgr+4lqXODxKtffhQq
O0TCpvMoBjZZccbc4SL3RCzVu7TbKvKAVHKOimSdsCWvY/kFD0eyrj2IGbC1NMuH2jbMXVNGb1G/
Puz13nSKPetgc7IqOMxBS7GwkEWV+cWm86vmXtLWtvB/bEinPYM86YlpjC9r1S9E8wfyHcMv/+i1
2aNAZr+zfbZS8jV+sTPog7QfCmM6M8d/nOop1Fny2UJ/2QTFa8/glBuLcRZ2C129dj6K1ShdM2tq
7gBWyjAIJiSu8QTDMCLIiC820l2sJmJ5auxwqqnpGAN96/amci4+iyJqR9fGaro0832Z2wz2X4li
6HYYMh4XFkCe4GjfccDd2m1P83ZBjRZFP3qLNiW6yLotT5Oc+PukPyHPbvwyAQzU3hc10xzj0bDJ
dWFO4gXFE/CUfhWe9lF171nBxkr9UzIFv0e/uicohZHCmP5EuLGfhv3QgGXy4PpJHG65EvugJr65
scTFCDp0hCT3gTTVYMtJDhrkGFq0/GBXbRwS8SDYXWkE1hxVzTsdjeGgKT+FuWcKcaV97tjTffHH
sEew/Lyqbvc9NRjmqgJLTHxRdvzeedaL5V0jFJuduM/LlkaYzYFU01xjgHxqpyC7zIaHfg7R1WYZ
YWnxtFuX21u3yyBivNaStbRMsq8GxClxARSXubMkB0QIH7YbQQr2iopOf5IwWU825boEMHMgDEhj
DpQqexraYyCp3nAUdmez4rEHM67X4oz3lfIBh9ZU3Row0Safhmmb0WEctNNyhmPl1XEufiSUHZui
n1kpqdXEes6kV8GL2dMtPXfrxU40bakGN64BsHWfkoE6EL2SCrs948/tzlbAOTb1KklDgbLwdvF9
wsbLpTs0Pa3jzU3cPksBUEBNv7zFzLZFySHGX08cwFqOkrzZcIWPICeoIShF1N+3DwJDVWXxt8fi
5raYbhUaZDyyyWk1k1KaIT2Br59lPCtVQk5c6xBB6COE3eSrtczwTF74VYaPymE7Vph/WIKD7Zi4
5EtBXQH2QPAwE11PA3jnUnLkOZtfYq23+8V4kRW/SWWsW97tk7qSgUFCPmNiZ/ypV1c/hzUFvmB9
c8pW/Xi3t1Yzh5LxB951fp0y7agW3fU3vsn+B/40hIWiygBeKYbLFFPs2UNJK36tUIWaW3aNmgiS
f96vLPdk6rgPg14z7f3n2+Ozxb0ztUy6WVtMboAyd+TWayPySQx8B7f/d3vrdjHs+lrz6FMfBdOZ
UsU/Tj4AvWL5IcD3cHKt3t0R3Ap7gUULjiZTXfkM6WoRbaph+DRVSksYHP2xo/xFAj2caQUO59gn
gXdOXYZAnsVutF7ihQc2Nqawojd8vl3cBKhFZGTH/vYbqmVF+FHy0AnIYEzGBm0si7wE/FpvBR4R
az8VE8pXv+52TWeyTg8k/pZrrc3Zi+PGyotXihWVN/mfN6S77oOX/y/Wu1HX/y9iPVt4K+D8v4Pc
/09eO5bp5H9sf3Z1kVY//12z969/+l/Udvc/HNf2CDPyXB9f88p91n+p/n/9T0M6/yHQ72JttBzP
kY6Az/xvoj30tYIzuyls/hn/6l/UdkR7fCqKZxuviYmoUPy/iPaEZa9A7H/XxEIHsIUIfNezSVgW
vvjfRXt+PrVlR21wTE3XCb2peXMlhg0zG/cVYr6nTPjJU5xpiBxWwTgAE4doTPEMK56UHVreZxc0
Sq4r77kxWgDWyq4ONDOqq54xB+rFcR8RlMm4GR+9IYbUUWUv8MeQ36W6vKrV8C26u4DyLk/N5Ssa
KsItAw1rqq8axisVkbIZw9E+tfynNliYqrlwPXw6bHnsxdvZisQzp7P50KNZvLh1GlywrQwHq6UT
ZyctduMJuEc9q+m7DwyUFTSN89IrLk7lFcdliuiXI+NGeNXtgDBOPzgF0AmEC9p0SNeZDNUf80zl
1NKkIDmFBY0T7ds0M/VIDKTfQ7/0a6No2NSrV7yRa8vXtJI3vLK7kjMjIFhM2VN9Py9Pc5Q4p1G2
PwM/YOKAmdlqJ/QpqSuvmbckYTcYB62JdO2teyHSjwDE156R9a5dSqYScH5kPl9UhLeAP9a72RMY
2HjilAXLa+2VYm+4xGR6nvOXAbq2rvl2plrglSytDz6eZaUddxWkhWO16GfoeAE5ci/atxHNO+Wh
Mi11MBwFXbG+ZmoI3s1LxmmKbIh4IGhSl/pQTpyI5zJDrtIN9TEIqRZGxo4cEQKrOk5IqB+daXy+
wZRR3kzE6BRJSGbmYnvoGaE7km9O7i96wb4zS1oZ0ibvDJMlPejsnYyVHazB6tGQ5H86rYWOwfnN
c9Qe86x0joQ7Yf4PSCGLavGKxibq9r7aTzJRD9IubRLwogZPxojDw7WnsLF7glV4cQ59kISOOa9R
TGZ3KqaW/nqWM4Qv54KNCCtNnwOoMho3uaBL+FMr81djgCOZ41Y8mcYZwbg43UjQ7hBgyeOLboso
xf1gevFZ2IxyJcYiisbUOBhRFhCyC3M5I4bsEVwHE5axVOt466sTJumu6wWyyoWktvSYVLD/zJxs
Hph0HGDFuYxoC/kBg27fvpPpZN8h8y13qoCclDrZS56il+HOOstopiDJZpIZo2w1frAZSu9pEiSX
WgmyHU+BTOlKkuz4MXDn0ZTaxy0jyuYGAYmBSJYoHc/GaPLyAxIz6tQnqQeye1/P78zSsM3zJ8cL
y0Aoi9bXFK55FmVLyFSI3XH2xoNPXKPVZMPmVU8Vm3yX/BLUV6euxc/lej3hylmxq00wdJKexeJ3
3XFennXaX1rgW4++WVbb0lp//Zn8QCix3ZGx0LLrHdmH/XqzNhF+hhqx3k5ZDSF6Yy5xaOcfnGm7
x6C2oczmZxS94s6O5XtiRPUFlRTkzNV27MX1Z1mTV9kpxsuswHc8Ox9uH8OlU5Z/sIrlaZns+WT6
KNG6NEMw0yQHYYhkn1Q1jYQB299AUOIuyxLqS5OEYXMu5C4qch40Cmqm2A2HPmjr9wi92rsM41TW
VV/MjknDlXUGh5Sy8M0Iij3nmOGutjNrM3dQdwJku4YpeuydKQa6YHmvpqp58Em38y1Eo0pPtM6W
4FMGHGGWivMe2qkfFgPZ2nOiQyuN+kfKeHIm3XhoRXMXlz1HjGCanoEslNvCb5KrPy/epqUeX2E9
JLtXLllXRjk89H5nPznMljnfVA+SoKllAc8BhwaLUOyN9y0RVrB1/V9E+e3b2j3FTfYe63jBHdnI
Pbo7hBInjIDuht5lehr9FX5X+kysuxQ4fbIahG3KoKwxfrlZrV+Qxj3UhXtwEjyFaKXhpRc0BdmH
6qsHyLGahw9zZuW3/mLMYj803P37xEzNe7V6MSuJ9S9GahnGwUJq4AD3HwUVGFlFaGfr/4zTKHgX
0RyhhLTOSEnRoDQR4NoMdIXOyunqMTI8zKbLGBgrEXOr6XFBofuVudp58IXxxtDiUnbe8Fb7e2VH
NE4sX8Jqy8YDJ6A/WRoM0C7tYZOrGmRHhYkSOmJ6pCKdL60kZzu1XmJCDehQJbsxL/LXbv5uxuhh
SGz5hiLps/SHS9P42W5ZfZo589I1usje2vCB92UJiIrFu7u3E2KHZkJEFj1/rarj2VuF47iXDkPX
BvhAqmAbx7NiStynx4A7ftdHQQfICcu6+B3XSfDexi2Rn2aMwxHFOuLP5AUBlL3Vc/o8IckKq47/
4DndlYnY0S2JmE0H48UhEusIOuEzStx2q9E94d0jdHyUSxlOi5GRFN1AKMSQH3qJTZvRrV+HYhA0
hsspvBHYpSBz3vL9g9/5/dYdXZN4PdSPoLBlKFFk7H1oSae4MvVOJo5FDmMVA6cPCP2uvS/bIn5z
9Ow3bdXTGZn8IxQF2vyO5z473EOx1gevtsYzOBIAbhzmQ3bqZmdD00OcbP+x5/kn9DzrfbYu5lgF
73OhnymMfi6cngj/Akzt5OotHgOgmL05qOvSGvsmlz8TZ9bn2tCfjToblgBt2Db1Vt0CCRzr8vdG
4s/ZCeg1u2LmW+h7Olpaij1xGHqbGgAkTt4hkEocVYJVL7rNYv+0W9N9yjHR4Q1oxRWxcHrIWnbq
xCEZ0FGVPHY9M78OuedrnWakmEu29cHuxAa1KugQoepLZwsQ3CWKmCGfz/Q15JHHfVNF+tsrmIUT
EdHCrQl7CyVR1+bWc17EO78fg4to63Ak3vOsXE6/PtF4g2M+g5qaVEMsr5Weu7mmmQ9EaTMgeBkn
UtasxKPtrRr1pIIIR3oUXetIDNskB0isOuVdid88owYifLEpfRg9xV/t0lIVQOHcDvqpLbmzIeVP
z7E5vKBscF87C8Fjz3QDbrF5kH0cGj6pDWX2VQjic2Q//+YkVOOejTAlQ59YccN3ExNRNOcds0o3
j6twNutVCseMgNeZPMe4/NIYqg62iWhV07/1GJDfE6OJZaLpCImfJ/PAKy3gH/2QCCNYGmskRqI3
4pNeMgRpJHRDWxseRg+Akszw+83AkCLN3EJ1LmIs2UoSRm063G791wDy/VCTl05eKSdkxyHYUsvu
EdjQh66TFcP40vtG/bJGOhMokZsIkhbrGSu5daAXmO90PlSfY7tHdhdPxvJoufm3n1F2OLbagT3w
7yR1Ib6WpguTBQ+xH/yo3GcyJvQDnK6frpMMYbkcgeyorWll6omeMo7e3r/IgvhVDj9Xeqs9eWMX
Mgj/CFckV6Yw2FbjhU3BT8U2IOsBAUGZX3pckUMazXumuAnVWtY/lpRak6Nx0mfDIzUrsc/8FaHf
wCNynLg4JoKgPtNI5s0oYutQ+N57aSu1MfLFPJa1u2xtP3eZYpn9JYeXMK6yIaeoY6L25jcHPVwo
7OjVN7r02LeomNxMPyTUbpuqW0CeDjjNe555YANbzzZeOQGTbNF9Ij/kK+yaMWsfGkRtItZPgZ22
WNzPFobFo5k70S6wZvPs0idfK+w2IziZQmbZdYxJiLgbp+fSad4Thy7S4DYnOZbsnc3ynNO3MtNk
vqvTbjPF0/RYQ/NFgGyd1OSIE1GKq0xt3Aky2jAn1wz5VW4ekqL6XVVsuZEh0mte0YlOZwSQCdOS
+14SSOlNHhP5FSwpDUFyZWLACZULgZbrjqLy8QPhnnO6FUP8vDirJ7kf+wYr0tCspwD7AW4UyZBL
cPVzHLN4kYjVtpsXfyICPLXS7NAmxRMIluyOj58LT4LnygldMXK73KYuUHdLj4RZknC9vRVl2tfT
NUvQBEcekpqmz4KLqcsvXJ9gjYyquGJhaMERgAD2jTS/uroCpUlaTODPDWGK7bwPyMM6DhNEdg83
C6IBvtVUuC8I1dqdVwPyQCJKr2qO9vbWqvWzCAjqYia6uX0wHWXCj9VslrKZQWUYtAfdEkO7wbPL
cpx4Zn+q44BAJ7SMGxqnAbnV1UKJ0RZUlcHJEBS+Q0pNbXRoldOyPoImpGMGfixMcK4wu72rAsa0
fGW1s0zmfDPA5nr4ApfFbcc5YOO55j5zpj++bOROYanfFX3+7dgmD6RAaIi4jkclR0VXOZ7axop0
eI2jgw60XEPuUTe14B+LYDzZGNO2mAft+7qxUO4Ae4vwydjcAglg4SLOPrNcxnigJWiCdRngpdur
4j2DN/ugFtvFoi+7U4/7Ap1sxglK66PXWbQE7fg+wMz1ajXVJxPmc1qPwTGmYES3ylofzVNycabp
pTS9EdGFKcOVt8jhip1u4sBiFiulekjJ6clnOKdI21wficIQQLn3XxqP+B67WVhF86FkA/dQl3pR
F/qGMYZFNn8EWWvdwxqD26kivQvW25Jm2cZacwXKPL9r5uYjTQKP2w8VhaxECnRp/qFKlHnjGpyT
1ZF3kAr4jV4iXtA0/xwCyawk8NJdPizqMErvzgVFdnZ1zYMS1f6hIHCbVmB+qWynPVmt+9uS3bhn
4IVYLvYYbKSFcZxiNIFZq8RuHmtMHGp3O3CnEucJvu6Xec75i4/WH9z5NvyiBO9gPH7PjAvXrA1M
ag6oPQ6f20QRlROULfHVq78WPj6FbWkOjJ2M+NC1PhOSvAITAhJ3VyeloMUtFT4iHAuqqY6OFSS7
1IeFmzdY3XLLu8uttL4zHHH2fKoVJ4UugPYZ7JZyv1NEW5HZ1nuGujbEqb47egA+wXUkOdt9z7p9
iBywxO78vQbicu48LmoK7poxZ4JVVQFDCuPUTLk6dlMmdrfIBogXHq/hjJu9URzLexbhhoZuZS/R
3RSNX5xc+QSsgOdFImn1R+/U2G7/2NWPAOlDdvH+IWI/Ch1aObsWLlxC0yociKknLuS6aMImeogH
KF774mB2ubUz4TPgnF3+Qmpp7aYWZf3UcAjLZnktbMN69cA2M4FdCjQVTcusQ8PftarnhDQH4dr9
Q4EBbjP2cRJ6SOMDWapTV92DVXSQGPrFKa0iRQpphVnE8hlfq3lRGGbY/GpVQkCMoDMxFsReoEqw
IW5l3Zt9cyBcbNeXSfQOdSUczCY/xBmIWUtQ7dSVIoNhuSLeCeG45fecCPqQ2TbcjCJmVp8uqOfI
idl6wiatZ90Cp842YQJkb17XT1dGXKg18uMyd49MCmeIc3oLlk69kvNSKtFv/SRw7zh3hFlfycd+
Mp8BRK79nHcAaGJjetIjriiqqYlKFlXYgtDs8vajjjaNFeGnH9IlbCN32NdKs750jHN8jplMHPTJ
WOSTVSrrsZZfI9PCwdT1Y2PByFXEzYGdd3cG28GJDI5tNzgXZ6mY7oKwRLfuTYe8oUnlY1vjMWZY
YaGfbpK7NNefRW+od0SNNAyqX71hpC9OkX5G2Urui5Kv246VYcSMFLFBFli9Q70YbyONmAXh3kuy
Dl5FJ+5yG1xoMvRjyCJnn1hWKNmfRNwX74kQyW5Gpi8IbiHVrYeUWYZlOtoP2nSIjlVRHNbc5D0o
FmYIXq2OpEMSNYajg4OIeQwMbmr26nt7/W2n1daxVA5xT5kmb5HpxSmdEVdQ78Xamo86guLhxJRz
bWbTa7LiP96CawWiy9EUhnqeKAFRLZXu0PzIsN/LnkEbOcnxQU4FvSmnvrhV9idzOvOO8ereLZEO
Ew6Jr8NCbBdMQBh7ZZJMv4fvIpmeoaNDDAp6J4SFa5xUuuSXdBIV4p2gPzC+9O9ApBrHVg4vjLf4
+bsco3/ZHV1bVOGYYC7K8tV/MSfpXaFdO2zAam3ieZq3weQ4vwa0eC2TcVerT0yUG8eiq4kXaXkA
r5Mc8clS4qPkkbUR3Jn1bzn14TS187ZTPVk1ZvAjMfhrSfozW4q9GM3/0j2q0no2l5yY8oHTDJWN
fmy/pLPUBy06nBHM99CJ19eyNNznJEl2mTI/krEXX7HxGUXGcEmFS5aRF508248vmSzO/DL6wVMO
3gW7C51MmsciZZ1nFzd2hmHQjCnNJ7xSMODhOt9ra8UlAgfPkUa+VEMbBqB/WTWbCfMn92y9NmuF
Vs9u2tHMlKjOMygZezxx1bZ2KhYLs3pX+dMEqZ5Wivdti4Q4BWw8SP2hOg76Fcao/+DoE3Ff7jVg
X7YtHR1xUJT422aONoHDyNgzSLopp2xfShnRb4Q4VFY+3yQrYOUgWl7dR9PWiGNkfqTSMFSa40OV
R3LbjBqNJLbZg9uM1ubWsRjh4OHN9svQSBHN09Dv92NslAdMy/kBInwQ+jzq6xiJJlDyWBvzcy04
jReecz9Mw/jOUHQBZNTda0d+jy7p6XlmBS+NQ4dgojchnUcNN4WsPUjztJyzA1KFk0EixtaQUfuS
uD3MKbO6Y276QXKdOrNcIjmlz/BEf2RbT3W+18u0zrzxhMTQ/GvQRWTz6J3BgOA8W4ymDUgqm7Qt
Q6ntHzZdcwRi3n4o+vTD8xmD5t17izt4RApOh0PuiJD94wEAp2VJ+0PGVM7MxU++l7fnumnvwflR
2KqqeCIU/sVDIh5SfU2nYnbuKXXiU2zmyZEhMn6ZsVZAxg0DQT8B4VG7OiMMyEjDYCEYwevUB52z
iUZYGAbxEdKvqI/YKzKbWQSE6F9jk6LDbsg9H2frcSrJj8Wx+lMacASXPA5TJoHsOAzxDJbkm1ys
n0g+KzqkNgX7EbncYNF9HWYMkX3MXuexw9JsYh/IaBvnxbOxCESTjCSt9WL+nlJag2U+H29S1T51
X0xaKIc+ir6Mds17QXCYDRbzfEqxrdfRcTX4JKPKzLMcEqQoEs1wizFHjeYDFYg4aKcbzr5y2q0E
MonHxaiPLiR8r2f7wnoE6ZfuFVFhAZW/NxB9R1U9JfLgZsFM2yjdT6LWjL4R20yYXiR/Nnq3HZ45
0i84VkBfclE7ls69GcN2RX96rwYPhN3SPjnRmjtQrENdKKn728+Zj97C7+tyxkY8vDUFf/+gfvOH
+i5zSKGecI0Vo5yOlNQsrjV+SmsdsMYmqqnvG07eW4fF2YxstkRIBtFVnW8XEGGYcpCezy3NQa1z
hXlgPzZ9hEY4/6i74ndT1ylrUXwtFSnY1To8FW7xx0edRXjJoDgW45bIu6rfJT0GxXz2Qz2130Db
2UUNWlX5NeuCH0v0mawx4PbiO8ca3Y+76jRvYs04nzFFJbO9u+kpkQHCQS8noPWrovB2oeULvpn5
y84I5vFMnmQekoN+zde59jzZel8n+le/qmRjO3+BcGrhkrGQdYN2tjRAb8eU27gqNYeGkRMhsJ6D
rvLnaoYe56WVu1OpufFQJdMdrA+oHbvzUpbXNVc1pNQVE/rHaiZ4nFz3yc71nuSl+mBUwS94VL/R
God9478uWfFXZBoHsx5jhjcMMtglyYQMTrORqLMliIa3E/M9QnON8xue3TzOXy5k5w3ZMVSBRagm
41FN0jrNjd4gw7Fo3JTGeTanYRPFk6LtxgvRVm+mWJzdYJoKcYUzMNh/5M5lC6zdOyKkqjP+jvLg
qOhSa6Jz0Y8vIf0Jbp44fh+d0X6rlx7lRu4fXRaBk9+SlxITjHFAz/MWFELsbjOSRdXdRVTr97q/
WulM9ikmjB+y7neZQfXh+goyrOW+JsZkwx3zBWKT+d3Wk7c3U7Tqk8TiWsk4zDGvHtwhdj5nD4is
BfHJipydQGa3oWM1m/iAF4OzjCfhkgU9N0GzRmugux1qeCSQTeYVd6jXy6ya7sBR8/nv+9IGfTvT
Z4SB57056XjXzf5rGfx2+/cuTZ6NGQvAMrQ/ob9rOhcBvPLKe5Cl6W6XIf8zmYTOBeBKPcNgFQ5M
vHGOXPNQjA2EP291+YN7q1GvNavOweAfJ3a1Nhx5jb2qR8GXBFsB0fGouSkRz9FDPHgD53Y8FafA
Q4eklLVLDeeqC+eZjuO2GIoWVmXwU9rNl5mOPLzVZcwpgL2XST0uMbmBgbWa9ompot3wSc7Mh/qW
yX1peQPuzqupEPyPw3qott86U704vnc2NG2ZeXxu5LADOgkCD6RsRC/IG9D6WwMuoDJ4yzvkHIZ8
S/jUs59Yey2y/HhT/U5Ro496QT8xwftHAM90YziXq2h69ioAgWpgIjRQ8S50yNoW5B8dbYbMW6/H
Ygkyqec42Fozev25fpL5BFeFSVK5c+0ywLk2YbzIgS3GONVzAorqNH7O7ZZuRGWh2FH5vQOgcGEL
n9OXmPYT5Qus6YBtJxZ62SViZHS8ikVoaZhnHw1aM3vlXg3T72zVhVfHJul3EmQq6w+JhuAfd80s
ylO3oELv3CCMORBZXq+PYgY/msTOERJl87czx8yc89CSW+rCyj36SMljwsIg41fHUa8pPG3LMUkE
v8vEICUiXqiZy/9k70yWI0fS7fwqMu3RBjgc7oDMtIl5IBnBedjAyBwwzzOeXh9YV7frVre6pb0W
nZ1ZmcxkRAAO9/+c8x0BNk4z+mI+sDZUzKHS824jpd/YEAfkeCuqvrD2/OEJHx3rgGud8ivLbk6p
Dydf8fUkYqO1MwXcG74Zw4HuMK3QSstOaZCgb6tsN0/mDf5OMBiZxQwPq1dgF6d56bnMKrbVI7WC
KzWOgNa8fkcBx0u5fJkfNDzwKj6dxrhnh9AxYfYvJuvP9+Pu+4dvZ7qk6mUbO+61MsPzKEJen49t
tl44sTRHP1YONtfAJzpSwsDe9DRAstZVnFUE50JM6QUK9fLdQtYa12Ewc2vn2QXXQrWGuYaXsAvu
TJO/wgtOpewuZUsfpUq40ZNi+nSHJQSIjtbmNYfm5Sm9fOffPyM93kc+js5mFOuxMN4QMIs1xraX
8d7OQdRjnyKCU+1gr1Dz1ReMZ3GdihzsdVWvSwmWBVIfz6thW7fVg1fEEiZ9MJ8cs0MEsEhuzpm+
9UZrXPdx/yp09tkFkF+iaQCam7L9zYSQnJDtL2/ZnThbz2Z5tnNENZdkHCE495QUlnvydZ8f6wG+
orDsfWcNL47DM4PlHAaGTxUCUSh85rDUCSZVcgsAKib1Hgeb1PN5dKW0YlLO5wE/F78rSdsJvvfV
ONv77+c2A6zuaDSftmk8Afm4hMuV4togSQJ1qCxJFDmN9rrR/rpsk5lp2WKm66dL16Qj1PjdaCrE
yVLtpV29TH0ccHnXpJnGs81EiAqMkEx3LR/smlop/GosxWq84ZNsMQIMT0E/XNjZ3nNaczeuU9fA
CxUA/yj/7VgsEJyVN565cKDn9NXlTqo6QqQ+nRqDJID+mpidOM7NpNf5QG+NCnraG81fzVCxeyoo
m2al8/cRmNvt4PuPNUdAbMRNfWEiWvs4y7ByHXyRQ4RPy/E0dOM+TcnJQsZKNwS2g13yVMVGt87D
8J51wmesyBjDQdkmBWSVFiujFTTHrgaz0AA6jVvtkq0tsiuZLZMb2NjXdkW4JmnSQ4DddM3EbgHO
G7suc8yj6Ta7PAD5ZGTuO3FzijctNjF6uvRIIsTPXKYJOG66aLi0ASYANiZp3X36cf5l8hGT5J4m
eCBds8G/QXFbX33kSnxADUrt1jmbpU1zSPyVW1hYigkCj+0aw3F0ksUxYjX4chWvDue00T8UAvRU
SoaywxUKZIaiWVtseT7moFZGY6mA7KmNsl886mwPVvfTxJDeWMI/2qDKU6iuAHicawyon/RbUu+t
DNdwUMVPGsH20EyEC3vfOg3OL7+AmxjK4OhwllzXKm3XXvG7Lvz0zcsZrzTZUTRh8uHtKy8NyF7X
6WGQudzNtvPLKxu1jXGerkjGM733zxEd0TASRnfdR+XRbqxiywugL1AxIJNOQiovFxsE0GTdeprK
2hHEmC/VCxfBWs4MhBb/PecjjAEBjYqLMu97GYXWaXAQ7YPZY90hz7Km2pANngy4qda5GXyCK4Zz
05s/lJd4G5NfDDFd1VFAc3FLhr73gckmZq12MJO5wTOKv9SAQmT5vJ1DwKTpsa7j4IgFawLLLZu7
Lu6vgW52ZSJIN1k/Gd87V7fTGUep23aGFtsHpbEfoCNEXcPQPU0vFgdsJ1Nq0wTBngWKgEdROmuO
0m8EP8vU/OnXOHYDe6Qn1PPwJIGI3IOu2fsMhlit2KXAqKLc1sXS6nsaJsc8EfbD/Ck18ZC6btaj
xLVFdcyrLSREmpoKOcdVBFcd3R6ErX/1t/N2jJj/4VvtV5OUFk7+GLF83oxbEwFt58fyQ9RPtrbr
YzfgUYhGCpHQr3D+4P7AEa6IBTHkKmxsLkl+j7nC3Wm6JBGUsTBk7iGRBo+jBK6i5ATl4MxFleEY
vzAP2mlAbyRfk+TyPJIB+U7ZFdCNdRqclVm86ZHc1xI7YBXUFYWW7KmhoiDjMrNg0TAkYhOJ+y9v
qCfYb3xjDplMOmtoZ899iV2buuQoFD9d5sGVeTacMd8GYfKUlpV1ngpniQRxvuvhlVQEoQwecxrL
DHawGthQiH247uhFqx445fGQNlMoxNG8tWg9SaNuOsoUH1DdWFtnCVyDiYPklN3TUxCDL+q/dO08
zm1Nrt7vNmUZH/2LcsF6WjayEXPHdQrWwKQgyKVL81Q0YqsmMyFEDd7fTwVIpAH10CnxPtuUjSS8
d4E1PBg11IyQq6NMnBPCKBEOv9zH0gB2bOVHZzSpVxKCxDXhwVXQWD+Qfu21KrW9aWLqv2YxXk0q
njfjAyec+uQQNcBjEu2kO39UUU+Hi1+1DL3GN1UA1Wpq9Bv5lQ5wWdxBm7SQcZ9nRf+O+SdbNDof
nId3Rgg29mmdbV2+ZJe640Odjx07vREb0vK3DMqUEDvgLEhcTi3oMEZBx9g2ynuV5dc4pYkQ/QbL
/RKHMsPxYOdgaF0vX3GEaNg4gsESIQ/epJA7EYQXWiKITbTy0GHPy9L+Jshda2XLviKrIddlVQ4b
0ygQmtEtNsHM85dByqocsm1gBO+1uM/bfH4us/3MFSUHttaDENaOYuRy3cCAZjppMuvVA2Au07vB
N2bTk1WP2wwqdJ+rtzydujURE4wu4yMxdA73DsyEkZ7YtZktV0MDIC1KKa/0cdrRM7E1zfipU9ar
i3yUyZb5CjZR1ypC7rnnFB/iDosGx3SuD0xkdnNvh254Rqa6HTAerqpURTtPWGdX+a+hV/ibDgoA
rLnorCSZ/4xCkmWK3zYKY0wX0P/J/n82wFBbKEbZBChulGGyxZd1rcr04muamMFWApSVAAE40Ru7
KotOWT2Ed3U5vcd3YweRMuV2ncr8uWwhfZm99xEB4dyFZFqpMpuwwVnLGDI7pzNHi7xvuSdwg/Ur
enAwgdvxtqzOLVJ8BElt5SGFsZ+PgHLRizrZIljTuXRUptOehny5E0f20Kx9ZGej75oFs+tbKoaf
Xa3bo7ns3L/TAN8//PFLzcFJTVIRLyR8a0xVwpAjXbLS5A3sZbDw/YP1nz/7v/1vGVOMVcvBc/ZS
CR2Twe13EUAfm/SFj5wzJzzxO7d2H02OhEnhT7iN6OpZUqxgcYbT98/C//zZ9y//2X/7/iN//4p/
9kekHDksRE5HPNpKWGkqAdGnDi8hpYDbwJrBgRcLI27yabhrGM+EMw2OYf0sB/kzoEP8EsXRQAVp
oleycmlXAdRcKjPfSezIa8Wfkj0209YmBeFv8RCV5JJ6BoITsmvXMi0c+viGK2/PEgtofGJPQg5w
vAxGBVKAQuncmcwVjlKUSsYcDlLtSnbROeD3pxDfMT6WdUda0aj9jw8rsbxbmf5mzRzXhckyB9bD
2QL32juStIqwPgPiCJuJrOsmH5giWYQEOluzhepgAnoE+3zx7rJ0gN/f5KP9UQr/OlHhtdcc4RcR
2+iGL1Eq6+xHLXlYRFClmQtNxAuS8FJ7QDuJ5WJ+7HEUCQXtb9lRKt946bLfZuNlj4NFimn6xXAV
JqPpPwcVzQWJPe1BFpSnIkloGRzx1cy1gO7l7pOykzt/4GQ/jMXPGYwNexceg2bzgh+aufTMUjC5
6R3bha3LiWgVWhrMqtU9ZP7a7Y0HXES08wnneagV9CUyKaEF6hOE/Y+GAQWMrWjcUQqaHUTtPuVG
aHOrDRPotahdc16+wGx+d7vhcczYOJhOxI4no/CuKImBAK4/u/CSCNXPtM3blXPqO9c5ycJ9Sg2r
Y8/LiW7MxnYZF40bPU7ujvKRu7SjYrKiRm7td2pAGP5ZOdy4bcVfWDRkDIsxZpB1HzCBBdFYnwtK
ktCqQbNt4ZSR4I02UUZ18lR4OTUS2T3F048hVRvI66Lf1EtjtmGRg1RLkMqd6GaBRyGPMXJLEjFO
Hbx0D6VQ8d0xS8+yae/VJgsK7Fg39NIzcaFtm2TDQS5nvL4oE/SD1ofbg1fCK3gvrCATZ6nnVw6K
tE961jbwhvBQ+vWJ0kk83yNlaMvrt+qLrQhimqN5h1rOJHNSnLyzV50kV2e0r/GA7y18oVogObtm
aWJLYLDMUPqhi9nvCMZP33+R59DxxWsyBkbOoTJ2LTODPqzVAd/GtEpnZrGERgPcfK5/ag2xz0Zv
OFRh3x96WGq2Y06IVgJVvQBH4rCc3cV5fCrACLgwJgMTPBwosrXh+CddGVw47IfxuHL6h97DJu+9
DjkLSg3cwh16CJJs31LKWOPo1nWs13Z08rXt+Z9Nad3Ysdq3qX6f8/RtrHs8jXTk6cF/t/3QR8WO
u8fehj4Ke/HUhRmnGiQzaUssz+l3DdmbVXXmTsMZWVfR9J6U5YTizzyqBxiw9WOybC5toI+FU/0y
KQ0BuRY/dBgZVmYFvmlI90Mio4c8RNnq5vRFu9qjYpj9OseHrUaRQpp240uWxAcT5NnOKGQIxFt5
9GxTtetlTF0GSZ7JMw4UsKA41gDZCDrg8Q4vVmdxnPlUIk1u8vkzx180VfphZJQToDiWmDp2NFHc
p8spatAFEEM6vWsX5QHdkSqHdHhyU+YcaRdrWO2oDkXpfcWkD3BzdTBQ3HQ6ieXyax1G9V7D2x7k
cCmQl8+hoNU2SJhumexIwcTpiJqK5i4MFLpVGb/GZWmvvIECXtIUFUG3lqdYNgUzqx/lE0DP6VwI
8AF3CtUBsnNKeGVNHZPHkcah6AvPDNrO8N570Xiyl8ja9w9eOTPxF8wNyqi+za2eICRKhLtwLtLq
mKdzfPJbYSIjAB4hV9Yugsb3D98JS8c0THyD/suYkBsld1CutBN1W7CkPzOz0GvXw+pcddSxHyYw
zDxBkpb8ZPCUZ2wUSU4MxKORWv6eDZuLnhFhi7IIhyg/WSJ6mSnmQkfoeaop0Z1Fvhx66p8iSujU
XPJkOAA4WC1rmjLFb6jdtH9F8kXW9NByaQAZttE8+/rWxd/0XpYoeCVGs9wfX+tFwaYVFjTqkPzE
LhUee7cEvNPgftcdFUNBZLzgV8xmP7piMm7XoyFhMGnQzUOjYECoER3ApJ6idPNuwzhu6ZH8PTGv
5yRBdLWJaK9cugXz2ap/ubD+1qkDj08ueWRhvw0dQrFpYsZyBje6JBCOmJ+nexwZOfuy7jbju6+9
vHggT/o1NvYjMNn53SiKs6eH8Vdm02ByHcAGv9PHW1DfCvQQOwDuZPCBG1S7FwHCOZ6dYdfHTPAn
IgNziIjqiTJ6E533bg/AYKfmFXbsOs3Na9BKxWlpcMB+2r99jRk1hq6zims33vq94GyYY9iyyaJs
rDAguh35v5JZ4qOGq0D5l7cKijm/nTQW0dqavUfgC1zBRe2S5z62ZXNtTedBVVFHO2+QHBsXHHVW
PTOjQrhKl7RARknpOH068VWOUfiU1xZj9MjZRIj63BmsbLqKP0VaQ6ykvvimbe1uxy67PDoBppKk
KB4LPHKlbzb4ixuT42z1MGAblZ7d/9GB46L3PpVheYrZ2RL8fFBTR8eyNW+riS74OLJ8vAIYuyYo
1SRgLEJRfI4q1OUxcJnBiumXZ6dL/S6otUH+FlV4dGss3xze1S4aeKO8zgbfSS/EkaWw20scFo9k
vjjnkmn65QQHazbKBaTtbHQwd+cghMJgdNa1drBqjzWyolbqRnTFfiqG6rYP7fkKgiPcQ2JjBMy4
7dZV5j3MJIF9uclvgypBXY0Zpva16bKmd9Z7I2ZykonQJ73IFN8/ZJwJT8nrELblbZ7EJSVxkYKj
wXT1j18yyN83ZOihN8S3k5yHq9uGb+FExosqU5sFVTzEru9sbK/HT1VF5TY1qiUm4lHVGrZrqpw1
692YUBRDX3Hiq/bY6uaNPpXkJnCW97xkciMTS95UifHsdJR2MgfIt23429JqeUROL8hBPWfUGT+k
xC3tIAd3lLHw8eBybMoEk2s6E7B1/LseP4CdDqcIVMbVfRxUgoWIliqIqxD2gYqm6zq3ts2AHZPw
BltiIZkllYRmChbjg5Hl7hI5Tf/ob/gx/o/gV3H9Ixn43wjvXYsob5v/+d+dv7aPEBh0yDMKYoNC
Ex4ktlj+qYSiC/00KmnBO4DzIMQzN+K2b81TROz6nrdr1zGbItpt59CYSAUreqF4iqP8zzmhFLZS
mNnTKUpxtMQvfUPLebG0nEfQBA/YV7JsTQMAZXWl/R9RKDsNxbqodQq5rzmoMYrpmo3YOyepemoh
mpD96KyzneDDLyxhMkgw5y3zpPAgSv/9u/iw8ar4KDr7UvpzcPv3H9wsbw5p0D0FVoWuJdkn9Tjg
zEkrmq+7BsCOaT102vP/zdso/9rlwdvo2hZ6l9SuzVv5l7IE2t4sNIY2OLSD/ln2gfXe1THwVjt2
V4RuwBTqPnqb38qJusOZ4hK4xKP9gNuRnqE0LY6dTO0H9NfmouW8w7NAgEVmxF8Ydj9y4xLG6fST
OTXGMYEBg78kuI5JrDa89822UOoHRaQNhKcovBfEELFchB9pneIpGufsxYrGfEODEYNTGeo19k//
Tlvd0R2n6owl9NoKcnqygfiA7sz+rLFeXIl+/qdY7T+53Oy/lEosbxB9mmwBhSImq/WSX/3T5Qas
wi9CfAGHTvibMQfWpfxmXw4FLzcWE1tJJ4aYWbXn3sTKGkLb5hrYDzbt8oyH7/ylrDlEodBTSh3P
EmCLnbY6OAF9Txl64/qnU2bBxd1W4zw9Z2N0N5oZpW4JXkbDz97pgO0fjUGe8fD869fGv/uP4Vte
nFr+h13Yksvv//nFTaRYQVNjewfMecReyvh0NxR29BGWDRHIoKi4lfggUK/gQFbNuCqNyPhyK4tn
V8EmuAaAK2Mn3eYuYiv66UK97Mzn2nOGja4zRt1cVisC55hXUGwvga3TP/0sccI7Lez2burg5hki
aX/0LJHKnPJXBVl35+4x/4wnUrnW3VzQGB8Epn73y+yY0T5APs18Mdv4PRJ99MzuptunJGAOUnfg
5zCCQ2TrMWIO1F7PgfHK1Ec9EpUAehhHcltz5lgXhWetK3STw5SCWLQ33DnWGa5f7Yp5VQWW+8hD
D+wDCsFQpeFN6dGvymGWBcEnS1nHsOubKn/tG9X/6hG7fNl+FN004XFfuOHOQ9vjY4AgV0EdbuVj
ySwfwttIvyYH6o0B7xUOPXY+3fXqrRqLi1XPzi+W1gPTT/+sqGjmge2Dmu0oKop9qCed5ag7YnYk
LozsQOgy4jnBDDLc8dymAMMgojLsmrls3om9YRxvjty75HcHr70RMSkX2fM4GuryLdfKo19gesaL
JU8xbJ9Da9fT3mmxYvax0DirWnubss0I/cJ6/9dXof2PK5GjteVo2xOmqa2/3mEIPJFhk8k9eAxM
D/CvGHSN3a3uX9NeXKOlelQGtQJRPYtzSo0CIz/a37HQc+J3h3b7R8mxKb4yhzmvRLvbaxOd3Jwc
lN5pouaBeIdoSAp0i6t+bt2VbhtYyxMzyKZ2wd94zO/98B1jG6YNpqNrmc23ZsufTN3BOWRolf/m
ZS/PqT8eb8efPNZYWHBTkHqDSqJty7T+srCAXjTmTujwMOviEiWTuIgJzJJKjeiOrt9zlosMpHz+
VFBtvJK92T1xorkYQ8cBs266ayPJWPZaoP44wa3hg1NhWGljkyGzXPa4v4Osxzm4GCHn8dMi/bey
DRKAQRw/cxOVGzDIZlI3dwpmmiicA+PoZEcTA/q0rpxNKjJnVzn7Bv1rMyNn/Zu3gBf8T94DJR1P
kfdg+vjXQindmyWJ4Co89KLsL1MauLddbaOXiTel2/Z+DlR4qoLoh5Z4N2RUvg4R7F8djDulTQZy
mVe+p8ml7a3HdEpwMWfCfsp0IEH5psx9o/HsVHX/6kXvPjaFaz/0X9VomgdRTeTcDGm+2DEMr1Zx
pzUxeZWJQg3bx76PjB0W6UuO8HaZo/rVCNpoHflJDEG87h49ffL9vHzqmAhtqmwsD11XXNPSHC41
EvLNGEwfLvhnbKbZrikn3OGOemmm2Lm0QsoL6+VbKiMTjrTFZdpG7QP+IZsiY+pdqs7haJgRDxmM
245UEQ2A0tlGw1xeGqSaDQSZ229vCWv2sUk58vfm6GIPqeaH0rEe3A7iZlfVD7bdUjSHIeoh4zBY
0pVzjPBL7tFaz0ZRkjlp82jvdnCl+tmlxd07t2aFVDCYEUuee+9YXbI3VGuuwzaQ28HAkEpMMSgl
DnRdujfCWfhtePG2I9ayHfOPn5oy4y1p6mRFBCyHDZRSw5NZFyYO0PR6GihLcNy0O0Ooiji+b02I
5pvR1ZjvLCPZRSLJryYlIVhOse9FnMv9mWG3YwXgmcIhpg2AQ78yGJo7oetvrcoSewlYuKY4xZ/Z
/9FBCOWZ4HPz5Vglk695wso19++mtpv9HGJCIRnJ3q8j4FjmkBT6mHNDPYe/q1Rc8W3eWli2LkPG
cFSSMHUx5qwqjl3XOoVVp7Rjb0d6QLYRreRI6zleQI3bYorMJ3LmxX0aUrAxKL4y9BV79dl9wSm2
sjXnPhym6ibrJgSe0jee//XKYgnvH28rLbRUlistqTz5ly1yaEFkn3pt7FFTx/USIryk2vfXOLrF
aprlz55D9ENexv5mspp0W2oJRyi0PvpcB9ATGNwZMVyJAobVFTpceOw8HmtZ6D0BhYoONciCXU/B
/cG21WtLadNYTtmtUzjNpZ0MrHtVD7o1TNs7zzcgx7kFB7zrGCbhdZH77tmQkq2whN5GOa5fH3He
NUW8d3vKiqic5esCxikjOG2eQnZCXQbmh96BMjUQlb51KOZchYVFO4tXfCKbM6l2i9uOekvc/VyP
kWPpO5G2wLdU1OzCoabXxiK6nU3tazYIfR1od7JJmy05vV0WnjLAnD+opj1GHu5by7gK8cX4oj8Y
BWp5Ee9mNhF3mh0uT5JhOAAPwX+i4s3Agrwdev6VQCgHXcqfD7YKrm0OlNHgCIY0Nx3hXkDxW3Lw
jj7birFeSpP8IWNis0rV4L0Qo71Npgo6hbzPZzxXbLztU+h4xAFbXR2Iz0OlCjx7K4lhr2aqPi9J
ztYcY9INPsy1ZZRsNgh61SnOmIFo0lnlAfzs2F1MbYsTAnM1fhfnKSZ5w+SLatfex4sZJ8UM2iqp
7iL8IDPYCjqCCOPhkoyDOPvhJRgDvFhAUqOMS2iyit9X7P/v5Pt3mB/OsGy5/8+Yn0sYFf8F7vPH
F/zvRj7zb7h/PHiXwCAWFA9nl7/DfUAnCH5XOe6ytWd38R9wH2n9jaSAYNPPsZ//c+y/w33cvzHM
NFk2bKEsbbn/T418kr/ov+xwtOdZrnDo47NdC3vnX46Y/mAEPUMo5whCbKNdOV18b4QX4DAmzwLn
y+4Ypblfbm89lN5SSeYBFeFE/lZ5br5zpKRBZghA3sn+uACfy5rf9+x43iVuf00Lhg7WQKNHwRDk
kBPpdLz6vqSfkt2PC4R7AMQy+4j1NjJHQPLvOMd3RSsS6luwMjvme5JgzNIA7FfNU17s02kOD5mF
XMpU4USpl9j+6dP7J6dJ8U/eEmHynvOuAGpSf930EbmpfWvw5JEmHtKRgqRzkBp3xGWnfWEYe5XT
24cHhw3IbONnZ4QwJx8GOytaBqC+T7zStmSF6rycVxPceKVJACv2VgJAwQ5li+m3p96YH5THf/29
W3x8f/lAXdgulAZCkTK1q76JUX8+Lvr0kpWqI87sB/5bVi2lhTYq/Kjwn7YeU7XZopTjNQdJjAZS
eWhUFaDL2n2FBzjsrRrT8RikS/8Fdg9dYMoYpgMwExLIMW3QGgIjAaQV9SZ9WWr8CGiahRuQo6QS
vXHAkaZ41ACIE12f7yOrala5Uf/KsJWtwLKcqzTiaVaMZ/jfr1LMhI1xKYaj+yb64FmXdMoVxKXN
GTIUiUIrgeKr3GsQFhDOyq7bsfg/zzfEDmcyGeKYGT6RQXdG+iFMLcnZ2mT1EMrW5kwlEOH3VahI
aeb4W1366vi69RBeXMOqtw17l5WlQACp9qcIQzR4gHlu7E/HIAV4HLK9T6V6rYaRP9dQxVYgcyrj
pUT8XPfgfsEb8pTTrcNUrjvwxJ/WOAMQy30eAIyxbir8FKshxJDhmPqIOP+UC4bG9QgRq+UvMYoA
UaWT9zy1fhCKox6OzjkdY+4k6PyZTE9jj1kvGeWnGx4tF9kJc8oVEhSOxRKYYt35kKqac5JRRZXG
7/NMvHqBVha1lLAFUNeirLmt5GzvzNAG9DcL+gfzzzmZIB3g70CKrTZdX7+VTs1nOUQldfL0DVWF
oDLP3bR1eKbkkNb0Fu4WpkyKyVLXvjD7r9aUzdm+RXdK1d0nYAHxOy3hli1aPLVsllil/XjKdPvl
1y0bQeaa7Sx3IcQ0Q2XsVxhtbXw4G1Sjz/eBy5hownGR9c81UNw1nWovlCB84Ib80mlFxrp70y67
6L7NfzZxdC9CRBgrii51wvY36vpXoBvv9FQaeGhAxuN0nmklCPCFO9I/lzPK2WjKNx0trktxW5lz
zc5B7KPJh41Y44QvLc6mJSAcE5c8kwd3oScC+wmrHXnqVdJyCuq7fSjam7Co9y1PbXccjk1S/9Di
nuHwCWD0c8PAYBuY46ex9AJ03Ymp3XY59RUuNXvFPFF0t8QOEfjcSX+EE7NLI+yOTpaXnOXDtTTl
q5vop5RRqTTmm7gMTeRibEthHJgHcuTrLsN7GRUPsWo+yS+9w2Teg1bYOdxJYB+7j9bFQdTwz1GL
AQcHAyQc0gS37crEo8XEkoVVPVGjx3Au/UKV+I1v8qNGu8ul/Wk0YbkWLQu6bogfjt416p23mM/T
otU08aNzUoELqatn5n2nqg+uNM/+wKlXwgj4lBO9hjQqbghZP7jM22MPQqwZUFFI2i+V9baVINfY
OYerwMdtNmf9HjrJr5w7b+Vi2EYrS59hleyQuQjlKWxWjkmJCr1/9coeaa9s8M01unjQ5IetBCAU
BSYxqwab9jK1LwCgGHAayGf9/aTdazQm97Ga7jzbOJTa21glvowJa9WWFDPLNVnXobmjONWm/K+Q
a7sQx8bv6NsKm1XqfwknuyHV/OhNjPfVND6X1M9RRMLBzB/M6x//bkIxjq/oV+2DAxtkarM05Wfy
HmAxWBVupTqLjj4YTDs2t9aEM0kG71T4THBRx19pFiyZdYzchk1lt3X1S+t++Y3Y028JTahq9L5E
6z8EKt00Q031HFUFtut+ENq5CVwYYUfdeIs+0b/NR6oEfQpQsCjhLS7SeYQIzSmxYgY7GGa8MrFD
F4JhglY14IXQqXadCp/8AbN+HHVHQVUeh0qk1sYKCJwPFziax7y1Xm1nK+MaBqzWd0oXr4FXL7r8
G0U+MfBmiXr1adJ0tqk4aM8REyMYCtu8w44aM+rSOT2uZUdwn3nIU1PTw+RY4XqYZnq+PBe1i8fb
GlAfbm77xY7IoKbWsB1zMewY2FzSsn7xw/GqNCHyINcv9DMCWGh+hpGuVqhQP22gOkXLhAHm/Arv
7JK97Ovv35q86qGUbMk9l2eguzBn7Q9Bq91cpuD2aAkJqYNkCWGcO+Lz4zxGVjghp6Pm/vdod/cq
8tZjkH0pjBGnsY45a6BaeRhdyWaO9a6w+3InJueySItQ8DLMyt3TaACsxanA+sKzZ7J4zYn1I2P4
sbJ9Jotk8Vbadt4TVE+KisVnafivddjd2j42UNAe+W4kQGFLRReYeZtpXOFCOAYI7AmGxYRPmnLh
21IQrJvcx9gZKRXVbxnC36rLQAp8xGVEyR8pNuXYnw4bEdridrUh2qVbDHtq1ObbpNZ3aDucXzou
xbJV1xmgDdnmQK05d+AQpLQvauurjOi3N9GWNGVKK7e0W/JBJuoTE59bhQ3hjKDwc6Y2pxoxHfIa
cJ5wwRugZGGVEeKhvA+oVroZVPErYs5E3XJhriabSN4U7wPLQ4Gn4jBbpj2u8wSBLSAJctSgBTHu
6qsp8T96cvg5R6QzKjHtxSSeqSLOYQ4gJ1miWndaPw2KJ2jgnkTbM7lfSTRQVTg2tBW+W9Ytf24/
UwVgxeGSuN0RSgCE3L3OrlzmqhlavyDgIx+XA6Juk/Z9eeuooqEHkc9jcJy3oOp+zgY3cRaab3BR
MGnh1EKseA2s7DEDzciFjhRXWG+6FuVOA6cGrvOzz3tYEOy2scwUtJCim6TGlePqBzHpeT0jIw9+
/qzyiXwG1LNVVRUvLk4IZuF3oaqO3aQeDDFc4pLgT5Q8sf08Gd345FOpvXIkzkcfyInlraDuIlcF
zvP3q+PxuAanQWEZU6/ln7UVjtLEe3Rj9auJR675Ub+UOrrveYVKNpD/5cH17xTHcaDSfOMgLkJI
fz7kixZrCE4sL712/dfcY+cMkq7Z182eVJm9VeWg1w7JAdgE+tiOyl73Q3ZvFzQtsNRbk9hWeflM
D9T7TCLv1DG1wHYwru10Eszmp4LMBHkECtVPYzFXhC7gwxmUGq88PKQlts+dO+NfLbP2TAD+CggR
Sn6B0b7K4SGVwsbJFEbbOlvgfH15k8j0yYKrs4sFJxiUSBTy2DoP1Eoynhuo0MmehUG+morXdBNK
9wl4i8LS0PAxUtfjJ+Yjsa08j/Kt71ANAEXkhpjdkX1Jd/By71cU1P42h6G25mg/ryDqRDeTmMUm
ofFjxX1I+Jvk9YgQ85Dn4EysIIJ4lRj7xCPSSu3OEoHqmjUQmFXaHMcAscdIGzAAtQ0+FCLRKJDu
zTLmQxzMY6WNcyqdFniJMRMDkhuV+hnTVnLaoU4Ym6W4RsLw/L/YO68lt5Etyn4RbsCbV5KgN2Xl
XhBSSYJ3CZfA189KdM9VT8fETMz7PAhBFlVFB3PynL3XHgBpHDqHw0Nry5FTGmmHRZQUxz5VJj5r
TiH+dw7VE4OHM9iv5qz7BGP8ubveMmYXtxZW6/XBScuZ8VdVu1sf/OsXrKdCLJLKiEiXP39ivTXr
y4h3THtqBxv14KQHu5kAcAQihyRelMncI+ZmTCE2JE2dbTWwONTK7DDrxlQvaP1D691Gmk8VM7h9
q0Q0chS0NdebuR6xvoiabez7X6WKXakSFUPi0AX0cLoBLDFOpdDountee2CeSdSiICGeBVx85vLx
qrxlQzZHb7bT8LGoP6/+zHprfQpmTzzb+kPkAIyLbEPugNu0m1jLW7ClKGI2Bgne4Eyma0rII8jD
KQRuRtgrxIcT4j39EgVDvGEsttzxWLNispzmAEzi6Kf2cmGXQaOpGckDeqmx12bCxvHjVaES8m+x
/Gb3JIqh7E8mKOiY0E4vWl4nWp9biZ7pxYthzIpswIfrlFRz2IZgWczIXVySPBgoOc+OCcTNLEGw
xHZLeAApSFuvNKwwRSxQ1rN2qyO/pW5H5N/lmRLxaSEpit+oRzAax0F6TRPxqS81SZVYhTRo9zMd
Y+YzCDgwdu8N5uhhgkhrrxmNs88Nnr9zZHydRucr/YWPRSz5qcQ2weUhOgO4LZgqntISA4CtNfYL
srszKSLohpwlvbod54eq4VLRl4Cy0EMU3xYuSH5mMQ9qRnFp1XnW9kkNb2PxXNq2uJiGgDMyiVcb
uM1tWpSGTwXBYjkwLi6tjsQV8cOQiH/NyjmxxrdP3RhlzySiuZuYQ4ZSo/ox9lfG78G5trmAdago
LpVBJYb7BS7gTI5yQg4QFh6NE0UyFghA4mfQdx4NgEzuCVCP36al+m21nL9V7J2hdC+kVgBEQLTW
5qAQvclbbuwiWM1gHLMYj2PEFCM1pudfgDJ4l5FOt5O9ADyheVJUX+jCsNxrgvlhu+MTclyIu0P8
w6n7+dTU2BeAmV/yCMiWBPO6U/KMew8m9a5ZExL8mPHlQEbHvLTzG14wOITVyNmyMF8cIFWEjHfV
SRsHwr1NMoHbzn2SswJm5c0y0phX1sPMN6+N2oy6/TRPDn4+mM0hZH3zPfXcpxzfwTEd5K2bteYp
CKL7lBnF0bf67hLL6R0eggLZ7qJl8Z78XVUN2YvAdHpNYaskMZN7liYv8wwlJRMO5qzG/pICOOBL
zMf95Fg+CQkxzE6XXOwKWhdqyi8R1QjzNEhcnYMnvRjr0C5Fc29aB1F2GdtEjmJ3dKwn6Bv6UVO0
gzwo8H90gB6mN6Oj8bDYLv3tJH6YJkONuDDrAySJc2pX1T4po589FuYXQ+q7rBq9w5zYzEAIqz5p
xvJ1JNr6mJJDhcvnNFT5xRp1EDDsuTAQ96Bc36HVnJPEsU7o27q9l1Sfo8XIXzz0dUYkusuEkbDV
S3B+HjvEuNCKH8r4EtOV8bDGIWLtoTjeHcK8T74rnxl3BHsIevjm7dwhdpl1vOEQUdN3JpEuWqJd
CJvqR39GkdwQiT4MvzCfJI9B+l+j0vo0BlQychFoKGbxLNhzE8BsZyNGbjcssI0TPF9jgm9ZYWKp
JUz6EOk3rODjCzroUOvzsyir+JkJxT2yEGQgJKpYgICAWnArVtql8WeFTyqz0Ca/CH/gPsCbc0iz
4ky3lNZL70kaCgjr5v5iwzm7bFAjiWcnLZ9SShpjG2EbOrgzNCd/sJpDIiv9Amr7QT2d7WtR+acI
eHA+BA/UhiPX6kILYw+1R76Y59WGqpdmcEj7wL07LuIqW1QzysTobA9u9c5U/wszS/0mPrdCS98g
puxo/g9PkQr8kRSMGOlf9NhCQR0XdljZRthC9s09qvNe1IIie8p3pcW8WxnFdwAOfkJQng/LNLQX
WSw7z0GU00ADp1e6b2Kf1pprv89B2R9HBzoCXvmtLLLg2OD92Iq+uor8XZgZc/cIsGI/Rec52Pp9
cykBn5yXgugnYNTP9Cw3PtY/ZRGfLFYFbRAgimaz3krTa9NySdZaGDYboW5KcV1BXnhHFb46O04z
svoMwUEY6fSSNAH8bktW27CdkdJuSwYZ5yJpf1eaMYedrpmICkvOCzoUJgbl2EXWxKy/bqaNtOgo
tAV+7ZNfTXr0MAvUSos/99QfHGtDn+0nmS9nO2AB35dZGRaON58Bqe0SbyDeOJqAB6gfrRsorJ/k
QKsj7+sJcVtqLmfG7OPfN/O6TU/6qBxIjk7SGpv1lukgW9rgzPn7PsGjJEdDoMIrq7AbggSz9VbF
OpwKn4Sysytji/VOhUGZ/zKkseLaYMkDhNWcW5e0QDNz8VPW0E7Wn0Vr6fLnYZdrfxh3+TdO8+6W
uHHvH7+7/oF18+cX/nUXu1SJiUcQAiFi1qB/fqX1qGcB4RL7/t8Xsz5q+Dq/8o+bBr49um/gCP78
9j/+0/pDX3NRLXRYY//9DtaH//UUgW80LIEToYhgzTlRqRq9SSzbnyf412/87/7Kn/9iSI7clCzZ
RlWLnAjhTNiyCCNy4zCiu/CcAF3ioVIPtzaWZhJieZOZeCF+hdxogphY1LHxIuxWNE+hY6z3ffVD
CQYMnkVRh9gNWLy5ZUk89EjSSztrr0Xlv7k4C7am2gM4rj4CWj6hU8+1HrKL12fGGjwQq7iSSEgw
a2bxGhA5V0ayPSiC0XwpOiT2ksECLQDsV5mtf5PVchLj9DMpa9yeWIvi6DaYJD+WHkSJES5bMjsm
pwycRuxF+GOp053x3c5xkIq8eU1T73dSN4/AaXexFTzVRvzdrXOAiWN+pxP7G4NmN6ZPLcQgZFTA
2Bs3PbHs/oK5uCSwyt8apfXD7TSpGj79Rhfa90HZxCA0oJFujiCDPvKyJG+tIf070QabMCyfZ+/n
G3C735FLARwYr9Vkv2f59Ja0kDsH0wfxxwShilI6vMX0gaR6F9esjFyz+SzsX76kk+v444NUmqNZ
nkalGdLFRLRx0v+yQW4mlrx4SX4ptfhgGvE3U71nRv5NZ4HP8i+ew+i7cxKebdr11H/ZgNtnwLVK
PMQrttnLJIkzJ8M2h4RcOfbDdIZP+OithGZ60X7CNvLi1B3pYjZ5u6n2s/NtHStCCrpcvvrG8p7X
ozwadkXAU1Bfe9EdG00A4Qx2eR7lZ5BA8bEM5pdGcc3HCAAQcrG8hZmYkAKJHQtziWvd2tgqdqmr
dEgF8UYeQd6C2KLNhKjaD4p3aZF53E7L3r8Iii3gmNCCA/oQQbtYxBDIZWtnlP+4w1769n3O5+m3
ydKUQVruW99mbdoDZj4ZQ3RvnekYjMGtr1pOk5Yqz++6n70BjNQ3HgAvnErZTF4f9Jl+vLW+A4ln
3gX9t3HqbNqb2scUtNd8RA9Rx/Yn0OyNmX2WEY7fOMIN5TfZhSl7GQYT7DCaCMRmIKr03eZHbZW8
ZHQlIyeSg5VZ3naGbLufWteBn0NmxGS2sMmiYCZyIdPUyGs7NAwhIP+T0NA4+Flx+OS+b+ztmkI+
VgsZt8bB2ZY/hTbJ7WKOELOPFlndFNEVI4e8A2KT8QE2U0X/aWYtyEr97I9kfLwEWgpAZ/F/ekPx
sD2735oyAtbZluyM0bMpomYDkyDe0lJ881FXh4Q+vKe1d6iwobEoO7GWcDflyHdn6wFEJpJIAAkQ
Y4hklCN9ueC//FWn5Lznr3UR/EYTQ3x83ZwD5Csba4GiFwXmt063XLg4Ejg71jabjurWxM6wKDhq
ptvYx+jfm5/rAtd9XQL+7jBQ75zOHTa6RJLKKSWH9QkKkfkTJggf9l57wXmDfC7Ov6DVOQ1IVWgU
QbrlI2gqzUHp+q3gIrc31bHWuCWLljPCorv6F2GOg7HK0TKTgZf3XF+xd7+xw3OmcRN2LdEDiSdD
Q9S07NqCLoNYuDjWFWmKQuLgVSitNHO3NdAaWgz1DgE6GO0FOIgAJFsyKuBq5nlUCPEVrcjsgoHU
Z80Mi5grdzFVNIq/drR7Ll2dJ/vFt7CpSyF3dd4FjG9Bkvj5F4gCS2iVAje6aF+jAiCesItH3i20
m8DeS48B1cRx5Xo07AC81witW/VBQtdn/uWUd1YrKkTqdbTnb50TfAj6IXwbxjeS6QRWfbALm2yR
v3rmkCLPX1IMct5U+dvIjd/VQJppF7atPoFg6BYHoZAcq/nOy2GSTK2PXDSipDfyReL4KTPC9bKT
5SfpDvsdyMZevf2ezEW/pVIXFtjqwDsUbcSK2WY9KC2XJ3TQMzn6ExzMKRxdUp3bpDugT47DVj91
DNJEUbILmjYzP/v3CGCjhEvijNpDqoY93sZsWw3YlOp4R4aIy9kXm1OgfZhJds2L+kOofrpJvALT
D1FfbqDK8Q9A3oCsARrFPQayb06ROX+0HEGCtrNmGJ9GSJ3oE1Hfyd8Sa+Y2rzDK1wJ0IuNdjdZ3
zk6n0zrV3d85LYN90zA6oCOz7Qvg6M5SwX/CmFmymFEpI/UMeBjYkU0PdjOkztfUYGqc5TiozSJ0
ioWOILlr2wDy9iL8j5xzaKM5715uXMqFowG040MrR/yShv2974hL4fgWW2z896kAzVaBktxG4Kiy
vBwgUQGsBEi542jn03fhCVEiZO36VdhvDNbAXgei5EQ1s0NEutiXgfbic1gCooER3yvHfxUFB2kF
hCFgMdB+CRAh9A2Y7AyOJrmIIgsrZfspLx4FQtQdXDlzQwavZTXmbRhauZGNF+YDnJ+qDZsBFDph
FYGO49XOKJIQfAacEuLjOvD//6qc/6sqx3H/j+FbD/Errqv/VZez/srfuhzDcP9juwT4WJBx0XnY
CF/+1uUgg/mP4zoO6lTDdXU02n90Oe5/0Ie5TmARuYV6MOA1/B26pSQ7QYD5AJ0+VxpXD/5fQreM
wFXKm39oj3XHtngJqFB0kzIN/RCP/0P3n3fDkk9DkD5VESJVyEuVQhi6zPCIeJnRwTPjqwf4ty38
5QAPoM3i0JfpT6TR5H+z+tsGRlmBT/2fG18FYQNwuErXMXYF7t01g3DdCAuKf1sj/Vwz1P+K5IPu
tzekdsP8YuIMZFOrtdhSZkTGs8ANRtGeXAOCTZ9wBswYoZAOtjD4jxPo9Pk4hdBx8uNgjZfIsj+y
QoueWsie+94KPqmUH07fLBgi74kVlIin+Wlo2/Q598sTUIu7IX20qx2qxSFn6jhaP1K0xohHtUts
T4QwgH3bt2v/dVFNWaH6r+ut1UzpmvJTMykoYe0+rLFqDg750vmo5xctwZk7dt3PSEYfqCLwUhd0
Q2qVm7fGGdq+xLg+cpIV0bCvjMm5NGoTjCxlreL7RG/u0kaxvhO0DbYx70bLIIlQ+Ftq00FT/Ovu
egvQ2pvM+5yvjO+gil3tSH9jg9k+Jr4MctSCTXFTweioJqP86z2gyHYh1NOLBveOYkS9OZ1nYzHe
FOE49WkY18XbZGUw+HVs37MJI6D2mZiI3FOoTwdUovlIbaF6vHRcCX40NCYqOmy3XdkllBujjgqU
vBTgIlxEB9T957R3T3Hkd4cK0zBcq54esTO45kZOnrhEi2UyqWzJF4xJzChj76B7o3Gygn9+9P/6
Jv58O3Wa2yHa7N+WXR30Zo6ORoDu0/BlA6AM5N66ITlChH7t/NIpuQsIu905BtZ1GFpHnF11MKy3
/mykIk2aBUQGe3b2Fk9/XjfrG/rXXeq79iwWAoOFyVws0RrAQDm9lvNfN4H7PE3gkclEML/aKhJ8
kcxA1lt/7rKY5wFPMBQri+36xdcqV3y99Wez7gzr3WWW7c5wupHVFEfkejB6SxXAPVA8jfWH696B
hfmLVZIW1qlpw/rR/dn8+Rlkav2E0p2ReUVOL8vTYg2JX5keK+JjfaRYJsr3BlP+ShHJFUpk3ayB
m+tx/lcKZ6eQlI7HlMxERXUWluo6GMwBzv+4X+R7d+6f7a6byHNKYZsm9iAXNN3fYwBn536s7V2q
+VxZ0UGc0Rwi0Veb9e66MYOswyzSaJvS+ZoZ5dHAdtqMVX6MSf/c+RK3eWBCeCe0lYxmBTSklVHN
1aGS/QV42We/pjKosWl7KSgGBHFvM/lC+6k3lXhLvShyjtO0OEPp44NWPzDUR75urP/eWu8GTGQV
PuFgqLTZWf0CxTv0AbAAXCAghVXGKe/j+uKWAB00XaO7adUL75uNrmkzPbUp3S+2/JKWIjinKNrP
9vLOJ5szmwGRdCbIbVSozIH2fstZO3FICOrji/DsN8YVmK7US1yHSUkJ7Eu6JmwidUJbHxjTrGy/
eHrQnmbWWsbdmLK3ee6RWBq6iux7xrlI4Q5mLhzG7k6l+6MXGvIVjZgPfbwyihQbdaUDnRH9TAOj
OFFlGTBuevzb4rXw9fTIwPaTbqv43In1dxV8L+GbAlEon7FrBqI4k19wncq02Ff4sKAa9MeYCfVu
mBA2dnNxa4AjH3wpv0polYbMv8Z2HZygeFFMlj7E+2bBraJ2BSkfpOqCiR30r9FsRGGNmQTm8XCH
lhzva0Jrz2Y10A5BsY0LAvVKj5chFLML/8QcmT1V16JZwIbUY3q1kRsuHntTTKA8Cx4d7PEldbSd
BKFwmnvzRnjiq590xnZyIjKZyRqDE4BwdB64vjlQhFlWQ2+ahnPjK5GOTLpLkM+fSKYDo5ZBDvKT
6meO7gSw6/Ch6bF9XhrDCy2/gIxLaty2HQlf1pIQH9B7urT5ocnmh5b5/Smep3HPYNGgKIeY72rJ
w2LxfPE6pzxVOeoTWHgxzKAtawk3dCLCkRyGukymYY+SeKGJAOJX1Y5bR3btoRvycmt15BuBHjB3
8fSoY+IoHLvtt5adb6VAM+PLJUOLn+KmsgZ4NRlZLs5Qg++3LWtvWSRu+WX+azYWYJrBTAbX/CiY
5r6B2jJDBgz7vrY8FHI9okHgBGQpjrvAMIejmUXNvm34o3NXPPXYjTd88RJMQa4xzU745fhnMhdg
FQqt2IHmGohlKd9l08sw9zJjb9T2txq/9h7c6hlfvdJn9vHTTKIhRhh9v1BWa5rQ7gCiMepOBGMM
5Yj/xgFAN2WiQ3Y8zBinGHP6g3HzGyazJWkXXEX09kfhIgFVw5dNag0FXTcCjX3f+kz/OBlQB+gs
ZirzVCfjTtfTn3mcEMuBIQAVJz6ekZCZGdDKyPX82EsOIEKqVPxIs9MXpIojE9cT0o4ZAEkQmrmr
3XgxPz17RndmGhqM1G1nLz+Nynryyui5arxbXvCZQnT71gfdVx8vfCSD21RzmvI4boHAijOSvvsE
5upoFt6R4hL+cc7RCRPf2zjRcIV86rwvXqTtZxIdiHzTTi6KiZwwMdYn50GoLCmbGMZCz/YmNrDd
BF8NF3jyqXaDj8LMuJzo5LL6uqPdocwOZZ0diMjkmDRKGAaTzsoMS50+zMMTMXlaOAaOS2UwfcQK
f0tuc3ZcCgco4Qlb8uep081do9lfpYstxQtMhGnvfcpQA+HGbyREznMlEKMoJ2ZMNGnc5yeBRwHr
caUikwnXtLPo2Fl0PiMnL3EbHYUGmE1pUHihT2kaD9tOm9ZsRGik8Qkc569str4sTWwSXKlfLT3y
QWhikI+tZpcmUO0NasvRNVGkQKFDIqSTUBdNaEyK9KJb7e8G9sVGjDqp64UL4MHQqg0BEpS0ZhsK
4f1gUvPItKDdS729MWfKwnpM3K3MjWs/yLs1d+mWGd4z2VQvQi+woYz9mz3sLKgqEOvFJQErIxRB
InZqeZrotBHf0i3sKqkDFok2Kaf+eMMwnXERzrrNKLvPU75AyHukNfAFgPCwgezZOLpdcbDyQYNP
g1jL+YYyI7qICPiYkyC20DnqIZGlXGrzp8mjlNHtuCdeZL+C6Ye82HuLRmwd3pqh+pLEKZX4Yqe7
IrH4X8HnxIcvNBDqfl5IvGqSaTgODZhAiWIxsAOWs1r7s1qC/sQHgRwuezQORHJ6pE+LD2iBHq6X
EY7pplt3abgcaakHz5C18FTLmaF0HJzXfpPVQP7gin2ZkfBxehqAOdfk0w9Pwm+HrRGl2s6sTD7Y
GW22axDvoacAdwAIzHS4wpyGe5QpKQjTLOzPqj5Z76+34pxH1ruTkqnOGiWZwg6vG2pT4F3/vcsl
sYJjUn2SdkP5XVZZyMbZ6Ao2s2KU183UMQb41916kGRZyjOWT9DoXE0wcc6vliVAwmSkgompSy/e
QOxj06btRlOlBGo5UlRHAKZ0+ghis+N3WRXvVq3PkIO7OaSXTHFjYAYeiuQjNiAjr3jkhR7sed1k
UlIB+5RBSH4jLMglBHnbyZQKH+gmKmTOoVF/LtTGcEZ8bkl6FTbzwGoev+exNocWDfh0gnaz/lgQ
0RAzKzuS8rSx6nY+u/FCJqzapDoCIseCU6OpwHTfN3/OBQE5fmUPVINp49DJPw9IKP6x6VVVbsYl
5AYruLlq+bNuGlUPl+TZboN1KtKi3rFUPd3b4NEIluV+AAh6n5feg5zrhiqRFc1mvQltjyaOqsrX
u4bi6Ed7W1X2U97T9jXVTc5diQ6Brr8M06FAG3YHhQDjzDZeHav+RN7qeOQqgtZQ6vEtHtvbYpf2
mx1HW3Qi6FJqdu7a0B6Zl/4ciKQ7tBOmrBna995v0IpHfSbvaMPknbHvr6Vwi/06gNSmEvWuYH20
JEMASW2E/ZhE+re0UuML9wOsahPaMzKaMiUm1lG7CE6i9jBPpQsEdT5GEMvA0rnfB4xz15YYpSJJ
43sVEHg0lhZjIYg41G1Tt++E+V2y5PKmrn6BVFA2r1pbM4UVn40+i99cXwMw24CLYTWubWygsO8j
fLuzyyTYsMffM/bTW29gLURTA3ZarReJFbdD2xk5pD04X4kC402uQ/2p18NBZM6FPc/nvMop002N
iqOyXlwGHU68s7VE3sxgfpZFd2vc+s4XERwJaQVfY/yyOpHf7faUVQvyxYSkWwujHeFXBejLxS33
JaLtfRfMSl+azo8Mv+jecKPtmEMp7mopwUZaOlN2ADDQC/ESIkdzJvQ0TbtKOmG06sRla3EpThJN
RFTZ4o5rESRtjYSiSdGbJlBAbp1LSoU+iV/OTNMgiKMDMsJ26W89EWxHOdtPXerXeFaYImcaK5mV
xO5Y8IqwX+C2Zl+mvmcqpS8XzgrIgdCzYvHJNkhjiCKqu5+tuRQICfP6CAhgr40Jg5aW3vCckrwB
yf1pQruNt+opGaRxmukha0hGSSdJQJ/m8rsI4m9aNVtP/dyO98putoiMtBvO9OgQDPbPtCfuCq2R
vZlZYz1buqJzo+0tqVrA4rT30aiKS+WM1HP+ttL7OsRbBOzOmsihzTlTATcnxhXM9aPcxq6XPrAy
X515sO+ZqV10NPZHW5YfDJQQK6sJPBGW2d30wZxWQ4EOo43hwHORntiwap6vnjTPOhVFOEKI2S7C
ME6i+DL7GcuTmu+1cIjuSgZEjMNECnnSgWbqeUfoszpwZ1kzHiAeBNiIeDUYTDfAt7pDt8zWVs8R
Ms1M5MKctapJ0+E4tNnn2mUhu+T9FVYj0PFnO9Zf6MwbR/4serMYsbKPetvWBNOdmlQOvrcQbUz+
MFPkJJAZrn4kLcTY9tkzuudcl9NVVN50XW+xRCGRRcswe7uiOhSsqMkVyRrWPbiCpjk4suq7aQlK
url4occe/wWsB42g77QaRggXI7zKxIbbdUrrN4NBpiCL+wwNRTaNUIUDhCNucLZLABd5PiQvRiw3
n9vcOQR9/VH4hX7I1RpHi7MHshWJTuGmG+N7IiP9Ra++Dj3HF96QfTuW+n10a3hPlZ9vK/EDnE23
hbbU72GZeMnWJCJ36tRIaMQKKiejeHRFXD78JsnvRfdj0uNiS3KYOCG0id+aJT5rRUvYlOBPFFn9
czKwWKHDj8lC2pYMi/ZFLOq7bju4w2cyNBROpe77715hWFdCqRfYT8LeZQYsvBLjbEivYzg6tfZz
aDxwoDahf3rlfiI0cDw6dvY6EBJzNxJHYWqMt/VE2y3dS+zQ19BiZ7obWcnyfs4PEjkj1DMB2K2c
z7ZesCMMCXnfvoEIfYpvg2PuLfLbnhJLZ0YqvnaRIc6VL589sr5uac0e2MN+HYhs3ziw+sPZpguB
TFTbzIVEju0F75xoihNa5BNL4A+sUMVtjlXqm+vJfVSQInRaAnr7GYb6XT2ZZxN8JJRfJnKl7qPt
4xzJHvMlhyJMidnf0s40gEYExiHLR2tH15iMuVJDv+nm5S7A74wwWTwkcqAX1U2VR0XT++jdSaFr
8QoZHa4CxW+tGVmnXX2Iqx/2BBhhaMdjTBTBWRo/KDGmI4Gh5JY6xM9kCZ5DRiC7aiAVoMoREGmp
PFRtfQwK71dG2f5uU90PqAy3iaa5N8NBYVu2Ks/tO+xph6EYh5I7Iji3uxYpEyzR9/xWBs4pS93i
Pua180x5zWBM5Bm8A8iSau6z9c3gd4ffcVO5fU+pm6Rbz3VwZ2iRv4lqCuzBqN5aCyrjgjLVT6ac
Fa3p7/vStUOZMrrvTArYxaWaxzKLzAN/y34S5n0txXT8+cz5cZ8PdfepL3x3l4jaOOOefcf0f7ZR
ce4cgEa0GuJp0w5xvuNSdh2Va8CZJPaUmWYMxXqPZ+nkRH69cxfnBmFUxUpoeAZhCMRD8SHFHOzK
ecRXZH7C4tNfLM2+BNlA6HphgvuFo+wxVjr5aBTeQPIhnJi+29OSXKai5fw0A4rX87R8jAv62jiw
b0EJ/h1QFjVnIkgkQerkBZcK1dDN6O7NCDxwcqNxj2RifoW/c8g7PBe0ohjoBSDOibFDdZAWyb1w
qL3BOeX7gOVrS4IPsc+4P5ryt9Dxgm/8YPruiOaFKMIydNp8JCsn6pmQRSrzzqKtqZE8yVTqFnge
DQfYRwPBPqHuQQNcKH+2aRqwajVfWUn9HhddXr2OUCdWjISG1xAHe5O2iWkRfVyFDHzTXUxqLNeM
2gitnkbHYAJeaCBsXGCl7gMh8GQafvWO0Fk+BgsMOGO9LBs+20PGlW0h5br3CXnJi8RA1drftT6h
E4Ut+VJ1897S7fG5FToCcKfyOcPYKqRAaDu7EbQ/O+OFRAXY/WVwxcz8eQYgdJ5aB3gvaEDkGHV7
KXXkQ6Otpeo6o9/GIed6KFEDJWZCKNlQaADadMIywHTjLp6ODZEO+0rtsJZAs2/LsHIbebODDoF+
1XzRW19c6ylLLh6vXpJCDYyyNMEyNsaxWKLvEAmb95kDMR19TrKKEaC1GAsaLSbQnokpg+pdWTH/
MDKoAUvn1wfHbzdp0ANQgL26K1jahqUeO1BvdKJG0R0xskCNk0+jdZyCarwkIi/VZV7bRb1l3lL1
LB2d201loCzRa4p5NXTPy2yku+4Yb1ZK0Ioru2nrM6xh+dAOZKS/1G4VhAAKbNwwnYnajQo1b+u7
H99lIZyLyEmMAsKp+FPFs6Gl0z6Y+AK8APHiFCsq5gCdh2kbYsxZG04pDGBAicWNxsRhsoGQjq3Z
XayJGEa7IwFgxMnIKMgzTr1bf5gORZEx+hCj4bfekWItWD+N+EhVtLemmE9k6dIwXXxax+YI87D2
Wa/VAqZ3vYw7bwL4mlRadVg/aIN8Hcsw5rvWkjphRfrFa6iDWZ6NXImWCtJ7RjZr75bXKPXEs6ED
jyRG5ZhODq2ub+QTtaQ31W96kS1QwID6ZjF2xNnsb3UJVrRYDM6yMa0LadNRLAeSYKiVaZB2+Rcb
SNjBKRfrGpUloRBz+aMng2qjz4GHeEcv6EdWTE6s6pq6FBf4osQOAn5GaFW9/wsRIZlYnnKvQaCi
M3SqswfXZIDFfVTc3NIOAy2v773e7y3e2aGRKQtDJ36J6G3eKp1PavqSksF69XPyMN3IakPb7wnV
9QIWabX24mSZd1k3vhgz/pzItoCQygeEQgb3E1I4P6aEbEtfHNLJ825m6lY33rY/pNrDztyvjjME
p0jd673sK7BecWFRP9LA51wwwRwpPa26t3i87plloqGS4pKlPRJD1qyhl8uwMefppVIbGXRhUQ0v
wchKFTOMeLRok7xguJB61u5YPJhAQgmCW1rE2HmRtZclNUizD0gSrArjySSI61VfEvZ1HIS7FGf+
wbCV+5gvbotZ38NRkvnbVCf+xmFgOarw5dSndg04d+F3jjLI8ctDdhy/dS1/gNBPjyZf6p0AhK1W
zuktgI1LSBdEkyIbPibp2M8ZuyGBm/rriNIoKcgJi2vjzpr3tMCDuLZuvrXHheK8ONk15BVgDMVe
NJ6OK3F40CBE5BOnM/1tOwcFQtno0Lgt5mC4+WIHxpiLAUtTDA35rsodcWpKTsJlofVE9rBioeP0
5PfsRNYoFFf4OoiqxfPT71JnMndFY71NjnlpROsftCxO4XgizTXbnuFJG+QP9C0PlIDjuaAdCCh5
2thwuHBhVPRpxnlDilyC5z/fdMaMha6HaYv3mSZzyYgHul8aGqBRQ8etR84fAcf16P5OM/GLhD+S
Niv/B8bm89SNJVAH0MhTRkI0spghdMRyF+jCYJkgiUtoTuOGKbTDLGV/sAsu9RnLpj1sH9Vwa5t9
qjXki3rGLjHj4VPpiOugudbJ8pg3L7PXHOaSMCO9mJKLU/Qvuj8AmK57XqskV6rxh7cmCvwrDVxA
jlxLigjVVJoacIIG70SaUd21zcmdkeGz5mbnINJAwxx8KB16u8bSIgUxS43Vo//cS9pTkwPEm8RR
ezfjptpUAx2l1uh+WbGsL1Xr4f526qPKlrJ0LjLd0H2u3PqrPtfYQubp+wC0SfoyC9f3MfhQvKzF
A1BasQOnMSEyxvCe+LCZwdT+D/bObLltLMvar9IvgAzMQ8Qf/wXnQaQpSqZl3yBkOQXgYJ6Hp+/v
QJktW5WV2X1fFZEsirQoSgQO9tl7rW8pjN0+Tf7NHsxg0ynlxBJo0yD2mNw6DJ7wKpmPRXyEHzg8
mRbXnb4yEeRY7eFtli87Wh/mfvMEcH4M6d9jWOJloJtLszeVvaRCTmPbOl+3MK0PeWguJ7cjU092
yhSvTVgJBMacDgWclqnpMnGkBmH+mrwblGNpsKd5iPyayPGFAShwpfUh5Tuy3oNovGQdkVkHUyi4
D1ovgJsvotU8t2/kpJsaqt9h2lupbYQ0QU2fU8OFeEsahVd9EhVSBfyhXP9lpwz7gIOFpcCmbGv9
ISAlaVWCJVjMSQLzTZgIgschyym0ag71aALQGTi4U6ZYmKax71DS3HOyyMjy8mah72HPEoWkj/hw
ukSioSJMEVCr5LuypmpFAcEC6DjA3H0iNfGBMeVLIcMZHUWtDt7ElVefvGlBH/SzJhRMkSKtF+B4
0QyWNYN2ItiWbEF8aKT8JvONJ781kU2+98cUQxcb8iI/f5hD+wZVUsxuxBr8/jD/5vO9vMiGn76c
n3CKUawqg0kS20Oq4Ipghvme+z/35i/n/IVc1x+npjyHZWos02JIFizsyXqUiWu9vPEw+i0SAw1i
BxzpMN9YXL32Ew5VFycBieDs95Dscbcg5uXtZv5y0ilGhSA4l2jhO1Ru47EOJpU6gD+GfG+T7GnS
z0/t/hDPIoWY1ZmuOkNjphUUvMKQ5mM33NaF+qSNBhxF2TnFSlMf4rlfSg1SHzzHurUetMWKyfIh
xbNxmO/F8l6YJdambsSn+SEGicM+dG6N/HXyiMDP+abB5LIioNJYdPL8mZUyge0eMMRh31QKj1Bf
OCguTTPwZN0igfl2eL/pjPyuxXO2haqMasTqCH6aO8IMBzVy1AgfVDqbNiKdTEJiLqYba5v/CMQy
ulPjPwnELFuCff49tunye8beIemes+j5F5nY2zf+IRNzzN9sD9ONh2vTUF3Le5eJuZLsRO4YT9O0
Aez0E75JRybm2S7UJ4NgPMMC0vOHTMzwfnNYSGzATRjXbAlc+v//7xewcv3h659By9BhnV9lYgTN
EixgOJSopoOo7SPAKcFfNKWFOu6GpGA6iizDT8UD1Jcc9TZtS9vbBArIn0TFa6SCAXF1s97ICOCa
MwBWvJNcCwYJNWjXqelN4rEbiMzkhq1TG8OjM6gctUBc7nKnvu89rFmp0hSrIcQw6HJVCO/SziZH
i2KXQpj/DAxggUG2Us/YxtO+ZD4xZX6EcyU3R/laaIFdQwH9FjYH81wmln/Jv4uqi5gQAluw2PNO
vUfoAoEAazMBDUJGlljVZVysTCTL2xEWHi7U4As0cooxeZFrPeTYVW+LY1s3n0V4pQihJPBoMzaC
bonufA19RjAaFd9YB6+w7Le1gfYglJSZsfDuzBwJNEuDslCSBC0NDHmoKdE27RIVjRoJVPWAiUbN
fJy9EdOqBIcHUAMNdmkY20uVudne0avvjOlewc2Xq9xQPttOVxIlztayHXGVdom7T2kQ00XXT1jn
MbALV+wjsz7FxqkfGoedOdfNsItIYPOIFyEpbkXvzN0PANCXlMTlftJVxmheHJ3HELyHwNeV292J
uNDmqNnf67CO74zOPBmK4SBiwXQ3UHatK0r7LdJoXFF2yU51cOKNNKeZ9B2Wzoh8YCR9DTFzh3RA
NVHEZxaZzSKC0kRPLxzGBsiTYItahPUqn+DZTU79yOjv2FU9dDpGuCGacpfOqao0L74G9m9gBz5M
Nu1Mh82FqeMqJhB9pUhDW1M3pylJlD2C5k9WnjtM/EL97OFRHHLzq6OlzScu6ndD4RVHBTSmx6Bi
xyoPMAIOJu6U8ZH4AajogwCQ13vHcbIIxUErCKXUYWPlf2ZfQkQr9LF1bYbpemQp32BFVJlTMkPV
4Xmw0SlR0dgmAzFXH3ZtkrP5Qa29LcMfFbJ3Bpa0+AhkQCOUbqxM+b0k+24ZDyRgcfGgggiMa+MC
MFScvWA3ikOvvctqKDZ+T29RtRMN3jvh2l7DceIn/OGwBrd0BINL26F+7we93U94lleic741YRjv
VGiNVP02YahlA+usUZ8GRmcwp3T2IMxFVKf80Wc+3zLUD56dQ5Kt/W+p0t+lavZAAhVHXBadTBfO
as84Ootjsol1VV1pnfGEoOehnlAPYatHw1NX+8qHbVyR4b7NR/uUP0cTQMEOzuRi1B8AZqa7IOvv
PYVpilbukAPqq3pMg20S+Y9Br/zuRqSUxQO2d8Ma95qAMVXGD6TIleu0USXGIHtNschNNbahcPIN
jhdfXYB7d7WgurPcBiEJZt9lVrNujVl95M0a9/yVv0eiJ2I10pZcY9t1ojvfSyff5qlXfjI877HS
qrsaXcsKNa1Y0Ttojk382Yuru95Xt2aBNqixyaWTBrzuR9yPvImhhZNA5HIYqYQvF00JmaMlC4Y2
Nuj9STz5pYbRCPsUJONsKjYgSJkX6/6CXuXRd3E7k7+hLYaYDehYmt8NhLkHrQw32dCV255GA5YB
qESW7j1mtiqVdJFFP5bpvErLGmXNoo2hlUalppKYidYBeCoR2hZu26A7F0NIqpHFYgQbnpT0aFcz
TiCpcaAdmH1O9Nrb52m5Lbxj3BJGTPQHAe3h0vK2oFv0HdDsVUTRRHJB+WS5PfLOxCi3OdTQUjXw
oRDL1IxtBJx4DHc9PhbwOxaDliHGD9D5K4bZtE4ygVOhJkQscxgWWPUNH/RS7ZvHxrLhAvauzHNg
uZjS8NiVmr+0jfQTIQP3TqfDKO8JHgkKECpiBJWEQhjLmHt9mhIs+rFPmPrk7seuQUrKhHRQIRMM
eKtGQ42XrnowRKKC6AFiYhz6PhZn8LD+okXSeYrtyGac9ILfVpFEn5U3wjXwUudF8awd1b+/VXQ6
rl2l6msyHWAgxaBeKCgVm9mBY/0wU+2qWqCCKC2VdcW2EvwL7oE8+g7hN0MWkX1pUBHqUFYdbC2B
RqahVq0a38ZXvHNa9bvaReW6McKtMpkwRugbBDn+C8IO9wrNuoUlJlaYZmUExmtpZ7cY8Jqca2kL
o4qWhGMKmAjsUVpLrbFxJCd/iq96TpwefnnCeirjwdAjZp/s2MeybHcKtsEFhci2U+HZRBn5zjVh
PEiHNxbYuZFoxbyk31OkEls2GmvRnJvOp3XK4ByBy9LwOIgk8cnTvpYhiN+BkJ8NAijp5uj2jdrj
29E1lGX0BvvEfVBzcspSR582VoODcCBoaUITsDGgCq/MxCQDC22pUywjtAmLwM63hHHkS9sP7itt
2md6uIa1w5B42jNK0xYj08Rl6EffOoYVJ/qGa9HG/CpWi+kH9/+ipKkBP/Wckjut1PEk23hYEz22
517j9oQC9S9uVwrGC1uUaM84yD57I7FJRlmtAysdDuqUYwgcX2LFDVaNEbDhg+eieeaqCWLMb86e
Pq29LK0v0ei+WGGqrdrqVruklMbNBcLVl6CbxpUoa+R7dywKvtTKHBtbkBOIJTjD2EZIjQJOYkH/
AfNfbO/JNU3JGm7WGWsBcR3hgmvbuG58zCxUG9uk8PdRtwevR1KMgnLdHevvw8JNwaMrMZp2Aszu
tKKkHGF73+pAI2Eefcq77haPMFqiwT0FDQcXE1pAHNjvBKSSJQqgfZDnX6qWDk3F6gav0SFfu/7s
eTRsjTH+wQid2DKFUIus+zyxbUbzhC7VozPcD45+DBos74G2dkPybsqi4HNvqVfg5hdJcs2i8HNW
lj/YpSDSyIaVR1RNwJwP4vqjCX5iwTm39dVxbUN8hibM0WfGFXJHKHoMJw2EpymBJIvWRuvviw5m
S/aZLJne2HFlDzAkonafb/rGShctBqh1HDdccHvF5twsEziW/XCo5Jb2/WZ+zJa73vkxDgBKTruL
WcDpVcwZ8/PNLB2pVE5ZJdiMcgs3T5Ki2eMwf83JmQDtYboh99y+3H1PnQ26vwgBLRJtvxfFQxq3
JiyairB6uXWs5XZyvolrrMXzvfkJq+jt1fyLKLMW2Z+tF1IIFEr5ythkeyILa2JKUSO78ma+N9/M
/6JuyxcC2ElZkk/OD833PPkab685352f0QpCs47FGBdEw32fhG0c8u4hiFRvbzs6ClQlJjgow3WW
Iog5zP/AIUudticILeD38ZtIyZ1F6G8/Qv4cvxUtPmY1WeI+zQ6VdDIA24IRON+dH3y/+fDYLHv6
8Jgf1bgNjGr34fH3L10ff70QjLChbcXIHiEYFVLCNAuWZoFXYUNEQb7Kgyb7+qQYvfUs03r/WIXU
tidzYub8MScD2nGqfT52QqtuKRrGdTY/pjpBvqtJL3//5vnehxespCTelpJ4Q8Ztvt/MqjJdSsvm
xyKkvBDvk3Exv4X5peL5GJtf8O0ujMMvEgALkRzBfit7XPO9eFbtJw3828Zof3RS9O8xCEN73XO2
2hlI0VGKwe082UvWj7VwBKrJt48tCEo+mLf7899e2KzmDH78lZoNZIeCIYRTLZVY8713dVbfnBgQ
qnt9Mmnh4ctE6D/fnXVZiRtsST/Aju40X+bTaL5xHMGnUMgziknsuHIZFS60AjYEnb6KvwYn0UjM
FI4kvpzvMfaoDmYnSpVETu56HWByXW3WPpkWO6PIvyqeizAXKs6C7KfdCO3owsOIP4vqkdEsUVj+
Wm+wdhJOTnt/uGr1nTlW8dWNrK1V+U+Vjz7dUfpoXVJKw4Qoq03h+AynZZaqWcANNiAOuel9ZoA7
sYJMbMN85HLZovhivWQzh016nU+y8tAVwiws4JwhZqRF6SZiV0/2i66Rutm1aJlihm7a5BgHS6A2
aBNt5UWGu8T+L/baQBURxMrexbZIN7KOj32LwFTr/PSs6zlXSIBbKzQXLa5MFFq+A2nFCopPKooe
0ij0Yzt0XztdDqkKiF1hUNVrkehkRgQjgq4+e+UMf0TtXewJcPHoQEfhrlXVZJO2yKITqGxIci7E
x7OA2XawHxWYgJ7rL/GvVQS+d9EZtDupAlXFiDS083QX602Jy5qtZiEPv1SuykiUWLJmlNZ89/3B
D/9mftaTFob3f5fX9teqQnREy/E0P8dc3I4X892po5Gb47LxJc9rkigvTd7MX77dSNqXl8Rc5yVc
An0YMLBkKu19CIyuGGKKhNZ7Y1konXcZJE1sfqG6l7Yc+WqVBEXEkj9mD+hVeWR+zpeMsk7SyubH
SrnFV0GZzU+28rvfX+L9y6xGgEb2BxSXGZIWS17aCCF4hoLg2w6kRBo+yPtNgtJp29v9XiTIbJHk
kc40H/8urckxoYHKFhQomHzs/Yn3L+3K65NFlQXFts2ct38yPxvE47NeAw99/7dFXZhLjToPZgx/
r5m0gcOWMHE4P0VEet/CtM07ck1JKJef1Pw5IBPhiflzDdLcG5fzXV1eelTD+qIZBk5viXaZb0bs
A4eZkdxVE+H1nkPwskworQigO/Si0JHdjm/Rw9TlfzihPMSBb56o98dM8A5LvdcBP+ZIWudGdyYv
v+TeyF85xlkHRIfovek+T6Nor+DRL9CW7/vxpMuVeHYkzfe6FKBOovS7QLq6TLsgEqfTd2xcg3XF
qbFgk4PE9s2BNS+Is0trfjNVTz5Gnqnhav7pA7OfTV4Y59kvxiyq3rvdt1HaQvqW8NFC1bezQQul
T7UxXff+3elXiThAJSKlr4OUoULp88RaDAE5WksLHiJhd4w+kmrYuzE+dBb/+YY5iJnuWnlFUFFz
gsESYw40MTnM5q35piY/BKkSf+7Z1TV/3/xEaxEmSnTqyBVAzLfYJMmhJghn8dO/ki/+/hPnnzV/
+799zK1DXvH9FeZ78/e9P/b+5fvLvL+998dEyckKihx7vUMW2Psrz//YSXuqkLf3/v49YeKSuKOh
bn//O82/nqITRWvPCqDCYFAwtkwXusDeFBUqPykYzkcnWrdcetnicypj7UNBaHlhvnt37uXTAGoS
7qkphE0UYbCcI7TzAGe5WRnagokTh8x85M7HyfvN4LhnULL6ppoEWbf9vTAY98wDj4jE00VPTtBq
ylJJnc1R2TTyOlygqmL/L9/P/CbUqnvodTvbuDhOA6JnduDcEHVjFVm5LtQWl0EmwTYAvJvmYKSg
jEKzImcVdanYz2MMAF8XrA4eiUnSH6rhk5tfg6s4Zrl+spptpSUMXcIOvhXCIPQ0i/8MFv5XgwXH
llbtfz9YuIb5j9//i0Cf5+zHL4OFt2/8c7Cg/UYzHyG4waBAd8Gg/o//3NF+cz0T3Aj7Stt1yGP6
MxVC/43vINlMJjGZqq3z1Lv7nMhFdQ6Y4OEPI4S/GylgYvw4UXCxQ6mmwXvgfRnOh9CrsgraKvU8
1MwO5GQ9CL/RFbARPbuNvlX9/FLVVG+jUXW4pKD/9t5gb/JMUI5oGj4G5yyWbZBe3LJ7dHOseLr1
hJgExGZ059YC0Z9GJnP8nPrxycnVDZGKqIJPMJL2dX42rOiedhNkQK9YotrbdthBPA+Vepm7Lnnm
0zUaGMFpxT3Tig36/xgNUA+cA1hPkCZnDCPNqnFztLYGu/IypgtDqsqtnU7Q8+i8g0palooJkD1B
USbqcqFCxe8067Up1WOmfANWMsDiVG+KsM9e1hAwNzULusbMkyNwQh1NqkwXr2IcGKfUzrlI2Hrq
g3aJEyiqpvOjo8VdeXLjXuM+A1W584z0JMWNsW7C1Oi3ZdU+NugrSa5f0Rr/vR9H9GHVGsL874Ax
HXR0+KIIDWh78MrKg8P8fOHr3Sn282OAqp3BjAIhsbvHuXWKmuSUZ+auzXK+hdYMQBGlHy9R5ZxB
5BwjxOs43y6er95CxQIKP14QYQDs2VSpdqsUPHVxheF43CLxPFVN9KoB1QSv88Wvx2uEeEIPrac2
Zih0qP167eTu2TGGbTqQ+xOLZ82ajmPPrxlnp17rrqHq7/Vg78XIvaJ2Y+rxiSvGxRTjUaBv9ar4
0HvRoRIKkVbiFDGOsrToVGhLE4ux07WbxkTDwkhAT3rihWKcHt65J+gWlP1TCbLTUcaLOtmnZvyi
JrQvPTN8xbdCZWjnR8K09r5N2H1p7vosWI+IEcAUwr/CkbwDqgC/FcdfMmiriFmW1hhPcYeF2Uru
gn4N2uxShNauaMKDoGNK2AjG+/gkP2HN729tjTdjir+zb3q1AsKomuEq/4yFMt1Kl4PanB61cksB
+jKqLbV/skzUYTtmQONcwAtZvC/jdhkY/dXL4NhUOe5Tu6CBBmu1Njxkvf2FoQl1QXSAzBVr1jmf
rLMe8hcshqMWmrsgGI9RmLy6AXpYFXR3NODUNOOTYU03eUxOJeBHVV2aVnTwreHFhVPiumuSqx/t
cLxKdCZ2FzLEtKVRxKeKcOH5Z4wtACK8CDUeJvr6ybItg1e/du1Fkg3bYEieHXU4SiA0WV6HkN5o
DFvR5Phrxksne7xq9GS14rWKaxaJZpM64qDiD1bMGD+4OKGk2vl5vMorDLawnFNC8AYxXaIpBtXb
bErBsapUDzEiLTFsq7K7mrDTKyXFC8Jy4H4fwunmTe0V0WceDFedj4R4qee6+wqYH3rbdHPK6SY/
wVYdj0oSnxj9PMs/jDwetaC/OlGPZn8i6q1ddRp9YmAu8lfyCRIbYL4YjrlDCULYZTldsDpeGr2H
lwVpKd0HRsXrVTjk4gMsvzXzu0XfW0/1UK+9ydpFpvsdOuUUsiYgNn5oifOTx3YcD0f53pKAtazH
NRgR1yUmfStEdhIRSwGS9qNttQQKyD532mKTSV4H01xH0VPf1WuS8h7pzm7kwQQkeFNG+s1vYAGl
NwxKW6Nznoai5HhRp5sKuFbxHoKi3lSWOChCMunZdWXTxamGS2gNj+ArV+Deybi8KO14c0S/JdGb
VSaPnl1yOHE23N/Vg3U2K/UlrGjy+sGq0wMmk6p9NpzhxQOmBUp5QSPwtcnGo94S0snBrATRuhkP
MLHPkA8L5eL3+Z2RA9zrtQ0iyl05xQf022fcR49TqV4KsgAHedfaWcZ0BFgn4ns1F4emMnalnpzS
ct4xYowMOST4S9sMZatvNJU+tcSte0XziAt7MyUkd/vDkT4GRq/4pETRhnhUBQQxFw1nYwXasbTa
l9ofLgPHZmW2jyVKzIUwi60fwjFwrJ1crKKa02rSAIA3QXKAgvAoF2xEmnDFxCePK1sjphsGheem
LD/r/q1Nh0cER+EiMgd4TL/XkYdZ0MYvEUNhi0+q55zR1mzkSVTrnGMaoSXLLnCf2rYgcjTjSuOZ
T4QK7rgmhotOba62yTnPQrWIuwtT7OeGn5FkrG6oA0NaJVJlyamWPguv5/wI76rwLH9Wqjvn+YzT
hrOm46b2FfMb1KmzhhF7rWJAp5dJjI1gsxWOxmcE8NEigAN3GJQGPuxo7JIBhxxewC+uKJ9HRsI7
4rlfREA7AerwwqFDe4eJfGAbZx8ES+xdHI4oukZ8ffawMICg4ghsPifRNO5ER/8vLGvCzWJ4XsPF
w+d6HPP02Gj1N1REJvEHbkPjFzeuj7c64zrbKFC6B0RCIAP2ifo4kKFz0ORmLLLN9u3e/Ng4kcvU
p82+dez7KBT6Zu50vvc85y8Vs/qjBYqagrfNHF9uOOVe/G3z7QRfwIcNq85o7hwCrA8qsXhoCxJ/
yXaCDCivmvAayJt+BJ+VCrPZ+BPbZETb7ET8g08g1pAnX8KIBm7Q0Jx2vSJg3E8SVNKVm1GNbpqj
hfsR/4kbTiwhrbojSIgxkLKesg6ybwxGVln3bb3gGrDIlSe3frUrmu+QMEey4sXYrFAZOuUKrNV6
bJDF4tvFtEaPvWwV2Q7Om7ebVh+QA7jlRHhpfXYYEW4oitiTZD6ferRJlPCS5Wa+pv66uQsvsZ4n
y9uFXAXWZeg+kxxO3nHbuYcoa78xgVhmigjXmkeWhJSktvbA1Tgxb/bgNIy/AIOnih2z3KgwYzAK
BxkH9iT0l0SJD11mnV2zAI3dEVZfubu8GJ/aQlqvOc1FxeLBKUAs8ZWkoWtQjQy5q/XoU+igZvya
qGgBEMEjUPW0HD8qy9+go+4eY6x1CgDftH/Uq/ExNvNzYjPv893tZEXPkYkpj3xKOm0/FfV/EROm
/WuZ7OkOSSTMUxksOx9zUSHj4V7oMf0xfHkt4z0Wq0fcZI++O5wrZK3KeCypowan/IeAMg3I1M9k
KDoLng5rgR4Mnj/NtT+Qoci7aDNEFBkjFO0yGhhLwS3sk5Wdsr5Q6ERIhAekJQpgY1kq/cMv/gFM
JX88kibX4R2oeE/UDz8eMfhgAIHId3pDEc9ak4XNRikL2hbXWOuvthE91zkxD/eRlR4JoXoqKWxD
MW7/4Y18TOed34irOzZFmyf/n7/TT4SsAIFM6NZ4KeSHD/z6alGZJMrRddRPY0FhgAzYgXCMsnbZ
aoTPJO2VAd0607j6JBSsnrljcLkunC9//87kHu3jJ2Sg7rJUB7GX5nwM9yzigEDP0c12XssWSs2O
RmjcK3WEEqfvKUItdE1x+30+vHGWHqNkfKESewzqS26JZ9UbXoyQBWAuD11rugRb3Va+FMl0a7h0
GQJMwEgZQm1HTCVKi2ErSxDb67exsHYhJ4Cs0tWGMyUZrmkoDm6qXibD2lV8Fn3grpK8XIZhdxVt
tdbMJ8wLm5KLn++C66DbVbn1tRz7XdJYxGP41LARp66/yexqo9L3LA2mx2lAXCqj1kn9Yg8m/lto
pkgzXa29Ev79WnotLy+eqxxkAVUiCrZu4XDULBKViPWE/V+a0x5q++4RJ1f21qH4RSz3szjurw4P
E12cpdmaaukfAWp6EkH01U0IhXqNJ1O9oBE7pMn3ubIeblpT/VP63r/EZMsjEqGg3LW74NvIZvzl
iPR6OFY8me0CG1VrIh5ESgK9cRN5f6258G1cM34eBxa1CdWv2naPbHehGacHg7o+6ay9Nj2EgPaz
/ERo1dXzmMTp2Sf0fxwMKgVp0o0Xo/fZSOifav0YNZgNCYfhj8ilo8/IJXCewCgc5ev2brEBFW91
9s6kAJW7AsKZDl4ID0kfjvgWyHmYbh27KuT0JLahu0m/2XByFNz07O+3pkhOGS7mqP6OXY8yJW5X
ns3sfyDXS3eKXTTqDLR6F2+gBnHHhOoEJzHQIRFVCSZy1z/5LsZL9vovWgPslEpKL4t12gafsni4
9Y7/GEXtsmMLRgVuPOkJ1XGVQ/82vlZsR/MkepZFa1P0WyLsz6Q1MO4eXzqdciyL2LKH17LakyRM
jNeetu8lsMQpVtNT6JpPOoHZfXdIzfFuUMSrohc7PbBWbtBu0Lo9a4l/cEDZGZehgPE9WjtmJUdg
sE92h6eE7R4Vy3FcK5yuGBnnfVJu7/R2Ytkl9Dq7H3QuWvwezPTPni0ZLjlygXblaN2xd9UXGPVn
R6NN8PcLzL+EPMrjDOsqsk/X0aED/nqcTY6Sl6ZiZHQviWNmSwey40m7OX7xRf7KWNV22T+stn+1
6lsqJafrYoa1dPn8T4ttxfDDScyRxTZmQ1azMc3/+ZL6F6esY8NfxApL7hvZYr/+kCgs4yZR1WxH
bAf+daumiZNMj9UAlwEfD5iCBb7t8jpN1AZuvR409ViH8aussitvOorGXkeGt/YsTXZadp6in2O2
PZ1O4h8LIVnFB1h58Ggr6MTiu2vzY8ouPkFjoTufAOBmOUuHWxvot06wVFdVHKDihxqewhLwmFC2
V4PPv/XjZ/gHx6bBBZ3xNtmXOcZ0Cz3zHBfmbjAoyevsZDnXqR92Fhsd+SYt6hAGYefRsB9zmhbo
+zq3+FzQYcAMP0XDJTbEyevbR80hVCodjq4tTlllnHC9rJUayjjbpiaMTurkrDAE3XF4HKfgk+vT
+qjpF+gVTQS6e4uhy79o5JIv/DBbt+CXFqoevVpcLpSRPUkUn7oBzhasnIRP0k2MnewryB+nViw0
HRS6zG4f07pax6XzpJIgLTcl3gAJhvfi+8CiWMFN9mt/f3Br6l8UOBxinumyK1JN0/rQgcx0WFGM
Z7OdlnD5zNJumZfwI6KGfRPQNBInYvWYY4JaaiGfkTJEW2JUyP5QHhBOJWSBd+eKbR7W92Nr2ufW
dA91c7OYy5Ts0OXWresudTpcQyW4qwksKV3x1ZPSqYxBKFNdBuxfRjd+FjqvT5gUMG/Iu2bkb3Ia
f5mFlVxnzStpAXSc+VSjsqgAw3RtfessV9Vy6l5ygvUUtT4SXvDisPKnLGaOkZ/Mgp80ugeCdyg+
hq1Gc4Huna8MV8/trlrbrlpr2KT5N7lJdYD8VcqwJUZlU9AcqQ3pSaLaof/CLPRWhuqFDd6AexOM
xVZWY37crQI2c0CIzjguA60l26AmXr5/GVvc4BRBVi1bFihBxbCwDf7zHVKs+ptt8RtjnT65hn9f
0KJr3O+xpVyp3ZvV33/Qf7GKUbjJ/yGFp7P94WPuA7TnTd/hhcVFV3vdwiwc+po9JBcOcqMZLqZ9
8IvgH44vzMYsIz+hVWUF61I+c4XWNB3dwoflszSNEfZJm+2a0LqlVXKS1zmspV3SrnuVDyNJT37f
wAdjryK6FezSXUXBU4w0Xuhw6pwoRm0tsH3is6dlRZEd09as4HbJWgwRtswmM4mplPWSS6PUYQZN
dwPe21Pn1Zu+FAe5ZPTRqSVSuO5sCPX86uyHEhSMfjqSBWufQ8b+MpdPjBXirORkpepNrruCg06Q
xYEkF8iVhZt/XYv0hG1whZ3nGlD0UE/k5fQiJ2ZOxqcpzDsbcwBqy1NmsB8X03VIxmPqsG7Iczgw
4mf5OxuTeps09SawSZcY6uv4u+Ikp9Fk28f3xlGzDkkv1G1WX1QXstDBInBsOOxrdq6TuWrL5Nzg
DbD8J/qBUjXkPskORdCpmLxCLrfmGXjfq2yHuN3wKaMy/5GX3rZLhxO0UWxir1UiNk2fnmwZ8DdO
0wu0HcNnJYoVeM9LkAZAzDgrZVk3WWTZgviBivspCImhIBUQ1k6pLSZSZWq2uyJODiP4lNBVT0VC
J1Y4Z5Suz+3onGXXGpsHZmlxGKEzIpZYyyYce68X+Utj13rUY+1SKtFBdeimifYqr/AR50bfWefA
Hy/ya8ysgFSAbCaHqo1OZCc9d4N9QouPxgJ3cxQjbvIxFTSJuZOrr+ys5ewXTfJkwWLNm9ixfXTH
/kXLxcNEcwZA4oNykKtuS5Nc9cVJZ3SgESpqgrbRspbNZvhs4ueoFIsVmu5r2qEW8gVql+BokUso
O20pBLCKszdTrScu4XjZuHxQXRbhgyDMXhZMWjLe0HM+iSBc574ON2V6Id/nalBNdFl6UDpxCD36
iF61QTQPP+oQucFG9tqaJqG9SHh3vqO6PRTFeJwPeIYesozECb4bev6erF4mXQESk3AcsAErnDMp
Syt6iMBKeiKFTABXDTtI69zV3SoLXtSZPc4BJ7uvgotqMbB3qMHl4X1lBEF7oXa6WzIx4YFRv+5K
Fv+p23YlXWeWY9knnAr/979ftTTjXyw3cvlwLMAIls0ion6o8pPREKVuWumudsaXrOYPOfV7w/9M
n4uGR2uCGGEz6rbpHW1MZjQ9nH1swvSe5YFV49lcYMZGIwoZDGxnck0gwMhle34BR/9eCgrcKnpF
k/EiXPK1reHMxfvBi8mZsclCwMRR3dEP6tdwbJDuLtQ8Wg4RUg2z45qTQf9cqwlgp6Edd0ZZAIxs
20vqsEkPdET3VkHJ7E6nLI/wz9FFsidOk8FOq42ml89FRVZowIR74dDUqHJ6oU1Ob1M1in5xzlhq
lzbUxIEULAgIdMLbB9GMNw+SY9e9qpVRLLGHvMr1JSQtKhcCez3Z8azqttkc1zqLk1xzHlAAn9Wy
YtIdPqtQP92uv4E3ug7C3JFrtgBx0kFGkdfwJGpYh+uNdL2SpXGUSyAu1BOapo08/2rHe9CMh465
RiLUi3w1WSYFutwaR4f4E1ygdc5MQB4VsYPviBfx6PdXtJdlZ0BhnID95yB3GiAKHrXYhl4zvowp
b4C+fTqC2vO0za4qqILy9qreRSWEWG3stx1KZTsrQJrVr0nTPhpIjuQJ3Th/lv7/Ib7/g6HPwK7P
ifbv5+4PpMuE/7V6jvPmF0PfH9/4x9zdA/tuMj632EFZlmnLLfqf3HfV/I0NjmuYlJ6O5Ly/T96t
3+RE3qXfp2sOjHc2Jn9O3vXfTFca+mxo8IA5+a7/w/SdxUUWHz8VJ6rHa9BZw8uHtVCle/TrHshT
66zx/VI5CiWSVEZISpnrtsuWS+5yqON9zUVOZug+cYWVsn//gAXoaUqVSzL6zlKUmNtFXy1MsgI3
+n+zdybNbSNbFv4rL3qPCszDojecKWqeLHmDkG0J85CYgV/fX6b8ig5X9avofW8YICmSIgEkMu89
5zsDQTQGokqsT7aEOoy3EZRQLyGkGqVY2Pg92Q7UUa1y2WgsgXak3GGnTf09iV/zqiedu66K+9bt
X6wFGi8UVNKmymvi1vZC+LeGRRqRTtH4aDVksjHvWedG8Ko33gMagqd0Wa5HWiJ+XTJs2f2uL+aT
XYIbDCfZLb4kAZnyQAxvRpaPdDO7r7rkm5UumJ4OZY0KXOjtfeYABDBF4hGtgOewc6p1k+Z4gSbn
EqcTikSyNwou+4NWfsR5vtft6ZRUu7Ietkvb38J6gdBEjOow+Q3pNB/gUQHE5km96mz7qR/tzdhn
z5oXWWRv8p2dECfe2N4tyIIYvgXRM5H5fTFsiu5MSTJh3oucAct1HqB00fHAQ7RK0ST6jfa1Y7VX
i/KNvNWhQzIIpdVIm2ZtWuiqsmrZalPzZOiMZDrRRgvYAqfHReMmI8IJ90rzvA690LOeDldDRZse
2CBTP75uxq+ALJbok3K4rXPy1IEzlcQ2x4eMCKy0vu/KCRkeHjGjzy6X1JnW/gihRDOTNzHjztNm
PIyLn/2o8tsscm6IgX2w+2jn8h67TLaiED81GzrtG9OCQhwNEQItekchqldSEqdvTZFdkiDIujnP
kx3F+jy5r93vOpOdsc7Hi44fYa6r6X6eykM6kzcZfPOz5ISal6yePqRSu9zSdlqbyOv3o7RF6BkS
5kl4R8PGm6BBlWoMFBRxHj/11oirsJFaZbM+1ZSP8NiAc8t7nEdOths85s1OizmTnYlLO+NQTo0v
BekGGzyb9LD97NJl+bgzmnVtT3ctxu+D08bX1mDUNHpDdx0P5Uvh1y9k/MyrUn+2vexLTRjPOhvs
YWV6xnNWlt/ngSYec3+CTfyM3HhhY+cxXK8nKXlXd9VDNbr3S+FDFraRHdZ4EyDDtS4JJVYU3rpO
e22W1x690Y2ROPcoxSaapQdnQQHnWE1PtXZZWRWsA2hta6uz6OX/edNiyN1UJV+x8CHRIJ8pOaHH
+SXwCaEyjC39s/c+Yx2X+chUllzgoxLFU12zi0w85jBn18ZivwqLdVYXD0wSyJnE5MH6erDu8m5A
U6BrKFZ064cYmnQDPZSQIHQUTlfuGpb/F5ZM2aNiB9ddbp0f05hrVwBhpQBW3fQyLU1ttXJLDsbb
yfZffj4pZYtCaWZ7+7ytLSRUFmiPfj73y9sR78niUKfNxLLtYho7vFbkOqh7oBs6i954CnHWlKqf
KXTZOwXRUkjUAyBmNA6h1nz3dBfmTM984wBwYAfbJT4UJZ7aJKTtlVakogXMLi7qoOouogWjh9oa
rfp2njHmnx9Sj8OkuU6mxNud/z6RL1J/NnMt2SwOluhzXHFtLfti8cx9oyTEv0UYq78roxDGrL5X
d86vVEHHaHXx0OBIITcB0KB67POdcKnxjHpgAOYUBQNrzoaj2xmqh7Z3wl1WJvbjWGhkRBDpiV4H
IK+HiZDhxrdex+opXHqDOLLE34vKE7dGi2Bz7Cb7VECN7UWXnsahekSk1JBfF5sH1yivXUnV7TsR
rTDhJEeaTuVA9kQcLW8TjYUEQ565ZMmq1ihDF3ISK/DwFaF9Oc3DY5Fo1bYcKncVQinegND0LxrP
FBRoqyfsWHhkLZ3uZt1vO6TM2xw9MAFNp355mQyspjioaLkuL41l4aDTXhfL16mqN8t+mvC9ETF1
zEwd68PSvonW8HDPWe2hmKtv9oR7onNEfIiBeT4lxEkVrpcRf02dt9bIHsE69irm/r2M+/belZI3
Ez+n5Q+s0pjdLWWfXCxVSREQ+6E7dRXtj2xbzPE9/D0IoK1LrSB2023r6S9DF0PpjISPWoQLbgvh
NAaJODXoee4aji4YN0BCgGa2F0YJpQOTnNiEALMBu6w4jZlzDxEwFVy/8d41w5Mtz7NUJj7ETSso
lsr7/rBOrSE4UozHq6tcJOpmScKbYQBDyWyiuJiUFrzrVHyD3VuremD9ZbctZ6TnEeORp3hlJH5L
OXwWUqY2dOERZUtFt7oJpaY2DeTBeL4/S3E0qUeksFbmsjYnxK7qhhKUj02GI5TgjnYWF1Mbr1xN
K4/K36OsPY009XyafOTW+a631M9aOWmg6f5ttZlLru74CMdtwlyBAqEXrhLNMHHLowu3ZVR4YtLg
LzoZG+kaLSW9OTmeLWGOYfl4Cf4EC/so3V138Ldz0osLh1mBaQ/l0RBRd7HIG8VjPt+l4lisw8gb
1gXVY0IqJGnkczOWFBd1XxvBy6RZ/d2OlhYMClLgFC8VRyQ/A+AhxCv57M0HbOzrLvbA68wjLfh0
oMMv9+tCliraDLnp1IWLZyTYqb0cp8A8K9oYg1R1n/eyshO1Ui6tttQT+ZxBvdWrbVBMP012ymmn
DoSz8U5tLaKnMoHr+HO/KyeRukmkBUwdC7WygIWNG+0KVxBDywFhGwtKabVpKNF0pLUvuNKcrefp
9VFPvilzXKiH9iaLymqlftEz3LrzrGzbyxiz82Pq947S1tg7U0dNFB/R+UZRqc931ZZ6bHFfRZV2
R78bYTKr31QdbmorKxoXw7Hvr9VRdr45H4PnA5Eux1HnxNoPmgxRjXL/Jisrwhv/hIjn0mfmKNKR
enBM6prxSbwrt9fnvvs8R5UXTW2Sf8zQls2b847zIg2y8t/tQ6sPmMF7/UHtm0Gds59n7ue2k9bf
vRSVidox512k9thvj3llMBCXV2ak3bDH1Nn7aQJT+07dV88QCx0i/NCfDSmk/zx5m1ZmwMj7rRKx
J4NXHJn2YT4mH22lThl1KsXSfaG2zo8ZkbH3WtPeTzJVqA1ZXmPzdbwWBZQEiNsSe6Oe+/wD+VgV
ISgenB4Avc54iFYJYfyfW789pjUCVi5z9xUVX3TvCSuHnZcn+MhQ15yCZNl/evQkL15tIRgwtkvQ
fFW7kFCmn2x4dbewQ8Y0tUfrpHQPLeJUdQqqU7Jq4xhmeWQwUjqZv+2zITo0Knvqc5y9DmRRV21b
rgf3eklDPGycki7oiZXR5jGkL3lXmR7UH9aWcVemVF3Uji4/LVLybFWnbKj8OY1M1s16yBHKohmc
jZu/3EefSfc1B9UyK5PL2eanrH+fVsBi6IBXYjv/NPvJMdqROHZ1V22pG7Xr1WMhsL2wFAFg2n9z
2PNwqX8S2j83ef/XMojidJ219k75ipSNyJ0zjGW++gqTNf3b+1WYUQNkWxrMJoP50UFtqpcpY9L5
LoUqnI/IHr4NNWbcb2GXQWeVDpvB4EBWW+ebv3us1DRG0fPf0E7DEPl3bzGxVtkiJf9Qb5Or15Ht
RQXVSva/vOzvXvvbY1mMvW9pLQ5H+b+qZ/Xce/NGqnXqXjWRktsSqmU03Q9jlJejkqrbhR1xAVI3
Q8vPfX5sxEGWr0xd2+mN6e2nMT8VWl/sLdArRNjLl0VzwqZ6iXrx372NeuKX1wSzt3VIgyvll48b
64sRmz64Bz778+0+/3aoEbWtfH4NwyJdQD2vboBxiIvPZwdcKHrBgaLhWSTZeOTQqg0Q7VzdxHhs
sWVth74qmwPBsz+9KnDlmRaU5X6RF3cklqSQq4t7bcnkKQqOqJMfKjkjQHcmUEnIWQJ2RXZhWLw0
Os0zZceaQTsD6x9B6GN1DWsTVFiRhOXlrMkk3j89RMpNpO6ibmXkVffToIDiIdFz5yy8RA3b6n4N
QYAvP3d3NCtp12DQLeya9occOnR5o7xD6u5P9l355Hv4CWZpBbLlyDPoUcnPFl6o76IeUl9I3USp
4dL4yPdd4Ez1oZWTgVjOEhJ5aURASACsvAQqk5zGhYGlns40g9ByZIVTOa9jP2HsUwA0RT1TW21X
xBd4VRc5gDq5/urQmaFN5DAQyxu1ZTjDxk7a/tDJoVdFqKmtBhIbntvl8BkHJ4f2bDQ5BD9BZfL+
aOcUlRCO2NDXgRzK8QFNDAkOpmMzSoYv3bCM5HbLyeLZirXoTkTKGkAaazG2ipWHkq+5UFuCL7ZL
l/4qFU5sbs2rUF5nzxg8t4/7TRnSewUqAs+N3HNWPXKKVrGWx9MhXeN+HxabVNryx1jbxVQA90s+
RjphSZyNsxbdCqeC5y2N7ipyjfRSFuCf6WudyWFhh5ciiJajylzTqWeRZiqtsApNWJr6vC/7lIRi
5tzKRqe22EdcF84P6kOswZUgpFnxFc83hZ96exg49Gf4cupG8Rm7qCROtQ0pkdhOA7FBu1Pvprhz
aut8E8l5IdLZLz0RfFv1Hrm6dqlNdyr44W18Nih4aHbbLMZO4RD1h9gSG0fOwdWNUIeaE2/grEwH
nawXbJLyWa2yyHbrxJuCFKqjzQ8K4j/UfUclgcRY1dm51ps5mKeyiGYmA3IirG5wmyAtKsrog2Kf
2CL0gH8DCIfcJbxsQqIciH4F1YEigsX+n/eLSIAyh2eo6ISK2liBnMRsTZpCQRozzMIkSfjnnPI7
Nl4whgFEbzpww4W6+5fH0matBSPA1PESR3V1I4ZivO7Dxl619LhynUIRTL4AgdsOnFWy7lztYfCX
lByU0NvFpuuu/aAq9x5EmS09SyniXZJto/vLrVHcz3pJWlMAlbAWD3W7+Kd0qh4XOwwPbQIStLPc
V8IS4stRxOsGd/lt3xvVJSmwdehfMd1OccXo1mkykFalWAkwW21HGjLbxLDXuW/dBlRzn/3Ezo7Z
UNOMHbz7dBKyCoNeatBBq2YUKqd0CA8NbtksxFwhWg8J8DhcDpYbHkZiQ7RqdHZJpBNPTV5V77H8
mNtUHEAbELU1krQRTK11tNv8ugzJsCKaptzbM0e0K9z+2PX9IYgQL0bCoeHpLZdp0muUgucvI0TJ
9eiNM5EV9E8MDeSbiU/tSMvuhsqWODWpBaxXbsE7em+tAsa5aFGPx2qSC2Ay0ya6TdQ510ttzKB4
MZaVDoKcMgILpJG8vHZyO7mGsULhk9X4jgDmRSaE0+KvDmkew4lumutl8G4YzsZHq098bAaYv3DY
wSgtaelHBHxAuyXpitwYyiBRu8G9L9YNcP/ZivpL05cCl7ofNpZtErBdJdVG8/0rC4fOzhNGsYqp
zdjAeSkV3jm19pgHFnnR+E2NjkJqYfXfnYQkkcAct5Ra9z2BFiu75ybs4mJjTcHWDocflQwJmI21
v4w16WjWo1PS9g5rso4IOXmaoDhtRYqiaOp956KOFx9GTv+1Qg4N0AsrUUNlfU71b6AFflTl8KOO
YAjVkAtI7jgsIOrWlttfla1N+8+SBi9wSpdLnt4LFxKlJaQ8pLUIG3Um/a61uViOZb5Z9NIEeU9m
gM+VYi1DnIYugp8cOLCSCWuaxAxsQQMXpxEz6kEsWJFiZIGFqZbLaAZn4DL131mI24/1YmImn4hh
G5MfA5Y4NH0EWfFvaOm7bkQx7hZqnLpReqtW8tu8orqyLC2l1MQH1w6qxXw24utJg4LmgmuhGA3h
rOtpZiS+eO8cOd8EN7PKWGBCHK02fdZysTcjruZwsalAFPvE6ggpLI196ATBxqpyEwwhiHrRBpuJ
AxTUmH8DMvsUoFtHAtQd9LwujlkmvtUTzZLKsH5KXv6/e/dP3TvAFch7/vfu3fN7U6CT+9Uwa32+
5myYtT0pqrZ045O3+WfjzrP+sJFD6p5rf3bg+KR/W2adP3S8soaPPlO3jF8ds+YfHip6wJ4OAaSk
LXv/l76dlJr/0rQzAwcWKHEJFnoAgJz6b8JF30BqllS+g/A3+O4TQWEld4sxQpSLMGT98sPcfr7r
r7pm2Wz89cPw/xqojCWUFNkUv8dv+oOwh6VvVVF4mBsDlIrfmyuPWGIAEBYEFCA5+o+21Y8ogmkF
XgHhfhHadMwLrsLJUHwtPKpBOUs7EstGcEXjJptmIp0yGgt+mTxhxnysc9shic5CmU5MQW2KkdlM
C34n89cTLvhV6iSXVeQTYwBhTRtmzHrEwv3nL+r9RWjBF3VcHRkge4osit9+1djNaeNkfnCYI0Qk
RESsLLJBweU5jKyUKI1cJu+a30mE+cgTC31Ic6sTJkRgAs34pEb5FhaHWC8+Cru4zPNh3PgZynO3
cbYZOW7r2QXhZrKiwGYllVTGF1J5IAbsiQO2j6ZvHQcX1OMS2eaWKMwrD11cntYWV56tIXkYGiXm
XQDZQJmSgIbSGIoJUljXJNHgZY03OSC0leYF/Kc2/3Y3+DkXTJ1LrnQ7eVH3MgsX/lskDrFvPJXJ
TOZlGRdMPNJD6pNqKd0YvARLbjrTER1v6ev6q7i1kGCvjHl5F7m4zfTow83MdkXF/YFC7MYcwYHx
tfzNbGevlajIHAyGt0E4KeVuKDH/sK/kQffLGaAOSs9mP0lZDGfobwclwdS1VXSEgMWx5jNjCx9T
K/tKrhEBmhO4+wyBSVP2aNbsFGy00GmENiMTEufQal4FSLXbG3RkogyUjkdA2aEhnCQc4UyayciF
sCSqRPgvU+vmOAlMZF4DvKU4pRrrRvumBoHY5F208+c748ug51wzIvSuJHrQHyU1Q3iI69KK414M
EP/GMdgudvAtj8GRW414yeMSBmzlr7QEjKSf9LL4cyrM+rkfy9ui4sADT0i+AIG6Rva1dcpbvNEY
p6FujUd08BvTyK/TULvpTcK1vHVOHcfSWzinA6s4/mBa9exFpiMOSrTgTjdG+LEzJeo4xVMYzBvP
zh/p8H/A5L5gR2GF4oj5h/30N7vJ91xyBnwI3O7vpojWRgg0e2NwSNDybBq5hPIjZ94ZdgXP/6Gz
s5f//IFKr/D7geH70qyE0tIJfvdEOIPRkonCJ1qTdapdV7J4ijWq3xbjQv+FUtu1BQmH63r/ks0c
wUnFHvYqU1aG/WOTRB8tLlIRAV96/c//298ds4Hu+RwtNkOMxXXjV027aWCbK7Q8OHjmJUHQ8R7U
V4EGgX+icJh79mB11+VS/MM++JuPtXUD9annW75p2b/JT4MGhms+av6hcPD3Ov6jXjMe+FX60ZJD
sY1Qu2et//ifvyvVlb/uesfkYY/qo/XXa1QaIbkfOXEPekc8URLdsAaDBzXml2Gtgw6sDYpJQwbE
/ylsvccsJQlATCbia0//gINNLxBaLsGgjP4x0sy0OomUQSbUM7ABvA26D4jLHlEIKetB/pF8Xedu
tsnd4hbHQELPI/mCNu2uRNdbDvzUs0ecWuZWWzT43TafYlzmtrtLa4SojX7rWtW48VwiI7K8OAYu
F4DIkqFJBGl9jZjhr7wyQtsWT0IyXCBEUHZz/eZ7pz9lNWTWsB9vghCboBNOJDUK4LpgChGTMAZn
XrbJRJsyLGZ0iX37Y+qdkxGa2UbFlOCL3pJIRLVh1bt0OWY58OTTcmlHXAx0e1hPM7utFuR5IcnD
X+ygv54fraF66g35t1xaVwFcB9yyOcQJ5K99Arkr4sQLA35cR1gv7rwgJpFXh9lrV6MQ5cYMdroP
ArihClb1vb4i8qFa5U2x/ocjwrT/KrSXQiMORNPz3SBwftMahWaYYzpvJnIOERGO1i4thxtADcte
C9sKxtOdr08zxaWa6TkY0rjzrijrMDsXcMUmAHrDlpQ4axXrxEOGvn4w/LFf5UWKeT3lQsRcBYjH
uB77gmWo3keXlWk89XR3EH1mkLd3PQM6E3tCJWJ7CFYlLtaV5nzHbCJwI0l8H9ngjj9GmyLv9FXl
UfUzvDXpjTBkqyjexcWM+dzFyJPoG6Rd3yr92MSgFapR7BIp8qjabm9mdnNVLfaPTGuJOAvnx6nG
38uYta04nNoMQe/yQFDHZe6U977wSd6cGvqjVeasasN8QWs47nCw7ZyCVUveBxl9aW3j0C9YLz1T
rMgojmh5QqyGhLuWZb+LB43WorMiRnze+4X11C7Va1j15AC3zpeGBjZBeclDmqLwFBGMcTLI0tC7
9HPSqdxWuxZLf5wwMm+Gzrvjc9t16AUH8CzHrvCB1cbjg5ViaRqSLU3fZONm41Uzp/3G5xfycn4q
+7kbIVBNQBRK4XzMAslN0dToopp+BbcPXrLH/0167l2MtA2rc2evXMQOWZDWiGmRCExolqfQ5OoE
Ho7fapPPFQhxzeHXS5YeZkIAXZPJV50dp4lsXIfXUref35ia+bBbZUzNnMvZqbGzjXCDPHnAWx/7
4OPFBYKn4aZt0akMCxDILCX2JrWq4+ShwqLGE6wo3KGKb+xkN6YWU0CrqNdZlhKnkZmnpnT0Yy0v
zhYlIh+k/Na363iTGcXL7BAVQdP8eYnyh9QRpyQFlenGJlCYOcJjjv6jF4dcWGB9acN7Dgm9HAxz
aW90r+qZ5E4Zh91B6OSTEBfXr805uAsil1BXDdRmi+C4NpqngtMVgIx1F4+edkSEdAIpuLyRn+Jm
vA2XEndfh/azI5xrVxfZtiWxjWHI2lPDpAI2gVvNzAi6DqHdvgNErUqesJWdUmNo12OlA7rI6ycM
z4hKghzOxFRZq6Knv1aYzcHOuJbGGVTbQKOcERPeG6G78MuZEWWO4/WweDdVUp+W2LohvgeRg/aG
8/KOSeuKq41HUrrJ7GlCpGGECj54H+ns/6LR6YE0hIkQyWgOzFAdZisVLeld2WsPVsjIvJQMsTbx
oG0Sg8RPZCQS55OP4VEbUC2CvyAlxrxcGtn4NzirOziKM1l7a7GaXi1Om9VEGbAOZ1jLI969NGWI
LhAXVq8NoY6rFvHAyi1m8gNCIClTbr0F3UUY9z8Eo82xGTmPqV/tW5LDciEeStyIdzsCBK5qbB4r
Xyuv6Gbhw0Q+5MXPWTG8C49gw0EPD4xs1y0xda547UT/GLTm1wwyEBU2MROdmwRVus1mD9d8U1J0
8sYvueNs+i5k0t3tnUxcI/lZ+BG8ZpUOCISh5K3quHhq8kEKDoO3zEcg45BcnwcL1kjPkoxsd+VV
A4maDPWlhpOzawhOnweq3lEWEvBGaJpm2hnoeNJ98vxyKMPHUSvWJCosqOMJ+avN/DUt+XVigrL0
sbgsmqQCSIzMmqntF6zrWI9SPburNVDKHtlG1LgFoamutqtYHWRpfNAmxIn0/UPWjavUm90VFU/y
bmwoAbznE9hwFVdzL2ITQgYnc11RxRV29+QF5Z3W1TeZ1aEU84cNYAZC1wHMiJYMuHbxngi2IQWr
LOwV8WSMkYsMysQHum/9njZ9nIMSsMtVEKdvYYJXLujW48ygiVO6jDDeLLKkZO0RIcV7I04fPcFI
mjYuMprOZVAIu0ONQH7bZfq2G0S1cTzbo8uEHijx0QCM41MdzA6VXrrO4GIueoMQ7IrL7aztk4l9
heL0m5Z85SyH/JKO6YYy0XPfBneTwbU6CrKntm729kQuRKfr0epOb5DhuG2xz6QS1YrnahPXAl0h
vCK90C91JKhr5pGghvp25SzWSx3Yr2CbzbromeBx3UyG/uS4xBtZ0XeLEIY8+l7YyPYKAWqH2dRT
VxfUofM63dTOSCxl+0XXgu9hkRzcemQZEWrPmYsG1zMqAsjXpEtgoQZ0Y78M4A8KhhdoAD551pD7
Oy8ncC7YIGTloMovCGH4SFMMAI7f8I9iEBwDSm2YMbdjGV9XVvwSRi/YinPcCCsdlgKaomBv1BNh
X6i+1GvHOYk2ICF27RJs5yl3VlbA1GA0HHpRcGBFNq29aPwSu0B1Gg06zpBqlA5wyR+afnnS+nxH
GHl8KIM830w8X5JDPnfZhzO4eKDyjNyn2fhSgcLaCN3ZmsI2trpNHjpjHLUIHSeg75+mJvggE3ta
L37FqRblz3HdSZsU+aIieopNlmtWSrri+Npplc6l84XqoPOiNXdpot/TJGm2mtdpK1NbgvVoM8SX
TVG8ZpW2J5F+M85pukcYNG2dmkRkLTDe45ROXD+/lZ17O45auvGoIhy1enqB53rZAQ0ZymEXkOu9
rhztaZ4N+zhJVtpYD7gligynPQYpLgP5pvfs26w+mTChlRACQLVPAz0EKrBXsgcWgI1cBTYEeEnf
TFUMZNE6d0xXF1g+aJx82ODrftGo60xFir0zEOiMIaScWSnqrrqJXJSTRYqBW++HcaUidQcgv3OZ
+3uVtqoS113B/Ltbqut5IqI0Ft1ykRZJCox1MeRv2V/4HT3oHheVcCJ8usEp8gsf7Wd3rfRPmSif
G8DmuxLL0UUSmlw5RpxasQeCMEuNfW+ZV7VDsDFA1HI0ic3rzKsU2SCD/hOHOJddO7Pg7uCQ6SNm
Iw7VY6GBhdYJYl38YYecD8yXlr33TXI7LgX4Hr98d4z8youxLLL2WOboNgynK6ZJ0zrw4tuxap/K
NnsQCJGLvnpvRuThoNgM33zze/erTdQ9y8+BhOa+qN7NPLo1O31tmIi9CA9BjoNIm1kGyaEu1/X+
aerzd+ZQJzxHTFPseJPqC5c+imG+Xq+a2Y/X2GwZTDs+ZUnw6NVB8ZV133zh6P18MVp9uR28lnd1
DWSijsPpapb2cSCfDBPV/kyJdlG0bsnHe1aiDkVxztjRWeucooJTVEsAV7azH16om3LMtQs9ya6Z
d4c7pZBaCL6xcxJNlLSu0TOyOsmMQ1rfVI9p1n1vZdab2rtqSx0ryeJAR5tD5tn0R+JPaPkZSe5L
9aAh3GIbx8SuNcGjaxLE7hTLN7MqsF+78TFp9NcopfqDyfMZDsC+lAUNPc0+aFg9smBCuljZ66B0
Ls0uesKNk+xnArKXXoejNXF1I1gOKXyPO3qmvhPhFl0nQ0fsQJAd04JJXFLF3VowdVvbVkcOcels
HXP5Yc90IWQNs0t9Mncr1PstkcOVwYKNHI6l6V9YtTE90skgcJcrNwS1zRMW4+Z2lAgEhG6rpks/
gAIxXjra+zSkAXZwvkBnAlWoSf+IyL1Y2UwxLzyWlw15PqDTZnMr3A/iB8wbWfpTi8SwpqPkQtSz
i+7gV7axUkvuZeC9jcSdse11R4QLkNDkxyWh9UR8KSA6uAayhKfKXFoRPAo9/yqWhXltBlSWeFJQ
VtmHTW496ZiAjvl+aXMd6xpduSgnLETXYyjY+n1q+tTYRv7Im2+0gfwStM7W3o2Nct0zHpLyt9Lq
xFjXE9roviRppjOWjeHiBHMhNXcEEhG1SwUtqd+IIX1wGqnutz0Iz9nBy/u3wiUmMRnMY06J/NJM
LhEN+ZsiNFeDT1pS7JrjwaOe2gGHkX0fjphpid2NkHVMdzG3RbwbDKoHTVfUWwcatt3MyTrSfYcy
ArsSizsa11LPj5PDOd7LsuJYxYFM2bnrvOZH6FIRAB91qo2I+fpAocJN2y+hX++9mQoHSoVng4bc
2oYOxC84Aqcxww3odRaojb2tLCZN1NzLTYESmb4k/5SrdbfTcKzaUw9qBBE7uydmpEniBBVPmH5F
lVTTISufTZ1LGeEKX0enukkD4rTgsIGZC8f7xcYGhnCK0yOzrjXLv9NxCK7JfuHzAv9eSzDXTQFV
iY5fBbp7voJH/pr0yZ0WUutVR102xdvC0AcyZ5mdjMCXuPchrbE2vg5VCIH+iwbaiqBoUXGk/8D/
GvqPBFW1HBY8x6pNcECRW22qHUAHjSW1rMR4hXPXNPZ3gmGo8ZC/QCHpPcGeV9oP8VClgNeCnfpJ
k1SMW0I5ZaFyjjhHHaJ51LtV2Rtz24qJzxBfeoWs40oHp9vqpIIRjjF22QP4r+u0ojo/VKzlCmB5
q16nMYeJE6lwYVyRdHooKTZgibHM7cIBT0OP/aqK2yXFOCrb47GjWY9rhJ/XJaq0ynrzUCwF84Ux
3ZoTheGqtpOD0eUdRaeMslHhHHuMOwht06+RTRXG0C4Hg6JEk+JUKOx7AruyHeV7LsexdxKjEW9L
DUxEOvi7oCDBoLXL7hCE4FnaZB+HYN6LhGJNcyj7qqCZXGW7fGSlsATT0Ujmo7TkRrQeWBXUW1GG
F+SPfBujbDhiJ0oJ0Fg+Cv2pkwewE1NY04LsazKGM0lqLI9LPiSjbmY0+t1Ye/vCojpHqCoRuE4C
4L+nZMGBR/3CWZfZSfVkchAnlFfYzaP/mOTmdb44d0hK6Nka2zYvSN2te6Y7UBTUMbbY5Qh60doZ
oZg5dRtzq/firm0hLMQVVI2FkbZvyBEj301PSLcOZ4dqmGGeTNPWNhTsEX3tTTMJ1tOQbwq9pa6m
1cc5w9iqx+y6oGq/h2F4Jau4YXbZifk+HqIvesFJPbmmtsmhvAZDK+tozIKjwT+6IZqUmfOZb9i+
izpr1nMSnxwD21NNj++Q2hRIA9LRNcYUGEaEEmuUMsHO4GppSJXajsl95k5vDQoRLrEY3eYjC/7L
YIQxpFMxBEPDLHFimdPac7g3O+0mCg4FwbeVODS6KdBY7zIb1UBdV0c6BV8Su7vT2/FQUZEyiGeR
8HjAECw79kYZsz+e3a5gMhZh+RlB3xs5jY58fnIX72AU3tvga9+bDpNuY2j22mQGJ4iZNZgWJmlC
KYqQjob1DQw+IE+kVyfz9NVzRm3VDtlxsPLLrDBY15R43YJ8AA/ottdhYB6czoRMWKImSDDS5tdk
z931FQHQeZFcLkGKuyJvCEzVo5Oo3G9Gn790EYtFaNVboqhBlOccj55ebkIQ+lyLnBeEX9FubMW1
FthiT8k2PRVLGhDZxrWu67GQBRkMQqIVL9zuLrGpZ66S/jAvxbwFxfAeLqbw13ooli11ZjIIrGq5
UDeRLnpkPH/ebwLKmvAiL7S28k+NkPIELbqX0jNwr5iMPZsxZJg0WEqLs2IsERuLcYlAOV0nkRat
AWndjX6h7gdxeGPgAEIr6xdUF4nXDmnILsAl6NV5W51iwQo2XwQniRAB8rCQLFnGRZdlyPW4YhoX
tSTZqy11A2yAjinX7u050jPskfGKNmO2JjM9z08scXJJzX/aRil1wqbyd2lkPUQ90ON6g7BJELtM
aLe5RibYH0pcnQklU5bG7bHncuSc9IAPqrhqI7lN9YvzjRMQXm7Z/UQOsChPkAw/UXb/L0r4J1GC
BRzsl5r55q17+9e7goBfvxXv//1fj2SEvrftO4SAz4ePP/77v6zPV/2UJfjGH66DmcEzZUMHOSGQ
k59+4kD/wzIciyYb5VYaPT7V95+yBMv9w0V04NJ5wqulTMP/+ukntuw/6OtTjMdr7DDZgIH0f/AT
myzyfm/7mEGAlZiOk+XqwV/6b97cWFo8OuUxNjxtrbSYikU/MmH+H/bOqzdyZouuv4gXzOG1yWZH
5awXQpOKORQzf70XqXsx158NG343MCC6FVoaNVk8dc7eaxP59dqvW8zK0OkcLao7+kpT5f5fkej2
aaWYsbps4tDt+aYV3R5th+0T28fKHtole6MIN1H3nbrQrqpcVQik15sG8/uha8gT7bHuUNqRfUS+
SOGGJpxmdHneHm2HfrM+9H1KR70x7lYPzVnbzErbwzGqvGW/Pdy0v5mZruuzQZ4p+29afk3Sn+NR
ObGpFUiCRMYNM3u11vCNhlzjnbVSGJbLiNR2Kkj+1ZhZcfONRjbIeqntHbu8JAvqvKJt5iABcJAy
SAyzWHxpE4TueapfyCwcd11G9Nwdo76PgsjD2xmWqgWOiJvIQpMRVbRf9GA66jq/69ThfjTjbJ/P
Y+XPGnS0WZFB0hOq1QvD5/5INS7Tg8r8+mhxtSdiSi5d54RwodZYn/i9lsZlnkQa4mbXaA2ANhc5
FlujJ2utPXC3Yj90QCiIzXF8yeIhDov1zj1O6LTHOtQL841Yyud27Ja9HdFjp1xAsTk5PpvRh7lN
Mr91CF41ldoKXe/JFdqANlen36u57yXO15qB+96KUiOYVe86DyzLWuEqR3WmZZrQ0PcrxMrhSMts
pzR497pDWqm0f+LHsUs/cjTnZbIsOzMnkjBStSBDxIuduGfi55l+Gi84EF2FeDxnvAJteyoczTyq
idxhnLwjPdAMgVOAm4MLkcOJCoDsw42N3RuzraejaWp/lFKxgzLRvXOT1/dGJpsHPTtbAyCIeYVH
zTQ7heqYIW07SbgiO/VS03ofjvej47UyhMS3V2ai4ZKcNkeH1WySTBng3n7oCUFCWZVo4aQR9VpG
9o9xfRV7poE9vRMSS3syGQaA48snXZAEyCtq+FVovTy1ORXjrE/3aklRg1LUDOJkNHwzNn+Kju3g
YDCczB1Om4iRRUnaLOn28tASxe53un3GJ31gPOix4WXQpbI1nppopQq56PrEDA/WCKe485gIuRlW
WQM9r41ofEhCS46nxUagIu3pmuB2DKIHT89OFk1cGrnDKo550pPhR97T4JqX6qHr1BLv8LRTeipJ
ljXiNvT5FBtsD+m9alFNsiAGc4y07WMpYb3MU+LTlSQgj2Y5zT8uxA4oHSh18tk0si9hStaNBic6
e5aqUe5x8F3U5diY5q9E72GCZ4V1tCv1irSypEij9JgSqnrXqH5wdpQ70RP2pCY293BRrfkt7D0V
D+L/zAhxcoIkke/YiAReycOmQdfYLkfECF80dQRkNI8hOEJtV1Wk8FlLD88fjw7y732riEOCjCWn
J65UrTzYhMuHnEAPlZyhds3v7chIS5rsTub1F2uA6Pq9ITpigEV7KsznQrM/M1h8oRYmFvVgs0IV
PeJLNUYzXjTQUAlHBqrO795yuqPtAtSpZVQGpm6SwZq1bzmn2dExGP4AEmWFQnytlOol8mD9tgWW
Wu9GM1XenmJHMsIEgLs8pGpVH2LPawNFn1IQ+yPj8VH71cwnUcj3TDB31PBWHFlADrnJpREjrW7i
8s5ef0jVFIdlGJVD7MAliOjPaQwcjEla9zSXf+XsGCuwiT2IumlIultwErM/SClOrfcUTZ54bR2L
/KE5mY6LVp4k5xiNLhsm90yPT2fGSeN4Pgyps1vgy1krzGYc1J96xrNCFV9C8SVCHXiGCQpwatoi
B70VP84iUg56zMpJ7qVfW04SdPletDVnIzUgq0eCKsF+NSY4DFOCqmoSIvcnug6BYBAA7bHwldIR
oVM61X4Zm5ON0h9M0mpka8bownhjKEeyNcfZ3g+j+xvmlhkO9kzGEwhnvz71cAw+cxvXasSdypXF
u2X+UQoykzXFQuGTJyew6cKv6j9uVernLBqOitT6oxiR9BRRik9UykNJykCAYNm+J3iSXga7ykyJ
TovGutn/qhuxHKPFeMWZMwRTpjEjbMcS37+nE1znDNSVcLrZzLG1ODlIwekySiXqfVfTmBNaVKU6
zulTOSO7KrRigADxY6lp8TOnsS7RqvzSP4eh+TSQZe9MrW+DpjeAiGTMI2lZ/CAu+WuaQ2YQbGaU
6a5AER0Yqgc1sWnRNt+pzB0YkGb0kfToQ1bqeHLjnrtMrJ2iIj5Ylm5iCiEvNjeW/KiAJCFzOj6O
lqnShFuKewWLNQQic8fGNNoXDu2IeLYxRXcr1+nSalyS+MWiQMbpw4y03W9fZTGsZC7+ePXSrUIF
gnC9aSLYgLK6hVqNZajiFPazBSJ8GdP4IMTjuSm4Fy36GB3gR5PYXLJojMwZxIDbazRyxAUzwBS1
108t9O+aYcl8U/dojl2M8vaSv7kqjae6gZhiOmv9Uv4pPVshPlMCLYsbNyi5qYh2vpszMJV228GB
S+frAN2VsqHxMbOaj0JL9qmyWBe8YRfW6dvErkVoGc0ru1X7MEPTV9IQT9V0UFr1LknBRzPRWvaI
PBVi2mkF2Kb9qCjEtVvI+ctKD9fyhWZGFNiiYEys3jql9cSV866uLWaCPMHkZ/GZntLwfUD/cM7a
1N07+mNtubBe2E1Z8Uj5MFggxeOqJfSUIPhmrE7F4rHBWg9GrH9imk8DFS38RBDZ3spY1Jcsf4jx
5vtu7H1i0Sj2NSTsSTDSxjc3sdaZjbuj7f2sDqDJ42j+UN0h3TNmQVUfWzlb+YJpp1t+oXxnNmdS
fQ2ZQueLffSjCnWPvM7UFynE+aS2jqizdziqmjDyfkXI1PeWFiEV8zQaUSMtXuqJ46goP1jz29BT
mjvRDVYoGuxHtmIydGUeTE/a5J7lEdQkG7fyzZlQJbaZvQ5BPrXahxJmQYQg7AT3U7WGxVfX9Tsd
Kzr6q3lWL8G4N618NFbb5IibO6exxXgiShwjGA1cb5nxaKcWttTVArq129U4ItCdn9muDI2iq0ag
EFx5DF3Gu4QIbocQ++Pm2sVQ9mxgCPNZ/2/IR5nOjqEPh6lN4ezFVjhO8d2EJuo8m7r08YmAcCYa
8Fg19beN3MSHFeq5+1i23XIykqc5fhUScxszH4g5q4POZs7KeRKfHLpaYT4AetCaKYinCKyg1MnY
1vVzOccJEgds9YWn5yGT3ud0c/zP63ion5QbHB3Wqej1kXXPBGJG7S7WyFSVIOa9lmq/G0uB6F8w
BSD72GfgjtSEhOhdHpEf0CVDE6hJC+Ml6onIXa33m4W4iD7NFpLaQrGMN0EEXCSq4T6ShiuPY6y+
Grrdhp3YMSuvzmObk0E301QA6NUdU43oWnALYSdtEoda9dziSglAsg5IQ8VyrlTV3jsuEugEf/eS
l+fNds54R+mI3yQX8rMZnorU/T0mrBexWt2WqaYcKj0/e43xMtHqyJrsOWkUHa8IEWQ9KlxEyfaX
l2A+WyxGgJ7LOw+VqQmSkTTcistJYzi5eL3GL276ovDeqQNjuCzkC5d2EmaEIOX68HvIojUH4ByJ
bPRnNf7TTfllkxnXKLJREp5EZ8xADrgVmhXuNhspU+7WEqHiPFCNqo5felWz4zSygPrsS5UaTK3J
FSun7EFprOZgFcPectXm+O2kz6vWp+ir/bps51PhPcrZds71ehjFz9xx59MSLUWoM9UzDG1tlCyo
/OJMHBMF1rEiYunDV28PBhs3c4wNDNj1BxUFXc2CxcYhd7kjKrmp1QWB9UJM/VS+NCy2oW0wPZ+H
S5I0T8MY54eqd4aLwsRuXlztNPdHZ2GU1SbdF9XDK52ihMuqvVgeM70+JfsJgcQYz2fsAqiJvboJ
egx/DGitQ9LgaWsteialQx5qXeT6me6Lc3Kqt0SBA5Ozln9f1OZYPOiNjkZg5Vykq7tRlzjTbbPK
DmCjZuLrKi10hk+HzvcpqrEsFaoifdEjeZw6lg5b8VhWaD1hFebqdtNSYUcojhEmExSACYNvD/1a
XyQHdlY34GCT83yP+rP3x46XcwzxXM3k2HVpF1/6YrFRkq0l39oHsmGIe7HzKhxD82NnYcFb2Q/I
mewSp1pT+mCB+Nk9ISpdD2pKRA5YwdZ7bRJ4yUIzmJxv3jxEejsWHoBM9oeT6J9xRsrqMNfXVNcu
tmH0e0Mul1xYFEKWhsSCiAr4XRakH0pqx0IturpsM1qGsflZlF6Lbp6pdOP+IXpUOW8HBk5UYJFl
PIzFwjm67l3RL/77kNf961C1Uzgq1r8/1NiMB4x4qBFUcIhsOr9ljiNLVfWtSN8vuOT/UjgwEml7
BXsiSTHgOZPE9idlAoHIlDwg+nD4Dgj51uKjLQUAnvl2QVpHnDeTnyvNEHZvCYsR+BjVPCdNYX0/
ykYbQATKxpL7EOMbC/SxKPHUlwqqHmPC0tmJsT+2jbkHM8G20mzuvVLEB9VunOPS2IHTeN55WD/3
97B9LE/xRQtlqvfe+iVNVURnO00fSwhS4YSiDqbSg27SQxVlNP806av48+oAY67ADbSyvdtGEeIQ
22vrc83e7AiuQbHAkN2U6G7gLL2Pq7kaaCmBRBVNZC1Rf9dYDY2PuqdXUGRuDEBexpzMhFduUdm0
oEAgrIdovUtqMdVuug391wMAMhhsvR4YLXNeC4Xyt25gEw8oy0PDZOC03da2j2wHvaNE5xqaC0s9
q+th6Qng7UwPWgVgmzkxv6I2EwwddGKvHE6qFGPlfuEcJb+tOi0Lg7nSHoqKMWRKPtG0KkHtHF3F
cBKK4keoplgDVO4u6IWNuDDvt0OhqD/UvnqyOqf1O097aRgoc+OM9on0CApJk0slCRkf9K4+yFZH
JmGZhzbNDw4xTzeQYx3f1EQZGJlmXtWUYWCekr9uiI+pfAThAuoXjEFZiSB2tOTLHHp11+ZWe4mW
6CEupfNU15QGqov7o+ZSx6t8H3mMgoo4/9VJ5YABA8973QP+MpcqsKd03ttZVvkdVcRzHxsXyxHE
/ZhsDIBriovUPxe1IDLU6z/KFtlkxb86Nd7aOtV3DC/phRuYDmGi88cSmT+mLQw5RLsn3Ca/uz5/
xv3iHa1encPJcA7xyPYsiqGzLeSqLmX5FRWF9rNscGnb49usF8ajzG3BPAsRJJLEmBSBAVaYmG7r
pPmleu4SJCubtuqY/dLYgXNfeSfmEM4NoFrMMMXMKMYdvWtS/9Dosl/qu2kdsLED0QNZFWMoEy8w
Y1bEal4QZEKwC0StFavia8A7Tj0x2yXGRQgoB3a3gWzK5phFUl7HaIquGEgerZEYhTj71E2USSrU
93Qynkla/HLfcqF5t9wVRSA7S3uO0akWnaefJiBVSPPK+drhzAwXxbMYC7felVGXSQxfp/myMAJP
kGg/xBMaDPQPQ4223TH+yLhcTrZFRNZCOcIGhMSevI2eq4Vxv0AMjn7OnG4aEvT2RmcPQeyOP3Il
ae+ssn2LYdb5mzpmk2P0nnACupbUgauVX6GiPM9JVgBga0MiyBAfeNqILILlH7z4cnYlkGnyRJ+3
D1ELzef7Jvd6+loc5jUGNR2NZpfrixr0a49p0w11a2dXwTfpAeTBRtXizlwybI2cgLmGcSk1xUu2
rtxy8NYE3TjcCDIbV2TW5T27erhRq1Ve35qutW6/dBOQZH2lNWyHjczk2k1YdU3uJ+sdp4kJj6vm
0/Z5YyUgtBvRoYypFQp1QtustxTXGz9sI69sB31qkQZz+qoqc7zejgHBbVKZrejBsjqft0e5luYA
zbTXbadTsa1xiliD+qWVx4kTxda0X1rjxoc6KQhfsr0jqkjvoos1XH6gYci40Y80nXbLXKbHWvDm
DVNuU+V6oBAmdpRNf+CCQQEexawfyv2kZYY/RB2Z7PQLduZk/x7mSbvMpntx3VSj/beSOMZ+n1eP
sQCVrJE6waujZYqyZ3sxGAs7dI8THZ0WMWFZUFfNXdrwswbUbRyse6GLaD9ENnnB8xjdcLbiK58r
lshKD+K9kuE7d5f4jqCseiyHQ4WvWrg5TE/ABrSPxsCr16VG3PeGc58OJv6ZTAR5o+snUtsfM5H+
oamVHXi/swlkYazKfb6g2p3r4SVLC/DLDVGJ7hpOZtEzkLwFCPhAhyZzia6pRdcu0xeMdr/7uSzZ
HEH+HAXkXj2668V0yLyMTk8bkau2KsBpLrI8DuHUcIuG+kOIzIGmhkEqg5ru6C4OewNfBh7paYTF
oLOWuzNIwoQ/trM0ReC0GZpSY3UVWztzdK8ZoahBvzg/ysw7dV5+LYioYaTBf99b3qzROad4HvUp
u8NRQY/O1qygbtGdqVVQ0+QN+MkUN5nNd/frGraQDzBr2cHpl6dJA85J8cpMNKF73RrwShujvuoZ
gkxHSbU7bNtBoSucoG6Cf51mr2aylCNsCRlnIEf3mhubXilz+N+TSk939BpYd7TRDVkw2wfsrhcM
+FV0j0u33GotTnQD90TTKU80+p/2TcT8pdbeh5a271rGluOXyu56h2izfSyWBEWBqj+2Nf/tlqBE
BrIFDWfKwSQXT2wEUoNAzGKkKx4/tUut+GbEHQ9+hV/WxbOtixuHmnhou/hmWt/oZjabq5P6E1l9
RITrP53GXUKne0WciRencF4Y/bxaJg6suDfNAyqjm9GhFeLZUUbhV982wiWsEHEytwwtZT/nnNpY
05lwouVIuZuVSoYnQoVIOL2hNHJOijY/u24eavaMtZQ1i7uaBN5ikYXeA4Awpo5mvlaHvRb7sZJG
x9yyH3WdgUAyeNFeJaJz0Ww0W6QctahB86KW5wIDZ1nkEQwEoAoKVFtdIhtlaqKiGwpm2yyDWWlo
BIzWXiHEBPs5VifBqKfwDA+D+W/F634Zegyms6p9oVQ5hfGHiO/jXkSnWcDN1DH6qJQHKDagTkWW
Q/PYxurejletMHRfawG5A5LYUUg3/LFUFpXo7Cry05L4i36WTAl3uShvlFm1roWI38r0JzvVmOZd
h6EEb+vS5TC+dbZsYCcTxMyLR9fKVMKpaOvn1uQEcZanxlJd9kukA8D6v/TJJ3BkrrTRRmhtv6ca
lhsNc37XzogjMyGDPrfPdWYHal3N4TDSEjCRfnHrMrQgos0iG/4rRQoN+x1cN3ruzHgxO/1HYqDV
aciYhbBevZYFrXJIb9kOxdJF9rIKuwmhcUY3sZy1Z+z5jZxx3XLN1b35HCWePEbOcCW0gGi2Hq1f
upSBPVD8FJ4bxukcs1CUX0KDN1BbwAZjCcCAyQl+kUeHxshI1dN2xhjaZV6B13/JTMZDSX1cSgIl
XUd5VNWoe4pN/a2avY8yqye6brF36FjS29i+BTP7R6SAG+ZRGDs4xOsGLWVmVHI3iqmgUtGCLHIL
RFSoEQlRic+wuoJyr2fKqR/pG3sgZfeY0RJfqUgHHTW0wtzYEPEkyo9WaQ9WBKlZawHiryg4ZwIT
7GJY2TnDgfrjJxd7EEtUGWY5gZtVdTbXseI7+p1RXAaNK61JX2BGqDtb1tWhUhlWtII8n7xLQIa6
p8Wtr6IEP0EMHw28DLJQJa/IOLvDmIfUNGRBuXuZS9tXjRhjpbxBLE1ip4bktTb+6JIUQEYmnDvj
x+h0DqEwXn8qmvwmfga+y2p4sS0SCEGQ8WfweIkBZftNpIy7Vsk/kVpRrCTdG0MEy28M/S6lOXhK
K+XSWAB4CVxxfcOkAsm7uymOK3QrS+HDhnBCsnPgYuxqE7UPV72Use13TgkQtjSYDDZVOOTezy6q
+MsstX0j0gULDRdUS48oUmS98+QOcj3bAavmEuE+0QL0ZWLD4mIh6d61E3vQuSeRNlOdvWu7wVhG
/Z5tOWch8sbc+aS7+bOBP0Uacb2bxpOjeeoz8cKMgwBDG2uRKIyfydxdshn/GGtNsJD1aqsrFtUR
e/eXg9CnANtYwpVV0rVlhIayGFOsb+pdrqeIIqmCkq6bd3TvrcBU0idZZTbun+xxmDnF1ImBXckl
DfJ5Lvd5XeImLhFk2+30bDrVuShkGrrNNAXw6x6duFaDokXSjleDRdVxq9BCptW5+M0s5yykE0K/
hPM9Q0hUKdebqThS/b43ucWpqdvprhm0m4QB55iXX+bP1MqNW70ePhSE0ztpVebJAkyzjBitkSQg
+irbam9Nrr3ryZ1kjXH8RnUIfpyGC+o1BiusGQdtjRiIcX65BWY7WlQODsI9xHG6Pe4ts1wCLdfW
YTWYFdrybsDAEa017t+DsyKtNujTPz7296myoN7bsR3DGFeix91wXOWG49oefkO66CI0yH+jGq/g
iszkzladN1LSf329jHTm30X+Um/fvn3Nfz38frmVqVStzQRb5/LQNqSq0d9pi7YwxeOT22H73r9P
v3+Jvz/vv176H1/+/fMwAsAQ1BaWagwn2EX/A5HakE6jlYLc2X60hjAXRSOBIoSpvagLGDpHqGVo
iu4nTbH52BOPAKvXrY4l1fW+Tu2fEPeOw/CWNNAWCwSa8RxXt44DcLQpP9JlnD9jNE9l7OAw1Hvr
qOgLHauVWeqNHtXQPx+WDQmpjcsGBwDQ58aBon7iq7c3b4Ofbg+/qWTbwxgLAmOe9Qta1UnPhUW/
dzBPRL3+8/Pb6zkbTGr7VL7+tO3RdrD19D+v9P1Bc6G2tMmNrrkH//26v7/W92v9ff6/+5r/3cdM
pXNPTntoVh6WtQKwRlqNO8ecjWB7uuHYNjDb9vQvou3v0+1j2wtsj/5+8T++9x9Pt6/DjjBSt/Fe
yHU48g/U3V9S3H/x77YPGrVkz/H389Xa3U82Pt72we359shu2P307olwuvEse05p5tU8jCoHENH2
cPvUdrCSgBaZcvr77f/4EdtTQx3/jTX5/yq0/5sKzTJWsMn/AY2TSJGUyf8cavH9Tf9h41j/0k2b
DwHXc1ehGSCDf4vQXONfNk12x/Qca8UvGMAI/iNC8/4F+wb5maqyuKMLRjn2HxGa/S9eDWI2rABX
13X7/ynUApLC/4I84Ocb4HFsg1+D/dE/SC7uYFcVHW7t2C3NA3SKZmdmZbp3rlQPGCpESvu9h7PW
oDhdnEs3Ejo6aAe7sPDJF0ZEW3P1Ho0UtfQVbivg75o+YRRbIaZVLVn5Mn0P62E4F7Xy0spkPw/K
y6KhqrKIU/Nw6eRGPrERmeERoCvQSAOkLOG6ODdq+2TrL4vbUmoCs8OceZNrdr934tsMhb18q6Pp
PXJqNSQDBBKAmD7H9j55xQyiQdG5LAl9BUevP9NW/JjWYVaBJ0bU9mOi21cI/Vrg2gaEnNP8J2ll
AJgjCkXLFB2Z3DAfSXr0k0xn5qKKyhc6URlRad9hk9DPbWUaR9fpg8xaufYmqrKdZlISmqi0bSeJ
UQQsc+DNxHeU5R+nUC2EXPZdIz38k/SRgrlvvtI1D3jI0kepvubeL8Pyno1kIHbee5kIZ9sVOuT6
fMUm8vY9JhEEebFOQpL1wCpeKFT4mBaKvSxqsa96zJlmp7h+FUMD0NVyVlE1x0hmVtTz5DE9ceKA
HEEipZRREMmdHLoFkluW8PvrhmHvJaf9CxuF9wpDrZmXFwAIfzBB1Nc6sS95w397GyjomB0pVZJ7
vW+lb0UEoA8W+zsNoVwIefZozCK5K9TuVz0OPQByENkxSP/X2Zy11xl1eM2+XW+Q6uDmglo5Rnh6
F1EEZmZrRzd9IK2cubc3hnSNzLthltHJTXDNG2vbLfPu5zV6vFfwKywG9r26fGFA1sEwnFpykIgv
0UxxGZJJ1/yGgGo5Mb2Sk8L3DQy11l7nPHDSaJ99xBxhwxgWrf7KBCoObRXMcYKX8TTZx8Th7Xdz
lVnR6sxL89/W6D0jrTiMovq1uMqPGAh1OOrZuFejGWOIiYCb9g/9CtKgsJO75VWu/T9dK6twJay6
uD2TpSVYgf8WKhfiVQBCQJ8cSFEsaImAl/LV0cRwP8eXTOIUGWSu+ZVdPNVLSt6SNv+YJph2W7nm
9cMVwz4dk/VSsyZzDEo9he62VjLbQRZTD3bUZTa04lHJB0aF0yAa2civ3TqhMHtasiM5xRt1c8o/
6M9/mGpxjSR1eEfme9H9zFz3ILoMxaUsu6A1yVMoiG5i4qEu6MzzP7gS++9TNmnBSlRMB824+pU7
xZssVJxvaIT6pt1PEI/g/uBgHyNrZytOiyKAQ8ScP5mX8fD3Ng6iYjFiH71OFRDfBIw9VtDO4AE9
egxRjfUPg+jnJi0kDTMGzpIwTJU50Z40KkTu27yuEESql+iO0AO1l0ptH2RvZwdS6G8J12TGl1m3
DdPxg+3lgVKn904jSTWzYhQ8bKUI6hjP251YN5Hx06s+dZXH5FjtTshk7uLUa/xaN5EsgWvfzSPJ
eDm1t2yV6uj0zCXt1mz8YRVU4F0xQjmodw2+mF1iC+IJ+/j4/Xsm1lMi4jEcqh4AsQr/x6gGCnVw
+/EYf7lxi8WXL9rIvLLIoNVTay+/cA9OZ309IFXaueNjNnZYt3sgBTRUymZpzwb7gFo4/GkZ/WdV
Wpym3PDbCeL9Vt02ioZbBHrSru9rqk8pGMEAMVPKr7EwipCe3L0Y2an1LAW+LNsfM3SPsKZeCdpe
tziXmgcEIGagOLxLpOk5KCWYo+h6Oj/mrnu1IQXiRVSWQ3eitSXvTWBet0Ay2KE6y0VL9zYnb+hO
0jkvtXiWMXFGOY1vzGSjw4qA526cNSZ8Jh65FiO2lf3S6SDsbZsJEUKx6tK1eRIwvQzjOTttN6JJ
mjeY8+tgJpjxOk3ZU5lF0YFx1wOwK3k70XR/lJ53EJqUr7OsWLea9mN7JuI2DR2DXCajextLXbvR
tda8xe0jwbcjSoSHrB17HCZ+GQn+6pENNdNTic5Yx1Vao//uhvhcyEo+ZO51NM3EH9xu+dLZBcSS
zmxRrKDPUWKIYTL2xp8WWi473lmtp2tZIAvRs+6mjxMjRODb7xAn1RhYjWQNB9UE86YxbXwBSpE9
QX1waTHvsqzjrJsiEZSmMoZqroA+hW/gLxUSAk58xDgt3V7IJ+JexD/MCBkU2cV5OMuanuLU38tl
cVnym4TTbp534Cbym2oSP+oodX2sPnQENfdkWZVz1j3FPtsYLaiU3YMjx2oVNry1naleLWDlkHhK
41p1tIyw+WUBCCwkAxVheFEe0TYQ5KHrbfqKsA/8h9FOwWhFPb3nvAmY0bmIPOI3G9DKVfRKh1M0
QsJSj/Zxml393FWdS6qu1z1B6DCjvL2DMncXe1V16smWgawOKwmJF+MbDXlQkf8qDe4iHRz6oMnc
y5iY/UnDxJmMmnocqchYJ3oa/K5mHfO1naCVIr9ReS0aGHyCP2G5d+r+wKKE9T/J7rGv3ENIHp5K
o7QPVSseeyXq8BB1863tleVNLXmWqOlj3qtJyGboWQjjpCjGK/j0CGgZ1MtkyOobqfnDkGZPg4HX
xjFJyJmWPtAmrTuDNO2+5IxmblTO8dIWewOdzSFFOo8oiFTvaW6iUJXpha29AkejtqfH0WhRJCr3
iKW8B3r1GLiHRl5aIvZE6vcwKxgdE8CC/27tX0jKOM07jm5HnlNf7IeCPog7519K7z0yVYbVaiNr
sYbmKlxnvpb1FTU5Digr0s+9M9043YCAVXpmWAnzbnHaMUyyu34yxMk1B7GXA1+02NRldTR+9Isr
7rWuPJR64+0tWigl88EyGown3iLAAvaV6rR7VOZ6CW1NeccSWSDpKIuXQpj0sdODgExzJWQZxeXU
LhdVPgFOUsDJjvmtGcUqWlytuuit+USKNr7kQip3sTrHNwpCkp37OZeCyYwCFTDLiD7raYoAOkFR
nAF3qhWnfxnMVXS5+hG1NulfejezWDNHHXRGQ6efq212q+al0N6XXpMoS3l76FcWsXRutMrCIOXO
vB06g8ggR5N0TK3lqWMkd+0yxj6dWulviX5wjd6+eN2CptshPa3u8A14OjffviuuabrcROWgnOtW
xwIce3iBl4w9f8OvgI+kPuCrNK7gGwipnbyrus45DKszXhrOLx/E1LyPbfEl2YwgZBzLvSdR76WC
YKbWGMvDCFcXh3DhPkyDvPPS+WEgj4HGsT7tIfT1NxkJWec4TKWSX+p0TkO9Tp0XaeifLH07OsPd
SzJ1oSHQPhMbp9xThRX7ZRKYNOIkvzpN8TOlMYkkvYY+lPbWexZamfjUM9hWMSXifm7VGLaN2QUa
d8i7uTcevRnOLQu+s0fzvaI3YjvErdIhAIokqkxnTaEV5llMFi5zs5NHLMYZMkia/no7a0/4Tbsg
K9voYaq6t66lBaoKp35R9YlfjBbYLwuVVTLU7otcHHtXZL4yOfIFfRlt6GliVW+W+oO5D4FcmiIu
qIMQ42EuCqIB0XshAV3PxrCzq9IKy7aBD8TkT4t/0Hi7s/ATJGu7x6zgEEZk25Mx1jNFddE0oF3H
ht6x0Unt/jUuMvUUGSB/LauujtmCF47VjmVK6khy2+Um6X+3cETolzsUTzG38y6jIB5szg7+roqC
E7gsKJIj+TZHmgSIJtjK9coQDoptnKxiJvq1AzKTxvaFyVwWiKLM2eA57ntcRDBFwVjM84C83KWL
jcF9B4Y/P2RkJ99WXvrFq0QXWtH/g70zWY7c2Lbsv9S4cA0OwB3AoCYRiD6CwQg2yeQERmaDvu/x
9bXAK7O6kl49Wc1rQpOUysxoHO7Hz9l7bQzEdiE/eqL3roiDmk3kDsGOe99m9kfx1i6Aujm4ByON
/RmdKfbMENyyrjcHIfjc48DalK09PaZLCKuWNwEgGFjMOtK9bYqIYyfT9jeKyvApSUZrbdoDfDoo
oZlJcaj7jFd4/FGkmBdHwE3OQN8scuMVXGP/sWfYhOBM8uRov3OU9QfFvADDaBB37ibPknpPN3Le
stDwerdIBrOAsGFnWjQ5jXYxtOkcc3wi8e6udoznGj335OUFKz+MssoDoLSNdIjdVF9XAmq4GYEx
W9VOc+CQANTe4VjNpfwMh1lsm1jZK0yEOOODxt5F/dLuB2ZxYbZ9i7r2eXCxVlP5OpuxL11uwcG5
rPCkt4ZR8CfPPBK4YJuZP9muzN8kIHa7ytBr8l3zGFjgQL3BkONexyOSzTAkASlu3Q27JPGwfuwf
c9MuPTsgrl2jwvCUHzyMmdM9+N9pQQwo9Jp6n9HEoGEPpQYykHloJ/sWNVq7Z4pkY/9FlGerZWzZ
J+mZYNZZAmriZDI2TVeQRRfab5MZ7vDnpy+5r181q2cthtk5nCuQc1Wys2Za8i7fWlzGvDd89l4x
5Ig7k2W8i7n3iNgF50nPoz5w5A/EGbqzhewumfmQ/aW7n3Q3zWZhMvWJcuzThDv+mjurOvVGwqvP
1UcdkIY4WEwo7LzVjxoUKNxKg3sQ5DgGsY+2sFHdLRnL76RqTOu0jAKqPnBUolgsKTEzzB7g0z6D
nxMzPttPSOY8p+zHPaO9iMFs9hiFxFKVBWpvoRzS6GbnRzu5xUky3lx3uXHy5YImqpLhbPvDFX/6
ZrBnAGVp3BEcmTxr2V2aXfgEnzC6oDN41DVUsGVf3LW6APYLFAPIhWZdRqwC8PpGaFL2uQiVew0l
PdAFZpNVMDnIyDxp9k+9aKeTkQQ4n2NS9DJCH/TiaUAEi06FX/Ix13YqDQ5oqKODYwxcu43g1ASa
Qs1t+s8WaaOh7RabcS7fWyS2WSweEU6F33scZXVS4VoyHpoeVYAo6vzBKPR4bYJd2royIVJ8OXFt
H4E0GTnjvp30Yo1S8DbaDat3iPV94KC7stBQhMgIMdVAYs4t49QXTnuKI9MTML3PhdM8TyQHbIIW
nb5KscyQ10DihC6jTY6tftua6b6xXcB1Mn7nqAZOQTTbUWFO08OgO4SN5cXcAg/CUi9BmHc7xkZE
wRl5BreSGGb1kmqAkgsqF2Iyt6Nr4kvGUbd2k/BV1SllTcrzZPB5bzkCVuXnkATjbSQycD33/U8x
9s9h0Vm7OJF7c6gk8WTWLzh0v2Q6Gju8HT+kSupDSKo2vmF14TJMIqdCKljVyng1LeyervtiuPlH
MvjOfnbhuIwC34HTHY1ZVZc2R7NgZQ3jY5GXTE668iMUzROfxJvVQHFHs0kpGN7yeY8PigqRGIe3
sH1AKzt98wMSX3nmsP9VVnYH9nBwi2A6aHZ87vvuFQEMgC/L5TgIi6vkET9p2gAQqmbqPAMKuxWA
4Rp0WYFs2h/88OYyWSdVaT+FmArxLWy1IaT+tWtWfE+IQ22E3ki5dI2ixiBaZYq2AW0nxfw1sfhE
J3ibsIDr78pGMREmFjm2JoA7m6j7XIueALhg+sEvs+veJsR0XN+77VCL0uO/kdVXQHrW8nJLzg70
jWEbJJL+YFuyu7WETiAf3odG364zmivYBGYyDzCXe3xNGSwDGn69+KjmrNg8Gvb4rR8K9puxWFLQ
gUR0sw4QYJgeusGxHtn65WOaMWsVOMg91ZU3eJvOSek2jEHNoSKDf1LVZfTdCPsDF6oUF0awsezF
EBlV4QXNQkSl3uDTRJAFdSvEblDTiWnGrrkKnf4LSbTYQ0L/J9MrsBG1grpbT3RStSw+9HF7y53Z
fGw001xXDvqN0aTtobvkwcwxb1pFmu5BWmkoa0S4r1lyTJZAJ1jI38pfWcCtXwSVJyzS2tG0ho+E
Dg3Mo+uW0x9PrO5G8oI1mYH4hP++BbWUotitq+CS5nhdJg50wimJfs3h+xlZ8WAk/jlK9eIUO/mu
MbvsGZQIzz8a+a6znqIBhk3VAn2Muk3vyueimn2PICksx6oK7/3yI1SI+O02u0mQHzO3PhWUgDnI
XHJ69N1dI66u5tndsYnRgGCbnFYBWtl+Ci7GAuScEty8CohGU5g5WbQ8pMrN1nVd2utCY4UVZfSp
9cNautU30ZEjDhBsRE1dB92u9mWDRzS/1gPJ4uXMjuW25Nj25gufcl/TJrlKo/w++tY+Gel1Z2Di
OQepcxAn5o55kXBFaGV8Ii3h7HyppftYOiHKHeYtkGrpPgeq+W1FkNKKIgQ2hSUhpeJBfmFcIWqs
E0PuuqE70bauV8TYjzCUWpIkw5dgmAg6r17C1EJ6GWkvedozkK46JBioJlZziP5v6L6bKF69Xl5s
1Ec0sVCzpKaS295F9jHG2TeYXQ5N5+Ib6lmlUW/IAVojWOwuDyF/j/yusphxyD6GIZVCmb6xJt8t
lH/0H81gW6rmexta0c4Q/qvrxz+SMbF2iaafygn9D2f8Gp0nMYyClOuEItuYIOjF4o4ujnyhhKWp
RqD1DO7tZfHipb4l2t0WFYmng2mfaL69BpMCLhHmJR0Ci5D3zNhZU+mSRhm/WFjOjBTfMQ3txTuh
zR7pTkwUtHHTkdi2LuhZFjVfn57H3zv6g0hyFY6u3ly3A2+2zebfqYYeLZg9fEEU7OMGhYZyNiKR
fDFWiXehSWtMANVn54yftlbSNqZ9kJRstdME3DzTgA2DZREBqvG2cdcV3eR6rH6pyH+fVTN79Yh8
r0gfutixNwFZrNQMBtNahIR7YckTavF4bc3JuQsMMukm8ksyYT8WCV2avraYN7TD3hmgqcxF8+4n
zs0W5OjqM7d34TaniXGIIPfUQo6ORn5T0GbhMo2ZMgZT0USnuix/BDaFHFrhbV31+UXYJ3eYP/U0
0zy6KYCK4+4kh+gzsAbyVqEH0L97jPVJHJBg2qsqij2rY4/CE3NW/JKpRICnsyD1pWx++RUWqLmO
8SoGPwbD6t+oVADZ2flFRvZu8IdXm5obFzq5OLpPZVeYfLR1OcrVUHbVewK1BCWhnVzbadHRabOz
dXhvKxeLUCvpeMOjZmX3Zu8ZZX0Y58JYyRihyhA4pI1bxkMAB/qcM+9gjP3qYApQ/cGGU/Kuk0fi
ZdpvLTbwp82sOMIIgoNEkgX6D0sV0js2qpHoICJiEH3AZpF99xJiTNxVZfNIXARNGyM9t6bmHI0U
M3jRU5mlLQuB8Ub1LClpR6FxcuTcZgt+j9UXoNOavltH0Ax3KDK/cSWrv8eKHNxp7LW9D1bSk1oD
mNcHI5TR8lpRNXZ7LZmtlZu1F8eUZzcv4dQim+getdlH3aYN1U7YdGGAMSHSch1yVcIKqR4Xz7HP
H/JyupNky2TAQG3P3dMjQeamhoBtJnvWZ8S4CLbAcaUWc3iM+RtDo8NeFdqjWaBkZOM14Jt1XXFF
HX6f9bZEEpIk6/ghq+HKSjjoXqic8NTE4RWaO8aBfn4HD/jZGeXAyueSxD3mk+1GIAbaQTUcVmbz
GQwi3fbhBXDmcqj309YOSH9vmoHMzQbBKhk69dZVoQ1YlEF6GqRnGGE5JtiIWqchOBUW5YQ8Nm0C
8KBzfDBBWK7bvGa55+R71/5vP5p/T4ll3aTOOMeNxxs5ENgLEw6FpWtlqQlFQMQeoM8IbWStPdvV
+wjSby3n4C2UAV13hEXVeBOTU20aw/hQdSBPpBw/5klzaMciPpI31XoW3iB4S+aDa5SfrIgMBljv
l+XF0kABO7pILrlLRcFgCSDl3L4MfcTIsZvbs5mWhwFT/9A6GpkG1exlRf0au+1dAffBhsVQLmsx
hUiTCl2lH3kKV5/O/OtUKFoAcyXIzpiMbY/L62yXONZb+6WpdEE4atFulF40+zoyTqYe7zjr8p2p
uZ8ukv23VH8vQoi1xAc1+6mC/llNmtjPkL7Ymhp/Xx06DN9pCfsmsb+ZVfZs03Pe+G4zfhsGBKYw
NiM/2s2Z8T4UPqbaOXwRfQVQjkTNfW3bzTYCzvMuamejxiy72lmwZyy54osgw6KGFxq99ZSVF9hq
60mjBzur9EQPngAI2ghzBgdaUOGhgl5lqOg3uFM6LmU+f4Nx19gjuR+K59j3OY/KnNgwdZzCSjDT
hQ6My4Rnkr+pxLMOBK/4lUur2xbq51CixstKEI9FohW0SCn9q+zaVXxiiL1MkEHROFEWMkvad4UR
rOXYrfUeYELmlxrTm+7eGvr7xIuDoIZ21rKHnxgj0eZn+nRTrX3rG/ataqy2Vg2mQ6puGYYM9UMK
x9uZTnpodLfJKGhVoaKCN7itk4Ni9Lq3SEigpT57ajB2AbM3sH/ZdJBNuS3jPjuKofvm1rGDV+S1
aSAotKP9TJ7Ti9F2T4rIsahsiNxQOG+G7BD0evJY9lryGFMWAqp0n4Ky10+ORV8uVP2DZFstTKVd
mX2p8pKBtDr3LYesbkcHO1w8/gZXafQI+VuODawkxsxKGucRtPQjpXbl4RA8OFogHrRET3ZRyVmV
Ra+gsI1zRteklr7+yDNMAVxxbnHQrBurpLogo8VU43Khn1D91SiEQep6A4ZOT5YPDhDqYebWzcE6
leNBpdWtN3XqQqt6635Emd7v81m9S1dGMLczHO9d+jQZks8t0tEi4MsCiuh4HW1Ip6BFIRRj7HmD
JWzRFrrcfuYMTEEMR1ZOxq0WEax8QLhuTyKOlfU7R+PrafbAVBC6jt3FZcQAUkbfDsiU7TrFZpVo
YtMRQhLFLhJTm7F/XHlpyXikCq2XwIWwWHbsGYl5im1KL30iMIuJaBVD2aOSQ+BvExQp2OpCuVw6
3KS+TNuMbR1Ix7K3R0SN62OFO9eoPTEBzp+ZAjA+oIZnYYbtZ1wK4dlhvi1GTPKzYIcuRDM8DO5n
XwYMMufpWRUslMAcyB3nUmklxq90ooxNZsaToaZeZfy7i81fAHTPpa2szZhCuHNQ6vFmaOo5EVEF
c4ynfBD2zQ5stNOIOGY6tG71Sn8tO7Zm+2qXoj+OUl4jbqXMWjLz6mZ43gf/Z2IbAG9zCbhHw1g9
DskH+QGkRMi7EOyjzeC/OLNzH32QHFOgG+fSGQ+GGixuxkACRF38mDvIAeaMC7O3HfzoRrsrCTgY
fMrdxl2omN340Qvlib6EKmx/jHZHvz39cMW0H53KXQ0hEla7IDWv72BadxEKNLsT5to0I+lhx3no
s3DtGs3MtOHq6P6NT3CLKh24g1HtSLTY9/B66gGyoR/A2WT9QnWZ2kdwdUyupIMSG/wdUQIG47Dh
IGbzYZoKe2c73S8t+QbKmA6wU25rZT7MyRhtusU1ZgMF7c0bvd83AWrbt7lcNhBeQF94qPb5W+Vj
DmD7bZzrYaN6mH9tWjOo5la/I+UuWGdy3LZR+RCP80+tgFSpT8NP3pBE3N5BAKnvhZ7f3ds8B8ML
A6+tVE55Ua18kIwQpwTihWNxoUX2fE8y26HZWRBuB6MtjEmKMpJqx/K5qKomC0ei4m3Du4iCi1Np
zUqYOICIpDi2IUqYLAbYGLnpoYsWUic+xh7uXtTxBc3UJExaUXL3NLDDnBTSEGBQ4c+7TKHKdkA1
QcoIuPiPahVn7K4FbHyhKmezIAxjG2xhW9WAAuGbwGWtrn0RvjHyU5sIxXziashs7Gvqy1sljLOm
m/euSigyrfQiA2QMwqAXRMjmszv+QF4arcvJQJcBhEeQJbVWet96JJbhWRE8bznHkQZNoDXLtySc
5GnRNlG7IlvvmqHfFD0YEG2qtx0rYlfrOmSNqisxEw4YY5yUe00I9sK2B5wGIeQ+uJtbmiaOx20v
Ofsh6BmnvRQAfk9VBuU5QCCbtoqMYaCIgmuXhQmKdn9xEqptQLXUw0oI66HLXOYGzJ/WY+wWa1S+
713I5SlcODYpwxVfHUYfXVIycbI4HafmSLhimX8svxoN48Wq7WuluScuXhtae0hFX2NeuQLZWCo6
EoPaWhbinHC4jW3zqjPanEPtuWj74ZyWxrO+h1bJSV5fhMmoAl9PfiAEZB036u5G2fjsp9pGhEns
IX6Kt1UVbqFK96sgKCqvDHr6A31AZ7YVmoerqlvZU3mZ8Q0RlYh2yf6a5UUeV/Pp2quQoVjwUXG5
XptTR+oAksZOOlgVelw+FEmBa+kbQsNAH0DB2qWNhKaQxO6mtJA0YU6tV1PWLF+bbm3EEGkbmirz
Iwidi431autDf/UM40ki+9jQE6+8ws8vftiEzIsMMPOUXZlwVqhh13mPQGpICsgpAG9Grvcg/uaz
4Y+nhO9kiTbZOgEdbBOvzzAxdpYWzZjGGYtD72CHxX5LJNaGaLxya2mVsTYxujVQ0j3aSuQYAzty
53ITfPcTDDZ+mmzM2MIl67QuLKdjGnaKU+4U5M4lnNyR21Xo75andm0RTIP1Tc83cexf21x+6A1f
g4y01bxcGqaKZnYttwV2pBUAXXWoN0lSdw9KnLEzZAc4+x9446DREq+zSaykPhl6cO1iOruOn/6y
phlEmT7+DCGV9lzVzLh3dxjMMcjAzL8pbV8iktoXxuRvYpHuY4YwfVF367bI10TA+EB4TSw1Skd1
RFBBTv4pRJZdRMXlhR1c8r4oe9gkYEBm2V4RM0YHDB8U387ktaBgTPpiPPlPhrm0bsJ8b7btqTOd
XZMyVOjHkOfEKC0YOynGr4JXZoNpPNLee4r9ptqp6qWb88nTJ3vFyRvT6G0uejO9uJl8iQ3ahVPc
7hAUeL1N0yjtp2rV2B9uYYT7/rOd1NvE9GEVWch3hkjcicYhxwxu3MqN1GfopDC2UWxvuqL6jZho
1JbhbT6aHp6neVVxG7GL7KUZOWTjCx6PyhHM6oJG33fufEgjtckZL1Np5bP8gDw2bTQOiWPMxGsT
tiP4dNxGGXly3DQQt+Brf0swhpR5/DMn1LgeAvtkKqZOLkXgyHHV0AfdcCc+FJSLr1N1aeqpf5eh
xJiZ6MgsD9RiLv+Mg3OUxaUiXdSiJ0+H+Qn4xM3sjAaaN0HcNW8A538C9sfk8klEB5dk29kXHcuJ
sqtemVNZfNRaBJMY9qxk9zpokQsh/nfsxNZJ/5FzP/X0TpMHWSLcVJkRriMkCGwCaLkSY94GoazP
IVCcWYjf0Qi3n8HnMymxtA+U/dZZ3S7KlHgUWice6c7htQxoDJuMhRntzWufkdyO/nq9IVYdCUwv
3/QIxDzjWz3gyo2t27MG+T0T0YDN4za6D1GbG984J3jfsRpXEUbBCYQYPRUHLzBWQkSOxbCxWuww
+rRLsEisSzBPnmg6bkuYf1fozmbM5eZr278DQEEDotfpbhq7G6sow/QcYX70z6lWU5wCzY5bBk1N
+Rj1M1aNuu1Js0MMmtTRN7sEQdUSODJm15Y+8TaH+p5zzGxCxnnrQBEmPMUXvoLqCWXU4+RPFTR/
cPtZep+Uc+lxB7Q2qYTKrdeJJPGnTYDzqYqS2FCMoyYUsW25AGywrvglgqsMwoRn1z/wzjOdntaU
4UfZkA2scOz106zd+jGhhCxdht1h4o2FuZULZdtSaUQo4XIzIGwYHJZLgUXOVuNXkAdTzKpMeSiF
iNXx58uMNX2vE6LIk1exsHX2vUnuJzub8bn6FKsGjiA+cIB5CA5xFRWfPQf+cV6AQJobrbqY9q5l
5N9IfSQ/wPWvqFEwrerhtKdr0NQYZsIq339ZkRNFP0PhSovz+CAKtC9ue9Vh7nnmnANprCSjNT/b
orz6zMK+2iWGacM06dmX+bjNmnaTwUV9Pdta45WhChEQx/aDSwHlzASwJOipvMkBlzeFPIKTa11y
fJ6F7Uov6BU7gdQuTZX98nHgbblJj/r3OpyZzpG8VNd3CYXsVNt1e9AwxtVFT32fzWrN3raJzHRG
m+VY+xRhzEQDN8ZkV5C+58mcmBCgRA9h2yNipI/GkcoFLkeWx7IDncSyzECqMQLiNtZSuczMzUBv
3THLce8CyGM0H2KBonzpgdOF6DYv9J5m4fiEFsXKVC7wt4XyUy6avxy6QGSl3UaPxa95YQIF5iJV
jv3sONGnqiY1HLSyhSFUhw/o29QWATc4pVqvCVaGOZQuFqJaZ718DdR6BITBwijSgRUlC7WIoSz8
orQKDxKk0Zc7AmUUSJqK5twYvlrRky3EzETev5sLF+nLbZGDSkr9BnKyQ2jcuHCUvsSWnARXmAxy
6zrJUS3UJfrd45En7ELrmeZKi/lyIZn2UyuIFG2QTwxXklOane/TAF817aAfawxa88J7+no5ACXo
SfKvXhI/DbWOJowgUy+zJ1DnX+rvLxpr1Ld3mt3kyJXQqjQDx5ve+7rX90StrU16eogRZuy2muxu
nV9OO0kRsLCrqoVipS88qybjW1ULtUkJErmthU8V5AbsTlBYoIDQ8erRjxK70DDwcCh8U+s0jIiI
Xlharvuzx223JRsKT7PCcwkfCurUel44XA1Aru7faK5FVFosulvNzj+wKRob/wvm1eNcIZkj3pDF
/n1RYjCmsZ+xLzmoDlFzrkUdYB6Wxb7DzbxpZu1d0IFgvJLfWuFLb1jIYjy2F3ToMWNR4z1f6GPM
i/ixEMki0GQlLj4Mr9QwrjETobAQzApQZsq4J3pJTjYsAGcBnn39qMCf8cCNu3khog2g0RSItAhU
mmqT04D3WHXBeIwXhKfEimejOQn4T7Dtx2vthC+z/WE6QY+qA7Vw6lo7U8aKjUseEmH8DrQeKl66
cJdcXxD1GvM1AwOgBwYepkLiRJkJfmnySTZEPkj2g0S2Dfnp1TSEuavY5Fy7zzFRCufoJ75zxMTh
GbmtgbkUwCi25aKlhY33mYJbR8KYg/uaWBJEo4xrICYfXHG/OaMAmJSRyyeIKLH0biLclym/U0BI
qtrqjnR62ESZfXe5DkhuJNnQ7jJc23gZ6WpOU3qi81whd+LpI4RIPDVj8TqThEbymPaGOdHg7rvE
OKQfX8phm+rj31rniSbqzordGxcHiicS35LFHNDOya6wuqvmusFx1skKCx5Qa+eIMiGWxdTCQTDD
4vDzcc2g2ToCE/DBmh+RnW51yZPQcUQz3hKe5tLKLKWsiTFPn76eKuHTDSFRptmUeggN2380+bM3
X8vyS/X89WOuCyb7/jUYsUG02o3AL6YCyysvygqelTO9EldJFv1If9ImHpajJ9hOC8BLgywGlVff
DU0mjp2P7m7Sz2zbCJOXV1sXqFeqZaXovh6frCkIPT2mNz6qYTkdpu/hwlzSqoA/QmJ5KXETrMin
BFjmV1c5c12pCv8tN7ULdKdob7Inwbu5p/gTtiKY8Yqmocb764Nfbj5wztUQ5ycEzqhGs22vaKrF
hrZvq2V1x+SVBbxk4HEld2qSkg3S9nTF8GewUhpmgb+rZgvlpUmGJvUUjbkRPns3wyJtPZJgF3dj
3Y0/aZBz7hNEEyyQoa8HMDDZEjRjYJKp0ayOFn5Zv2xyRvLUgVsDE5E2yUMnZLduphFhWBTc+4SB
qku0FfKPLeAHVMclkevoINFe2YSb/WOQ5V8Q165uLqhsYdKVE/heFvfRj497lAfN//of4n8G7tBx
MR9rFOrxr1lavhdLB1KPYpg0gQRbETdjrAwHOBjCE4MWClOzCWgbbbzdf1iz/otwbn7T316MZQoH
zKVpcxUx5F9CZdOwn8hwaoq9riOftuE6bNMpQ3KU6BejrJ64kUBJqAmFRn1FKwiOhGjN3GsABKNb
LoLXonhKeLTOdpTk50UJTav5XoZJ8qDolOU9oEZrCuk+kQs0hE7u2UaoXS3KydhOaItHkXlsiXvw
MBY0Z9+yEVG2TDpF1Nbr1omno5NTOA2E7EWQhO9tC7PTnR9gm0a/mdx/6r3u7IVRhuhykRpx5HQ8
8Mxj9Sz3163WWS+ThCc1BWRQRfqN4Bh296GXhzRhaiALansLtjacUo7NAD7VaohhQVup9h0PP+TL
A+hKsiIq7cEYGRZm4RghftKjb7NLaanSfIN0BIdKGBxi5fSHzmoPvl6qK/7tN6Mm7w4DfXGKTC42
kw+dqaydI20IbAV1Lx5yh3Ve1hHb5BLu1pvLiTk75lVf5os5ECE31oJXmihpwMycW7e5dWT8ANqC
LkzDVALJrblLUx9BWxE7B10SHEcetrsz2Eo3NH4Iv8DWApVHf0vlnN016dytKp0vBc1ory1JDK+i
sn9kX2p2yLOWXnT9mfh5cBpR++KRAEQgjFQ70zn8yVEhjsnEyyTYkvgFUNonyzd3kT2MZ8zy7aqY
2vGCUlBbZ5a86kNVfAJAClbOjVMi/0BoEEGlCPdMLSX5iDglHKN8jfwxOWtMKVG1Wax7MjhCa+ag
p7VYZIbxbGj4nNI5/o7tZG+XqbNB1daiELTmb5lb1JAW0t9maZBNmbGY8KNM6KeT+tW123eRioHe
J62wYUr1i6Xq7GD52WO3/Fus+oFmx/KPOQvqYhptuoVVQ+a1Q2I568We6Qgy7dfHDkNeYBuj9/U7
v35PlDPJgjMT/vt/1G3NhhsxTXtf0ZVAfpYcrZZghA4vG0Bhg5JUQnsPkNEdQvBg92asicYUyNzG
hpaP82rF6AdyBtGhY1vrIrAhWU3pUzEV1aVwle5BHdV5KumlzlRSqEBwvPNM5k/NcEI7lD3qmR3s
S2WSmORMZxfb9ColoVEPW3VQoqq3hlb/qjQCRl274QQo6GLUyQCVt6itO/Umqmr/mlYs/a7zF/yE
YW2DwscOxQd7bQcCpNwhcS56Tdpk1logiWkW3tGfwxpw3PjgWw0Dbx/XXk+mkihjIhjl7yroSWtE
SSPhZW8ask82KDMleaeAJX2ML4nTCo5DFL62iukFTvanExT13jF66+wH3RPU6/Iy9lDylRi3UQlv
oy1rbIvdTCuvqFNIG2xkvgWERdLIIeAQDU04b/xRkUhCXRzm5kOs9OFoFsUmJfb0FJv1V48JmnSf
EcFThNa6HYfhZEMs9xhO11sEoxjb1fxJi7deI/ZLd/Dj907qRJ6EdPwPIfV/yyLHACqVZZF9Li0d
W+xfDoqkFgaAJb3YoyhYU/rWAN/y+KiDZTrLwfC5oCS/atYxjhng05DmoU7MhMC6Uo/ORq9dRcVF
KYfF9sqs5TfdxH94icbihP3PuPSvl+gqCxcv8H7jr2eZUyuafGig9sROmpsmwKgxOAzw0HoZJz0l
MK7LsviXz1ZuJRlpqqlBdQqv6bGPB0/otzSn9R7SPiT21Wl3fT3aF4VYLSrI3EGXJGh0M6+iZwhk
hIKeVmdh/MMpKP4aOgHkDg4awROOpUPPkerPJ3KpIaXXp7FANpZXFyuQjxjwVrB3iMASMr802bEs
epgmGLJAMS55nBYTTQR57D4D+vbyxaqjyHPHD8ZJqOaKSkOvm+EJ++/Pa8v82+ftIPPQHdcgpMP9
2+eNDVHzC79GCR8DajIqOO5Nqau94QxeHlQ4ZJrhxxjUt6p16rdW/YC+2Z5tBRm+zTF2OH4GOzPP
vdHvIcVm7re8sk9ZPo1nBxH3pk446mVdwSyMDGM1+oS8qbyUR4LlEDYyAF2VpMLu+qE2PDfLdgZ3
im++Gn/185XwgfFWlgEa6NTaB5GrcMsi9ddb2juJjTCCzn5EN2lPqF/y77Lq/xvy/9GQ7yxB6f93
Q/63jyaktqQH/adcGPn12/6w5Auh/kVBKhXRme4SDEO0+h+WfGFY/1qc8ItPn+LxDze+5f5L1w1s
rMIxlOAne9MfbnxL/ktaEhu2KTDvUOGK/5dIGLE8e/9nhyERjKdSuOQDoGLEZPbXTXAukO1qTadu
CXpnAObJdGja4IDDdIBpS5xaZpIe4hh0/VzYaGooTrkOLfAL8tyUTrV1a3cf4zC7aGny+z8+yf+q
fv7z8/j16lxXuLauw+znA/pL+RzI0UrtsEV7hGe4mgvcV+C8iRamCRyl4lZY/l2KQsHhJOgc1XW6
pguDMzJoLFLsnGiTBEhq/LlehZR0Z3/umGVNSLFMoMvXzo9AwQBUnRXj4cL//IeX/2fQwR8v38TP
4GCtUXz/f974aizLQ10I60YMXPm9nouYFHdEDold0vKbLczQwKkeQT115vCd2XX72JKnxkAzBCln
ccgE6ZGtJn+wEe06GlAwzu4XF/FaVGjw5jM6kJFR1Ye+b+6GbTQnZssMRWF3maVun2kW3f7hPS0f
+Z8XjI2fWLBHsqOb4q/vyTCjIHfj1Lyx0PNdDdkFfSEDWH0IDp1Ba9QmOx67xCC2JS2Qvc9mfZQi
nM6j5TPMdaoXB8/gyc7MrRtX4sFyno0oQukcJ9adsgSZdS4IQAzazX//0peH5u8vnWfH4oniqTL/
spqIV/E72tDGTZTY3JUW3yfM9Fm1QOMIpbaDPjzliKfpyC/Zrun4XtJHZiQnpYZAPBLupqiBcBGK
OW7NriDnOBmiHUCAdcVbOCEOvGg9k+HJbogfqXP4jJq5aYtBP4UWxgJ0TdM6jhJ3oa2kW9YGLTYr
ZBQGz5slyWSnzQyXu8Icr5MBCS7I+minDXizbPMqA5KLU6sI9v+bsPNachzJkugXhRkQ0K/UOsnU
VS+wLAWtZeDr94A1O9ldO9tjbYYmWSSTBIFAxL3ux8FwhzdWaKvKbzFGE0e8r1RwAfjiEUbJhuap
09sZnuuwY9apnRXgxT3NvHajM/0yfQ3hdlCorwR/tvi2o7deFN05Fma6ZqgYtw2GJ9Bo+tyyaxE0
zLeGpL/idE/WqCGbRwOn0EWr/H0BA9ytuF4Ng70Y7ATEpVmj4UsgM+t4pBQ8OQqITPMGUf5Q9ujt
iVB8B2wxLKbRNW+hXu6sDD/QP//e8j8dqnfGCCgUXTNM7e+nnzvgbhydUN6E7E69Q/0xdcnd8Cmp
JF1q7l1HXgYDfEahmpeQlSgQYRdNQVCgoZe+fg4JUek8QTu4nkgw1W+DWAUJATvGTNiYau9M1or3
9l8+9vyx/jzDbI+B2XEZkvn/3z+2LYAljVat3yYL75Nmh49osh4IASLt0kbYUAFZ4IcPWMw4bn42
MeVFInlqvA/N0yS2gejXfT6Pt8DYN5nH/DzEtlvlpMrTJv1vs7v/sJcpcRgufVePYeHPMbr3vBwM
/qjfMpZyV03R7VVzeGV6CruCTAg3r1ZxDnwix5g+5clJD+KXiEXI/p/3m/H3yfI82joGpDYm8sw2
Het++v+l8OMrp+XSxK/U5T3Zzvjg67c0jHHzRgZgNtG9Zj2B3jnegSk5B3L0EHBL+XDflYq0jkhh
3wUwQUazIrGRPKVY7ssKkXbdAA+NYnHixyE3EHNhP2bOnmQk6lsmwQAVRWVf94Adkr1SO5V2EgKP
kIjT95g4lf9S45L/4RAxDM1kSqE7lvF/RjJpigK2lq/dmjECDz7Ex8HVJCtfw1mlsfWoiGO1C/cm
5rAteDXp19g2zrpCoSAjY0IO2HZbhYNqHzrkd7ZI4haToH5IXPmqEiBn/vm3sf/vhdwhkWu+ZvCf
Qz3s78c0a1ONiIAerVzTuiuZRf2WQXo7Od33UrXOA0s0uiMpXaHOSaw1FvriCADP3DeGXHWJddWx
0q/NYvxONJV7Qh2SrECQfzU1EmrvhkLQqck+lDHSP+qQ0u6RFppvdhu4Oy00iDspQuKw+Au72aEW
suhaZeBgN7UGK5mo4ezUZSo7aSUnd1AcqT/QR5AuduneW7txre+w6JItgcWQ5salog7FVcF9QDbV
Yg2QVwylFvpw0qOiUr+JzjkYMVnV+AafQEQaL9koKO7JwqQ7Cl4jz0YKvgag/LAmSIsvJWuMqP+8
3815rPhjLHEkp4SGB8DwGFD+vt8RT/qdqzz95uEFnSDp9o8KdiccYeohNtkHj8KjYhMxvzgpNWHI
GxRLL+Wte5Fh6tNMf9M1Jk1UfYtY+dJ1BGtbJtWLWKMbEqPLDNyCkOXgpZtJyiwD6VTc1UBdtGBd
6u1yZT4Fue1t+jh+SERuP7sollMcixPygLNblBodQH84Y2fdTEOyozGVPpF4Yyy9llyHsMuhBmPg
GGKnXGcWtF8qKN1/OUL1v1dq76OHY1ANMDWKAaal/bGnxCi73vZN/YYc+A32cQQPI3xPZgNSU+km
zCZB+MNQV0s/yjJsl+0ipAOAGWQsj9QvG3qQWGoMam3//BveF/l//Q1tzWJMY+FANCTilT8/WdYG
MtZQmtyG0sANNSS4CeaEeC958SuMJ7UjTkhFcqpVEUJP6qWAW5DfubN39n74lkbS07qvyVqRwjjX
LiqRqOu1k/K980QLfon+Od2ashQbEz7AJmnwabddqNa5sQs6U3scjLfB5rqIek5fTKWNZclpP0Se
olScsb4TbNLUqtaFiYxpTMutqrB3hRWOILNBHNjMB79BN1gjKgWVb8kSOaQZE3nhRncoLeYmhIMw
QNdkYA6CxWGsaHypS5J8xInqTri8ypShmblHwVxdviaZrm9g2tQwJ0o8ocFQL0l3CZZNgGwBSBTy
0Qg8P2aq9L+Nv57595qG6bJc0jihDEY1CaHrT4bZBIWfLpIKbiIZigtsmR49VuosrZwaZiFOllX9
oN7abpxJufs2jg6ekYfP7STqPdlc6TKk6jbWycVSoJQR9E74jkqEpky9YWfQcgQApBBbBhgRY7p+
DSlmDq2LtfIG7VI0uOAIq71q+pe2rfRHMBIvUDC0c1dcSed50HpB0TtttW0Y19+jzt5mixHTlWtZ
4ePQS/spa0F/GwjgZCx7hEOUeaNxgwqZxVERdedc8ZV6k2CMIg7QpQbUROcWVxfT3BxTgGkzuTpk
ljRj1fHqLGO3Lg9lSLPFht291eqZWUpXndQqZzgZdjKeft+S3W3MzIPjj8Y6iHz/pEfNWsP59WAR
Jw4emIa+qJG+pqgp4TZhs0eXhqxXR54uH71p8G9qadjdKbeHOfwiftMHp97FdL5GgoTXU0Kjrp4U
Rxp4/204V5YqJ3oIQtdDQV32WyfGFs/bGjTf42ZFtZXFGK5ugj5G8q0KlFsjk17UCO+q1vV9l7fN
cmo0mD+jPPQVdn2v1CGgNesG1soO5Pp4I1w+WOpxF1+AcxCP4Xv22hgz5McAk/I65Hta5gUL2klY
fJp0mXVB/YAWokJCBReuNzD2jeSMLiCY4YvWXdS5/c8YrMhRG5pL1qcAGlwfAUinQOaL7mYOHD38
vOmWwtEPPcbQWoeKSKahQpGr9RdEdsa1b+OvjTF9gASDppHAAFC5WnDN0JEV2lez9t9rQjavSJU2
ZpFFKyp10MQATVMBL3YVapiNVTQ/TJrP+9HBe1X3rvaM4h9lmDYd+dngC7jQVj2l7wzLCJZzJzAS
qObjEiuLlqTlMVX2teRU2eGVac/livWPv/Xy8OQW3U9XJyXZq5sY2p6auIAbzQZZD8nWKmouaY2m
IOvqvau72VF6ak05o0K8wfWWDBV6kM2Qnf2yOXcRtUXNpFTmYLpflSDa+5yvZUetenBTCYDDDUvs
JbPs3SLMyxkyKM4KYSR9QQ6Hae/gu7kM6a8i5QQj9Mfb6Vo1K3fOPlOuImjGszIQcnQkAK8iAOHE
HDADZ0CuiVIz7GNr9912qGdtQlLXD+EUNA9mivJ7Mujdx2ShH/EA0NW2TBS/qJNHVxtfTV5FORZm
fAky7Y3A2NAncoVuabvAzqVd8YppVzWp4RrvrZzwgKhlJ90pIV0GTSDzABzD3QsuZU/CfGFaJ0JR
PjqftADLmXZRO9oPiJWxmhbNHMsjrGXgTvSbHaNcy9r7rqjK40/9Ovqu2PZxg1EKVsjcr260NQir
6WDAyiOBqP3ptPF48eaNUxIlVLkUhVjbOUc/9JMtGQo/kIoF16kdUChJ/1qgMSBZxXwu8uaMOio4
E9iJWtir+50e1q/gGuSTHchjKNR0ibStQ+0BaTtuRsFh+4142B/KF862mDK4uK1HnmGpY4pipNT1
ejyW1ktYshZKEJnRFiPKzpuc630uE8TRQzOK6OI79SUI/XAXlJkPxcchJDY1mN/1GAsZCOx12PR0
5h3kNLbvXLti/FpB9yMrKHwyE3QXlj13EKd3K0QenVWOR4hSBfy+d4rnwXwAT0PYYKUDj8Cg3pXx
rpEWDEmCEDZO0q8MO8uWrW3zsp4WddiLn2GrG/uuRrmAyGHRePRTdV0SjTuh83R9RBmRhTCro0VD
MMi/b7J65/52lERtsZqtDv2MmmRZROzcfFci3Livc6uDG4NwcImZvyuBLJze2vouNvp9XwuRl0fN
bJZCclTN2Xb3DXBJDG8NiUSC3drN+SGfG0KNtKi09r9BuyOj7Bq97Y87cdc0mBfRXsQlYjkKVjIb
J5jUwS+Rbduy31VIdO/6DRA8/VbKbB8HgqRa1X/8fhisV2jLZFu2eXeo582d+9lFmaRiYkFsnwnB
Gc19hyX9LhqJoCc5uWswtLP5rbnQEF60afjdzgbin1Myl3CgkUuPl2Yz5OkL2s+X2u7qrdvT3IPv
lK4JYskPqUIMboShtzJ6PTo6OSfLBDlvAVvzCa3JHPyQpUyFDnk3WvDJEbjedRP3zR93pyHOV5Oo
rAUpwnPmIebqvslfMWHmTA7Qgdw3k0OIyufdWglzh9Ia+20I22XecC0Gj/fvW8EAtgd3Iv8Sj8Wm
1uferYPZfNSfYkzde0jGwdJJHbEdGOyRURF0CJJ51dnJtC3s4lmHyokAltjPPlFXjaTJlYCMUWPj
XDv6TxrsZ8x6RJRoFtw9p8eL6trDoq2miqiEyl+Npq2tW/IAVikRA+4QF5fUe27bGhYDzeW1kOnH
4JGtN0QEbZjIY7ue1AGfzGmYp2IRlmRBhAhIGgW6CvNevhjI34K2HGYHJHK/hCc+iCNeRYIebRCy
wk3adF/H9JnbYDc2iYlUEkU4U5yTm6h8P3to3Yprf4qEbkeUAKiHzeDmHZT1Zg4HDZCZ0WqS0Nfn
tfrs3RBPtkXUY+gjVqiDEjim7vRLZZBwarq7fGZZptngkXIwJ60l84bL194LSA28PxSLipjy+Xn3
W/fHPp/7+7X/7z9/voMVUhxsexES4fb3v5k1DKmLzz9TVlq09dR4/Mt7J/fnyKpPt3o+h/YhNfv9
ie+vIxOlWMNX/Vk3wH0QAfMtCoYn5MnYVnzcW7vff+Xz03/+vd9fJiglc36M8YESK6smzgZp+iaO
OUNoJiKsFyyQ3KL9gX9gK8YZL4hkcSU9dOYwA2nH3zeTRGXZxZqxtOKWAV/pG6kAaeQkZ2NiQ+fp
WgnLS8vRjpoNejHxelYcpqQYVsrvYRzZ+0gLrQPxm9YhAZMOI8vy5nCN8Ak5I2fy/Z/vm451EAJA
L6GXVyJryY2IuIj51VwFLTDC8bGGcra9P+/+0H1zv5tZObgO4k2b+U3uj1up+69bZYrsq9diyEnz
G91fwEyeoDhWy8usVO7O8klqcUW7zxLS06yaiyeBT41cppMgzngChPYeDP4TaAoXCtkskg+sdiKG
lpt5JqDYNHex2P2B+2awNZDx8SzwKuCxLrqKrBJf5wpw39yjmj7vhrO+FskRh+7ng+6/n/352P11
92f/8TYjYRhrr3EZYwYN2G3nSIoIRIpyHphkmc9z9uegHaKNpAfABAgSz+FzA7SLiLTP+8rCZPD/
3r3/Q9tE+V+eEqjQVct/fgnTAVIqdOSfYUet4/ezs6zw/nVzMkY+xeffJnSxRTSb7S2zY5SX/s53
o//98J9P+/yjImI/ft693/rjefdu2Odjf/ni93/54yUkARHtaZw9o7wCAKXg+HsnjR0FTuC9825C
8t60T9p80ycAPdvd90yZ9Hm2mzQHja9j7e6/2ecver/rtQSXLzLCFtj199v3hz+fer91/6EjyNkT
RZb5BX2vY1fLUdNvDVSIvSaZ9w+TV65hba0qFuLdPMzVarAg7s5HwDjJuHm/x09698HHrlkd6TNc
dmyahZUjKU9miHSOjPf3pm5cmS4+7/tWAEKuCS28wTbi/clihTG/9Tw8hbMS0ZJ6QF3CP6aCpHNL
1DDQMPbf9+r9dyGlTW5kVTyjfunJ42QGI+cfeGrJpmrX9x34x+6/P/aXn6i8H6a/9/rnTT8pOWwi
wg7cLvjuiIguFtElR1Xg5Z46F89O5eS3bvSPI8koq3SyxsciSVBhlay4NDzcAiN3FJfOFhtohyCU
HqaZDMnaQSyzLjHpIivvcoxILDZjOdVnWhDnsZLVm3UVtm+c3Pzm61awTzxi2yEIAlIFe9iF+rdp
xsFWhfZsQQTYy/bSJVp99DLzVrm13FFo+RZtosZSF9NJ0rXJEMw1jy5RU9XrQlYworrwGYKWwxTB
fI6HKsbd5H4rGKwWXYr0KRpw84uIa/0YeV+rOtcvRTc4CNcMf68pcUQOR2nM1r56oYtgX8bTrnX1
L9AVp7UC3NDJTCCsahElTTgJuxwek+aPWFJY0AtTfUTT+DWHdIoyiQqUprF4osMkmRt49qZuElb4
eH/JNCzGvaeP31HhgbvOhEeqdBNctWYdYjrIzfoWB+rVsgl0VbnzI/cztcGp4UHHwLXsaN5jlQfR
I1iwalv28Uufme2a5jDWYAX401AFavFssD5kT8HM0Kdg2wTRfuBkeAgKqlURzJ5NFRVnL9beLIXl
TM99CAbZiMpbqy85MWnLqM6/i1zLz305Ergyh8lV3ZUBqTqaE8HHaZReYmRw+9RObqanZc9dHxhM
i8xvo1Taa53uELbCeRWOQ2Y1IWWuVNvOxofeTj1iLzeASZlwKYwrjxA9agb8Ht8nx7jgG0beheE9
R+C3oTv0CxQEXWYN9K7W5PrSqvBcHzL6QPjq3fzVhc4pjOexqd2PNMDhF8hO7vQiIP0SXVo7dqfE
ZlCw9Ka6ykZ1C6vRcUbq3qkqUB+1YmSe7U8QP3oQ6V21c/RRPUZhvSNcciEcvAmITCmhGISSV5mb
HIPZ/uqkMQs9LnTCdS6TOUdhQ2CgOwSLmsjfrr21XUzsVW+6p7QvX+Hy6XsTrmHV+ykgaGqImgWk
sPYB7rk93pRxEF+7XZqYNzUm3ikNsw5dakiOsP5NYJclmId2gmoCnD8THkjfrqw9AKOtd+1RCkpX
MFyUF48i9toHBfcj84LoEnv6K/0bZrCs0Dc6ukbO7uIyVhxYMLaXRlbnR70GTlbOqIKPiZbza+t9
k3BTVJT7Nz0yvxqVOcIj9S2S2dWZFl52sZyYQczT+n1djDA1i+a1HmvrSVbJOZV1fGq08TsoEshE
XWifYXMNq26gj+RBbZporj+7Il0PWkyS8UyUJKHnlfTJcs/6dI8oQttGxni6a4mcqN+X9E0ghNak
Sk3e+o7DVuzgRe2bYpeq6SUu0/o5GckllOM1MTaBHTQ3F6dsXdgHEVkppWK6ojqU7G0HgRQeAEny
2Be3NG0Iu0PVDQMgQA9P0si2SOkfVLkKjrgZl3BHwDZxXa2T1lrhcjCP7eS9jT0MHHSLuJBkB1Np
okaotCldGb5pHJlHjcs8k/FOrwwACA705LzD2BTjnOSTs9oX6Kfad1EMzkIC3TxjPvmJPvo9LJ0N
T8k3hvQ5urWuPFZj1z0iPXiStaSewN0V0YwG3RYBBMv55qUT6uDSvXQhVBbliC/aWJcXIG8RSnG5
LA07OiTplEErcr9LrcD63Ty3gXI3QensCmsC/l6+F6K+2FY9bjWfXqs3ftHaRAcZlah17NU+dC1g
6MZPLd4P5Ot86O9knE5nEYp1Xe9LIALPkfoaOYaxL3rz6yA7e4eX47GFrGDBGd5h9kTXSWhhmoWr
nrXsc0OHekGnod5n6tGNKm3dj7aNoS6fnoaeCiNA6GVu2GiNWbWmdixedKntyPqRaSyfQ8OdWW71
yaoge9N5cJaZEJgKXPAeKtD2RVhvEPa/TSbIfEAQ7cXqCegoCnjJnvNEQkCNWq+l0B+OqxFs7lZA
Skc57QTbmHrUwh6RpkfDzN4RZ6tbmW1XPsnGpaRlQMnuhmzlRnp3yqZvxaDqm0u5rpPDE1M5ez3Q
PRih470bTXI2jPREplH45BF6v8VzWx1IjypB/w/hizD8/uaAzIgIVF+pycYyqb5HEm21aGzM4hXO
kjbhoKUambOMhjnoOKNa1j0C56BMyptquaa5KZkJ3dzo44SY8Xy3vjXhPM2P+EZQH40x/4klPN3Z
ZgfbpbABa+Qn17TEbmqYQ0mSM1eNzwlTFjEgE/6OGfcl8WUjVEFr4LyAWUFpOIlfVAtmE/3rUrlZ
/ND6HQnXU0bHw6vZjPnDCO33UEcpEVoAzRpbHruGCwMoVIyErfphW+1FEdywCFT0IbTa2Qf5PGxn
1KJVThBdzaSSqVftbdIWlnCnED107Y6oqOzq2O32YGiFtR9dMWvXq5ZLrymeUtLJXNP8lYNdey2t
+JBA2kMokkaPDZJecCLBVivi6Rp6yYcRquLc9DlgPPrUhxZCKk1AuzI3MQP9lrYLS3nTAdWSg30F
8LxqqYpKe98X9vBCaYXDV7RkwFvGsjBAKbu2Pc+Vhg+K89o2jVnCu5iizviJEA9NcuGNyXiph1sA
Ftkwpv3AXtgofXoP7RpPjoaHMhGYIaj5Yw03KZn67Bmszc5LC6pnqQmrxg4A0RXKyRtWBJ+OHpjb
cJANSA1FaQ4X86b0ScXWiGCcmKm+m2b60s+WJAmI2fOrlsBqYsGjcHxOLFJQk8BMNsMQPIz1HKBr
8yFiYTjLyE13g6HcLWVhiisIojX7g+adftHA6LIjDcI2vhgkmeGwCX4GNZ25gj7TbSQPxava8OR4
1xEXKA4wNOkBh3IfuT2uEIZ/pjAcFWoijcyIDx5r5aF1modJJ3nCDsZXIMEJFeQpevbt7hyggV9W
lpq2k/Lw4Zs7I/Z+RNWIuLrndG0REK1JtwbB09ZkbhrruDGdN838xawu3XlycFa5Rdrg2IF5HE18
p1L7YYiIQrJnv3H1KteJcla6ia6qhBARTtn0EQbQsTrSHTk+MPOOcHGOBKwQGS8rsfUcPVwIYB77
Brp3aWivWpV/cwhL9CLSFfxIh9BhToIym9+dpiD0TiUQeN12mNejHllHaRcBkWClASqKbPiKMnLi
3EQzz7z8dEe0SrIlKOA2VXmNM4pyiTZFdNl0ggNxiZYbICEr3FEdZWE7XITZgAAiJvvQR/j7xQvS
ry7WxIWV2tVp0PvVMIzBUWtVSMbBoO0g+XmwlYyrm2fu1cqHre9QwUiH6EhLcEcpm7qKOX2pPKw+
FYNBQztmpXeU4QoDMADaNv8ALvUxRjOzxNzf7irRMFu2k3RPs4pXjzTsUib7pLThz/LkCVEC9WIT
/1T8UjqgalsN8XnraAiRPPdajp46JFL7MmYpUcE6FxSHpio4N9IcmNOT/2rsSmf8UVn6w6g25WAz
VmeOf6wItUEF+iB1ii16le+TyUkIIW9WUWY5V3hDX0o9OUZdKbaaLhtiURwwWnTfts3Ax2FaFaOJ
aPt9qGePsRL93iNNdjUK9xcTHuMoalCawPkn8HbD3uba9gBFc19XA7OKfnYsueOH3dCAMUUXvVha
8pCZzWEcfaZNsA83UV0l64QgPrcwLE56s0Xobl/ykNBsN/lqlcr5CWz9wyy+RIY2PtoxIYyd8aVA
WvrgeOUbPAP90EozW8uyUcw3B58uoEXqnd4diwR4XAj6ChaKnsGpYQXMhQW5ZZ9d0GIdwvk9M6tN
l3JpV57+3Kclzho/o9M2ubjsLFpfmvuYMP6mCmZTWqDHj0F8sVqpsq1W9nKrm4R1orb9RW38MQxz
dlYBBtWBfmCXttpNgf6lIOmZ6VFzIH9xi8tvumgRaoN6vPbJCZT2l8oc9KsMvXKhV1W5sopiehj5
JRalUftrV1DHN7pFgYNs66v2qlq325MUdSjMJxsT6llvW2s5BnpxBiR7SzGwJoUdnT0/VcsS1dQm
1XEKe/j2HZfM7Ls8M4hSSeJsSMy2QCQbyoYmx0xIGIGTgYEDmDtPxhMxXr718M/oDweLu7wkC8kv
0jTnMqjmu445GfS5ferdYQeQFis2KWBL9oKiBUz+gAFF5X6MI5NdJUEG3S4afiFD3IZ6xWsTk24/
zZrFKGlXRyNzSs08Vl36E5X+tEKGg0ma1vHBRj1q+5n+iMP8NXQFudBOcSGlS5QINV2KkFcE0cBl
Kq7u902C2PVcZeptSJxux8wvAyBn7TK3Yn0GLQODJUqk1G2XoakyqOnWcwN8tk3em9pEKukB5/Pt
0gd7A4JwGFiD3NtOhZyj2H3jHPvV679KA6kw9kEijgUP4sbief1GITedrNI75axHFjEL51XCxWaX
eO4POv7AYe3uWDXJrUoS/RjEtrnxY0VaNNEBvgYmwITDufQraP/6KB7NQf1kfd3s4Ap/kyNw/1jk
4W4ICxiqgoW7Zb3T4HP3bkIybuRqP4oJ6KIz5WKDibE5dl0IMtCDTA83nI4YnCa6Kv5Kky0qXROj
Z25SFyqowZs1+A9zALmRAgcnW0TJPT7jhNo+uBGjUODQHcxohQmxqyGkd4lXdYDLzrUg4+RaUrZJ
jzlmn7XKpqs9s0RnoQ2ZIM0hh4WyABWCGGmdo75aNz28T6c33qziBxTKtaOKAaAm6G3m4W8cM82x
MR5bqhq3JPEuZD6UDJMaVt1QG69Kwo5oCZzlMIVaFMyER08cqS9gfYlzUJxk3QSZsbM12EwsCcPN
VHpMEXzwapLK60HGGCD7tGE+j6xrg2FlDqOK3hpqimerxg5pBW07F7gIawodbxsqsHPoMIetwOG2
LFH9HnkzRUbI0lGV2tmNjdqtxmwk5gJJ2jY/iDv2z2MZXGVARMWcXTa2OhLlXNOPXHfbRVzCc45Y
LWoIAw+5qTMlxWG+8xAKrg0nRSdndWu6vtUlS4tq2yZGvCTMJFsLIx5XBbBP0cpHU8U/i4EeK/QB
4tp9qzt5WeLtLBply7zVf4lGM87OnKfR1dXDMAzNyo6iw8RRuhwhQ+1ym/Y54WnNQ+inQPyyXdIU
4amk5UVzhXgl+kPjAaLFcA2n+GBTnxEhbL7GfilLcbYNoJymAwazIz4YcYc6t7FnLtpsRisF6YOo
aoje84IkILbrkk3d29SFGwc4xI+hd6AJeKRUmJ18Ic2AYqcdPfc13jazdy5VI6uvXtZvajP9LqUX
sB6XJGWLaAf+Q9sSWxiRJdhlt85mRtISH+eL0l8X3tQwMy9hkaT5FfmlQbIFZ0OK/5XJWLOIW5t8
C2oPS9Q68Qot5bxkGOBr0fJsJAI6pwdcUCGKKuTa8W1/V5dk3RmMaSi+84kjUrFanycl8QywC0rW
CLQv6bSX9a4KEV9OEWJHbHfPBnhBerOtQcPAl+sxxovRAiSaSUXSd1em7MjiwXtNBwMLQ9OaEf07
DWwdNqOqZh8n5XufJOLQWTJ+1A2aIdD5IH8v75YE12XxAlSFtN+SJKs+CL4BJuhpMz4GDBeXUOS/
spkcaLAkdxPM/w2cMNIUUcE2Xc64P6UamVwRzNY4Fps+jQ5BDIfcyYf45Co8S1DbCXuErB/q09Zt
XkSce+vEjcSeFryBmmlyCIyQLYwCevZNZjqHpFVM05JObtoi0mk4mRvOaJId6rtHbdX64kFiW096
Iu+CWOuOWuLid0XdlF6Ddgz35TzMDsrEY0hy8rboqycI0S4i8LNBC3+Hzjuj4WtuftfXtOYx9phR
16WnHtTEcgH2QQzK139TZQ1OS7rBwkzL5sEYrlyNohMhMO/3EkzqDCaoM6nvki9Gker0cBEEFcuW
020yR5qIvbZqgqTb4gaNaguqUzSY1xysv5URvZP6w7qJNZT66WAtyeB5sppcLKvCQjZRKWYHhXfr
wRDukxJ4XWCMPlXSkhBz7WZU0UuWB3JFloAHRQ/GN14yJkc9VRQ4/8D7fO1rqxNw7gaJhuy2zUgz
GTl2QkIhZacdImVuIANG2xIRN2znfNqI0K920iko/5ErsjCMMn2Uevri9tGjN5KlEQTRuDZ7JiAw
77KN5hXkLmXWZWycDmr3MtdInvHVwSqNnx0Si5OeWSsMjOAFPNQTsJ443DwbPG8mxkUAvwVliktO
YASduer0ZIlXhwlGj8axKa0znN/sGCf+w5BrG3fOgBnKs5xC92Rk1JGyGPeJFU8/ElFDM9Sg1bT1
BII2iqAsdcXPuxjeH91vObDxtwW1KkJBLNffanzJNalGzYM9ABeUL/Afhl+TUSzB+zCbNsx+1+vf
mHBFD+0kqfvVY3o23OLa2xHFxiI1NnGBPDXhbAYFOkDT6OpzMbgnC8TjI3VbbLmR7ayYTb20MeEZ
tJtRD0SWe0Jw9MUsy/pYBXgkOod8vzr15SJuUhAhVYPiwR1pfdT2yfbtpcJxfaHDfvT7TqOz7dHb
94LwWdGSQKqLPiQHFh1XtrVCVdztGk0/TWlpnn1k0SNOFVM9qTQsSWCogw1lJeyfc+kxDshyEu1V
JiNVeqESBKDxe8Vi+BTb4rUn623rovk8Bkn50ESzeNEjZc6g6ZkPenAYvMfSiZ3jfZMKk2OuAV7h
+PiME/NnyBoV4TDqucVAoJ+KL8ySi1OOK/ktiRx0p+GaQAHsDeCfnkvTe0o5EY5B463txpvP6oRi
3JhS4krC9gElXPMAcX7r+VrKGL/WANtR6DXWjpf+qrxeIyJt4kLWlGcjybQjTZZ2ryYyFcMiJM8U
zb+eiFOVdinJUXFyq79JwG55VCQvXJ31Uz6bvetqawoZP2ko69eZrmjZ6KY6e6QziSlptmOTuog4
agIF59qCXj+yRBE7bShhGkcoDEP6H5pbRzvtxxiK8Fj1jPaJIZ7ylnuys1aAg7yzypK9KCIHyX1d
HTDAfY2qDm48cVSbwoVmOLhUeckSXQxMah0zH3d4HKhhhRJmOmxuCjbRTsVZwRCk+zsUIjPDBRCp
ylx32ZMAsmIxYq+I4HnSGmPcDnq4aUPDecwdtTWAFxmFq1+yPPlKDD0Kmr5sHvOEnJRhKJCddvGx
BKqzj3MKhXpUtEcM7dtilNpDmBev7AJYfhNTcGXoVyPk6+d0KJeI2zPyU2N7CcmHSDBmxFs0ugB5
qLCEmJG9ypYnlYpvYuhtgkoJWnOIeNmU0WsbEOYS+tAC2tzuKaxGZJARtBakfXtKXRIO/LHLLnXy
zSvyVeTK7CNmNIUmSCTM4AbnMmmHdS6NeEMgDqORHRUra8TEIQbdeLd6isNJ+0YKhg87VjwbZVte
moBx63/YO5PluJFty/5K/QCuoXF0ZWVvEBGIPtirIScwiZLQtw7AHfj6WmDeqpepNLtpVuOaUKQy
RYIRgLufc/Ze2xcWcBR87qkOl8ceU/1DrH/VDOWjKaW6oOUzPxChkd9ruKBw6b/2ZivPDZYxpHlA
oKZsAT8Y1+Qm1i08QZf6wSYEARbGDdORe/PC4r1KuvLUEM52z7D/Gbc8cJ8w7O+0gvdNrADNoGf2
nBDEWOVfJFAlmZLsjUvzOIVP9L2LZ8P4BTi2OTAznLYgFqwn1RZX7OdoJwGlbwn44W4D23T1Cuc+
F01zH1p+dVfKT398YU/cF0iyt0aGYM8TtX8xHASrRq1ElAnBi0xx9pLZipvESqarM7jDZhrBKigC
y44fhgtbcYKyJRUlo6LmEJjIG8FzXLuJkZWdGM1VzfmXUdHJMy3zoWFgJcFPRqXuyO1prZ5OlH38
qBT5FVD95gY5CQPvL6zqS+AOCGw9H8TGMm59EyZkmtG807l+cBMqziR+7FNL33MFnNCh55bKBjsZ
NzpC83toeLO2nGmsHerQ1fPefVsq+FV6RMLRJRaM0r54Tdb1xPfjetuBBUokMAlzmvURHaOx4xjp
H0E40gIe/zDSMzcwYDWRtNqtY0cADtYR7IMMBXFdxDXeo1Qcj0hi8k07sjnQ7ArWIL5wUw8Fx1LZ
XEzgZuSPVIzUJZosMh0hS146F9y1bJHNTRN+M34nNIkDHOmRhlyirc9TQ1nWqXcamMVxBviyj1UV
bK229zciW+Na7cG5tsq6tOaS31Mnt5QCmbuFyMUsom5BDFcJDdfBtV5o6E90uumxHl1fzS8iF/kj
Eas0lIHnmf78rKTL/2FmAboysiHb9XiWWVG82FeaCxiNcrIF52YOdnEPhKTFQjMTbfUC4gyddH6r
hI29xqHNq4L2p+cU4mRwLr6rVbulEbcrjMx7c/Ao+sCr/NEZWJjG4GKti2flm+PR5H1b8aY94coc
/qxi1+dZf7Qbn/5ddZlQ8+GiTV000qt9MqNFyBDr3CRd/jDRz9h6mlavHHKSspBbMNP07toAkuJC
wXXtPRtT/ZtOvOEzbxZU20Axr1iRWM6IusAjxsMyU7FPhf1pcprvwu7UXRwc7IqojNKlAGrjkPOH
Vz2BtmXO2R9qd2xfbd+I4BI8VzZhh8boDQ9LAwWly7eNm5bbj8lcUfKot5YKjoMFR1TYWcKGY1t3
tsgv/vwyCgToK1aTBbKc75tUI9Dy1OsKPbrmYbyzG+doUCldS/HdQI57SEYyogGXsG2OBCOHsH3n
0ksvQ2OyclhF/LlKhyhIcY/U5F5uCBcEAtZndEMSFMzlQgSMnJ32UFe0YAd1AS2oHl4SxEoXV0Cv
zT9zdOp2iJlzNuTejEZvOQaxw6hkzfgj6OoTUml9CYVWl5lJkZauA4Gn6G49gpVDGCzffSepL6bt
VJePzxq3rS+qsD4nXd/uY6dZzongw8dneiHCTxszvaRS3gAoRh5o9sPgohPorXje2jaysSBLUE6P
zZPCPsQk+YOvmyJLzENz0/j1ynBZrJe5TwjN9bGx90kgNrpO9a1nfP9hL6sZrz4v+TtCrPtOxN6r
pF5JQ+u1hQD+5MAyv/iqw/yuyK7xDPCoxWoqyGgGyma5kQClHp38DVmi+zwIAuegwyMwG0lfWUFq
UKMbG4zP8KvJqq8pJ/8D4we6uqjX2ZQXf8/Z9szIjPNXlZ2zRH8VZsUyB7JjFwYORWSVf/vQR+hk
pj1N6vJtEQRxoJRGXa5qGplBQP5uSkRYmMOtJt0iog31beRCcrR6G9QUv6zBBdXi8hj3prfqVYbL
JMTnitx75HnhDg7me54t1cGKjR0kfOvsLu5NxEGzkwPu3RDCS57NFIYB0EnGRRfYl9d2JPVStdh4
RcOp2xlG7Bphc2Zm/CnB937mmOTtBqbcdE/ZHQZ/2fwhke3tu6ydnX22KpVrI2gZBwJcLUdYwS0+
ugh9d7CXFd2TTDkGeeYps+T2ZSyDLiLWjQUVqOsWVUC2zWvyFgrA3BupaZj3oUVbUQ0xtvSCIK9q
nBjtNe5jlnkl+lT3lN/QQMafHEmaoMtqvw09FCkAhumN1vM3pOHd0XTPiWF4N1pZHPttI8qkaX8K
Sv9n1aGLYt88VExeqhFWHtxUmNI5Pd3FJb8Pjt4RYRXANSQIdUrjuZtIbTPNo1F9x+jSHCainlMa
shucJfIopRdJTx2KMfff1VE2faQWNT41dn8fpKrf9a5RwkSk/wlYwiOHZIIZVoQWJ23buu+m4ZYL
bMtV87WipbbBTuSzvgB0sVt/gHFPlecjmphDgg+PYTnge/F8vdewE1H0VeVN1+O7zi36knFxcmb/
U2cxIun8wthokeMWh9YaDa1LQ5VxJSdpoGlBaN0oUB57Mj/Prdu/Jo5JQp+sHgbX3juZSm4ysB4g
bpNhbZYxsUPVfE4TDPVmbTIPY/5E/bdqHtWdIXzz1C/y6cNPMAjrBYlmcxqIIb0TIn/OwZsel9r7
DASppLT2Z1wqxg9XsVNUadFFxhyG2G0UNj2mTluvJNivHoZvSd8Nl2yaVwGp+4fx+f8TUf6JiMIo
FvvufyCiZPIdE0f2VyDKH//q30CUwPvXh7fdAomHST008a3+G4gS2v8KAsuzwxAFKffzCpj4P1QU
/18mFCQRWPwX28eu+d9UFPtfMODQckF0Wvk9XOF//a93/T+Tn83DH15K+dvX/6MeK3hrHEegAv5u
VyaaGF81BBaHb2d5zmqr/ZOVHA9eWoxuSn9mnbrhZND3YkBKwjTR7ZieBc2U3rkk1bUMYU81LTy6
HnOEiMM8jELd/vTy/fvy/nI5v9u918vxbQ8IyuoA9azf3NMFL0prt5V7AV3Hg9ziX8rt92n223uz
/ha2cbt1g2rYGFN7r0JVnv/zz//d6/jx44XHqwvxIwg+3Oh/ejXC3FtkCIzm0uv4tQmm8dnV8dEb
SItUJrlPyuM8O7XDlVPjP+IFfncw88O5VeAguK5HkK347XfvCTtPxgL1ULFK9OgrAaGZHaL5xmCX
95n9QnzqBYdZ0fgLCo/8h1eVmL1zWkZSDAeHngWZfmvGs5LLPxAm/mYaXi/OWqE+ATUMY+vf7hPm
HtNsGr1ADCl7Jufdq7tOl7sutvaVRFg3wizf4DMB11vjDcuqQzkmJcxi+7lsjPlUyw31RLD/z2/Y
B7Xnz5ZhrounwQpt17MCj2T7v96/OH/QB+tMXNIpFge8Gpp9HKUVssVfsKGST8LMDw68wV3OaWIn
ywldO9aLc7PyTYqjzAUiUjnhmukYNOHQ3xtAQrfKT/J70zqH4bQj16Z/dhpQvDP+cw4kmXVRnv5B
lpH3ODavXkeqTViIY7bMaLOzpHnzhpD+ry2ejKJ94CEraKnUO3PIrUfPzPdlYrfnMZwfxyT+JdcK
K24MnMoygOKX+69Yh76Ydh1e//OrZcFz+otJnrYjiB7Pw1zte76wV27Mn+7v3GLCg1FeXLKmMZlc
SOCIwPN29AgktpQ44zDKET5riHIP6v69wUix/X+9EGslOlg86TxQv3nQk5ydMp1ncXGDQZ2JPblV
YFieyLY4UII905k+uO0sgUEKNsdqlfzpl//8YvzOyFlfC0ANwqW5y4P3O80jYwZheGTNXqY4/WXY
R+EDDNfjfBJh+CAyBjt2+0/L299XW36mZxNBy59sCb/dreaUEz5hl4KoMfeo+8bdGdJG9hI8QDIy
9hznFxLQ8zt7IPESdcKNiQUlk+V8RjjzD4+O/ff1xjMd27cwmIJM+CBv/flmoKqxCOmwHHQBwxVt
gHN1MH4G+B4AEoZPZjC/u6jBd1XtQ81GJb0HCnmzdLOc5FJnO7pg1m0c0gBXk+ueVTBjofDKJ8dE
RNPM2GagVcangLAsBFvzvmhYvK01/pzp5j9ADey/r9yeKdjHkLTzif37nR3bIA5jrxAX2r8Uf0sb
3/f9qjrWaXXQqLy7tYxtV+1J50LEIfxkjOKZ2hww8hMqTZIVGfW0Y1FDrfdJO1J9sWsYpJ9G5Vwm
1zboKiVRbGKW8wgijkyszhzHEup06rwVmzlv3FYy6wrlPwF+oKb97bkVwsGcv96u/u9ghAIBkq6K
lvumcLujNtoKKRuXCxgV2c30FaJ38w8MKet32s16j3qeEzD54xjyNyKZboO+6f3OuWQrVhSH6/wA
deHBapl5hy6SuxB78QHVTnD5+BDYyDJ/FF1d/cOm/Nvew0YvoCmafig4oQD2+P1JbdOhKVGBGOch
Low9KPNnUYYIuL2EAYqmQLHJwN63oMkIwIH6YEvJTih7B9CnHA90HndJ0ifPtTX1/8AEcv+6oq7X
5gecxhyMrOsNuJ7h/vwQtdiVV65deEYBRSZz6UeWO4C0mnD3eUk4E6KVV1uu7Wb6QMusAaM2Uqj7
dV9JFIITu8PFnUyOcVFuxvBQZ0cXufzeCrsLo+rw0DfcxnXt+ketgijkVLbJ1qmBtvmH+QzmmRiZ
i7ZG96q7MkG6D2osgC55RBVD9I6IH80k2LRJEEa1dM9DD2lX5oF50CkBuh8zoyKtoFoUet/1TRVx
PCrQmGY2Yd9NZEF8P9IoNR/UMbOa5vKfl2Hewr/eaWsp57OH8+ACtHY8Tn9/fQ3rQOdCV444Jwk+
Rel6n8wlXfZN5hl7r67umQQqNu3RRN4xSFpygUnnyqPVFEyAkGNYs+c8Zx/p0KpGWUD5ZjZwiipn
Lk45WiHCpu1zNjCs59j1VonqtOSF4t6hnYh8w8Ee5znn0PcetWJ8QYcHPSjuSUQmFNyF7Z/rQOYk
q6i7LgERUSWMu+iRYL8VCRpb0ny3yyKKkq5t355zMJjL9sNy/PG1pkm5kyEWbLN32GRaNEfE0/Ww
mduUUItpij6AJ1lKnxnuZ3hW+hiPpGbXatnH9AoutkrqLbLSYc/xgFtIFZeh084W5MaRdSN79Ehb
PXQoHjdZ/aXEPXVa0voJuyIdczM9rsci0K5vMwNNhmPyObWJDZ4wmkZYtPS29bwY6TVFt1mJh4E1
9F4ZQ7MDTpNGePHUifP/octTea0kE+XWTfyocIhg8GcZXoeE9IYmBI0gXVufGYPF224pIRPCmNmZ
lVGfHVJZ887+6pvlegOP5daZ9DfJJvxcAm2q86+Oe0SmnkXWOJQw3TIYGoLZzKLML3QZYO5Z7rcR
j37UypzGrAHFv4GKf5ArPEP7poGeYnLO+6ZmGiFgc5/c6S4bHe8mw/yw6GYiIlmiPEHYrRKYLY0X
M7sBaR0SmE0+x/yJbEN1RWd2tF0zPeEq+VlrJjlIAbqo9FeYUUMmMDoUGrrpkDzgJSNOGYmmU8r0
rajnexHUxyqGluXbvOfK4SA/jE9ega6NJAMkKG5ck95FiDOYphdRdD5QOJjIASHyoqr6A3rNgYSp
rtxldflLejJ5MiaiWk0b6rlbVExowHHrYeAw68LdrpPPRUs8Mi7AXUYU9d2AK2hjEyrxVbV9Qpfm
1uVqhRUIAiUZXG+L2Fc4Heit0AXvMeeMUdiDfzPirRPI+SmoUljmqb4zcEM7jHCjpTUZgXNbnyw6
oygNSHQM2ju7W+rIBAN+5F5z8AEw7TMs3huHNJFNatcBj1Kpdl0ygl1HFXzpa2zUVcydGvKZ1cW/
wqyXl2ZpfoQJe3AYLs0DcecYUIjibdMlPCROXgDVMbGGjGTFSPnd4NH4FDuvea2ewiKzr4viZOFQ
SR/alM4yUWU3YwQ62M3ds3SSQyJU/DB4wy6fJRlfeWXtQu9nRlhg5FY9eThGam3DYmpODA6IVvVp
8+V5uveWPHmc8+6bQElw7CU6Mdg03+I1Fiz3wjsai90DvyCJaTna9NhGmBnG82Woml+GmNQtGS1z
FzcODEbe1Y3ox+yFLtBV19lZWtn8WcTPvZ1xV4yj/2O4Evue0g2T+O9xohJU5vT3siYKHJYCMbq1
gyrzV6gs48ZM6xvjc0JO/GlTjcv3xKxXk/4sI7dwmkOR9V8z84QC2P9Cn+0ts4i4ojN/7zVM0JOY
PJY5CIsbOVBbpXxCTyU/UDc+zIZVr/MhJ4aucDeioDmY2L0iswpJsjRTE++kkV+BXX7uKYcPrkKS
35doiVCDvFccKTaFxJdpWe1DWyQS7kpxrZosRoqJz9Be6mdTp/HeC53TZCxvqbtKsTsGBJbhlxig
xC7upreeiFyapFBTpI+THSMBerCV1Gp51yywjrOMicTV8tEhfSEO7L03EB8tsGvz2DUy6lf8mtHY
1kvtH5PBT15GyyGquiQzSuT6+jEt6IT4mZgaN/cyF5TRXMlUj85j2ZL1Xnkq/IzcurlzYlak3AeN
XaemC6rDqI+ZT4e9L5c11fiL5oQGZCbpj/046ms1hS/pjAiik9PB0Za4N1Iv+nAHdFoCVazd+SW5
anPidC1MufET8y5rwuJtShC5W3mytwQ1dQVzQcrOOE2D9dDFXbDrIOqAigluxsLAAWDnR3FWUxnv
bRR/m7zvUzSzALwP+BBJlLeXkvPi8yJJYtFa0OBmdXosEFU3tWb+HriXuVge6gFJb28jjK2qrCe+
SL7Q5vIvSYVdDN30W1x5zVMFNW+bD1AJQFozR7K182USFqNufFraYHEieZQdwpY/F5xou1o506mO
YzTwVEMb5XZjVDcHRc2wS1GYRsjANTeJ/ZgYIAE8l1oitOOURxcvGwYOEbV1+eIburw68jpPvXEM
m27coZZJmJksLdViqx8kace9gEgEfMS9AsL5RMSF2MTGpDdDkrgHPRKXR04fez4MsajEe0dIIOI+
w6jOGnXhva2KcVOQxsz8K/zayfkrCq/+CLxpREHXvRodx+wErT4+rcqLTAazuxow4bFYkFB+zMgQ
P8ofc07g7OBn5qVAar7BNEu6lkBbho9xFxiucwX9/zh4RCkHmBzQ8rV6j1XxOk1D/8g5fOHHhUkU
xu6+bPv0UkrRAc/tiUhy98jaMfek1C/OHAGkd/bEIRsYjR1kcoFjkotReMjBNNWlQ+h2aEwHFHbm
XhN+Z9Di3mBWxDeHhC0a8rznfST9FZ0C1b+gf2Phqb12WAXRB7W0k+1y2y+TOrMOmzUlcejPPvX4
pHZeM6C9D737vuk64gix++UiRYHiWeYFu9pdOPY/OtvB78XsqhzsP2BNWopIFPl4J2PiKWOrIPt4
Cu/yzqHRt7TNQa+hD8FAy8uml8rmb+f7QZNGBxZuPScXK2eX6DQE0CoKJPmjRijQEjlVvK9IxLnN
ADHsTdcZbvSBh4LyhSQDOSe8q1c0CIrxaWhu6eQBv7Rz95ouE/rIqrevojw7pA+QkT67J5TrQRSD
ELlpdvADFjP67n1gEh0KK4puFLOLEDZQ8CttJnWSgXibau9H2+aUu+Rs1jEyMCCe34nAI0xL4mhT
xvQwVQNhW/ifUggl+7Z3+ohQlKvpMDImW2eHROrVNsLToC/QgVqCfdufwKveYLjzdNmeiygkP1g6
Y+8Q702rUgRq1dexKdLjRChJZGKYk5b3pCut93HgeruuTt8877I2w3TqECzREJdoub90vTSbya6+
B/74xZUFNChv72U63LVNlXCIc4EUriPbRT5rHtlIApjDqvgmg7Y4VNrC/byGlXZ6OJVhEu97Ue/6
GdVvDCtNdD2DqVzeDDvQR7MmDskiEO5lQpiz6bXzOeDP2eJtg/725urC2+M2OgU4eDelS8J4MjXf
iKz+Nlr5kSytdzea8GyANwWZOCuQb2QlbkUrjlX/GTeFvUXSi1XZlc62d3/YpVsTadoDurHQfY1l
sdG8GY0gSQAofrdpWps4Pu3ezRPqfdVhDppLwHxOS6J9nRu8Ld1CwEcjYPXVj5PZwY6cx8gidS52
0LYF+LDMGQkVeIq0z9DX+d2104wzcdbkG6kSsnHLjtOvt2tWtEBpCrlTWXNHRBUZ6tPetwlL7fXw
PLYLsvLOnk4IB9HymSK0ttIi2lqoVec5Qbxf9NHy0MguaBS2HoPDlLlylA3yONt4OidM0cbkFlFr
IOuqmPLCLpRigxiRmTBSSiuzjIiirxkyTL5+mW7zEIm1t9x3xZ3hFK/46t+qFOou+BpvOyB2cNz6
3vBx1MXmsJ1CFnQqtR1nRPBlMht3ATLWsct+UvGSyM7gvRcx0tpefGZjeOAs+gP1e8OaxM6d+O2O
c6fC+eI/BgayHVuKvdO7HY6a7qmsrRqxPXO7AjE6J/SNHopT1eB7GTWrnG8eW6P7ObuUGE5TIGNu
vwCiAydBK8l1Ko6ViWEBNLafzZTVgvg1TM9+cxFrKGvlFM9UFedFyQbZXD2gJaoPdeLMrGPeMRzb
bJdLp96waZFtwqjwEBc/EJT8VBqtI7YYfy/n/DBr/yWLyWQsupSNII+jqiLWyEuSq2k53d4ZbHMz
gdjCohg/Vi1cuEA9tRyCWT9gXwgjfJ8Mlsqpp03P2CfZQ07zAuMd7CcIJvfZUWLZmOR8q9754bSY
qpyRxnnll7u+y8hkt/c6LKIY6jeIBHDwxKhwrw0eoTrjd6d+WErEwSo03F3hR4nhbdVSr3Qqp9lV
k0u6evO9NNC/DYRIHVGXFxNBW2BR3E25gF00usiaa3ltkAGrwXqdbDKCvaG8JhwEt0VJnrwfrplu
rc9Kq9MvCAM7eRfEZGPHCqlmKeSjjdYoMuI2XS/kBB0GeoIJ6m+aEP/z7SBIFqLt74jtpFpH7zyl
CO4dF3ieVZ5d7xUktAkvoNH383SMc9tC8+ZW23xKyRSGArvh1g14/Ys7e0ogE1qU44JmVSRgLQZU
EywV34m61iEjXa2/wcJlqyczogpIWA9GJ9y4CP8l53wM11uzh48SdCQK18mTAJO1aQvcRTH+mEgm
3jXv2V0ryz2grP7iII3U3WEioeRoQ1v0velb734t7eGHERYcTyCAsIWR7zQS9iKwaQDlpMpxwLlZ
16wnKDM1h2FnjCT5qPToV8nn2mx/WQnL86iRV6mQctgNtkNQ3iXscrGNzLEIvQdjmGGGlsV2oT19
JD8m2dpm+KRAjJaynq60QNVzEjZWRG0BuySkS+QsYDDcoG7YfRAJWGZ5dCwQMlsHk2Qcijc6ngQ4
xgB5GRfEuxQa/NFKAp8Wljb3owEmuYSwtO06ZtG+yuyDbrqfbhhYN89rrhPL8NnKOGjvQn9vTiie
bbMhrRVtzx3fJ7/7+KzUdX6XJtWDA5T39N9/j45fYbND4yLgv1NRmagIbZ6Ljy8/PlCUwM31PXbc
1oETNgryMrWcyHghBfOudZzC5DQ7zecuVqdh/bv+4+/mIf2BxTA9NrpP7hTJceh8zLPfpcndxwf3
/37mObGJXWzuNzoJPjnK+ypKZzqOnqbpVEr8m2liXJn58CUqmWvRutxCmE+xV+2TLrOjNivbt3Lf
tCPxMkZZHetsUpSJc7Cp/SnYjgYkCrsy36iK9c63FrX/YBgSY2paCUGF7Q9Z56vLLx8It58eMY+F
NfWPj6Fo3xoG7RWCDosUb8wM2g1ZjX/mV5pqkpxdCCK0tm+9q/YpBMxdyfCQhbMSO99DPUBW8AI8
fVMk9MdctpnCHZ+Bm96PZWoeyKfb823vacok22yhmsNNWG42TGkLnMp2CAJzfpGd8w0+pbejPPk1
LtBtPNHxAK09xtTh9A8guXLpUm9pidJIJ7D1JMWSPgXWdJW2kz5ANSisLL0pUR90RkfUkd50XVdK
NSM1ygDAnpx6tVEmGAQCQgtPODTIqAZoBjQjDC66HYdrIDusmGN9LzGP3LVJ2WA5gkkAEGJVVGYG
xl3rKGxl7yii7ZM0NUbFCqai06TPTC9uvo3vOAjQMfctMEsNG/jeG2Fryf7RLPzw2HO02CzQ0Z4J
7enJ6MIYa6RFdZFudS9dl806KdUxB6N9LIqZoA016INfh5xoWh7RtEtgBlr5STf4kQy0WHJYINCR
r3Lo7al5MGmVgT9tSO4IiarLl8i31ZcKwsSO8YYLPLbGx9jduxlxy/AVNrLzYdS1WboPbC4ZK0Rw
YN9UoGwealP6EcJQ6xHgbbHqhlScJV8mWd0FrZV+b9r9EGiabh7667YDN2zYyCJ5Wl6JESmPhHCR
yqxXrepc9sfG/5T7A8u70rAb+FULC+ieZh9IsP48l/mptAURPmnz3ne9BPfZZMdlCuCLzuyuJM+9
hZP/GfoZHofeqoBhpOmhrfAyag0lXDlnDqrFoQ9Q5DHwQKVVwwekuC1EmNzU/GAvOMt1opKIkWRI
iqIHdEZa8ZaJIG4ct5+fWo73QzJ2FyIMvthNZW4zXbpwH5C8B139HCLvD42m2wce+/9ALOC1qeif
JIS1DiRufMGp9M0I7OwMPP5pXjEPCC4+WaVrXSxtLxuPHt0ZOuknc04b7ETOiXI72DWdJbYfxafd
dMkJm+eNTlHyMMoE9WCN2a1wku5Q0T+8teZk3kqRWzdplsRyknO6lzBkZ5h9/OXH/6Nqd7oFzzX+
cUN48jEVJmw3wNf7jBkwDSuOAFuFU3/GgYc7hjxAtsJyQ7h20+3GBvBps7KFKyxmoLVEPZFszyQA
cSfdkTo5+MGL1Rr9WYAsdJZm3jY1PtSO8ueolPeyauKOXV/N5P1h66ItemgVbOYAPzpmUOyeg63M
U5tTPuPZ2IKq8tf7+AlI/VdTf8X0Oe4QD8qtcAqgLubEe5AizW81mms8DzsiHpGCzZG5Or3w7TgZ
TyNXyyKH+5NkZE52QUb2Ll7+qkl/ZA5pI6DFbVHfGOeTmZy59b4iI3bs70MKso3CQlZtyLl9d7Ba
RQtWTOJsUeATB3IMpGGfMYt5JzP53CLkPn984Dl6WkT+Lgx8p02gO5ZdWi1LQGDwqOjZf3zW6LWH
3+a2jGB+0Dsd4OObFP270In1yiueOZe7vCplQEsTvLw6TyW2CM86w6nKLtNqF1PU/Wogwq4BiRBY
G1eB9YNXgFQTtggFBv2TwLni3q0uJkuzmRga0CxxkE6Koycsy5PsKULs2XuelfcuE9/FofCxvlov
qtPuYbLaR0VA/VazXEfa1fdZntCTmjaAhHmZnSnfNGNWU06yfkkHMbIx5vi7JWc8Z4AnNSLvE/rk
C3kxFsWsiqP6zqsI+S3oRndJ8wuOn3Fh9T/ShSMqYBTzsQggflDyzZ6jDvXYl2fsg5/axc8eM5zy
AYSHUXQeGCCuWLtGHk0DqyMl2cYs++RmeaTmtMB7gUfknLLqNd+viR0cu2Rm+hl2Eqq/NsNSlXa4
akmjA8wJR8wcYBSYtCLAK4efncmwL6o0noFRrB2QjW8kHrgWmvtBsuIyVXhvFjSowrJ/m6glTyiq
0V2XLFETN3c+xySOigikabdZpFnsx7Li9c4BFaHkRdRCG2y25zNl5wbz6PLgWKi6tQSukh4ST2AE
8gCgLyN6POSiy9hsXPjuEbBHQlcF+JbKYI7hkuSXcyaBIQZ+0wcrGBvOawag5mCU/W0Q5EaW2tox
vMX73ZYHRgrBNq1asiv0O605gtUondBwsxCGNAlXh8HS/TBpElUldpO5W1s+uhqitP3mw+G9S/Xj
ks7iuBTmg5W0pHWGcAxUHdxlFRkpjY1qeDTItm3UuG2anjG2RW6G3ScRzZAJaXi1wwGC08ob+d2C
lFMdIdGIon92ohr3ACYfHepsCh8in43mi8fGsE9Q8weWAEMWv1ahqaLOCoHkVFOyqQr4/KDyp+3S
4hXWPuQN6mq+GcMUjD07t20epyKO91b7XdIMP3qhOjZpGNN/fUrERJSvHf/oPeOnmziEtcdBueHg
95ah54FBxOEa3vQqe6YOylL/bIK/3LNAfILR8EysRRJB6HhVlYdzHgTDHmo6RAuJrqFg2T/0+Gd2
Q+UfS9OJoGZ+jpPkNewdhdR/bvHUBMlunvFmNhA7oppqNc0a9sSYYaoDkN3oJpQyuowW6nYpHfvO
n/PPGI+YeBT9U96P74seuBV/qYzTQsfYyc5Ue4lrCMFM94Kcpkg2Rov5FXMiLfys6/j2UMxanB5L
OGWgubwdTITiQgHvafUetmuLg4n0Tolim/eAF4wm4ZhOCnpuHpgIs+OVGnGWNV8tWhR7ZGQ4/rDH
K1mCj+vbHeJkqiE0weewRRycVYjeV1j6Yoi32Zw81oMAk0FWR7Mnmii0nX5L31nt5liwWODOZi78
y81nc9f3XRl5M6pTmtO0PKwL8nLnwPCVNX7ufiAR4/EAOGaSP4/1F0/AkKftzh6tfWHRBFLU46HP
AXyZaGSAEwSX8cmomsdwwf5mmMNRDoTMd+3URa2YYUSYl3w9SNL8WnnkGTNSutoM4nSPBMzKnzUl
/EU1Owft3G7m6A2tPedMiitpi7IG04HyQFlA8Tm7Wc8d1C2vPn72TziJ3Hsvne7HKUwebRkfQ1cV
LySSMVjtYxyKqmRNwD+dH2yDebIyAZFXYp4uirOd7ScEZ1YnhJbtVWK2C91PdRB888qmPQazD15+
8O9bsrBC+vT7BWv7Hm7UVVU25ZMly3t8VZdqdPRzxcgQJ/zwsiRGTKZWHVzFmHK+EjvlhPFhGUV4
aH0OSm0lc1pODnWwTXVU4cdaMuIppMc4f67JJunwfISj9QkHro6kKHZ10Z6NSSTP7pL9HA2HVk6z
1Leq0XfuGKjDjOsxMtvqf7N3HsuNI1safpfZ4wY8EotZDK3oJIoyJdUGUe7Ce4+nnw/J6maVuuf2
C0xEd0Y6gCyRRGae85tv2dRxxIjqGhUQ8QXIlr7wC0N91f0JQ2TUvvQsru+KMAR4LkoS7sM5Y8OF
KyqRF9P9lM/JDk+Hkj7kn9Dz0hYk1/w7dqXf9Jx/Td6BWRdpSspowr2giWAJ5U1jkJrVzqqPQBLS
hPADCrYrIZYdWofaAK4dmYsJCJSOZZrBX0daMkA9JFdJBZMlksJhlp99z/HcMUs1RvpHO1k5jC0j
7O5i0CS7SuBLlxvJMglyYwvpt18bFis0OSSxqlFYYzdR+HcZly+yWCAT0PrItCHnQcyq1ZBYM76S
j26WpAcfAcubW0Mk0XK08TRX6wr8YdZEi8geESZQ3GWMsOq6InoZWgUZrsF89LV0a0MbukdCB/BC
tbJCnm4tlgQYO6fstsxSX/sumlUF1m1t6F7aysJ/3jfApg/CXgNMXdZlesqs3t+iq7EHq+PjZYNz
T561pCXJh2sBIuKuz6LrBaMDVl1/R2ffWwaAIxJ9KMAZxDuVJ+cSz07o59M6Rvxlhwiju/AWgYl5
do0tPRt14ANRfYcJS7A31qitqwn5zGgog9cCRgE8/26Zk7lZquBS192EKWeJcgBLDaQZC9HDja5W
CEpMwKPcyS4ObhAdsFXZZV31Vjlptu3m3KCp9gIvh+jfY4hQaNEbXwcrVu9aMe3NZOSEXvr+qqnH
bQm18FjF+NeLAQ6AE2KYrSix8uSVWxFbqwqbHzJCYEdsKQ70w1GypT8U5jHHGWAFRMVcIJi9jW1L
v0MpCUF0BUobW1WjYvEGPbM0kXhUWicke9YTbO3d9UhmranrchnYBd/QAC0WwqDwI5UGfIUG1qzk
eF0jgwDVtN1F8GUdCB9ITpISV8ApLYmNc0BwAgRLUw6fvmOu9QqPPPij0RkQ1bMKKg27ef0+6XGk
gMWVrSK99LZaiX7Wmz7AHiQ+kx5N8uvKEL1zyhasrmhCexV+yCLT1pEAMqiFd2mY+mRAwnnZqEFS
u/2eBfS+S5qtybH0waohLypajRlTVS0T2wdC2xbHzq5OHV57GxRNDmaXwz2eNM6fk+YQOZBiTPzt
qnHosKVG99Lx64DFa9RwOy5fnJGfCsqNL4XaFpg69MTL1fow1YG+whWa1b6zpvuWvxx4mmZvOrx0
UXfVAmGnaeWNPkm1sN2Bi7nz9ebOcEudE66iLQlIVKQeOLtGqCwu4JCjauADu5q9RBdBRAYF9hM0
oDRfj5EznntLZdPp1WIt2vIIaqHB+GU6K3ZWrw1OYRCrCoANkIyXbm3Csi20cYuFPQ5oujOsoNNx
BDWEt4+712hp16r+4ORKhJePWm+cAQRJgC5H25ZwHxGSWI8DmZyiI2ci0u7iAxV8QrPjEFf83Uot
8vb4BSzRv1jXSvcp5M+3VH0Lb/WpWkW+e+gH98Waoq9aG9yxL2xZeqNfC9nX/T4g+xTkuVkRUKAU
aqyszYJktFTpn6WzIwcuHmAbqrJTFqUjoiVUnH7ZVlm1zYFoeggN7iM9qvbKpDWYB8ztW6eD9N6+
ZO3CHmOuypm1x/csaEiyp47D+bvnaYGoWDWSvefqNJsOXs4yGas570G+ciDfjqyqKZrJcA9YQLJi
fyvKDirgL53OyD40tKNv0hig5J+3nyz1UvV4UphWbm0Vvd7KsdsEnBptjq04X9akZK7vVvMnvBDl
G5cF9mnV3mm7Y1eGEdt6u9mn+kAx/9l7fv5JipGNdCkgrYrHnpFurNnCAKb+g2vbhELnluzCfDHf
1L75ZKZRyhPUj5F6iPNdSIS1IQgP2SxHAOau80izlqn/xUb9WV4ez59MYYoKmd3n2oTbj5zKtFRc
IA8SZff/FJ7nsfjx3//15XvKozCEoRd+a351J9bUGVr+fzN4/if5Usdf/nrFH3bGuvsv19GFjZUf
IlvwC/5g77BE/AtYqoYgnaW7umsDSP5J3nG0fxl4mKumg9eaYWkzJnR+DAX//V8WQxbkFmEYBqB3
HV7PB7LOfyLvgDP9HRfM+9F0zTKJLwj+oYil/Y6cFKyxZLpU88dUN/+uhtEnm20RRm8xrAICMUGo
RPlMa6LvZdbiJxJoxmMFCXOnOU63zascXVPcnPygm9ZtS1rdtaz8qaq6+pGM6oKzVvEkC7+F/c7K
Y20DfyyefA5Zp9YSZ8fRogIZFlQo61jt9tfJEMH3kHuBak54eYkiISYadv5pIkBbJ/ksEfCzcBDe
OomgIWk1hmyU6r5MV7dhWZNzZK3rHAX4y/UmsjvTvVf2D/in+yiTg2HS3hJHu0cRqP2hwdMdtbZ9
H6uBtORg2feJH0OZUQ2YxBzYn0y1mxalQ2QSSTCsldW8IiznlSez8QpwBt7LrUv2y+LWV4pkXZeW
y7ODi2B618e+fURgwPaWsGOGQzYXNWH3g2zyTUNoskr/0i/0mJhRXuDGImfL4trOh5gxeSOSibsq
6ds7/Gfos65XoXy4Q4IYO+Kq7hZVXtcw3CFGm0hQSbmsg9K1FkDXWVwmHn3iJR+r3uzzZxZKskNc
x4nXVSb6kz37Nsoa+Dqw7aKuo8M8KgeaMvdhgjdio0YKCf24Kt/DCWsxr+vADqAp9lbES59Yz7vr
FT5JIw0Zl3YgQgE8sYfQ9a5pobvMKiJQImrNVwwjl05flO+DbmeYACPeIqf1IU5UuWlcnAj87e3y
0u/MpWL4xJad1kK7U9HCPVH987XphbF5j/cKLlie3W3tTFWQqhUPELA8fiDggdi+YAFquuLB0XL3
AXdtl0e7xjYIDtatvw0yb+/o/qPskkU7TS5xb1yOwhSjXNkXAGAk/zykG/I4/bGdi0618G7Cy2yt
DHy/PgzIKbe+Okzh9wdkqKXCTG2YqADX5SfZaiezIWD2p/7ML23wPwy1sF0PCAYgaNKaxuo2M6tS
/JmsTv+pXCNHcAhbeyULVdeEzUUWKhtDsFEOEiltc2kLrQGtGT6WqRt9B+V6j/Bs+sUoQo5wheu/
jHVqrMLc0RGpCaatPRDM9CICGw7UbuCjbnvw1ULpX4Km9cC46KlyH9TYZyH1pN0N3Rier0WCT26G
mtQvXfOgIkpricI+OPc/54adG56/68MQ/Lx2Hknx7lpHGVhjPPEICzclGvea+9zxD7rIAkkDZdXa
gbm+9YXedHRRsD2l7dBcUE5DW1Uo14s8Yqk7J8Qtfcx18+i2U3aM061sEHUiyPpLNRhr8zi6hVj7
RF2vI/18WaQrQbcwAw/AtaE5i6pWg3vBDhcqinmKWp57UMKB6879iCjR7wkONNkYm9vrvHbyfo6n
NUq0qbYHq9JslcZUL6C5x4uzkvVr0evF1q9H/LxwBL7IPuRLX6HgVIA16Rr8NDs2Tvx2u6gJUEf6
cFOQ2/PsHE0+1EMMPsYgOwukmiZVb0/YcWfna1fc1psIrYulbCZanZ3dUU9vc2/9FpiCDcrbyGry
m96n0IcWk4n6X0+AGfyZlX6DgK8oyfRVBRtHcjyNT/CJmGD9XBX+eQJeWTm49H9gFuF2+WGRdVXX
IGIj+N8yDf3jIksgRcuberJ+2K7T3jX89Y9s9rWjbrmdvYFMb2/LtHlRoPm1i9Qs8K4Pp3wLT0a7
tAKVgUG3HsBPqBetg+utolwNp4tB2Rf4GucZtBpAp4TWSUujXYpgi0DmIfqKGH+Awnu1LSb/S4xm
5jMmPMNjMaLENbdk0c9OC236s1GERzWYwnMT9Mqz1ZArguyKy8E8vQAXhFIuYuyyiRbxokZ1beFE
IntIEkvB9G5UEExRo09TUp79II2+a2r4FseEjxBQRTYyjJ3NqAn89jp7WUC8OYeQ2rZVYoR7r+4A
fqVTsbY9NXvRMqj5QT3E2zEBLoTcZ7xHLoTzWtfBjGwpoB4R5kKcdzdCAqEJcjCd/KNsyWmiBkOV
FLz0WDvm5ToNLkA4I8wNiM+iNrcDwu9ggkLnBbLfg1353VfPx0GCb9d0BgExHXD1RAc7HfKv3n3v
aJxL09pZoRvG9qeJ7ftfNpF/w2NGVvHjl8ZxXM1yTAuEHVbAH/myTsRhPa8r/3vvoPCSoNBw6Xxt
ejT8dYwLKfGRDujP1JRnW4zpZvTqZo1mZfpM2K05OoSbcK2PhoNRgtRScJA48DxRDuxFCc2kwM8w
pPBI3fwxIGuyT86TzQ99t2s/DPzd5FsfO0ydpKKDr4eONWloWqfCjJWdNgvLkZ/vzqlSkrYwFfNt
dNonFwzTvyuEOwhT+9/aINWqbOEb1hFsKjhzB0/qvlLhkMg2mBCXfN/ce63KXrux6q2ONd51+nyh
7Hf1fljEaGkcyRdGd6Wu1rvCS4sHNzKSVRob7pvIm4dRy70foZJtta4sdqlrpwQQevU+wYhh3UfY
N9ddSrNJJxSr5yq6aw8RNjh7OU92jR7YNeBBLHOxk7I0WF8HkNCosPJbm/I0QBe2M9YejsWPaA7G
j2rRqPSxK6jMnDRJp8SPwoR+iPwbCPm5T84zFZAHqegajol/XNuDRti30fh26zKHLj05kO5x8rJW
etVjSqbGcxg7Nl7iqlimOCEcZGEamMl6Cdqp2bxDuA3ImuwDrzeLJv7NcFvFWM/oASLkf95Q1hod
Dt3Cro0vU9JXR9v1f5ikq+4H0VqvDmq4Puqyz5jI9E+I5K/TyFIuhYoaFq5AmMM2gfaVnPed5wv9
k4PMMNAUP9n1UNRhvHbf5AQ9Tn4UllU/uVZY7szRhMenGMqnqhVbs0BXxPV8Uqa62z/YsSiOrD6z
ezADydbP4q0/ixVmiBssc2/yTzHyKafRRp1jhVLlrq91/56tcfBERAvL10A9lWTnnrRcce8ipwuQ
+2RQFp1SnVEpUU+ydZtRIrn0JK/68x5yBjEL73qPJvLNRa+nOpAKGDFAeDwBFmmuRrkm9gr+Yb9V
h/PUj8oWNahgjR6W8uqhurbiGGfdGcg4v8KSy9iqshrIURu0sOII5SmIM+XSozAHTh7BQvAf/8Bm
1H9n4pmOykJnwW+GZAl2m3Pt7+dJL4gH7F0TLCB0tzuj6owMGqpdX4s4OHTEdlCFv9fCFG5Gh1Ya
MTKUYgAh7JtIOQaJmNIlKBwoL0WSb+TqJuLE2NdjkOxDvGndDSw9sloYNS3sOOv/gbJq/E7G5O1b
hg1f1UIQAMy+9ZFVrmg+7gywcb/50CntCmcwkskYgiOCis6bbLthEJzr0qwXQ9Tkd9dOUYrihDjo
2mlGlBgDUNLnSSUhPo48aeUlGJ14mMVM5pJfYoSCEjH6rNLHlaHY0YPsk4UNVXdbhyoZ83nAmgun
0v1tJyZv7P9hczLHH34lBvOBGfw7TReWvmCZ+eh6T56zJJ4+eN9JRp0gVeWvw5hxUBfGW20U7S7r
fQG00jDfIpUzeteh7jWHCJ5L1LomrzDfDGGEdyEcpbVsem3+PTHq6mwIRXl0LP/pejX2EuhlAuSR
9y7d/LFWTyZWh1n/ORymei81qVX+IgS8Z3nqaxvZ92sN3jLW5ZLT3+Stss7HrCMknEcoP7stoAqs
WaOWiCwqx7tYWMSEB8D+hzBxnGsRDXVfLWS7j0S5mgpwoV2Kl5tc7/FYAg3diDdTA6056LOVVl5U
Tzw1vssJFc+zBSxBcZmmBLYWsKpNDUL0PQFraYZ4fdR1EG/igYe6NTX6y+Sq6iarC2NNQvTXpjki
jxChcZk6pn+SqUhZk0WAMRtOM6LdfBgIETD7B2a0PesF/KJ+MX/8nPINlbXWcGAgf9AT0Ax/VN0h
sr93tajseytsgc0TwR9SFQnTcLzA6KeAWo0shR5srLkpBxKlWUe6PV6n+XXvAXFMkHPvsVrVYI4h
laqLxwjY4mNcBe5BbdPXDmvjR1N6kmtQACwE9BEJzx0gtFB9lrEdwX6fr5ATJ9//xIpi4QqGi7ns
t+G7cFfZkfmmkHeVLXnFON81RV4PfMgfdwnGylhGFmQqOS/EKq/0ycIZ6LJqcROjNy2rcyFrsugB
b+8xfuAQJ6toJa0g31p3bQzB/z9v9jQp2/D7x0Coz9RcwySCYxAw/P2xqcPUjIvQ0r8jnFwtQYjH
D2mVXFykvvZO4ccPsuhGLX6IQiTKc+TaN7JPzpW1qkHTvNfQMvswMJR9s+uC8e1D/zhU8X3RP33o
Rk8/ftD96NjkY4BXGi05Qxa1EpGzTQzl+uq3Acfo4nXdNrNe5R/v9+cV2XSnI1S++DCQIfV88jnR
3fpvL6ZoCLVlmnKQg7I/RFtrH4gq2aZZ2XHYCSiaGKDptf2xKid49oxE/Vj95TKU/kqQ8B9vNrcb
pUBhv1Bm4NiALqaaiJOswXHUzXY4WVH7FA7+E7ZHaHnmdbkQfZtvrKAZuwXpadLF84hN4PUomyMR
uQ0eoOUijkjAuUi8v9S69mmCGnEh5oZBeA4n31Em9T0B2LnUuhhtYl9kz0WiH2Q/4QNQA40o7tIg
1N51+zLq5EDRfrehWFfKSs76m7tqaBmu/vMXV7f/uny4UMpQhEGKhBC2PPr+qgeT51rcQwH6TpiH
T9j2BqgyrS5OMT7SDcR6HBJo5ZEeqCvcIpI1MeZmKTt/GemjO3hu5Ul2NaMaqui1CwSIXSR3bpOH
yXevc+oiTo9jBAsRQZqt2vPc0hEOD+Hb3wONFo+uLdjxOQ7AkMx9lF1Zk9V7Um3RAjCEeARHLR6L
ya42aaSkK9kn58UNHoUoW7SoMTOlT/xDyg5kJ6rMQhWytw6yditknw3fa8MjmozyPM/Ry6S6Vv/u
ul+Grbgf7xSX43uIrs6H+39o/t2tyhqZm9EGN/PXd+Y2jbNP+BsdJnVQjig9KkdZC8P6Fbs/Zfuh
f5in3foMUrsLRMvnzRiR89v1H+b1yDssKzAxqw8DeV4ClZM3rIERrATvFtjYn53yjjZBwTuXyGHQ
WubBi3vzQFAuOkwuMp2IYONXTL8cFAPE5AU8Pes673YF8cZHz1PH7a3rdpm8Z2BuQ+8J+wdM+Hgv
a9Lu/WujW+/GHOzHOWTVEFn5YncRWDMrKLcecdnz4CfryhblZzGSYU7GijNVWzrHoHYgq886mC6h
KRnosBENXygzv2yADXrnlFFzl0XQ9pLSe9C9CZyqU7wqde0/FEnznnp5+RohFn5syVoSZabZgkDD
BbnCUU/OTVt4j+0UzWq95Wtf7RTnmIY5EALkOM/GEFW7UbXB3OLW8NTnBPEzfMy/q+57JAakCkqo
jB7WpBdRTmLXRaIl0m7MK3o7XQrTcRZ2BCdW9llRPZ3HUFwvkF2kN1oAaxBmfT+aLvJOIEge3SIP
TnJGN+T8AwnqrX2v7Je2C9C3m3VE0V7lAQiRdMBy2CPuNWolwQueh7KQo7cn420A6e+NpROJv3XB
oeImtwfq7ZVufXK29uftvTttJ9dtRAFYxxsXr2u5rl/b8+I+ahZZHM073bpuyz9krL/sBuS82+bg
w+1u1/InwNxatk2tD/5hs2D85Yg1a03Z83+6sMgszo/kXx65Bkz5yo3i+ptZ+TvdDotjUnj6pi2j
H0ATJ3VjlXVxvFZ991NTKA7yJJ76DRzYM1AP+1ULQH16g+UeatepT2xwUSCuIOBU0NIODgR5xKrt
7jQNhvtspzq8SlW8QbDL7jrHhIfuBO4brn9fCq+2zwleqI++678T1n/8z+vLnAP9fXuKZpzlopDD
5gjdq4+RU8QihD7oavbNjgYT34zBvnhQz6c4sM+ypapC32ZELsCSjiVIOjsHGcVhTI6mvV2BU0rB
FbiOuYmRH0G8YkLsZiw9xHGoYR3y0KkTgai5RcYTtx1ZlYU1wiubRnXfI7tBUsL29qXSVYcmblS0
SZsG15mBJZcoxDNcEQwE3cJcAIsIYJILPFg9K/SPvk1BJFU5yJrsm0w92rWOBxqYwQ/T5Nw27vx6
IYeVar5XGHb3+BiWL2zCrI0jwmyDwa3y2oygJxLTq/eyaRraJ0VxrQfZUvVVOUzNqzuoMCrL6bFW
8Nv9zx+T9jGNzLnZ5QvJ9kBlb6trH4OVnqKpQ4H46tdQsRACyZTPRtJlj7LwLMj3WRKdeZvw+zj9
q6dQzaDk2tljaEXZY9X6Kdox6dJVSg/yu+fbZ+h5XdiFI1nlL1aveA/yXoiOZITEZrSrWd3fXgPh
o8MgeN7I+8l+JaxecJZYNbE+PbaF3/Lxe+6h9SBo5FEzbRLP1i9JBKAKZbL+C2RFiCy5+W+RAE1P
bPFF723cZS3Xfxqjqdl0OBkfYPcgcV/hvwy17P6WDjInSJ2tocW/pogq+4L6oIGRMCkiNGXbU6KV
f3tR2DZqsgy5wJkvkPdVxNCe5ldpggRVo2JELez2CpZSnkNMm5dFmTeXNC3bUxVW92GsNhfZxY8C
mkZgQOidZ2idm28IowAVX5WjYx9Nr/oBjBO1FCN0H0EqPfX8qt6q2UWuHVj9MqgSb3DfT+isg4hN
g+Sh6gWU57m/S8Fim4C1UGdACT2Kk3BF5A7Q5pggpNFjp/NnEaj2z2bVDC9e3BFjRz6oMyAH/FHo
s6Vt0loohOBYjbqalaxkn5wyNqlxCOpA28YqJ+cKJ5FP+jdpb6U25XhKSzwJZVNRUEOoDJTQ7So0
PlUskIu+w1nz5zWonpsXzQ/sLWKZ5b0wSnOZ8M/4VtunSS3UzyGw8t5WwPVUbf5kjxz21Sj7XI4W
tiehYu6dvhlfAD/coRqZfQaAqa0hP6c72BLhWwQMQc5PA83h11mYbLC43LUW88XvGQzlOwK57RWd
85sq62+yp0D8P8au+NU5loxauUIX1yzUL+uC5aPWk7ZV/hV+mwZJRNgP2lwgwDQsmxTRSNnXt2D+
FpWq31WCdeI2LxBFf/AS71j2RnMQhEKwWhm0rT+27idEmtdRp09fIhe3Q2Cs/lEa1xhjtvMVvTpn
ls2ClNk7wIn1WXY1ZuRuO+ywMeH4o08OWJPNDzjpTp7HlWWF6VmV5mg2qzpHI7jWw4F0QX9A2tsk
8QyORDZ9v4hKonAjpieyKnttuwY2+ssEWS0Kcj5RNOxkq5nvdp09Xw12esLIObYPnakQKIVp/GQO
QYhPpiDWN2bqxUeZBq9ZrCotwICbaDbrkoXHxONYZDC0Q9QKbn2yJubR/7PPwNH+4NnPt1lyKjmy
Efe/DhpkUaukIFtnrSilGkFMcFAAsT0dCCwnEW8+ythFs6k9DYjK3DU6Sf6gpAhHzy3Zhddssicx
AW5P91BLd3qWfY5lRl6P72WV4ETnQzVvC3t8D0IsVthOPXv4gpP2M6D1ztP4YKxFJuLwHtl04wIj
/yL7QcP062p0/J1s6pxwoil9tyIkHGdQepQjgmPV9aIbg+AZE9DgudPWA+iep2tPAFLbh1qwD+zK
eohR0T8EVnPQh7biI6BQTD6bJOgj+FB29VQHPuTiCJEsOYrUBugGdSx2ChuH1RjhQA5MpdrX0Nm2
TRa3F31SoVPiXfgVSYZl2JjeD9suP5GSrj71dW+t1PmiMlBqRBDsWUkV0asFKFoOSrLqZJyZrgWk
ZBTI5rahet62iKoB5GpQGivdMgVZKPcOuY1Y3eKeUS8Erm4yt5NBLyF94I9bmfgBqtjvAMDsBaic
T2wiMLaa3OTkBWJ6IqCJOycHed/LLJw7lWFlTjCiLYhZ58Bs3KNmQYGfW2WRO2dZEyq+MJCk70US
kpUQwwYhCQ/O4fzMFYjP3zV6+C6fuxY6tj8HZDudBox/C/3w4fkcWsalh8+EgwEm752aYiLi5v2j
k0f5yodW85K4JHqbOA3ezdz+7sRq8W3Ix32H3ZqPvP6jEmOx0sY0EFLy7mUhSjtFLgW5G6ezjOuA
oljefZ5pbyH2UYDH5wGldfX7ouwQa3LVozdOFCLVjrIpmtktXbar2q7vSqc4X+fNU66jss3PQ71e
IufxFTvLWw0zL6JK8hWe2OZyitQOHwMKjdA8sK+LnZOB8iIU03o7rrZyDNfp/FRo3YtstV7WPZVV
9NWC77zUDEKAhbC8B1m4ZVSvBDCU9a0P2RfloffcjZ/W9vHW78SwmhWn+8Er4cymlpzAeJbjczhY
2kZ2yslq1kW7KsruYydvdgBBkrcRomVjpeS+CLGe2zb6KrujEC+FOG1a3MiY1fFFB1cfhA82olbP
bqNAPKa/EU6+J4ser9AMSd7iAcWyMQ77jdB8jn12rn3OFagQecGDIBtG91xkKZCy2Ybdi0nDA9/x
H8E+AVsweo/32/UbaCshgGYsEmQRIxRboC3/R3tQMCv18YRYdXNfKof9qGgPsa03B61AratNcAwo
cd08O66SLutKCb83E7J/zfCNHO+A0EbYPuRRbZNZbVnDkFB4RZrmUc4MdfUVuQPxYmnjuFEwNN67
gfrhXlhZwCm3i7Mzm3P1ieaU6BBQNYcYNxZZHUx83TBp2KlIqh/s7lvr8MnUrt3tHDylX8oUkWMb
1+K7jjTPi4rRICRpJGfYtlYvuLvwhwwgTspRN4UXNnnW7IPEqCOqeFfbmbmUzTrlkWZqg4KeEKNB
p2bHtmOfIpu4Xq2cxIS5NpUBgaou+IHl0aL1esRcVI/QhRDO58jLYNprAkOOulbWlqd5R8B7SDyJ
wMdNYam3Sy2J8XZEAX3du7n+bOJTuWicYvxSN+qhrQzlc6ybSPYY/rNdB+I8oQhFhiyql7kSv3t2
nZ50MNHPuRp2a6s1fZi/ZrYjBTseclRA4a4fZaGR77vWZLPFPwknaIrbFMWz0QqzIBdPjT9uNHxP
1NnxTxbEgZuDGUBVXjTCrlG/w45PQVIDoYk+eJBF7qbhrsuaL7cuWZuUCuWHMNdwjMBhNDTRi0p1
2PiWGT+jolUeZL8/90cqFI14fBq6yjj0QHZWFTYOywB+9j3h1fxe1lSnyu+Tbvw5Os5N2SdH3QQo
TI/g0psJyWepj6p1b9hDfapIAC2Voi6/ojEGVdFO30e/RRpQT7udVZT6U2H4X/SJHTBw0bvAbap7
JI6re1nTiX6tOGTbSyJHfE6KYFiOCDsiueVj8iebtwF58VhDQDWcMdvKAdl3vYOlh08OW7StqddH
l2UMhG74EPUFOetSGNcmajX9tQnRAoK5Uhx7hOv3+VQhQgiPm/iIE5+nAr0uU1d56xyXF3Y7tOe6
cSCNaaFFgjQyIKlZJRE6NGur35tKZfcbxCSKY/rFEzlf4jKFpqLn4XtnmAP8KxDFZpPYm6FszEOe
wPZw2xENVaEWj8A1kCgtbcLBYZBv+eUmD3DYX7MwU3fG3JJdyK4kD4nTwrNASHGDvxA0WjksLS8E
wu/LoSpPorCDCx5jaM4gCLQB0ty+B2jgp5PdPmth5xwLiPZLPS2798ZJ8PRow+EU6vb01OjmCb3i
9l3P8nQzhJh8ysvB7yCblEWPpRLBHCJxT4BC7GXeXhZOkLnXphzIZVr/NgdSfIBrPKo5Sms+4WuE
MWjXfEr4fR5S4FZLD1G0TxEE7E0fKOI6ykeJ/2fZO0c5qmb1MjNS8Ww2pXfOSnB98CpPOd68QLFy
70ySMjrlNtncuSW7ZJFl7+NgGw8mQMHzpLjFDhnCsxqjzV3qab6DiFG/6ikKwU1aoQA6N6F9fWnG
3rqXrczTsTgro4tsCWXtO0P7hGIVZjNluTKQhT3WkCWPc8aqW5RzVbZlEfYDpjxVnaxvE+XAh2br
5AbYsOKX+91u8mHu392zKckIqn0bsA9JrIdW98M7o0K8KiSwEq9R+hLLEKGntRp/gi9if286flam
gXYZwbSHMkyU99pFwGIyDP/Sz9/WrldR+08K4tB5r2003IvhcBH1HbQsPaCsBYiHp8hn34oeKl8p
nmV/GCDBJPszLcHVrvMuevelScPgXA6E3YpiqL42VnnvRIP/ank1m/WMM1g9ivEV0+SDnKDYyfz0
NyHtj5F2tKe24Pfh118zaxYF0drPqWKb6yoS+V4Lkv5iDxESg/O9Ba4Pvp4WT4NfGzuzdZJNzXf8
fcJuWk4wKlRch2YqSM2ZDuI4gKqz+co+Me+CPOwXJPqwv4vAgksUuCwk/nt2Vj7I2m3gw7wPTTm5
DIMYr/HBx6mHm95u8OF+t9fQ2dCDzJtgIdtw760cG7q6HJt3UW0ghMafawTrtyLhY4o0XO8J8uB/
5IzEQo0JREMJuXWelubN0SWI8uzZmPFmBo5AYTNWh6F3qkOoxvXh1uzmvlgoqPPIYdm+Tvzzkltf
kUNSzuMKh635utuAvGEAC+WuskJAZTmeDbHBt0B3tee2jr4FhZWdzLlVjcJaxj3iuI3isUUOWbKC
RQ7VHC8lAkr8eSzEXkLvl5CTGMJDGdrBNcgkXCJvUR1+ukaQbhdc25HiH+p5soo8L4xmK4DTCw8r
8duAsyPadbI29ylmVP7bNIolkAD3aCDHfSQa4R5l81bkPsD3Rvtx6/kwazIHazk1kGXn42JR5fUl
nrFxI1gi4HxNu5dNrVFMNpexu8K2K3u2K4EGsam8Rz2AnNKYUOnLE+2kaDj1KrmbvSdltQ9iz/6O
wNqrYfv9a+bjFm5W2LJFuOSd2rDEWzgZAUUWWCnpiGbtHA89pMywlQfb7H4Wg2mKRc+pZWtriX+W
A43SNw9qu5GNMTJxy3PGqseRq9kjDI0OmI8qia/GPzQs9ALcVbsw+BGqglyPEnMqCKbphL3wuK+m
Pt1Ooi8uQBOD5cQC/TWB+i8vYo90bgrXflOxWF+5KLw+tDZAcmMwkeOqIEO69SpQpuYr6hIS8RyW
qGwNaRne2zOqT4OWM6Jd9mgqSb9A/kT/2kzKQ9DE3ovWhObWUrFAJaNcvZjCu9SZXXweHOtlUtP8
4mBGelEdwUahNJDGn5tyQKlq9Ki77l52wQ4ml01arDE+cVoGBaAV37W4/lSlHmQXp/5fzs5ryXFd
6dJPxAh6cyupVPKmfPUNo3cbeu/59PMB6t3q03P+PybmBkEkEpBUJZFA5sq1qPv0gnGnzsl85mg4
LuNozL9B9+POSfU9ozIUghItuaa+Um156/Dzkj5+CVtI7aRLM9mPqK0On5Ry2KsAWobD7OnuYeBx
t+r6uf20+mwjX5eAOF9U9qhPpVXbD03uD6fRnn81BWCnPUTrlFP8a/fckUraPgbhX3FsWt6d7z7T
QLqgmDR/0SUoofmov8gyZbZ66qpEDGJz67qNS+03H0J2Zy2G2NZP553sQqEMj1+jenuCaeGb1ZLt
r7SkPsrRqPU/CEg7J26l0RvH4JOQ0LvcFiLtHGRB8iQnaoaNkF2bXTu0127P7QzQ2ZBAVSgf2tKG
9C45xNo+3k3SDkhuqIgmt3aw5cAXt0/Uf4aPwDW/am0PfLSa0mpbpPM3gMPzplOb7AwZqwo02CAV
OaHNmSSN930i5apPUHry22tOHZHkL1EOO6Y6V92T74uDIJyRaC8P+R7Khfix1PL2SlRdRWQigUxs
hhfO9ieQLRVY69Kz4ifZeF26VcEFnW69qCFOaytbe06TmwN8t/OjEcPL7LQFJNc6HLbJeJQNQuiw
x8vLyfvoZ0TIm8B/K3wn3A8NRWVmMntvkT55az13wrUuut6AFh5fL28rR2sj/V7mpnuSU60UVhe4
E18IfJQoGlo3J9st9UNpJPNCzikCO93kiIlDKoOch8nWZBb0T0Mxedp6KgWfDncnGAdRdeNUGDUH
NS6oSpNDBex6C+lvyH9BNpXwt6QZcvGCC0vr3H4HFcNV9goraM//aVf1YbLY++GrpymyBfgaod7c
3MCs/rGGtEvTGE3DgVDVa6FmD/IwRBYL2d2OjLKjZ9H7OKc3e6aO+gOKtvUWvtjo/T/9pb2v0but
A44ckN7tu74DRS6uIBlU9npKrY6SECwfJ2XeFNXMjen3ptNCRgay9WovTS5qZxf5la39XUuGb1uV
qDuTXhne/8ftnRzQW+tH2Wgh+6L/2E/et4JdMmjEnrt00dgfBE2GTyLgUEFasffgiC4Ck2fio2yE
0lg/Bg2pHmmHm4Yvdj3zbINx8qVnnw8dKXRpxquCxgVFbrApK5mqfCa68qX2ewv+cAOeTq/mICDs
NjJYEGjnJQEtr3/Qi97eDarn7/jqEej+XbfRaAj0pcnUbiTQlf2GcvHhlZU9WftRxmq9hsB4XElb
5lgwc8Rd86BV/QPQDP1SS13yFGpUy6tR4qaa9JmgubqvEJKFaUMxn6XL7wkj4EaOyjGARU/NXkaI
qmYd9iW4kqn/qLknFln8EivDvGgaZ9dTaSx0akf/lDmZT5lRdhktUQ1ehLs8Tdt9Dzkz+4f2OAlw
mmx0cS5DCuLDH/pmK01S8TcUpzSboNYS/GNCgoYUnjL7EOorweSt8qLTdrBkHW9dGT80k/IYlba+
k7161rmhum5FDZj/yCbIf5YNAMd3Y7Qrygo8/3lOoKFg8+7AJku389mxmKXyxYQ6BQo66PXYXU0X
6VtEnreEfkm5rWZEIu7sxBa1pJXybOi9/jx/GwfVRs18KlDuMqN+BxuPYGD27K2J2itolZ8IWb9q
ntV+BHB+rBxYnO0IZSw9zjheR0lLEsO0TxAlNddaaHVpYXcz5chx3zzasXVOclC6iUmur+2o7Sg3
nAABlFEO7B4c6LrrVaRFz2qtFhs2NFBa6QL2IIdvnpU2z6vRMOBUu8+UTlYQfE8GmHkRdYme6sa4
ZqY5fcwqR33CR7BWiS71Al9SIUnZRPPNCynci+Mi0TtEHBRFw56GL+PcA6P9bcuDHM2LhJxFEbSm
AsfHjEYySNcxZls6QG/mj2jtyq5s5iJA1BkA6KIqSrbC0qilShiu5WUCIsVeyks5s12T3yw3bYM2
TRr2zVMAjS7VcE7/HaAQF3r/j5qqgAFqozkjwDnsAo3Hk4/wymvTK19ITfTfYdPgkK5ds1RVd1mQ
dcFj11uk0COy/W5eh0didWyo+g7ergEyKr3OjdeeCoYstdSLlavG60gvET05NlBxI8dU4SnGyjrR
bmP/9zw5pglE8O95JlqjiKmg3d4kZbM0xpyM2uR3WzDXwyOPgfK5MOCiLQS4x1agdSYmGNvtQ5dF
5j8DKKHF1GX6RZnrAqngCtEdEOxfKvZm5QzRTCD+5SqxjL6PkhOgS30pBzQjXNoaR6F64EdTN6Gx
iyxBIw/5ykKuncbDeQyU6C1E6wudJK3YaC0ciUB6Eja9prWLhRheI2Tx5NVoFxtfgZcWGj4BgxEu
91F5dZ+GpAhqEDCdn9iuL8bKsD8CR58eSySSH0cv9T/GTFuEuZl95THVPuhaluxsbs8v/JkuNjc+
BAv9dFHFc//i1yFQraRT196k9IgdJiOR8wbBcjHaqw31iIQjjByRSmJgzXLojOTJorz2hTp5AsGq
Oe/vKzUO6O1CTMUf0naj3td+0h0ylB8FDSRa3rLbOPzzRdO7Nry98vLmKIyJEr9pfJMepf3eVHNw
BXtGqX1Zv3Hbb37WIuZAZcN3tryQMEZe+oKoewCcFFaVZkQQANLeGJrW8ZTUznjtnWy6jimUGxZA
AWmSjSW4CcOmO8seEezxehuVE8KaHUIPHfd9jdrj9p1W4+6+RmS6ExQ79Zs0ZdxKTlo5ABISpcDA
tZ09NDDOvhXNvZspwXukoooYyIpiOQDKXW3Xpqgeln3ZNKjnUqxUwTLGAn+v+kc/joKnSjddCtKt
bKOBKIN6R1HfkDxtH+xW6x/9oNXe4HWvgN6MyNXPWrqdRHA90EEqhXlUrNM8hMzN8ebHtEMAJrTz
FJ0eiF2RX0R0ZFDTV3jPQ/gUjXpx64ZUKele8Sp7lQKW1avqdjl7SbWvY6Pay6t7o0QuKRLZj8ll
uTfPRvCLxi08TlHZwb+jdC++B0l1FrTDawQf0q4eXUgrRTe2rXSf67m1qNRsfC1CqBh8E1ppOeqM
CgIPI8wmqW0NrwMSVUcoJb7lopcT7jjF8fQmx9oqNc5eVF7kxCTwjcsUoAIhPFMzsq6Vo6zlWFGW
zpMfwDQgxpA8Vp7b/IccGs0wedW4GwVIWS/jBNLuzHyRfvnULWAUnJ/lazvoCJNmR42ja+Bo6Oz8
1R8m6IFJVYKdL17nsH1XC685yTE3BhSrx2NykIP8zLNl5tXxTo4qTlSsUCUoNrJb9MQJ8hESaXhE
yfuX7j73y+iIhuufzYREmjpoB2meu7okQm3OvzxijfopKBxWXRDpzUr6qLGCz9zO8ybV6+uvrpwo
x+XsGCrGNZJHGfpe8DOU9qDu2A4Qc+KRDaTHSlE77NwRjlKjWrWwoPKvEsYB2QJQmNIJUqyVqc4E
F5FROd6beQzUox4jFwHCb6uJnhyUduiAu4k6cA/GSUiXEdRkONeoYl/cnYifRw9N3YkNjfKzL0G3
kfIFtzpoiA6OdnqQTRgAk+5v1UqydbsWIlsxnlX5UwTNJnwcv33kpaLE2cHhj10403hOHJi59Cgo
d5UZN29RxdN99KyAeAzdWq+eYIqML7JndulqNvrpmd0LR43ikAQVVA11Vax8nQR5NCuGuGOZ17BK
pvUEwdQq9uIQ9jAfpJbRFwW87nznlplDpj1QyZvd+lrtnVEWmBHG0M2rXMcteYDnBnz1rId6SHuy
Jh8ANi8hTZQfzbsJOXlputnnFM6SEHZD+SakrXcLynr7oHsIe2iKNW9AE0KcopI5aM7BTLUoZISI
m9fNuRaNtCtQUISaahylKzTWEKDyl7rZ7m5y1m9fac/cqYJnne89mgHTF1+oLmiF+jFGTrsZO69F
xWS42QPfnj/cem43llp1a8+EZ5GNSngw0eNatlVlPnZZ3z9NTjY8hdomdFvzKi3sUPQNcU5l4cye
n6L7jk6f4lrNVgmc/gl9E/Oicf6/jQIIohQnCr2lnBxmyY8eYO3K7qbkrRur7Zhn+tVAAYPCQpsy
Dm4UWha5r+FXaWwit3uue4fkCxPykXBFYbfoDjDBZr9/9pTpXY4FhGuPut7ki66N9Ce3t96Cuf6u
+0X/EleB/VzaaGm1XrtkuVfF85WjKcbsFD4jNynajXTtXWN+hKyk4WbBaDb73uH3OvrUyHXihP3q
EFE63Gj62RAno0qclsrceNbiwTjKXqC2xIKglIQkk8MS2hn1SfjLQWjfrWcY1f72J347PMhB35hr
+DrNs5OFgJZSKERnd3R3dgnFdzmU5hMPKRPZI+7r8eSh016H1lOu6cF5KmEqFYPSLdRGcwVPb7q+
z7KG54LSrauco5dG9zgnk4WYwr+TRq1+cn09hseSV/KVwoVOlxc2hcdfLyy7QRwfkjp6te1eO9dW
3azUJPTfoEv5CWPp/CM0XgrFSKm8pvJYc/X5s4XTHbSKAfiIx8y6qq0ZXSKfwJrCIagAIQlx79Qu
B8e13vwy2wQQtVbVmD03oqmDgQoMBYRMXqTZs+eykdAj6yB70sOpGmeBwHm7lbO8PosP9eT945iO
BXG1U3BkTqoOpJYzbKkGhmU3CZNT7476NnP6M4gIWBdr2UY+9N+a+ik9biYKEdF4EDMqskwg49S9
JkzSbs8cTvK4Gldq0fXnwkCfL06T6nNujHpVqdq0g5DVfx/qFzfTy88ZCe/N0LfdgxUlFTHIlBKR
BNpJuP3VZeWV5VMhGtNv1UU4h+VW2gxNI+DLMahzA+Sc/eLJJwgLuqPoF3JMepUQPVCmUB2toTfO
hmgsuL2XA2qga2lrtMQ4QyZhnJ3QuXJw0Xd3UwW/8inSrnrDvmAhp5dAxfnBQ32fJRSYfJ/txDrI
RnE9Ql3ysugrLgtUKCHfb5rl3akZoQGXXfK9MMr/7iIyvh3JzG5NP/7GfeMHdOhkPMd5Pmg+1IQN
wpfPFPxCRe2q/tfcdh5RZIDstffWSqBW/0xC4i1rM+t5CtFvmhUHiQyj0XYRfEoCVh1coVzYxVYA
TstaoZ3nfIYpwjJabI1IF9FVSN7BkmS9u4bvbOMeBYQiIclehFBSpDOM0FaqGO9QV75ScGdddOQj
XuDvXktzk8AeqYT5uJTdwPC9VdZn5v86ySiTHMpm2F5HgtOCF98OLTQGYRvl1zAF5yCH7Lw1yg/O
lZ+Iss2X3rSsJ+hrD9Jca1QST3XdPHRRWn3kiT2iHzTYJJjH6I1MzG32qOuEEZ2su6Qu2mIkYz4J
xcDgAU4IRa8p+EQC4+IPYPIUbqNnwvgQ/go7bDeoCo26CG4G4Wc1r4fYKj/CXLPZaMzxKizg/IT1
CILvrDioPgGUnhPjsdf0aKmI7HYtGIGn3oiPIGeTFx4ve5nmrqMQ9Wa3tR5lcpxqr+VAluetBfW+
n8o6QCSKZLpBLQxVYHV+NmHyuE6T9SGXrQqk3aBAAsokXqWDU9GvPpsUPirHbuMHmVmHWPSTzPZA
7LNpuKPCgi4XnUu4li3QAdtm+sfq1XhaaMb0HCehsSnJTRaPoe6Gm5wKoMNskUdIutZ7VNvQpKyh
7dtT21PCMMbDnuCqpvHNk7YiOrawJBeiZ5l9v2Y/nGwVe1L2dVnAozVk3ktUTcrZ8tKD7CWGOb8I
zhMx5PZDty+KTNCYxtTWULCG0gJ5+ggu/ydfM1W+XUX4kbnet7K3lO++3yxJVkQhYiPF2h3q6Rs8
I8h0R4P1BndMJABGFdDcETnXaKyfZwWdrZqyvVu3p0734qnhatK0lvC2AVozp2DhITR8/1Tqbv8c
AK3iRv4UjQOdIYOT2YDkQI4pYTkeQ7OiZJHBsEnwSLTvCUoHh4SSgjWvS1IrMWCM7TlfzFVmnstO
1W4gMIgFf+bqlMEfQFLNYYOLkAfgMK0f1zmH/netbsqNYVpg3kbD/qwLQq5N85Vf8QjnLsXV3Fp/
os0HS6ZbwfyIAA4Cp6gO5DFquYo2OjvZUL4BIFNe4shlMaFUUonm7/E/XO/zjbbrf82XRjn9Nly3
xAuqXL+6HXGjEZHbr44KLMSBYnKRnNwKbgmA2uE58pTwqx7k6MD1pvdSV9Q/g4RRz4THNQho2wQG
thrm+7gJF4Zqp7s6s/wrlFP9Y+iF7JjH1r9K29DlypLvsrHuc5XAcNrzPUzh38nLuXrsgDx/TLX9
1S2q5FJTwvCcZ8ZjyA2C0ypSP8lsg0TmvmfDNk+QCBQDAo56M7jHqQTG4IXDyppIQOZgP55aQBIb
NdSLDbgb5SkUSgIl+6ZXI0EpTDOajNyaX7/PJXIeum0lR0t0FU9ZVG4RvUL5A8S0d56kuc1Hb5uU
CM/57BXeecb7gPKRtZGjrmf9pEjVO8lBaZLdthj2JvXvr+M4zBtvSNwHc+i0TyJix673rWc914Kj
EzYvyeg6iwJNewFy4MV1tHA6NJcedNEFY4capo96qRylMEHZKT6ZcAiuolcjKoOTFhLXV6zPvAjf
VWuyXpom19dgxYqHhj/Ai+ELJK1Th8u+UawXl+TEySzj13RAi09vh3Gt1MahsyCdQf6sf84hqAHg
Gyf7SeBDYZMKtnOqJqAHGJV+cRstazaAV9kbJh12BBiYUX/yroCES1TvWvsSkvHne9uM37Su4niR
Z198Mw4f2NuzvdFd9dSVlr6UHiWsckoRf2uJWi0bl3y8P4PqcGpHX80etE1NB9G7Mp/sKjr4dZN/
OLEWghZLup1l+NnHYLow23Li6pCSOg1lSA6BP8RHn1r+AztR/dGop3oRBsRHIP0KFrMGxKXow4cU
OuavkQ4xhWMayikG2bkbSx4z/P6tFz1Ap8KoyvJqpmG8yQxFOUrtWNmoafVkwcmB6MS/9hbkZWqO
aDjmg04Fwjh+KnNx7sA4//SzZFXbavoNgQBxmAfsRA1isu47zonqqA57W8hMqnpmP7Wl7i90iFv+
cUp9HevW9NMI/N1ENOZLoxf1Up0C72BZcbBQkrpD0mGo3yKUf3ZQ80xL2a1D234Es0KWTozqCfwU
YYYmJvi0+o3EbbFy0IrfTGLU1gkY2WZFcEeMshmiirflP6EQnECIRoP/rEyucqUSumq7aIYXYDrT
C5JAAvHGCxh6vvHLwj536IUB6Op++u7WVNvmB8ngbDEmWvmKBAf8vRPCJJlGcN8K4a2eiPNeVeCS
yym0iq+JW2+o0Wt/ZpW1HQi0fEEdpl7mUT1fEz2ixFnJEAgrw+loqkkB3UWnvxoiVetSuvkDoRv2
f+1PbgHfYYBX39o0dQATeAXfOCrE0fP1H0d4DC4WgiFLPXbWVsPfERh/v1PyF0CjWrStnLbew1aD
bMc8OTEpEqRP97KRQ/eurUeAqlx4y/6Yk6dUVWiVp2x4fBSnWjQNmJOVVg/9CubJ4kR8CQibHNYa
N/ljJOJMx44dHzlKVcurx0miHbeFy7P41lhFwO5oaNfVgG6wtA2VDzAjb/RPCLP8bSe7yJS6sBAC
WBVzVQvFB2KPPckXLdqTEa8RFhCXU6CJyzlvHgu/P91Gqt6PEGTxq3AtL//wD93zRBTl6pno7BAd
eZ9VIz+SUwRSJrpRizieYXBz0Pw+eFc7NCIImswbOcqTGtmQAoUdOUpSHeYuRX22pqp6FkuOraa8
ySWjbm4XsiuXHMh+rWQ3YHtzW1J24Up4tMzK2fAbVHdS7iCgHAuSMjVa3G3yanD8eWcN9ZjdRqTx
L5//ZmPDsmm89kiGx6S0/rVFiOUyGr176QLHvbjUcqV2MR/udnMc9UWWgpmQHpxv3UsqUIktkVgy
VP9ORT0EjggbvTPph/67QVKW+3PyOISde6zFlebGv66kjaPSr9G//P7bKKAE97ZekQZHHzbXJNGd
XTtSTwgTERWyrmea5lJemibiYDfrzUH6kszTF6HbN7ep0lbL+fLyj0mkS5xdCbf/agqdjEIBpUZY
B6BuhoTNZc6CgJoNjW1lDUynyj2Sj78HpsQJThSTL6Xb3e4lcMxyvwBuT6jaXcjh1tSPoIqH/d1P
iVGkaqLpY7QsZ9siVLt20C/b6Yk37noLQvuF7M9uOu0itfDNh/u4WeaMS1dpvPnf+roZ6OACAYHC
+rSI1XPu5vPXoLDrBxWViV0YRcOzrrUf0u7X5cKaprFB8Clnm5fqQXDNkCu+5C4ManzZ21Xd2IjS
VaHRbEg9qrDVjZDOzlVr70FZ3rzlFDaX3jkpX2SH3B+zBktZe6S4jtImGwPG9AUQXu4qaugvercR
wVNRJbsYmtwkyJN4/LJyZdcPCaWpwYQEPJJYpapXyHUnb2ZZTh8wCMBOuK7CUn1tX2vf6V/R0jO4
1pO+f5VY51/XtgHxJHrvZ8q0XeSVCn09GEirBj20SUCWftRG5xz0KB1fEG0seWBzeopif3xhqxts
OnbgKzmqNEV6bGbvHzmYVobGFmkPLiFFtWyu15oRnI2pB9FoVt5RNllHknth+RMahooXI+Au+vdx
eeVU3UY1U33XodDYPbYKAjNlTnTVi8t+b/XEKha+r3R72XeEUV79ZXNTHfIrIpNsxAwINXQTvI9r
RIe2dxAAdIdfjeVAFzzGc7X+a4CCAVifKleIY/w7g/hecEZtLD7yfVn+ZZdr+mHxjAAjd3LxCqOt
D4faJ5AsaoNktc+sDcUWjU9qtf4t+5F2i0MapWj3QiJ8tgZ+d9PtyqV66L6ctMk1f/tK01+r62Gw
1+yq2ZjjjD6DFkFdYfndxkuyuKQSoZtI0w1FIUTrxSV9eZXDlLpA5+yghyV3H8c3ThBamSdTnwMY
daaV1ivlyZ58iIi1KNdWCFzlgO7FqMn+Yeg9NBT4ooBVFuovU/Q+oRazyRFvfpDd3LeQaI1BpIEb
jpEZjX/oAtokBxPriV+J84qPfyHBeKk0JXoHy+jt7B46Q+kUjFXN7QqJWNnlZ42yjek2e+k8hv6x
Jh19dW2bfBrfCWluMquGltaObm9KNznLKV9u0Icy/6wSO7lISAN7lOaKhQqe9HJHOoBB/8tSaJ9x
0icXwMLNDS/xP69ze53G+rivMYwUi1GuvOvyCUwBgeZwX6v+hJJtqAANEw2Vje0qn1PuE3nZUa6o
dPEho2D1IK9aaZxnm8M5Uo+c3ISTHI8avf3lf/OSE5KMjDrEX0Bz/1pEDt8mxU6YHNBk4ES0T7yu
eew774UAr4I6DyJYR3kZDXlAhRXGiR8kNw2KGkD7OairKhQ68j2IfKIhsa/sI6IjSLWcRu976/rx
SoQR0Q4VSUeZifzvSUk5BCCg2ktPxUAteajznemN0IVQoFrpAk1acz4/Sj6yW//3cKMOynD63R0j
eKoXkqlMiwtoE9NkXA6VlexHlKODR7mEbFok++QLxBZZltPv7m0F+HxGyGMyBKI4JF21T9uyjKts
kC/rjrEZArcPuXuh9atsI6fO+N91xjVvUvOaVAEVIwoSUHebxz141SQOiVexlBwonNpfTDoZxrtN
Ve0PL5nbvVxJ2rmvrhrw45QRMdPQiviiOPXt9aQJ6cmc9Gz3JOfEDgW3fatvUZEZKd4vx4PRcr/q
fa9nh1rFixzCjo4XHmJatbZIdgmHyQ9WKEGNu0BMLKWTvPQDEo9a7DYP941YLXZ29+7/w4btf3dp
kgaNQeAv67Hn4DODb0C/tT77wJlhGxaNPVyCyRp3HY95C2Aatqpw3ojAmlvZc5K6PueGVp0dr/o+
Ir2+vZukB0pQKUgS9FgmCyripC+VIyyriEqF/fSezpRTjp3fPo0IrD2kpeIfvbZHfRUtq50OgfOh
cefg0Sja+qKY1rCKkaV5neeKQ3NvuW9pN/Z7pUM+aEGCxAWmSRNkY3Yoq72WR95B9wMGoQr+NSg9
dH2KD6YeLlQOxmpqxZdCJBbjKHZOrt0/yJ5sFO4Cu9Rov/dTkMTAUKPhsfQqhAJt3141dmrumoBi
8yAKlUdzmt2XXqk5tOb6vkXi1yGlffGik2NZCWSINAlP42sLdW/mOu1Z9m72wNtxFlQOJCDQZS7y
5otvR9ZOeqhpml5dyJcXpK6tjekEarCkQANIQlOHj/fV1Qwi0CEncX63FU2qPMxGmq3kMnLBruqm
R9LqfCLxpizRjHnSbssQ8c3bW/BUg72Brb2YzTwFSxtmimPY9o/399zZCIYXhE//89OhrwmBTAZo
Xrxt6Q4P++3T3U2/P+H9HcSmS0okDuzN7SVzjhsAVdg+3F8zdtD2NHIycPdX7SPFf6AU7tcnlAvW
Uf7rE97+WlHoQvUrPt1tbd0K2O/w6aS3XF9+wgYasfubHMQnzNrb/+/2ZxlKisCT8denk7NVx9op
gQsqSvwh5GzEYr/Eem3t7ss7pB0XY40GEDC86hnckah3VctjaXfuE6my50Z3vE+Kb2CcQwl2l2t+
9V5o+bK0lexU6J754M1ICbROcebGZD3nUnB79rnLRAlZz9TUD4pmfJWDsqkAYxiWN938656i+ZYA
6FrmQ4c47A5umXy/+3sa8UOe+Ww4XXXVGQp7vUrQtGejUPBytacwKPQnGKUO7tgqx1j0psoZdmHM
n1YOSjfbh7Ke3XYIKyQufhtCR+FCeSzWkI3eluND1jvlHzYf3VrPdprz7VWmuCHm7+sL+TJyVmtG
qILYZbaT3VGbmhPg5ltPzhpb6Iwqu4Kc8/f7DfUB9IHmXqQphvBhA4NEsby/XzjDfxZq2uylR4rA
4NHRm9s7lSa43YmDjklIto8PJG3GZxL03e1PAti/fFTjDBi/8WX0joaf56dG0ShgnYLoLK+sNKN0
CrXYjew6VgqTe6WDQIhMRLf/8vYSddzWVDveF5AesuEV/Hz69Qp3s52UMcX4/77CfSCtul+vUlCE
IgS47KXaw5GshkgO6QqhbTYda91SDErqg2TLdh4y69kb92SdXdLtdXXyPKQSRjVsrwboghX5HPtF
Cd1g2Rv5+GE1Q7jQRmP6Jy7aY+32/k8PrWItD0f2hEh5QpUOK3nq6uxP1PCbY2o/WidQPsLMc+HL
6vJXnboe5KA880rpEkdTw1BPvF3tEUlFZ+8ovbv1crfejgrfXKNwpAwLOy/N/8aPazoA1Sq7RSNb
jS1/a/TZVo6MhicqjnJyyQu9z6bDzeoY3mLkQfAAogLBvVXLfzlHK7ol3q9o6brT2J4sq1yks7Ur
WoXmUwX/0GPUlNuo1iJipl5wVj3wIOCLFegY+3SZ6Fl7nBtbfYrV5lXa3SBBeWyu2x13d42aSmOF
fqfyCZ5VW3u6b5NIZvo4HAu9g4J2MMMtPw3tQZo5Ie6R7VVf4qs1hy5lYHbaQoXqUWe5ZptIEJKM
b4oImJnum6ZsqVEWl7MOa4VrabtBCwrii+EqcvvyYUYL+tWzSZ91I+IIrmOjt6Ygq2AX4Dtkt+8o
uYoL9afszUrrnr3YO8qZcL5YT7CkL2EK5lksGjffgCxBa1J0hqR8hLm9vcq5WTy/mkGknmSPTwIv
rx/GB+maDoAAO0L1W8IHykvG+XPLT6FUF2bZRMTqaYxRi5aqkxuoUka/bHNGPRcM1w1AYYuwn3SM
R/3fYeFod3O586cCvPFve2mJQEOvJtxI57cEtRVg1VX63iuTDv0/T37ZRWEZHZvYDHYBIK139gBv
qlXFF8rV57fOWkknLffSs1H2fI9ZwdVj6plsjZ2AmJK6Ful8xQclIEYnjZvj4MzuUY7O5L/BIQWv
E+iqq2W0pxqB8XdTc6P93EY14XgmFf1cIE482Gs5ySoRZJy6iMMDCit72Pv9dSAqJmUTS10eT+jw
pKIOUxoNsIRER6GCmYO6fo4Ja01Jp1+7xKjhHo6Sh4K/8FoODpPrn0k73nrSVHdDsMzTiZ+QmO6R
0t5rrUXGayxJQEIL+qp0QcwxgZUIBHvbmOICEMw/Nav5B2YHYD+RKBM3nfKSmJX1aPuzqJkbIQFU
eGR7nd2IympvAbV3+bVxKJ/SRBpd6xCLArr0zfarcpFkhfpahjapFlPXCWSb3maAIWrrKbPAk5TR
A8yqxWuTcjTjSzl8I762uq1U5cm2HHrzK1qPiNJ2qvnctUS92jTKjoZakLlLxmATIWJ5Dh2jWLla
kr1HtvIdVTrrRzpeb+sgenVVkFr57KyhBXzVK1cP1oeVP8+oNI3p64ys1UuEHsRL36AElTjUzwlT
3JjzgqoNkNVisOqyal0QTn+Qo9wbk0NvDkBExWgJu/BLu7+vRT5ORLWS9iDHHS/LHjqHL5nymXtd
/zL12aqCzvgdLS0N+AWKqrJrlJaztsOugsi6bd45iSHllIyUTwhnI/PXJD5gQPGz+onSqpt5tLNw
nxcCHS280oLfHOUj4+OkdtZ+UJDvMy1lOAp+ipXahMPStOfxKG2yAYowHlPRzHFrr5B0wkXMGCCy
RbVejMi+rkJYeh+WNjkKHRzoqdzeqw1qqN0w+6fGDpxjWzioXxqz+5UQ3C4Y/fmtnBFwKHxUcqnJ
jD4Cc0ZbInW/KhQ0r3J9Ng9Rr8WXnPQNZb268zWPp3cN8QlE4VEQ8fMBXOMQXe6N0/rHho3OnmLG
yl0krpdsZ8VGY1D4pZHzyzmI4CA21fyYoMvrL2xCdYvKaht+/7LP6WJdZfx5EJ6fLg2EZrt5AMoj
qwPQJ/xWzzArycqBlh6QnhA2J6oKJi/6ptpddJLVAWKsFZ7/H/PkKqY1bl2tjs7qTKmA0pCI963E
ewqtwXtyG+Ajrn2Vlkkl6ANNTruSY9Jmu+169Nr5LHuplSSbZoC5LEQELl/afnOBtHY8xmKx/8Pa
eSw3zixR+okQAW+29J6Ul3qDaKOG9x5PPx+K3U1dzd/XxMymApWVVYAoEkBlnjwnc1V7NaIiFaiG
ee+jsQLpfcLGRKvNezUb7bvYAubCmLBUpiEtXerZF3FWwdoYRuFSowDkqIDKtssynIdhVD4rGWr3
4kjYKLNqHoYe7XeCzV+c7qdmZuWrlZvp1qLAbSnMrhfsHavRSfZyt0I6BiqDpAu+hKP8nZL99s6P
muw0aIM1E/5VqkEVkVndydHk5M5V9XdhN5zc5T2gMKGt4Xfm2MVB2Lm31nBnJsizGon3Guok56fL
kTopXsdQsK1Fl6sz/lxd19n9MpuuAoaZfdFYv66u5VVq3qnuqoJKJSy67L2wlDMR2ex1DDNjYUa9
fHRrp9gXCGmvui6InsYWiAJhlOydavB5VPf6udHUZNHomgvVpYcIyHR0a5JGGtZmGx0cs/loF766
rD97uu0/ta2+V2JTfXX7Ah6yNPKPhdJQHi+72VJNXOulV+OzG9jKj1DL7kHFJS+ax5/VlZm0D7Wx
O8JOQeWo7ldvYOW3Hu/ePxQ3/4I0l/4kl1K6snOC71pQy6fOG4OJNNP9EknIq0+u0CGh6OTk1WNG
9feq1RsPJfbAPMMe1c9VZeBHPOgtVNyDC6pt1K2tFjobNhiRIAt6GdOyRg99iL8YefANTWv3G5GE
UwZBx3uhjkuZ274/c9ojpCdZOGtM6G+oGJlR+rHSs6R8d3z5gpha801rg/ex9Y2NZDrdSkZ55MEF
vJflD9BFZA9tWbABHVxlJWztqJdnCsc2adZlVw/oCr25E+uEMVCYG7Lg3k9D55wHBijm6YhK/GrR
xFmwrG3oRJY+DGP8B5x9qZKU5vHKvtEoovvraO1SlxSi5buMLMiLSHc3rPN7ytXGp3qdItb3lQwd
3z6oV7HdSrNQQpzYtTt1j/Y48kFeVn5tw2fwx9a3uGzcOdTbypH/gnnUoR2el9NAM3xPqEP+Gppd
uPRK9gHmAEQllzvo1aLQ+jbqORUZjf+ad1G7CuxQ3kq5Id/bIXKtwqNvzUeNGsynINXR7C4NG/Ce
WT41ifIgHKAkSmaQ+gE5q6oSQfRA5SMgXwQUE3hd9WqByd5IcZKvSoRgrCbyn+G/V7ex7nRLu5eN
LyYC7YGVDi9u2esbW0U3RNhL+VvdB/Fbg5zbugF+tFacwPwSJ4nxRbOJKPSxbK2LpovfhvibGIuo
cV6xrdY2SLaML4NWLYRdMdiohlWiEvPq/WcCyhtxCuI71iJABFozY2leGj5SZ+wl9uIon7o3mxhA
Efr/cul0R6eeotEXn+b2IO13sLqjaAnFn2jKEJxyEeTaB1uadNmZiwjXZArQIvrjHE8DsPXbsE4b
Pz7Z1ZqSW9+rj5/srpelxwbEfxuZw7yiannedd1LalTlXTFVLtpw+Oz/mKh6r+4Qp7mayLKVBJGo
ipXY1vo6ks45inp3XmZoy1rvITxpHWeVa3p+dNjpbaiK7fdyzf+TtLi79Uwn3yeZ324qWD6Phguj
Th3lZDAkVPwiuJAvfljBCeCW3kOitDDEhryMhqp8AgaQnUtTk1em0rqzNDVcNtbXz0IeNnAksDM1
zfQsbOLIjR1jR2XQSfQ0J/SgMkr84liRkAriLj1fbWGZICGYyPHCHwb5gWJwb1ePJQBWVx8K9nr+
HAB0dydGjbguFlaAPKjoapHdHfIh+5aVifxQ6WVzgmzxEHsurL1qGJDRNaKN6Oq60s3SPHSvo0E3
rnUncu/JnnqPtdoshJc98v5S6rzHy1QrAvyCa2YwRvKEnRse/FKvnwO9nEeDBh2zRaRw1NtmKbpN
Hf2gNn64IC8d3aXsPY06BiTqoBqcm0UN7yWTEtSqMjImGzlD39Uyjeq+tIkC63FwbGQEEaPaCI4t
D38xJhqvq8tlo/rl0jSVMQYI3Vx0w5TXHgiSbYpy/Vk0il5EC7kwEbTTsvRqC+oxoVrJ81EBNYEz
Ts7CJo6o4Cw3ckOC82ZzJd9dwPaizEAe5uOyjXtyIxMHT+I0yS6kqGkd078wDzq7tmm4QTlPjqq5
P4N4xwPDfg8L96fa9PJzUkojsKTKP9dZZW/gRw/gWjT1U6dQv5trefGshHlAfqNo38HyGprm/NTK
8DF8TEtZ5wk1mNemTiwY6trkrogyJE3/1d5Og59sxDbQH2lmseH/LAyvUk8OeGZKMuRxqQMsOGaj
poCNDN+RJBpgdRmGvTi6NZahJGslaqiiRsXNmRqf9xCqHqfDUCsfW5UM8U3oTdhViTp9Ybs6//ET
ozfnvlSKZSzr7kaiGm2N2OoA2sgMXlRFkuAOlI1tWHnBix8lXwPTqc48uIMXfcqCx9Wz51o9oeHk
QUwZi0rdkTLs5sIpZgcL8otqD6KwPFMGHhtjR2WR0VvakxnqyiKJhuocK2q8UeQiAb+gmYcijOOV
X/bKvUWR2LyjnOStG617guwTkJ/XL5JWM5dK9sDlNcTXtXJOuWN9r1c8QZJCkQ8KXLW71Ja8zVjI
4zn302ExIGT63HXskvNX7jnJQTdyUgBh1c0IcMnRAnhrfPCmMimnoRRyJvqiAZIXgnBoRjQao98j
Yg3hLnyuc0RflWBs7dq3odKTO3+ivlb6Ljv0aXEWpnAygUAwjmFXr4VJNJ2uNmdiBTMx52YXR+rE
iX214XF1/bM+1GDr64JyQpwuiaqz7afZQfjLYyCtXGOsAGJpztogsLUfi7DY1VnnEIJv/KNdadoK
fFt0QcnKXrBxGR6ywahJGGvF9MzNkSrSvIXdUHemR7qyh7EFEoNkYgtRyjpaCWOopDZ669O47cHQ
7BJNG/byoAJBU9hPZ15TPbRdDBJcdwlWJ3KylpsOYsQ+17dDUhbbdIpMhjAyrkanjC+5JELZqveo
y1kyN+WqeEVH2IcnlNBiCzEp1Zwpr8rD2p02UTOAhcu2K6AaczNrbdnDzJgAH20hBTs24Oi9TV3L
b9wZ9RLSIYyT9vmPW2OBLrR7KmYyX/vl5lami2gZbg6rCbtYzZzcwLV8dOMtxAQnMMaHqK7LtRTb
JPejQX0ITLO887mDm7VvFHNXpSighZFgVzqx+mCZqbrJPINK/snZRurlIaW0Z3LV8ySbK2DdNsJV
ket410jAtUVXt2oEL51C3XQWKSFog+SHxIdZ03CM6Dn32PU0o2q+1iEvw/z7la/RaDyEfq38kNKW
d64Yom1iFTObMFc488o12wxEV8HTLKsoKe4kqdLnVUOpeRm2cDQ1CaFDkgBfKSI/Zn5D3CK0N16Z
2T/Jzz25fVi85YmRzy2p0O81UHKrGh7VoxlG2rYZEm2DaFp7EitC9ZNCyuXCmt32/tcy4+2UZ9cU
O76uWCSgd6YV9dbJ58NEUqgDi9qKPc4/7YI+2ciIFTs/IbQ9GhufIsUw0/sUvZkhWSbwD8HSLWl5
chfUefZUNMVT1mnqaXDb9ImrzAA3GkRkpsFRyqC6s7VyJ0atpgrh7zTajRgl61HA7uSa6HMylzCs
saqIdfdVcwJDU4B/1+I3O5APxqRBYlpsTzzXeU11c6IbDZqTE1YAM1vFZXteUxAWFe2s0qz6fVy5
npS/l3HcAxCBEkvOuzdKO5yDK5W/mrqphmWcxdrs08CnrllW7LYojhT2McjgDnGQEExG3Tn4NWFo
yNfZtIYGO/wi6H/wRgYhc9/9hPnwGUFx/9VJ4Ammrqg7h3FvbCrqcqh1sfNzQkJ4Ac22uTb1wZnz
eONjn5qGAoO9qdjwyPUa8uLCmKGKirD0EJGZNlyeX2MwC3RPP3RV5T66Xjf9UNQaYUa6SeuUy7Ix
kLyYnFEJMNejpkO3MXX9xoHHGTHk61JW7jQnX2qexNSRXfE9hEdza3I166ab8+oTrGL2E9RFemO0
yGM2npkm9dpLk3D7qRbsG3p/BiS5R/khgHTAWOTR0L3LufKQkmX86rZmNVMt03lGz2uYo7mbPMiN
HCwhnt47iQVPoD/A2RqO2bYHiQPziSJl87psd7xq2ODZGVUsPV5Lhh0vsshNH5KpGcgskGm4ExbZ
9Q6ONW5lho6+bzpHVcmMEd1uyqdl000WQIQ6eSHGy4GIcNbCV1w17jEkLj8v9N6epb78GFlUX5lQ
MqwH0k8r003LuWAWEsRB4VQAW2f5JB0PrFUeKxQRY/XZ0vnz7Eg9i55MCB3k9SOaqtVFgXN4V2Zp
ufBSy3gb2uyHlRjJXe5U0gl6aJLeRsfvCJ2HKRp5Rza5+pb4zQ+Dz+yNh0uD9iWwgFBrgjmMzRfU
5rtTRhHTMrBtkMSOhWSm0lXb0qPc2oVvckA7B7kdeTzwa/mijNwg0QFB/61uvZXpgLCE7y344fCP
0UpJ2URKKG0IAH4bSojNEx0C8gI+9F+1LDBEpmpuvaAj6q6ROknXZpE3d76ZH2N3UBHl0tj6l8l3
uYbZhaCzf7HC4q6T/HDb94G5h8QbRsipMeKzl3/NCr/2Zl5HvWgWtD87dSVr8roPCufVz9xuWWty
ubfZQJw9LnEeNrxkaTA4rFDd1s/l2Hjzjlgk1UJFCFO040ezuoksyj7ls6Y041dlkliFPCWduVae
840aVplsv/hw7X6z7QBmlY6CMx4o4dosYUZxZaN7cUzgWqXut989Y1iXXkHirtEe21R3qNKT7jwz
3dQ6ZAuDBenIEKnzukZkukt8ex3BSb7P+qrfmLa0c8csXSqDsx/jqp3JBD0IxDT9qg00c5W5zatv
pTUK73Ywq9Ih+AYv08U2Cus958cDlTMasNCgrxyprndQv+4c6ptPOExi5lQonNIBXHoEDKT3/PBO
NBCUKXspgpV+MkWSBK1YYhtLcjvKsbMG5Sh3+Wtv55fCTInGZ+Uj5ePxGWJn+SmTlGdYCq2TGubV
cTDKSxcC5cmTMNwHznsoN+lBhnTCCfth61mwqwDvz/SDdHIbKhV9M3nrQGWswaZDzTR1pcE8T5Gt
e1Ntu1Nj1hSuS4DadCkMFqXc+HvVaY5K3dhw1k+IwwmY6Dsc8YrwI8p9MFID9AXCLhqKscDTCxfR
d/zqCy/9KSzaw1OPttC5iMOnWsmqE4FWfkljR4avq9pn2U7DGUUWyboM2h82mZA7ZIK1Y99blDbq
fjDnbSM7cHQnBiGN7+7QRQCuPEbfCOvj0SnGsHWCKJ9d+4Fq9bOhUmNAdWm7zHu7eC60sFkiCpmv
RdfUTB4/jgK/rDdS/+bkw7yrKQMlyqal++uhxa517+pU+s0nUMU+8vR7UsHS3O8QIfSdXVoNl2II
jbOdgGrt6qXuaD/Y1xUzOay/dbrRXsY6Ie2UQfNZBm9jye8wlNT50ITVz05/6GwLlp/Idw4FaaYZ
LFTtoo8onmlCpMgDqXE3CMURcOLnfElg8ryk0xFp6EuixgVFnJjEYJtRKNV13CtFV1b15CQp5bcI
VE+G7tdjGcktzyBooUTXCrzxONgEy3jOPYL57O6TJptTBmE+5pmczAJgAiTO+4/aauPUjSONp65v
fv0naTXhIQYcHg9bbeDsfxTcLJiyhyD+Wbi5vesLuB/tBn0bqm6STaBTYUV9JpXJJdxkbLmHlZZr
xXm0S4tiS7khhuNdnLrINhmv6vvUJi/n8/Pf8AwhOZdBpQDh4XiGlDlbukEg3zdjZKEy1MmPeXxX
lryATnK9d20bhptWRxE+9Jz6PART8sWJyzfVTY9ywS89invU1oEzEeXS5qaF5LrWGPqmcUd5A1Ya
JfNMjZeKYRVbxWQ1wN3TI6MryEzzXkrV8lKVS/PdzpMHZUAmqMpkGdkaadkZYf6TXd7J51745rVc
YedHGRRNQbMph/pk81NaR6rdrXvDHi6yZXsLOKDVF5kEpWom4c/UPJLJAjrOj/li9rX1ZvnwnBat
Ut2TYGpWRVxnYF1KsNGEsXjnqi5ZpTfztLKib0XWz/2sjN9lv0QEIQ3iJxNo4KqF+mQ/jhosLQZY
Xt/pFHL6w1GtdfvRdhyFW/aKKFfxNfANyjttudi5emeBJ+zeFS/iRmlbQPGNygQI34R7qIjDJZGb
4ZQ4Zj5rDeNbqOTeI6WIw0aBOHUN6anzxB4dqsjU+w6NBQDCNBnuh0TvKPsp5VWZts0LvKg74RGY
NYjxgvic2lXZuumrjWx58RZOCHOrkH848L+MSP3V5hnqCWcRQOS/bHqC7oMaDIeUsO+sDxz30dB1
wkFlv5uwJ50GQ3DRgxbs6/gYANSjoqasl6WBTLXHZ7kw0b/c8nCRnptw9Gd2a5P+nkarxkZxxtAf
ZRnyURIPvBTVPEhLIBWa3nbbpiF6PdpK+ubE1nsH0vRSOKF+yTT/B2LtKQXQziwHRz2njg+GBUc2
t4hIDeu+jdJ7T50i11lTfTchz0qCRnlnl/NeyIH1VED9tFSU6M0eynxB3tO5JFMDZhkmVXJHG9eU
VAl+j0pZjCWYJd8tnYtwdBwTaH5IEvtmy6XeJPrLjWVaRbjFxJUu9nXt62KxibhOc+7bjmCz5PlL
O8vTo+RVCBCMMcRPrRYfQF18sQBMHgPNWGZ+9QAFdTBXR/UwVs5eT4jjWo6tHHNE3efj4CsLo677
jRNX6hYdkuGcT02wSQdCLqAMgk3uOcFCNxv1xRzg0y/7/ifFcKPfsWOH1uqpJN4+q2onW3YQJHG7
jL1xRwZh7uuSgVBUrm3kARBbXJgKsRrP2riRlM75yvN7VeJX31GhgbERgdHkfDiMFKvOE410dGhq
/aIzIiL08mBRUtc07SyqmwfIgpKNsN0aqsJ+u1S22i07q9NmvI0cdVIFL3bVEYax9OB5YqNctImh
XSLHd1Y+xdluYqzJSI0HCozSjWegeNOpBYw/QX3sSi15gFGB92pU9sBe6f1W2JQE6AvsssBBJfvC
VsB6V1TCUOMkR2bfexpvyahNfJUladj5ejbuwGPz6bhkMAKK+g8N2CNeBKNXqSLt0FGEu2whYN4k
RW/fych7ypbasulBaZ66V2KlAXscP2jmsZcEBzDD6TYYCVjYwDwWhTWqC813XMhdunuPaLhjmKTw
x1AyjzUIRZd6tTsp87I73qWnamdkI0aTtyYP9O6TiRAAcuQ+L3lxXT6h8kUQPdIf+f6YYHTmMLyn
F7uZdHqbJ4ti5AuRz+TaFOSlFwUMYcth8hIDYVG5pzr/LjoIncpLEqbRwrLK8QLDlDPTlLony6KN
l6tNNsy1Gts6+FdcxAC7Bf1sAJGcLHkXRnPZQMC9lpry0DtWcWia+NdRDNUCDN3QMEJ6DUhZ+FwP
uRPxvYrldhXzJDyWBuq+kmzkiD47LlWVNHwNnG1TW8Tv0/FolCYPgCS8qwsp4ufPbZE3WAtFWBi6
ETahhKQ0rDthq+2MQGMFbWloq2yTKpckHVFdUH/rUU7TRVYMpwY6oIsMs8Fcc33vzueq14TmYrKF
Haz53nixARMd+NFVnbKAV1DnMe3qeydXk3Ud6m+t30ZHv/1BELw8xc2QrxzbhS0mQIGociHdFEdw
KkOTIw5vTW2d+qIfCJ0iP9KbsonQhAVftRS/uXCcfDGQt5gZulQ/c79X5nXoeg+FXaLUFpbu2ZT5
UgQRpD1BtDcbtHnVxuDRMnVF00HqQRWkk/XZTAypPXHrtFtIXaxetOo+EORMshkjz8MHfOVukgnH
bakKI30xUlTCrledQn0IuAmCJdEUvsJrgW82K8WTtSuBU1k3iJH2KvxCE4WT8OvQtYIv2jxEGTwC
eejFi8ZS9F0dUK/vAOZ6VHyzumc7PZP7JHuE+XEJTFK6m17U3aZSXrTYKQ5lErjXrpEnyTwcunAF
gQsaK2nbS0vES6V1DEz3vtKz75ROgBFLu27Hby2YdWSq7owsAi/nxOPacFwAV6X07KNtdd8NyVxv
yurRG4byMUvsSw6Z8Cn3pPLR0Tpj3g5Dwx2Wrm0r7poURbhwa/dkZHl3bPPBPaWIrcPPGb54SVhu
A9nPKdzwohczIjZJHDLYiNGIOmow8qTKxKgrIVyVRtKDbOvyPc+PjTD3VpseYj8D2cRGE4Dk6EPe
QAbT0Kp4QT2E+WTEEQTeKtzhVFSZT0lF7Bugmbywp64xyMo6z3i8S5FlPCVUKQEJVeKlmKs6rbeG
4btZXuc2IId52msw/OLMG161ykbXgyeNpaK2DyBtp/5LdFVEKpcw88sr4Zx2YNJ1aEevo7IXpYRu
/Hx9ndv37gLCH3ktnDWKKRalb7vX0dismoVFmf1GOMtBB+ipndKw4ryjL831uo7W4EY3huW059Yb
rFUSjPnBjvYZEbpH1L5aRe4ep0qax6Tsn8nPOccMZoENDA+w62t9d27qeEtJu7O3NAk2FmGrla/F
SGXW1dRqXXTSQSq4cq4GUJem+p7syM7uUJsW/mkZxAv2zwHy5aibWGnHK15AnlgOY2TryF0kSv89
zY32a577Kqq2mnGmLj3cBPBG1aTDLo0RPTUyUmGmk6o7YubtPHR676UkdLzS4DlYiVGlQvajLmLU
RabRTAfSV2XtxQts7bn5WhWJt1H9DNLyjrBdmJjlopKKcg1ymeeW7Y3DzkGmwliGhvX7MJ4OdSUp
1PkHhw+HeqLkq2iq9vKMe3fovGeTP4+i5WEhQQP0rPFtu3NjhIimnmR0+jn0hnvRC8c0OxWg80QP
jJVx0FDomQV94T+PJSRPdt/Ddz6tikCntprYtRahKWnnwZV/Nbq0tSQKAm9mXvjzXewCppycbvZY
h3PRHwJz/mkg80J5VrjJsL45CxfiEex1TLjm/5zObdkwGqWiPCFMsKK+e3izR9NdjLXTHQYllY+y
SrirUQEOhuyR/QGyiWBSFBJNMckKiaNYMyYeDIRhRwtFIWFT/hzF2ZRkbpGn/TQgnMUorL2Ifkwr
i2lo/nrwKEBksRwBUV9XrYgtA3siKdXMQDIvomFMd1kV/GqoDUx3RL7TnTi6Ddz8bgOf/P4Ll9vy
wM0gvBfr3+aJ7s3ndqb/wuXTUre5f73Kv57tdgU3l0/LV570+/L/eqbbMjeXT8vcXP63z+Ovy/z7
M4lp4vNQ2gF9Rz+4F6bbZdy6fz3FX11uA58+8v99qduf8Wmpf7rSTy7/dLZPtv+PV/rXpf79ldqe
X/J2qGWI9g682gXTz1A0/6b/YSiqfGal5Aivs679Ro+yj/3rhA/T/vEMwiiWuq7yn/xvZ71dtdyh
QrO8jXxc6T+t95/Oz2aGrXenh7yd3854XfXz5/DR+v963usZP/4l4uz1MF6MomtXt7/2dlWfbLfu
5wv96xQx8OHSb0uIkXj6l3+yiYH/wvZfuPzvS9lOCXVuqX0dJCPYN1I7MSQCNtvHfxoxEg1DsVO1
izALiziqxISbr+mW4V4MlySQtk6MLJvWefeZ1uhzrzKoraoN6S4LYgjU6v6RXTBEtlMvzqkkbMG3
TONizhjo5o7s+08xLuwutFGrsYQRS9hEU/WwZZg6ILAasv0DdNFnSD3ic2FL8bazHQSfO+p8bTO6
NjBUxsc8hYF08tKiCCU5MRpYEnA2Tz5cbWJYjfR35OgIiFgN1DJiqdzvqXPOVXl5dXRhlVxURmDD
k2xQX5KNSOywsweHiZjqyo/QcrXhuzGon++Ks07QgLx9SHXP1B0CqzgXSlycFaXR1p5eAF0Xs1ut
GjZuAbLhw2yrdwAmp80b5IKsKCZWZo4skVHf3dYSS/udVhHU9PbX9YKkaA5hGkPL+/uUwi3tu/6o
8mJxddNHtmiWunHksqeIGb0gbxKwv4rVQ49MifoH4fpGpv5qHLq1wf9tDyjXO/jVpGUvBO+FUUy/
DRfgRBzJ0XdJ14CqsPOCotMUpo/M2uaF5V87jhI4oGEmew4cF4IrglfXGcJ4myZZYzQn6VEvP8y5
elZDueziJN1/njgqg79tQunu01qia2TmkUi3sVUqA636GKG1Ue68U9Ak3kkcAfby0G0tvbULZJa8
NqO3AeHXOWN0HKksnVxvM68Lae29bUcxcdNA34lmJHS2QxlZ34kjBNOGbSIlMzGY/HETXVfXvZSC
E2ZkFEcjNivNWkcGXobamA/xWFOop1aSlJOwtojJLcHUanMxcB2d3MVRN8qEvFXvIHxvHmSczJWU
Q+kBXuOX7200UvwHRIZUArb/MqiNmb7RVfvrzW6CJ1Th00ozsjyuvBYjt5M5aBiCquugMJmu+s91
XbsppXqUGtpLcRGG5al8ImUCw5bt7kRjZBmK9df2Zu0iE2tGTQjRwsk3AdmC8PWA8t0Yd9KHBfQi
J2AQd7F0XfA66cOCZQ/XqwRDw0KFGX2vT00Y5s1edMXRrflko04P2lg2YvPbwP+0wG3a9Rxq76wy
qO1SNj5lf0jYIqKArCYXX/bTS2ik7K5CBCXEAPG2CA1qRGozONLhpbV3lAKM6Uz0wZ7+MlqG/4jQ
grwSdtBjzu424+ZbCmFLsYyYe/P51M29nmoMp96OcvQmNSmZjNyAyU0Po4cAgNrWtggayHzDXopW
2wgPCrgc9tyOf7EmGHuaUV2Xm3EJpMqCwn+Ck7QTnKQZAPXkY26SepwOhbGeRsTRzUdMqfqV1SPf
dHMV5n/qBgKiclsplseT29bD3egYF71OuseCDfcu19VyOZRx+tXTDVJKAKwInQ2QvE0pKDlyXwsD
4GpUQL8W1rU7k+phK8DGAoUsmrqy3blhOMnyZhOw5ZSqumUCfmsuBq7wZNdxw7Vm89X/AHr26jba
wrz47erYUMVdBTDmInDl7pzCcXbsXPV0Jg5FAxe7AYSgQtP+ai0p0+4L1VhpN0/ITl1kOCcf8kbI
xE6NmG4XdQDAkrBAblY9jKEphOry6NXI5gTVqczhfRZHosmHhGrbVAfV4Va/BqI/R7EHyAEmZ30t
nGVNQw468uFEra3q3Kfxc+g6FuTDMZBTKUYN648tJJV1FgP+dPQ3e9Knz/GfNaL2kbBlfqidPDrC
/R8dm9JaVA6hT0i9fpnE4Fh0I3iSSsm3kNAe5NEeupnwqToQ1OQ9UYZPnYj6wGmtpK2rYC0O48Z4
twM1W3+wiVOFP3N4wQ/iWCJk2vdaAtGd7uySqelNBUbKW18coROMLolZbT7bpdbZ/ZOtN3x3JyH6
hKb75HNdVVhFX8wRTTtQejIXI0UxyBuyyq1hKhdd9/PnmnizLwNkN2NffyLqUZtN/ux5qYyCegeu
X86eFSTkz0ZnPogZYW7HxzLnpTHXidaaDTcanZLrvZ/67l4cJV3+ZfBscyV63VC4e68CkszD/bdL
+OfoZuuAmaKG46I+MY3eBq6TxTpixU+nq6nWWaR1MnHi/8u8m/OvuYGMCoUVrGQ/yNbFqHt3klzC
Ql848SvRuzej15WfiGs7hk7q1/bCh9iK6jenjUjphK1/74c290wjlPZmbcb7T+s0kH7t/a6E74Yv
8UGRK2vbSTnxJ2gHZjXiOYcAeYnh2MAKuGpDoJdgEczyJYwkZxnD1jWzCJSTME2iJbxjzaGZGpJ1
H5ubTbgosrKMSlva3uxiwq0r3IQtzTVzM0YOWm3/sqSRjx/PcJuvhaQj6iS5uIZBIVSMuIMFK/la
dGM5T05OEp8A2Eb5vElRs/B81LZ8rYbnq0eBS9GCfgapVkfi/F+aDL1e9F4NuL1nYijsFHisxWHu
JajAFoTVPhjdIjOXWheCcnOqZhUokTKVHPgPoml0CCTQur8TPa+AAOfm0U1uHR6BNf724K0J/KOC
vLdSpNWCtKN3LAVJUlHHvLa7Wb8URqgz/eMgCJHiyUkY/+5zm3PzqSbaJTEQhpq3kcHqwSCUa09w
hUSukj+1FUp0vzu/RwqpkFYp1VEUw0z3Pc3LliFUDnNxG7zdFbMBZlx/GrjZrvfRaUAfXALp021V
NLelbgO3abelbs4Zgk3Ea5OU+3o9PlDr389sMu67MUIvRk0sj1wrJUWx5TbFvIKrxG/U+34ahBjD
njcKyGzh20umsQ+qSe8209qCtEqwt0s1OIvRIOc/kibQmIuuRWb+pHv9JCQkP5TDsqU+pgJJB2Rh
kju3M23hNqa/TRG6OCQWLFzsifJoIQ4hFh+qmZ2B7KQMtVzVQ9pXs0KTf7lex29TxVEXTBwMA3sV
0SXKTjVTDwgvkrJ7m2rjk1tryuNA0nOuRZa+BTWlPPqlZcN277koTudQhcl6Nzen7KuB5OvW0Irv
xSjbbFcnG5hGDxBYU27HKQ8rGt1T9G1Q199Fr5lytsI3oHTnH32nNW/TxZFYV8mkcgtLV7zvo66g
fp33KYXP4ayXAGaErVWo1qwd11mPRSadcup0l0PdojbXe/m8rxJlN4omrgA4ZZOc4EwYPgxN4xlc
HzsvaX8dCZcP3loUvKaZXG5A75Q7VYZY8o/aoJAcFN0syPakRfy9MNVClbBKSJ2ZcjpR8P/WJxTO
pUnlnNSrQI+RLPwwo1fyvWFa3v66gBi5rTKm0F0v/lzG0FYkykcvnv8f0s6jy41cSaO/KM9Jb7b0
nuWrpE0eSS2l9z5//VyAalGt129mMVrgJAKGFIvMBAIR97Oi8jtHqeUzJ1DVs6Kknznr70+mqGmq
Ne4ImUTKSvQoK716LqJuBfp8fpD9tWpGiHgkRUo2KpbdPOotrnsxXA7y/VQj4Ait79sLuGl2znKL
3H6jLJcDrpKFnXjFUXYmimDe6xOZQvL1UYhQ95PLsSTgaqc33rumNs6OQnisrDoBUOW5JStHVivP
aRaqmTjnPFDU959j+l4zzkoGZ9yvPOP9PoZFbPyg66j9hTAtIyf9mhGDcy1EwRGmdg31zFqPQr30
bpMNmVmgk5Cg8iOrspBdQjN6HolOPNxN8oqc0dHGOXOfh7ND9+DnIH9/vdytp06uuT96xLqKtyCL
0TEhqOfhdvCV9mix9yyhDejtUR/rnT0E087V2hY8LaZUtw2yVmRdXkrrbYwcbjccIhKKWzXrcCb+
uWuLfxlQqOR8JpGy0zq2ELJI+8An6krUG1XRb0bSXX423zv+YZvFiM7uvJ+DZbNppPpWIy7/z6mt
1HMztD3/MW1J6svOmOA3wgVJVwmKMx9a5w08aU1EOu2g+NDcV6DIzhugs/rcxEgGOmOaf+T+VK7d
gPRyttiAnmt14RSqtvJEZD5S0PnREpGb8kraZgLRCSsWLbIofl3JKpg0mj0rBcsziAdvMexV1swn
uNTdgxZm/YOuWf5qGFC8udtstQrOTelvpWkg6RLKrEC6GpM77qVRFjFgiK1NQIfgXHcP98J+jlu/
eCA602GraJHEWTS1R8A9L1jFtnrOLKLZSDFdxeA1dyWn1W9dwyfUxBaSw0KJmfxfsqv9rj2aojq0
RLCSIeyfZKvthl+GyZsucigRsNes1qsH2eaa5bYz7fRJtkVKuyACJ33RPM17HZAfhvDi2cpLBCnv
gYDN5lj4RKSKWgba4HbVeSkiBFrf7GXDaAX1g1e73Q6SFusR0fne0IXKXtXMDsELusm+xLEFmy4g
MOXeV86OiFyVhOFt9K0trAnHUAxtrQSBv/GGEA5BGhRXWagW0lBzi4CurCJo/LOhKRvQNKoabO6d
c9GK5MSwCpMS9NyvWZJRK65BqHvroSsRCPrVIEdYA167WHGAMZnKxoa0ved17H2uoRoj4JSqkNpD
lgutYIm1vNfvzQgXAryU9altq11jkrwcJvO24PwfylPQP/iGzvdNXBnJOUYD8MqZ8k9L7BeD8Prw
B5IdRENftjUZDAST4i1e+0pKnn7swQkEQLsfvNZ5mERBVi4qwDXesVSLnIcws5wHS/OdbTsmzuJu
MzVFO5HhdJQmOVT2BWOzaHM9JEaR2WSjFgTR7WXutvvLeD0Zxz1smqMXOv2exGyS09NyfrdZcq8y
s8MfKaouNCrS9s3HsVea58R0toGqz8Sa9MExJcJ0Gcmq6STrtAuanWyNqvFL7IujeqJzXiu+vbIX
bBXA92wIEa1g6qrR8g1Yjmgrq3NcEUWphd5ZVrWaiE8lf8+NsLvwpEpvg9BngTwMqWEte5WGpSzq
mnh+Wc0dgJ06gttmxdfWLguUFsAB7ZvSybfcdI1nDhu4kwMS+CuywW8DxP8KI3BcOkh9X//oa8IJ
QIuFvnmKyjvLxxXJu96qVWfj2ItCXskiQorq6FShX8FAp0Uh3GrRG0kLcJNqUjdPhtfG70PSevFL
mXfte6l237Uu2rhOVT2Wg6q/kJZOeGTdsFKMQuNlJNpjFViDv5Wtkcl+H9USgwAMOk8ofx8TnzCp
RHSu8SE+kAJ+kI1yfFx9S112Q9ISlvGnoFYgXIveSgnYfwYsr1qWukr5qT3JguQr1QqfBqsvn0jm
nPElqcAuZz9Jl27KdjU3TcCov/q3fbE1Qsu66I7+3c8QJBsHLb0OBXdKlpPQ8YlGvHaikA1jntv7
YMxeW7v62yQG5Llbnms7Xt76d3ZwiMP53ElEaYtUory6F+2/2KbM+r/63YfFMd//QmnHlZkGCbHS
PsSdySRjWOSU6k2oQwyikFd9yTnJQtb/aCYWNNqFkX+S9tsMcsgf/e623/qUsDo2/B6+a2qls8jg
hX97pfsQefXnu8lNfEMjy7rFf+0oZ7zPLfsZoWKtK+4qkLrRCFgOLlRpvrVJubEEW1rWQZtEBA8T
0Hi3DaOBhtFvdTGwk0Y55l7UrhMfynJQHgkctJ77Jv+mFNZwkjVcrvqGvZm16vnePCMcsouSYjzl
nauhkkOmxmTHOvqmuX6VNln0uQXk0tWLtayWykzsbtXPe3y2fP+7OnwjGjoiQ03r0Aos8o3pTd05
SRqPPJUoOCiC/MqkOK4JEArnOiAGPQiv8srSedoUWgcd+Z8NqIzhPfatd2m35ywGQyG6aOmPZuAg
Sc6RFW4IHGLUuc0pNgqy5IbeJpZ964kDA/9bijDJMWvT4uiM8WNkWtk2/mWS9squw3Lx5+VIRjtW
PujbaNn+W6dfs0nbf5+y9L2/Z2/LYEuQk7vWBi8/N2nUA1og06Akx2QR2X34PSfMkySiH/xlPgzY
WO+zVrQrX3PTa1FAEgTup+8mu9KuNmu0ld135ZLUfY/Dh3Y+hSbh2Zs6JJXIaZxx9ZtRXsrCCAhQ
71vDJ1yLmG1iu/X5dG+eQNx3i87nY0I3+cu9IQIPixIbmpdqVjzxtOV2DI5U1siUMI9NMX+SNVkM
pSm+NEO91pupeJI2NQIEU88uP25MPqLZHNVGa9lmChP4E307K0a3vNuyrHUXU0+w+n2iMfnqa2iX
32YlHexAmly8kHNIW+7BlvXTMd5IG4ujaFnpUbuDM3ItygmJD2SWnnrPHs9wM8+xqJEmXz1NUPg3
QNPmlazKAh/+dwLlY7yTdEsby7v6nHjLQdLUkm29hWzQL2vA0OQJjxORZD7SjGOpX1Oi481yji6t
qEm7HtrmkbXDQdZcdTaJUtSnausgubWQxlvRqPrV15EKMzpIc9IWDqpxMad40WR1vLY9pbpEpcXp
LGjeXepoxoX/t0vAs6O99jYHKGpvhn9NpbbMgKGQzN2bh9yMii9hReKqC5UK2JGirJO5ck4mhJKD
16jm1sEp8tCTD7kCwaK+W0X0lROu+ocTbxHXCDbcZ+qtQ/bcQ+fp9rKoAmx213mLgrX5qWu9g2y1
lQTifTrxFUdr1N6pxELuUyRuVoZe2yfS5r+DVAhJoNCQ9Bame3G32TDad4XakW9OD2lXxqnsYVn/
PYzczf/PdP/2qtIm3iH7Ln0dEClfi+PLVhSdOHmVBclGq5iA39PdJHsE+qRtOl3lDyr6SpscL6sk
gj4R727tZe0+L1kyOSyQbUG61KEjrFzILGcvVZ+SLOp8BmXvXRtO2KYmr3aFrkaXfGjJ/rUM+xFv
EMpTng9cCR3SBbIY1ufR6p6HhG+wMjZLa+CMk13+8cZX/Q21Ki8nL9PXdWWSKiPIqrphUcgrUcgu
s6CzdsJrHc3Zj1kvpyt3NDDXY9h/JVnlUJFW+R4AN9qSX97vqsiPkbFRv1p8x3a564DfKZzibSQB
aeu587SW1WZs+zVCTflWVv15iFeqZcR7WfV0Ab9C6OI4cat8CyBZkW4EeqtSVeWM/jNxzTn4tUp1
9ddRy39Wa+FvlVUv8XxQZP3PVlnNHkpzPQXq936ePcivtorqUGoS69vmCdHRAzsYW0OxhP/MKlN6
9SxrssjCTIAs9O/xYOTZenT2uo2jH7eBQTqMatyuxGKdxJhq4BCIRDPZYCLlcGvlp2aSoiR6p7Wl
r0t9gD37q9mrLKNcyRlv05JZu5hyX1m3SMUs+7QvDlaSoROIXOxqJv78q2oBYdC9z8o8WOtZC6ND
V7v5s5EYXxHxzLZlEBCn0wXFWRauP7anwb3KytRUVbe6NxpKoC2tGomlsauGHUDDNz+vSCb0an3h
6Y5yaYWcB6cBwTVPoS1ZmvGbvazywFwMLvDJqO3wG9BNjoJA2+/nHqVLji/iT50Oo9K23C/tEPCg
S0o48T15Gd3Q9jAjCu8LmKAvWtnXz6YxJQeWStoaxPPwJWF5nBreFxNPHSe1pUosrK49mbP7XY5j
H8Djm7STx5GMR84jOpPnbmTdkGTq+GxqtvaZjFK0OwkR2cutoywytkKhU/KYErtJWUQVaZ9qWyEQ
njsupOFyds6lZ6/kJtSNhVxbHiw1v1WvTRKr16LxP9VRoO1lTRayMU78xUBu3PluN3TdPHWlMVdI
VaqN92bPxny2/Wha9CqigjOQubWnj+5WVjPFekXVeYkaK5oYAltjanHIp6aHJ3mVzGHWLORlELhJ
s7g3qW7LpqXWiAxnyG8df14i+7cwW9uD5jiPp1gUAV6YfFUbw4dT2N1WNqC+5SN9EhXvtpmTcVjW
YcPfeiB6SF6GArsTC1EL8cA53QpB8rnVb506jtw0tL4AYomYaRkV3cBz09h+hg4ao3CpFVzF6LnO
+q4V2j0N4fI81WNj12a6/qr2/s9W0HfxYRpQhmOd4C7IpQu+zk6yrWPT/AFhf9/EHU4+IA1sH/29
3TjFg3Tkp3o1L9QgD4+yGmhhuK5U0GRu4rw244w+UjJ/tn233KTtiPPRc+oPYS8qffpMyixYVr7C
HO8sKyKkDoU6Rh+mmwAz9pqXboICmUX9d2l2syHclsa4sLKdzR7tALkbUrO4Mv9ZnZRxEPKFNN8u
b91Dwq3Migfnfcwf89x6a8gL5Iv7nIHnPDrkQWzr3BlOSlAMCN4jZWUN2rVDy9xEzBebbE3UcTjJ
oqjzF2UMnG3SxLZ/ljbQIMTQ6GW9kCMIMolwT4tZq3xOdhrnPyXir2h9k5NUpsMm+ZXMxR/QmRey
1YriT0Wjdru51XSyGsSIKGw5CSrtiCy9Xx1lFhhIH/tktV/YxiYJaMueBU3JIqRuOcTYKnVib0p4
ZtCudU1dBUH7oyxx5StphU4geS9kVvwt9s7/Fdn3bvjZIAXgbzZByPijwc0dkl/v08jeUiX+Jhz/
z/n/bZq77SYf/2tEbkFW4bfLu4nEu4mEPLTsfX+vVqg/BWZuLDSlqVb4GIoHFMbyB0dcEV9AApN9
lRZZzCEqcvVgO7919dJ2Yj+0uw35NcNYTRm3Mb9by5FyatNV+8uEL0uazKwPUbywTNzIURhv5tgK
vIXGc/VcusNak1U5LivTguNM1dyoAWnjpPn13SkiIvT+zuSrk+/rcMOf++29wWu7/tjgdLy9DVMV
ImDKCiFn5zHD7dR5OEp1q3If08Yzz8S9HGSbKkzF4ADqMCZWR6IqG9qyG9a15nkrPWYdvmQH5y8a
2oUatHPrwx/1agPvOclZuCt0j6jZ3NuJ/Wv3UF3Ojpvs3KizLq1VpDxfM45AtUYlRAeywSWeTesi
r9ygNvZB2z7f+skhwZD+lfv5vMv4Z+D4ZoTDT2LXNka0sMWsst99KhEXOjllcbi9pAYrIyIrazWI
08ah7wJS8MpyJ6tonSMEbJGKJKtuBuqj7p4RDHCP6Es4t+KPqmyQtt6Lo005hTHkQWL/jHhIF+jb
1I9ozNWPUcyZl1nqZHwNU83HTEGeye822ZmnYLtKB2gdsir7ybFtzNrDxMF8G/vHfE0TttuyIRdb
Q/X8aBb9z8LrnOPAooEUeEhLJFP93SAkyyuEEMBxWnFT1BvY5TAnwAxWWhWs5Ay/XcppZW/Z4kMQ
4YeGNNKsIh6F+CaSmGWGJnwbeydSpnGyDRZq6eWQqatbnSxU93TrNXkBBAs7/PpbiyUHFWI81HO2
3+QJsgxPWa+Yta8cZ7IKWV9RWEmpIMPMqR9AH107JGMZnSLyXKHPG4c4SzcBPs5d7JBWNZeVdeDM
1t4F5vCkGANZ1lCRF8bctxs2UNPnBC8C+afThx7AROAb0m7qtL/Zc7ueb/Yh03+zy/4z4SS3/mba
KWdUFUGyjOCThqq61EJdN03YHrflFB1mob07OEgLaAjobRohtmuwcdnxiwpXsjUAzXry7YQHlBhb
5ZP9oCrRrhN9kT5wD27gv4EwnR8buzcWTQ21BxbcAmK38cXQOuQxgj4CZ26S4qo3+iKNveTSR2X6
jOLStYIm/okwq3xjB40CYM0rP3lkMuM/Kkn2Q6OdA39UE7MzKZr1GXQ1AkIVIkCDW99MgR0CKOIk
vz5rtYIvLSM8W3aWfWSDrMqidMhj9wMUeYJQMF/uHeWVIpDOxfDtPr00y0nutiGMPnfOp3Qs5k1t
NIG2qWabpEWF7doKIdJqyX20YRklmqw4qU5jZ3AXz7w43eBAyhb/MYpYqvhgeMbqNomc79bJTPp3
TTHqXWzE0eVe2AVR1MO0vFvAI0UXOJZoJcyR9YJLMthL272LvGpKd176mqas7g3a5DIMr2mwtfqM
vEPxYjejvCxqIjugN62M1Pz9XRgOrriu7L64dTIcAn/qD57q/CykTVZlw736W5e4UtLFb/Vf0yiz
by59ZLWWsvU++L/O5YgXVtoy3KHZvAftMW+j0QkXtUBotZD9QQG45apUPOOYhx7oLYnaSoBGnRPO
d5aTFeHs9etJReWSMWrBH2Wa9aPsAn4ggqyEAFMQlNZuTB2H1WOtfBoGbU/mHDRuNRw5/BLscmGv
5uq7kUDqiOJQv5SteWjCbjMo/SFurOJrmLkNT0lDeY1is1qNjTI82KoVbR3YGkcX6Ylll04l0nY6
8Pu2/ZI1TvxqlIrzUJBInIN7e/U5j3kpgoNskgXoB0Ka1QbdQHqzrnhsGnOB5u63Cq3glwRxW5Qr
lKWsWYgZvTgjPzI36VYTa+2VYyxsJUqeg7Drn5Mxi1du5rfbNLP7Z7Uo4jN3wDfZKIsx8D+7rBZP
sgaOw9k2JrmbsYpbaMlkrpjMc8Kfk81N2m1xBJ+nruXAby5YwwiITw8hm5gTUYV8snZafVul0ICi
SBl4CP+txCOFcbS0AexsEV96b6ia8gsyLw6IZbwAShZyyjQmDzLSiijDa9VmyYMMwhJtjajJtiCO
r42aqoupZdXhWG3JcWGiLojVL5+cwiyeWEuTLJHP+VZWZYNRkCccx85Fmhqrr09667zc+otBgSLk
UgM2PenUx+lyMNuvsRd0R9mFkwz32s728j5AU9ulyk3y1GjmInFYBCdl1FugglN/72XKNa4Dhc0S
gZ8XJMv6SzY0nP+rKUkrPijPreGQs4BGUb31fc3gQ/SbZWWFHJGJh2mqJ7CNY2R/RE0WsrEQPe7d
/nfb1KPCNzYk9ybKurBd6ITsqV1wI+spztzjOIbVFY2SaolKa/bt/+6RMcf4zzk6rUKTxCiCXZWk
7XMzKR8+7/FUiFqdd+FuHkZtqShm82wUY/ucpB+6mSZP0mKhMYKSoTVsZFs0ec7FHOEkBU37mMY6
Yc2VeWFvijJ31vdfBx7ZoaXEH63jGZvGM6J9kaj2peNmYA+uf6x5zNWk63I5zp6ydksCIFF9d8Fh
zogtza3+OoFeulX13tZfu953fqveW2Xnfxub4/vbwbzNZr09ycJTIR/w0C1AOf5tk1dqB/ECV7DP
KUguAjynDFldFbLk6mbsRDRp3Dm7zDbmw1xCx5ZQ9g4FJJ5Jzkuvzcpu6jtC9XM9+qRWxhLoZ/iV
wEnCwSL3VXdiJBJLYnCSHrCrEV2sQdEvCQQZkpv4mZyyoFzfGu24dfZ2oL6HpDRw1OO/FQ23CM+e
u22PgM2q8GbjpQrN5sjxR7+QVR04+EPUJIj01Eq3NIx3TS+7Z9lWA1hIlCq8yJpWTuXSvcwRt/IH
GDjucUqUZEkAAPIikz2d+2o2lsgthV8dw9mwUrLe+7aEKqJDyLInJXwrhSCY6CBHJkKYpB4hOsmR
LK2jr3NlbfLJsd6HYSi3fbIOA9DfMxHD9V9Rhc7h1GrKm90PX2urTq6ypupvTdeqr4TUdY8crp3T
tED5u/M5ydTTYCmrej5kW0KB7TVxeh8Z+fH7qrbzmSh7Zd6VRF3rKa4hVRRWOMKc+nU1ZpAy2AwM
G9kgC61M7Vs/B+DHEWjY8j4+bThEQf6oayBA+OHGyVHRGt2OnXE9JRevU3XumKn2BKl5WCZl4/Kh
z8GicWoTHJcxLks3KI52V1Xu7TLzy+KouRYuaKeEyKh86wzo3DjcCqSGRsLAJ55ShTEgi9O1w7Pu
C83wzIy/pb6/xPXY/cji/sEERvVpnvjBmEZVPrReUu76wcZHqGX6xYgrdRVqHNjD7P4iB03uvoRC
9N2xhmwRqnn9mvcIrdeO3y/qAAVwzgd7iKL85prJrHdtYncv+CSE1hix7bK1LsKAQx7zm2x0isB7
5oORTbJA7vwN/W7vLGuG3bhLwx2IOBNTgy7+17lkY6XM7j/nihA8MQ3NO5tisJwr1l+CNDNX0u3W
W12KulHU/vTX/VbvR8VdZh3EoUasrVsd9scMD2YHK8J6SbXY2VR9nqxbsdbu4xr0rcIduBdVdTTm
C15rzn2pKVqpP4/JoxwoJ3Osco+Cx8Azj3YEgiqytTLvKOdSjfHfXyl4LYOIR48R+Lci0FuL0NEw
iTZd33QL2eL11c9mWb31UbNG2xPnsb8Pjkt2FgH8oIU2GdxGa2LcjrqNthlhrJwFptxfhckX2HM1
1KYIWSYub72ziOBaRYsPM4g81dU+WWpImHHb+ZshKKbPxgx76m9zV0HalWbV+VfzP3rLSXLh0/tH
b2kO4/gvr4BtPKpuv2PnZG0TaPQv5hR86+16+gYk5EkBQPRm6rFFcpWlkrlZs/3p5nkhe4BZ3Ay9
RzanH5YEtHfvRqyNS4MT+DOrScirqtIWZ1nviBsfBBfKG76xtEa2qzB/5EF5QVfG/TToNWpHFV5t
B3/qtoazc3CaTjn1vaev52JoXgCbD3DlmvFbURvixmP+wDG0hTq86HJvfukJbIFPohLjJT41qybc
41/saKidW7NUXwIXFuxgWT/7RwhF3fvf7aJ/L/r7Dv3l/PID/Wf/++sGzPNHf/l+/tn/X+aX778W
79+ZivXIAcqL4VnfQ6MbvnVQoOckRR/GXZBJFwH8t/IdLgP9G/rpf42x6RyA3PYsOC1rBz0o3viu
P32G1waKrVbeHR3mcSXsiBdPnyHyLM1f9pxEu5td9J9ds9/hPWkXGYIrx8ZM6nqRZop9rAbDQcCj
11eyRRay4V6VV3VjMOSP5iLuDl04jru7fdIGC09ZqD4j6wyXKUv0T2XfvLqcqv6At5spDryxbh52
Ixo1yxEMyyYtvRq0HwV6WvVJVuWVLJSB4/LAbBtIKDySFFK0yrk9yyIpvfYciUJWfWu0liBe2tXd
VpsdfmxZD5Q53hhmMC/kODlENkwlVFlyOmvw/o76qZ8NpN7q4LVwrejUD452s08xiJMxtZHTVFEk
YW9gXvoB/EuSZofK6VBRT4nm2no5wt2w25UTjl7y5hxSkWdD8O/y+XmM2N54BdstZ3pGHWR+dtEu
IKW0R3xR2Ei7mRB2ZcER2aT52foDyW3Tczt6IHAJy4B87NXVMhhdMgpS/SJb7UjkWRElttaMcH7u
AHGJ3TCLyXZpqIb3EYfTuwaX8EeaPDiQDIOFbRMfMYs8QbD66y5l3aIXhB30avdZJ8Nt2KI8F15A
QIktpjEg5QuJa9ypTkhkgAbYTa3Kg6yNuEau8qq6Nn013q4VnrErS0/5zEYCgcjhJ2soC0g9r8hM
PNd5ORbbup9YMgPUW3I4OZ4t0rZyWFCQfoz+q98Uy7GcTHi3pbIO1Cw6JNowPzVWDHIWsNxuVC1v
7bZhs3FHFGM1JRjf2kQAH9s83OtxN75Nbqwt2ADm6DDQOlcJTxQE8MwsGlEpqXhi/CoQgfxZZX8U
HxSvgkcPC+hCGlT/2jjdkrUIpyaxxm0jCdDEEVXy7IHe9fkqHg3+S4Yj6JoFscS44Nd22egfpSI0
xJvEu3LgVh9NokvQhlJ68iXDcMPk7aJqyY7IXVd/lAWL+6uhaqAMA9hlNzvYAVMpHxoitx+LlMSU
SJ/Bbv89xIyqAb9h+HE3zUA6d6qBQ/s+DeekCNvwZLwNbQBTLtO5y1eajxByTTDOOZl14x0UfxWo
7Xth6cHFBea5kGY10VHQMO0PDaol5/3uBgl24qYSHIorRRfhymq+r5PaU1ZdXLNHKnJzM/dadnWT
IL8VGVInCEODwLYJRbkURFZuVQMdNqvppmsW9DbZN5rzGUTzpjSD4nsxtB9FrY1vpqMOa0WPmxMK
b8OpaItqNehd+9JXmb/iiDzaNVo0v+FfIIwmqEm+GLTpLXS7zwqxJqQJUlMDi/VNNjybeWu+qMRO
8eed33KUeR7C2XuSnSrxlSHnQVs4EaRlPe+2ijomm8qE30fuy/hq9N5J4bn7xXbhYBojwTlRhOok
KZlw6cah/VJNpNAVTuo+jpDFjoNGHMBEpPaXCueb4TnlO+T9dBc4QbRtWqv9JI6MZAdUemHgTnl/
qHtdf9aj6q3D77oN8AXsagF+bT1NexERR5ukdqIDor8kQQKzWiL2pX8dlR+Vrkx/EVDK3Y988afQ
c6KdUUbGzm189bENYHsDHpv/In4IgJbyrQ7clLibRn8IHGSrm95BcpZQh7xo4qMnCNKy8KdZPRH7
k20mEVpxt92uXCDTbssX6tZiiY6hxkfsGCZG59c8fDY2QqjIq1VlPh6C2cG1+OelrMtCN83xoJJG
8p+d1FZROXYOhvFgxRWzEMAYEiMEKkElyMyItP4S1JH1WNZj/xB7X2LTQFY9zcL8FEz+k2xzvNZ6
DMte3dU5MakDKQXxMrFCc90XtsYZlqgHUGaX3JoLsG9090wYj6W7zSoof1Opa7u55kiaZHaHdbDG
iU8zE/+NgGXfPTRNRNi/OlxkDeBt91DaLh7mPNHX0iYLwVNAq0C7IGTCVNLW+vpHpint4dbD+tCz
4ICHYoYl2pO7VRBrgXaMiH+sdOeR0/v4mqoeIjOh+5gZlfOYZ1Z7QFM7Wshq4Iz6FTVFXHi9O39p
tOEw6kS6KF4y71rFNDcsOtRPBCCCP1X2zag84nnqH0enSg6upXuLwA9+mGUilnxCw9p6tivWJi3n
ZosRgvKrnsTpqvGrhtdPEQIgSvDsNCxYHIeUdTWr3WMXqg0ntkV/9YVcAYjY6bnriBKcTCX7CAJk
mx0HUJ1tQxcgz/ux9JvkKyp+waLPTIQ9BpBqidvoiEHEhGY4ffYCLhYtrC52Hjscf+tpJPyQtHFt
01YN2RgEHuzsXDeOPYvefdDzMbqquEeodrsz5yE5k/7NrcgekytSizwW2QU8TkLMpArK+Rl5MxX3
CIJso+NasFdG7QP9hISMQ37UDiDbNnSqv0x12pe5gPD7FhnD3YzEQRZOC7vXnNfZRh436mo21UFN
hrSerLwmqD+IQEIZwiiADxtO/VGmC/ZCwcek2sUJlEi6lL1Sh5xvI3WRHRGDQL6s3DQHi6o3/cVq
/JrftF0jhVopb27okRTp4Z0o9P7ZCpSlOp1C69KnZYRmzZgfdCSUvhll/pelWvEnVSN8MYpddGU1
m3PXNJ0JlLVBXWRBfZFyPTrQfsd2q9JYqEPTX12RRiYzaWXGLbGYPTj8/skV6bjSNCQBdJa01w+e
m5bPM7mLB0Sm+0VVJ/1uJCZugzySek3aKIJfoV1kjUhZAlNEAbmw3SbwiXlCBma8roxBXyhlZj+B
Y9EX02j7n/uuuqIC4QYLHrW2ANryqucoT8gcqfJokxsFT8rBSBSCo1I0XfXYITGjdc64qYx5FZBw
xTqxO92qVe/rm9YCyORyLM2fIY43bqKp6kFNGnS2wIwuUt2vzrLIxOFNzSc/3oxJvoNeY55ko5qZ
0Efwka0rCzGP1CUqpDWD+JIa2cZWQN9PxIHxMy7Mh7j3jIew6KsLCYZQXf82NeKqhTDpj5NzvNvH
RDGXdtOXGy1KAjjRCHbubtNxRyR2Z7JuU8mJkRztTk09/NCaGbb+GBbfs0szuO13JbG6helW07Nb
zx7/U3M4sLP1VkNbfGUFYKOiwRFyr+YhJ2Gk2MnqveFW5fAq8Zr8/Id9NDt1FcPVXslu96IocGGY
+YO0mG5Wuqtx0rqlbnr5evQPqh70T7IIXT5aX+/VvaxCKtcg/kLiGZv+SeFb+ATmMt8Grou6vBgl
bdA0yV7XYu8g+w0tiS/J7G9uA0S3Qg/zTTP700qOGmqzf6pr9Q1J0uIkTaOL1mzfxBc5iNi9ArWR
cFdyQnHRBhxxk4ZypVEPOGPB8nP31D8pQRZsTNsIDriVtSdtBu8qe4xO8xXvlvrcqG69r61m2Pgt
WsFqEe+borQMRF50/1K15Pt3nnWCSgLCFS2BlWUKSBXShCswsPUev6X7YfNwiUrHfAsjLT4NxKAt
S992P4yw4Vao1jG77MJ6s3zkTzI3XLYFEfOa5ib7JjO0E/Fp0TaO4+FatG25hjaqPuGtt5dm08Rv
VRVp8GUyuPT29FlBEOJb08f7MjEMnm3utI382SevhKILuTl7+aSzu8Ebb/uA9dPpk2+l7rKdvflY
Jb3zGqX2Oixn7PBXttoMN9XKjfHT/xB2HkuOI1mbfZXfej2wgXKIselZUDPIIBlabGCZlVHQWuPp
58BZnZEZ3VZdCxRcgRkE4XC/9xOZTlS6Q9bVIxKBC7lBCmQePubAwoJiKM5tMVV3XtB/k8MLR7dW
qUCWXSd7HYfpLcFmY++6QM3bYuhOhm1n6wC33UdRagIKaxZ+qy3co+WWp+r3YddbfyJy8CSsOH8L
87xcqrWm32fD6G/kFXu2Htcr2ui2npS0x3xqsPLHchgE0H4t/CaC7laPdTZRXDEDVfFDI+M1/jF7
zxh64LxZocH96C3jaKSB+RD0wDD6xH7rDaAsCuoDexMV6QfVT9hFIlAwFWqGoVd2RdH5mdkemDna
pUTRgWptl2P23XPKEAMqz1lWWqXvfJdi3yWIJfU9rsnEa8BQN+Y2VLAIl61DzA4tAJK9lK1GCand
hlqIt584KK7urNAs9r8nwZqXv/a9bLUG065UPYqwTs6jYmYzVW14nBFmRa7vq9oan9jrFze+HgVr
CSz7vT6c6yUQ7ff6gvXCf6qX/ZWhqMhIpmKnJpG/SV0twILeiJ6CzlC2bYz+ge1F8VOvK8WNpWN+
KVtzLVHYd4y8keZW19VxUx+S20mbkzhN/V3CPUylS276HpmCT/SHrCPfSTr+J/pDGczkRtZJgIhs
qAV5gRpwqG0gdOzi0HbrTAZpZCXS30qHmb3WLSxPircGx+vnahbQJwiIwtncNfkQ8abNQTXKSIE5
tuZJnunzGYL+50GZkhtZ9VmfZ1az7X+Okg0kxP8a6jXil1F6MP2optrc6ZoWnds0tlc5dJ+VKFBZ
l3Xy4ENt2OmFi6sVJJ5zXXUtC1y4f/C8zGU3xR1/4c8huINt3bJ1Dtd+8lqeB2mymYkrv1Qqqmet
7Am8QyvqUFl1Zl7tKoRuF4lbBxhuzp8Q8wny2vI619HzJ5hFZ69STyPuZLTunTVpMO20ofrhGh9F
Hg3fRZEZS76G9ExqWdwEGIRtdOx2z4EWCzzSanutpC47S63Lni21g51T6u1umIuZqJBejp3qRrYi
5tABZQr646iG2bNo03c36q0TnO7s2YzYyvNU3TQBPxs14VPrSS3ewPAhbxSY0SlS3PQB5tBZ1gsn
z0FoQBqecFR6s/tiNbpW9oztu3ko+vCv4V6KxFiIivrJsJL/ONwH1PJmTfl1OCLs5sG3XX1ppwZo
DCP0lrFLtCc2RvYCThu91O2ri6jRU1PVysVPSKSnTvTSGoFzQ4inwdOmiF8Gdq0b1a5BS3FPFq5i
1Vt99HCYM6rgNDS4sw/oQ+/qEYskxR+7VRMU4nkKrT+LBHeKMrmDmswSeyZhwNdYRFZ+cgxzOEqn
XenHO1fxe8eOQ/zLovdnVVXiWdinkQeEtWr3VVLeR6hTq1s4Ac0vRbxj2j1WUfdlq+anIK5gGHpu
ujJMEwXE+ZCm7XuCXMp+7EqMA8cmSs8aiuPLyLbbjSzKfurckI46ScTKyK4XqIZq5RoJKLzOGB8H
jyhCZNSvOBCWZMhHsQKNNAcUENxGkzu5HXipPYsmWcQibl5Nw1JvvMFRlnKU7+vtMhXYRMtW9XVE
3u+VQEt4TBOc1OB4N6zeo3Q11l5xU4eqtSKsGWy6hDc4GgOdBY+RHZhtXk9zhLprALlH8ENESTqy
/3FQp3tjlslZsfZ2Fk1f8X5Ho2xJ9DF6cpoYZBZeqR9pDVLPs35EwBAIG9vTg5FhQzsMpn8wBXw2
pCLCtWLDuRdVjl/RRLiZbDr6iOJ7zyxMatBH2hLbhO3gFfYe7rZ1qkO3XLljor9WujjLDzLDYBfD
hcQajhdpoU5ADXIvOsszqy5/KEpgkwj8rb6sGhcDe9zFU0Kfu0Fhw9mpojt2Vt0f5VmbRX+d2b1Q
DmoIVJwOn9VfuuKO3l9b227WVbEKApMxabO4DdKdi5XVNW3Wc4NuSz16lY3FDBfJw8WYOMmjTH7Z
ivmNpVJ2K5vwD8hWOv4WW9nIEiS5XqsMXeUmHUgnB7HuXzCxEyuMmoA2hbDZZZ03nxF3XyuqTroY
l8Jrfenp9a4je7uQPT4HJCHSUq49lKA0/3WRMOWf4oSI/MwfI+vlqLhzzJUbY0cuG365Oh9onsNI
Le7YSrRPdebchmMHEmQuOVr6pKihe5Ilu85/eOmsyTGm3ZONoztek8V0FHOxAM+8KE2nBzrBSBXR
mqXuu91NW0/dU9wF4zLFJ28vxxLxxloyMqedHDuoTNhjH5jb679BQ2HE63BNkGMdklyb1lCTjWzt
Y08AfZz99UosOKvUwkKx64tnz4p2k6rb75apWKsE8APkoaB4hD94udajyrGK2c8f1SFr7h1T/ybr
5XXCsUad022mi5XBve6ayXkfWlNjtm2qcxDG7snShUUYQkNDsEmHVT1gK1k6QX+BhdlflJmeX/Ga
nFQXyNnPeqGLYEXiUrBCo4ds8IWGWUWGAstc5Req4iLsOp4zzEoOsi4142jBjClW5b6JAH9rrOLX
pauP+5jE5mOfT3dN1eMT1BALHO26e7RsyIg4BBz7uXStClAzqdCclaUIvhpe5kl/kMXRi7K1nwTj
xovBIDpta20yydxRA69dFPMp5vEbs+qCeQlDXTuzezRwvcWqiQJAODMOV5vibepON1lhK28NU6pI
WZGztd4hMsqvC0TkW5O6O0zU8ideEvUBhdjZYZd6NIL+GHG9UbUH0Wd5sBovQVlqh5Bl9sGAJ+O0
RMh1Ju2F6IfqPlMydxeM0bAdomR8TPXhD0L/1h+RxTyCXsJLXpjJxgF5cUMwPbwggYucjBVbfzjZ
vaUO7fdGx+LX9qzk5GqAAuoa1Ktip+YBbYR64bHuYZqjKA9e3JuHOTAD3H+u/OXUlbVGW6Yb8sNo
Ps7tjdDipTtvNVneLzEk8I7Er01n1dtquAoVxV61aWOfcPBu2fNEPC1BUe46w7DB19DgixrAaCcG
SIpM1jtZSUbLuTaLIIBs4lrdYkCpa9Vq6J2ohjXd450rtrOxFBZeY5MyGw8fmLtU2DRE073vsuFE
ZOUkS3IA2UN1NcxbVVUp2pSFbbssk7q6yC4e77D9lGvWwkAN+F7MB19HfMPPYncvi0bnJ6dA3cF4
vkC5J6xfPQvUF/wFxPl7lX/yW+DHMXZJYf6gwl1ZqykWAwWqLHvbm4I9uyX/lLghfkjEXh4Cv1QW
PPjNe1cmf11RJwfyryvW6GZt3SlT11iF6jtTi9G0qCrvFSHmj8oyqksAkwC7R/dZVo+GSnglndyt
M/cqbGMr9FB7ZLc9YfquC+419R36uKsBLPcNzlT1a5au5P/D5NgPlsGWFzqdnRdwsZPh1yLulsqC
JJS1TMcJo6XerI6RAuF0M86n3WwFJA+1Vtp4h9CnQAClWcjKzz4Gyr1bUaTqMswIO0pnYE0fd1lD
oirimVwIMJpPo53o5IEmeMB+7q/7qnGeG2v+BeUvGIu5J78P/7yWAG3ualZ7q8Bs85exTBumVi/b
+54SrhzP6zZKCe5ad3HqSjveVF7fbfnJ5q8ZoiftHLg1ocCs4iLG/hMh2jvh2/ECa7PpWwuSlDdY
mtzpcZyQPvVhK/6UapRnUnDxqsp4bWGjzSrX23z266I+XYZWaiwzvPn6Nusv43xISoc4ul98tCka
ILIk6w0/hEVajqxF0V++dnOTqjwX4lX2+qxuRhY4Qs/T3WdDWRDAimwAjPJq8vNqtdPAuxpZ/K3o
/bXJ1HBK6gGfq3YM7zOwPEvdAoU6VgAY+iAv3zWtecb0MvzIDLKhesus62rbrNUKtoCmf6M7NaZS
ivgwxsB4dcsxIIKTDo96Hw+rrCjNS4cEzEavo/q21WGU6L05Ezr7bvWJl++CoV06hQtFj4QZGZY+
qG9lcw0fFGeY/qNmg7gtCQcjxZPH2MTld1Nr4aOjAePKlILYe6xj/obRJHc7bG5a8HivMPNk94g4
yz7u6mBZ1X2+Y5ZCdrGOzFUwT7jy0DRREVzLsaiyamHUMMn/8T//+//93z+G/+N/5BdCKX6e/U/W
ppc8zJr6n/+wnH/8T3Gt3v/45z9MW2O1SX7YNVRXt4VmqrT/8e0+BHT4z39o/8thZdx7ONp+TzRW
N0PG/CQPwkFaUVfqvZ9Xw60iDLNfabk23Gp5dKrdrNl/9pX1aqE/8UMldu943BdRqhDPBvsRT5Rk
RwI5Wcliqwn9UGG+w1dOK8gE72x40VGW+tqzH6G9gze6thqsLJG8PMuGXB+gVpU5umYOQl1ml6zb
xihefSd09s6UNCtZRGswW1ZOGh0Hsyhe2xWI6vQ1NkgGJZOWLGUnNe66lUsodG9m4VPmZKepGaqL
ZnrFzvXzbqEZOfRxWZmVDnS1wDvKEiHV6lJpyrjOajdeOWVaXXK7+/b390V+71/vi4PMp+OYmu7Y
tv77fRkL1FAIzTbfG5RzwNTld8VYdXe9kj9JU3gjA1OUTcLaSIv5qFOfZS92EwmbaXYEvpZ9FDNn
Rh5Ep7V4+sQfQPOqO2459VHc3vzsJeZIyc8q1bdMVHnVdln40fCcoFsxeaQLZAlsMGSU8DlokvY+
mxzIvPTxFa8+RcIkKnL5L1+G8fVHahi6qpmuphqmBg/P/P3LGCovbfzeFt8Gz1sbsxq2Nh/YP7Us
3jgTSBR5IAz+VVk6Q7CqSHL8Uid7t+T4D3GumHDG59GyLM+CAXFgdUoJIU4GAlFNuyGGkbAQsOJT
FSTJ9dANWYTquayAHKuqyCnQS5b9ygUb7ncHOUbWX7uQCH5ClcRHF6HW1EUuMlgJBnalf/89WfbX
74m9mqPrruFouuYY6vyw//Iw64BDp44t9fepqpuNZrbpxmQNvSfcmzxFfX52zEj9ljkpiahWhMT9
g+gcuImykA2FYz6hQew9QMuObrrUHdfxUGJHWDUPmLRi7TklwX3XRMn+WgzmFIvMs6gErretEmHQ
EyQtXNWfLTIXM6J7H/dYun1mZuSZrhj27edYOerzor90Zrz8XNnjs94bgP0isci8AOTlUGSjf7Bh
5OfXcmBg98m3tZWt1tzlsx9CgsF1hCtHfDYnUZpZy97Q/f8y2+r6PJ3+/li7hq0ZQrfnIINjWL/f
oVrVanTfIcF3Slhu+lR1cVlCJ8lxIZ4SjmH/joXcKfKq7lg0LmIGXd682rUeHoyky+5CEWV3WoJL
atK75l7WXQ8dDBk/KDBunfvJOkSAU2I8XbuVxXa0sru+0B2CzUmzGeWHe15B8jsvuzXUGQ+5EOjc
sWlkzWKoFPSrjZjTEuYBoWSnXsa2VhzdpIAv9MtpgzDzLpq8i6fWsAKijG+8T8SOOcw6TkMZb4fe
CM95lOhr4LX9XcTMscKwMn70O0J5RDO8Z6XooeINk/KWBMF3RQWkr+jOEV3u6RHO2n1las1uAkBG
OLiNLzox4Ys8g1P0gwugYPmzKm8Qg4ya9Nl0p8G5DihKHwZrCn72c3zTQb/0CFeGCrNWPgvjTVZe
xt8IP0HgthGj8tXSXpqixw9ZF9Cj57PYnpC0l6f1FLrXSlkEkG/eNH+KmBy5vwTTHs9h02TtNgFQ
b3nw453pjMqeJHCM0rdSG0vNCbBKQGzgiFWAd0yUpjsQl0cogJKst/yKvcYvp4C/16jWTzeffXKX
xe1Kli3d+h6Zfr318mYfqkXwFKhtsRLkKI75ZDonlzz60piTAm06G28m4pVXcb4hy2ruMS4nj+y1
5HUra7zSGSSDYfB8rAwdKK8z4WHsXOLRNbAs2QhIOTr3FboIwpuKpVml42JUI2zC5s5G45KOzsJ3
27Cb4+T26glU6V+HLMOoh5iAvWU/P+mLukvVU6QBX0TefiP7WdqHOjbB2W5i53bMsLAfPCt4d3vY
MfEo2JZ1tbjYA3p3bm6E71WXQ9DynAQckak8kI47mZ3nPRG76hZudEMubTwpXqX66w6PTdK/wO3c
sjgbCvwKpHuxGE+n8iDrMjCvaIJqxZmIzlNfoLFRsVP312yFCYCBgd2NiDn760KwuFUy8CNynBwi
z9wggnCU8Nd8XmtyEM5PeFjWSZDwxUZg8Nbm5AUrm23FWmt0Vjio659gg+QH4VXWubZ16zxGoA7/
/s0hlxO/zUuGZRuuIyzH1XTTkcvEX94cooxwN1as4ptiRtnSJiq0zcsCb1GATG+dQMEOXbvn3HHa
A/Fk9AvmeidCKVEtxHROJsW7+ML80RfWiE8t+xeWE/WN0Af1JSqLhawPPCPcEQ0tNrKoZViEguB4
JGpnHM1gqK6XLbWCBXmjpqdJBOkm0bUe44Uk3OiO7zCnxPZLj7xRPINiv9Sn/tIs2vzdH2Nn3WMM
tE/QXXwJ1fwKMI7QKr3W42beviTEkyXQ90v/jHoJGHZDJULH4RBWTv4w5yVXRRaaG1lUxiY/w0rd
xcS7CoSXdRjeQZfvozYvHjDIJsPS1B/jqGjrv79bzr+953mH2CTCBPdL6KQxfn+LVGVtOGQxg29d
0OIEreUvk1V7d1Fa2qc+r/pFI9r+bWgD8AO+a8FWdrQnNHI2WGL3b6Ibkq3T6uFWmGmzrgOQLgb4
koM2HxwyawdZlGeyLhA6uRrbvon0OLvwHkfSRWXBVeKFfEEsELvYgYemL9Xi6Gljfywwy3hqRnEO
qmg6I0qUP7m6+CDf0dzKUjAHKZsiqA+ymLZhv6xcu99X88jSZ6vmT4a9la0huPG1kVb1xnf19CaY
IWdgINtjN/OJrFk7vl02dV8fQe0BtZQ1su2zV9nryIg77BayGqWpNup/MJlZc34v1S3yY8Q275mf
i10c1QRTEpUQRqzS1Yi7uWvd+Dvbg5xZu6N9ayPlNi2Emdu3eWWeqlyM+3JukK2yXmss+7/ceHlj
f31MdWKUQlNtQzXZrGlfF3g9UtRd7/rG+6j71Sq3ChC1Qumvh5gfPGok7nNeRdaGLUV0a5WOdZdO
CO/aCCzKEnnw5Cw6EzgoW+DZVKpb554ZLrIaXM3YI2UmD2hFZSfHZk7zG1NhkYXnuIPqFKGW4dSx
1Nv//Y/a/LrI14Wh8nM2VJiwhmFoX5ZGsSlKx9Ai7d3WvJcaUvNtwyzzy2HoUeeD76ixQJnsRYq4
9C2okX5lZp57KVM938Rs7zFSQoNUZLl3UzqhdaMCodl1yTTdet1QbQqsmS/Qz/pFb4zNoQg1YvFm
Ue8AXYMSSqa146Xe3gS/dyPPCjXqrmfZz7P/1PpZ99mPxFr8X6bqf3v4deFauqOZjiHcefP+ZTPE
wmRizz5W71GafmTZmfC8dztEkXUKZyyPxOcIPY1XKB6J1WedPItbRz9qGGxdB5Ro1CzkaTTNIGKj
HDfyArKzbEDJZo5+eIeRpPX4F9S7Q2GgDMYArRWnv73Cv+WpOtSzVNOYrHtioOAOIIzqAHrghun1
2ZY6JnOdHbba7bULqK9r0Zi7+GiuLNCaHZGBrbNLVaePuiPMG2k2hBNxdvFV0ewEIroQsCjKg+yb
p/G1bwre31mIMmh3vjJs+kivofs6rbZoh/IWpLzzHqgJ9vQOYDwiJDabWPFqNr77bvV2s4S5gLqI
1juXKkGMVZ8bEBsiHJwH2RlkjX8uJg/RzbkhG1m7NN6IGbgI8tt2UOfwEA3RVLyYACL//jGx5XPw
2xxgsRt2AbbatgMI0fgaGUCyMtHQsn23BpDjZR0S/MJdYB0pvf1cml6/EnVt7YK5qPRguFWjyW5l
K69u3HuJCo+FEI8ZSydZPVpgp3i5fUcN1H5uNfAfTm6qS9no6tiweDwqHOZWJ78L+v4Rd6LyJEph
3wo/1JctysrfgbnDqDLG16kuQP3hmrLPQr94rJTqRXbolKxeWO3Y3CH3GB8Cf0rWiTco35pwITvk
euauCjcYD16RufjEe7z650vjp/fI+tZ6ZBVj7AZDwY1MEi+d1CLs5/fcX2SOtqoW1XfjfID+81dd
lZnVnTwglfJrnez8OVaJuvra77NOj1BKYk3x27W+Xr+0QQWxTdLJnj/YtnoK4IS8JQb2QnE5ZPu8
VuzXPkI3vrbfugYOXdKpFWpNnvVml9iBQ1lkYdqBK8FgBJEz6qFXQk2oM+vSZQOa1wnUUNct911B
4g+hkITHxPCxi4buH0Gfq8b+wMKjD57dvHlwdLAvel4/uxAEbiezcR6Asxnr3kXcLcSN+GH0qw6b
O3yPIqQrlixcQJgP7Vn2HSYcvJJK8WCt0tfXSIZV+ZQsZOv1kDdL042mu4QN0VEMmrHVfwqlSL2T
L/InnyIrGGlPW6yYL59VcsCX8V+KXy7XwuhblUK3FnKslFn5vF6K5diNWmBplNvNuutz4yIKrSHB
wcca89kw18lWtXD169nf98vRDN+4Kjk2b8a4WxLuLk/93HsyWsu8NhCb1o6uRMjLVmfuLc+KwQec
Qr+YHNFkQIKYWIuBolajO3nIvQYxAy9MlzOa5lrXCHPa29kMF577tfNBbVr4LbF+/hwa2a1y0qd2
2Uejvkbd6Ml03PHOVqd6qfVdvZVFeRgyrV30nZPuu6aY7mSdlgIPViA9yZKsL0Z3nzvFePtZ1YoI
/fw2umSGaC4i+/A0UsV1gqMRodbxFVuvD/KN/sVVNPN+0IJTM9rDqygtAzQN6k04pPzaq4+ZaaBW
nsa0AJcPY3AZjUZaLhP/5CFtdu+qyvBQ+xG7aFKGW7+bhge9HI3jzD903C4riU/iAQXOBaQgfbtc
cSCj8HLS4geddwS6/OMd28DiQR3Sdm1pvb6WxdGNw7tsLJeydO0xltrS9HVlC2OZ0JnPHhlhL7va
GJ5pHEK9Y/XXZztsIu2dMK2+3ssGeUh6YJ8bVxizllVfLWRv2dLY6m2QFOW95iKeXTaiv41tRzt5
LYAkQKTl9wQBshRZx5c8TbNthp7iTqh58YT1153s8B7qvn0T2LUSokYHr8NtzNvBcQZiKuNwhgKb
niADLK49NFYyByU2j589ZDe/yHBRsxqQyabqsFiuHHbHAdbkgxjm7yypDpqPiHyQUkysxttnWW+s
UWsoUdYkUGEPXvrdQECnjK3hB0ZFAIux1LzvJh95nLSxdl6kjsy9jn3tkvDMuZb9h0VSWbIrLlmW
jnvexymKFS8tTC9M+gYEAOv8r4M7Fz/ritTkNs5Eyw0IN3cRkMt9xapvKZUD0spGd08FiBmVuX0O
VF7LUjFgGpN7Oy31Y9HzLU9Fj+Izqo3vkzNTljRlOKUqoSoTMxHdZJMK8ntZNFr5Dm8I9FHg5nBp
2vYNaq6VZOX7BMh/69VTsZXFRL8pBg942DCWu2k0640cjCTkMofn9tIrCvJOXjyuZX1Qh7sm0sRT
MandTdKbYiUvo1X2SU0Ig3lZj3RAi+5kIiwTtqA3vJnYGC9KWxoUTeMdRu7vsl7zwW6D75bGBsNr
PByCubveKOrOxbBvLXsVqjibtUXKFwT0rWEVCoqd/fA2igYJgHIR47e27GNHPFlqay+Gpp5eG7+O
cXsKx28i8uGtV/oPI8p2pEl8QJjKnzncyIhAxblkxx4sSHNv+jytPmI/vVOGzrib/DCDMS2GSwZs
fglhwtvEsT5r+yqttxv1JmetNwT12ouSRYV+4tkVSuYtDA2GYMVXuokzH5X86E0PVJcdVlkpt16v
KbeDjQ5YrJcHWfVZL8/U3uv5o1hwfmkwA0NZT3zYthosHLqm+OwkIbI9puI9jZmRgGh2lYubF/4d
OxxnYUDhIBNLneX32UnowR0pymOkGv3BGDTzrDa+OOMXEs+ybGtZJQ8pQBtsWob2hlQkkdmWJYOr
asFTHwO4BfoSgyJpwyeUOuxz3JXMVzRaXjw8+MZHXobhU6Hq1coZUzyP3KG5HeZDoUfIO2TVTvWy
5lZ1bA7zmWyU3UrTKJYCEt9a1n3pVyYDtpfWI6Qd7Vjp6nTo3bTEQKeOHqeBNLgP+OIjxDejMb2P
TgThwkN6inyrP619EGPXQRD4yk2UaAsBVPpg6wjHajDSOgQrjW6nmM3lWkRV3jyONeowC3ttwrd7
ajIMDKqCxyQSafVUQhRcYwwWbB3fKp8yAzlLZnUbtxiKemliJOrkiF7OxdC27V2AlvRSFp22K29Y
YEbXIoqK7gFeIvijuXM6WeqtXvg/Ev3Riyf1G1DwPyIgmm9DXXoLvxL2Y1Lp9Sp3rOAO9l++ifpB
vR2UciB4Pao3ychNSqwCiRX8fJaWqrcXGLbxTuW/vaWNzQlSnlj51aixye5+aFrQ/8mjoVRJ8mfE
ym4RY43wXIZjsK4KIMJ/OpmermIr4QlQI8s99qW+w2aRB6AwreeszIybwhvHy1wqm4Jvyg+yJ1DA
yULRjAkRUzV9sn0TSLSvVDey1dUyNBfRtQcST6veDT0qd+60kUWyxtG2J6C3nsYsfUKPylykrRIf
3bwOzrqu/clk2L2EQZrvCng2awthyhc/dzXCfoWKKgutbhcc9aDJ75uMGUT4CNvM1XZpVgfYzHJC
7V4a9G7XxVCrW9nKjwWV+6RKwGdxyb5fVcCUnk1k9M52b/7yuZAC07UcY7TDRsee0VK7+h7HsRxo
collV2yFJx+pxZVTpfULcukvMJP4fUb9koy3+92ZPIBa8yAB92Q7BAKr8HlQ4IDUMrA1fpmC5DrI
cvqlUxXOd79PEaiwo/renz8p1YNfPwkQXP2SVf6LpfjKR1p2v3wSrN7dpFgL5lIBSnROxssUvTxU
abP5L5u8OdaRy2T9NStPekg3VYvAGQCkf4/ztJlXBIoKn8KOAgPhzzY+6FWmP6d69Db5UX1G+E9/
DowYBGtdPQ4lS59+9FayE1xsbI2BWl+HBM14E5mgimRxBkxuUaEzuHFcwhmUfoU2ibGTV0QiEpRF
EZN8mlvHMDrHWNBcNHblN0R/wlOee9kuSPBZYLWG8IeYwqPvJvkiiNhS5uEAuzQdcMZKrEfZwx9e
0HzrHmR7gO0In92cZCnUeBWlo5rcjG7w7NSuhWCKwW5ctbZeZSgzkNA5wi2FHjQXayWLdnEcReCN
KLpJOSCv6do7WTQbC2Zo0eiHwBkfmIifdcfK7u24y+5jthwgMYnQdwXPwtKPeHjDLD3IVhAj7e3f
30HN+LdwFhk+11UFsRoLlpD4Es6KbGaTsnZ6dnjDuCVAOBlkJScmRi9FHKvBTDu6bYVqHqwq40fF
3wrRziOBao3i4mXfddWJ7osqj+9LTKz3Tiwa0mMRxHIXLVEVYeJtrYbKesyL7lXteDG3qdGc/dpB
baWY9omid69T10+7SQDjDBCHey0NlDcmQmAny8QhB3z4dTj0kGbv1Dw6/Xy1ooUh6zpWedtjT/I8
As+Ww+tiym8KssMYcNGtnOEUmZlWxxT06Yvz12e6bh0fHDczl7KXLxD005gdD/IaaCKRrBtXihMN
y4FI4EVHYe5SYL7gM72dPqtcASbGGBBtk3Xy4GHFszFR170ORc5ZO5ql9aJionv08Vfc5UaK3tt8
9ln3n87+vp8duX9dz/159uUqceiKLdBpcojqXd0p3jYKwnDJBm2ad2nTnZYGyUa0Xb76rPO1dlp1
rWas5TDZ0Jl6uTRTu9t+1tnCQTBt1MuN6Kcf4MCRx6w1wZPnq3thEMaaRI9SdR069+i/50srC9o3
vROP4McCQDjKmgoITKpTnoyyq9///vf9b4lsw2CPACDDgoVO2Fa2/5Iwyiw2OaHeBG8I1YTxjWXv
aiN7hODVfFhOuxVjrb2rviOWgW4b5xJN/X0VTNYWsn9+zFG/X+QABxcgrPiRzwcFWf+VFYMElUW9
bk5//082vmZNDNsVtkFw0zIc0zHFl8CZpal+GJCVep/GYRW5Uw30gYOZFHg+23azY5scL3rV+6tO
HWwsvvGzW+ip2b3ZWX2A2gfcXINiRRoB8lSa9m8+eP1FKlL1tkcz7EEZ07OVqv1bUXGDdCxldmmw
gjZd+Jl+OzYVoc3BxF87T3jJW66jYZtIizyTB9mRDHyPb1WY/xcIguF8mZj4wx3bQkTZsk3wNCBU
fk8ewaIHYZDN9gMWE6ZIyvxIfsafjbw5tedDqvv50SvgnBPA3n+pl0XZ47OvrEtEjlZrYuL1N1/k
S7/P4ufY3IW4A6spQhPW7O8NxM0PgXDfIA4QA6nNEYMG2xcbx6xpnbvABF0OMOcvsgq01rBnJp3Q
pqVRXqRXsXGqndDcIUc33KtF2SOmcRFRziWVjt+mX7WotswD5EUUrwwWwAL8g7wIDLPxFGMdJxtF
3cZrr+hNmSg5JMQIWXKSno/ngzxrajNfILPcrr80ZCla7QvZ0eJRWeoaQrJVW9jI6cXTMjDC7tH+
/+yd2ZLb1rZlf+WE3+FC30TUuQ8A2LfZS3pBKFOZ6PseX18DSPlISvvat+q5Ihw0QYAgxSSx915r
zjETfTzzgdy2aQfda74ph884puK79/06pVEmyfVx2Yc4Q86y5pgnZN7oZQPL1Q8kMhsU8ZhI5fd7
y2PLTTzv/XDw8tiyt25UY6f50Gn6yS8OotVSfBiTG00qCurif9wsOycT4P06V8fisGz/2C1GII1p
Ggw0aS3ydoVJWCvzyCvNNyK6jEhq07M5j8PIQ+LT1GSX/n0YRiS/Jqy1pf8+753TfEBwZnQSUQss
J+nKVLzR2vWybzkqTKdqB3V1ZKIyj+V/9apSN+5CT/3+qlE6iI45aEgR0mmCoEtAYwJy73ONkgVX
WmFdMG6al2Wzl0fhs9xTxVcAMBy7Qc4uadZ8JV9YOUOVV8/LPd1TWQGSkqGXhcoycUJcsuyIWOcT
I1GXq2Xzx83yjAqu64+HRJoPdivFYFKaXjghcAHGJmfmOhB14bQ89uMm0P3A8Ysw2VM9jg8wvEgA
nO8tN7Xgjbm93KVrlaxho16iNkiOkZ9BwDKLbGXyZ3CrqKhWKZgNqBLwoClyDRjf2je/zOFn9F12
VzfUrftRFlfvm3Xb3ljEBsmK6uWOllWUXsqiI4+OgwOrb89ZNB0p/iQnnx4e2FPNtL1GVZ6GQdZX
rVZPm2UzJxzQVqcxvpRB7T9WzFgkK1GfkmnsMCz/8iy9u6aYZJhuNhF1Abl+5te8HxGtPXl6Xm3y
nuVPngcFRMvwdjkA0ttoG4GnX4fQ6g5akYMQHqziGTXofAKzEEw3QxB0ACwkX9tRnexlBxKoGyol
zUPn+QV0GYCycYZ6PTTl/XKAVsKkFii6dCZ5qoUTp57a3fcWi1YPRhsr52o9m3C+Di7gRMRDMQY2
pszK1gtl9VGtkRzNuyMzRs2ts15J+0pfmYE27GdxMb4v0HNCIBzKhTg3iG5mAM9ajBl+Ee+Cukjx
5VrNYcj974YNeei+0U8obshAG89VWdKeQoL5uVanlRQ2wgXewng7WtSVCjSk2ziTh1sZyuJNqx6X
fcsjlWQUqG4C3Vk2qV3cqKqq78lUDHZ1qCjrWJTyT2NWr5fPQh/azgmaqT6nSUkLb9S0948XELOb
ZXn2WVL4UZPKI+6GYCjvNAKflmdmUgwCrdDwJNQIcATVt1bWMAZf8Gq8/yFkD8heb8LoVMjquIhJ
mTl6BRhB6EBeZips07rEJ4e5tbTe74zLHZKE3u/8Z9co/r8c8+eX4DxZ3VbztODHSwi+rP3DsCz/
eVQmmUoREW+qhqJbH0dlTfMbK9Xb4UFVJ/MSJ+2F+I7ys9SSj9nBaNksmxnYDr2SKZhVdAadvqUE
Ofaul/tCF/PxGIWTAcTDJChESOL/uCeohsUsY4w2y733vaX+D61JMCW/LlvnmRVtSd0gIBcJkfJx
zcPaoS4LNNT3atUD3oS6K1aKtDVUYJzLvR+PWX/x2HKclV9IDbVHIaUrBTMm2YUUp/fdVFJ5TCxv
38nFbsymSNlIg2esx5aR532bdJo1PGOYKEPyuWubxFXqytiXFkBRrb6LDCFhVqZnuzAIUy7PbEZj
9430RemKlUnB9Bd+W46iApCuFJMks2Wz8u4NJC1PBXLBdVeblX5OhqyENRcWT3LL/KMOGvIf582w
yF1f8ap7P53UG35/zPlmgc5okLyUWyRuBqz0zNhLNgEkp0tPl/doeMN62Rrj1ros96rWFKGMkacX
G+Cn7eVBQU8/Q9Dydj8OXp5PlWotzk99P3Z5btIyGi8PdgOp46Gv4JJVJG/jh2LJXKUvnigBGygB
imS//Esiy7qlc6lSvA27h67JqPDyL9LJK3DwlA8QtzJD+1yk4dcgmtKXcIo+q1WuMu0fPL6gJspG
wiHv5wNCxomHUCu51PUWYut5uvR+d5lDyWPMX1Ya29pRFd7Ej4lVJbWF5/yYSkEoJXMBd9xmatV0
bYZTuWM+bt7TJr5RlFD5WmheDDHRV86KEhRnv6wZhOYdbTCdC35YD5aY+TsjrLp12XPBqaOXZT+t
52A1JUTSq404ZzN4/Uph+n9OEuYVvWQVX2UresLl1YH1k7U9jVzBXR7nU3ci4oE/zSzVTd8a9cYo
LOFTALxmOSAhP2ol90q1h68e3WchBZr5hKKvVo45TuYJ97ByqYuOlsy8o/Vo+EKyEm5kr/YOU5qW
rp5q1jXqcbjAJX2sq7wGX1b4Dxprg8KXxqfOMIrjWKnwk8ZsfMLmEa6bUMlQ5LM3LACrCkQ/nZe9
FZ4nQ82eoCwN54rYBJYkHBWH07QZfQEYUhtOT03Uxo5I/M1heZJh+asWdNu9UPfC1chIkl1eGN/L
zrCCzl2eROhi4jaeqe9AmtWnKoLNMo0Two56XjWFkfLwY5OcqO+bZeFVB0pLP28ue8OKksPy3GZO
VwpLn5JuSu/RUmn8a4G3D/1O+36Xoa+b86lLby9h4xZWf9q3PEPwtJUS6yKakF2ceZ72qRzqCmQH
wDkEmJTsYxo0nazvknxG03mFSK6UER2K0dPu4sm8fX88sXSqbihkzWbwbphNvy6P10xJnLQGCIBp
KbmmTdHYwSw1EUbiWtLAVC/6VPZn9J/kQURgdbsWYQ1w3pWRNcb+/S55NcZ+2fZoxmyI3YSRwyAL
DEc9ZSMYy7okquf9sbLUT6E4CfufxDXzY750MyLV9rhYMH1F5dZF4XPV+7dG5IWvXV9uSCrOA7tI
n1MCwiO7aC+sjLXAzuMIooU/vdajd9Ers38mfefbVOXSZ3lSB6hgAO4Gyt42lHgwu55hgBRMWEFg
YLMYh0QPnmZnUuSa7y4HLfdqpSEryjRTZ3lMqLDM2ELAOdLlHHQQwg38zrdl94/nmT3RY0Ew5avO
SwfbAnOO1zT2V4JeqmfWuCJuVknaZVbUntBtgYnTgvpOCJgrm1PVfYEUd/F81Iq24PpZ1727m8LZ
1LQ4mxYXk++n0iGYUP7M/qdmJJpCV9Lc7qrBQIDGDcU+7A8FmXWWHzERwcwqc/orBLVu7wf1J2nO
Z1turNlJ3PrpiYB44bA8tByqB0AhPTin7o9jjYDkQUkLtklUaa4sj/5FTpuJ9Cp9JJkuUU9NJHYr
2cqze3KxZLy3iv+sDEhgaubQdhcXbgzW5yUf4pnAJ6kPVgj8cDlT5Uvfz5TPAa2KLsgbXai0E6Wt
XAuDkzlvJExDT2k/JYDd+jJc14Yw5yKwx0jUCB8i+ZwOSkiqJlGz5U56HOZ7kVSmR7+omm1OAuH7
veA/j33Ym/t1vxKx8qMOEPcWtVFcJfPdQBfFvaBxs2wuN5piZvrq/SDIhppM0AaHmrEuOblUhNcO
9GZiKskTkh95b6pt7co6Vmd4GZDBAqoD2NXSq5ko5LDOO+ChFW5vtea+9APrsUpaJ9HVgYwUpP9Z
343rZRPd144kOe2ebJ+IdjEGsAT6dkueKx81s+88rL0vhLaHTprPgDJBqdZZEmZHsLxomcHubsrJ
724kaxqdIMC9LiY0H5S5wuTPtaamD9WdmVVPPx5a7pllr7rhnGYoEvgjxal5JJHcZNGPbw7SnObI
8+by2HIzFcxcbDyHRESawPkgBt1UFMAciX4YIN0ClMKyPc3bQ+2jYlq2GcX/2PbT6kkVM5hfmfhJ
RD+cVmL2xgIRaGemsV5CaBDEqn6LVlhfB2YRHnQj9U+tOTechKZ6aPMM+gVk39f2OUni/C2T0ZBW
lWw+CFz2EA4kzcnvK3mfG2m8Scq2vGXVCeIjLZPnjsDN5VlSV1z8kasVwj3P4dK6+fvKn6z9aruh
S6hahixSFrY0TRH5Ov1a86JGGXSmWHgvWj7jDybFP6TU+vB2vMm1Xz+n8bT6pLVgriMC1p04PI0y
0XhSja1Y0KTw0srDjiQkIv9KT2FGlp/DqKp3reUqRhFu0iIPboPsNombS6746l4UNGVPtYBAl7xI
nLBrUcComA1YNaluLo5Qv4ZE5NLB6XDQwvhct0+SKqhuM8Jvo27XbLBVUE5WKqwiTUCshbTXZ/GN
IeIKAij9SZaAa2XKp+gV5axynfIHwugslD4QjGX6myRHmdlRlDxpk1btg2BNBBX5NDDx2mtbuqmp
g7FSOBjRHUUPqN5yX1+0kSQur8NmE0KRPgiiQcsdQqqdkdO6TlGmur1HPpUZJI6nSfkaC5e47r1E
WU/aS6vK2a6j1LIyqI87GiDTNRXwwTGqgrm31u68KUy2eHHRykzohmItt0H0YugkQ00Iect1To8n
1mA4p6U9iOF01wONjgTSG8eAMR97L0wROTZW6JiEFcK7Yj0qpmzHQU/rPm5KVwTIRvIDLBmhl7/G
Oci+Ts/KVeZ7mS0IZeqmvlzcRqgBkRTIJyDW8qnB4xRLYUsiQ+BAuBn2CI6tAwmGgM9rDFL0DIO7
GNOkkwwyJUdy3RAhltUODp8LD5NmftTsJjj2wBoKWx+oGERT+5KKpXJEPvPsB8rGCJgz6WUeZbbX
jeWearjf+OkxVdTHIdKVvd+Ihhtr4HuZtfhOJFkN2ZF6TY/lnlVdesTMnx5LLtJjAPS1xZFRRV5x
F6jFvaY16V4LaVV76oHy9QUslv6Ja+8uMAl3J3fcDLJTrujRUyUkG8noe0KtwtrJaUfeqIjpukq1
k8BA/VAEBMCRoIdTNrK7rmtOrb6fkEGsZprnmlDfU5uY0ynIEagIBl1xrFnHwiNlVsSRtTYGVdsX
ZfSYp15/8kaKsjHMDFOqvG07yjcm61GbS7K5A1sKFFoe7qSoas/LjWxAThzKjAi+oEJ0VYrKQRlr
pHKKcSzoxl56lCjuqAfg+w1iaBHbOr032Y148ktTe8R+aJtBcCipYu+FVBh2o9V9TvGPn1R5QBut
8GdUELg6skKwMCt6xI3oJ92uApDgTaa8GZjJuqlsOKGgvIh9uZJDmeFlHIaTmKXXBk8e6fToazHJ
g8cYlcaNs5Yg9DRYUbCwNolv5C4QZVcf/K+6rHT/cFmTfl1uc1XTJM3QsHtSNSAC5qMSGBJZZliV
lX1DdiQ/5SN6KrJjjE7AkNMYAosuTMswpFaFF2Gt77TijdwMYxMwopGTEhOfHsf7mC57G3YjrmF+
2/9w5f21kc1bNFSqAciVJZlOhKF+cKpIopxUaVlErwPJUCC9yRzsxfymTKSczNqx38oGKSoFdSCn
YO24TqTaVnqUVgtGuJigckQjUHElWSuSXq9puLBsCZv0JhczayVOgbye5mttFvehY+mJslJTjQyg
PHhqRvGfPvFfqzTLJ47wWtKQ32MK+ZN9k1qmlcc4276lAM32MBf1A4odlxz5iFCmBB4WYS2eneF3
tSnXeiSfJ0SayybOQ810/v7DtaRfyi3LuyGXHUSuZUk0mz969wdE/nLHBeWbxSoE7klbEeCdv3Zm
MJuWxsadVCu29QhSizmYb4oQv7RNMxzb3pp2uWpuStFgzULZcMvccNh7QoDgrAmNtRSUcOUnaJJt
F3xCAyae6yk4x7UhIe7owlPaysmmJYlDWy3lD6Iqn4Q89Gy5iO7DtrxjFLNWftGnJJol2qYSlacw
IegxUqG2qXoMNW5uMESt1fJxASFqS11cSX63S9NadgJN7JzRlyqyugxsRPNmpevJqu6Ng4/1i9yH
1E4H0iABdb5ZTRhstLD5LGcTaMUiv81N1drLvrTvQ+EONlj0GPOrtSXTek5zYIHK2IoHdDnqNvMZ
QHIhiTaaJ1cHfinVrGtu2zdtVC9cD3DBVclq7OHHVl7cHmWxadDUWoQ2iMWhKdvmlKTEMet+3jrw
imM7Fs2QOpF0JTxBoH8TklRaj9Pb3//9pT/Navgm0sLT+OWrsmGYH2Y1OaRUo9T87FtmiMO1q6yC
eC1P7R36Ond1ILMsKqiqy/O3syjz4EbjWvD370H+03dw7v2iUeGLqNBS/dgHlgSjHrCzTt+kPHkh
1a05ot5IoMulPipVSDFLc1qOqxNCjw0rMH8XjNKwoqSN/LnPzXWoyc8EE7SngbBc0DCjcEhgCkRj
Jrp938nHqScW9O/ftvShVLlcmIgZUC1Tlqy5F/pBniHFLCfRNRnfwoovnxhrX622l12CB4GEeH65
ywwdiczUPGrBiuL9Dni68iU3hx1DN2ZVcgiZhBT9WegKm+qrta+NMbEjk2wCwgwcib8ZU2FTug9L
SVyNQb6FDyW6Te0fJBP2hEeEoV6nLvkp+m7wp9qlcmpuepNaX98kcFZS8kIJZ5ox38mTJwzZ2uih
MQf0qg8l8tFV6XmQWPywOxr6SD+HNjJWXCJJ2zyq7TIanzOV3maAI9KJhbFdjf5grHPNDFiH5p1b
R12JG3K01n6rrINcq26UvknxzifGaiC3a+2pasSMxGK2qvk91b2pwe+mlG6l+o3jFUxcregrxsCg
Lp8FVdVOXNk1VxCI75VMgkNLbOq2EYUjtTDvHquctevV8K1l3odraZk7D+MOBG+xLeoGNTFVlw0z
BmkPQzcEGvwiKsT6AghRqo5crbwJdvrca1NZbpN+GZIwGai7uveHVQ/CjCFAy+4sqOxbq2tfNVCK
KZMaWdpKGOKuRc1M9YIAifWdiG52741HSy7ibVD2kj12ajhRLckcrUyckejzq2IIxMqWsCx70Qoy
m86FcBNmnzIVAQNJFFJ6IG+TuWEmuX7/Bmw8vatzVd+qXT05DSVoUZOuAO7nmCPchPnU1P8wDHww
BL1/lVWwDwbldwvs3gdDWCt6Fr9Lw/umV2HAbKrL7NgQrHWMAmktiWFL07nrzrqudWfVl8j3jPxD
nmBtZ/KwHtTurpsDB3Eu3qf8Uf7+l/bnCwQzAEuzEBxIumz8CTCjyP00xUMfv/Zhe0E2LN1JFnL3
CoWx43Hddse2Sq4NNDR0Ep0jySOONMmUnEZjCiMopHrXtZR/GcwWBW1sKIggo+7O6O+t3Hwe/bG4
9+n5/5NYxPo4tjJXUWQ6MYpiWiq/vF9XjLoU1mlNZMGr4AO+mUAq9rnx0CQRAxf40rU+yIMdCF6+
w7NDewhZ7B204auRWPtM0rXdspjqROUk1AN6vWwn96Rl5S3rHYl8CttHXWk0fX1SpGIXUTjcSKY/
gzgw1kBMs/ZVP4m24tUbooFeRpRin5XYRLjSVKco9aoNteH4Pu0qymZcfZp2ePr7v9wHBdvyvTJV
Fm+mqMloXa0PepkpbSECDHH0aqZyvbJi3Wc88bB91+aNEhbxQR8kfYVX6nUUCIpqh70w1tohHaoV
7iUAxH1wUgaxOmppUMC3lj4ZBNdfFVPYkVjYCY36iNmXNEjMGi7qxdAu66RzKKrA9Ij88jxl3pdW
bLmoeSyq8Lk+ePh6DlULi/zv/618f/7090b/wxAqm3xJdUn/8COq+lSrTT/LXhNNE12UtP0ZN7BF
0HbnG7uQSc8lDWMXnUx2sib/Tm2CN6+cZCcWZW2dqJZ/Wm5yi9Iu5B4gBhrKSuxWUdvGN1yqvF1h
1p+JYB6OAuVes0lXoVCdCVQeADBQHsXdeFZ5b1cV4FDId2trqT6Z9omgXgfafec4+xwaOyI1EtIs
yXGAh5NZiq0VJnZXUXko9Xbl0aNXYlU6EEqOlr/pREi7pIS16GYy7PGFwVhC3Wvr+VHgtISG2LWf
zc0PlljTrZZm9qjqAqEmKQgQDDoXcAbZsZmpR35qlUTYAwRHS8Mb01rhURiT0qVFcUG/mJ/l4b5p
pnDLktOnTq9j6k6zgpThLnEQgsvOpDwwQUHiWfevrd4erLIiy4erNTBwm6ZifEmY1NkTgtZVROKJ
nc4cfl2riCouszMzSOtg6nl4oImV202salsp8Ib9aI5vQ9jKdB0yae/Nia6enL0GbQnCgTqmTWjA
cCxI6fBKcikb2H4Dl8K1xjQFixwFDxFozVwKVbW5Atd1hk30zGHoKqBiUfKoqxWZlnMCr2xSc0Mz
hDdGOtTBWJ/U7o0GfXNJmD3Y4DF2sN76jepV8SNC/71XUSPOx2czEfwji55yPfhQvSukdXY0Qh2i
Ni4etPkGh7RNQmtx9L3iGfbOa4UPfCvl2hmws3qrtu2wNaCp9nBpL3KIpHLQ0pesrU6qDpW+Mf1r
T87WFViqU0vpLckR+ZvhMxbqZ2r7xlMmTbo90no4ZKJ8HjRJvhulYDOaRXztWfHAPBubLZcl6tt9
0BMhFOCkRa+31UNK/+BJGYyL1FpFDOUHFO/jyW8pVU2mVV998s/+YX5p/GmOa+iSpmisHw1LQm/4
4TrckUzJt05tX3XiY5w4GJn2pPiyTKvlGsqU4WKaJV/Iei2T5V7YkQ/IQ5d8NyCYcaOH00s6hNom
iQHORxrg8S9UPQwbTJa1i6O5QsU8nvHvSEIkZhBQeFzi/BPeDDvWs570F0+3ZQWbtN+Ppiv5I/j+
tB+PYv0lTrKtgujzFkRAToBg1p6gV2nrKJfeFhoMrpEN2SXKThvoAYEviz+ndZe4WMcYRdqAhTmv
1aehtsYTI28wD+AN9cP80APViue8z6yu2rs2kiVn6u5TOl9w14ZoJWaggYIpex1MlEb60DUb36Oh
FM9fYa8Kz13UjadQ167NVFTvq/r/9Qs1rl4oci85WDHEYM2Hzf+6z1P++9/zc/5zzK/P+K9T+EJH
Mn9r/vaozWt+/pq+1h8P+uXMvPr3d+d+bb7+srHKmrAZb9rXarx9rduk+YN+Nx/5P935r9flLPdj
8frv375+S8PMDeumCl+a377vmnX5lqTw9fwPXm9+ge9753/Bv3/74zn/yt/+5aBmSp9DsG/vp/7x
/NevdfPv3wRD/90SLQSdlGOJteZ78du/gAYuu4zfMZ2bloE8k4sARoDf/pXlVRP8+zfF/N0CW2qZ
FkJWUzV0dtVEmL7vMkVqQezEOCDL7Prjo/gOAnz/G/41GHB++Z8sCJqKBAXxuQKOT9UUdB0fFpcj
dBYiDwZxS46ADecl9d+06dD6/lqsWUenvS2qEUQNkzXTq1YHdt0RSxdgkfgm486uRW8VwiD102jb
91yVtmJ4oV8uqaXdhNefPubvb/5niiGO/794t4quI8Pn45Et6cNlItd0Hc+/z7sdxL0UkF1ep8VV
NKjTeuqn0SqONT8mH+yzZmyFVLzFvGUX03kkRrMUmmeZy0OnylvCEVZ+H6/UxDuFLE57Rd+NKoIj
8l5DWqYt/Q3rYiivdTHaBJDbgQcL4Fzia4/nZNmsuM6no5nhePNjHBGjhVHL/GU+BmY91JPInV8u
16xtb3kODVxOba4bxvpCOZpduzw0HzKfEkHNZn4HZtHTJOjXvQaC3GxXYvGicvY/3lSpZu78nuY3
uLzhEgWOqK3o2DjzMSGn88vR9nrdxVvv1rlgAwG0KWoSySHYJffr3nNQ6iF3jte1H69CU7zMxwSp
vqq0TRnwVHaDlLN97ITlfKjPY5HsjGXmms1FhSstA7EtaS2UFbMRnq2G1lZMvS9IIpPVfI4wJ/0m
KCg3kUDHc0uVK/m4YZHk9ql1mk8nRwd4TltVQbHBZhz2NyVH580YY6Dlz9GIb7JZ2f5cxVUvWn1Q
83XNM2IkTx6vsbwvXryUjPUf/9T59WphIPFK2jQgsrNuO+9SlWD5/4Dn9hlqvSOXWHjnfwDngSZk
g2vdzB/P/G+fX3x5HC5QmREWN78WH6E332cfeCn4U24U36O8cUYle1RFrvxVQJReohp8XuImVXD2
q/w0WEGQIwNV4hphWUPaJRIKIDb7ELqlDnNp3pwPrqWBAc4k+we+rZDYRKA5atSt2yh12jY7zI97
NGy6DsTN9CXkNebz1nG3DmMGTU43n4KUdceiLp4BBJ/flc6g8sdTTfTJJY3tuI/gA6i2x/15Xzmf
Fq8a/zLOFqshofdScycmHa0gyZnfwfy0PlmT/Ynyb4W8cdtBEenwf9hRl39NSWe0APiquuGkjNRN
cZT9ObgtcL92Q+pUbXw7CN695QO6TJTiS1yjzQJ4bI3KFSXrI6yoyA2Jz8lM4vFq41CD2SkrBkQf
6k8UO+RVsvhARJzNiI+x3PSsu23ZNO/j7BPgURzG5GI4QHlnIFn/kqm+SzQcCZM+PxhcjNcEP0bd
+XzPWhJxCWPHu1no9aolxS+MlQsXMf991f7/x9B/GEMlRZ9lgf/9ILr92n8Nw5+Hze9P+T5uSpr6
OwU7xiWFxemPQVPSxd9lVWepjsNDY+hkhfd90JTl36lQ0ofQRBZHGLJY7H8fNCXGU5rCrPvgDgFa
pcb+fzFoSsq8TPzJuGeZiAJVYgVYMDM8q8s49ZMtBrtMMkWaL9+JRSRskzFptwJafTvKJKJSYuEp
ySAHFn12kJpWfTCR1tmyVY37OC2sTSdNjzV6FqIyMlrsoSi5IrKbPSw0t4lL0hTENudrK1Wbzqo9
Z2gw0xZNs+tbJaVBq1GlMIXsqMT1fQj9QmxCxJeNsB/pBO1FL+ldARFFYwkFGAHy81qJ2j9rn5pB
r95Sl9W/mBboEASHaPIs1mQm6bXbcJbH4R7HuZB52cqitnWdhiqzRT1v3DwgNTM225vS7yJnYu27
bmFc2k0dmaem9VdTrT+UWeDKVn1X5sNW1b1iNQmNRiVfWw2tv0XNOcHdNWo7M2z46IS7s+ha812q
HK6CPoY/fP6e0YnIMnqVENr+pa4KHFKFSne0aOnA9+2mF/TnRhufTIgvZ6J+b2S1Ki5dU5l2ghyh
L+P0Bv97gtXN0Ow8slSGlFC77RmS1dJonmrTeysLxO56bKXrAckMs5ykWIXoAMpUcuNZdi5b7bgS
oRNth4hGaIcCXlPJ2hm8Drlo6WJ9VOnrDm85krBL3wqfhFC81kTU3aYaja42rv27LKzWjaEPTlCq
xalDq0PrBBEarZY38hf6QxiIL1Fj6efKSALXQ6Xp+jQetuU0YRExWMk3ATq/3CivtPLCfygq6nNx
58MXWddNgx+HKOJBWuolP32R0a6qEUBf/S4rickUvXarKa22mt0xK0IAvZ0mFc2K1w3SJPoianMo
EYopk7X2uxyts/LCFVDSuXqfb/q4k24MqtluPXUIbXE5Wv69lBdAp0bT3xtFdxPGYreBSIsqZIDP
LZGi0rfSOZHiYkdzEJIp3e1hJKCzLw1g8hOVtNIIXYWg52NnUcAlRkEU6vpMutgmGCkhoJcIHb1J
Xowi/mp0GHxrdGYIDx67pNVug0JadVP/RU4z3yVB3idkVAfEqeSXSBpva9WkC9ZitTH8Xr6vkrzE
iyNC24GydvfTRe6vprDzpP7XT1yFe8ZFyDRJOVW1jxXHAkW174lFdmcQqeEGI5pAltervguUk+Iz
dHvaU+YH/iU5IvbqDtEoXIei+9KIiFLjsBhcwCg+Wr7qRWsxKIOoY3kq4c4c58JILJ9CKSRL3JQJ
cJpv/NnWwIJ2WtVFL+2joUfK77WO0CKFJvR3R/abuQ+HZz9T431SdE91LJjbKAkRSsO5FEMjgKGV
PgIKsinAhw9ykUsHPqXsKMgKiEGYJQkZ8YpfDlfN9B59dZA3JAiFex28Fo6DvnOMcJLsySigRtbH
JCmyTdpOwkYFx1lMEPNZF61KayBe2Sw+h2JtXvVe3SNAT7fipHzL9PaIwAiRORe3kUykTdpJJQnU
Uf44+v2R7AUXb56xalAsuQoeXORLxTqICoL9IoTNGBKtw0jnoO3JbgyDHB8PmW6gDqUd49A5EafQ
lkbaMEqjbQK536Wh4UiExmKI6JhZRdYnQ2tfcozQcaB4x0J9SOs8xPjQ7eKmFp2kZvbgK/EmQCTU
mILpkFolI02JaGC3rFlSq91E8/y9ychJF+vKjRLh3AENIVdg0g6FLj0QJH5p1b5k9QUbEWqmjDYt
7NcWyo5tGNZopAMj5ds8HsSpYgZNqoNbFOW2TGL13JK0MROihMBkJOn4SU80iA9lSIW5kPO9oReu
2fvtTiXvyLPQrJE7N6xLQzD3GQYt25eYCE8EFd6ZMHKLrh334+ifuk5LN/zQvzV6LNuV3Al2K1sh
TJ34JQtqsowgLuxpeyUNygy+V1C6QAjKU3ws6dIHpN0w0fd2cjFlJwhV2XqUpLVHgtG6rGF1DOON
EqTq1WtDUjw8bUMtZ1q1owaGBag2pklugCPR3mzLPWW9cg7GKLaEMWW2pTUn1nGjO/XmF0UOWbni
5FhLhb7lRxBv6SCTiaTVGwIQVTvrZTAQomKhrfLjvVITzST7BJlNc6bzRD/Jj/1j0M9gLbO4Nnr9
0lZBv/37ywBtwF8uA0jTTNwTdHUVCZIZwg6F/T9deAmu9NDQGMJtlFQgNUGJ2XLGvNlC2uVit99N
FjizuDT349AjPTBaywH7FAhGuOPHgj08tsbDEE4aNU9+XmnWPfpVXTgSw/uu84dvRIVrd2G6hxcE
4YbgL+zkCfwEEwDsRqgKbZUWRbMXQAakAV790iw+DZYau+U0tLte45v8f9g7ryVJkTQLPxFjaHEL
IYnUlVnqBsuq6kJr5fD0++FZ3VGT2zNjs9d7kZhDEEQkAY77+Y9AOJ4G87DoNzDzUyaZxwRjFMfZ
Y0sJnU1HdJiOGZOWftgzTyB7xqj+sCNjxPNtdH1K04NfN9F0WcExAgQtC1Pnmxa90IGUHOGbScTx
RZrtLVWnHhuQ/fdNMBc6IV0rL10PZaUWxYl6WKgWDsFQE33/rExpAJi43BA0QV7HoOj7hRvrBscv
LxhUKgwZqhCePYV5HMiJ2Y0CMyQ8rjPfqBTr0i7qx6lMvk5N+g0XCO+oMynwVBu2oEZsCNw55GxE
K/YO8S6DvR5IAnf3DnXxwEurOeyo+WUNKOTKDXyxPV3344k5bBoN8zZvMm/nymh8dwFlwF2dcZmV
x5c03qZFIqNcIIqMDiA/AvohnE6JcfOa/HaAcrrr6qIKarCJGzfOf9QUMY7t8pQqXnIAIyb611D6
Jz1Tx5uitZ+NKqDEW95oWHFvRr434+rED3JxEtP4899ftfZ2UV5HC9tFa2wpBapr2xiUElfwzxft
3Gq9Eq9d9NRHwtt5U+xdIrvxSPwkVEI19Y9NV54oTYunyfqerR6mYtZBU6BaQpVrX9XIOCpVke8V
tWAUjE/eLtVr/UBElriB8TMgkXuiuJSFYrCVIzFqj4pFjKhbEYbqeji3NqVTBamnpkcTa8q0ZQ5p
ufoUYHXgBZ7bTZiEluK2JTXex3h7PaypwBo6huJb2nN05Gt8s9NZIzgIKqjo1/1ACtUkHqvIcW+w
mu5R2GOTRNGKINWo6BhE86PZxMl60HxWZ9VOmMsNASNB+8aa96QNDg8IT8tdHRXO0SEcuE1H5fDv
T7z5DvfaTry5zW2oraqGg4XqP5/4ikCBTkti56mwV0ztMk3ctQ2952dzxI69Et56VE1417VrHZgW
kxeYXOo+HW8aS8OfwVSyp7K+g2Cs7NuhWA5o+e3dmDcf1Ui1LlNLpjSxud7dFjfDc8Xwa1ez7qpO
BbNKCmIYzPyM+qygbtCgcK5751TrJHHUFq7JpPvlzxo+VEXufiFBow7XKUmCSo8qkphdHzPt/sMQ
Rz1JXSRrMko+K2Yfhf/+HFE+/t9Xp0kVGuydIsIGZ/7zSZrLLu2Qe1tPjBF5YmYY56XaI2mPY9gl
k3rkMz/bOkiCPWHfpI6rYLqSTaBYGDmVxB2R/EtkQ96PA2NfMQfkLTKsNdt41zhNuyeKSSOGS7tg
trzeql41Urctwdaqyj5Dm55Cwq9vnTb7VI+qear7m6ScblSnAbNqEu08k1OJh9F4GOzSO3q9821J
IOjSK67PDllYnTC8c2MQoItFB7m/5U5rwDI6NVsPOFMSdOeSgqa52XJXmHRyebqFl6X4squY/9Re
bYbtULk3WHKluAjOI/q5Zfbd/C7DEeGzollY9aefZCBSOppI6nLM6oGQduOSmM+qBkXPyFcUQT11
EAYSdCRhDO8kyKBo3MPFnbBlg0uqi4OpqCBJvaYEXpMBdrbWZ3vmtpyZ6+zFXFlwYiBtmnUfn+bS
1nZZZWuX+gx3mxgjz1ZOCoOmB82cSTn0um6nDEV5O3dLgKVlCmxp39RjMT6lq3pQhgibuaG171bi
mnZZqiY3npV+Ho2ebqMXhNvm33Qhhlc314N0wIShtSL3VDImnBmKP6A8+kEo+0Kmqj/AstlVJVik
NnbmUT6BTPxlN8HZTa22d2mj3Bez5t53rdIdoD/Xe1PfrVXR31HsObeqYoebi1KNq35YxEGNiYFP
ELkSNol9VnEW+mjkuGTbS7o8Yt8fdjZ8uHRRP5WDq73MgoJU0fW7SigLs04FcE5HMTJNSG8Hxa0u
mes8DM1LqSPtbltmOdhvHHALFtCT6Xni8ig9B3vqp7gXjReINogHi/kPRxudnVpTIWzSDh0r+O6z
kYZJqiQ3rRvXh6YvUhQ9rLqIjpwSfVxdEswpGMVxSzHt1clbdb2Wa4bTbuIKxmipoD6Msb+xlIeE
YCvfwfWW4PFYveXkuv+hQk9n9v4u9gyKEkD7liUBm62C/9vAyK20cgSEbJ8sm8GBKL1s11ijE/Yg
Knc8lJ5Wm64fbybz3smVD3qCFaDeYrVTzKI9LlRsAw3Pnb3F7E4YVncxMhPPhuhBKSu4z1n1bKGz
04f1kdjH5JQaC2aDZqK/eG5vBilVHN8lI/1Y680zJszWUe15bst+1uhgTaXFxrOOCMeK43G+R+H5
AyHUk1oY3nMcV4ean/luyiO4+XCcyREWXcAz092jVG8CfXLFkREuDDFPGZHyasWhn4mPcBQQ1Yhw
q0Ak9koHHgGTwqzqlMW9KKvrUhqu49NYEtTS4MrCB8fVvTUaF2Uh0KP1Nhe9Kh6/OHgCZVm+4l+y
pX3EarJvhW4FVfM4VQOO7kqdvBhr257ylM8tFJE9l9EHG4+OPZMgHPgwyTx7Zl+cx5SaUBvRu6lO
/Iijm3ob4YyKESM+jJENx9ftQD4s41NvYxGULHp+Y7eM86fELHcxqRB7b3S+lzDWnigf29jPpgS3
GGDbTX2C0zBfwJKx6cowSykWYiaaSbQbn1B5GjR4VWAIxx57PD+1eHKl1Yh4jwmd0FZG86nSHopi
OlYM9vzSKaM7va09X8FvK0hI4zq6SVf6w6BUd73IwTVm5WM61dMe1y31iLcbfZw9Ms1g0FHXunWp
9GdVTZBB1BNhddG4BlFNiuRoJ7vUQGK5ljPM+dEjHBqqZ4nFZsel07bD3m1GCrpeXPlJnH1Ksrj0
W1ybd8UIiaKiVO3Xhccctkc2l9nLI+cB9+b8+4xO/0NtbzHqyEnCtKn6e7sofGyasmCY2/I7ToQ8
caNXJPELVRnuyFibi3NepwaAYnTB/CK/S900pE5ZvEDK+wZgo0HPY21ovYsXr09tWxghfpP6c1EN
VMc00zzY6ceyV3CWhf73ECUEtjddTpBjryJYUEuXn9DLnyDRCDLymH6b+c+om79Ja/nso24oMVzA
eT0I/C6N+jFVfqRDQlR817mXpCAeLHYq47hMFrV0tXZfzLUoj6CI7V7JivqYYyoGL83+iMLO3uFA
19/ksUGNCTKokfD8FX25wGgt0+di0ZtgEFV2jq3qBRvY8TiSeBg26vNkdAx5IJt/cafy1Ha3w4qh
zYoT1WGohx+akbmXpdQ314YFP6w8PcRakt6pFIkf53g4W8pkH2JTqehem+VjHnHZMThK8D34jJsX
Fw92JbvS0qpgoRcnJrhC+lx9aURJVoyNaaGeWTeT2cAHE/XqKyQuPDRm92GEoXEovFaBhemRZD7i
f+NFwJNTKhiTKf0SxiRBV4iN95iTT8HoeuWxrHAfqOIp8S1dSz6XmtMGMGOdh8xqwBy6H+AU+h3h
T9iCpikGCXmyHtDP4bY0mX0wENqXxoP7fKoYGz1twZFKtWo3rpm8ZNGg7JsY/eHQndoF92liVMqL
3SwMA5k/+aNiRqdScfuD1hE5YGTa9KQ1B8xT67069ASqkpO8+mUXPQgL4NScquJcxhNhbKYRhWZe
dpwoYjkdbd4yBlKdXoeovaGdP8R1Udzq7iKOBvKDEmmUL4fNi/U6FE13ZvL+AfPSPFgWDzsDBVu7
NN0V3nJsxux7kVF1Ql+n3uit6q9Y++xmJ0qCuib7zF6iG2Vu17t5ymPfazZ3DNNkMKtq7mnVDNyc
HORd/RdHW3XKk4s4exqDhHzIcMJInRkdCqavgMXEepaqP7l4D+mGx0nzHrhZujBTx/muwP0QrMn4
WbTYZeYCObW5VPdxl+i+SeDQxUFD9ZR39sHzPmpeX312wc53GOeqvkjG/mQzdn97Uv5/Zek/VZZs
Qs9+mxr8L3rG5bXqX/t/qiy9veVXZckz/0FOHKoalRqO6UEM/4uRgU7lH6pl6jidmWg/5BTiV3HJ
VP+B+6eqOphaosGwtrrTn4wMKB6eCnjOlWG7cAr/u+ISMPC7IRAfwLCUubaNBhaCxztORhsNbpER
cXLRouhsZIV6M5ujeuMMswhXXPZiNbVxcGqOGCu02FNhnRCavah5cFhuE44OZtv7Na393k6Ls9wG
MbANZWtKgdCuq7VeBlROLPhmvBUmJn5KzXleMFbXCrcKZcvYWt04GuepJXjsz83X1+Q2DH7wNby+
TK9OWrGRXzpHLzDCQv16SE3SlCAIlEr6ZSprjV7Sn6JWOa+WVYa5moPE2x15un3CscY+rcIKIQp4
S42HAyZMp85TCzUo1Wf09+KElHI3I/6+FHpKHcC2f07D2B4djSHITUfKussof7eWFo6n24LkSZiP
bvGJwQylb0Ngj6Byvs9NvJPn0YkqJhyugutI14Q6JWKQJxbvVkVjfF37WN33q7h3ipjs6ARf2GId
b4veHkKN+S14br/RHUQoF4WFqUHllq5vmsNNEVGa2hjVQaZndDPbQlk1YCvZtMjxOhX8z3UZ97to
wk/y+jXkd2Fc+etbyVW+x3Do1fnRg2wbtrr4fSG3wXPcibkYThXxSKcWnbuFiUmYWZhb1UV7dgPb
KhIUv3gyGK5LDICN6iOUC/SAOxJBp5MYYAoMZUO1bygULNiTD8JLRVgLK0U2eEi1ToR26rRUh0iZ
IW4gilKmyNBbduNqFHux4hlhWlN+hEp4o2bzGKalcZgdoz6Je8lx9toVoE7LGKmNhuMbdURedQ/m
m6tryIwq0IDm/Wr11NDEN9mvcRFjUJea4axZJFm22jc44zeZa1RhRPL72wK+inpS3YlBHZvgcLsH
d0xus7qAIhRnURnKRZT+2aoXazprxRP6u08O8U74p2r7dE1cmBma7Z6hDBXeyAwxSk+Vw5WJN8He
i2oIiHax7BZl7MO58WoGUKaxU1SjDxM36/aD7v30WhiIWQqgglOZFjZveyOmQVsi9zT7P0T/JSKR
tleN05SZEWd3fDTHyDxQtEVCNenfyZRbuEQ7saP+NvoZCdZhi21hOJbrQlUAJlIJTLmDRj77yXY6
0I9wL7VTXL+dFIts84PaNAzB+bev/3s1a5wP+LXHIeqUGusS5vhKSyewLWRL3ptWOSM9k83Ioog6
VtZphABiTN7ZZFDYTW1yUMobu1/RjA2uF8z9RtdJPG/Xt0wto0WtMO6mSlQoxAIkU0uu05hYu2hs
nm2RLVxijh063fRSKPZywPwmwUKnPeZ5SpKAQNUelad+mNWQUcGKcvrYq619BpNpwtWZGq7fieRk
nA51/Fj6YrvIdTBnE0Sxamu+QNQhdTXInc+SbtdO1nxyqMN32oyAzdSVoKjoKYZttSmFhql1/FrC
8USfAHqud15xUET8jWiC1q8nb90Xg038Weqe8im1d72FplphtHUcCnHUOH+hsS1SQ//VktvcWSNF
xM6+y7vfbfsubNuc3mCtY8o9MF3R90wUiC2ow2mP9qPFS53ytDnt3Q7PpLevlBfi1DIok32Q3ISg
dCB9UOt2U/GKb/kcGtsidwvgKnyssxLLrQYxNhKznbVW/JzyWnhrUi0PahLhT55W8kDI669elRr7
3IgGBKUP1Ib086ivqGqFh7XBYCGI1nNPhFk83SUNPYSuUkPKY40plPvgaY2+l6fSJOB6MfXLnK6x
v1jxi60/riVzvC18aCgTb4dfPjOAv7reKlEvwrSx0dj6PTdR0CWVOGs6XVqdVK0BLo7nR/wkqaXk
hDY2DcQ+DbN/kC543Ckx8Y6zEBFd55At0niH3UdLhmVHDdOej2ANY6io3RjKFuPfJXCwU8M4pdlQ
rC4Ej+xC5pVcFdtqpI8/WrUe92SJNTjg8lGIE+n2IA0uuaHt4c4XiIYw7kN2iJduaMU8eEVWtIUv
m3LhbBvfWsR07SObbrOLaysQ9sDkckkJBGGAHcSFWZ8RspQXMNTysmhjeRlnu9ljrQgONABF29UQ
o7GkmxHtmJ0RvuGntHUoQ5RkYatCyi+9UFVRkcRcRQfG7PDzx107GPW+Je2ROItTtxb6sayHITSy
vj47TuF7+vYskNsWu9F3XkFpHGc7AT/RWY4Av2enUkVotROwGLW55Bh5zX0FeoGgoridhCrghoo1
HBUSbRZibKbIhMKGVNKPDCveuzk1WBTYa2TGx5a9LhlxZYgGPKbR+9zTd5poogPCS0UN5O9TdoC6
siUXZIsQfuqI0PQCfFXmYx+PT2LZemLzjoxQcJPWTDYwwChCr9/hKD2HclG5TXYwmurjaOZ1mG7D
nmIb38hFtbVcYjLPVlWRLqoSAfX2At5AlGmGsvijE/N96TTzjY6UiGoR7DIdf3Tg+qdsc3IRZEaT
2+GjZgH1KHBkj+vXpWfwhv4Z9yllNHwVyaQwcXlYnA/wg7SjBrK2g/8WpjBoIjF/LKxEw7B/hKMx
f1ryot9bY3RDcivWukm3d73tllboX8hBOHVW+wmfnuc8EjnaJXwZ3WT5ZsFvQb7gz9yMkDHS2yGy
iiPu71TKTf2Id0oXWKn3sdRSZCDrcoIsfGgW4yfZeXf1slrnMdL3YnLr3aCl68eObGgC6aeDsWYR
HXRLfkGKP1Px0RlEiW3gvjQWAuVSKELWZm9ers5dn6s3alpTKouTr6AcgCpUxw3GT5S0c8/Hq5vk
+BXrBKFW24jxVLQG2ZDOQK1BFDt46Ntz4LUBVw6UprXOQ63niFX22knkgw5jwX4pK6rWCh6RgNZR
OvdUCLenj8ejZZ3QHEWbTSgxbgeGqyMGFlO/wyEhwa63fE51wr6bdEM2VqF9BJoLQAN/2mYJJlco
3wfVsA8TWpiuy2zYmPbir0hsfGH/QEEEzusNz5q2zXDHKT5uluZDNYF+o7H2PbHa+3JN97hdknHT
c9PhRiuac5QBVBWxXfmpWn4VvfF5WWbtcUrKJGiYmwv8ZW29iC+L+NpibXLRLaxRF7IUPWw0oDo7
9zq2zGdzXji9XvQKpoDXWUaYx6YOqssUW6AHuxyzp3wjCOuY0aA7dc6Gu6AXslTwFrxEbETEjchu
hV1mfsTA4aBYFoSwIX7RAaJ9LoIi6Ks2RfySnXmqHioMnglCsY1DIYi0x+gDQVP1ZaqVQ5pmPPKy
ZF85Hb6PDknCZaKiiVCmr+44mDAa1I+zBWqZ2U+QncuTWbtf8qUcmcSYlKpQPPW36LFGnOPybA/A
MmNN0e4q0gGdZtF81XDRPa7eF7x3bqncND7OuvEj6QCXxB7qgJ6OKkTS6YjAkxdkgAH+PPj7g/74
aVo/DIaW4wviLWTbsLsQmbmz0v6rw9+cUeZaOjDbRHCJOi/2GuHxsmY3RDYwJKWeg+A9CwyKgVTC
psclTrKds1R+1ukWsmHvRw86cEQElQWkR+ZHe4rUo6IKe1fPJwqN91NWe9zF4wwPBUGOkkf+4LQp
mIfAa8LLg0hDz7LA6VYjZ9klMcmrc+1nKK7mcvpQl9YPRWmOjcY/Dl3mYBTZPvbqT7GocCAZ+dqz
Owbtqnj+yA/j47XxrXYErs3T+EWD7vZNG+xXNK/7menyAdfYz52HYtt2LLDHKjssseXscG5NEHmf
tZqBtkedM2xamzkTfqBlOJEcSPL43DHFspooOsgdrgu503W1ku+st6Gl3Pju5f/jtjLtSNRuUixG
g2ETVsXbrMbYnrgYR7bMlrd1uUj/asnV2cj/fNlmzHjAfeO2i6ouxHegC2VrsNXmHOMq1uX2rVIy
Z5Cb5aLc9rruet0mW7bdM3r7ly9fD5Ohx377sOUD7LnyrS0PjrtQfMb+hQQdvtV1x98+4HocSg7b
cBHPBWbHf/0DNSPnY1TgV5NN3n5t2k/Z9owDO6/CMerTXd5h5F3I2bbcKBfXfa7baqSNuX9df7eP
M1GRrJThC9lB9W+7vTteLicM796bbF/puq0am2zFfXebWvztNxvxP8SBoRK/dpJvBSEcDvDaHwFg
jXVfz84DStv5UGkMtKce+OO6sLdRl1xtl6X152hYd6kca03NBqNcX39b//vXUG3+OorcP++SEqC6
Zi5r7iLG5Hw7W/Up0tbU+LapcFFl+XwvmyuVbMggrRKIfmBsuEZ1KFvXRRrD2Lququ0ECOt0WMLx
huuiUmIq2j3l6vyf3yDf/3fbuGPSwr8e/rqP6nmPTQMbXlUMLaR6zaKr/sCOdNmP+Cq/+az8P4T5
HyBMfVN9/TsI87bGabx6/R3D/PWeP9nxqvmPDW10MLfAcoeY4CuGqdlgmAjLVOqoQKUqn/Qnhult
GCZMX50AXoLrXORTvzBM0/wHSQ+W5xi6Stz0f4lhbtSUdximZUPeNzalFgQc0NQN4/ytjEuCSK5H
0ZLc20v/GGlQSrCLqk4V5DIifdXzWtUOSVPGpRxxKymm9Kvbu8w6hK1hT5lgzZBcqPNMPOFjXGOq
nwzU/aIZrC+6OzyZTZfhgETVgxKTDsWoCByS5xnmOx97q34sZ+veS/DEZFDvqs/5MnxbCSGtnWxz
zU7QdHXGlyQX1L2rI4M7RL35oj4mnrKreuQxCrSVIoLCZtl4Kxam2E+DafgzKJaBh8K6flSs8hPj
2/RY/+SxvCeo99i5SwKrwKwOCcb/RyK5xiDG/zfmbb6W2BYphfFnSpZjkDrLD2HCC+DsBS4uG6d1
cmED9FiqeBSHplexqvljOdT70evQ+KxdduPozkUB1zzB+YEWOi4xlEdCCVIv/dGO7oVAwZpkQhUn
jJ2mE9ekuvWxFp4HY2rcl2afQ/esxVFvIggSOZHJCSzpxKOcjtxiZ1H/9k2B/U2WYoFp2Qcb0zDM
fUp3N6KV0xl57jJ9eSDupCqEdd9CrMRUw9oNZuxizOp9UFLAjrVTH4YJDvWoVEOw5glShuZDzzWw
h4Ky+rpZfNa6XuxbfUMkbFg0JLUdiFkBpGpsqq4uo5ms/+Jlhe7b5OmAA6oh5pjzTQOchC4EzTiZ
J5BO60Nqd0Q9cAagNozzXjhftWJ6wr/fPBDqqmInjv+YO6F7WtaVqpG73JMf111SlyivXFFINHfN
nbmck8EzT8vEMfBS/Og0m++QU3q7pNBfmZCLk2FNMK+S6VzkSQU8UUcn6JTbDyvuFIMcqWydKczx
kDQq1TpUwtWOqYP23FZvy9X7psXZiG+d87UiGSEgvcUCAhmQet0lbZwFs9G8lgNaS2WoIMj12V2r
dfmOkHMbhcKNoduhgtGS73UZnJ6iTYNC/wknrjkn5fhZTUm07kQb+zgI7EWdwZfv9AHqWnwhrrGv
v+cbrT6rdJyikro6mht/knJHEqSJ/ojdVbVLuql6SpKPUeIVFxNyD4gG5gYKpoQY0pFgsKnLWuFn
In2iHqbCa9m35nerPVZo63dqd+8oc0WNtQEsxMCm5P52tB3pV5mfa9jJd7DIFrf+5BklnFQYwiii
I/Lgq3yHYfkrxcUfAx0Yukh4Rd2iH1KAh34RAMaL9QeyglsDQbQ/ZDhxlO04+iKlxKhNeRXgwlSB
9WQY8lv4H3tNc1LaLb8IthEwaKcZYaJln1sLZx+nMdaHDtcdMVbDDogS07TS3XcpQv0oqbv9WpUj
ll4nfjXIFogwjmrb9Whk1K9pykRUlhCMAz0wGUfWD8545ReDrl3y+WEY6nMHucWfBmciHFkNlso8
C67ZLj4Zka37lVrrF6SOr4WtH+oeqb81pjgX4BJEFt3GXE/LPCimesZcJPnceMkdFXRY1K4zBVPN
JZfmeBabxWjs3GrdwftKgiKr98vQw302K3FsPDJQcJo+eAq8srr4HNcaV1glDOCV6J46aoKwcez6
5Sw03yhMM9DUaTjopvLqGuUToZGvVoXvXWlYmP5tvvhRP+zaeHnMxuU2eUlTLD21Zadhjh0IFdVC
PByxOKoPqp26oAoYJCwkQXbmEsxIFpTxPBIZd59keh4OG7TFNG4sQAeWqaBqwkgaQ9YuLLwE0Nzq
iqMXq5frJrlHDzOBsdzbe95e29742zrcsQ4SN7PuzFXAN9d6DmULQOWBYLcfRr7FNxna8QosQin6
VeeR2yjiwimNzZ8DihGgcnyvjkvv3WsmxLUhr1W/x04BzGSO7/u1P9sbK26KZg8dqXmz0lFTJ8AB
AzxLuYNJAJ0ST7Nt5hFIDNUd9A0K2OBUuejhXQQrp4GQYKZUciHR936rfV23aYPQdlVCALZCVNaj
xmN0digNJVtPmK3dk5GS2VVG0yHW1+capqGR1+7daq0nBAbFaTGJGthGdXKBXboekvZ5HuFfHKtO
y8PWIuemycPEssnEjD8NUfnYC5JKY03gExLfusD3WJSquHR1TVyeuvwXlptaWnvohviDsOtKDSS+
28P7RxSyzOd5eCkLEUM7J/2lX05xmZ4wno0PQrivAwNRCCTtpZitn8wwrL2Cq+kxczAo/WtILMen
qoOlNtQmk0zwGs4k8L6jf8fwIjo5S32I7XgFycRJJNa8LpQLDzyXUkjPF5ZNbaB7BFxFaGKQ7Eua
I2RYRuiO8HiA5yWSNBN02I4VfiFZ05CFDgOb0tB8dCzxwVSx+Chr7IzhxaR2UhwjTb2JcxtjSGf6
qkJ1OZSDfU6h7sBZ0E6w8vWgnMmwLs0YD90oB+WTV4ChjgIDN5jssmAqP+m6eLcNAnO362d9BHcd
IJXLsXvZk6y2NnX2NoXo0qbZl2n7hzw314UsglxX31pZCSmGiI7JBPGWi3XAd3NJu4mLqVaWANbr
AJihcU5mWzTH0pv9aZt5pLgRvy2MKLX2qC0/Vzkc/e1yWBVu39g0mn2r6j/1BWb2EhN+VkUYni1p
8i0pku+KILgP7iiXt9gueXeruF1XSzg35Um+IhzRrXv5Uimxg3VCH+g7S17/2kO+1inmwZz6JAv6
xTxdjzRVUGht3RDgMXwOGqlfn/h2mLeP2F6Rrd8+Rq6P5fjizi3X6V+7yJY8zNvXuX7UdR+5rcYv
0VwUNz6WmfP13Yv/clW+8O6Yb1/17ePk628b5Dn77d/4rSn3itwR1YIQmBCR705ldfsfrof+bfe/
/U/+/vW/3fXdkeWqU5qgeO54MAsG5oQRJpRuMhjpSFNQ/KgasY8rPKTthWjRcAiUzTJO89rf8p4v
ct0qX7hJuOUT64PDBP4QU+MOXURtPNT/tomUDC/gFiuBingfH/Bq3hkC0B9GHUV5RS8cFTImR5Hr
cqElGAR0kYbf/aR1p6Zwh13TCzzq2ksFhHYgqQXhUa+rO5XH6N6cJgiyhU269gYnLZVIKNHwINoB
Kt07ZRsmWy1VwlzudsnJVZHiwelf1+VG9Orl28vv3lJvZfppYFi01arlottqtrKFBbHYmRnjAImY
yYNA4/WWQDanCHJqID++lFtl87ets2t8riwGJHaPMfFCmAQctPaLreHY7G9u82OmFOdh2kCYzPWU
vciJZpiS11iH2z1t961cDFsrYzDsW5GX7fWl+FYteuhlAPbqKi45xXmM9MZTsvUYmtDDYfKCxm2G
XVIj9d3OjTH8KGeFhPrtWExMwRS3FlKBAVeUs53OP9bZe2iJWPPl/xHl9oeonfPDezCRvtc5877r
99O3J+a01DUs2z/PIvoRxuf5Vgov3ZIqs1Xik7eRJRgpfZ7Qa+0bsgd+7UIqSh12RvG5EZq1V7sC
3c+y9YFE0EM1dp3zEhlPosuODAnEbkjtoMyowIoNz9LHtlqDVIuJ63J0bfeGg+bDXWfkpC1tX0F+
L3i0hNvp9ytRgIzejMe3HTeoVf6echUD4u+ZsaS+qGvA1xp+byA/ZdyAvGn7POWNMbOt529EnPLU
UE0twNFn+AKlDYvRGipQdOTzJwiiSMG2sQ+GfW3ItfCzSUpKzX/9Er089F+r8oXUNf4oJhDzxevw
bKZiQ4UYJoNacxO4EHl2JKrvG06Z/LXkZR2rk0Ge2C6JatJGt/9LviYXEgK+rspX3y7ov1Did6ty
5+uJub733aEouwjGHrfylpPXmvwycrWUnI/rumy9bVxT6s9q7BRvv1esjDb6U3I5tntafixzTe5k
2RTyVntryvtbfhtGfn/egLn8oOtXjpvKhd9t3ije+Gxu1cVsuzfwgFPIrd2awCZkYMWL+bXuquZI
8gpRp32SqFjVsPtbM9puFNSX1siYgjDROpRXqmxdF9dty1qi9tAIcdbS4F0fJP+xYdJ45MumJ0cn
svn27RsIThZFoXogdYl2TxkIW0QP3kBbUCK2zW+u/CJmF+K6p57lyfa2W062ruf+ug1TLGbmMYyR
687yI6+r1/fK1vVnvL5wPd6796bVy5grPX0Yp0Z2nKMDjnmS6/LO44znw0Wuv335tdE21HpWEav+
+Utfry1vfY0VpcIBfjvxmHAu3Eo0k3FkKCOv2r9vykO8dVWiXmCjNcWu2GDabFvIvkSuypbcdl2V
26g7/Zf7ybfN0fdZw4xSfr78fpO8QK+3X+Rul/HbxSy3enoFGf76Btl620s236//dtTf9nr/Ae/f
BRElDQb7WVvVLJAdvnyMyJZ8799tu+4iX9XlKFA2rwv5e1xXZUu+718etSHOGfLf9jvKhdzx3Uf9
3bZ3R333SfHW4Qts/8ZkZI7OPTuAJBhTux7lvX5drK7RrPCheJ5cN8rWdRvxUNzich2aBs23PWV3
Kw9+3fW3V2QTLsXko0umS96uaFtSe643ym/rb015X/22Va7L/eV99uudHuqLtMDbYtWA9Bgct99x
FbF11XwoVjSFdjwcLJJCjgOBnoE3v+SiMgK1H9UXuhMYKaJxHsGFa9+BFf/S5P3ZbA143Zq9fKnM
6mS3hvKiY4z6MOkQFvVo+pBnTYpeWCCjz/LknKIKQuPxhD8e7sPGRgXvi+YGSkOFgcOQnUuzvKHi
CdwIToIqBaoA+gD8ghzQuknY8Du3Ofj7f/itO1krzLW2SdWK1g4HQGpQ8vEqH7T/w955LEeubOv5
VW5oDgZsAlCEJuWL3rPJCaJJdsN7j6fXh6zem2ze3kc6hxOGQjUoAiiWQSKRuXKt37w9uW+zrTx4
mHLfZuO3//zTMTl1y489fMOf/ufwDX3sAp7bwkth6UdxUD458t5923fnOHKQWFZ5UO73c8c+HPzj
6x/ejhAV+hfCRmylmQc1+fbUsbPoQv5nF5doLw7llXxhlLfgnzdBNfpLK8lftLASSw2veHJ44Pv6
Br4T+N9l1AcvdnbaKgUXOr/vI9PeobUcp4m5CetqR8LOPu4RhF6yjjrunMa8xwvkUqvwDxnccyPr
vodOVDw5eJnpdWo9Wq11DajjpdA9ACgMz+uQ0H8HaDFfIu4boE2W9dDkEd9utUBdYfsHTbfGlK60
UnAJEdaCJXlGyOLtSfWEor+10fF7XpSK0/AVl+h4+juvhzxDQR7HlAk4Sh/MqlFJvXM9xB80Kz7R
mGd3TPHfYqFTT8wxy1AU71607aMfDAoYrlRfWYaOtqiJgELYkQUjEb4onTkD740V5H/BjTEMsBi8
EWUInyyFMGB6qGm+8WLEYLxZor5gC+YX4tj9hFRWjf1R7SXrzMxfFc29wF1GgHRptqJQfqbKgLGC
oodrgEKQ16x7ZGswUCUxV6Iqc9kF0fdgBCFl49hOcmBd594DOIsrJ41WThSWWCjRql0SLvVnw82a
83ZspqVbqsi9Whsbg7l1kmavo1PMfJpigUzQgIlDigx5nF2WuepesO57sd1AOVZz29nZeb6cdPLX
EJnMfdIFxdKG81QjIFtSi64nEW10L0uXSLHXZG6SNcs2MudoD5ZgTXZJZR7jzyw22P1Wmz6PCT8p
IrhOkiL6EOAABTi4A8Ed+6QtNBM2S0PGU8mMmz4vnRNrxJrHzrJVVdZ37gRJ1LbxKDUd9yYamhEV
nDq8iqz2WxBE2zgdlFv8qwEqOdotWDt3iQAVbiQseU5azTvLpirbtL4goW3AGA5C9STD/XcN6sdC
a8QE5lx+H1MrBz0S66tiMJ3FKNL61NZqYIdK9tg65xmAsCV8agBrsUKiXLPv0lH7zuqTVaWJSHxW
A732Ko/THUg6Z6SZsIBYplr3LPrEWbpmftwBjDotjX6D3HqM3glkXWMe9cg3rYYMvFpLTjbJTqvW
3wam1u6bHra3sae6qKwBUDyagz9sYhKsZVvt0guz8cGmCGoVrlY9Tkb9mrpWvU40cWvirzPV2atd
aMHzaKjPUTFkN1UXR8eZhVSUyLUVXU47b0Zy5dRbljiFnrhT6NwgbX9q9yzCoBls8t4/RV+q3vUW
8wowaWRFcn87tj98rIgukWF6dbR+F9ZOgRItRr9ZI87HKlgC2bzRW/V5EliqM1IgF2iApGEaeoyH
sUVjieG/KstvSWSZ69Ct7KVShSwOgfKNdLa4Db5PjSgW7gwIzIHOVJ75Ld/oOYCvWNRPoqeUEI3f
/N4G4dXop6LXnxSndQFchuRvu7VaX4/FC2JcwVWkwgIHbj1s/Loi2RQoS6hp1antVDhIiP5RtwWd
hBzxGEKRchX7RfMCcGRKGl+ARyaVaFRrG9OzJbyQW7SCoX7Xer7OcThdwodaujUjhq7SZyNVW3Rz
LTEp0nJZFO5rSqotHfpt4Y3TaRJkOAVDuWhQyrftfQw2K9aSBxeaNYlqPMnofkql3Dg+3+FWgJfI
e2aWtQVldaU7iVigKsv0J6y4wvTa3vtcx/VY3uRqpb/AcCy6/KHPEEMwnQBDqMRb1gkNqWigXaNu
WFZ8HdzPe93qHtw+VTbJOK4HncGfAPMyhXXWI5C7NhR0ncwiDXaO2QgUnrhroZIZ/GjrvrNy9bj0
HsDGr8BbrY20vjeJdwDx2T2oO/3EwYmNJIiHiyZ4usqLAPNjuddPxUmVzElysJon+BmeOW24Qx1s
ODdRH1yFJrzDEDLfMvXB/oAlHk+JZxZlV/00Zz3/EvZdgykRcC9n20HkZgVvkqedsj3cxpBJuM32
pcmKUOjQivEkhMeYazjI6WO/xV95M5Y9PkgF0EaHIvOmoGgTukW1C9shQJcEIWpGfu7AFluphMTu
pspBxE42dvblYDYrx31E8itHTJJSENCjn4rfvPhTBx3WuOp6A9RejmqlWelo+sfxMkAdNMNC6syY
9DtLLdCuGuP4pFWMY2P8DjFaOU+QR02KIDnrFQU4XRp1e4pyKJN2AltYE8M2BkuGhoWddt4S4QEQ
flV94vhQVFry/Q+Mj8icICvuY7m1zlAbaA0GKxRfirVhx9dk41dNmodblRZbxQY0PiMOniItP4+c
XFvEdY9OXAVFklz+ma50l1MTnbgVw1vriWdWzNsaKc6VG55RFNeXVgSukrIehVDPP9MFDNC2hAGt
KiEI7gl91k6jWiWGKyu0gi2CapxWPu2MLHNPjrWCWvDA7XiiKlBiaV2fND0ETGEujfBBrXtnnXzH
QWVYK1OLh3pEYB367S4c7ztVFEvMWZFTCo91S1wNIxTkWZHaNzYkjyCH63hJQDlalo67rse5ejO0
T1S3uUE9Pig3U7T2MPCwUu0uHoPmyvcqGDC5Dgy337dIVK+gLG8qxK5ONBWMs+Ktq+K0H2r32g/9
fo83F+Dxaa0LHGHtAcx0mucrz+3RLZoVBDdWkukoYFuXowg7hnEjXjFDHeup2yz7hHi8s1CU1sMc
8bh0WHsIgq26KbxpdcBOYyqIpku0e8cM7KOm1P5aVwRBWlneedqlPSXncY/Cn/1kuBOkTKMjtaWX
ayOYhrUqhjnxY1nUoqICBhGGX+UAQ6QN2xOr09UlhgGm8m3sY3vrGz13faJUyy6sHyfYrSXQrNsB
RTOUrGgG3JwWdBIdboKyzfQZnexYj8BM10NanPRKoqERp2AVNaTJLuz6e2hhOHxk5b6JqmEp7Hhi
ktt7Njiq3AnavSvGleUibqCGgb0YlMugRfKBuKlw/RUODNN1hNsJzPpAMRcIJJ3bijece+htuTHF
Jz0i3K/G72TavEVnBa9FNp0Ohu2hgMfkbsCwDfa57U9coO4CEeFVYdyAknAWdWgpq6FhQk3ErFeL
wENZTMfMSlSC25JbMESUN62/daAvVr5VPDqwi2DHg2OtnZXrBj/TMX4EaYLgGnmJ0yprrvHIcDeB
1Vm7wXeeA+QcrNSL1wBiVLCioF/rBGVVnP5uAvshZf1DORp4dpUUYo2B5mlqndnKk+0HOMG2rB2w
3FH6qT/t51rVqAgkc4lb/IZQjNE0h098HXb1iZ1P2A/MqOY4aNbhyKBc6mWyGjWbqi9abhoC5El6
qRtGtO/79t4ZnZ8VxKNlkQpj6UKE6RCM74ABxBV0LeE047ZCZyuYgC/EbbEPlUts0svlOJPdHb3a
63ZbkGNrlQW0x71eu9YpiwvWDClSD97xwKXaJU5ubpRvGZIU2wa1kxMEeRcZVHVmQ/MmZHSwnT0j
+l064UFLmupErS7jQXU3Sdq/4Cr908s8RIOAAIUR8KHUPGswGlhNRbeL8NZAghiPghmmD2l73Pee
dw7rDGknHJDnWiGevZAq234Lf65aqYEyQ03VEJj7PAIx+Bl1f9kOw7FLHERUlWynGnMuGpJ+7/YE
4TEI4AHytNGoaEqm5lU6rQC9UAgNdij2PGZjdV5bfnXeoNuyGoIKJRJf21RFthGwTM5hEC1goWbn
cYgCSzMvTfpyGWE+nMJyX9UG7MlCOCW937kLwEqPRACDhwMiPI1cQ+2kw6mmNYaCZGwdrRLRnyJU
uvYpS64iod+PpfZqTz5epBBjFqHtJZvCMtJlkkZblg3fSmQ0kZ6eVomKUpIS94jk90yf2lTu3Kza
Di1IAhdTIX7/sT61dz2gheMsumxVY47QBW69Wfo9S7FCD0kAWW4JL2cEZdFqVndCHh6BBX+ftPTC
HomOczdJb4bWebEcq/+WO+5DWSUIWBvJaxgpyAW0Gmgbu9gNBv0rMc+r2NLvk8p+wMF7QYFUWze+
SI6nTF8FGWJZSlP3G3UAl4T43E7LovuiMbHyaXprlSK3PEyAnaJQucuiMYRO2WBwPKZrFVMo1mrT
gwiqcq0OCTapXEthRfScvF75FeqK3tAGGwRtQa4giekATIOjfoztwqpTjPPe6Hs4WwmI7bHrMHyC
XtTlaM8l2ta3XegWkB5b7OYXlWhRGTEJdNC06ZdwdRxU/SIFC5Yrnflmo9g9dZiEKTcG86VZ0O7s
ALCKtpgm3d/klofjtN94i6GsHcwTOkKOwI7XPdnQhNkfy5lx18cYV/tNEYLvJ/mcOKexiolU2DbW
Q8pyKfIp5eeg0pZWVWEBCoRt6iABgLJNd0YIsb2iLDZUsP1FVHc4bYIeIw6+aCLIGwmLD0ayJK4h
RI3WJkgTj2Xi6OGh14NSDrCnECar5M6pt2nIqJmm4w7lr6tU2PkaQ5Y9N3W+xsian9LYFxmmzxtn
MJQldOmlXVTdVYQOKTI/8A7Qvt2oFeg0JIDRkJ6aWfV77De4fGbAfyxQrK4RbLwxuVcjg2GeSasP
UBhzbXgpNQzO4yq/Hvr63gmvA7O5j5o8W7Z+jJ+Ws+mySOy5GpVfw/iIEInyuXimM63iGnqHaEtu
aNtYGLmKPha+w0FRB3hwtVca8uRbEGXZ1jaRNdGieAUbGYzgpGkXmp4Cp/MIZrRK11e9vx7t4GdC
Wy5LZXS3RRj/CHvxTP1+O//EfSTaJ4ssFzyg5K7Cm1eN8PCwGn/rphFuXmDEV337DVv5TWe7pyF2
X2i5ruISAd6fZanEUHF9zsB2rnWWIAvDh+FhIlXiexhtWROXtLC6DeuKhe/XwXmb21CEhy6CcoEx
d4bOe6m3d5PeIk3h6+c5rXcBHfhcRYWQikCOXKaV1Wu45dnGrYybyJlrsML2V1oz5yDGi7bMq02t
QW4KywHXM0Pz13YbJSeO1vx/eYT/K/MKQMGzM9g/C2+fzw4T/7XCDrf5HWB8eONfIgniyMJmDIMJ
DSQgWOH3IglgjwEPu6qOBCB/ULj9DWAsXF5WwREz4b4BjK0jvCwQr+NtOG7Nut3/jgK3bfwOMCYb
Y6MLjqUGv5Bi9UFg8x3AGMu/ohaDrZ8ihDOzROVT0oTGvFCatpQ79C0apcWxMhPiu1iPYAH/vS8P
Niq9v1MyWLpzpWisDCq24Ja61NT2uawDJxXeDHE/coOYYBHWiazo2XPtuppn4SFQLiRUSD71vaOm
SErBfo7hms7Zf7+qy2wnQTNy39K9E2OAI4l1vL8nLlggv3kNTMhfTkF6n+TOUzAa1yopx13WnQ+F
Nh2j9rMWo2btve4iVjKcCwF8sTgv7mp/uk3VHm3cPt0rvb52YwZMMeICHAXYvNq+ky1907nqw+jE
9AJgGeBp8VzOT0qX4MQDHr4ePHPXaNqs2FTmS9hiDN5ZiTYY5RFd2JeFIb6VTnxdl/7VqDYPoF7t
lW6VZCtInHTO5CM/itQB6F/wupZ3igUGkj2h+1MMq7RKIQdbUc4BR1tkRXPm4sRI3vvMbBB1Uibr
oUzHCyvOrjQjfLIKQYmsT6+ywl4hIZjsJvVaqErOAv+pc1EWQimR4MjvsQWNpu38gU1QP5B1oQpK
bXzAGYOqPq4a/TBieuWOGyYYdwt+C124vMPFILuGNashBIDaJ/KlZmScBk32VCDTBV8TDeZYJB4K
BNjShtUjhiO3HgkQrawuERS/cwN4gQ61BL+Pdm4qzlzNo90pRtjlla5UC4UkUGwC6BtYw/RVBHer
fKV8g7uDkb06JkV8NNWTiRlRkFbo+5e+r18cw4Nl2zYbHwVhVE6nOgEHYR23frgZlGJjqOGAnaSH
6Z/YV6rJgk0LKE5klrfOTQzOdYEsmzpNpBbAoftXWKVfJA2mLQlXKynwkGPmJbLUFkFg/aSuNC+z
T6LGB6kNZXMhekb+iZNWIguSL5HVaLd0vCp4As9GytjOxw2YYoCvlErLxEacyH0urCRZVX11kWXf
yNljizETSTX6AzrC+Y32EOs0FVBHdD5MsVE779QYiLXpT4Wa73LVufI1mLosW0nrTckliiVZr1zE
k7nqUjDPtrjQu7HGptYiSx4q2z5n+q7j8XVCBTPBY5swJrpokdveNrGB2ZnFO7X0qpoTgaUa31ea
92Bk7nnTCmXZquPaDxUkd1M4ckqhv5qNeqm0x3YDgriMkR0rnAi1MGilZLio5dnaBtXLO6sXry3M
71Wc6hD6PcDqVXLjqOa0sYj3XUrjqGakwFTmshW6e0rXL8tSkNaqzcvM9goMPbxzKyl3CLk/oFnR
U0bbVQaqcypJBk0Pzyqnue3JeqLJn67NjJ48C9UtMpEQp/qsMpepUKpVkkeYvxbRrrrpO4eLbNvU
AlRICNaZNWHR0sYo2veWf9UMuL0l6knQLi0aVc1YoCOSSLxVjD/5gsc0NC+VoGxYqYXPZjrs1S5d
e3V1g8/bM9sISfZi5yiwCNHmbuM9MpfxxsCoMyz9a7KAXbvFPpAF8Xw+LF64ULrTc5PGw1I3SVFa
lrFKx6BYxJSS6tkT1S9/Ro2y893zzK1um0q9dn0y1o3GPd1FBm66Z4TwpGSS+koY4X0PyVipPcjg
DbrESi8Wat5fIpt5TVkgYZage0VPnQHMPK3FT2gkMSnbePZrHfD+VW/ciM6MqGq5QkLnh4rLGvE2
S+oL9BB/eNoAyDHprxujwgwsg7+bs1gxEbNbudjJrYNarB1MQrmvvJsu6F5qI79WUWSnlJksDFQJ
TR34bqOgI+z0K8c2LwM32/e45RHcpN8VlqTgj1edbt6hs3Jcm5OzjMtFqWX5Av3tazI7kDLHn5qe
3fZ9uTXD6OfgIwQ5TBtFR36fSHTEZNQUwL8Xduiu7ATJO43CUFQWaz0/V8oQ+Wh0xOo2u1P5eER8
MQ/zNDLdBivn2djHa7dkPN0XETFWtMEl0oYv00gODDgmHxKGZ1RQxjUagulymmaY/WSeh5154mN/
FkfmA6H4D9vTsTygXhBMZD8D0z719G4D+/zEHjVSh+l0GXrtCYWZtWmSB0BXbammw7KD6hGw8lL9
a9WLUT1pTg1jP8TppZmi7uJAHKDqalE1dwGCm0u90bZJkl0lXfLDj4wzwPHVxu0G0OmDunKG/LIr
tWU4313DVG4MxYggYgQ/gDuvOwxiMfFB9joCpNSPcJ+VJ1GjUhrX7q504Gb70AZiXNyXxCvnTua9
dIhL4qRHxiKbnhvdvx+G8NqnDJp3hNYoCmGOMecqalv9liEXtLEMoN2KA36+NPKlbXd7vaxOByW+
HLEKmh2WLJtBPiPnHCAvoVrTNSWxcVGioZPjUlMJ0rZNbOIxP7DiRAGwj8QOff5NadkPw0CNY+7t
rl5oRP/UqHykUPxBf/T7kDRsbTynRkU6GKG9MGIB8A19DIDQww/UEtdKap8lvXEHN/gmG5AOsYf2
MbK92b+vP64p9LUtZPMc6UUg/XCtemXfuOikOahPDvmVkevX5hScOC6SRhjJAiKIiejFpaZXHgKt
y8HJbt3S3dTYLZg9cgciZCU90RFZXyFPmZ7UitqubKtgvBssAHh2uc0zoGvppPakq+k3XR5iQ9Cg
fQcvZya0fLP6tASPwfFCpedmSLOcElIs+xwXKJ0eYpi4oGbJThTmsVDN407wg4twunMHxMJ7E1tA
9zHUunAfTeI1iPWtsMlbRb3y7Jq2g0o0SKYAa+LYmFM/gpRn8sTSHyviIto6tYETX+9AHEf9tPfL
ZGu6mX6CcfWqpS6FH312i/0Y+t1p+d0wo9tsZMipqvKHMdbxxinvjFjFMrFASyBLktOiIR7ycoXb
wbjLKSZAb3Lu7RyutAOgkmQImcWHOBbB2goqeG3JxShIHfh5dC1S70eWVepacQmfoK2tqvFBNA4a
Paa3JO3EeNM3CyMdno2iSJY6uczCeJ5Itpt9cqu5s4LvY3reYXsFJJ6MQ5UwIkICu8XPJiKjoz4o
yHAvjI6e4Kn+pptFfyGaPAwFWRgIfwsYIQVqrz0yOEhwwlTvkFRPZ3GfG80pXiz30nDVJ9jjrzWM
omVd96dx7egL14zOxgBuWJ7feS4E+jZQL2u7YCU/gYE1qEPrjcBYDsUYJR7QyHD8Cz3YtSaSo2pI
fBT7j4kRP0el/72Mp/PAiK4bPTrXPPXMHoW7zFI8NGs4Jhhr4w9CR0RrFV7TcE9OGzHQqbwBXfOE
0P1JjswsmmTJTZsgKaxxjvWAd2qobNIIv7rcf7ByKuTkPk+s0mDcjShtTtlKycxbRQ+oGwuoO26E
YG84fLOiCa+uprj0CKw5lRaRK1EBBoiYhPDsyC2dfB5eCfrOSuLXTGNd6yOinNpMWs74EgHCBF2o
IIiQobaJAMpspUtErsBAQuUUIgP3eYmHdljbKBQ1GPJ4QYjYtI8vQ2AZkB6vkAo1l1HNADcGyFMp
Ft9NmotbJ6PA0nnffTO4Fc5EmJJ5QC9HKr9mnT/EWu5vRPkCw/E6UmZnCWg+g9N/w0b1dWybH/ok
VkTaz6GbYTCi0laBF10jDYmwGfnjyu22HbISO81rr0lfbEerP9Uq70To0LhGv3pqfRJO0Hc2IRKf
VB/qiARZaH+DiXfileXPoGGKHbXkCSnslYVEY4M5+2LS4yutLVyIkM5L0CCnrIJS1dT4wtXwZ7UD
3H4SQdXbbuHmzRMezIn+BxhCB4+YqqZ8mu4doejbUS2Z/tsbM3eejcjDiiihirfLB9Q7INiS0MaS
ZdG3tY0G3PDCgHNtQBlxvau+QBTS75dZgwhPHuDgHJKtsWPwLhE1f8PNq12AXoQV3Q1mRonWZ/qX
CkTA/5Awinu0bwJVob9E5gkBAWbclgXNctiHzmQiogTCN7Avek+90IsCqkUJPrEcWATVAtXhdNPp
7WmZU9auKJeTGty1k77CCfIFAuM1GU9rV7XlJbog92rhPCLPcaqQsuXW5QZzEMVE/ge2PMCPqU+R
ldH3Xcg91cTiday1KxxdttUA4yrGvyTIGKFK9x6YFenCGv6tEc60O9u8qGZmfaPdx3awhkS8Lb1u
WHT9rMqSngzebdSjnC2SOao1WxRwIybAsF+ggX3W1lWwCQ1IrwbmT8bIGOW6jbPwHr1ea/Zz5VPz
g2wd3CLRC5cJTReAQY53LNJTo6cKjdr6nWEG947XgV+3zwva1S8wf8uTH62ubtEzPs30B1PvfoSB
9+pP/TfXtp7bQOA4Q7yNSQTr70uzsH+WcXEFjXRY2WGxHYKCIjUREthkixzVS6Rne00bTqvwYtCY
L30v3zq520H53WpGuyt1ggVKThmMUvykQoGJnJ8Xt3VZHCMcauFow6LWVctqiXX4d6iI0PdmhM80
BI9BhT3irG5bMM2T1T9twvhaBz6xdsfgR+SYoEVuLeY9Xaxf2hnTNZihvcs88wAylkC7A/RWbkaN
5y8ERuVruZsC6QgK+jqp6jHdZQUZYgr/u/ZvtLbrXwRh2e9BQJdriJCv8n1QsPD3rNCyf4fwlejM
bEbvWwKWsfxHeWwodLxqYOqMy64tDhwFCcHtJFJ4GBNKgXr1XWLo5BMolG0LlKNbZbMARFr2YulM
pZ2AiXHq9TvodKD6T11fqOsDwk0gQbZp4vpG4uFE7GCl1Q0bTAjmZEwfxntrLh7PCZrERsaX6nyz
esOmZ/N5WVbtr96AmHLrHbxTojitQPd2Bp1W4vxc7N1Acc8oZbmfK362ipVtqSkU0JMefL08raRW
TFL7c77nsCn/25YyeoDhs+PD5pR06G+h+ya/eqgRpYeLQFj3MMF7eAMv96ECQgpPiwMoU7ZK3DDn
141G1uV34oi8EvLYOxy5PGgkLko8bbArTXfV9O31AZxvN8AaZdO89Qb5CtliVp941h1Q7fJHHlC0
zayLpzekO0arfG6Geu3U+JDJDzEzrLTWiknhG1Mqeh0pkKzZ+6TSsylH3lYfrxlgs2OJRE0jYW8n
f9r4fgm8R2UNtPOnuhULUjv5f/vid79BbtoJJFpND9AXkyozEpyLORoxdDdD5maKg0TItxV8JlHj
0H2dzEV62bgHes27u+YAwpeN97EFjTI4p1rnKFO9MQKqOmsMwZ8U5CEP6GfZwgBEj3XbyZjjgFHK
n5Sr3WVa9d3mgN70ygvMONRNoVpgM+qUG73XlYMEjvwI+U65dXj7fKt/OOa2BQVsppuV7AkdXniQ
ADzyPwA69UHYOxOm/1v3mf9BlBP/YBIWF/64kz14aBEtHDNrCaQWvSXSUgdE9j9+L3qfey8wi6Wb
YSUmv1t+pfy1U3TmELoRGuai2h960tz6sifJ3bdjuW2u5xHJ0id7TRm+3wR2cmlLBqX8f/n0dreG
b130sClfn0iD7oA4HQDhh7dA5dwq902dbQ5XNSup6mM7tH9DaMvTk53nDZLtz71Q7bpN3UD1Dexw
I18zJV5VvuHt/R+7oNyXV0huHd4j9w+bH16Xux+OHQadQpIV5Ut5ShRlgXP0i7oF74PJezIu1U5Q
6JypNZhZtjjEgqWB7h5BvnJmj2V5xXuh26gxXSAXcIWMF+lK51RPCAPVfNH08VXmGLu+mlEXJlKX
Q3GVpXi+QFzTXB0FyDxWq52hAFEoFdwpR0hv8onKeXNcaRVlNLlvSz5dofr9ys5tJNJ0T6NK2wVk
QVFomH1F0Hr842bmeMWmd/SbOIGZm4jbcWb59fMTumvMAnLf00Uu8KDhaKtXAKEqddsbQ++jVYE6
gXzBh3EDTqDdiJk6+AGa/LYrt96hmd9typf+T8Dod6/Lt8o3hYOdAxHTo+HUgm+6efu6d/9+2LRn
oPW7owd49bsDbz/w7VP+dOzt2+Wrg7CeMvThfTAE1vrDi2/vP3ydPk9GHz4eEOrs+gHVWgYUEgr+
p49591PfPqYhBbboQVKv3r4qonNpifoYZLNepZSLfreJC+8MNxrdXYv7hhQmluUX0Be/NInfxIrl
C3IXF4YNZGBlq7YhoIEPQsWjPOjHBinHwffXJM2ZRqRqLT+Gwf9tP06hjJKoIgiVrBbJl5dP7oHV
Mg+fblVUm9zQrmRlxpJIfkmwVpng1lbNogYdVoY15AuJxSjgyn+E8ov91KGmU8pJCBMAf2fGzpr1
MszATLKxZEHHnxlbKqCVPASXbM9UHYx5qDNJxrrcV2eiutyFMfeUUjtYa7MqrT7ftHILQd4tyJiK
TCXY0BBt0g0eB6zMq1l3NsKNbIVoTo2MTVkfF39vfThWVarNKrRPyWlQwZIcfPlE0b86PhyL1AE8
M8J40y892850zW1QEkvO11Mq0sotqUj7dizsQf9QvgYqMEbZvq5qol8pmzAgkEFVbS6/yX1R6fde
nnvAiam5yWpbSGUEfCXQjsO+fGWcRQ9YXZMxnuM6qUcst+SV/nDMmONH1j4vB6nmQwXunWwz9flu
1yAtLC+nvMRvFbl3ZP52nsQEwshB1pQ7WYwLJZFGbo6SaSMZ7jEk+m5m08sriGAh+sFvV1QejDLA
/4gEXbSKSgtMQVVvcZvbKxESsOZ8bb3OyNBynvf9EZm8Mk3urJlwm3RN3p/AMGn2o3j0VNQKpDrB
29OfjpGB2WH1pG0DDYFXqS0tn5qMNEBtG/H67dgIdR+CGdllV/XMldQpnsJnw3eLPTlIa93X3TdL
0n3l1fDlJZKbLUOIp/uI7NQ1ff3tSsgL83Z1gkpjkYoq9vJNOVtuycro27HDTdmIfB2P8Q95WeQF
+tOlktenx3Zn55PukhelEO4GjLDYyjvtcInknedEoGuAeFASCdAa7+aM+miPu9jLEIeXGspzdA4j
AYklolCKCXHx4lFJWKO4ikbBLBKROALxEbl/2MSZuFuqAetn2YTq3I6H9p635K6G8cVeQ1pf3i1h
pDvrOnYe5AAp7xh3HFy4ufMNdbiXchHuRU7+rHAoTYvUwa9q5hdJIYZA0fQlzobeIlCxqhywg6Z+
SaJZviqlGzyMotZiKu5lX8JFuDzO56e3Xbklj1kzSbEngJA9LZCa8vNoI/EC/8/Itv06kdkYYo2Y
ZzNetT+q8fpH3cKg+At0ML96ybjc3AJd+U/+6V9/0H+9B2u85G3WzL/AD/PsN1E38yNUQ/4k+Xv/
1SckCKM07euP//U/DPfIUg3LVi1QGEme+b+OK657pGoALfA8d+UDNzxAIe/a5p/O/l+f2KEZ//X/
/PbTv7+mEO/CuqnCl+b9yWu4aHwAqvzD2X/4iHdnbx7hxqHreHUcThKQyPtG0DTtSMyydpjRq/Pj
YBzylRpBVQ8X5mX4n/6P/O9e+d+7wD83gn5kc5K6mJX95gcf+L4RHHHkmKoB5kY/NNJBevALNQJQ
IfOzrWDqR5qtA1USdKr3p2/TBYAi0QDW4fTBJH2tG8G23cNv+s/7gKkdWbalWZzkoQ/Q0X9rBPoI
VjKOph9uua908efO+8lxgNMXaAvgF/irh9Oev50+zaMhzzYPBfLx5QZDqlAfFUH/7cHQPtIB6gkX
JwL5+NAHNM09EtwjIPB+jZZf7kYQBrPYb9DFf7sRHLyYHMtSMXH6YyOo1pFFrdcQX64LOBg+ffbs
mfRVB4uqv8Y6+tRv94F1BHBTmIb260b5cqOBBkQUR9BP9QHdObJcy0IX98PpO/qR6djgAx3j0Dm+
XB/QDQlk/dTpG+aRqWuGrQHClQ/O8n0n0FRxpGEoPVuWfbURQOOu/exkYOhHwmSucyBiy8eHoNAx
jkwTVJipAgmcH1+uF2iYWB9+1CciAgSdwWbbuqkdWuHDlKhp5pGwXPQazcP99oVCAs101E9HROqR
xrmbTAV/PH/HPeJrBPrKv0KCLxcVk6Z3PtsLDPXIdTTmBOvDIOBqRw4eyyydfjXP4a77Wp3A+exM
wOqYaMgl4jn0gTnGej8UsjQiJiYuRBVbPr5gK7gO49enJgSWRkA3hGWb5uEsP/YFgxyCCuZC/fX6
IQj7Sn2BAR0TzE+1gmEfWTry9gRAHzqBRSewGQchucjHl+sERAXis6EhnQBbUT5p7k7v7wHbYu3E
rOtYvyaKQ3f7Qlcf1Y5P3wMG64L58lsfRgBbHNmqRhLJ/bUmOoy4X+nsWbd9dlWEuwOwc9u1nT8H
A45FekBlnJxHy/nx5UYASF7qp2cDkiA6y6O/Z/wPfYGQgDwhvU3/tXb8gq1gap9tBVMczcYgpuH+
Cn8/pAmwR9ZcFkikVb/a6oBO8OnTZyDANoWsuElYND84y/fDocsa0bZJD/yVS/p6nUB3ZjbmpybD
OV+os8iw7V9rxI+t4B4RNs4LqF+d5MslCjC9cT8dGBlHYFiF5v6VNf0QGJE6tmghnfDx775Cs3+l
yYH79HBp/vOVIkGyYQmc0OFdy8eHAUHDUEjA0ppTKn+9/tVaQZv9hz53R7BeJCXiWpCU5ePDHWGz
XGbm0NVfM6T7BaNEoX02SjTIjv5v5q5tN20giP4KygcgjA02D4lUUbWhLWnVS6o+buwNrDDeyAtJ
6Nf37I2whjRtxg9GeQpwPB5mZ2bPjGdx+Hw6wuoyr2ayiF1zNkqiFJsmr6WO2UICz0C3hSSCxSeT
1N5lwy+AR0wHcBrZ0BtD5yJlgpSWqAVtC1mMXZHbG+viaRApsaECjYgzgpA3mlf3tADnTtRCEmPf
lIE0j93usJE0grHso7cpihx536HgEEfIcYi3H+P2B9gcDUHMm1dzKQzAI4FJRaXd2kD30iWk9NSl
kOi7RGXNOT3TR3C4FNK0n+Hh7glYBKsFy152yRZiTOug2sIIjQRICcGg7O/yUAtg0+IEHSdJZ9Ml
vSLIxDLKKzjXMEFmaLXQCJFYJ319IuMkcmXtTlkB5KZaQYQaYpwlWPLWIzTDAtJJNJtgLbjyS/fW
QjIeWjdFS5qHcQqH4MoHTSvQnUcp+PXhuHMeMR7hqE+qFSD4gzYbaOd/Ki6kWX+MadVDBI69lXQr
UUT6lpCTg7SfIPJjWOozvsAkB5q8dmyDvWCXPMJ4nFFtAewiRkVh54QONPsKE0XwauDdsX2c/H/Z
/R9UtW/pnC5FWZhmTsHVqZ7P5z7guxmP33edjLPi/GyIXs3gg/qQX3vtp17Pi6BLzzAFB2965sBc
x33d3eDxpYNr+bvy/7wUvGZ1vsSD6bp31Yl5xdZoCX1Tshu2ZkGrpSlyP0lyfhbIeeALXgBWqwZu
ggSTjFuL3zI87dj2htKBV6xSTHkR9c8YTUZYhFTkKSvFLaY0iUAdtomLjC1LWbNCeim11Bh0hjBC
R64qnm9Evt14MANu+g+p4G95yR5YzQ+RbUsTGdk1D/fkbW8qMWngJlS7Jq78VU+evL0nhv5m3e+g
dVEEv6drRqLK/57LehGK7PpcqMiX0LgQ/t6NeccoYfh/vF4Zs4ItAwN0LSlUgWdlKSopwhVpuz3I
0FUhGmemo8FDtxCQkeVDaBaYLYh0jwr78dg3jXFeewvAkGybr3YeydiFraBTZf4kt0Idqdk2qlCx
50xUgfdAGaqN8DJn9a5kVXGoDldSpousFMuXW8U3m8CmXUc7GV/kS7Fg4TMjth5Mh0YsUM0ZoNgf
t7Bg5gKHE+Pv7i7wTa6GS5dcYSpl3YRuRXBZbRo+BGNhsok3ndc71Ct+U7NG9oTmK13Io+rjit+z
MG6BftBVITrwQ++SrTGtWIRh3dXe2sD/wGvFd15W7anQoqKLOW2Az/mjyIMw5vpr2wD/JeuVF9PJ
rclmMrQZzztltUSkDMIOJvvq+k47F3h+/q/ZULze0DFbJtS4rcdQpf68woBAGe5qQC7oIgcZuuaL
5mN5pm5ABf6CCW1qV96zxjYBx4ZoRpoK/3UpC96bqaPYZh+oocJ/k1vMiT5liK6u0M4Fjg3RkbRU
+O/QPleKBylFbGlwOvZjuKuMIXQLHvfHhi29YWifElumkiruNa/XiGwBMtqpWoj01wI7m4Z5O3qR
KvRPhrhTLTBpP5TbsHZkcK42vZPCo/8LhDUZX6hcVhjg4qHMr2m5NjL2DiO4q0WIPBm+GDNPMU37
ZpZj/sk/6HvqayG5pj+Rl5zVF38AAAD//w==</cx:binary>
              </cx:geoCache>
            </cx:geography>
          </cx:layoutPr>
        </cx:series>
      </cx:plotAreaRegion>
    </cx:plotArea>
    <cx:legend pos="t"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solidFill>
              <a:schemeClr val="accent2">
                <a:lumMod val="20000"/>
                <a:lumOff val="80000"/>
              </a:schemeClr>
            </a:solidFill>
            <a:ln>
              <a:solidFill>
                <a:schemeClr val="accent2">
                  <a:lumMod val="20000"/>
                  <a:lumOff val="80000"/>
                </a:schemeClr>
              </a:solidFill>
            </a:ln>
          </cx:spPr>
        </cx:plotSurface>
        <cx:series layoutId="funnel" uniqueId="{F6E78068-49AC-4A0A-8DA2-699872C6F561}">
          <cx:dataLabels>
            <cx:visibility seriesName="0" categoryName="0" value="1"/>
          </cx:dataLabels>
          <cx:dataId val="0"/>
        </cx:series>
      </cx:plotAreaRegion>
      <cx:axis id="0">
        <cx:catScaling gapWidth="0.0599999987"/>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microsoft.com/office/2014/relationships/chartEx" Target="../charts/chartEx3.xml"/><Relationship Id="rId3" Type="http://schemas.openxmlformats.org/officeDocument/2006/relationships/chart" Target="../charts/chart2.xml"/><Relationship Id="rId7" Type="http://schemas.openxmlformats.org/officeDocument/2006/relationships/image" Target="../media/image3.svg"/><Relationship Id="rId12" Type="http://schemas.openxmlformats.org/officeDocument/2006/relationships/image" Target="../media/image8.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2.png"/><Relationship Id="rId11" Type="http://schemas.openxmlformats.org/officeDocument/2006/relationships/image" Target="../media/image7.png"/><Relationship Id="rId5" Type="http://schemas.openxmlformats.org/officeDocument/2006/relationships/chart" Target="../charts/chart3.xml"/><Relationship Id="rId10" Type="http://schemas.openxmlformats.org/officeDocument/2006/relationships/image" Target="../media/image6.png"/><Relationship Id="rId4" Type="http://schemas.microsoft.com/office/2014/relationships/chartEx" Target="../charts/chartEx2.xml"/><Relationship Id="rId9" Type="http://schemas.openxmlformats.org/officeDocument/2006/relationships/image" Target="../media/image5.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142876</xdr:rowOff>
    </xdr:from>
    <xdr:to>
      <xdr:col>20</xdr:col>
      <xdr:colOff>476250</xdr:colOff>
      <xdr:row>4</xdr:row>
      <xdr:rowOff>85726</xdr:rowOff>
    </xdr:to>
    <xdr:sp macro="" textlink="">
      <xdr:nvSpPr>
        <xdr:cNvPr id="2" name="Rectangle: Rounded Corners 1">
          <a:extLst>
            <a:ext uri="{FF2B5EF4-FFF2-40B4-BE49-F238E27FC236}">
              <a16:creationId xmlns:a16="http://schemas.microsoft.com/office/drawing/2014/main" id="{4857BB51-6BF6-4B64-2F23-4408008AD4E2}"/>
            </a:ext>
          </a:extLst>
        </xdr:cNvPr>
        <xdr:cNvSpPr/>
      </xdr:nvSpPr>
      <xdr:spPr>
        <a:xfrm>
          <a:off x="133350" y="142876"/>
          <a:ext cx="12534900" cy="70485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95251</xdr:colOff>
      <xdr:row>0</xdr:row>
      <xdr:rowOff>171450</xdr:rowOff>
    </xdr:from>
    <xdr:ext cx="4514849" cy="695326"/>
    <xdr:sp macro="" textlink="">
      <xdr:nvSpPr>
        <xdr:cNvPr id="3" name="Rectangle 2">
          <a:extLst>
            <a:ext uri="{FF2B5EF4-FFF2-40B4-BE49-F238E27FC236}">
              <a16:creationId xmlns:a16="http://schemas.microsoft.com/office/drawing/2014/main" id="{B4DEEA75-9706-B619-0295-CCC7C0DA1125}"/>
            </a:ext>
          </a:extLst>
        </xdr:cNvPr>
        <xdr:cNvSpPr/>
      </xdr:nvSpPr>
      <xdr:spPr>
        <a:xfrm>
          <a:off x="781051" y="171450"/>
          <a:ext cx="4514849" cy="695326"/>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523874</xdr:colOff>
      <xdr:row>0</xdr:row>
      <xdr:rowOff>171450</xdr:rowOff>
    </xdr:from>
    <xdr:to>
      <xdr:col>19</xdr:col>
      <xdr:colOff>381000</xdr:colOff>
      <xdr:row>3</xdr:row>
      <xdr:rowOff>190500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0EE0C78-F986-443F-8E14-EB11D4D1894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48674" y="171450"/>
              <a:ext cx="3971926"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561975</xdr:colOff>
      <xdr:row>0</xdr:row>
      <xdr:rowOff>180975</xdr:rowOff>
    </xdr:from>
    <xdr:to>
      <xdr:col>13</xdr:col>
      <xdr:colOff>28575</xdr:colOff>
      <xdr:row>3</xdr:row>
      <xdr:rowOff>180976</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6E72D4D1-DB03-4B1C-85AE-B75DA89A0D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29175" y="180975"/>
              <a:ext cx="3581400" cy="628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5</xdr:row>
      <xdr:rowOff>66675</xdr:rowOff>
    </xdr:from>
    <xdr:to>
      <xdr:col>6</xdr:col>
      <xdr:colOff>152400</xdr:colOff>
      <xdr:row>27</xdr:row>
      <xdr:rowOff>0</xdr:rowOff>
    </xdr:to>
    <xdr:sp macro="" textlink="">
      <xdr:nvSpPr>
        <xdr:cNvPr id="8" name="Rectangle: Rounded Corners 7">
          <a:extLst>
            <a:ext uri="{FF2B5EF4-FFF2-40B4-BE49-F238E27FC236}">
              <a16:creationId xmlns:a16="http://schemas.microsoft.com/office/drawing/2014/main" id="{817879AE-7E48-E977-D26D-113F57CDB105}"/>
            </a:ext>
          </a:extLst>
        </xdr:cNvPr>
        <xdr:cNvSpPr/>
      </xdr:nvSpPr>
      <xdr:spPr>
        <a:xfrm>
          <a:off x="200025" y="1019175"/>
          <a:ext cx="3609975" cy="4124325"/>
        </a:xfrm>
        <a:prstGeom prst="roundRect">
          <a:avLst>
            <a:gd name="adj" fmla="val 7904"/>
          </a:avLst>
        </a:prstGeom>
        <a:solidFill>
          <a:schemeClr val="accent1">
            <a:lumMod val="20000"/>
            <a:lumOff val="80000"/>
          </a:schemeClr>
        </a:solidFill>
        <a:ln>
          <a:solidFill>
            <a:srgbClr val="E820DE"/>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400050</xdr:colOff>
      <xdr:row>5</xdr:row>
      <xdr:rowOff>66675</xdr:rowOff>
    </xdr:from>
    <xdr:to>
      <xdr:col>20</xdr:col>
      <xdr:colOff>466725</xdr:colOff>
      <xdr:row>16</xdr:row>
      <xdr:rowOff>0</xdr:rowOff>
    </xdr:to>
    <xdr:sp macro="" textlink="">
      <xdr:nvSpPr>
        <xdr:cNvPr id="10" name="Rectangle: Rounded Corners 9">
          <a:extLst>
            <a:ext uri="{FF2B5EF4-FFF2-40B4-BE49-F238E27FC236}">
              <a16:creationId xmlns:a16="http://schemas.microsoft.com/office/drawing/2014/main" id="{5B84F206-E712-4369-95E5-E0643043E2A4}"/>
            </a:ext>
          </a:extLst>
        </xdr:cNvPr>
        <xdr:cNvSpPr/>
      </xdr:nvSpPr>
      <xdr:spPr>
        <a:xfrm>
          <a:off x="4057650" y="1019175"/>
          <a:ext cx="8601075" cy="2028825"/>
        </a:xfrm>
        <a:prstGeom prst="roundRect">
          <a:avLst>
            <a:gd name="adj" fmla="val 7904"/>
          </a:avLst>
        </a:prstGeom>
        <a:solidFill>
          <a:schemeClr val="accent2">
            <a:lumMod val="20000"/>
            <a:lumOff val="80000"/>
          </a:schemeClr>
        </a:solidFill>
        <a:ln>
          <a:solidFill>
            <a:srgbClr val="E820DE"/>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409576</xdr:colOff>
      <xdr:row>16</xdr:row>
      <xdr:rowOff>123824</xdr:rowOff>
    </xdr:from>
    <xdr:to>
      <xdr:col>12</xdr:col>
      <xdr:colOff>200026</xdr:colOff>
      <xdr:row>26</xdr:row>
      <xdr:rowOff>190499</xdr:rowOff>
    </xdr:to>
    <xdr:sp macro="" textlink="">
      <xdr:nvSpPr>
        <xdr:cNvPr id="12" name="Rectangle: Rounded Corners 11">
          <a:extLst>
            <a:ext uri="{FF2B5EF4-FFF2-40B4-BE49-F238E27FC236}">
              <a16:creationId xmlns:a16="http://schemas.microsoft.com/office/drawing/2014/main" id="{C7499046-B45D-4B53-B2C7-49BB71441F2B}"/>
            </a:ext>
          </a:extLst>
        </xdr:cNvPr>
        <xdr:cNvSpPr/>
      </xdr:nvSpPr>
      <xdr:spPr>
        <a:xfrm>
          <a:off x="4067176" y="3171824"/>
          <a:ext cx="3448050" cy="1971675"/>
        </a:xfrm>
        <a:prstGeom prst="roundRect">
          <a:avLst>
            <a:gd name="adj" fmla="val 7904"/>
          </a:avLst>
        </a:prstGeom>
        <a:solidFill>
          <a:schemeClr val="accent2">
            <a:lumMod val="20000"/>
            <a:lumOff val="80000"/>
          </a:schemeClr>
        </a:solidFill>
        <a:ln>
          <a:solidFill>
            <a:srgbClr val="E820D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419099</xdr:colOff>
      <xdr:row>16</xdr:row>
      <xdr:rowOff>123825</xdr:rowOff>
    </xdr:from>
    <xdr:to>
      <xdr:col>20</xdr:col>
      <xdr:colOff>447674</xdr:colOff>
      <xdr:row>26</xdr:row>
      <xdr:rowOff>171450</xdr:rowOff>
    </xdr:to>
    <xdr:sp macro="" textlink="">
      <xdr:nvSpPr>
        <xdr:cNvPr id="14" name="Rectangle: Rounded Corners 13">
          <a:extLst>
            <a:ext uri="{FF2B5EF4-FFF2-40B4-BE49-F238E27FC236}">
              <a16:creationId xmlns:a16="http://schemas.microsoft.com/office/drawing/2014/main" id="{58AED05F-5E22-4548-875D-C6647AB5042E}"/>
            </a:ext>
          </a:extLst>
        </xdr:cNvPr>
        <xdr:cNvSpPr/>
      </xdr:nvSpPr>
      <xdr:spPr>
        <a:xfrm>
          <a:off x="7734299" y="3171825"/>
          <a:ext cx="4905375" cy="1952625"/>
        </a:xfrm>
        <a:prstGeom prst="roundRect">
          <a:avLst>
            <a:gd name="adj" fmla="val 7904"/>
          </a:avLst>
        </a:prstGeom>
        <a:solidFill>
          <a:schemeClr val="accent2">
            <a:lumMod val="20000"/>
            <a:lumOff val="80000"/>
          </a:schemeClr>
        </a:solidFill>
        <a:ln>
          <a:solidFill>
            <a:srgbClr val="E820D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247650</xdr:colOff>
      <xdr:row>7</xdr:row>
      <xdr:rowOff>95251</xdr:rowOff>
    </xdr:from>
    <xdr:to>
      <xdr:col>6</xdr:col>
      <xdr:colOff>85725</xdr:colOff>
      <xdr:row>26</xdr:row>
      <xdr:rowOff>28575</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F619E56B-79D8-44BF-BBE9-8F30E0E696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7650" y="1428751"/>
              <a:ext cx="3495675" cy="35528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504825</xdr:colOff>
      <xdr:row>18</xdr:row>
      <xdr:rowOff>28576</xdr:rowOff>
    </xdr:from>
    <xdr:to>
      <xdr:col>20</xdr:col>
      <xdr:colOff>352425</xdr:colOff>
      <xdr:row>26</xdr:row>
      <xdr:rowOff>76200</xdr:rowOff>
    </xdr:to>
    <xdr:graphicFrame macro="">
      <xdr:nvGraphicFramePr>
        <xdr:cNvPr id="19" name="Chart 18">
          <a:extLst>
            <a:ext uri="{FF2B5EF4-FFF2-40B4-BE49-F238E27FC236}">
              <a16:creationId xmlns:a16="http://schemas.microsoft.com/office/drawing/2014/main" id="{E65FFEB4-B1B9-4EE9-B217-0B8141F15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466725</xdr:colOff>
      <xdr:row>18</xdr:row>
      <xdr:rowOff>28575</xdr:rowOff>
    </xdr:from>
    <xdr:to>
      <xdr:col>12</xdr:col>
      <xdr:colOff>161924</xdr:colOff>
      <xdr:row>26</xdr:row>
      <xdr:rowOff>152400</xdr:rowOff>
    </xdr:to>
    <xdr:graphicFrame macro="">
      <xdr:nvGraphicFramePr>
        <xdr:cNvPr id="20" name="Chart 19">
          <a:extLst>
            <a:ext uri="{FF2B5EF4-FFF2-40B4-BE49-F238E27FC236}">
              <a16:creationId xmlns:a16="http://schemas.microsoft.com/office/drawing/2014/main" id="{62D2C2FF-D8A0-4B34-8CB7-E70DBD37F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571500</xdr:colOff>
      <xdr:row>6</xdr:row>
      <xdr:rowOff>154781</xdr:rowOff>
    </xdr:from>
    <xdr:to>
      <xdr:col>16</xdr:col>
      <xdr:colOff>464343</xdr:colOff>
      <xdr:row>15</xdr:row>
      <xdr:rowOff>142875</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3BB29163-B1C7-4B86-B46C-078D8C5722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858250" y="1440656"/>
              <a:ext cx="2655093" cy="19169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523875</xdr:colOff>
      <xdr:row>6</xdr:row>
      <xdr:rowOff>161926</xdr:rowOff>
    </xdr:from>
    <xdr:to>
      <xdr:col>20</xdr:col>
      <xdr:colOff>419100</xdr:colOff>
      <xdr:row>15</xdr:row>
      <xdr:rowOff>133350</xdr:rowOff>
    </xdr:to>
    <xdr:graphicFrame macro="">
      <xdr:nvGraphicFramePr>
        <xdr:cNvPr id="23" name="Chart 22">
          <a:extLst>
            <a:ext uri="{FF2B5EF4-FFF2-40B4-BE49-F238E27FC236}">
              <a16:creationId xmlns:a16="http://schemas.microsoft.com/office/drawing/2014/main" id="{FB2823F8-112B-4CAA-A502-240607224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200025</xdr:colOff>
      <xdr:row>0</xdr:row>
      <xdr:rowOff>161925</xdr:rowOff>
    </xdr:from>
    <xdr:to>
      <xdr:col>1</xdr:col>
      <xdr:colOff>342900</xdr:colOff>
      <xdr:row>3</xdr:row>
      <xdr:rowOff>200025</xdr:rowOff>
    </xdr:to>
    <xdr:pic>
      <xdr:nvPicPr>
        <xdr:cNvPr id="25" name="Graphic 1" descr="Bar graph with downward trend">
          <a:extLst>
            <a:ext uri="{FF2B5EF4-FFF2-40B4-BE49-F238E27FC236}">
              <a16:creationId xmlns:a16="http://schemas.microsoft.com/office/drawing/2014/main" id="{025CB7FE-B55D-7E72-93F2-CF8BF4ED0E6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00025" y="161925"/>
          <a:ext cx="828675" cy="666750"/>
        </a:xfrm>
        <a:prstGeom prst="rect">
          <a:avLst/>
        </a:prstGeom>
      </xdr:spPr>
    </xdr:pic>
    <xdr:clientData/>
  </xdr:twoCellAnchor>
  <xdr:oneCellAnchor>
    <xdr:from>
      <xdr:col>12</xdr:col>
      <xdr:colOff>452305</xdr:colOff>
      <xdr:row>16</xdr:row>
      <xdr:rowOff>116973</xdr:rowOff>
    </xdr:from>
    <xdr:ext cx="1360885" cy="342786"/>
    <xdr:sp macro="" textlink="">
      <xdr:nvSpPr>
        <xdr:cNvPr id="27" name="Rectangle 26">
          <a:extLst>
            <a:ext uri="{FF2B5EF4-FFF2-40B4-BE49-F238E27FC236}">
              <a16:creationId xmlns:a16="http://schemas.microsoft.com/office/drawing/2014/main" id="{9595D5E4-D2AF-0B9B-D1DD-688B34B20B1D}"/>
            </a:ext>
          </a:extLst>
        </xdr:cNvPr>
        <xdr:cNvSpPr/>
      </xdr:nvSpPr>
      <xdr:spPr>
        <a:xfrm>
          <a:off x="7767505" y="3164973"/>
          <a:ext cx="1360885" cy="342786"/>
        </a:xfrm>
        <a:prstGeom prst="rect">
          <a:avLst/>
        </a:prstGeom>
        <a:noFill/>
      </xdr:spPr>
      <xdr:txBody>
        <a:bodyPr wrap="none" lIns="91440" tIns="45720" rIns="91440" bIns="45720">
          <a:sp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Monthly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247650</xdr:colOff>
      <xdr:row>5</xdr:row>
      <xdr:rowOff>133350</xdr:rowOff>
    </xdr:from>
    <xdr:to>
      <xdr:col>2</xdr:col>
      <xdr:colOff>607464</xdr:colOff>
      <xdr:row>7</xdr:row>
      <xdr:rowOff>177586</xdr:rowOff>
    </xdr:to>
    <xdr:pic>
      <xdr:nvPicPr>
        <xdr:cNvPr id="29" name="Picture 28">
          <a:extLst>
            <a:ext uri="{FF2B5EF4-FFF2-40B4-BE49-F238E27FC236}">
              <a16:creationId xmlns:a16="http://schemas.microsoft.com/office/drawing/2014/main" id="{0D90C6A1-5ACA-A5A9-0EC5-13E32376F9DD}"/>
            </a:ext>
          </a:extLst>
        </xdr:cNvPr>
        <xdr:cNvPicPr>
          <a:picLocks noChangeAspect="1"/>
        </xdr:cNvPicPr>
      </xdr:nvPicPr>
      <xdr:blipFill>
        <a:blip xmlns:r="http://schemas.openxmlformats.org/officeDocument/2006/relationships" r:embed="rId8"/>
        <a:stretch>
          <a:fillRect/>
        </a:stretch>
      </xdr:blipFill>
      <xdr:spPr>
        <a:xfrm>
          <a:off x="247650" y="1085850"/>
          <a:ext cx="1731414" cy="463336"/>
        </a:xfrm>
        <a:prstGeom prst="rect">
          <a:avLst/>
        </a:prstGeom>
      </xdr:spPr>
    </xdr:pic>
    <xdr:clientData/>
  </xdr:twoCellAnchor>
  <xdr:twoCellAnchor editAs="oneCell">
    <xdr:from>
      <xdr:col>6</xdr:col>
      <xdr:colOff>352425</xdr:colOff>
      <xdr:row>5</xdr:row>
      <xdr:rowOff>19050</xdr:rowOff>
    </xdr:from>
    <xdr:to>
      <xdr:col>9</xdr:col>
      <xdr:colOff>562934</xdr:colOff>
      <xdr:row>7</xdr:row>
      <xdr:rowOff>63286</xdr:rowOff>
    </xdr:to>
    <xdr:pic>
      <xdr:nvPicPr>
        <xdr:cNvPr id="30" name="Picture 29">
          <a:extLst>
            <a:ext uri="{FF2B5EF4-FFF2-40B4-BE49-F238E27FC236}">
              <a16:creationId xmlns:a16="http://schemas.microsoft.com/office/drawing/2014/main" id="{54FE6A0A-C5FD-13D4-4D48-41D2FFDD8A3D}"/>
            </a:ext>
          </a:extLst>
        </xdr:cNvPr>
        <xdr:cNvPicPr>
          <a:picLocks noChangeAspect="1"/>
        </xdr:cNvPicPr>
      </xdr:nvPicPr>
      <xdr:blipFill>
        <a:blip xmlns:r="http://schemas.openxmlformats.org/officeDocument/2006/relationships" r:embed="rId9"/>
        <a:stretch>
          <a:fillRect/>
        </a:stretch>
      </xdr:blipFill>
      <xdr:spPr>
        <a:xfrm>
          <a:off x="4010025" y="971550"/>
          <a:ext cx="2267909" cy="463336"/>
        </a:xfrm>
        <a:prstGeom prst="rect">
          <a:avLst/>
        </a:prstGeom>
      </xdr:spPr>
    </xdr:pic>
    <xdr:clientData/>
  </xdr:twoCellAnchor>
  <xdr:twoCellAnchor editAs="oneCell">
    <xdr:from>
      <xdr:col>12</xdr:col>
      <xdr:colOff>409575</xdr:colOff>
      <xdr:row>4</xdr:row>
      <xdr:rowOff>171450</xdr:rowOff>
    </xdr:from>
    <xdr:to>
      <xdr:col>14</xdr:col>
      <xdr:colOff>452370</xdr:colOff>
      <xdr:row>7</xdr:row>
      <xdr:rowOff>6136</xdr:rowOff>
    </xdr:to>
    <xdr:pic>
      <xdr:nvPicPr>
        <xdr:cNvPr id="32" name="Picture 31">
          <a:extLst>
            <a:ext uri="{FF2B5EF4-FFF2-40B4-BE49-F238E27FC236}">
              <a16:creationId xmlns:a16="http://schemas.microsoft.com/office/drawing/2014/main" id="{61C6FA90-F298-6D6E-EFC0-455DD29729DA}"/>
            </a:ext>
          </a:extLst>
        </xdr:cNvPr>
        <xdr:cNvPicPr>
          <a:picLocks noChangeAspect="1"/>
        </xdr:cNvPicPr>
      </xdr:nvPicPr>
      <xdr:blipFill>
        <a:blip xmlns:r="http://schemas.openxmlformats.org/officeDocument/2006/relationships" r:embed="rId10"/>
        <a:stretch>
          <a:fillRect/>
        </a:stretch>
      </xdr:blipFill>
      <xdr:spPr>
        <a:xfrm>
          <a:off x="7724775" y="933450"/>
          <a:ext cx="1414395" cy="463336"/>
        </a:xfrm>
        <a:prstGeom prst="rect">
          <a:avLst/>
        </a:prstGeom>
      </xdr:spPr>
    </xdr:pic>
    <xdr:clientData/>
  </xdr:twoCellAnchor>
  <xdr:twoCellAnchor editAs="oneCell">
    <xdr:from>
      <xdr:col>16</xdr:col>
      <xdr:colOff>361951</xdr:colOff>
      <xdr:row>5</xdr:row>
      <xdr:rowOff>28574</xdr:rowOff>
    </xdr:from>
    <xdr:to>
      <xdr:col>18</xdr:col>
      <xdr:colOff>605931</xdr:colOff>
      <xdr:row>7</xdr:row>
      <xdr:rowOff>72810</xdr:rowOff>
    </xdr:to>
    <xdr:pic>
      <xdr:nvPicPr>
        <xdr:cNvPr id="33" name="Picture 32">
          <a:extLst>
            <a:ext uri="{FF2B5EF4-FFF2-40B4-BE49-F238E27FC236}">
              <a16:creationId xmlns:a16="http://schemas.microsoft.com/office/drawing/2014/main" id="{8BB1D1DF-F956-7AAC-8714-80720569F31E}"/>
            </a:ext>
          </a:extLst>
        </xdr:cNvPr>
        <xdr:cNvPicPr>
          <a:picLocks noChangeAspect="1"/>
        </xdr:cNvPicPr>
      </xdr:nvPicPr>
      <xdr:blipFill>
        <a:blip xmlns:r="http://schemas.openxmlformats.org/officeDocument/2006/relationships" r:embed="rId11"/>
        <a:stretch>
          <a:fillRect/>
        </a:stretch>
      </xdr:blipFill>
      <xdr:spPr>
        <a:xfrm>
          <a:off x="10115551" y="981074"/>
          <a:ext cx="1615580" cy="463336"/>
        </a:xfrm>
        <a:prstGeom prst="rect">
          <a:avLst/>
        </a:prstGeom>
      </xdr:spPr>
    </xdr:pic>
    <xdr:clientData/>
  </xdr:twoCellAnchor>
  <xdr:twoCellAnchor editAs="oneCell">
    <xdr:from>
      <xdr:col>6</xdr:col>
      <xdr:colOff>409576</xdr:colOff>
      <xdr:row>16</xdr:row>
      <xdr:rowOff>85726</xdr:rowOff>
    </xdr:from>
    <xdr:to>
      <xdr:col>10</xdr:col>
      <xdr:colOff>580517</xdr:colOff>
      <xdr:row>18</xdr:row>
      <xdr:rowOff>104776</xdr:rowOff>
    </xdr:to>
    <xdr:pic>
      <xdr:nvPicPr>
        <xdr:cNvPr id="34" name="Picture 33">
          <a:extLst>
            <a:ext uri="{FF2B5EF4-FFF2-40B4-BE49-F238E27FC236}">
              <a16:creationId xmlns:a16="http://schemas.microsoft.com/office/drawing/2014/main" id="{E68F375C-E4F7-84F2-CE51-16254D15E48A}"/>
            </a:ext>
          </a:extLst>
        </xdr:cNvPr>
        <xdr:cNvPicPr>
          <a:picLocks noChangeAspect="1"/>
        </xdr:cNvPicPr>
      </xdr:nvPicPr>
      <xdr:blipFill>
        <a:blip xmlns:r="http://schemas.openxmlformats.org/officeDocument/2006/relationships" r:embed="rId12"/>
        <a:stretch>
          <a:fillRect/>
        </a:stretch>
      </xdr:blipFill>
      <xdr:spPr>
        <a:xfrm>
          <a:off x="4067176" y="3133726"/>
          <a:ext cx="2914141" cy="438150"/>
        </a:xfrm>
        <a:prstGeom prst="rect">
          <a:avLst/>
        </a:prstGeom>
      </xdr:spPr>
    </xdr:pic>
    <xdr:clientData/>
  </xdr:twoCellAnchor>
  <xdr:twoCellAnchor>
    <xdr:from>
      <xdr:col>0</xdr:col>
      <xdr:colOff>247650</xdr:colOff>
      <xdr:row>7</xdr:row>
      <xdr:rowOff>95250</xdr:rowOff>
    </xdr:from>
    <xdr:to>
      <xdr:col>6</xdr:col>
      <xdr:colOff>95250</xdr:colOff>
      <xdr:row>26</xdr:row>
      <xdr:rowOff>9525</xdr:rowOff>
    </xdr:to>
    <mc:AlternateContent xmlns:mc="http://schemas.openxmlformats.org/markup-compatibility/2006">
      <mc:Choice xmlns:cx2="http://schemas.microsoft.com/office/drawing/2015/10/21/chartex" Requires="cx2">
        <xdr:graphicFrame macro="">
          <xdr:nvGraphicFramePr>
            <xdr:cNvPr id="35" name="Chart 34">
              <a:extLst>
                <a:ext uri="{FF2B5EF4-FFF2-40B4-BE49-F238E27FC236}">
                  <a16:creationId xmlns:a16="http://schemas.microsoft.com/office/drawing/2014/main" id="{3F26895C-CD1C-4A2B-8940-33B407523F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47650" y="1428750"/>
              <a:ext cx="3505200" cy="3533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511969</xdr:colOff>
      <xdr:row>6</xdr:row>
      <xdr:rowOff>214311</xdr:rowOff>
    </xdr:from>
    <xdr:to>
      <xdr:col>12</xdr:col>
      <xdr:colOff>392906</xdr:colOff>
      <xdr:row>15</xdr:row>
      <xdr:rowOff>142873</xdr:rowOff>
    </xdr:to>
    <xdr:graphicFrame macro="">
      <xdr:nvGraphicFramePr>
        <xdr:cNvPr id="4" name="Chart 3">
          <a:extLst>
            <a:ext uri="{FF2B5EF4-FFF2-40B4-BE49-F238E27FC236}">
              <a16:creationId xmlns:a16="http://schemas.microsoft.com/office/drawing/2014/main" id="{620DDD47-2A73-4669-A301-DB19D8EE2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2.634672453707" createdVersion="8" refreshedVersion="8" minRefreshableVersion="3" recordCount="9993" xr:uid="{00000000-000A-0000-FFFF-FFFF2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3163382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2.668501851855" createdVersion="8" refreshedVersion="8" minRefreshableVersion="3" recordCount="9993" xr:uid="{00000000-000A-0000-FFFF-FFFF20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count="9993">
  <r>
    <x v="0"/>
    <x v="0"/>
  </r>
  <r>
    <x v="0"/>
    <x v="1"/>
  </r>
  <r>
    <x v="0"/>
    <x v="1"/>
  </r>
  <r>
    <x v="0"/>
    <x v="1"/>
  </r>
  <r>
    <x v="0"/>
    <x v="2"/>
  </r>
  <r>
    <x v="0"/>
    <x v="3"/>
  </r>
  <r>
    <x v="0"/>
    <x v="4"/>
  </r>
  <r>
    <x v="0"/>
    <x v="5"/>
  </r>
  <r>
    <x v="0"/>
    <x v="5"/>
  </r>
  <r>
    <x v="0"/>
    <x v="5"/>
  </r>
  <r>
    <x v="0"/>
    <x v="5"/>
  </r>
  <r>
    <x v="0"/>
    <x v="5"/>
  </r>
  <r>
    <x v="0"/>
    <x v="5"/>
  </r>
  <r>
    <x v="0"/>
    <x v="5"/>
  </r>
  <r>
    <x v="0"/>
    <x v="6"/>
  </r>
  <r>
    <x v="0"/>
    <x v="6"/>
  </r>
  <r>
    <x v="0"/>
    <x v="7"/>
  </r>
  <r>
    <x v="0"/>
    <x v="7"/>
  </r>
  <r>
    <x v="0"/>
    <x v="8"/>
  </r>
  <r>
    <x v="0"/>
    <x v="8"/>
  </r>
  <r>
    <x v="0"/>
    <x v="9"/>
  </r>
  <r>
    <x v="0"/>
    <x v="10"/>
  </r>
  <r>
    <x v="0"/>
    <x v="10"/>
  </r>
  <r>
    <x v="0"/>
    <x v="10"/>
  </r>
  <r>
    <x v="0"/>
    <x v="10"/>
  </r>
  <r>
    <x v="0"/>
    <x v="10"/>
  </r>
  <r>
    <x v="0"/>
    <x v="11"/>
  </r>
  <r>
    <x v="0"/>
    <x v="12"/>
  </r>
  <r>
    <x v="0"/>
    <x v="12"/>
  </r>
  <r>
    <x v="0"/>
    <x v="12"/>
  </r>
  <r>
    <x v="0"/>
    <x v="13"/>
  </r>
  <r>
    <x v="0"/>
    <x v="13"/>
  </r>
  <r>
    <x v="0"/>
    <x v="14"/>
  </r>
  <r>
    <x v="0"/>
    <x v="15"/>
  </r>
  <r>
    <x v="0"/>
    <x v="16"/>
  </r>
  <r>
    <x v="0"/>
    <x v="16"/>
  </r>
  <r>
    <x v="0"/>
    <x v="16"/>
  </r>
  <r>
    <x v="0"/>
    <x v="16"/>
  </r>
  <r>
    <x v="0"/>
    <x v="17"/>
  </r>
  <r>
    <x v="0"/>
    <x v="18"/>
  </r>
  <r>
    <x v="0"/>
    <x v="18"/>
  </r>
  <r>
    <x v="0"/>
    <x v="18"/>
  </r>
  <r>
    <x v="0"/>
    <x v="18"/>
  </r>
  <r>
    <x v="0"/>
    <x v="19"/>
  </r>
  <r>
    <x v="0"/>
    <x v="19"/>
  </r>
  <r>
    <x v="0"/>
    <x v="19"/>
  </r>
  <r>
    <x v="0"/>
    <x v="19"/>
  </r>
  <r>
    <x v="0"/>
    <x v="19"/>
  </r>
  <r>
    <x v="0"/>
    <x v="19"/>
  </r>
  <r>
    <x v="0"/>
    <x v="20"/>
  </r>
  <r>
    <x v="0"/>
    <x v="20"/>
  </r>
  <r>
    <x v="0"/>
    <x v="21"/>
  </r>
  <r>
    <x v="0"/>
    <x v="21"/>
  </r>
  <r>
    <x v="0"/>
    <x v="21"/>
  </r>
  <r>
    <x v="0"/>
    <x v="21"/>
  </r>
  <r>
    <x v="0"/>
    <x v="21"/>
  </r>
  <r>
    <x v="0"/>
    <x v="21"/>
  </r>
  <r>
    <x v="0"/>
    <x v="21"/>
  </r>
  <r>
    <x v="0"/>
    <x v="21"/>
  </r>
  <r>
    <x v="0"/>
    <x v="22"/>
  </r>
  <r>
    <x v="0"/>
    <x v="23"/>
  </r>
  <r>
    <x v="0"/>
    <x v="24"/>
  </r>
  <r>
    <x v="0"/>
    <x v="25"/>
  </r>
  <r>
    <x v="0"/>
    <x v="26"/>
  </r>
  <r>
    <x v="0"/>
    <x v="26"/>
  </r>
  <r>
    <x v="0"/>
    <x v="26"/>
  </r>
  <r>
    <x v="0"/>
    <x v="26"/>
  </r>
  <r>
    <x v="0"/>
    <x v="26"/>
  </r>
  <r>
    <x v="0"/>
    <x v="26"/>
  </r>
  <r>
    <x v="0"/>
    <x v="26"/>
  </r>
  <r>
    <x v="0"/>
    <x v="27"/>
  </r>
  <r>
    <x v="0"/>
    <x v="27"/>
  </r>
  <r>
    <x v="0"/>
    <x v="28"/>
  </r>
  <r>
    <x v="0"/>
    <x v="28"/>
  </r>
  <r>
    <x v="0"/>
    <x v="28"/>
  </r>
  <r>
    <x v="0"/>
    <x v="29"/>
  </r>
  <r>
    <x v="0"/>
    <x v="30"/>
  </r>
  <r>
    <x v="0"/>
    <x v="30"/>
  </r>
  <r>
    <x v="0"/>
    <x v="31"/>
  </r>
  <r>
    <x v="0"/>
    <x v="32"/>
  </r>
  <r>
    <x v="0"/>
    <x v="33"/>
  </r>
  <r>
    <x v="0"/>
    <x v="34"/>
  </r>
  <r>
    <x v="0"/>
    <x v="34"/>
  </r>
  <r>
    <x v="0"/>
    <x v="23"/>
  </r>
  <r>
    <x v="0"/>
    <x v="23"/>
  </r>
  <r>
    <x v="0"/>
    <x v="35"/>
  </r>
  <r>
    <x v="0"/>
    <x v="35"/>
  </r>
  <r>
    <x v="0"/>
    <x v="36"/>
  </r>
  <r>
    <x v="0"/>
    <x v="37"/>
  </r>
  <r>
    <x v="0"/>
    <x v="37"/>
  </r>
  <r>
    <x v="0"/>
    <x v="37"/>
  </r>
  <r>
    <x v="0"/>
    <x v="16"/>
  </r>
  <r>
    <x v="0"/>
    <x v="38"/>
  </r>
  <r>
    <x v="0"/>
    <x v="10"/>
  </r>
  <r>
    <x v="0"/>
    <x v="39"/>
  </r>
  <r>
    <x v="0"/>
    <x v="40"/>
  </r>
  <r>
    <x v="0"/>
    <x v="40"/>
  </r>
  <r>
    <x v="0"/>
    <x v="40"/>
  </r>
  <r>
    <x v="0"/>
    <x v="41"/>
  </r>
  <r>
    <x v="0"/>
    <x v="41"/>
  </r>
  <r>
    <x v="0"/>
    <x v="41"/>
  </r>
  <r>
    <x v="0"/>
    <x v="41"/>
  </r>
  <r>
    <x v="0"/>
    <x v="41"/>
  </r>
  <r>
    <x v="0"/>
    <x v="41"/>
  </r>
  <r>
    <x v="0"/>
    <x v="42"/>
  </r>
  <r>
    <x v="0"/>
    <x v="43"/>
  </r>
  <r>
    <x v="0"/>
    <x v="44"/>
  </r>
  <r>
    <x v="0"/>
    <x v="44"/>
  </r>
  <r>
    <x v="0"/>
    <x v="44"/>
  </r>
  <r>
    <x v="0"/>
    <x v="45"/>
  </r>
  <r>
    <x v="0"/>
    <x v="46"/>
  </r>
  <r>
    <x v="0"/>
    <x v="46"/>
  </r>
  <r>
    <x v="0"/>
    <x v="16"/>
  </r>
  <r>
    <x v="0"/>
    <x v="47"/>
  </r>
  <r>
    <x v="0"/>
    <x v="48"/>
  </r>
  <r>
    <x v="0"/>
    <x v="49"/>
  </r>
  <r>
    <x v="0"/>
    <x v="49"/>
  </r>
  <r>
    <x v="0"/>
    <x v="50"/>
  </r>
  <r>
    <x v="0"/>
    <x v="51"/>
  </r>
  <r>
    <x v="0"/>
    <x v="52"/>
  </r>
  <r>
    <x v="0"/>
    <x v="53"/>
  </r>
  <r>
    <x v="0"/>
    <x v="53"/>
  </r>
  <r>
    <x v="0"/>
    <x v="54"/>
  </r>
  <r>
    <x v="0"/>
    <x v="54"/>
  </r>
  <r>
    <x v="0"/>
    <x v="55"/>
  </r>
  <r>
    <x v="0"/>
    <x v="56"/>
  </r>
  <r>
    <x v="0"/>
    <x v="57"/>
  </r>
  <r>
    <x v="0"/>
    <x v="58"/>
  </r>
  <r>
    <x v="0"/>
    <x v="58"/>
  </r>
  <r>
    <x v="0"/>
    <x v="59"/>
  </r>
  <r>
    <x v="0"/>
    <x v="59"/>
  </r>
  <r>
    <x v="0"/>
    <x v="59"/>
  </r>
  <r>
    <x v="0"/>
    <x v="59"/>
  </r>
  <r>
    <x v="0"/>
    <x v="60"/>
  </r>
  <r>
    <x v="0"/>
    <x v="60"/>
  </r>
  <r>
    <x v="0"/>
    <x v="61"/>
  </r>
  <r>
    <x v="0"/>
    <x v="61"/>
  </r>
  <r>
    <x v="0"/>
    <x v="62"/>
  </r>
  <r>
    <x v="0"/>
    <x v="62"/>
  </r>
  <r>
    <x v="0"/>
    <x v="63"/>
  </r>
  <r>
    <x v="0"/>
    <x v="64"/>
  </r>
  <r>
    <x v="0"/>
    <x v="64"/>
  </r>
  <r>
    <x v="0"/>
    <x v="64"/>
  </r>
  <r>
    <x v="0"/>
    <x v="65"/>
  </r>
  <r>
    <x v="0"/>
    <x v="65"/>
  </r>
  <r>
    <x v="0"/>
    <x v="65"/>
  </r>
  <r>
    <x v="0"/>
    <x v="66"/>
  </r>
  <r>
    <x v="0"/>
    <x v="67"/>
  </r>
  <r>
    <x v="0"/>
    <x v="68"/>
  </r>
  <r>
    <x v="0"/>
    <x v="42"/>
  </r>
  <r>
    <x v="0"/>
    <x v="69"/>
  </r>
  <r>
    <x v="0"/>
    <x v="69"/>
  </r>
  <r>
    <x v="0"/>
    <x v="69"/>
  </r>
  <r>
    <x v="0"/>
    <x v="69"/>
  </r>
  <r>
    <x v="0"/>
    <x v="69"/>
  </r>
  <r>
    <x v="0"/>
    <x v="48"/>
  </r>
  <r>
    <x v="0"/>
    <x v="48"/>
  </r>
  <r>
    <x v="0"/>
    <x v="48"/>
  </r>
  <r>
    <x v="0"/>
    <x v="70"/>
  </r>
  <r>
    <x v="0"/>
    <x v="71"/>
  </r>
  <r>
    <x v="0"/>
    <x v="71"/>
  </r>
  <r>
    <x v="0"/>
    <x v="71"/>
  </r>
  <r>
    <x v="0"/>
    <x v="71"/>
  </r>
  <r>
    <x v="0"/>
    <x v="72"/>
  </r>
  <r>
    <x v="0"/>
    <x v="73"/>
  </r>
  <r>
    <x v="0"/>
    <x v="73"/>
  </r>
  <r>
    <x v="0"/>
    <x v="74"/>
  </r>
  <r>
    <x v="0"/>
    <x v="74"/>
  </r>
  <r>
    <x v="0"/>
    <x v="75"/>
  </r>
  <r>
    <x v="0"/>
    <x v="76"/>
  </r>
  <r>
    <x v="0"/>
    <x v="76"/>
  </r>
  <r>
    <x v="0"/>
    <x v="76"/>
  </r>
  <r>
    <x v="0"/>
    <x v="76"/>
  </r>
  <r>
    <x v="0"/>
    <x v="77"/>
  </r>
  <r>
    <x v="0"/>
    <x v="78"/>
  </r>
  <r>
    <x v="0"/>
    <x v="78"/>
  </r>
  <r>
    <x v="0"/>
    <x v="79"/>
  </r>
  <r>
    <x v="0"/>
    <x v="80"/>
  </r>
  <r>
    <x v="0"/>
    <x v="80"/>
  </r>
  <r>
    <x v="0"/>
    <x v="80"/>
  </r>
  <r>
    <x v="0"/>
    <x v="80"/>
  </r>
  <r>
    <x v="0"/>
    <x v="80"/>
  </r>
  <r>
    <x v="0"/>
    <x v="81"/>
  </r>
  <r>
    <x v="0"/>
    <x v="81"/>
  </r>
  <r>
    <x v="0"/>
    <x v="82"/>
  </r>
  <r>
    <x v="0"/>
    <x v="83"/>
  </r>
  <r>
    <x v="0"/>
    <x v="83"/>
  </r>
  <r>
    <x v="0"/>
    <x v="83"/>
  </r>
  <r>
    <x v="0"/>
    <x v="83"/>
  </r>
  <r>
    <x v="0"/>
    <x v="83"/>
  </r>
  <r>
    <x v="0"/>
    <x v="61"/>
  </r>
  <r>
    <x v="0"/>
    <x v="84"/>
  </r>
  <r>
    <x v="0"/>
    <x v="84"/>
  </r>
  <r>
    <x v="0"/>
    <x v="84"/>
  </r>
  <r>
    <x v="0"/>
    <x v="84"/>
  </r>
  <r>
    <x v="0"/>
    <x v="84"/>
  </r>
  <r>
    <x v="0"/>
    <x v="85"/>
  </r>
  <r>
    <x v="0"/>
    <x v="85"/>
  </r>
  <r>
    <x v="0"/>
    <x v="85"/>
  </r>
  <r>
    <x v="0"/>
    <x v="85"/>
  </r>
  <r>
    <x v="0"/>
    <x v="85"/>
  </r>
  <r>
    <x v="0"/>
    <x v="86"/>
  </r>
  <r>
    <x v="0"/>
    <x v="86"/>
  </r>
  <r>
    <x v="0"/>
    <x v="86"/>
  </r>
  <r>
    <x v="0"/>
    <x v="36"/>
  </r>
  <r>
    <x v="0"/>
    <x v="36"/>
  </r>
  <r>
    <x v="0"/>
    <x v="36"/>
  </r>
  <r>
    <x v="0"/>
    <x v="36"/>
  </r>
  <r>
    <x v="0"/>
    <x v="36"/>
  </r>
  <r>
    <x v="0"/>
    <x v="87"/>
  </r>
  <r>
    <x v="0"/>
    <x v="88"/>
  </r>
  <r>
    <x v="0"/>
    <x v="88"/>
  </r>
  <r>
    <x v="0"/>
    <x v="88"/>
  </r>
  <r>
    <x v="0"/>
    <x v="88"/>
  </r>
  <r>
    <x v="0"/>
    <x v="88"/>
  </r>
  <r>
    <x v="0"/>
    <x v="88"/>
  </r>
  <r>
    <x v="0"/>
    <x v="88"/>
  </r>
  <r>
    <x v="0"/>
    <x v="89"/>
  </r>
  <r>
    <x v="0"/>
    <x v="90"/>
  </r>
  <r>
    <x v="0"/>
    <x v="90"/>
  </r>
  <r>
    <x v="0"/>
    <x v="90"/>
  </r>
  <r>
    <x v="0"/>
    <x v="91"/>
  </r>
  <r>
    <x v="0"/>
    <x v="91"/>
  </r>
  <r>
    <x v="0"/>
    <x v="91"/>
  </r>
  <r>
    <x v="0"/>
    <x v="91"/>
  </r>
  <r>
    <x v="0"/>
    <x v="91"/>
  </r>
  <r>
    <x v="0"/>
    <x v="91"/>
  </r>
  <r>
    <x v="0"/>
    <x v="91"/>
  </r>
  <r>
    <x v="0"/>
    <x v="92"/>
  </r>
  <r>
    <x v="0"/>
    <x v="92"/>
  </r>
  <r>
    <x v="0"/>
    <x v="93"/>
  </r>
  <r>
    <x v="0"/>
    <x v="94"/>
  </r>
  <r>
    <x v="0"/>
    <x v="94"/>
  </r>
  <r>
    <x v="0"/>
    <x v="94"/>
  </r>
  <r>
    <x v="0"/>
    <x v="94"/>
  </r>
  <r>
    <x v="0"/>
    <x v="94"/>
  </r>
  <r>
    <x v="0"/>
    <x v="95"/>
  </r>
  <r>
    <x v="0"/>
    <x v="95"/>
  </r>
  <r>
    <x v="0"/>
    <x v="95"/>
  </r>
  <r>
    <x v="0"/>
    <x v="96"/>
  </r>
  <r>
    <x v="0"/>
    <x v="96"/>
  </r>
  <r>
    <x v="0"/>
    <x v="97"/>
  </r>
  <r>
    <x v="0"/>
    <x v="97"/>
  </r>
  <r>
    <x v="0"/>
    <x v="98"/>
  </r>
  <r>
    <x v="0"/>
    <x v="99"/>
  </r>
  <r>
    <x v="0"/>
    <x v="99"/>
  </r>
  <r>
    <x v="0"/>
    <x v="100"/>
  </r>
  <r>
    <x v="0"/>
    <x v="101"/>
  </r>
  <r>
    <x v="0"/>
    <x v="102"/>
  </r>
  <r>
    <x v="0"/>
    <x v="86"/>
  </r>
  <r>
    <x v="0"/>
    <x v="103"/>
  </r>
  <r>
    <x v="0"/>
    <x v="103"/>
  </r>
  <r>
    <x v="0"/>
    <x v="103"/>
  </r>
  <r>
    <x v="0"/>
    <x v="103"/>
  </r>
  <r>
    <x v="0"/>
    <x v="104"/>
  </r>
  <r>
    <x v="0"/>
    <x v="105"/>
  </r>
  <r>
    <x v="0"/>
    <x v="105"/>
  </r>
  <r>
    <x v="0"/>
    <x v="105"/>
  </r>
  <r>
    <x v="0"/>
    <x v="106"/>
  </r>
  <r>
    <x v="0"/>
    <x v="107"/>
  </r>
  <r>
    <x v="0"/>
    <x v="107"/>
  </r>
  <r>
    <x v="0"/>
    <x v="108"/>
  </r>
  <r>
    <x v="0"/>
    <x v="109"/>
  </r>
  <r>
    <x v="0"/>
    <x v="110"/>
  </r>
  <r>
    <x v="0"/>
    <x v="111"/>
  </r>
  <r>
    <x v="0"/>
    <x v="112"/>
  </r>
  <r>
    <x v="0"/>
    <x v="112"/>
  </r>
  <r>
    <x v="0"/>
    <x v="113"/>
  </r>
  <r>
    <x v="0"/>
    <x v="41"/>
  </r>
  <r>
    <x v="0"/>
    <x v="114"/>
  </r>
  <r>
    <x v="0"/>
    <x v="114"/>
  </r>
  <r>
    <x v="0"/>
    <x v="114"/>
  </r>
  <r>
    <x v="0"/>
    <x v="115"/>
  </r>
  <r>
    <x v="0"/>
    <x v="116"/>
  </r>
  <r>
    <x v="0"/>
    <x v="116"/>
  </r>
  <r>
    <x v="0"/>
    <x v="117"/>
  </r>
  <r>
    <x v="0"/>
    <x v="118"/>
  </r>
  <r>
    <x v="0"/>
    <x v="118"/>
  </r>
  <r>
    <x v="0"/>
    <x v="119"/>
  </r>
  <r>
    <x v="0"/>
    <x v="120"/>
  </r>
  <r>
    <x v="0"/>
    <x v="120"/>
  </r>
  <r>
    <x v="0"/>
    <x v="120"/>
  </r>
  <r>
    <x v="0"/>
    <x v="111"/>
  </r>
  <r>
    <x v="0"/>
    <x v="111"/>
  </r>
  <r>
    <x v="0"/>
    <x v="121"/>
  </r>
  <r>
    <x v="0"/>
    <x v="121"/>
  </r>
  <r>
    <x v="0"/>
    <x v="122"/>
  </r>
  <r>
    <x v="0"/>
    <x v="122"/>
  </r>
  <r>
    <x v="0"/>
    <x v="122"/>
  </r>
  <r>
    <x v="0"/>
    <x v="66"/>
  </r>
  <r>
    <x v="0"/>
    <x v="66"/>
  </r>
  <r>
    <x v="0"/>
    <x v="123"/>
  </r>
  <r>
    <x v="0"/>
    <x v="124"/>
  </r>
  <r>
    <x v="0"/>
    <x v="124"/>
  </r>
  <r>
    <x v="0"/>
    <x v="124"/>
  </r>
  <r>
    <x v="0"/>
    <x v="125"/>
  </r>
  <r>
    <x v="0"/>
    <x v="102"/>
  </r>
  <r>
    <x v="0"/>
    <x v="102"/>
  </r>
  <r>
    <x v="0"/>
    <x v="126"/>
  </r>
  <r>
    <x v="0"/>
    <x v="127"/>
  </r>
  <r>
    <x v="0"/>
    <x v="127"/>
  </r>
  <r>
    <x v="0"/>
    <x v="127"/>
  </r>
  <r>
    <x v="0"/>
    <x v="127"/>
  </r>
  <r>
    <x v="0"/>
    <x v="128"/>
  </r>
  <r>
    <x v="0"/>
    <x v="129"/>
  </r>
  <r>
    <x v="0"/>
    <x v="129"/>
  </r>
  <r>
    <x v="0"/>
    <x v="129"/>
  </r>
  <r>
    <x v="0"/>
    <x v="129"/>
  </r>
  <r>
    <x v="0"/>
    <x v="129"/>
  </r>
  <r>
    <x v="0"/>
    <x v="130"/>
  </r>
  <r>
    <x v="0"/>
    <x v="130"/>
  </r>
  <r>
    <x v="0"/>
    <x v="131"/>
  </r>
  <r>
    <x v="0"/>
    <x v="131"/>
  </r>
  <r>
    <x v="0"/>
    <x v="131"/>
  </r>
  <r>
    <x v="0"/>
    <x v="131"/>
  </r>
  <r>
    <x v="0"/>
    <x v="132"/>
  </r>
  <r>
    <x v="0"/>
    <x v="133"/>
  </r>
  <r>
    <x v="0"/>
    <x v="26"/>
  </r>
  <r>
    <x v="0"/>
    <x v="26"/>
  </r>
  <r>
    <x v="0"/>
    <x v="26"/>
  </r>
  <r>
    <x v="0"/>
    <x v="134"/>
  </r>
  <r>
    <x v="0"/>
    <x v="134"/>
  </r>
  <r>
    <x v="0"/>
    <x v="135"/>
  </r>
  <r>
    <x v="0"/>
    <x v="135"/>
  </r>
  <r>
    <x v="0"/>
    <x v="135"/>
  </r>
  <r>
    <x v="0"/>
    <x v="135"/>
  </r>
  <r>
    <x v="0"/>
    <x v="136"/>
  </r>
  <r>
    <x v="0"/>
    <x v="136"/>
  </r>
  <r>
    <x v="0"/>
    <x v="136"/>
  </r>
  <r>
    <x v="0"/>
    <x v="137"/>
  </r>
  <r>
    <x v="0"/>
    <x v="138"/>
  </r>
  <r>
    <x v="0"/>
    <x v="138"/>
  </r>
  <r>
    <x v="0"/>
    <x v="139"/>
  </r>
  <r>
    <x v="0"/>
    <x v="139"/>
  </r>
  <r>
    <x v="0"/>
    <x v="140"/>
  </r>
  <r>
    <x v="0"/>
    <x v="140"/>
  </r>
  <r>
    <x v="0"/>
    <x v="141"/>
  </r>
  <r>
    <x v="0"/>
    <x v="142"/>
  </r>
  <r>
    <x v="0"/>
    <x v="39"/>
  </r>
  <r>
    <x v="0"/>
    <x v="39"/>
  </r>
  <r>
    <x v="0"/>
    <x v="143"/>
  </r>
  <r>
    <x v="0"/>
    <x v="144"/>
  </r>
  <r>
    <x v="0"/>
    <x v="144"/>
  </r>
  <r>
    <x v="0"/>
    <x v="144"/>
  </r>
  <r>
    <x v="0"/>
    <x v="144"/>
  </r>
  <r>
    <x v="0"/>
    <x v="145"/>
  </r>
  <r>
    <x v="0"/>
    <x v="146"/>
  </r>
  <r>
    <x v="0"/>
    <x v="147"/>
  </r>
  <r>
    <x v="0"/>
    <x v="147"/>
  </r>
  <r>
    <x v="0"/>
    <x v="147"/>
  </r>
  <r>
    <x v="0"/>
    <x v="148"/>
  </r>
  <r>
    <x v="0"/>
    <x v="148"/>
  </r>
  <r>
    <x v="0"/>
    <x v="148"/>
  </r>
  <r>
    <x v="0"/>
    <x v="148"/>
  </r>
  <r>
    <x v="0"/>
    <x v="149"/>
  </r>
  <r>
    <x v="0"/>
    <x v="150"/>
  </r>
  <r>
    <x v="0"/>
    <x v="104"/>
  </r>
  <r>
    <x v="0"/>
    <x v="104"/>
  </r>
  <r>
    <x v="0"/>
    <x v="104"/>
  </r>
  <r>
    <x v="0"/>
    <x v="104"/>
  </r>
  <r>
    <x v="0"/>
    <x v="151"/>
  </r>
  <r>
    <x v="0"/>
    <x v="152"/>
  </r>
  <r>
    <x v="0"/>
    <x v="152"/>
  </r>
  <r>
    <x v="0"/>
    <x v="153"/>
  </r>
  <r>
    <x v="0"/>
    <x v="154"/>
  </r>
  <r>
    <x v="0"/>
    <x v="154"/>
  </r>
  <r>
    <x v="0"/>
    <x v="154"/>
  </r>
  <r>
    <x v="0"/>
    <x v="154"/>
  </r>
  <r>
    <x v="0"/>
    <x v="111"/>
  </r>
  <r>
    <x v="0"/>
    <x v="111"/>
  </r>
  <r>
    <x v="0"/>
    <x v="111"/>
  </r>
  <r>
    <x v="0"/>
    <x v="111"/>
  </r>
  <r>
    <x v="0"/>
    <x v="155"/>
  </r>
  <r>
    <x v="0"/>
    <x v="156"/>
  </r>
  <r>
    <x v="0"/>
    <x v="156"/>
  </r>
  <r>
    <x v="0"/>
    <x v="9"/>
  </r>
  <r>
    <x v="0"/>
    <x v="9"/>
  </r>
  <r>
    <x v="0"/>
    <x v="9"/>
  </r>
  <r>
    <x v="0"/>
    <x v="157"/>
  </r>
  <r>
    <x v="0"/>
    <x v="158"/>
  </r>
  <r>
    <x v="0"/>
    <x v="159"/>
  </r>
  <r>
    <x v="0"/>
    <x v="160"/>
  </r>
  <r>
    <x v="0"/>
    <x v="160"/>
  </r>
  <r>
    <x v="0"/>
    <x v="161"/>
  </r>
  <r>
    <x v="0"/>
    <x v="162"/>
  </r>
  <r>
    <x v="0"/>
    <x v="162"/>
  </r>
  <r>
    <x v="0"/>
    <x v="162"/>
  </r>
  <r>
    <x v="0"/>
    <x v="39"/>
  </r>
  <r>
    <x v="0"/>
    <x v="163"/>
  </r>
  <r>
    <x v="0"/>
    <x v="163"/>
  </r>
  <r>
    <x v="0"/>
    <x v="164"/>
  </r>
  <r>
    <x v="0"/>
    <x v="165"/>
  </r>
  <r>
    <x v="0"/>
    <x v="165"/>
  </r>
  <r>
    <x v="0"/>
    <x v="165"/>
  </r>
  <r>
    <x v="0"/>
    <x v="166"/>
  </r>
  <r>
    <x v="0"/>
    <x v="166"/>
  </r>
  <r>
    <x v="0"/>
    <x v="167"/>
  </r>
  <r>
    <x v="0"/>
    <x v="167"/>
  </r>
  <r>
    <x v="0"/>
    <x v="168"/>
  </r>
  <r>
    <x v="0"/>
    <x v="168"/>
  </r>
  <r>
    <x v="0"/>
    <x v="168"/>
  </r>
  <r>
    <x v="0"/>
    <x v="168"/>
  </r>
  <r>
    <x v="0"/>
    <x v="169"/>
  </r>
  <r>
    <x v="0"/>
    <x v="169"/>
  </r>
  <r>
    <x v="0"/>
    <x v="169"/>
  </r>
  <r>
    <x v="0"/>
    <x v="170"/>
  </r>
  <r>
    <x v="0"/>
    <x v="171"/>
  </r>
  <r>
    <x v="0"/>
    <x v="172"/>
  </r>
  <r>
    <x v="0"/>
    <x v="173"/>
  </r>
  <r>
    <x v="0"/>
    <x v="173"/>
  </r>
  <r>
    <x v="0"/>
    <x v="174"/>
  </r>
  <r>
    <x v="0"/>
    <x v="174"/>
  </r>
  <r>
    <x v="0"/>
    <x v="175"/>
  </r>
  <r>
    <x v="0"/>
    <x v="51"/>
  </r>
  <r>
    <x v="0"/>
    <x v="176"/>
  </r>
  <r>
    <x v="0"/>
    <x v="176"/>
  </r>
  <r>
    <x v="0"/>
    <x v="177"/>
  </r>
  <r>
    <x v="0"/>
    <x v="178"/>
  </r>
  <r>
    <x v="0"/>
    <x v="179"/>
  </r>
  <r>
    <x v="0"/>
    <x v="180"/>
  </r>
  <r>
    <x v="0"/>
    <x v="180"/>
  </r>
  <r>
    <x v="0"/>
    <x v="181"/>
  </r>
  <r>
    <x v="0"/>
    <x v="182"/>
  </r>
  <r>
    <x v="0"/>
    <x v="115"/>
  </r>
  <r>
    <x v="0"/>
    <x v="115"/>
  </r>
  <r>
    <x v="0"/>
    <x v="183"/>
  </r>
  <r>
    <x v="0"/>
    <x v="183"/>
  </r>
  <r>
    <x v="0"/>
    <x v="184"/>
  </r>
  <r>
    <x v="0"/>
    <x v="184"/>
  </r>
  <r>
    <x v="0"/>
    <x v="184"/>
  </r>
  <r>
    <x v="0"/>
    <x v="185"/>
  </r>
  <r>
    <x v="0"/>
    <x v="121"/>
  </r>
  <r>
    <x v="0"/>
    <x v="186"/>
  </r>
  <r>
    <x v="0"/>
    <x v="186"/>
  </r>
  <r>
    <x v="0"/>
    <x v="187"/>
  </r>
  <r>
    <x v="0"/>
    <x v="188"/>
  </r>
  <r>
    <x v="0"/>
    <x v="188"/>
  </r>
  <r>
    <x v="0"/>
    <x v="189"/>
  </r>
  <r>
    <x v="0"/>
    <x v="189"/>
  </r>
  <r>
    <x v="0"/>
    <x v="189"/>
  </r>
  <r>
    <x v="0"/>
    <x v="189"/>
  </r>
  <r>
    <x v="0"/>
    <x v="73"/>
  </r>
  <r>
    <x v="0"/>
    <x v="190"/>
  </r>
  <r>
    <x v="0"/>
    <x v="190"/>
  </r>
  <r>
    <x v="0"/>
    <x v="191"/>
  </r>
  <r>
    <x v="0"/>
    <x v="191"/>
  </r>
  <r>
    <x v="0"/>
    <x v="191"/>
  </r>
  <r>
    <x v="0"/>
    <x v="191"/>
  </r>
  <r>
    <x v="0"/>
    <x v="170"/>
  </r>
  <r>
    <x v="0"/>
    <x v="170"/>
  </r>
  <r>
    <x v="0"/>
    <x v="192"/>
  </r>
  <r>
    <x v="0"/>
    <x v="192"/>
  </r>
  <r>
    <x v="0"/>
    <x v="193"/>
  </r>
  <r>
    <x v="0"/>
    <x v="193"/>
  </r>
  <r>
    <x v="0"/>
    <x v="193"/>
  </r>
  <r>
    <x v="0"/>
    <x v="193"/>
  </r>
  <r>
    <x v="0"/>
    <x v="194"/>
  </r>
  <r>
    <x v="0"/>
    <x v="194"/>
  </r>
  <r>
    <x v="0"/>
    <x v="194"/>
  </r>
  <r>
    <x v="0"/>
    <x v="195"/>
  </r>
  <r>
    <x v="0"/>
    <x v="196"/>
  </r>
  <r>
    <x v="0"/>
    <x v="197"/>
  </r>
  <r>
    <x v="0"/>
    <x v="198"/>
  </r>
  <r>
    <x v="0"/>
    <x v="198"/>
  </r>
  <r>
    <x v="0"/>
    <x v="19"/>
  </r>
  <r>
    <x v="0"/>
    <x v="73"/>
  </r>
  <r>
    <x v="0"/>
    <x v="199"/>
  </r>
  <r>
    <x v="0"/>
    <x v="200"/>
  </r>
  <r>
    <x v="0"/>
    <x v="200"/>
  </r>
  <r>
    <x v="0"/>
    <x v="201"/>
  </r>
  <r>
    <x v="0"/>
    <x v="160"/>
  </r>
  <r>
    <x v="0"/>
    <x v="160"/>
  </r>
  <r>
    <x v="0"/>
    <x v="202"/>
  </r>
  <r>
    <x v="0"/>
    <x v="203"/>
  </r>
  <r>
    <x v="0"/>
    <x v="204"/>
  </r>
  <r>
    <x v="0"/>
    <x v="205"/>
  </r>
  <r>
    <x v="0"/>
    <x v="206"/>
  </r>
  <r>
    <x v="0"/>
    <x v="207"/>
  </r>
  <r>
    <x v="0"/>
    <x v="207"/>
  </r>
  <r>
    <x v="0"/>
    <x v="208"/>
  </r>
  <r>
    <x v="0"/>
    <x v="209"/>
  </r>
  <r>
    <x v="0"/>
    <x v="210"/>
  </r>
  <r>
    <x v="0"/>
    <x v="211"/>
  </r>
  <r>
    <x v="0"/>
    <x v="211"/>
  </r>
  <r>
    <x v="0"/>
    <x v="211"/>
  </r>
  <r>
    <x v="0"/>
    <x v="212"/>
  </r>
  <r>
    <x v="0"/>
    <x v="212"/>
  </r>
  <r>
    <x v="0"/>
    <x v="212"/>
  </r>
  <r>
    <x v="0"/>
    <x v="212"/>
  </r>
  <r>
    <x v="0"/>
    <x v="213"/>
  </r>
  <r>
    <x v="0"/>
    <x v="213"/>
  </r>
  <r>
    <x v="0"/>
    <x v="214"/>
  </r>
  <r>
    <x v="0"/>
    <x v="215"/>
  </r>
  <r>
    <x v="0"/>
    <x v="215"/>
  </r>
  <r>
    <x v="0"/>
    <x v="215"/>
  </r>
  <r>
    <x v="0"/>
    <x v="175"/>
  </r>
  <r>
    <x v="0"/>
    <x v="175"/>
  </r>
  <r>
    <x v="0"/>
    <x v="175"/>
  </r>
  <r>
    <x v="0"/>
    <x v="175"/>
  </r>
  <r>
    <x v="0"/>
    <x v="216"/>
  </r>
  <r>
    <x v="0"/>
    <x v="216"/>
  </r>
  <r>
    <x v="0"/>
    <x v="177"/>
  </r>
  <r>
    <x v="0"/>
    <x v="177"/>
  </r>
  <r>
    <x v="0"/>
    <x v="177"/>
  </r>
  <r>
    <x v="0"/>
    <x v="15"/>
  </r>
  <r>
    <x v="0"/>
    <x v="217"/>
  </r>
  <r>
    <x v="0"/>
    <x v="217"/>
  </r>
  <r>
    <x v="0"/>
    <x v="217"/>
  </r>
  <r>
    <x v="0"/>
    <x v="218"/>
  </r>
  <r>
    <x v="0"/>
    <x v="219"/>
  </r>
  <r>
    <x v="0"/>
    <x v="219"/>
  </r>
  <r>
    <x v="0"/>
    <x v="220"/>
  </r>
  <r>
    <x v="0"/>
    <x v="44"/>
  </r>
  <r>
    <x v="0"/>
    <x v="44"/>
  </r>
  <r>
    <x v="0"/>
    <x v="44"/>
  </r>
  <r>
    <x v="0"/>
    <x v="221"/>
  </r>
  <r>
    <x v="0"/>
    <x v="222"/>
  </r>
  <r>
    <x v="0"/>
    <x v="147"/>
  </r>
  <r>
    <x v="0"/>
    <x v="147"/>
  </r>
  <r>
    <x v="0"/>
    <x v="147"/>
  </r>
  <r>
    <x v="0"/>
    <x v="223"/>
  </r>
  <r>
    <x v="0"/>
    <x v="223"/>
  </r>
  <r>
    <x v="0"/>
    <x v="164"/>
  </r>
  <r>
    <x v="0"/>
    <x v="164"/>
  </r>
  <r>
    <x v="0"/>
    <x v="224"/>
  </r>
  <r>
    <x v="0"/>
    <x v="225"/>
  </r>
  <r>
    <x v="0"/>
    <x v="225"/>
  </r>
  <r>
    <x v="0"/>
    <x v="226"/>
  </r>
  <r>
    <x v="0"/>
    <x v="227"/>
  </r>
  <r>
    <x v="0"/>
    <x v="228"/>
  </r>
  <r>
    <x v="0"/>
    <x v="229"/>
  </r>
  <r>
    <x v="0"/>
    <x v="230"/>
  </r>
  <r>
    <x v="0"/>
    <x v="230"/>
  </r>
  <r>
    <x v="0"/>
    <x v="230"/>
  </r>
  <r>
    <x v="0"/>
    <x v="230"/>
  </r>
  <r>
    <x v="0"/>
    <x v="231"/>
  </r>
  <r>
    <x v="0"/>
    <x v="232"/>
  </r>
  <r>
    <x v="0"/>
    <x v="232"/>
  </r>
  <r>
    <x v="0"/>
    <x v="233"/>
  </r>
  <r>
    <x v="0"/>
    <x v="233"/>
  </r>
  <r>
    <x v="0"/>
    <x v="233"/>
  </r>
  <r>
    <x v="0"/>
    <x v="233"/>
  </r>
  <r>
    <x v="0"/>
    <x v="233"/>
  </r>
  <r>
    <x v="0"/>
    <x v="234"/>
  </r>
  <r>
    <x v="0"/>
    <x v="234"/>
  </r>
  <r>
    <x v="0"/>
    <x v="235"/>
  </r>
  <r>
    <x v="0"/>
    <x v="235"/>
  </r>
  <r>
    <x v="0"/>
    <x v="87"/>
  </r>
  <r>
    <x v="0"/>
    <x v="87"/>
  </r>
  <r>
    <x v="0"/>
    <x v="79"/>
  </r>
  <r>
    <x v="0"/>
    <x v="79"/>
  </r>
  <r>
    <x v="0"/>
    <x v="149"/>
  </r>
  <r>
    <x v="0"/>
    <x v="149"/>
  </r>
  <r>
    <x v="0"/>
    <x v="149"/>
  </r>
  <r>
    <x v="0"/>
    <x v="236"/>
  </r>
  <r>
    <x v="0"/>
    <x v="237"/>
  </r>
  <r>
    <x v="0"/>
    <x v="238"/>
  </r>
  <r>
    <x v="0"/>
    <x v="238"/>
  </r>
  <r>
    <x v="0"/>
    <x v="238"/>
  </r>
  <r>
    <x v="0"/>
    <x v="114"/>
  </r>
  <r>
    <x v="0"/>
    <x v="239"/>
  </r>
  <r>
    <x v="0"/>
    <x v="239"/>
  </r>
  <r>
    <x v="0"/>
    <x v="239"/>
  </r>
  <r>
    <x v="0"/>
    <x v="239"/>
  </r>
  <r>
    <x v="0"/>
    <x v="240"/>
  </r>
  <r>
    <x v="0"/>
    <x v="241"/>
  </r>
  <r>
    <x v="0"/>
    <x v="241"/>
  </r>
  <r>
    <x v="0"/>
    <x v="241"/>
  </r>
  <r>
    <x v="0"/>
    <x v="242"/>
  </r>
  <r>
    <x v="0"/>
    <x v="242"/>
  </r>
  <r>
    <x v="0"/>
    <x v="243"/>
  </r>
  <r>
    <x v="0"/>
    <x v="149"/>
  </r>
  <r>
    <x v="0"/>
    <x v="149"/>
  </r>
  <r>
    <x v="0"/>
    <x v="244"/>
  </r>
  <r>
    <x v="0"/>
    <x v="245"/>
  </r>
  <r>
    <x v="0"/>
    <x v="246"/>
  </r>
  <r>
    <x v="0"/>
    <x v="124"/>
  </r>
  <r>
    <x v="0"/>
    <x v="247"/>
  </r>
  <r>
    <x v="0"/>
    <x v="247"/>
  </r>
  <r>
    <x v="0"/>
    <x v="248"/>
  </r>
  <r>
    <x v="0"/>
    <x v="248"/>
  </r>
  <r>
    <x v="0"/>
    <x v="248"/>
  </r>
  <r>
    <x v="0"/>
    <x v="248"/>
  </r>
  <r>
    <x v="0"/>
    <x v="248"/>
  </r>
  <r>
    <x v="0"/>
    <x v="248"/>
  </r>
  <r>
    <x v="0"/>
    <x v="248"/>
  </r>
  <r>
    <x v="0"/>
    <x v="249"/>
  </r>
  <r>
    <x v="0"/>
    <x v="249"/>
  </r>
  <r>
    <x v="0"/>
    <x v="249"/>
  </r>
  <r>
    <x v="0"/>
    <x v="250"/>
  </r>
  <r>
    <x v="0"/>
    <x v="250"/>
  </r>
  <r>
    <x v="0"/>
    <x v="251"/>
  </r>
  <r>
    <x v="0"/>
    <x v="93"/>
  </r>
  <r>
    <x v="0"/>
    <x v="93"/>
  </r>
  <r>
    <x v="0"/>
    <x v="93"/>
  </r>
  <r>
    <x v="0"/>
    <x v="252"/>
  </r>
  <r>
    <x v="0"/>
    <x v="76"/>
  </r>
  <r>
    <x v="0"/>
    <x v="253"/>
  </r>
  <r>
    <x v="0"/>
    <x v="254"/>
  </r>
  <r>
    <x v="0"/>
    <x v="254"/>
  </r>
  <r>
    <x v="0"/>
    <x v="254"/>
  </r>
  <r>
    <x v="0"/>
    <x v="255"/>
  </r>
  <r>
    <x v="0"/>
    <x v="256"/>
  </r>
  <r>
    <x v="0"/>
    <x v="74"/>
  </r>
  <r>
    <x v="0"/>
    <x v="74"/>
  </r>
  <r>
    <x v="0"/>
    <x v="74"/>
  </r>
  <r>
    <x v="0"/>
    <x v="257"/>
  </r>
  <r>
    <x v="0"/>
    <x v="258"/>
  </r>
  <r>
    <x v="0"/>
    <x v="258"/>
  </r>
  <r>
    <x v="0"/>
    <x v="258"/>
  </r>
  <r>
    <x v="0"/>
    <x v="259"/>
  </r>
  <r>
    <x v="0"/>
    <x v="260"/>
  </r>
  <r>
    <x v="0"/>
    <x v="66"/>
  </r>
  <r>
    <x v="0"/>
    <x v="66"/>
  </r>
  <r>
    <x v="0"/>
    <x v="66"/>
  </r>
  <r>
    <x v="0"/>
    <x v="66"/>
  </r>
  <r>
    <x v="0"/>
    <x v="66"/>
  </r>
  <r>
    <x v="0"/>
    <x v="66"/>
  </r>
  <r>
    <x v="0"/>
    <x v="66"/>
  </r>
  <r>
    <x v="0"/>
    <x v="261"/>
  </r>
  <r>
    <x v="0"/>
    <x v="261"/>
  </r>
  <r>
    <x v="0"/>
    <x v="201"/>
  </r>
  <r>
    <x v="0"/>
    <x v="201"/>
  </r>
  <r>
    <x v="0"/>
    <x v="201"/>
  </r>
  <r>
    <x v="0"/>
    <x v="56"/>
  </r>
  <r>
    <x v="0"/>
    <x v="56"/>
  </r>
  <r>
    <x v="0"/>
    <x v="195"/>
  </r>
  <r>
    <x v="0"/>
    <x v="149"/>
  </r>
  <r>
    <x v="0"/>
    <x v="149"/>
  </r>
  <r>
    <x v="0"/>
    <x v="262"/>
  </r>
  <r>
    <x v="0"/>
    <x v="262"/>
  </r>
  <r>
    <x v="0"/>
    <x v="262"/>
  </r>
  <r>
    <x v="0"/>
    <x v="262"/>
  </r>
  <r>
    <x v="0"/>
    <x v="262"/>
  </r>
  <r>
    <x v="0"/>
    <x v="262"/>
  </r>
  <r>
    <x v="0"/>
    <x v="263"/>
  </r>
  <r>
    <x v="0"/>
    <x v="263"/>
  </r>
  <r>
    <x v="0"/>
    <x v="263"/>
  </r>
  <r>
    <x v="0"/>
    <x v="229"/>
  </r>
  <r>
    <x v="0"/>
    <x v="264"/>
  </r>
  <r>
    <x v="0"/>
    <x v="265"/>
  </r>
  <r>
    <x v="0"/>
    <x v="265"/>
  </r>
  <r>
    <x v="0"/>
    <x v="266"/>
  </r>
  <r>
    <x v="0"/>
    <x v="266"/>
  </r>
  <r>
    <x v="0"/>
    <x v="266"/>
  </r>
  <r>
    <x v="0"/>
    <x v="263"/>
  </r>
  <r>
    <x v="0"/>
    <x v="267"/>
  </r>
  <r>
    <x v="0"/>
    <x v="268"/>
  </r>
  <r>
    <x v="0"/>
    <x v="268"/>
  </r>
  <r>
    <x v="0"/>
    <x v="269"/>
  </r>
  <r>
    <x v="0"/>
    <x v="270"/>
  </r>
  <r>
    <x v="0"/>
    <x v="271"/>
  </r>
  <r>
    <x v="0"/>
    <x v="271"/>
  </r>
  <r>
    <x v="0"/>
    <x v="271"/>
  </r>
  <r>
    <x v="0"/>
    <x v="272"/>
  </r>
  <r>
    <x v="0"/>
    <x v="272"/>
  </r>
  <r>
    <x v="0"/>
    <x v="272"/>
  </r>
  <r>
    <x v="0"/>
    <x v="273"/>
  </r>
  <r>
    <x v="0"/>
    <x v="273"/>
  </r>
  <r>
    <x v="0"/>
    <x v="273"/>
  </r>
  <r>
    <x v="0"/>
    <x v="273"/>
  </r>
  <r>
    <x v="0"/>
    <x v="273"/>
  </r>
  <r>
    <x v="0"/>
    <x v="274"/>
  </r>
  <r>
    <x v="0"/>
    <x v="275"/>
  </r>
  <r>
    <x v="0"/>
    <x v="232"/>
  </r>
  <r>
    <x v="0"/>
    <x v="276"/>
  </r>
  <r>
    <x v="0"/>
    <x v="277"/>
  </r>
  <r>
    <x v="0"/>
    <x v="278"/>
  </r>
  <r>
    <x v="0"/>
    <x v="279"/>
  </r>
  <r>
    <x v="0"/>
    <x v="279"/>
  </r>
  <r>
    <x v="0"/>
    <x v="178"/>
  </r>
  <r>
    <x v="0"/>
    <x v="178"/>
  </r>
  <r>
    <x v="0"/>
    <x v="280"/>
  </r>
  <r>
    <x v="0"/>
    <x v="112"/>
  </r>
  <r>
    <x v="0"/>
    <x v="230"/>
  </r>
  <r>
    <x v="0"/>
    <x v="230"/>
  </r>
  <r>
    <x v="0"/>
    <x v="281"/>
  </r>
  <r>
    <x v="0"/>
    <x v="281"/>
  </r>
  <r>
    <x v="0"/>
    <x v="124"/>
  </r>
  <r>
    <x v="0"/>
    <x v="124"/>
  </r>
  <r>
    <x v="0"/>
    <x v="282"/>
  </r>
  <r>
    <x v="0"/>
    <x v="282"/>
  </r>
  <r>
    <x v="0"/>
    <x v="283"/>
  </r>
  <r>
    <x v="0"/>
    <x v="283"/>
  </r>
  <r>
    <x v="0"/>
    <x v="283"/>
  </r>
  <r>
    <x v="0"/>
    <x v="284"/>
  </r>
  <r>
    <x v="0"/>
    <x v="284"/>
  </r>
  <r>
    <x v="0"/>
    <x v="285"/>
  </r>
  <r>
    <x v="0"/>
    <x v="17"/>
  </r>
  <r>
    <x v="0"/>
    <x v="286"/>
  </r>
  <r>
    <x v="0"/>
    <x v="286"/>
  </r>
  <r>
    <x v="0"/>
    <x v="286"/>
  </r>
  <r>
    <x v="0"/>
    <x v="287"/>
  </r>
  <r>
    <x v="0"/>
    <x v="288"/>
  </r>
  <r>
    <x v="0"/>
    <x v="154"/>
  </r>
  <r>
    <x v="0"/>
    <x v="154"/>
  </r>
  <r>
    <x v="0"/>
    <x v="289"/>
  </r>
  <r>
    <x v="0"/>
    <x v="290"/>
  </r>
  <r>
    <x v="0"/>
    <x v="290"/>
  </r>
  <r>
    <x v="0"/>
    <x v="291"/>
  </r>
  <r>
    <x v="0"/>
    <x v="291"/>
  </r>
  <r>
    <x v="0"/>
    <x v="292"/>
  </r>
  <r>
    <x v="0"/>
    <x v="292"/>
  </r>
  <r>
    <x v="0"/>
    <x v="292"/>
  </r>
  <r>
    <x v="0"/>
    <x v="293"/>
  </r>
  <r>
    <x v="0"/>
    <x v="293"/>
  </r>
  <r>
    <x v="0"/>
    <x v="293"/>
  </r>
  <r>
    <x v="0"/>
    <x v="293"/>
  </r>
  <r>
    <x v="0"/>
    <x v="174"/>
  </r>
  <r>
    <x v="0"/>
    <x v="174"/>
  </r>
  <r>
    <x v="0"/>
    <x v="174"/>
  </r>
  <r>
    <x v="0"/>
    <x v="174"/>
  </r>
  <r>
    <x v="0"/>
    <x v="174"/>
  </r>
  <r>
    <x v="0"/>
    <x v="46"/>
  </r>
  <r>
    <x v="0"/>
    <x v="46"/>
  </r>
  <r>
    <x v="0"/>
    <x v="294"/>
  </r>
  <r>
    <x v="0"/>
    <x v="294"/>
  </r>
  <r>
    <x v="0"/>
    <x v="295"/>
  </r>
  <r>
    <x v="0"/>
    <x v="296"/>
  </r>
  <r>
    <x v="0"/>
    <x v="296"/>
  </r>
  <r>
    <x v="0"/>
    <x v="151"/>
  </r>
  <r>
    <x v="0"/>
    <x v="151"/>
  </r>
  <r>
    <x v="0"/>
    <x v="68"/>
  </r>
  <r>
    <x v="0"/>
    <x v="68"/>
  </r>
  <r>
    <x v="0"/>
    <x v="297"/>
  </r>
  <r>
    <x v="0"/>
    <x v="297"/>
  </r>
  <r>
    <x v="0"/>
    <x v="298"/>
  </r>
  <r>
    <x v="0"/>
    <x v="298"/>
  </r>
  <r>
    <x v="0"/>
    <x v="298"/>
  </r>
  <r>
    <x v="0"/>
    <x v="298"/>
  </r>
  <r>
    <x v="0"/>
    <x v="271"/>
  </r>
  <r>
    <x v="0"/>
    <x v="299"/>
  </r>
  <r>
    <x v="0"/>
    <x v="299"/>
  </r>
  <r>
    <x v="0"/>
    <x v="300"/>
  </r>
  <r>
    <x v="0"/>
    <x v="43"/>
  </r>
  <r>
    <x v="0"/>
    <x v="43"/>
  </r>
  <r>
    <x v="0"/>
    <x v="43"/>
  </r>
  <r>
    <x v="0"/>
    <x v="43"/>
  </r>
  <r>
    <x v="0"/>
    <x v="301"/>
  </r>
  <r>
    <x v="0"/>
    <x v="302"/>
  </r>
  <r>
    <x v="0"/>
    <x v="197"/>
  </r>
  <r>
    <x v="0"/>
    <x v="197"/>
  </r>
  <r>
    <x v="0"/>
    <x v="303"/>
  </r>
  <r>
    <x v="0"/>
    <x v="304"/>
  </r>
  <r>
    <x v="0"/>
    <x v="305"/>
  </r>
  <r>
    <x v="0"/>
    <x v="305"/>
  </r>
  <r>
    <x v="0"/>
    <x v="305"/>
  </r>
  <r>
    <x v="0"/>
    <x v="305"/>
  </r>
  <r>
    <x v="0"/>
    <x v="306"/>
  </r>
  <r>
    <x v="0"/>
    <x v="307"/>
  </r>
  <r>
    <x v="0"/>
    <x v="307"/>
  </r>
  <r>
    <x v="0"/>
    <x v="307"/>
  </r>
  <r>
    <x v="0"/>
    <x v="308"/>
  </r>
  <r>
    <x v="0"/>
    <x v="308"/>
  </r>
  <r>
    <x v="0"/>
    <x v="309"/>
  </r>
  <r>
    <x v="0"/>
    <x v="309"/>
  </r>
  <r>
    <x v="0"/>
    <x v="309"/>
  </r>
  <r>
    <x v="0"/>
    <x v="309"/>
  </r>
  <r>
    <x v="0"/>
    <x v="310"/>
  </r>
  <r>
    <x v="0"/>
    <x v="310"/>
  </r>
  <r>
    <x v="0"/>
    <x v="104"/>
  </r>
  <r>
    <x v="0"/>
    <x v="104"/>
  </r>
  <r>
    <x v="0"/>
    <x v="104"/>
  </r>
  <r>
    <x v="0"/>
    <x v="104"/>
  </r>
  <r>
    <x v="0"/>
    <x v="311"/>
  </r>
  <r>
    <x v="0"/>
    <x v="311"/>
  </r>
  <r>
    <x v="0"/>
    <x v="311"/>
  </r>
  <r>
    <x v="0"/>
    <x v="312"/>
  </r>
  <r>
    <x v="0"/>
    <x v="312"/>
  </r>
  <r>
    <x v="0"/>
    <x v="312"/>
  </r>
  <r>
    <x v="0"/>
    <x v="312"/>
  </r>
  <r>
    <x v="0"/>
    <x v="190"/>
  </r>
  <r>
    <x v="0"/>
    <x v="313"/>
  </r>
  <r>
    <x v="0"/>
    <x v="313"/>
  </r>
  <r>
    <x v="0"/>
    <x v="201"/>
  </r>
  <r>
    <x v="0"/>
    <x v="201"/>
  </r>
  <r>
    <x v="0"/>
    <x v="201"/>
  </r>
  <r>
    <x v="0"/>
    <x v="201"/>
  </r>
  <r>
    <x v="0"/>
    <x v="314"/>
  </r>
  <r>
    <x v="0"/>
    <x v="315"/>
  </r>
  <r>
    <x v="0"/>
    <x v="316"/>
  </r>
  <r>
    <x v="0"/>
    <x v="316"/>
  </r>
  <r>
    <x v="0"/>
    <x v="316"/>
  </r>
  <r>
    <x v="0"/>
    <x v="316"/>
  </r>
  <r>
    <x v="0"/>
    <x v="199"/>
  </r>
  <r>
    <x v="0"/>
    <x v="317"/>
  </r>
  <r>
    <x v="0"/>
    <x v="317"/>
  </r>
  <r>
    <x v="0"/>
    <x v="317"/>
  </r>
  <r>
    <x v="0"/>
    <x v="317"/>
  </r>
  <r>
    <x v="0"/>
    <x v="318"/>
  </r>
  <r>
    <x v="0"/>
    <x v="318"/>
  </r>
  <r>
    <x v="0"/>
    <x v="318"/>
  </r>
  <r>
    <x v="0"/>
    <x v="58"/>
  </r>
  <r>
    <x v="0"/>
    <x v="58"/>
  </r>
  <r>
    <x v="0"/>
    <x v="319"/>
  </r>
  <r>
    <x v="0"/>
    <x v="111"/>
  </r>
  <r>
    <x v="0"/>
    <x v="111"/>
  </r>
  <r>
    <x v="0"/>
    <x v="111"/>
  </r>
  <r>
    <x v="0"/>
    <x v="111"/>
  </r>
  <r>
    <x v="0"/>
    <x v="4"/>
  </r>
  <r>
    <x v="0"/>
    <x v="320"/>
  </r>
  <r>
    <x v="0"/>
    <x v="320"/>
  </r>
  <r>
    <x v="0"/>
    <x v="320"/>
  </r>
  <r>
    <x v="0"/>
    <x v="321"/>
  </r>
  <r>
    <x v="0"/>
    <x v="321"/>
  </r>
  <r>
    <x v="0"/>
    <x v="321"/>
  </r>
  <r>
    <x v="0"/>
    <x v="321"/>
  </r>
  <r>
    <x v="0"/>
    <x v="321"/>
  </r>
  <r>
    <x v="0"/>
    <x v="321"/>
  </r>
  <r>
    <x v="0"/>
    <x v="60"/>
  </r>
  <r>
    <x v="0"/>
    <x v="322"/>
  </r>
  <r>
    <x v="0"/>
    <x v="323"/>
  </r>
  <r>
    <x v="0"/>
    <x v="74"/>
  </r>
  <r>
    <x v="0"/>
    <x v="74"/>
  </r>
  <r>
    <x v="0"/>
    <x v="74"/>
  </r>
  <r>
    <x v="0"/>
    <x v="324"/>
  </r>
  <r>
    <x v="0"/>
    <x v="302"/>
  </r>
  <r>
    <x v="0"/>
    <x v="302"/>
  </r>
  <r>
    <x v="0"/>
    <x v="302"/>
  </r>
  <r>
    <x v="0"/>
    <x v="302"/>
  </r>
  <r>
    <x v="0"/>
    <x v="325"/>
  </r>
  <r>
    <x v="0"/>
    <x v="326"/>
  </r>
  <r>
    <x v="0"/>
    <x v="327"/>
  </r>
  <r>
    <x v="0"/>
    <x v="327"/>
  </r>
  <r>
    <x v="0"/>
    <x v="327"/>
  </r>
  <r>
    <x v="0"/>
    <x v="206"/>
  </r>
  <r>
    <x v="0"/>
    <x v="206"/>
  </r>
  <r>
    <x v="0"/>
    <x v="328"/>
  </r>
  <r>
    <x v="0"/>
    <x v="328"/>
  </r>
  <r>
    <x v="0"/>
    <x v="328"/>
  </r>
  <r>
    <x v="0"/>
    <x v="292"/>
  </r>
  <r>
    <x v="0"/>
    <x v="329"/>
  </r>
  <r>
    <x v="0"/>
    <x v="329"/>
  </r>
  <r>
    <x v="0"/>
    <x v="329"/>
  </r>
  <r>
    <x v="0"/>
    <x v="329"/>
  </r>
  <r>
    <x v="0"/>
    <x v="329"/>
  </r>
  <r>
    <x v="0"/>
    <x v="329"/>
  </r>
  <r>
    <x v="0"/>
    <x v="44"/>
  </r>
  <r>
    <x v="0"/>
    <x v="44"/>
  </r>
  <r>
    <x v="0"/>
    <x v="44"/>
  </r>
  <r>
    <x v="0"/>
    <x v="330"/>
  </r>
  <r>
    <x v="0"/>
    <x v="330"/>
  </r>
  <r>
    <x v="0"/>
    <x v="330"/>
  </r>
  <r>
    <x v="0"/>
    <x v="331"/>
  </r>
  <r>
    <x v="0"/>
    <x v="331"/>
  </r>
  <r>
    <x v="0"/>
    <x v="331"/>
  </r>
  <r>
    <x v="0"/>
    <x v="332"/>
  </r>
  <r>
    <x v="0"/>
    <x v="332"/>
  </r>
  <r>
    <x v="0"/>
    <x v="332"/>
  </r>
  <r>
    <x v="0"/>
    <x v="153"/>
  </r>
  <r>
    <x v="0"/>
    <x v="153"/>
  </r>
  <r>
    <x v="0"/>
    <x v="333"/>
  </r>
  <r>
    <x v="0"/>
    <x v="334"/>
  </r>
  <r>
    <x v="0"/>
    <x v="335"/>
  </r>
  <r>
    <x v="0"/>
    <x v="336"/>
  </r>
  <r>
    <x v="0"/>
    <x v="336"/>
  </r>
  <r>
    <x v="0"/>
    <x v="336"/>
  </r>
  <r>
    <x v="0"/>
    <x v="336"/>
  </r>
  <r>
    <x v="0"/>
    <x v="337"/>
  </r>
  <r>
    <x v="0"/>
    <x v="337"/>
  </r>
  <r>
    <x v="0"/>
    <x v="51"/>
  </r>
  <r>
    <x v="0"/>
    <x v="338"/>
  </r>
  <r>
    <x v="0"/>
    <x v="338"/>
  </r>
  <r>
    <x v="0"/>
    <x v="338"/>
  </r>
  <r>
    <x v="0"/>
    <x v="338"/>
  </r>
  <r>
    <x v="0"/>
    <x v="338"/>
  </r>
  <r>
    <x v="0"/>
    <x v="339"/>
  </r>
  <r>
    <x v="0"/>
    <x v="340"/>
  </r>
  <r>
    <x v="0"/>
    <x v="340"/>
  </r>
  <r>
    <x v="0"/>
    <x v="341"/>
  </r>
  <r>
    <x v="0"/>
    <x v="342"/>
  </r>
  <r>
    <x v="0"/>
    <x v="342"/>
  </r>
  <r>
    <x v="0"/>
    <x v="343"/>
  </r>
  <r>
    <x v="0"/>
    <x v="344"/>
  </r>
  <r>
    <x v="0"/>
    <x v="310"/>
  </r>
  <r>
    <x v="0"/>
    <x v="310"/>
  </r>
  <r>
    <x v="0"/>
    <x v="193"/>
  </r>
  <r>
    <x v="0"/>
    <x v="193"/>
  </r>
  <r>
    <x v="0"/>
    <x v="193"/>
  </r>
  <r>
    <x v="0"/>
    <x v="318"/>
  </r>
  <r>
    <x v="0"/>
    <x v="345"/>
  </r>
  <r>
    <x v="0"/>
    <x v="346"/>
  </r>
  <r>
    <x v="0"/>
    <x v="346"/>
  </r>
  <r>
    <x v="0"/>
    <x v="347"/>
  </r>
  <r>
    <x v="0"/>
    <x v="347"/>
  </r>
  <r>
    <x v="0"/>
    <x v="347"/>
  </r>
  <r>
    <x v="0"/>
    <x v="347"/>
  </r>
  <r>
    <x v="0"/>
    <x v="347"/>
  </r>
  <r>
    <x v="0"/>
    <x v="347"/>
  </r>
  <r>
    <x v="0"/>
    <x v="172"/>
  </r>
  <r>
    <x v="0"/>
    <x v="172"/>
  </r>
  <r>
    <x v="0"/>
    <x v="348"/>
  </r>
  <r>
    <x v="0"/>
    <x v="349"/>
  </r>
  <r>
    <x v="0"/>
    <x v="349"/>
  </r>
  <r>
    <x v="0"/>
    <x v="349"/>
  </r>
  <r>
    <x v="0"/>
    <x v="12"/>
  </r>
  <r>
    <x v="0"/>
    <x v="12"/>
  </r>
  <r>
    <x v="0"/>
    <x v="12"/>
  </r>
  <r>
    <x v="0"/>
    <x v="12"/>
  </r>
  <r>
    <x v="0"/>
    <x v="12"/>
  </r>
  <r>
    <x v="0"/>
    <x v="350"/>
  </r>
  <r>
    <x v="0"/>
    <x v="127"/>
  </r>
  <r>
    <x v="0"/>
    <x v="351"/>
  </r>
  <r>
    <x v="0"/>
    <x v="351"/>
  </r>
  <r>
    <x v="0"/>
    <x v="351"/>
  </r>
  <r>
    <x v="0"/>
    <x v="351"/>
  </r>
  <r>
    <x v="0"/>
    <x v="232"/>
  </r>
  <r>
    <x v="0"/>
    <x v="282"/>
  </r>
  <r>
    <x v="0"/>
    <x v="282"/>
  </r>
  <r>
    <x v="0"/>
    <x v="352"/>
  </r>
  <r>
    <x v="0"/>
    <x v="17"/>
  </r>
  <r>
    <x v="0"/>
    <x v="17"/>
  </r>
  <r>
    <x v="0"/>
    <x v="183"/>
  </r>
  <r>
    <x v="0"/>
    <x v="353"/>
  </r>
  <r>
    <x v="0"/>
    <x v="317"/>
  </r>
  <r>
    <x v="0"/>
    <x v="317"/>
  </r>
  <r>
    <x v="0"/>
    <x v="317"/>
  </r>
  <r>
    <x v="0"/>
    <x v="354"/>
  </r>
  <r>
    <x v="0"/>
    <x v="355"/>
  </r>
  <r>
    <x v="0"/>
    <x v="259"/>
  </r>
  <r>
    <x v="0"/>
    <x v="356"/>
  </r>
  <r>
    <x v="0"/>
    <x v="356"/>
  </r>
  <r>
    <x v="0"/>
    <x v="357"/>
  </r>
  <r>
    <x v="0"/>
    <x v="358"/>
  </r>
  <r>
    <x v="0"/>
    <x v="358"/>
  </r>
  <r>
    <x v="0"/>
    <x v="358"/>
  </r>
  <r>
    <x v="0"/>
    <x v="358"/>
  </r>
  <r>
    <x v="0"/>
    <x v="358"/>
  </r>
  <r>
    <x v="0"/>
    <x v="358"/>
  </r>
  <r>
    <x v="0"/>
    <x v="234"/>
  </r>
  <r>
    <x v="0"/>
    <x v="357"/>
  </r>
  <r>
    <x v="0"/>
    <x v="359"/>
  </r>
  <r>
    <x v="0"/>
    <x v="359"/>
  </r>
  <r>
    <x v="0"/>
    <x v="360"/>
  </r>
  <r>
    <x v="0"/>
    <x v="361"/>
  </r>
  <r>
    <x v="0"/>
    <x v="361"/>
  </r>
  <r>
    <x v="0"/>
    <x v="361"/>
  </r>
  <r>
    <x v="0"/>
    <x v="361"/>
  </r>
  <r>
    <x v="0"/>
    <x v="362"/>
  </r>
  <r>
    <x v="0"/>
    <x v="362"/>
  </r>
  <r>
    <x v="0"/>
    <x v="362"/>
  </r>
  <r>
    <x v="0"/>
    <x v="362"/>
  </r>
  <r>
    <x v="0"/>
    <x v="363"/>
  </r>
  <r>
    <x v="0"/>
    <x v="364"/>
  </r>
  <r>
    <x v="0"/>
    <x v="364"/>
  </r>
  <r>
    <x v="0"/>
    <x v="14"/>
  </r>
  <r>
    <x v="0"/>
    <x v="14"/>
  </r>
  <r>
    <x v="0"/>
    <x v="14"/>
  </r>
  <r>
    <x v="0"/>
    <x v="365"/>
  </r>
  <r>
    <x v="0"/>
    <x v="366"/>
  </r>
  <r>
    <x v="0"/>
    <x v="366"/>
  </r>
  <r>
    <x v="0"/>
    <x v="366"/>
  </r>
  <r>
    <x v="0"/>
    <x v="367"/>
  </r>
  <r>
    <x v="0"/>
    <x v="367"/>
  </r>
  <r>
    <x v="0"/>
    <x v="368"/>
  </r>
  <r>
    <x v="0"/>
    <x v="368"/>
  </r>
  <r>
    <x v="0"/>
    <x v="368"/>
  </r>
  <r>
    <x v="0"/>
    <x v="369"/>
  </r>
  <r>
    <x v="0"/>
    <x v="369"/>
  </r>
  <r>
    <x v="0"/>
    <x v="369"/>
  </r>
  <r>
    <x v="0"/>
    <x v="13"/>
  </r>
  <r>
    <x v="0"/>
    <x v="370"/>
  </r>
  <r>
    <x v="0"/>
    <x v="370"/>
  </r>
  <r>
    <x v="0"/>
    <x v="371"/>
  </r>
  <r>
    <x v="0"/>
    <x v="371"/>
  </r>
  <r>
    <x v="0"/>
    <x v="371"/>
  </r>
  <r>
    <x v="0"/>
    <x v="372"/>
  </r>
  <r>
    <x v="0"/>
    <x v="372"/>
  </r>
  <r>
    <x v="0"/>
    <x v="373"/>
  </r>
  <r>
    <x v="0"/>
    <x v="374"/>
  </r>
  <r>
    <x v="0"/>
    <x v="304"/>
  </r>
  <r>
    <x v="0"/>
    <x v="304"/>
  </r>
  <r>
    <x v="0"/>
    <x v="352"/>
  </r>
  <r>
    <x v="0"/>
    <x v="352"/>
  </r>
  <r>
    <x v="0"/>
    <x v="176"/>
  </r>
  <r>
    <x v="0"/>
    <x v="176"/>
  </r>
  <r>
    <x v="0"/>
    <x v="68"/>
  </r>
  <r>
    <x v="0"/>
    <x v="375"/>
  </r>
  <r>
    <x v="0"/>
    <x v="375"/>
  </r>
  <r>
    <x v="0"/>
    <x v="107"/>
  </r>
  <r>
    <x v="0"/>
    <x v="340"/>
  </r>
  <r>
    <x v="0"/>
    <x v="42"/>
  </r>
  <r>
    <x v="0"/>
    <x v="240"/>
  </r>
  <r>
    <x v="0"/>
    <x v="156"/>
  </r>
  <r>
    <x v="0"/>
    <x v="376"/>
  </r>
  <r>
    <x v="0"/>
    <x v="377"/>
  </r>
  <r>
    <x v="0"/>
    <x v="378"/>
  </r>
  <r>
    <x v="0"/>
    <x v="379"/>
  </r>
  <r>
    <x v="0"/>
    <x v="379"/>
  </r>
  <r>
    <x v="0"/>
    <x v="191"/>
  </r>
  <r>
    <x v="0"/>
    <x v="191"/>
  </r>
  <r>
    <x v="0"/>
    <x v="191"/>
  </r>
  <r>
    <x v="0"/>
    <x v="191"/>
  </r>
  <r>
    <x v="0"/>
    <x v="23"/>
  </r>
  <r>
    <x v="0"/>
    <x v="23"/>
  </r>
  <r>
    <x v="0"/>
    <x v="23"/>
  </r>
  <r>
    <x v="0"/>
    <x v="23"/>
  </r>
  <r>
    <x v="0"/>
    <x v="23"/>
  </r>
  <r>
    <x v="0"/>
    <x v="380"/>
  </r>
  <r>
    <x v="0"/>
    <x v="381"/>
  </r>
  <r>
    <x v="0"/>
    <x v="381"/>
  </r>
  <r>
    <x v="0"/>
    <x v="381"/>
  </r>
  <r>
    <x v="0"/>
    <x v="381"/>
  </r>
  <r>
    <x v="0"/>
    <x v="381"/>
  </r>
  <r>
    <x v="0"/>
    <x v="81"/>
  </r>
  <r>
    <x v="0"/>
    <x v="81"/>
  </r>
  <r>
    <x v="0"/>
    <x v="81"/>
  </r>
  <r>
    <x v="0"/>
    <x v="81"/>
  </r>
  <r>
    <x v="0"/>
    <x v="382"/>
  </r>
  <r>
    <x v="0"/>
    <x v="382"/>
  </r>
  <r>
    <x v="0"/>
    <x v="382"/>
  </r>
  <r>
    <x v="0"/>
    <x v="228"/>
  </r>
  <r>
    <x v="0"/>
    <x v="228"/>
  </r>
  <r>
    <x v="0"/>
    <x v="228"/>
  </r>
  <r>
    <x v="0"/>
    <x v="383"/>
  </r>
  <r>
    <x v="0"/>
    <x v="383"/>
  </r>
  <r>
    <x v="0"/>
    <x v="383"/>
  </r>
  <r>
    <x v="0"/>
    <x v="383"/>
  </r>
  <r>
    <x v="0"/>
    <x v="383"/>
  </r>
  <r>
    <x v="0"/>
    <x v="383"/>
  </r>
  <r>
    <x v="0"/>
    <x v="383"/>
  </r>
  <r>
    <x v="0"/>
    <x v="333"/>
  </r>
  <r>
    <x v="0"/>
    <x v="384"/>
  </r>
  <r>
    <x v="0"/>
    <x v="385"/>
  </r>
  <r>
    <x v="0"/>
    <x v="385"/>
  </r>
  <r>
    <x v="0"/>
    <x v="285"/>
  </r>
  <r>
    <x v="0"/>
    <x v="285"/>
  </r>
  <r>
    <x v="0"/>
    <x v="285"/>
  </r>
  <r>
    <x v="0"/>
    <x v="207"/>
  </r>
  <r>
    <x v="0"/>
    <x v="207"/>
  </r>
  <r>
    <x v="0"/>
    <x v="386"/>
  </r>
  <r>
    <x v="0"/>
    <x v="387"/>
  </r>
  <r>
    <x v="0"/>
    <x v="387"/>
  </r>
  <r>
    <x v="0"/>
    <x v="387"/>
  </r>
  <r>
    <x v="0"/>
    <x v="387"/>
  </r>
  <r>
    <x v="0"/>
    <x v="388"/>
  </r>
  <r>
    <x v="0"/>
    <x v="388"/>
  </r>
  <r>
    <x v="0"/>
    <x v="388"/>
  </r>
  <r>
    <x v="0"/>
    <x v="367"/>
  </r>
  <r>
    <x v="0"/>
    <x v="367"/>
  </r>
  <r>
    <x v="0"/>
    <x v="18"/>
  </r>
  <r>
    <x v="0"/>
    <x v="389"/>
  </r>
  <r>
    <x v="0"/>
    <x v="390"/>
  </r>
  <r>
    <x v="0"/>
    <x v="390"/>
  </r>
  <r>
    <x v="0"/>
    <x v="390"/>
  </r>
  <r>
    <x v="0"/>
    <x v="390"/>
  </r>
  <r>
    <x v="0"/>
    <x v="391"/>
  </r>
  <r>
    <x v="0"/>
    <x v="391"/>
  </r>
  <r>
    <x v="0"/>
    <x v="391"/>
  </r>
  <r>
    <x v="0"/>
    <x v="391"/>
  </r>
  <r>
    <x v="0"/>
    <x v="392"/>
  </r>
  <r>
    <x v="0"/>
    <x v="155"/>
  </r>
  <r>
    <x v="0"/>
    <x v="155"/>
  </r>
  <r>
    <x v="0"/>
    <x v="393"/>
  </r>
  <r>
    <x v="0"/>
    <x v="163"/>
  </r>
  <r>
    <x v="0"/>
    <x v="68"/>
  </r>
  <r>
    <x v="0"/>
    <x v="68"/>
  </r>
  <r>
    <x v="0"/>
    <x v="394"/>
  </r>
  <r>
    <x v="0"/>
    <x v="394"/>
  </r>
  <r>
    <x v="0"/>
    <x v="395"/>
  </r>
  <r>
    <x v="0"/>
    <x v="26"/>
  </r>
  <r>
    <x v="0"/>
    <x v="396"/>
  </r>
  <r>
    <x v="0"/>
    <x v="396"/>
  </r>
  <r>
    <x v="0"/>
    <x v="396"/>
  </r>
  <r>
    <x v="0"/>
    <x v="397"/>
  </r>
  <r>
    <x v="0"/>
    <x v="192"/>
  </r>
  <r>
    <x v="0"/>
    <x v="398"/>
  </r>
  <r>
    <x v="0"/>
    <x v="398"/>
  </r>
  <r>
    <x v="0"/>
    <x v="398"/>
  </r>
  <r>
    <x v="0"/>
    <x v="398"/>
  </r>
  <r>
    <x v="0"/>
    <x v="399"/>
  </r>
  <r>
    <x v="0"/>
    <x v="400"/>
  </r>
  <r>
    <x v="0"/>
    <x v="401"/>
  </r>
  <r>
    <x v="0"/>
    <x v="401"/>
  </r>
  <r>
    <x v="0"/>
    <x v="284"/>
  </r>
  <r>
    <x v="0"/>
    <x v="402"/>
  </r>
  <r>
    <x v="0"/>
    <x v="288"/>
  </r>
  <r>
    <x v="0"/>
    <x v="352"/>
  </r>
  <r>
    <x v="0"/>
    <x v="218"/>
  </r>
  <r>
    <x v="0"/>
    <x v="218"/>
  </r>
  <r>
    <x v="0"/>
    <x v="218"/>
  </r>
  <r>
    <x v="0"/>
    <x v="218"/>
  </r>
  <r>
    <x v="0"/>
    <x v="218"/>
  </r>
  <r>
    <x v="0"/>
    <x v="218"/>
  </r>
  <r>
    <x v="0"/>
    <x v="218"/>
  </r>
  <r>
    <x v="0"/>
    <x v="218"/>
  </r>
  <r>
    <x v="0"/>
    <x v="403"/>
  </r>
  <r>
    <x v="0"/>
    <x v="403"/>
  </r>
  <r>
    <x v="0"/>
    <x v="404"/>
  </r>
  <r>
    <x v="0"/>
    <x v="404"/>
  </r>
  <r>
    <x v="0"/>
    <x v="273"/>
  </r>
  <r>
    <x v="0"/>
    <x v="273"/>
  </r>
  <r>
    <x v="0"/>
    <x v="405"/>
  </r>
  <r>
    <x v="0"/>
    <x v="405"/>
  </r>
  <r>
    <x v="0"/>
    <x v="406"/>
  </r>
  <r>
    <x v="0"/>
    <x v="406"/>
  </r>
  <r>
    <x v="0"/>
    <x v="406"/>
  </r>
  <r>
    <x v="0"/>
    <x v="406"/>
  </r>
  <r>
    <x v="0"/>
    <x v="406"/>
  </r>
  <r>
    <x v="0"/>
    <x v="406"/>
  </r>
  <r>
    <x v="0"/>
    <x v="406"/>
  </r>
  <r>
    <x v="0"/>
    <x v="134"/>
  </r>
  <r>
    <x v="0"/>
    <x v="134"/>
  </r>
  <r>
    <x v="0"/>
    <x v="134"/>
  </r>
  <r>
    <x v="0"/>
    <x v="134"/>
  </r>
  <r>
    <x v="0"/>
    <x v="407"/>
  </r>
  <r>
    <x v="0"/>
    <x v="116"/>
  </r>
  <r>
    <x v="0"/>
    <x v="116"/>
  </r>
  <r>
    <x v="0"/>
    <x v="211"/>
  </r>
  <r>
    <x v="0"/>
    <x v="408"/>
  </r>
  <r>
    <x v="0"/>
    <x v="388"/>
  </r>
  <r>
    <x v="0"/>
    <x v="388"/>
  </r>
  <r>
    <x v="0"/>
    <x v="84"/>
  </r>
  <r>
    <x v="0"/>
    <x v="84"/>
  </r>
  <r>
    <x v="0"/>
    <x v="84"/>
  </r>
  <r>
    <x v="0"/>
    <x v="84"/>
  </r>
  <r>
    <x v="0"/>
    <x v="245"/>
  </r>
  <r>
    <x v="0"/>
    <x v="409"/>
  </r>
  <r>
    <x v="0"/>
    <x v="409"/>
  </r>
  <r>
    <x v="0"/>
    <x v="409"/>
  </r>
  <r>
    <x v="0"/>
    <x v="409"/>
  </r>
  <r>
    <x v="0"/>
    <x v="409"/>
  </r>
  <r>
    <x v="0"/>
    <x v="409"/>
  </r>
  <r>
    <x v="0"/>
    <x v="191"/>
  </r>
  <r>
    <x v="0"/>
    <x v="191"/>
  </r>
  <r>
    <x v="0"/>
    <x v="410"/>
  </r>
  <r>
    <x v="0"/>
    <x v="154"/>
  </r>
  <r>
    <x v="0"/>
    <x v="154"/>
  </r>
  <r>
    <x v="0"/>
    <x v="183"/>
  </r>
  <r>
    <x v="0"/>
    <x v="411"/>
  </r>
  <r>
    <x v="0"/>
    <x v="412"/>
  </r>
  <r>
    <x v="0"/>
    <x v="37"/>
  </r>
  <r>
    <x v="0"/>
    <x v="413"/>
  </r>
  <r>
    <x v="0"/>
    <x v="414"/>
  </r>
  <r>
    <x v="0"/>
    <x v="414"/>
  </r>
  <r>
    <x v="0"/>
    <x v="159"/>
  </r>
  <r>
    <x v="0"/>
    <x v="415"/>
  </r>
  <r>
    <x v="0"/>
    <x v="415"/>
  </r>
  <r>
    <x v="0"/>
    <x v="416"/>
  </r>
  <r>
    <x v="0"/>
    <x v="416"/>
  </r>
  <r>
    <x v="0"/>
    <x v="416"/>
  </r>
  <r>
    <x v="0"/>
    <x v="417"/>
  </r>
  <r>
    <x v="0"/>
    <x v="417"/>
  </r>
  <r>
    <x v="0"/>
    <x v="418"/>
  </r>
  <r>
    <x v="0"/>
    <x v="363"/>
  </r>
  <r>
    <x v="0"/>
    <x v="363"/>
  </r>
  <r>
    <x v="0"/>
    <x v="363"/>
  </r>
  <r>
    <x v="0"/>
    <x v="363"/>
  </r>
  <r>
    <x v="0"/>
    <x v="363"/>
  </r>
  <r>
    <x v="0"/>
    <x v="363"/>
  </r>
  <r>
    <x v="0"/>
    <x v="419"/>
  </r>
  <r>
    <x v="0"/>
    <x v="419"/>
  </r>
  <r>
    <x v="0"/>
    <x v="291"/>
  </r>
  <r>
    <x v="0"/>
    <x v="291"/>
  </r>
  <r>
    <x v="0"/>
    <x v="291"/>
  </r>
  <r>
    <x v="0"/>
    <x v="221"/>
  </r>
  <r>
    <x v="0"/>
    <x v="221"/>
  </r>
  <r>
    <x v="0"/>
    <x v="221"/>
  </r>
  <r>
    <x v="0"/>
    <x v="221"/>
  </r>
  <r>
    <x v="0"/>
    <x v="221"/>
  </r>
  <r>
    <x v="0"/>
    <x v="221"/>
  </r>
  <r>
    <x v="0"/>
    <x v="338"/>
  </r>
  <r>
    <x v="0"/>
    <x v="338"/>
  </r>
  <r>
    <x v="0"/>
    <x v="179"/>
  </r>
  <r>
    <x v="0"/>
    <x v="420"/>
  </r>
  <r>
    <x v="0"/>
    <x v="421"/>
  </r>
  <r>
    <x v="0"/>
    <x v="389"/>
  </r>
  <r>
    <x v="0"/>
    <x v="422"/>
  </r>
  <r>
    <x v="0"/>
    <x v="145"/>
  </r>
  <r>
    <x v="0"/>
    <x v="145"/>
  </r>
  <r>
    <x v="0"/>
    <x v="423"/>
  </r>
  <r>
    <x v="0"/>
    <x v="423"/>
  </r>
  <r>
    <x v="0"/>
    <x v="423"/>
  </r>
  <r>
    <x v="0"/>
    <x v="423"/>
  </r>
  <r>
    <x v="0"/>
    <x v="291"/>
  </r>
  <r>
    <x v="0"/>
    <x v="291"/>
  </r>
  <r>
    <x v="0"/>
    <x v="43"/>
  </r>
  <r>
    <x v="0"/>
    <x v="42"/>
  </r>
  <r>
    <x v="0"/>
    <x v="42"/>
  </r>
  <r>
    <x v="0"/>
    <x v="42"/>
  </r>
  <r>
    <x v="0"/>
    <x v="42"/>
  </r>
  <r>
    <x v="0"/>
    <x v="412"/>
  </r>
  <r>
    <x v="0"/>
    <x v="424"/>
  </r>
  <r>
    <x v="0"/>
    <x v="425"/>
  </r>
  <r>
    <x v="0"/>
    <x v="426"/>
  </r>
  <r>
    <x v="0"/>
    <x v="426"/>
  </r>
  <r>
    <x v="0"/>
    <x v="427"/>
  </r>
  <r>
    <x v="0"/>
    <x v="428"/>
  </r>
  <r>
    <x v="0"/>
    <x v="428"/>
  </r>
  <r>
    <x v="0"/>
    <x v="428"/>
  </r>
  <r>
    <x v="0"/>
    <x v="428"/>
  </r>
  <r>
    <x v="0"/>
    <x v="429"/>
  </r>
  <r>
    <x v="0"/>
    <x v="388"/>
  </r>
  <r>
    <x v="0"/>
    <x v="418"/>
  </r>
  <r>
    <x v="0"/>
    <x v="430"/>
  </r>
  <r>
    <x v="0"/>
    <x v="431"/>
  </r>
  <r>
    <x v="0"/>
    <x v="432"/>
  </r>
  <r>
    <x v="0"/>
    <x v="432"/>
  </r>
  <r>
    <x v="0"/>
    <x v="71"/>
  </r>
  <r>
    <x v="0"/>
    <x v="71"/>
  </r>
  <r>
    <x v="0"/>
    <x v="71"/>
  </r>
  <r>
    <x v="0"/>
    <x v="163"/>
  </r>
  <r>
    <x v="0"/>
    <x v="163"/>
  </r>
  <r>
    <x v="0"/>
    <x v="163"/>
  </r>
  <r>
    <x v="0"/>
    <x v="13"/>
  </r>
  <r>
    <x v="0"/>
    <x v="93"/>
  </r>
  <r>
    <x v="0"/>
    <x v="433"/>
  </r>
  <r>
    <x v="0"/>
    <x v="433"/>
  </r>
  <r>
    <x v="0"/>
    <x v="434"/>
  </r>
  <r>
    <x v="0"/>
    <x v="435"/>
  </r>
  <r>
    <x v="0"/>
    <x v="435"/>
  </r>
  <r>
    <x v="0"/>
    <x v="21"/>
  </r>
  <r>
    <x v="0"/>
    <x v="358"/>
  </r>
  <r>
    <x v="0"/>
    <x v="358"/>
  </r>
  <r>
    <x v="0"/>
    <x v="358"/>
  </r>
  <r>
    <x v="0"/>
    <x v="358"/>
  </r>
  <r>
    <x v="0"/>
    <x v="358"/>
  </r>
  <r>
    <x v="0"/>
    <x v="436"/>
  </r>
  <r>
    <x v="0"/>
    <x v="436"/>
  </r>
  <r>
    <x v="0"/>
    <x v="436"/>
  </r>
  <r>
    <x v="0"/>
    <x v="436"/>
  </r>
  <r>
    <x v="0"/>
    <x v="436"/>
  </r>
  <r>
    <x v="0"/>
    <x v="436"/>
  </r>
  <r>
    <x v="0"/>
    <x v="367"/>
  </r>
  <r>
    <x v="0"/>
    <x v="367"/>
  </r>
  <r>
    <x v="0"/>
    <x v="437"/>
  </r>
  <r>
    <x v="0"/>
    <x v="437"/>
  </r>
  <r>
    <x v="0"/>
    <x v="437"/>
  </r>
  <r>
    <x v="0"/>
    <x v="437"/>
  </r>
  <r>
    <x v="0"/>
    <x v="438"/>
  </r>
  <r>
    <x v="0"/>
    <x v="438"/>
  </r>
  <r>
    <x v="0"/>
    <x v="277"/>
  </r>
  <r>
    <x v="0"/>
    <x v="346"/>
  </r>
  <r>
    <x v="0"/>
    <x v="439"/>
  </r>
  <r>
    <x v="0"/>
    <x v="440"/>
  </r>
  <r>
    <x v="0"/>
    <x v="223"/>
  </r>
  <r>
    <x v="0"/>
    <x v="441"/>
  </r>
  <r>
    <x v="0"/>
    <x v="82"/>
  </r>
  <r>
    <x v="0"/>
    <x v="442"/>
  </r>
  <r>
    <x v="0"/>
    <x v="442"/>
  </r>
  <r>
    <x v="0"/>
    <x v="442"/>
  </r>
  <r>
    <x v="0"/>
    <x v="442"/>
  </r>
  <r>
    <x v="0"/>
    <x v="442"/>
  </r>
  <r>
    <x v="0"/>
    <x v="442"/>
  </r>
  <r>
    <x v="0"/>
    <x v="442"/>
  </r>
  <r>
    <x v="0"/>
    <x v="443"/>
  </r>
  <r>
    <x v="0"/>
    <x v="444"/>
  </r>
  <r>
    <x v="0"/>
    <x v="444"/>
  </r>
  <r>
    <x v="0"/>
    <x v="421"/>
  </r>
  <r>
    <x v="0"/>
    <x v="421"/>
  </r>
  <r>
    <x v="0"/>
    <x v="445"/>
  </r>
  <r>
    <x v="0"/>
    <x v="445"/>
  </r>
  <r>
    <x v="0"/>
    <x v="445"/>
  </r>
  <r>
    <x v="0"/>
    <x v="446"/>
  </r>
  <r>
    <x v="0"/>
    <x v="446"/>
  </r>
  <r>
    <x v="0"/>
    <x v="446"/>
  </r>
  <r>
    <x v="0"/>
    <x v="446"/>
  </r>
  <r>
    <x v="0"/>
    <x v="446"/>
  </r>
  <r>
    <x v="0"/>
    <x v="447"/>
  </r>
  <r>
    <x v="0"/>
    <x v="447"/>
  </r>
  <r>
    <x v="0"/>
    <x v="448"/>
  </r>
  <r>
    <x v="0"/>
    <x v="393"/>
  </r>
  <r>
    <x v="0"/>
    <x v="449"/>
  </r>
  <r>
    <x v="0"/>
    <x v="348"/>
  </r>
  <r>
    <x v="0"/>
    <x v="21"/>
  </r>
  <r>
    <x v="0"/>
    <x v="450"/>
  </r>
  <r>
    <x v="0"/>
    <x v="448"/>
  </r>
  <r>
    <x v="0"/>
    <x v="379"/>
  </r>
  <r>
    <x v="0"/>
    <x v="376"/>
  </r>
  <r>
    <x v="0"/>
    <x v="130"/>
  </r>
  <r>
    <x v="0"/>
    <x v="419"/>
  </r>
  <r>
    <x v="0"/>
    <x v="416"/>
  </r>
  <r>
    <x v="0"/>
    <x v="244"/>
  </r>
  <r>
    <x v="0"/>
    <x v="373"/>
  </r>
  <r>
    <x v="0"/>
    <x v="373"/>
  </r>
  <r>
    <x v="0"/>
    <x v="451"/>
  </r>
  <r>
    <x v="0"/>
    <x v="451"/>
  </r>
  <r>
    <x v="0"/>
    <x v="26"/>
  </r>
  <r>
    <x v="0"/>
    <x v="71"/>
  </r>
  <r>
    <x v="0"/>
    <x v="71"/>
  </r>
  <r>
    <x v="0"/>
    <x v="71"/>
  </r>
  <r>
    <x v="0"/>
    <x v="71"/>
  </r>
  <r>
    <x v="0"/>
    <x v="77"/>
  </r>
  <r>
    <x v="0"/>
    <x v="77"/>
  </r>
  <r>
    <x v="0"/>
    <x v="452"/>
  </r>
  <r>
    <x v="0"/>
    <x v="453"/>
  </r>
  <r>
    <x v="0"/>
    <x v="453"/>
  </r>
  <r>
    <x v="0"/>
    <x v="222"/>
  </r>
  <r>
    <x v="0"/>
    <x v="222"/>
  </r>
  <r>
    <x v="0"/>
    <x v="454"/>
  </r>
  <r>
    <x v="0"/>
    <x v="454"/>
  </r>
  <r>
    <x v="0"/>
    <x v="159"/>
  </r>
  <r>
    <x v="0"/>
    <x v="159"/>
  </r>
  <r>
    <x v="0"/>
    <x v="83"/>
  </r>
  <r>
    <x v="0"/>
    <x v="416"/>
  </r>
  <r>
    <x v="0"/>
    <x v="416"/>
  </r>
  <r>
    <x v="0"/>
    <x v="455"/>
  </r>
  <r>
    <x v="0"/>
    <x v="456"/>
  </r>
  <r>
    <x v="0"/>
    <x v="456"/>
  </r>
  <r>
    <x v="0"/>
    <x v="456"/>
  </r>
  <r>
    <x v="0"/>
    <x v="456"/>
  </r>
  <r>
    <x v="0"/>
    <x v="44"/>
  </r>
  <r>
    <x v="0"/>
    <x v="44"/>
  </r>
  <r>
    <x v="0"/>
    <x v="457"/>
  </r>
  <r>
    <x v="0"/>
    <x v="415"/>
  </r>
  <r>
    <x v="0"/>
    <x v="415"/>
  </r>
  <r>
    <x v="0"/>
    <x v="415"/>
  </r>
  <r>
    <x v="0"/>
    <x v="415"/>
  </r>
  <r>
    <x v="0"/>
    <x v="458"/>
  </r>
  <r>
    <x v="0"/>
    <x v="458"/>
  </r>
  <r>
    <x v="0"/>
    <x v="459"/>
  </r>
  <r>
    <x v="0"/>
    <x v="459"/>
  </r>
  <r>
    <x v="0"/>
    <x v="32"/>
  </r>
  <r>
    <x v="0"/>
    <x v="32"/>
  </r>
  <r>
    <x v="0"/>
    <x v="32"/>
  </r>
  <r>
    <x v="0"/>
    <x v="460"/>
  </r>
  <r>
    <x v="0"/>
    <x v="460"/>
  </r>
  <r>
    <x v="0"/>
    <x v="460"/>
  </r>
  <r>
    <x v="0"/>
    <x v="275"/>
  </r>
  <r>
    <x v="0"/>
    <x v="461"/>
  </r>
  <r>
    <x v="0"/>
    <x v="461"/>
  </r>
  <r>
    <x v="0"/>
    <x v="462"/>
  </r>
  <r>
    <x v="0"/>
    <x v="462"/>
  </r>
  <r>
    <x v="0"/>
    <x v="463"/>
  </r>
  <r>
    <x v="0"/>
    <x v="463"/>
  </r>
  <r>
    <x v="0"/>
    <x v="438"/>
  </r>
  <r>
    <x v="0"/>
    <x v="464"/>
  </r>
  <r>
    <x v="0"/>
    <x v="464"/>
  </r>
  <r>
    <x v="0"/>
    <x v="464"/>
  </r>
  <r>
    <x v="0"/>
    <x v="150"/>
  </r>
  <r>
    <x v="0"/>
    <x v="150"/>
  </r>
  <r>
    <x v="0"/>
    <x v="150"/>
  </r>
  <r>
    <x v="0"/>
    <x v="465"/>
  </r>
  <r>
    <x v="0"/>
    <x v="466"/>
  </r>
  <r>
    <x v="0"/>
    <x v="466"/>
  </r>
  <r>
    <x v="0"/>
    <x v="467"/>
  </r>
  <r>
    <x v="0"/>
    <x v="468"/>
  </r>
  <r>
    <x v="0"/>
    <x v="468"/>
  </r>
  <r>
    <x v="0"/>
    <x v="468"/>
  </r>
  <r>
    <x v="0"/>
    <x v="468"/>
  </r>
  <r>
    <x v="0"/>
    <x v="468"/>
  </r>
  <r>
    <x v="0"/>
    <x v="469"/>
  </r>
  <r>
    <x v="0"/>
    <x v="99"/>
  </r>
  <r>
    <x v="0"/>
    <x v="470"/>
  </r>
  <r>
    <x v="0"/>
    <x v="470"/>
  </r>
  <r>
    <x v="0"/>
    <x v="471"/>
  </r>
  <r>
    <x v="0"/>
    <x v="471"/>
  </r>
  <r>
    <x v="0"/>
    <x v="471"/>
  </r>
  <r>
    <x v="0"/>
    <x v="471"/>
  </r>
  <r>
    <x v="0"/>
    <x v="471"/>
  </r>
  <r>
    <x v="0"/>
    <x v="463"/>
  </r>
  <r>
    <x v="0"/>
    <x v="463"/>
  </r>
  <r>
    <x v="0"/>
    <x v="472"/>
  </r>
  <r>
    <x v="0"/>
    <x v="136"/>
  </r>
  <r>
    <x v="0"/>
    <x v="136"/>
  </r>
  <r>
    <x v="0"/>
    <x v="136"/>
  </r>
  <r>
    <x v="0"/>
    <x v="473"/>
  </r>
  <r>
    <x v="0"/>
    <x v="430"/>
  </r>
  <r>
    <x v="0"/>
    <x v="474"/>
  </r>
  <r>
    <x v="0"/>
    <x v="158"/>
  </r>
  <r>
    <x v="0"/>
    <x v="358"/>
  </r>
  <r>
    <x v="0"/>
    <x v="160"/>
  </r>
  <r>
    <x v="0"/>
    <x v="216"/>
  </r>
  <r>
    <x v="0"/>
    <x v="216"/>
  </r>
  <r>
    <x v="0"/>
    <x v="475"/>
  </r>
  <r>
    <x v="0"/>
    <x v="475"/>
  </r>
  <r>
    <x v="0"/>
    <x v="476"/>
  </r>
  <r>
    <x v="0"/>
    <x v="476"/>
  </r>
  <r>
    <x v="0"/>
    <x v="477"/>
  </r>
  <r>
    <x v="0"/>
    <x v="477"/>
  </r>
  <r>
    <x v="0"/>
    <x v="477"/>
  </r>
  <r>
    <x v="0"/>
    <x v="477"/>
  </r>
  <r>
    <x v="0"/>
    <x v="477"/>
  </r>
  <r>
    <x v="0"/>
    <x v="478"/>
  </r>
  <r>
    <x v="0"/>
    <x v="52"/>
  </r>
  <r>
    <x v="0"/>
    <x v="479"/>
  </r>
  <r>
    <x v="0"/>
    <x v="479"/>
  </r>
  <r>
    <x v="0"/>
    <x v="480"/>
  </r>
  <r>
    <x v="0"/>
    <x v="480"/>
  </r>
  <r>
    <x v="0"/>
    <x v="480"/>
  </r>
  <r>
    <x v="0"/>
    <x v="480"/>
  </r>
  <r>
    <x v="0"/>
    <x v="480"/>
  </r>
  <r>
    <x v="0"/>
    <x v="480"/>
  </r>
  <r>
    <x v="0"/>
    <x v="480"/>
  </r>
  <r>
    <x v="0"/>
    <x v="480"/>
  </r>
  <r>
    <x v="0"/>
    <x v="480"/>
  </r>
  <r>
    <x v="0"/>
    <x v="481"/>
  </r>
  <r>
    <x v="0"/>
    <x v="481"/>
  </r>
  <r>
    <x v="0"/>
    <x v="481"/>
  </r>
  <r>
    <x v="0"/>
    <x v="481"/>
  </r>
  <r>
    <x v="0"/>
    <x v="481"/>
  </r>
  <r>
    <x v="0"/>
    <x v="481"/>
  </r>
  <r>
    <x v="0"/>
    <x v="481"/>
  </r>
  <r>
    <x v="0"/>
    <x v="482"/>
  </r>
  <r>
    <x v="0"/>
    <x v="8"/>
  </r>
  <r>
    <x v="0"/>
    <x v="483"/>
  </r>
  <r>
    <x v="0"/>
    <x v="277"/>
  </r>
  <r>
    <x v="0"/>
    <x v="277"/>
  </r>
  <r>
    <x v="0"/>
    <x v="11"/>
  </r>
  <r>
    <x v="0"/>
    <x v="11"/>
  </r>
  <r>
    <x v="0"/>
    <x v="484"/>
  </r>
  <r>
    <x v="0"/>
    <x v="484"/>
  </r>
  <r>
    <x v="0"/>
    <x v="484"/>
  </r>
  <r>
    <x v="0"/>
    <x v="484"/>
  </r>
  <r>
    <x v="0"/>
    <x v="436"/>
  </r>
  <r>
    <x v="0"/>
    <x v="4"/>
  </r>
  <r>
    <x v="0"/>
    <x v="4"/>
  </r>
  <r>
    <x v="0"/>
    <x v="485"/>
  </r>
  <r>
    <x v="0"/>
    <x v="485"/>
  </r>
  <r>
    <x v="0"/>
    <x v="392"/>
  </r>
  <r>
    <x v="0"/>
    <x v="392"/>
  </r>
  <r>
    <x v="0"/>
    <x v="392"/>
  </r>
  <r>
    <x v="0"/>
    <x v="486"/>
  </r>
  <r>
    <x v="0"/>
    <x v="400"/>
  </r>
  <r>
    <x v="0"/>
    <x v="400"/>
  </r>
  <r>
    <x v="0"/>
    <x v="400"/>
  </r>
  <r>
    <x v="0"/>
    <x v="310"/>
  </r>
  <r>
    <x v="0"/>
    <x v="310"/>
  </r>
  <r>
    <x v="0"/>
    <x v="487"/>
  </r>
  <r>
    <x v="0"/>
    <x v="31"/>
  </r>
  <r>
    <x v="0"/>
    <x v="31"/>
  </r>
  <r>
    <x v="0"/>
    <x v="31"/>
  </r>
  <r>
    <x v="0"/>
    <x v="488"/>
  </r>
  <r>
    <x v="0"/>
    <x v="489"/>
  </r>
  <r>
    <x v="0"/>
    <x v="489"/>
  </r>
  <r>
    <x v="0"/>
    <x v="490"/>
  </r>
  <r>
    <x v="0"/>
    <x v="490"/>
  </r>
  <r>
    <x v="0"/>
    <x v="282"/>
  </r>
  <r>
    <x v="0"/>
    <x v="25"/>
  </r>
  <r>
    <x v="0"/>
    <x v="25"/>
  </r>
  <r>
    <x v="0"/>
    <x v="25"/>
  </r>
  <r>
    <x v="0"/>
    <x v="218"/>
  </r>
  <r>
    <x v="0"/>
    <x v="372"/>
  </r>
  <r>
    <x v="0"/>
    <x v="372"/>
  </r>
  <r>
    <x v="0"/>
    <x v="489"/>
  </r>
  <r>
    <x v="0"/>
    <x v="489"/>
  </r>
  <r>
    <x v="0"/>
    <x v="489"/>
  </r>
  <r>
    <x v="0"/>
    <x v="489"/>
  </r>
  <r>
    <x v="0"/>
    <x v="491"/>
  </r>
  <r>
    <x v="0"/>
    <x v="153"/>
  </r>
  <r>
    <x v="0"/>
    <x v="492"/>
  </r>
  <r>
    <x v="0"/>
    <x v="39"/>
  </r>
  <r>
    <x v="0"/>
    <x v="39"/>
  </r>
  <r>
    <x v="0"/>
    <x v="39"/>
  </r>
  <r>
    <x v="0"/>
    <x v="39"/>
  </r>
  <r>
    <x v="0"/>
    <x v="39"/>
  </r>
  <r>
    <x v="0"/>
    <x v="402"/>
  </r>
  <r>
    <x v="0"/>
    <x v="402"/>
  </r>
  <r>
    <x v="0"/>
    <x v="493"/>
  </r>
  <r>
    <x v="0"/>
    <x v="494"/>
  </r>
  <r>
    <x v="0"/>
    <x v="494"/>
  </r>
  <r>
    <x v="0"/>
    <x v="494"/>
  </r>
  <r>
    <x v="0"/>
    <x v="494"/>
  </r>
  <r>
    <x v="0"/>
    <x v="494"/>
  </r>
  <r>
    <x v="0"/>
    <x v="381"/>
  </r>
  <r>
    <x v="0"/>
    <x v="495"/>
  </r>
  <r>
    <x v="0"/>
    <x v="354"/>
  </r>
  <r>
    <x v="0"/>
    <x v="50"/>
  </r>
  <r>
    <x v="0"/>
    <x v="496"/>
  </r>
  <r>
    <x v="0"/>
    <x v="496"/>
  </r>
  <r>
    <x v="0"/>
    <x v="496"/>
  </r>
  <r>
    <x v="0"/>
    <x v="496"/>
  </r>
  <r>
    <x v="0"/>
    <x v="496"/>
  </r>
  <r>
    <x v="0"/>
    <x v="497"/>
  </r>
  <r>
    <x v="0"/>
    <x v="208"/>
  </r>
  <r>
    <x v="0"/>
    <x v="498"/>
  </r>
  <r>
    <x v="0"/>
    <x v="498"/>
  </r>
  <r>
    <x v="0"/>
    <x v="352"/>
  </r>
  <r>
    <x v="0"/>
    <x v="236"/>
  </r>
  <r>
    <x v="0"/>
    <x v="236"/>
  </r>
  <r>
    <x v="0"/>
    <x v="236"/>
  </r>
  <r>
    <x v="0"/>
    <x v="389"/>
  </r>
  <r>
    <x v="0"/>
    <x v="389"/>
  </r>
  <r>
    <x v="0"/>
    <x v="389"/>
  </r>
  <r>
    <x v="0"/>
    <x v="389"/>
  </r>
  <r>
    <x v="0"/>
    <x v="244"/>
  </r>
  <r>
    <x v="0"/>
    <x v="244"/>
  </r>
  <r>
    <x v="0"/>
    <x v="47"/>
  </r>
  <r>
    <x v="0"/>
    <x v="47"/>
  </r>
  <r>
    <x v="0"/>
    <x v="185"/>
  </r>
  <r>
    <x v="0"/>
    <x v="355"/>
  </r>
  <r>
    <x v="0"/>
    <x v="355"/>
  </r>
  <r>
    <x v="0"/>
    <x v="355"/>
  </r>
  <r>
    <x v="0"/>
    <x v="355"/>
  </r>
  <r>
    <x v="0"/>
    <x v="355"/>
  </r>
  <r>
    <x v="0"/>
    <x v="355"/>
  </r>
  <r>
    <x v="0"/>
    <x v="499"/>
  </r>
  <r>
    <x v="0"/>
    <x v="131"/>
  </r>
  <r>
    <x v="0"/>
    <x v="131"/>
  </r>
  <r>
    <x v="0"/>
    <x v="131"/>
  </r>
  <r>
    <x v="0"/>
    <x v="131"/>
  </r>
  <r>
    <x v="0"/>
    <x v="131"/>
  </r>
  <r>
    <x v="0"/>
    <x v="131"/>
  </r>
  <r>
    <x v="0"/>
    <x v="66"/>
  </r>
  <r>
    <x v="0"/>
    <x v="66"/>
  </r>
  <r>
    <x v="0"/>
    <x v="66"/>
  </r>
  <r>
    <x v="0"/>
    <x v="66"/>
  </r>
  <r>
    <x v="0"/>
    <x v="66"/>
  </r>
  <r>
    <x v="0"/>
    <x v="66"/>
  </r>
  <r>
    <x v="0"/>
    <x v="500"/>
  </r>
  <r>
    <x v="0"/>
    <x v="501"/>
  </r>
  <r>
    <x v="0"/>
    <x v="501"/>
  </r>
  <r>
    <x v="0"/>
    <x v="501"/>
  </r>
  <r>
    <x v="0"/>
    <x v="502"/>
  </r>
  <r>
    <x v="0"/>
    <x v="502"/>
  </r>
  <r>
    <x v="0"/>
    <x v="502"/>
  </r>
  <r>
    <x v="0"/>
    <x v="502"/>
  </r>
  <r>
    <x v="0"/>
    <x v="502"/>
  </r>
  <r>
    <x v="0"/>
    <x v="502"/>
  </r>
  <r>
    <x v="0"/>
    <x v="502"/>
  </r>
  <r>
    <x v="0"/>
    <x v="358"/>
  </r>
  <r>
    <x v="0"/>
    <x v="358"/>
  </r>
  <r>
    <x v="0"/>
    <x v="324"/>
  </r>
  <r>
    <x v="0"/>
    <x v="324"/>
  </r>
  <r>
    <x v="0"/>
    <x v="338"/>
  </r>
  <r>
    <x v="0"/>
    <x v="338"/>
  </r>
  <r>
    <x v="0"/>
    <x v="338"/>
  </r>
  <r>
    <x v="0"/>
    <x v="126"/>
  </r>
  <r>
    <x v="0"/>
    <x v="126"/>
  </r>
  <r>
    <x v="0"/>
    <x v="126"/>
  </r>
  <r>
    <x v="0"/>
    <x v="248"/>
  </r>
  <r>
    <x v="0"/>
    <x v="248"/>
  </r>
  <r>
    <x v="0"/>
    <x v="61"/>
  </r>
  <r>
    <x v="0"/>
    <x v="61"/>
  </r>
  <r>
    <x v="0"/>
    <x v="61"/>
  </r>
  <r>
    <x v="0"/>
    <x v="503"/>
  </r>
  <r>
    <x v="0"/>
    <x v="409"/>
  </r>
  <r>
    <x v="0"/>
    <x v="409"/>
  </r>
  <r>
    <x v="0"/>
    <x v="491"/>
  </r>
  <r>
    <x v="0"/>
    <x v="504"/>
  </r>
  <r>
    <x v="0"/>
    <x v="504"/>
  </r>
  <r>
    <x v="0"/>
    <x v="504"/>
  </r>
  <r>
    <x v="0"/>
    <x v="504"/>
  </r>
  <r>
    <x v="0"/>
    <x v="504"/>
  </r>
  <r>
    <x v="0"/>
    <x v="0"/>
  </r>
  <r>
    <x v="0"/>
    <x v="0"/>
  </r>
  <r>
    <x v="0"/>
    <x v="505"/>
  </r>
  <r>
    <x v="0"/>
    <x v="505"/>
  </r>
  <r>
    <x v="0"/>
    <x v="506"/>
  </r>
  <r>
    <x v="0"/>
    <x v="506"/>
  </r>
  <r>
    <x v="0"/>
    <x v="507"/>
  </r>
  <r>
    <x v="0"/>
    <x v="508"/>
  </r>
  <r>
    <x v="0"/>
    <x v="508"/>
  </r>
  <r>
    <x v="0"/>
    <x v="393"/>
  </r>
  <r>
    <x v="0"/>
    <x v="509"/>
  </r>
  <r>
    <x v="0"/>
    <x v="509"/>
  </r>
  <r>
    <x v="0"/>
    <x v="509"/>
  </r>
  <r>
    <x v="0"/>
    <x v="510"/>
  </r>
  <r>
    <x v="0"/>
    <x v="228"/>
  </r>
  <r>
    <x v="0"/>
    <x v="228"/>
  </r>
  <r>
    <x v="0"/>
    <x v="228"/>
  </r>
  <r>
    <x v="0"/>
    <x v="134"/>
  </r>
  <r>
    <x v="0"/>
    <x v="511"/>
  </r>
  <r>
    <x v="0"/>
    <x v="50"/>
  </r>
  <r>
    <x v="0"/>
    <x v="50"/>
  </r>
  <r>
    <x v="0"/>
    <x v="50"/>
  </r>
  <r>
    <x v="0"/>
    <x v="50"/>
  </r>
  <r>
    <x v="0"/>
    <x v="512"/>
  </r>
  <r>
    <x v="0"/>
    <x v="513"/>
  </r>
  <r>
    <x v="0"/>
    <x v="514"/>
  </r>
  <r>
    <x v="0"/>
    <x v="514"/>
  </r>
  <r>
    <x v="0"/>
    <x v="514"/>
  </r>
  <r>
    <x v="0"/>
    <x v="114"/>
  </r>
  <r>
    <x v="0"/>
    <x v="515"/>
  </r>
  <r>
    <x v="0"/>
    <x v="515"/>
  </r>
  <r>
    <x v="0"/>
    <x v="515"/>
  </r>
  <r>
    <x v="0"/>
    <x v="93"/>
  </r>
  <r>
    <x v="0"/>
    <x v="93"/>
  </r>
  <r>
    <x v="0"/>
    <x v="93"/>
  </r>
  <r>
    <x v="0"/>
    <x v="516"/>
  </r>
  <r>
    <x v="0"/>
    <x v="516"/>
  </r>
  <r>
    <x v="0"/>
    <x v="92"/>
  </r>
  <r>
    <x v="0"/>
    <x v="217"/>
  </r>
  <r>
    <x v="0"/>
    <x v="217"/>
  </r>
  <r>
    <x v="0"/>
    <x v="215"/>
  </r>
  <r>
    <x v="0"/>
    <x v="517"/>
  </r>
  <r>
    <x v="0"/>
    <x v="517"/>
  </r>
  <r>
    <x v="0"/>
    <x v="246"/>
  </r>
  <r>
    <x v="0"/>
    <x v="246"/>
  </r>
  <r>
    <x v="0"/>
    <x v="246"/>
  </r>
  <r>
    <x v="0"/>
    <x v="246"/>
  </r>
  <r>
    <x v="0"/>
    <x v="246"/>
  </r>
  <r>
    <x v="0"/>
    <x v="518"/>
  </r>
  <r>
    <x v="0"/>
    <x v="493"/>
  </r>
  <r>
    <x v="0"/>
    <x v="493"/>
  </r>
  <r>
    <x v="0"/>
    <x v="130"/>
  </r>
  <r>
    <x v="0"/>
    <x v="519"/>
  </r>
  <r>
    <x v="0"/>
    <x v="519"/>
  </r>
  <r>
    <x v="0"/>
    <x v="519"/>
  </r>
  <r>
    <x v="0"/>
    <x v="519"/>
  </r>
  <r>
    <x v="0"/>
    <x v="519"/>
  </r>
  <r>
    <x v="0"/>
    <x v="520"/>
  </r>
  <r>
    <x v="0"/>
    <x v="521"/>
  </r>
  <r>
    <x v="0"/>
    <x v="223"/>
  </r>
  <r>
    <x v="0"/>
    <x v="223"/>
  </r>
  <r>
    <x v="0"/>
    <x v="508"/>
  </r>
  <r>
    <x v="0"/>
    <x v="508"/>
  </r>
  <r>
    <x v="0"/>
    <x v="508"/>
  </r>
  <r>
    <x v="0"/>
    <x v="522"/>
  </r>
  <r>
    <x v="0"/>
    <x v="523"/>
  </r>
  <r>
    <x v="0"/>
    <x v="523"/>
  </r>
  <r>
    <x v="0"/>
    <x v="523"/>
  </r>
  <r>
    <x v="0"/>
    <x v="523"/>
  </r>
  <r>
    <x v="0"/>
    <x v="524"/>
  </r>
  <r>
    <x v="0"/>
    <x v="131"/>
  </r>
  <r>
    <x v="0"/>
    <x v="363"/>
  </r>
  <r>
    <x v="0"/>
    <x v="363"/>
  </r>
  <r>
    <x v="0"/>
    <x v="525"/>
  </r>
  <r>
    <x v="0"/>
    <x v="121"/>
  </r>
  <r>
    <x v="0"/>
    <x v="121"/>
  </r>
  <r>
    <x v="0"/>
    <x v="121"/>
  </r>
  <r>
    <x v="0"/>
    <x v="121"/>
  </r>
  <r>
    <x v="0"/>
    <x v="526"/>
  </r>
  <r>
    <x v="0"/>
    <x v="526"/>
  </r>
  <r>
    <x v="0"/>
    <x v="526"/>
  </r>
  <r>
    <x v="0"/>
    <x v="526"/>
  </r>
  <r>
    <x v="0"/>
    <x v="523"/>
  </r>
  <r>
    <x v="0"/>
    <x v="527"/>
  </r>
  <r>
    <x v="0"/>
    <x v="527"/>
  </r>
  <r>
    <x v="0"/>
    <x v="528"/>
  </r>
  <r>
    <x v="0"/>
    <x v="528"/>
  </r>
  <r>
    <x v="0"/>
    <x v="141"/>
  </r>
  <r>
    <x v="0"/>
    <x v="141"/>
  </r>
  <r>
    <x v="0"/>
    <x v="141"/>
  </r>
  <r>
    <x v="0"/>
    <x v="141"/>
  </r>
  <r>
    <x v="0"/>
    <x v="216"/>
  </r>
  <r>
    <x v="0"/>
    <x v="529"/>
  </r>
  <r>
    <x v="0"/>
    <x v="530"/>
  </r>
  <r>
    <x v="0"/>
    <x v="357"/>
  </r>
  <r>
    <x v="0"/>
    <x v="42"/>
  </r>
  <r>
    <x v="0"/>
    <x v="42"/>
  </r>
  <r>
    <x v="0"/>
    <x v="42"/>
  </r>
  <r>
    <x v="0"/>
    <x v="42"/>
  </r>
  <r>
    <x v="0"/>
    <x v="341"/>
  </r>
  <r>
    <x v="0"/>
    <x v="531"/>
  </r>
  <r>
    <x v="0"/>
    <x v="531"/>
  </r>
  <r>
    <x v="0"/>
    <x v="531"/>
  </r>
  <r>
    <x v="0"/>
    <x v="532"/>
  </r>
  <r>
    <x v="0"/>
    <x v="533"/>
  </r>
  <r>
    <x v="0"/>
    <x v="105"/>
  </r>
  <r>
    <x v="0"/>
    <x v="239"/>
  </r>
  <r>
    <x v="0"/>
    <x v="534"/>
  </r>
  <r>
    <x v="0"/>
    <x v="339"/>
  </r>
  <r>
    <x v="0"/>
    <x v="535"/>
  </r>
  <r>
    <x v="0"/>
    <x v="535"/>
  </r>
  <r>
    <x v="0"/>
    <x v="535"/>
  </r>
  <r>
    <x v="0"/>
    <x v="535"/>
  </r>
  <r>
    <x v="0"/>
    <x v="77"/>
  </r>
  <r>
    <x v="0"/>
    <x v="15"/>
  </r>
  <r>
    <x v="0"/>
    <x v="168"/>
  </r>
  <r>
    <x v="0"/>
    <x v="168"/>
  </r>
  <r>
    <x v="0"/>
    <x v="536"/>
  </r>
  <r>
    <x v="0"/>
    <x v="433"/>
  </r>
  <r>
    <x v="0"/>
    <x v="433"/>
  </r>
  <r>
    <x v="0"/>
    <x v="537"/>
  </r>
  <r>
    <x v="0"/>
    <x v="537"/>
  </r>
  <r>
    <x v="0"/>
    <x v="537"/>
  </r>
  <r>
    <x v="0"/>
    <x v="537"/>
  </r>
  <r>
    <x v="0"/>
    <x v="187"/>
  </r>
  <r>
    <x v="0"/>
    <x v="538"/>
  </r>
  <r>
    <x v="0"/>
    <x v="230"/>
  </r>
  <r>
    <x v="0"/>
    <x v="230"/>
  </r>
  <r>
    <x v="0"/>
    <x v="230"/>
  </r>
  <r>
    <x v="0"/>
    <x v="212"/>
  </r>
  <r>
    <x v="0"/>
    <x v="212"/>
  </r>
  <r>
    <x v="0"/>
    <x v="212"/>
  </r>
  <r>
    <x v="0"/>
    <x v="212"/>
  </r>
  <r>
    <x v="0"/>
    <x v="212"/>
  </r>
  <r>
    <x v="0"/>
    <x v="212"/>
  </r>
  <r>
    <x v="0"/>
    <x v="539"/>
  </r>
  <r>
    <x v="0"/>
    <x v="109"/>
  </r>
  <r>
    <x v="0"/>
    <x v="109"/>
  </r>
  <r>
    <x v="0"/>
    <x v="145"/>
  </r>
  <r>
    <x v="0"/>
    <x v="77"/>
  </r>
  <r>
    <x v="0"/>
    <x v="77"/>
  </r>
  <r>
    <x v="0"/>
    <x v="77"/>
  </r>
  <r>
    <x v="0"/>
    <x v="264"/>
  </r>
  <r>
    <x v="0"/>
    <x v="262"/>
  </r>
  <r>
    <x v="0"/>
    <x v="262"/>
  </r>
  <r>
    <x v="0"/>
    <x v="262"/>
  </r>
  <r>
    <x v="0"/>
    <x v="471"/>
  </r>
  <r>
    <x v="0"/>
    <x v="462"/>
  </r>
  <r>
    <x v="0"/>
    <x v="462"/>
  </r>
  <r>
    <x v="0"/>
    <x v="462"/>
  </r>
  <r>
    <x v="0"/>
    <x v="462"/>
  </r>
  <r>
    <x v="0"/>
    <x v="462"/>
  </r>
  <r>
    <x v="0"/>
    <x v="465"/>
  </r>
  <r>
    <x v="0"/>
    <x v="465"/>
  </r>
  <r>
    <x v="0"/>
    <x v="465"/>
  </r>
  <r>
    <x v="0"/>
    <x v="465"/>
  </r>
  <r>
    <x v="0"/>
    <x v="282"/>
  </r>
  <r>
    <x v="0"/>
    <x v="4"/>
  </r>
  <r>
    <x v="0"/>
    <x v="540"/>
  </r>
  <r>
    <x v="0"/>
    <x v="541"/>
  </r>
  <r>
    <x v="0"/>
    <x v="10"/>
  </r>
  <r>
    <x v="0"/>
    <x v="10"/>
  </r>
  <r>
    <x v="0"/>
    <x v="10"/>
  </r>
  <r>
    <x v="0"/>
    <x v="10"/>
  </r>
  <r>
    <x v="0"/>
    <x v="347"/>
  </r>
  <r>
    <x v="0"/>
    <x v="347"/>
  </r>
  <r>
    <x v="0"/>
    <x v="347"/>
  </r>
  <r>
    <x v="0"/>
    <x v="320"/>
  </r>
  <r>
    <x v="0"/>
    <x v="320"/>
  </r>
  <r>
    <x v="0"/>
    <x v="542"/>
  </r>
  <r>
    <x v="0"/>
    <x v="543"/>
  </r>
  <r>
    <x v="0"/>
    <x v="261"/>
  </r>
  <r>
    <x v="0"/>
    <x v="544"/>
  </r>
  <r>
    <x v="0"/>
    <x v="545"/>
  </r>
  <r>
    <x v="0"/>
    <x v="545"/>
  </r>
  <r>
    <x v="0"/>
    <x v="300"/>
  </r>
  <r>
    <x v="0"/>
    <x v="506"/>
  </r>
  <r>
    <x v="0"/>
    <x v="211"/>
  </r>
  <r>
    <x v="0"/>
    <x v="300"/>
  </r>
  <r>
    <x v="0"/>
    <x v="300"/>
  </r>
  <r>
    <x v="0"/>
    <x v="218"/>
  </r>
  <r>
    <x v="0"/>
    <x v="218"/>
  </r>
  <r>
    <x v="0"/>
    <x v="546"/>
  </r>
  <r>
    <x v="0"/>
    <x v="263"/>
  </r>
  <r>
    <x v="0"/>
    <x v="519"/>
  </r>
  <r>
    <x v="0"/>
    <x v="519"/>
  </r>
  <r>
    <x v="0"/>
    <x v="519"/>
  </r>
  <r>
    <x v="0"/>
    <x v="519"/>
  </r>
  <r>
    <x v="0"/>
    <x v="91"/>
  </r>
  <r>
    <x v="0"/>
    <x v="266"/>
  </r>
  <r>
    <x v="0"/>
    <x v="266"/>
  </r>
  <r>
    <x v="0"/>
    <x v="266"/>
  </r>
  <r>
    <x v="0"/>
    <x v="547"/>
  </r>
  <r>
    <x v="0"/>
    <x v="547"/>
  </r>
  <r>
    <x v="0"/>
    <x v="547"/>
  </r>
  <r>
    <x v="0"/>
    <x v="548"/>
  </r>
  <r>
    <x v="0"/>
    <x v="548"/>
  </r>
  <r>
    <x v="0"/>
    <x v="548"/>
  </r>
  <r>
    <x v="0"/>
    <x v="549"/>
  </r>
  <r>
    <x v="0"/>
    <x v="550"/>
  </r>
  <r>
    <x v="0"/>
    <x v="402"/>
  </r>
  <r>
    <x v="0"/>
    <x v="402"/>
  </r>
  <r>
    <x v="0"/>
    <x v="402"/>
  </r>
  <r>
    <x v="0"/>
    <x v="402"/>
  </r>
  <r>
    <x v="0"/>
    <x v="551"/>
  </r>
  <r>
    <x v="0"/>
    <x v="551"/>
  </r>
  <r>
    <x v="0"/>
    <x v="534"/>
  </r>
  <r>
    <x v="0"/>
    <x v="543"/>
  </r>
  <r>
    <x v="0"/>
    <x v="552"/>
  </r>
  <r>
    <x v="0"/>
    <x v="14"/>
  </r>
  <r>
    <x v="0"/>
    <x v="14"/>
  </r>
  <r>
    <x v="0"/>
    <x v="553"/>
  </r>
  <r>
    <x v="0"/>
    <x v="553"/>
  </r>
  <r>
    <x v="0"/>
    <x v="554"/>
  </r>
  <r>
    <x v="0"/>
    <x v="555"/>
  </r>
  <r>
    <x v="0"/>
    <x v="555"/>
  </r>
  <r>
    <x v="0"/>
    <x v="400"/>
  </r>
  <r>
    <x v="0"/>
    <x v="400"/>
  </r>
  <r>
    <x v="0"/>
    <x v="400"/>
  </r>
  <r>
    <x v="0"/>
    <x v="400"/>
  </r>
  <r>
    <x v="0"/>
    <x v="400"/>
  </r>
  <r>
    <x v="0"/>
    <x v="556"/>
  </r>
  <r>
    <x v="0"/>
    <x v="556"/>
  </r>
  <r>
    <x v="0"/>
    <x v="556"/>
  </r>
  <r>
    <x v="0"/>
    <x v="557"/>
  </r>
  <r>
    <x v="0"/>
    <x v="321"/>
  </r>
  <r>
    <x v="0"/>
    <x v="361"/>
  </r>
  <r>
    <x v="0"/>
    <x v="361"/>
  </r>
  <r>
    <x v="0"/>
    <x v="328"/>
  </r>
  <r>
    <x v="0"/>
    <x v="328"/>
  </r>
  <r>
    <x v="0"/>
    <x v="328"/>
  </r>
  <r>
    <x v="0"/>
    <x v="328"/>
  </r>
  <r>
    <x v="0"/>
    <x v="328"/>
  </r>
  <r>
    <x v="0"/>
    <x v="328"/>
  </r>
  <r>
    <x v="0"/>
    <x v="138"/>
  </r>
  <r>
    <x v="0"/>
    <x v="497"/>
  </r>
  <r>
    <x v="0"/>
    <x v="487"/>
  </r>
  <r>
    <x v="0"/>
    <x v="558"/>
  </r>
  <r>
    <x v="0"/>
    <x v="326"/>
  </r>
  <r>
    <x v="0"/>
    <x v="200"/>
  </r>
  <r>
    <x v="0"/>
    <x v="559"/>
  </r>
  <r>
    <x v="0"/>
    <x v="560"/>
  </r>
  <r>
    <x v="0"/>
    <x v="560"/>
  </r>
  <r>
    <x v="0"/>
    <x v="560"/>
  </r>
  <r>
    <x v="0"/>
    <x v="560"/>
  </r>
  <r>
    <x v="0"/>
    <x v="560"/>
  </r>
  <r>
    <x v="0"/>
    <x v="560"/>
  </r>
  <r>
    <x v="0"/>
    <x v="560"/>
  </r>
  <r>
    <x v="0"/>
    <x v="560"/>
  </r>
  <r>
    <x v="0"/>
    <x v="232"/>
  </r>
  <r>
    <x v="0"/>
    <x v="232"/>
  </r>
  <r>
    <x v="0"/>
    <x v="561"/>
  </r>
  <r>
    <x v="0"/>
    <x v="561"/>
  </r>
  <r>
    <x v="0"/>
    <x v="38"/>
  </r>
  <r>
    <x v="0"/>
    <x v="441"/>
  </r>
  <r>
    <x v="0"/>
    <x v="379"/>
  </r>
  <r>
    <x v="0"/>
    <x v="379"/>
  </r>
  <r>
    <x v="0"/>
    <x v="93"/>
  </r>
  <r>
    <x v="0"/>
    <x v="93"/>
  </r>
  <r>
    <x v="0"/>
    <x v="558"/>
  </r>
  <r>
    <x v="0"/>
    <x v="558"/>
  </r>
  <r>
    <x v="0"/>
    <x v="533"/>
  </r>
  <r>
    <x v="0"/>
    <x v="533"/>
  </r>
  <r>
    <x v="0"/>
    <x v="562"/>
  </r>
  <r>
    <x v="0"/>
    <x v="562"/>
  </r>
  <r>
    <x v="0"/>
    <x v="562"/>
  </r>
  <r>
    <x v="0"/>
    <x v="377"/>
  </r>
  <r>
    <x v="0"/>
    <x v="377"/>
  </r>
  <r>
    <x v="0"/>
    <x v="377"/>
  </r>
  <r>
    <x v="0"/>
    <x v="494"/>
  </r>
  <r>
    <x v="0"/>
    <x v="563"/>
  </r>
  <r>
    <x v="0"/>
    <x v="564"/>
  </r>
  <r>
    <x v="0"/>
    <x v="564"/>
  </r>
  <r>
    <x v="0"/>
    <x v="564"/>
  </r>
  <r>
    <x v="0"/>
    <x v="300"/>
  </r>
  <r>
    <x v="0"/>
    <x v="375"/>
  </r>
  <r>
    <x v="0"/>
    <x v="565"/>
  </r>
  <r>
    <x v="0"/>
    <x v="227"/>
  </r>
  <r>
    <x v="0"/>
    <x v="211"/>
  </r>
  <r>
    <x v="0"/>
    <x v="211"/>
  </r>
  <r>
    <x v="0"/>
    <x v="566"/>
  </r>
  <r>
    <x v="0"/>
    <x v="448"/>
  </r>
  <r>
    <x v="0"/>
    <x v="448"/>
  </r>
  <r>
    <x v="0"/>
    <x v="448"/>
  </r>
  <r>
    <x v="0"/>
    <x v="240"/>
  </r>
  <r>
    <x v="0"/>
    <x v="567"/>
  </r>
  <r>
    <x v="0"/>
    <x v="567"/>
  </r>
  <r>
    <x v="0"/>
    <x v="567"/>
  </r>
  <r>
    <x v="0"/>
    <x v="23"/>
  </r>
  <r>
    <x v="0"/>
    <x v="568"/>
  </r>
  <r>
    <x v="0"/>
    <x v="260"/>
  </r>
  <r>
    <x v="0"/>
    <x v="260"/>
  </r>
  <r>
    <x v="0"/>
    <x v="117"/>
  </r>
  <r>
    <x v="0"/>
    <x v="569"/>
  </r>
  <r>
    <x v="0"/>
    <x v="290"/>
  </r>
  <r>
    <x v="0"/>
    <x v="148"/>
  </r>
  <r>
    <x v="0"/>
    <x v="570"/>
  </r>
  <r>
    <x v="0"/>
    <x v="570"/>
  </r>
  <r>
    <x v="0"/>
    <x v="570"/>
  </r>
  <r>
    <x v="0"/>
    <x v="570"/>
  </r>
  <r>
    <x v="0"/>
    <x v="127"/>
  </r>
  <r>
    <x v="0"/>
    <x v="127"/>
  </r>
  <r>
    <x v="0"/>
    <x v="28"/>
  </r>
  <r>
    <x v="0"/>
    <x v="28"/>
  </r>
  <r>
    <x v="0"/>
    <x v="571"/>
  </r>
  <r>
    <x v="0"/>
    <x v="572"/>
  </r>
  <r>
    <x v="0"/>
    <x v="224"/>
  </r>
  <r>
    <x v="0"/>
    <x v="224"/>
  </r>
  <r>
    <x v="0"/>
    <x v="573"/>
  </r>
  <r>
    <x v="0"/>
    <x v="573"/>
  </r>
  <r>
    <x v="0"/>
    <x v="503"/>
  </r>
  <r>
    <x v="0"/>
    <x v="574"/>
  </r>
  <r>
    <x v="0"/>
    <x v="575"/>
  </r>
  <r>
    <x v="0"/>
    <x v="575"/>
  </r>
  <r>
    <x v="0"/>
    <x v="576"/>
  </r>
  <r>
    <x v="0"/>
    <x v="576"/>
  </r>
  <r>
    <x v="0"/>
    <x v="576"/>
  </r>
  <r>
    <x v="0"/>
    <x v="244"/>
  </r>
  <r>
    <x v="0"/>
    <x v="244"/>
  </r>
  <r>
    <x v="0"/>
    <x v="244"/>
  </r>
  <r>
    <x v="0"/>
    <x v="244"/>
  </r>
  <r>
    <x v="0"/>
    <x v="25"/>
  </r>
  <r>
    <x v="0"/>
    <x v="25"/>
  </r>
  <r>
    <x v="0"/>
    <x v="25"/>
  </r>
  <r>
    <x v="0"/>
    <x v="577"/>
  </r>
  <r>
    <x v="0"/>
    <x v="577"/>
  </r>
  <r>
    <x v="0"/>
    <x v="577"/>
  </r>
  <r>
    <x v="0"/>
    <x v="577"/>
  </r>
  <r>
    <x v="0"/>
    <x v="348"/>
  </r>
  <r>
    <x v="0"/>
    <x v="578"/>
  </r>
  <r>
    <x v="0"/>
    <x v="578"/>
  </r>
  <r>
    <x v="0"/>
    <x v="578"/>
  </r>
  <r>
    <x v="0"/>
    <x v="283"/>
  </r>
  <r>
    <x v="0"/>
    <x v="283"/>
  </r>
  <r>
    <x v="0"/>
    <x v="283"/>
  </r>
  <r>
    <x v="0"/>
    <x v="283"/>
  </r>
  <r>
    <x v="0"/>
    <x v="460"/>
  </r>
  <r>
    <x v="0"/>
    <x v="579"/>
  </r>
  <r>
    <x v="0"/>
    <x v="579"/>
  </r>
  <r>
    <x v="0"/>
    <x v="294"/>
  </r>
  <r>
    <x v="0"/>
    <x v="189"/>
  </r>
  <r>
    <x v="0"/>
    <x v="189"/>
  </r>
  <r>
    <x v="0"/>
    <x v="189"/>
  </r>
  <r>
    <x v="0"/>
    <x v="189"/>
  </r>
  <r>
    <x v="0"/>
    <x v="189"/>
  </r>
  <r>
    <x v="0"/>
    <x v="494"/>
  </r>
  <r>
    <x v="0"/>
    <x v="494"/>
  </r>
  <r>
    <x v="0"/>
    <x v="436"/>
  </r>
  <r>
    <x v="0"/>
    <x v="95"/>
  </r>
  <r>
    <x v="0"/>
    <x v="95"/>
  </r>
  <r>
    <x v="0"/>
    <x v="285"/>
  </r>
  <r>
    <x v="0"/>
    <x v="405"/>
  </r>
  <r>
    <x v="0"/>
    <x v="580"/>
  </r>
  <r>
    <x v="0"/>
    <x v="214"/>
  </r>
  <r>
    <x v="0"/>
    <x v="377"/>
  </r>
  <r>
    <x v="0"/>
    <x v="377"/>
  </r>
  <r>
    <x v="0"/>
    <x v="377"/>
  </r>
  <r>
    <x v="0"/>
    <x v="581"/>
  </r>
  <r>
    <x v="0"/>
    <x v="582"/>
  </r>
  <r>
    <x v="0"/>
    <x v="495"/>
  </r>
  <r>
    <x v="0"/>
    <x v="495"/>
  </r>
  <r>
    <x v="0"/>
    <x v="311"/>
  </r>
  <r>
    <x v="0"/>
    <x v="583"/>
  </r>
  <r>
    <x v="0"/>
    <x v="583"/>
  </r>
  <r>
    <x v="0"/>
    <x v="583"/>
  </r>
  <r>
    <x v="0"/>
    <x v="583"/>
  </r>
  <r>
    <x v="0"/>
    <x v="583"/>
  </r>
  <r>
    <x v="0"/>
    <x v="321"/>
  </r>
  <r>
    <x v="0"/>
    <x v="218"/>
  </r>
  <r>
    <x v="0"/>
    <x v="520"/>
  </r>
  <r>
    <x v="0"/>
    <x v="520"/>
  </r>
  <r>
    <x v="0"/>
    <x v="151"/>
  </r>
  <r>
    <x v="0"/>
    <x v="151"/>
  </r>
  <r>
    <x v="0"/>
    <x v="151"/>
  </r>
  <r>
    <x v="0"/>
    <x v="151"/>
  </r>
  <r>
    <x v="0"/>
    <x v="151"/>
  </r>
  <r>
    <x v="0"/>
    <x v="151"/>
  </r>
  <r>
    <x v="0"/>
    <x v="423"/>
  </r>
  <r>
    <x v="0"/>
    <x v="525"/>
  </r>
  <r>
    <x v="0"/>
    <x v="254"/>
  </r>
  <r>
    <x v="0"/>
    <x v="254"/>
  </r>
  <r>
    <x v="0"/>
    <x v="254"/>
  </r>
  <r>
    <x v="0"/>
    <x v="254"/>
  </r>
  <r>
    <x v="0"/>
    <x v="254"/>
  </r>
  <r>
    <x v="0"/>
    <x v="103"/>
  </r>
  <r>
    <x v="0"/>
    <x v="584"/>
  </r>
  <r>
    <x v="0"/>
    <x v="584"/>
  </r>
  <r>
    <x v="0"/>
    <x v="585"/>
  </r>
  <r>
    <x v="0"/>
    <x v="585"/>
  </r>
  <r>
    <x v="0"/>
    <x v="585"/>
  </r>
  <r>
    <x v="0"/>
    <x v="585"/>
  </r>
  <r>
    <x v="0"/>
    <x v="463"/>
  </r>
  <r>
    <x v="0"/>
    <x v="135"/>
  </r>
  <r>
    <x v="0"/>
    <x v="538"/>
  </r>
  <r>
    <x v="0"/>
    <x v="261"/>
  </r>
  <r>
    <x v="0"/>
    <x v="261"/>
  </r>
  <r>
    <x v="0"/>
    <x v="467"/>
  </r>
  <r>
    <x v="0"/>
    <x v="467"/>
  </r>
  <r>
    <x v="0"/>
    <x v="586"/>
  </r>
  <r>
    <x v="0"/>
    <x v="33"/>
  </r>
  <r>
    <x v="0"/>
    <x v="33"/>
  </r>
  <r>
    <x v="0"/>
    <x v="33"/>
  </r>
  <r>
    <x v="0"/>
    <x v="33"/>
  </r>
  <r>
    <x v="0"/>
    <x v="498"/>
  </r>
  <r>
    <x v="0"/>
    <x v="498"/>
  </r>
  <r>
    <x v="0"/>
    <x v="180"/>
  </r>
  <r>
    <x v="0"/>
    <x v="366"/>
  </r>
  <r>
    <x v="0"/>
    <x v="366"/>
  </r>
  <r>
    <x v="0"/>
    <x v="218"/>
  </r>
  <r>
    <x v="0"/>
    <x v="569"/>
  </r>
  <r>
    <x v="0"/>
    <x v="8"/>
  </r>
  <r>
    <x v="0"/>
    <x v="8"/>
  </r>
  <r>
    <x v="0"/>
    <x v="8"/>
  </r>
  <r>
    <x v="0"/>
    <x v="496"/>
  </r>
  <r>
    <x v="0"/>
    <x v="496"/>
  </r>
  <r>
    <x v="0"/>
    <x v="587"/>
  </r>
  <r>
    <x v="0"/>
    <x v="587"/>
  </r>
  <r>
    <x v="0"/>
    <x v="202"/>
  </r>
  <r>
    <x v="0"/>
    <x v="202"/>
  </r>
  <r>
    <x v="0"/>
    <x v="202"/>
  </r>
  <r>
    <x v="0"/>
    <x v="202"/>
  </r>
  <r>
    <x v="0"/>
    <x v="202"/>
  </r>
  <r>
    <x v="0"/>
    <x v="202"/>
  </r>
  <r>
    <x v="0"/>
    <x v="202"/>
  </r>
  <r>
    <x v="0"/>
    <x v="43"/>
  </r>
  <r>
    <x v="0"/>
    <x v="43"/>
  </r>
  <r>
    <x v="0"/>
    <x v="456"/>
  </r>
  <r>
    <x v="0"/>
    <x v="588"/>
  </r>
  <r>
    <x v="0"/>
    <x v="170"/>
  </r>
  <r>
    <x v="0"/>
    <x v="170"/>
  </r>
  <r>
    <x v="0"/>
    <x v="589"/>
  </r>
  <r>
    <x v="0"/>
    <x v="590"/>
  </r>
  <r>
    <x v="0"/>
    <x v="386"/>
  </r>
  <r>
    <x v="0"/>
    <x v="386"/>
  </r>
  <r>
    <x v="0"/>
    <x v="386"/>
  </r>
  <r>
    <x v="0"/>
    <x v="386"/>
  </r>
  <r>
    <x v="0"/>
    <x v="386"/>
  </r>
  <r>
    <x v="0"/>
    <x v="591"/>
  </r>
  <r>
    <x v="0"/>
    <x v="41"/>
  </r>
  <r>
    <x v="0"/>
    <x v="592"/>
  </r>
  <r>
    <x v="0"/>
    <x v="592"/>
  </r>
  <r>
    <x v="0"/>
    <x v="404"/>
  </r>
  <r>
    <x v="0"/>
    <x v="404"/>
  </r>
  <r>
    <x v="0"/>
    <x v="118"/>
  </r>
  <r>
    <x v="0"/>
    <x v="593"/>
  </r>
  <r>
    <x v="0"/>
    <x v="274"/>
  </r>
  <r>
    <x v="0"/>
    <x v="274"/>
  </r>
  <r>
    <x v="0"/>
    <x v="146"/>
  </r>
  <r>
    <x v="0"/>
    <x v="146"/>
  </r>
  <r>
    <x v="0"/>
    <x v="507"/>
  </r>
  <r>
    <x v="0"/>
    <x v="307"/>
  </r>
  <r>
    <x v="0"/>
    <x v="307"/>
  </r>
  <r>
    <x v="0"/>
    <x v="307"/>
  </r>
  <r>
    <x v="0"/>
    <x v="307"/>
  </r>
  <r>
    <x v="0"/>
    <x v="307"/>
  </r>
  <r>
    <x v="0"/>
    <x v="594"/>
  </r>
  <r>
    <x v="0"/>
    <x v="160"/>
  </r>
  <r>
    <x v="0"/>
    <x v="160"/>
  </r>
  <r>
    <x v="1"/>
    <x v="197"/>
  </r>
  <r>
    <x v="1"/>
    <x v="197"/>
  </r>
  <r>
    <x v="1"/>
    <x v="197"/>
  </r>
  <r>
    <x v="1"/>
    <x v="197"/>
  </r>
  <r>
    <x v="1"/>
    <x v="197"/>
  </r>
  <r>
    <x v="1"/>
    <x v="595"/>
  </r>
  <r>
    <x v="1"/>
    <x v="595"/>
  </r>
  <r>
    <x v="1"/>
    <x v="595"/>
  </r>
  <r>
    <x v="1"/>
    <x v="472"/>
  </r>
  <r>
    <x v="1"/>
    <x v="596"/>
  </r>
  <r>
    <x v="1"/>
    <x v="596"/>
  </r>
  <r>
    <x v="1"/>
    <x v="596"/>
  </r>
  <r>
    <x v="1"/>
    <x v="10"/>
  </r>
  <r>
    <x v="1"/>
    <x v="10"/>
  </r>
  <r>
    <x v="1"/>
    <x v="597"/>
  </r>
  <r>
    <x v="1"/>
    <x v="50"/>
  </r>
  <r>
    <x v="1"/>
    <x v="196"/>
  </r>
  <r>
    <x v="1"/>
    <x v="196"/>
  </r>
  <r>
    <x v="1"/>
    <x v="196"/>
  </r>
  <r>
    <x v="1"/>
    <x v="594"/>
  </r>
  <r>
    <x v="1"/>
    <x v="594"/>
  </r>
  <r>
    <x v="1"/>
    <x v="386"/>
  </r>
  <r>
    <x v="1"/>
    <x v="386"/>
  </r>
  <r>
    <x v="1"/>
    <x v="96"/>
  </r>
  <r>
    <x v="1"/>
    <x v="96"/>
  </r>
  <r>
    <x v="1"/>
    <x v="96"/>
  </r>
  <r>
    <x v="1"/>
    <x v="96"/>
  </r>
  <r>
    <x v="1"/>
    <x v="13"/>
  </r>
  <r>
    <x v="1"/>
    <x v="598"/>
  </r>
  <r>
    <x v="1"/>
    <x v="599"/>
  </r>
  <r>
    <x v="1"/>
    <x v="599"/>
  </r>
  <r>
    <x v="1"/>
    <x v="599"/>
  </r>
  <r>
    <x v="1"/>
    <x v="599"/>
  </r>
  <r>
    <x v="1"/>
    <x v="599"/>
  </r>
  <r>
    <x v="1"/>
    <x v="300"/>
  </r>
  <r>
    <x v="1"/>
    <x v="300"/>
  </r>
  <r>
    <x v="1"/>
    <x v="300"/>
  </r>
  <r>
    <x v="1"/>
    <x v="600"/>
  </r>
  <r>
    <x v="1"/>
    <x v="179"/>
  </r>
  <r>
    <x v="1"/>
    <x v="134"/>
  </r>
  <r>
    <x v="1"/>
    <x v="596"/>
  </r>
  <r>
    <x v="1"/>
    <x v="181"/>
  </r>
  <r>
    <x v="1"/>
    <x v="181"/>
  </r>
  <r>
    <x v="1"/>
    <x v="249"/>
  </r>
  <r>
    <x v="1"/>
    <x v="249"/>
  </r>
  <r>
    <x v="1"/>
    <x v="601"/>
  </r>
  <r>
    <x v="1"/>
    <x v="551"/>
  </r>
  <r>
    <x v="1"/>
    <x v="9"/>
  </r>
  <r>
    <x v="1"/>
    <x v="9"/>
  </r>
  <r>
    <x v="1"/>
    <x v="9"/>
  </r>
  <r>
    <x v="1"/>
    <x v="573"/>
  </r>
  <r>
    <x v="1"/>
    <x v="343"/>
  </r>
  <r>
    <x v="1"/>
    <x v="355"/>
  </r>
  <r>
    <x v="1"/>
    <x v="309"/>
  </r>
  <r>
    <x v="1"/>
    <x v="309"/>
  </r>
  <r>
    <x v="1"/>
    <x v="366"/>
  </r>
  <r>
    <x v="1"/>
    <x v="366"/>
  </r>
  <r>
    <x v="1"/>
    <x v="366"/>
  </r>
  <r>
    <x v="1"/>
    <x v="158"/>
  </r>
  <r>
    <x v="1"/>
    <x v="158"/>
  </r>
  <r>
    <x v="1"/>
    <x v="602"/>
  </r>
  <r>
    <x v="1"/>
    <x v="484"/>
  </r>
  <r>
    <x v="1"/>
    <x v="251"/>
  </r>
  <r>
    <x v="1"/>
    <x v="203"/>
  </r>
  <r>
    <x v="1"/>
    <x v="197"/>
  </r>
  <r>
    <x v="1"/>
    <x v="325"/>
  </r>
  <r>
    <x v="1"/>
    <x v="325"/>
  </r>
  <r>
    <x v="1"/>
    <x v="325"/>
  </r>
  <r>
    <x v="1"/>
    <x v="603"/>
  </r>
  <r>
    <x v="1"/>
    <x v="603"/>
  </r>
  <r>
    <x v="1"/>
    <x v="603"/>
  </r>
  <r>
    <x v="1"/>
    <x v="604"/>
  </r>
  <r>
    <x v="1"/>
    <x v="604"/>
  </r>
  <r>
    <x v="1"/>
    <x v="105"/>
  </r>
  <r>
    <x v="1"/>
    <x v="105"/>
  </r>
  <r>
    <x v="1"/>
    <x v="384"/>
  </r>
  <r>
    <x v="1"/>
    <x v="248"/>
  </r>
  <r>
    <x v="1"/>
    <x v="248"/>
  </r>
  <r>
    <x v="1"/>
    <x v="248"/>
  </r>
  <r>
    <x v="1"/>
    <x v="279"/>
  </r>
  <r>
    <x v="1"/>
    <x v="410"/>
  </r>
  <r>
    <x v="1"/>
    <x v="410"/>
  </r>
  <r>
    <x v="1"/>
    <x v="605"/>
  </r>
  <r>
    <x v="1"/>
    <x v="453"/>
  </r>
  <r>
    <x v="1"/>
    <x v="555"/>
  </r>
  <r>
    <x v="1"/>
    <x v="366"/>
  </r>
  <r>
    <x v="1"/>
    <x v="366"/>
  </r>
  <r>
    <x v="1"/>
    <x v="366"/>
  </r>
  <r>
    <x v="1"/>
    <x v="366"/>
  </r>
  <r>
    <x v="1"/>
    <x v="366"/>
  </r>
  <r>
    <x v="1"/>
    <x v="207"/>
  </r>
  <r>
    <x v="1"/>
    <x v="207"/>
  </r>
  <r>
    <x v="1"/>
    <x v="132"/>
  </r>
  <r>
    <x v="1"/>
    <x v="132"/>
  </r>
  <r>
    <x v="1"/>
    <x v="132"/>
  </r>
  <r>
    <x v="1"/>
    <x v="176"/>
  </r>
  <r>
    <x v="1"/>
    <x v="176"/>
  </r>
  <r>
    <x v="1"/>
    <x v="176"/>
  </r>
  <r>
    <x v="1"/>
    <x v="176"/>
  </r>
  <r>
    <x v="1"/>
    <x v="176"/>
  </r>
  <r>
    <x v="1"/>
    <x v="569"/>
  </r>
  <r>
    <x v="1"/>
    <x v="122"/>
  </r>
  <r>
    <x v="1"/>
    <x v="122"/>
  </r>
  <r>
    <x v="1"/>
    <x v="518"/>
  </r>
  <r>
    <x v="1"/>
    <x v="606"/>
  </r>
  <r>
    <x v="1"/>
    <x v="606"/>
  </r>
  <r>
    <x v="1"/>
    <x v="272"/>
  </r>
  <r>
    <x v="1"/>
    <x v="75"/>
  </r>
  <r>
    <x v="1"/>
    <x v="364"/>
  </r>
  <r>
    <x v="1"/>
    <x v="517"/>
  </r>
  <r>
    <x v="1"/>
    <x v="577"/>
  </r>
  <r>
    <x v="1"/>
    <x v="607"/>
  </r>
  <r>
    <x v="1"/>
    <x v="607"/>
  </r>
  <r>
    <x v="1"/>
    <x v="567"/>
  </r>
  <r>
    <x v="1"/>
    <x v="567"/>
  </r>
  <r>
    <x v="1"/>
    <x v="478"/>
  </r>
  <r>
    <x v="1"/>
    <x v="478"/>
  </r>
  <r>
    <x v="1"/>
    <x v="442"/>
  </r>
  <r>
    <x v="1"/>
    <x v="442"/>
  </r>
  <r>
    <x v="1"/>
    <x v="608"/>
  </r>
  <r>
    <x v="1"/>
    <x v="329"/>
  </r>
  <r>
    <x v="1"/>
    <x v="329"/>
  </r>
  <r>
    <x v="1"/>
    <x v="43"/>
  </r>
  <r>
    <x v="1"/>
    <x v="526"/>
  </r>
  <r>
    <x v="1"/>
    <x v="526"/>
  </r>
  <r>
    <x v="1"/>
    <x v="218"/>
  </r>
  <r>
    <x v="1"/>
    <x v="71"/>
  </r>
  <r>
    <x v="1"/>
    <x v="71"/>
  </r>
  <r>
    <x v="1"/>
    <x v="609"/>
  </r>
  <r>
    <x v="1"/>
    <x v="610"/>
  </r>
  <r>
    <x v="1"/>
    <x v="205"/>
  </r>
  <r>
    <x v="1"/>
    <x v="205"/>
  </r>
  <r>
    <x v="1"/>
    <x v="321"/>
  </r>
  <r>
    <x v="1"/>
    <x v="321"/>
  </r>
  <r>
    <x v="1"/>
    <x v="321"/>
  </r>
  <r>
    <x v="1"/>
    <x v="582"/>
  </r>
  <r>
    <x v="1"/>
    <x v="582"/>
  </r>
  <r>
    <x v="1"/>
    <x v="549"/>
  </r>
  <r>
    <x v="1"/>
    <x v="549"/>
  </r>
  <r>
    <x v="1"/>
    <x v="549"/>
  </r>
  <r>
    <x v="1"/>
    <x v="611"/>
  </r>
  <r>
    <x v="1"/>
    <x v="611"/>
  </r>
  <r>
    <x v="1"/>
    <x v="30"/>
  </r>
  <r>
    <x v="1"/>
    <x v="612"/>
  </r>
  <r>
    <x v="1"/>
    <x v="389"/>
  </r>
  <r>
    <x v="1"/>
    <x v="389"/>
  </r>
  <r>
    <x v="1"/>
    <x v="389"/>
  </r>
  <r>
    <x v="1"/>
    <x v="389"/>
  </r>
  <r>
    <x v="1"/>
    <x v="315"/>
  </r>
  <r>
    <x v="1"/>
    <x v="315"/>
  </r>
  <r>
    <x v="1"/>
    <x v="306"/>
  </r>
  <r>
    <x v="1"/>
    <x v="306"/>
  </r>
  <r>
    <x v="1"/>
    <x v="306"/>
  </r>
  <r>
    <x v="1"/>
    <x v="306"/>
  </r>
  <r>
    <x v="1"/>
    <x v="613"/>
  </r>
  <r>
    <x v="1"/>
    <x v="613"/>
  </r>
  <r>
    <x v="1"/>
    <x v="613"/>
  </r>
  <r>
    <x v="1"/>
    <x v="613"/>
  </r>
  <r>
    <x v="1"/>
    <x v="613"/>
  </r>
  <r>
    <x v="1"/>
    <x v="278"/>
  </r>
  <r>
    <x v="1"/>
    <x v="452"/>
  </r>
  <r>
    <x v="1"/>
    <x v="251"/>
  </r>
  <r>
    <x v="1"/>
    <x v="270"/>
  </r>
  <r>
    <x v="1"/>
    <x v="270"/>
  </r>
  <r>
    <x v="1"/>
    <x v="614"/>
  </r>
  <r>
    <x v="1"/>
    <x v="18"/>
  </r>
  <r>
    <x v="1"/>
    <x v="127"/>
  </r>
  <r>
    <x v="1"/>
    <x v="615"/>
  </r>
  <r>
    <x v="1"/>
    <x v="615"/>
  </r>
  <r>
    <x v="1"/>
    <x v="615"/>
  </r>
  <r>
    <x v="1"/>
    <x v="438"/>
  </r>
  <r>
    <x v="1"/>
    <x v="387"/>
  </r>
  <r>
    <x v="1"/>
    <x v="155"/>
  </r>
  <r>
    <x v="1"/>
    <x v="155"/>
  </r>
  <r>
    <x v="1"/>
    <x v="287"/>
  </r>
  <r>
    <x v="1"/>
    <x v="287"/>
  </r>
  <r>
    <x v="1"/>
    <x v="170"/>
  </r>
  <r>
    <x v="1"/>
    <x v="600"/>
  </r>
  <r>
    <x v="1"/>
    <x v="616"/>
  </r>
  <r>
    <x v="1"/>
    <x v="616"/>
  </r>
  <r>
    <x v="1"/>
    <x v="616"/>
  </r>
  <r>
    <x v="1"/>
    <x v="616"/>
  </r>
  <r>
    <x v="1"/>
    <x v="617"/>
  </r>
  <r>
    <x v="1"/>
    <x v="407"/>
  </r>
  <r>
    <x v="1"/>
    <x v="279"/>
  </r>
  <r>
    <x v="1"/>
    <x v="102"/>
  </r>
  <r>
    <x v="1"/>
    <x v="102"/>
  </r>
  <r>
    <x v="1"/>
    <x v="412"/>
  </r>
  <r>
    <x v="1"/>
    <x v="535"/>
  </r>
  <r>
    <x v="1"/>
    <x v="535"/>
  </r>
  <r>
    <x v="1"/>
    <x v="618"/>
  </r>
  <r>
    <x v="1"/>
    <x v="470"/>
  </r>
  <r>
    <x v="1"/>
    <x v="470"/>
  </r>
  <r>
    <x v="1"/>
    <x v="470"/>
  </r>
  <r>
    <x v="1"/>
    <x v="328"/>
  </r>
  <r>
    <x v="1"/>
    <x v="328"/>
  </r>
  <r>
    <x v="1"/>
    <x v="328"/>
  </r>
  <r>
    <x v="1"/>
    <x v="328"/>
  </r>
  <r>
    <x v="1"/>
    <x v="284"/>
  </r>
  <r>
    <x v="1"/>
    <x v="411"/>
  </r>
  <r>
    <x v="1"/>
    <x v="41"/>
  </r>
  <r>
    <x v="1"/>
    <x v="619"/>
  </r>
  <r>
    <x v="1"/>
    <x v="619"/>
  </r>
  <r>
    <x v="1"/>
    <x v="620"/>
  </r>
  <r>
    <x v="1"/>
    <x v="519"/>
  </r>
  <r>
    <x v="1"/>
    <x v="519"/>
  </r>
  <r>
    <x v="1"/>
    <x v="240"/>
  </r>
  <r>
    <x v="1"/>
    <x v="526"/>
  </r>
  <r>
    <x v="1"/>
    <x v="526"/>
  </r>
  <r>
    <x v="1"/>
    <x v="526"/>
  </r>
  <r>
    <x v="1"/>
    <x v="526"/>
  </r>
  <r>
    <x v="1"/>
    <x v="526"/>
  </r>
  <r>
    <x v="1"/>
    <x v="621"/>
  </r>
  <r>
    <x v="1"/>
    <x v="621"/>
  </r>
  <r>
    <x v="1"/>
    <x v="621"/>
  </r>
  <r>
    <x v="1"/>
    <x v="622"/>
  </r>
  <r>
    <x v="1"/>
    <x v="622"/>
  </r>
  <r>
    <x v="1"/>
    <x v="622"/>
  </r>
  <r>
    <x v="1"/>
    <x v="131"/>
  </r>
  <r>
    <x v="1"/>
    <x v="514"/>
  </r>
  <r>
    <x v="1"/>
    <x v="514"/>
  </r>
  <r>
    <x v="1"/>
    <x v="514"/>
  </r>
  <r>
    <x v="1"/>
    <x v="623"/>
  </r>
  <r>
    <x v="1"/>
    <x v="587"/>
  </r>
  <r>
    <x v="1"/>
    <x v="587"/>
  </r>
  <r>
    <x v="1"/>
    <x v="427"/>
  </r>
  <r>
    <x v="1"/>
    <x v="320"/>
  </r>
  <r>
    <x v="1"/>
    <x v="320"/>
  </r>
  <r>
    <x v="1"/>
    <x v="244"/>
  </r>
  <r>
    <x v="1"/>
    <x v="450"/>
  </r>
  <r>
    <x v="1"/>
    <x v="450"/>
  </r>
  <r>
    <x v="1"/>
    <x v="285"/>
  </r>
  <r>
    <x v="1"/>
    <x v="624"/>
  </r>
  <r>
    <x v="1"/>
    <x v="552"/>
  </r>
  <r>
    <x v="1"/>
    <x v="625"/>
  </r>
  <r>
    <x v="1"/>
    <x v="344"/>
  </r>
  <r>
    <x v="1"/>
    <x v="344"/>
  </r>
  <r>
    <x v="1"/>
    <x v="227"/>
  </r>
  <r>
    <x v="1"/>
    <x v="436"/>
  </r>
  <r>
    <x v="1"/>
    <x v="436"/>
  </r>
  <r>
    <x v="1"/>
    <x v="20"/>
  </r>
  <r>
    <x v="1"/>
    <x v="513"/>
  </r>
  <r>
    <x v="1"/>
    <x v="513"/>
  </r>
  <r>
    <x v="1"/>
    <x v="74"/>
  </r>
  <r>
    <x v="1"/>
    <x v="74"/>
  </r>
  <r>
    <x v="1"/>
    <x v="209"/>
  </r>
  <r>
    <x v="1"/>
    <x v="421"/>
  </r>
  <r>
    <x v="1"/>
    <x v="445"/>
  </r>
  <r>
    <x v="1"/>
    <x v="77"/>
  </r>
  <r>
    <x v="1"/>
    <x v="77"/>
  </r>
  <r>
    <x v="1"/>
    <x v="77"/>
  </r>
  <r>
    <x v="1"/>
    <x v="77"/>
  </r>
  <r>
    <x v="1"/>
    <x v="83"/>
  </r>
  <r>
    <x v="1"/>
    <x v="626"/>
  </r>
  <r>
    <x v="1"/>
    <x v="452"/>
  </r>
  <r>
    <x v="1"/>
    <x v="452"/>
  </r>
  <r>
    <x v="1"/>
    <x v="108"/>
  </r>
  <r>
    <x v="1"/>
    <x v="134"/>
  </r>
  <r>
    <x v="1"/>
    <x v="290"/>
  </r>
  <r>
    <x v="1"/>
    <x v="290"/>
  </r>
  <r>
    <x v="1"/>
    <x v="627"/>
  </r>
  <r>
    <x v="1"/>
    <x v="627"/>
  </r>
  <r>
    <x v="1"/>
    <x v="627"/>
  </r>
  <r>
    <x v="1"/>
    <x v="568"/>
  </r>
  <r>
    <x v="1"/>
    <x v="628"/>
  </r>
  <r>
    <x v="1"/>
    <x v="315"/>
  </r>
  <r>
    <x v="1"/>
    <x v="155"/>
  </r>
  <r>
    <x v="1"/>
    <x v="155"/>
  </r>
  <r>
    <x v="1"/>
    <x v="155"/>
  </r>
  <r>
    <x v="1"/>
    <x v="155"/>
  </r>
  <r>
    <x v="1"/>
    <x v="115"/>
  </r>
  <r>
    <x v="1"/>
    <x v="115"/>
  </r>
  <r>
    <x v="1"/>
    <x v="115"/>
  </r>
  <r>
    <x v="1"/>
    <x v="115"/>
  </r>
  <r>
    <x v="1"/>
    <x v="115"/>
  </r>
  <r>
    <x v="1"/>
    <x v="480"/>
  </r>
  <r>
    <x v="1"/>
    <x v="243"/>
  </r>
  <r>
    <x v="1"/>
    <x v="243"/>
  </r>
  <r>
    <x v="1"/>
    <x v="243"/>
  </r>
  <r>
    <x v="1"/>
    <x v="243"/>
  </r>
  <r>
    <x v="1"/>
    <x v="243"/>
  </r>
  <r>
    <x v="1"/>
    <x v="243"/>
  </r>
  <r>
    <x v="1"/>
    <x v="243"/>
  </r>
  <r>
    <x v="1"/>
    <x v="243"/>
  </r>
  <r>
    <x v="1"/>
    <x v="207"/>
  </r>
  <r>
    <x v="1"/>
    <x v="27"/>
  </r>
  <r>
    <x v="1"/>
    <x v="259"/>
  </r>
  <r>
    <x v="1"/>
    <x v="259"/>
  </r>
  <r>
    <x v="1"/>
    <x v="426"/>
  </r>
  <r>
    <x v="1"/>
    <x v="426"/>
  </r>
  <r>
    <x v="1"/>
    <x v="426"/>
  </r>
  <r>
    <x v="1"/>
    <x v="426"/>
  </r>
  <r>
    <x v="1"/>
    <x v="426"/>
  </r>
  <r>
    <x v="1"/>
    <x v="294"/>
  </r>
  <r>
    <x v="1"/>
    <x v="184"/>
  </r>
  <r>
    <x v="1"/>
    <x v="184"/>
  </r>
  <r>
    <x v="1"/>
    <x v="365"/>
  </r>
  <r>
    <x v="1"/>
    <x v="218"/>
  </r>
  <r>
    <x v="1"/>
    <x v="218"/>
  </r>
  <r>
    <x v="1"/>
    <x v="144"/>
  </r>
  <r>
    <x v="1"/>
    <x v="260"/>
  </r>
  <r>
    <x v="1"/>
    <x v="466"/>
  </r>
  <r>
    <x v="1"/>
    <x v="441"/>
  </r>
  <r>
    <x v="1"/>
    <x v="469"/>
  </r>
  <r>
    <x v="1"/>
    <x v="469"/>
  </r>
  <r>
    <x v="1"/>
    <x v="145"/>
  </r>
  <r>
    <x v="1"/>
    <x v="145"/>
  </r>
  <r>
    <x v="1"/>
    <x v="145"/>
  </r>
  <r>
    <x v="1"/>
    <x v="378"/>
  </r>
  <r>
    <x v="1"/>
    <x v="378"/>
  </r>
  <r>
    <x v="1"/>
    <x v="539"/>
  </r>
  <r>
    <x v="1"/>
    <x v="539"/>
  </r>
  <r>
    <x v="1"/>
    <x v="629"/>
  </r>
  <r>
    <x v="1"/>
    <x v="456"/>
  </r>
  <r>
    <x v="1"/>
    <x v="456"/>
  </r>
  <r>
    <x v="1"/>
    <x v="630"/>
  </r>
  <r>
    <x v="1"/>
    <x v="631"/>
  </r>
  <r>
    <x v="1"/>
    <x v="631"/>
  </r>
  <r>
    <x v="1"/>
    <x v="478"/>
  </r>
  <r>
    <x v="1"/>
    <x v="478"/>
  </r>
  <r>
    <x v="1"/>
    <x v="478"/>
  </r>
  <r>
    <x v="1"/>
    <x v="331"/>
  </r>
  <r>
    <x v="1"/>
    <x v="632"/>
  </r>
  <r>
    <x v="1"/>
    <x v="632"/>
  </r>
  <r>
    <x v="1"/>
    <x v="433"/>
  </r>
  <r>
    <x v="1"/>
    <x v="558"/>
  </r>
  <r>
    <x v="1"/>
    <x v="558"/>
  </r>
  <r>
    <x v="1"/>
    <x v="558"/>
  </r>
  <r>
    <x v="1"/>
    <x v="633"/>
  </r>
  <r>
    <x v="1"/>
    <x v="161"/>
  </r>
  <r>
    <x v="1"/>
    <x v="161"/>
  </r>
  <r>
    <x v="1"/>
    <x v="161"/>
  </r>
  <r>
    <x v="1"/>
    <x v="161"/>
  </r>
  <r>
    <x v="1"/>
    <x v="161"/>
  </r>
  <r>
    <x v="1"/>
    <x v="161"/>
  </r>
  <r>
    <x v="1"/>
    <x v="396"/>
  </r>
  <r>
    <x v="1"/>
    <x v="417"/>
  </r>
  <r>
    <x v="1"/>
    <x v="417"/>
  </r>
  <r>
    <x v="1"/>
    <x v="172"/>
  </r>
  <r>
    <x v="1"/>
    <x v="172"/>
  </r>
  <r>
    <x v="1"/>
    <x v="172"/>
  </r>
  <r>
    <x v="1"/>
    <x v="172"/>
  </r>
  <r>
    <x v="1"/>
    <x v="491"/>
  </r>
  <r>
    <x v="1"/>
    <x v="208"/>
  </r>
  <r>
    <x v="1"/>
    <x v="208"/>
  </r>
  <r>
    <x v="1"/>
    <x v="208"/>
  </r>
  <r>
    <x v="1"/>
    <x v="208"/>
  </r>
  <r>
    <x v="1"/>
    <x v="208"/>
  </r>
  <r>
    <x v="1"/>
    <x v="401"/>
  </r>
  <r>
    <x v="1"/>
    <x v="401"/>
  </r>
  <r>
    <x v="1"/>
    <x v="401"/>
  </r>
  <r>
    <x v="1"/>
    <x v="0"/>
  </r>
  <r>
    <x v="1"/>
    <x v="0"/>
  </r>
  <r>
    <x v="1"/>
    <x v="0"/>
  </r>
  <r>
    <x v="1"/>
    <x v="0"/>
  </r>
  <r>
    <x v="1"/>
    <x v="439"/>
  </r>
  <r>
    <x v="1"/>
    <x v="334"/>
  </r>
  <r>
    <x v="1"/>
    <x v="354"/>
  </r>
  <r>
    <x v="1"/>
    <x v="354"/>
  </r>
  <r>
    <x v="1"/>
    <x v="180"/>
  </r>
  <r>
    <x v="1"/>
    <x v="634"/>
  </r>
  <r>
    <x v="1"/>
    <x v="634"/>
  </r>
  <r>
    <x v="1"/>
    <x v="634"/>
  </r>
  <r>
    <x v="1"/>
    <x v="634"/>
  </r>
  <r>
    <x v="1"/>
    <x v="634"/>
  </r>
  <r>
    <x v="1"/>
    <x v="634"/>
  </r>
  <r>
    <x v="1"/>
    <x v="634"/>
  </r>
  <r>
    <x v="1"/>
    <x v="634"/>
  </r>
  <r>
    <x v="1"/>
    <x v="634"/>
  </r>
  <r>
    <x v="1"/>
    <x v="190"/>
  </r>
  <r>
    <x v="1"/>
    <x v="190"/>
  </r>
  <r>
    <x v="1"/>
    <x v="161"/>
  </r>
  <r>
    <x v="1"/>
    <x v="161"/>
  </r>
  <r>
    <x v="1"/>
    <x v="161"/>
  </r>
  <r>
    <x v="1"/>
    <x v="414"/>
  </r>
  <r>
    <x v="1"/>
    <x v="635"/>
  </r>
  <r>
    <x v="1"/>
    <x v="636"/>
  </r>
  <r>
    <x v="1"/>
    <x v="636"/>
  </r>
  <r>
    <x v="1"/>
    <x v="636"/>
  </r>
  <r>
    <x v="1"/>
    <x v="636"/>
  </r>
  <r>
    <x v="1"/>
    <x v="86"/>
  </r>
  <r>
    <x v="1"/>
    <x v="86"/>
  </r>
  <r>
    <x v="1"/>
    <x v="35"/>
  </r>
  <r>
    <x v="1"/>
    <x v="65"/>
  </r>
  <r>
    <x v="1"/>
    <x v="315"/>
  </r>
  <r>
    <x v="1"/>
    <x v="603"/>
  </r>
  <r>
    <x v="1"/>
    <x v="603"/>
  </r>
  <r>
    <x v="1"/>
    <x v="456"/>
  </r>
  <r>
    <x v="1"/>
    <x v="456"/>
  </r>
  <r>
    <x v="1"/>
    <x v="637"/>
  </r>
  <r>
    <x v="1"/>
    <x v="264"/>
  </r>
  <r>
    <x v="1"/>
    <x v="264"/>
  </r>
  <r>
    <x v="1"/>
    <x v="264"/>
  </r>
  <r>
    <x v="1"/>
    <x v="517"/>
  </r>
  <r>
    <x v="1"/>
    <x v="620"/>
  </r>
  <r>
    <x v="1"/>
    <x v="620"/>
  </r>
  <r>
    <x v="1"/>
    <x v="620"/>
  </r>
  <r>
    <x v="1"/>
    <x v="620"/>
  </r>
  <r>
    <x v="1"/>
    <x v="52"/>
  </r>
  <r>
    <x v="1"/>
    <x v="52"/>
  </r>
  <r>
    <x v="1"/>
    <x v="217"/>
  </r>
  <r>
    <x v="1"/>
    <x v="217"/>
  </r>
  <r>
    <x v="1"/>
    <x v="217"/>
  </r>
  <r>
    <x v="1"/>
    <x v="529"/>
  </r>
  <r>
    <x v="1"/>
    <x v="529"/>
  </r>
  <r>
    <x v="1"/>
    <x v="277"/>
  </r>
  <r>
    <x v="1"/>
    <x v="277"/>
  </r>
  <r>
    <x v="1"/>
    <x v="277"/>
  </r>
  <r>
    <x v="1"/>
    <x v="26"/>
  </r>
  <r>
    <x v="1"/>
    <x v="26"/>
  </r>
  <r>
    <x v="1"/>
    <x v="412"/>
  </r>
  <r>
    <x v="1"/>
    <x v="152"/>
  </r>
  <r>
    <x v="1"/>
    <x v="157"/>
  </r>
  <r>
    <x v="1"/>
    <x v="127"/>
  </r>
  <r>
    <x v="1"/>
    <x v="127"/>
  </r>
  <r>
    <x v="1"/>
    <x v="638"/>
  </r>
  <r>
    <x v="1"/>
    <x v="638"/>
  </r>
  <r>
    <x v="1"/>
    <x v="638"/>
  </r>
  <r>
    <x v="1"/>
    <x v="638"/>
  </r>
  <r>
    <x v="1"/>
    <x v="638"/>
  </r>
  <r>
    <x v="1"/>
    <x v="403"/>
  </r>
  <r>
    <x v="1"/>
    <x v="639"/>
  </r>
  <r>
    <x v="1"/>
    <x v="639"/>
  </r>
  <r>
    <x v="1"/>
    <x v="639"/>
  </r>
  <r>
    <x v="1"/>
    <x v="487"/>
  </r>
  <r>
    <x v="1"/>
    <x v="487"/>
  </r>
  <r>
    <x v="1"/>
    <x v="487"/>
  </r>
  <r>
    <x v="1"/>
    <x v="479"/>
  </r>
  <r>
    <x v="1"/>
    <x v="479"/>
  </r>
  <r>
    <x v="1"/>
    <x v="640"/>
  </r>
  <r>
    <x v="1"/>
    <x v="149"/>
  </r>
  <r>
    <x v="1"/>
    <x v="149"/>
  </r>
  <r>
    <x v="1"/>
    <x v="149"/>
  </r>
  <r>
    <x v="1"/>
    <x v="149"/>
  </r>
  <r>
    <x v="1"/>
    <x v="149"/>
  </r>
  <r>
    <x v="1"/>
    <x v="149"/>
  </r>
  <r>
    <x v="1"/>
    <x v="149"/>
  </r>
  <r>
    <x v="1"/>
    <x v="641"/>
  </r>
  <r>
    <x v="1"/>
    <x v="641"/>
  </r>
  <r>
    <x v="1"/>
    <x v="641"/>
  </r>
  <r>
    <x v="1"/>
    <x v="641"/>
  </r>
  <r>
    <x v="1"/>
    <x v="155"/>
  </r>
  <r>
    <x v="1"/>
    <x v="464"/>
  </r>
  <r>
    <x v="1"/>
    <x v="174"/>
  </r>
  <r>
    <x v="1"/>
    <x v="123"/>
  </r>
  <r>
    <x v="1"/>
    <x v="642"/>
  </r>
  <r>
    <x v="1"/>
    <x v="643"/>
  </r>
  <r>
    <x v="1"/>
    <x v="643"/>
  </r>
  <r>
    <x v="1"/>
    <x v="393"/>
  </r>
  <r>
    <x v="1"/>
    <x v="595"/>
  </r>
  <r>
    <x v="1"/>
    <x v="158"/>
  </r>
  <r>
    <x v="1"/>
    <x v="392"/>
  </r>
  <r>
    <x v="1"/>
    <x v="392"/>
  </r>
  <r>
    <x v="1"/>
    <x v="392"/>
  </r>
  <r>
    <x v="1"/>
    <x v="314"/>
  </r>
  <r>
    <x v="1"/>
    <x v="262"/>
  </r>
  <r>
    <x v="1"/>
    <x v="262"/>
  </r>
  <r>
    <x v="1"/>
    <x v="262"/>
  </r>
  <r>
    <x v="1"/>
    <x v="262"/>
  </r>
  <r>
    <x v="1"/>
    <x v="262"/>
  </r>
  <r>
    <x v="1"/>
    <x v="297"/>
  </r>
  <r>
    <x v="1"/>
    <x v="285"/>
  </r>
  <r>
    <x v="1"/>
    <x v="285"/>
  </r>
  <r>
    <x v="1"/>
    <x v="513"/>
  </r>
  <r>
    <x v="1"/>
    <x v="152"/>
  </r>
  <r>
    <x v="1"/>
    <x v="106"/>
  </r>
  <r>
    <x v="1"/>
    <x v="106"/>
  </r>
  <r>
    <x v="1"/>
    <x v="374"/>
  </r>
  <r>
    <x v="1"/>
    <x v="86"/>
  </r>
  <r>
    <x v="1"/>
    <x v="644"/>
  </r>
  <r>
    <x v="1"/>
    <x v="229"/>
  </r>
  <r>
    <x v="1"/>
    <x v="229"/>
  </r>
  <r>
    <x v="1"/>
    <x v="229"/>
  </r>
  <r>
    <x v="1"/>
    <x v="151"/>
  </r>
  <r>
    <x v="1"/>
    <x v="151"/>
  </r>
  <r>
    <x v="1"/>
    <x v="618"/>
  </r>
  <r>
    <x v="1"/>
    <x v="618"/>
  </r>
  <r>
    <x v="1"/>
    <x v="618"/>
  </r>
  <r>
    <x v="1"/>
    <x v="618"/>
  </r>
  <r>
    <x v="1"/>
    <x v="618"/>
  </r>
  <r>
    <x v="1"/>
    <x v="618"/>
  </r>
  <r>
    <x v="1"/>
    <x v="618"/>
  </r>
  <r>
    <x v="1"/>
    <x v="459"/>
  </r>
  <r>
    <x v="1"/>
    <x v="595"/>
  </r>
  <r>
    <x v="1"/>
    <x v="595"/>
  </r>
  <r>
    <x v="1"/>
    <x v="595"/>
  </r>
  <r>
    <x v="1"/>
    <x v="595"/>
  </r>
  <r>
    <x v="1"/>
    <x v="123"/>
  </r>
  <r>
    <x v="1"/>
    <x v="452"/>
  </r>
  <r>
    <x v="1"/>
    <x v="128"/>
  </r>
  <r>
    <x v="1"/>
    <x v="402"/>
  </r>
  <r>
    <x v="1"/>
    <x v="402"/>
  </r>
  <r>
    <x v="1"/>
    <x v="265"/>
  </r>
  <r>
    <x v="1"/>
    <x v="265"/>
  </r>
  <r>
    <x v="1"/>
    <x v="8"/>
  </r>
  <r>
    <x v="1"/>
    <x v="320"/>
  </r>
  <r>
    <x v="1"/>
    <x v="320"/>
  </r>
  <r>
    <x v="1"/>
    <x v="264"/>
  </r>
  <r>
    <x v="1"/>
    <x v="311"/>
  </r>
  <r>
    <x v="1"/>
    <x v="418"/>
  </r>
  <r>
    <x v="1"/>
    <x v="417"/>
  </r>
  <r>
    <x v="1"/>
    <x v="417"/>
  </r>
  <r>
    <x v="1"/>
    <x v="417"/>
  </r>
  <r>
    <x v="1"/>
    <x v="417"/>
  </r>
  <r>
    <x v="1"/>
    <x v="400"/>
  </r>
  <r>
    <x v="1"/>
    <x v="185"/>
  </r>
  <r>
    <x v="1"/>
    <x v="185"/>
  </r>
  <r>
    <x v="1"/>
    <x v="94"/>
  </r>
  <r>
    <x v="1"/>
    <x v="39"/>
  </r>
  <r>
    <x v="1"/>
    <x v="39"/>
  </r>
  <r>
    <x v="1"/>
    <x v="6"/>
  </r>
  <r>
    <x v="1"/>
    <x v="6"/>
  </r>
  <r>
    <x v="1"/>
    <x v="645"/>
  </r>
  <r>
    <x v="1"/>
    <x v="70"/>
  </r>
  <r>
    <x v="1"/>
    <x v="39"/>
  </r>
  <r>
    <x v="1"/>
    <x v="39"/>
  </r>
  <r>
    <x v="1"/>
    <x v="563"/>
  </r>
  <r>
    <x v="1"/>
    <x v="22"/>
  </r>
  <r>
    <x v="1"/>
    <x v="22"/>
  </r>
  <r>
    <x v="1"/>
    <x v="22"/>
  </r>
  <r>
    <x v="1"/>
    <x v="151"/>
  </r>
  <r>
    <x v="1"/>
    <x v="151"/>
  </r>
  <r>
    <x v="1"/>
    <x v="151"/>
  </r>
  <r>
    <x v="1"/>
    <x v="151"/>
  </r>
  <r>
    <x v="1"/>
    <x v="131"/>
  </r>
  <r>
    <x v="1"/>
    <x v="255"/>
  </r>
  <r>
    <x v="1"/>
    <x v="255"/>
  </r>
  <r>
    <x v="1"/>
    <x v="255"/>
  </r>
  <r>
    <x v="1"/>
    <x v="646"/>
  </r>
  <r>
    <x v="1"/>
    <x v="366"/>
  </r>
  <r>
    <x v="1"/>
    <x v="366"/>
  </r>
  <r>
    <x v="1"/>
    <x v="282"/>
  </r>
  <r>
    <x v="1"/>
    <x v="282"/>
  </r>
  <r>
    <x v="1"/>
    <x v="282"/>
  </r>
  <r>
    <x v="1"/>
    <x v="282"/>
  </r>
  <r>
    <x v="1"/>
    <x v="335"/>
  </r>
  <r>
    <x v="1"/>
    <x v="335"/>
  </r>
  <r>
    <x v="1"/>
    <x v="315"/>
  </r>
  <r>
    <x v="1"/>
    <x v="315"/>
  </r>
  <r>
    <x v="1"/>
    <x v="315"/>
  </r>
  <r>
    <x v="1"/>
    <x v="379"/>
  </r>
  <r>
    <x v="1"/>
    <x v="379"/>
  </r>
  <r>
    <x v="1"/>
    <x v="379"/>
  </r>
  <r>
    <x v="1"/>
    <x v="366"/>
  </r>
  <r>
    <x v="1"/>
    <x v="570"/>
  </r>
  <r>
    <x v="1"/>
    <x v="647"/>
  </r>
  <r>
    <x v="1"/>
    <x v="647"/>
  </r>
  <r>
    <x v="1"/>
    <x v="647"/>
  </r>
  <r>
    <x v="1"/>
    <x v="648"/>
  </r>
  <r>
    <x v="1"/>
    <x v="153"/>
  </r>
  <r>
    <x v="1"/>
    <x v="153"/>
  </r>
  <r>
    <x v="1"/>
    <x v="153"/>
  </r>
  <r>
    <x v="1"/>
    <x v="90"/>
  </r>
  <r>
    <x v="1"/>
    <x v="51"/>
  </r>
  <r>
    <x v="1"/>
    <x v="51"/>
  </r>
  <r>
    <x v="1"/>
    <x v="51"/>
  </r>
  <r>
    <x v="1"/>
    <x v="649"/>
  </r>
  <r>
    <x v="1"/>
    <x v="650"/>
  </r>
  <r>
    <x v="1"/>
    <x v="249"/>
  </r>
  <r>
    <x v="1"/>
    <x v="362"/>
  </r>
  <r>
    <x v="1"/>
    <x v="362"/>
  </r>
  <r>
    <x v="1"/>
    <x v="362"/>
  </r>
  <r>
    <x v="1"/>
    <x v="362"/>
  </r>
  <r>
    <x v="1"/>
    <x v="551"/>
  </r>
  <r>
    <x v="1"/>
    <x v="551"/>
  </r>
  <r>
    <x v="1"/>
    <x v="551"/>
  </r>
  <r>
    <x v="1"/>
    <x v="124"/>
  </r>
  <r>
    <x v="1"/>
    <x v="124"/>
  </r>
  <r>
    <x v="1"/>
    <x v="63"/>
  </r>
  <r>
    <x v="1"/>
    <x v="63"/>
  </r>
  <r>
    <x v="1"/>
    <x v="63"/>
  </r>
  <r>
    <x v="1"/>
    <x v="63"/>
  </r>
  <r>
    <x v="1"/>
    <x v="651"/>
  </r>
  <r>
    <x v="1"/>
    <x v="172"/>
  </r>
  <r>
    <x v="1"/>
    <x v="172"/>
  </r>
  <r>
    <x v="1"/>
    <x v="492"/>
  </r>
  <r>
    <x v="1"/>
    <x v="492"/>
  </r>
  <r>
    <x v="1"/>
    <x v="652"/>
  </r>
  <r>
    <x v="1"/>
    <x v="652"/>
  </r>
  <r>
    <x v="1"/>
    <x v="615"/>
  </r>
  <r>
    <x v="1"/>
    <x v="653"/>
  </r>
  <r>
    <x v="1"/>
    <x v="654"/>
  </r>
  <r>
    <x v="1"/>
    <x v="198"/>
  </r>
  <r>
    <x v="1"/>
    <x v="198"/>
  </r>
  <r>
    <x v="1"/>
    <x v="198"/>
  </r>
  <r>
    <x v="1"/>
    <x v="585"/>
  </r>
  <r>
    <x v="1"/>
    <x v="585"/>
  </r>
  <r>
    <x v="1"/>
    <x v="597"/>
  </r>
  <r>
    <x v="1"/>
    <x v="597"/>
  </r>
  <r>
    <x v="1"/>
    <x v="597"/>
  </r>
  <r>
    <x v="1"/>
    <x v="597"/>
  </r>
  <r>
    <x v="1"/>
    <x v="597"/>
  </r>
  <r>
    <x v="1"/>
    <x v="597"/>
  </r>
  <r>
    <x v="1"/>
    <x v="597"/>
  </r>
  <r>
    <x v="1"/>
    <x v="408"/>
  </r>
  <r>
    <x v="1"/>
    <x v="180"/>
  </r>
  <r>
    <x v="1"/>
    <x v="120"/>
  </r>
  <r>
    <x v="1"/>
    <x v="120"/>
  </r>
  <r>
    <x v="1"/>
    <x v="655"/>
  </r>
  <r>
    <x v="1"/>
    <x v="655"/>
  </r>
  <r>
    <x v="1"/>
    <x v="655"/>
  </r>
  <r>
    <x v="1"/>
    <x v="12"/>
  </r>
  <r>
    <x v="1"/>
    <x v="12"/>
  </r>
  <r>
    <x v="1"/>
    <x v="12"/>
  </r>
  <r>
    <x v="1"/>
    <x v="12"/>
  </r>
  <r>
    <x v="1"/>
    <x v="12"/>
  </r>
  <r>
    <x v="1"/>
    <x v="458"/>
  </r>
  <r>
    <x v="1"/>
    <x v="458"/>
  </r>
  <r>
    <x v="1"/>
    <x v="458"/>
  </r>
  <r>
    <x v="1"/>
    <x v="458"/>
  </r>
  <r>
    <x v="1"/>
    <x v="458"/>
  </r>
  <r>
    <x v="1"/>
    <x v="458"/>
  </r>
  <r>
    <x v="1"/>
    <x v="458"/>
  </r>
  <r>
    <x v="1"/>
    <x v="458"/>
  </r>
  <r>
    <x v="1"/>
    <x v="656"/>
  </r>
  <r>
    <x v="1"/>
    <x v="656"/>
  </r>
  <r>
    <x v="1"/>
    <x v="224"/>
  </r>
  <r>
    <x v="1"/>
    <x v="657"/>
  </r>
  <r>
    <x v="1"/>
    <x v="381"/>
  </r>
  <r>
    <x v="1"/>
    <x v="612"/>
  </r>
  <r>
    <x v="1"/>
    <x v="526"/>
  </r>
  <r>
    <x v="1"/>
    <x v="526"/>
  </r>
  <r>
    <x v="1"/>
    <x v="526"/>
  </r>
  <r>
    <x v="1"/>
    <x v="526"/>
  </r>
  <r>
    <x v="1"/>
    <x v="577"/>
  </r>
  <r>
    <x v="1"/>
    <x v="577"/>
  </r>
  <r>
    <x v="1"/>
    <x v="577"/>
  </r>
  <r>
    <x v="1"/>
    <x v="302"/>
  </r>
  <r>
    <x v="1"/>
    <x v="658"/>
  </r>
  <r>
    <x v="1"/>
    <x v="525"/>
  </r>
  <r>
    <x v="1"/>
    <x v="184"/>
  </r>
  <r>
    <x v="1"/>
    <x v="184"/>
  </r>
  <r>
    <x v="1"/>
    <x v="184"/>
  </r>
  <r>
    <x v="1"/>
    <x v="184"/>
  </r>
  <r>
    <x v="1"/>
    <x v="482"/>
  </r>
  <r>
    <x v="1"/>
    <x v="271"/>
  </r>
  <r>
    <x v="1"/>
    <x v="300"/>
  </r>
  <r>
    <x v="1"/>
    <x v="3"/>
  </r>
  <r>
    <x v="1"/>
    <x v="3"/>
  </r>
  <r>
    <x v="1"/>
    <x v="3"/>
  </r>
  <r>
    <x v="1"/>
    <x v="164"/>
  </r>
  <r>
    <x v="1"/>
    <x v="164"/>
  </r>
  <r>
    <x v="1"/>
    <x v="659"/>
  </r>
  <r>
    <x v="1"/>
    <x v="659"/>
  </r>
  <r>
    <x v="1"/>
    <x v="659"/>
  </r>
  <r>
    <x v="1"/>
    <x v="659"/>
  </r>
  <r>
    <x v="1"/>
    <x v="100"/>
  </r>
  <r>
    <x v="1"/>
    <x v="535"/>
  </r>
  <r>
    <x v="1"/>
    <x v="625"/>
  </r>
  <r>
    <x v="1"/>
    <x v="625"/>
  </r>
  <r>
    <x v="1"/>
    <x v="625"/>
  </r>
  <r>
    <x v="1"/>
    <x v="348"/>
  </r>
  <r>
    <x v="1"/>
    <x v="348"/>
  </r>
  <r>
    <x v="1"/>
    <x v="348"/>
  </r>
  <r>
    <x v="1"/>
    <x v="348"/>
  </r>
  <r>
    <x v="1"/>
    <x v="348"/>
  </r>
  <r>
    <x v="1"/>
    <x v="564"/>
  </r>
  <r>
    <x v="1"/>
    <x v="564"/>
  </r>
  <r>
    <x v="1"/>
    <x v="564"/>
  </r>
  <r>
    <x v="1"/>
    <x v="5"/>
  </r>
  <r>
    <x v="1"/>
    <x v="307"/>
  </r>
  <r>
    <x v="1"/>
    <x v="367"/>
  </r>
  <r>
    <x v="1"/>
    <x v="660"/>
  </r>
  <r>
    <x v="1"/>
    <x v="660"/>
  </r>
  <r>
    <x v="1"/>
    <x v="176"/>
  </r>
  <r>
    <x v="1"/>
    <x v="288"/>
  </r>
  <r>
    <x v="1"/>
    <x v="287"/>
  </r>
  <r>
    <x v="1"/>
    <x v="318"/>
  </r>
  <r>
    <x v="1"/>
    <x v="53"/>
  </r>
  <r>
    <x v="1"/>
    <x v="661"/>
  </r>
  <r>
    <x v="1"/>
    <x v="247"/>
  </r>
  <r>
    <x v="1"/>
    <x v="349"/>
  </r>
  <r>
    <x v="1"/>
    <x v="349"/>
  </r>
  <r>
    <x v="1"/>
    <x v="349"/>
  </r>
  <r>
    <x v="1"/>
    <x v="211"/>
  </r>
  <r>
    <x v="1"/>
    <x v="211"/>
  </r>
  <r>
    <x v="1"/>
    <x v="211"/>
  </r>
  <r>
    <x v="1"/>
    <x v="662"/>
  </r>
  <r>
    <x v="1"/>
    <x v="662"/>
  </r>
  <r>
    <x v="1"/>
    <x v="453"/>
  </r>
  <r>
    <x v="1"/>
    <x v="513"/>
  </r>
  <r>
    <x v="1"/>
    <x v="513"/>
  </r>
  <r>
    <x v="1"/>
    <x v="513"/>
  </r>
  <r>
    <x v="1"/>
    <x v="20"/>
  </r>
  <r>
    <x v="1"/>
    <x v="20"/>
  </r>
  <r>
    <x v="1"/>
    <x v="20"/>
  </r>
  <r>
    <x v="1"/>
    <x v="20"/>
  </r>
  <r>
    <x v="1"/>
    <x v="174"/>
  </r>
  <r>
    <x v="1"/>
    <x v="52"/>
  </r>
  <r>
    <x v="1"/>
    <x v="52"/>
  </r>
  <r>
    <x v="1"/>
    <x v="52"/>
  </r>
  <r>
    <x v="1"/>
    <x v="52"/>
  </r>
  <r>
    <x v="1"/>
    <x v="329"/>
  </r>
  <r>
    <x v="1"/>
    <x v="524"/>
  </r>
  <r>
    <x v="1"/>
    <x v="563"/>
  </r>
  <r>
    <x v="1"/>
    <x v="563"/>
  </r>
  <r>
    <x v="1"/>
    <x v="360"/>
  </r>
  <r>
    <x v="1"/>
    <x v="360"/>
  </r>
  <r>
    <x v="1"/>
    <x v="114"/>
  </r>
  <r>
    <x v="1"/>
    <x v="114"/>
  </r>
  <r>
    <x v="1"/>
    <x v="236"/>
  </r>
  <r>
    <x v="1"/>
    <x v="147"/>
  </r>
  <r>
    <x v="1"/>
    <x v="320"/>
  </r>
  <r>
    <x v="1"/>
    <x v="82"/>
  </r>
  <r>
    <x v="1"/>
    <x v="77"/>
  </r>
  <r>
    <x v="1"/>
    <x v="663"/>
  </r>
  <r>
    <x v="1"/>
    <x v="663"/>
  </r>
  <r>
    <x v="1"/>
    <x v="663"/>
  </r>
  <r>
    <x v="1"/>
    <x v="663"/>
  </r>
  <r>
    <x v="1"/>
    <x v="663"/>
  </r>
  <r>
    <x v="1"/>
    <x v="366"/>
  </r>
  <r>
    <x v="1"/>
    <x v="366"/>
  </r>
  <r>
    <x v="1"/>
    <x v="50"/>
  </r>
  <r>
    <x v="1"/>
    <x v="410"/>
  </r>
  <r>
    <x v="1"/>
    <x v="410"/>
  </r>
  <r>
    <x v="1"/>
    <x v="410"/>
  </r>
  <r>
    <x v="1"/>
    <x v="410"/>
  </r>
  <r>
    <x v="1"/>
    <x v="664"/>
  </r>
  <r>
    <x v="1"/>
    <x v="664"/>
  </r>
  <r>
    <x v="1"/>
    <x v="486"/>
  </r>
  <r>
    <x v="1"/>
    <x v="486"/>
  </r>
  <r>
    <x v="1"/>
    <x v="486"/>
  </r>
  <r>
    <x v="1"/>
    <x v="576"/>
  </r>
  <r>
    <x v="1"/>
    <x v="525"/>
  </r>
  <r>
    <x v="1"/>
    <x v="425"/>
  </r>
  <r>
    <x v="1"/>
    <x v="302"/>
  </r>
  <r>
    <x v="1"/>
    <x v="302"/>
  </r>
  <r>
    <x v="1"/>
    <x v="665"/>
  </r>
  <r>
    <x v="1"/>
    <x v="363"/>
  </r>
  <r>
    <x v="1"/>
    <x v="363"/>
  </r>
  <r>
    <x v="1"/>
    <x v="138"/>
  </r>
  <r>
    <x v="1"/>
    <x v="138"/>
  </r>
  <r>
    <x v="1"/>
    <x v="666"/>
  </r>
  <r>
    <x v="1"/>
    <x v="666"/>
  </r>
  <r>
    <x v="1"/>
    <x v="666"/>
  </r>
  <r>
    <x v="1"/>
    <x v="666"/>
  </r>
  <r>
    <x v="1"/>
    <x v="367"/>
  </r>
  <r>
    <x v="1"/>
    <x v="605"/>
  </r>
  <r>
    <x v="1"/>
    <x v="302"/>
  </r>
  <r>
    <x v="1"/>
    <x v="406"/>
  </r>
  <r>
    <x v="1"/>
    <x v="595"/>
  </r>
  <r>
    <x v="1"/>
    <x v="595"/>
  </r>
  <r>
    <x v="1"/>
    <x v="185"/>
  </r>
  <r>
    <x v="1"/>
    <x v="542"/>
  </r>
  <r>
    <x v="1"/>
    <x v="542"/>
  </r>
  <r>
    <x v="1"/>
    <x v="542"/>
  </r>
  <r>
    <x v="1"/>
    <x v="542"/>
  </r>
  <r>
    <x v="1"/>
    <x v="542"/>
  </r>
  <r>
    <x v="1"/>
    <x v="542"/>
  </r>
  <r>
    <x v="1"/>
    <x v="542"/>
  </r>
  <r>
    <x v="1"/>
    <x v="542"/>
  </r>
  <r>
    <x v="1"/>
    <x v="542"/>
  </r>
  <r>
    <x v="1"/>
    <x v="550"/>
  </r>
  <r>
    <x v="1"/>
    <x v="148"/>
  </r>
  <r>
    <x v="1"/>
    <x v="281"/>
  </r>
  <r>
    <x v="1"/>
    <x v="30"/>
  </r>
  <r>
    <x v="1"/>
    <x v="584"/>
  </r>
  <r>
    <x v="1"/>
    <x v="584"/>
  </r>
  <r>
    <x v="1"/>
    <x v="584"/>
  </r>
  <r>
    <x v="1"/>
    <x v="584"/>
  </r>
  <r>
    <x v="1"/>
    <x v="584"/>
  </r>
  <r>
    <x v="1"/>
    <x v="584"/>
  </r>
  <r>
    <x v="1"/>
    <x v="59"/>
  </r>
  <r>
    <x v="1"/>
    <x v="59"/>
  </r>
  <r>
    <x v="1"/>
    <x v="477"/>
  </r>
  <r>
    <x v="1"/>
    <x v="477"/>
  </r>
  <r>
    <x v="1"/>
    <x v="477"/>
  </r>
  <r>
    <x v="1"/>
    <x v="556"/>
  </r>
  <r>
    <x v="1"/>
    <x v="556"/>
  </r>
  <r>
    <x v="1"/>
    <x v="556"/>
  </r>
  <r>
    <x v="1"/>
    <x v="556"/>
  </r>
  <r>
    <x v="1"/>
    <x v="556"/>
  </r>
  <r>
    <x v="1"/>
    <x v="556"/>
  </r>
  <r>
    <x v="1"/>
    <x v="556"/>
  </r>
  <r>
    <x v="1"/>
    <x v="667"/>
  </r>
  <r>
    <x v="1"/>
    <x v="11"/>
  </r>
  <r>
    <x v="1"/>
    <x v="11"/>
  </r>
  <r>
    <x v="1"/>
    <x v="11"/>
  </r>
  <r>
    <x v="1"/>
    <x v="421"/>
  </r>
  <r>
    <x v="1"/>
    <x v="37"/>
  </r>
  <r>
    <x v="1"/>
    <x v="614"/>
  </r>
  <r>
    <x v="1"/>
    <x v="614"/>
  </r>
  <r>
    <x v="1"/>
    <x v="614"/>
  </r>
  <r>
    <x v="1"/>
    <x v="614"/>
  </r>
  <r>
    <x v="1"/>
    <x v="654"/>
  </r>
  <r>
    <x v="1"/>
    <x v="654"/>
  </r>
  <r>
    <x v="1"/>
    <x v="124"/>
  </r>
  <r>
    <x v="1"/>
    <x v="124"/>
  </r>
  <r>
    <x v="1"/>
    <x v="588"/>
  </r>
  <r>
    <x v="1"/>
    <x v="588"/>
  </r>
  <r>
    <x v="1"/>
    <x v="588"/>
  </r>
  <r>
    <x v="1"/>
    <x v="401"/>
  </r>
  <r>
    <x v="1"/>
    <x v="634"/>
  </r>
  <r>
    <x v="1"/>
    <x v="668"/>
  </r>
  <r>
    <x v="1"/>
    <x v="668"/>
  </r>
  <r>
    <x v="1"/>
    <x v="334"/>
  </r>
  <r>
    <x v="1"/>
    <x v="385"/>
  </r>
  <r>
    <x v="1"/>
    <x v="137"/>
  </r>
  <r>
    <x v="1"/>
    <x v="137"/>
  </r>
  <r>
    <x v="1"/>
    <x v="137"/>
  </r>
  <r>
    <x v="1"/>
    <x v="669"/>
  </r>
  <r>
    <x v="1"/>
    <x v="670"/>
  </r>
  <r>
    <x v="1"/>
    <x v="670"/>
  </r>
  <r>
    <x v="1"/>
    <x v="670"/>
  </r>
  <r>
    <x v="1"/>
    <x v="670"/>
  </r>
  <r>
    <x v="1"/>
    <x v="670"/>
  </r>
  <r>
    <x v="1"/>
    <x v="670"/>
  </r>
  <r>
    <x v="1"/>
    <x v="277"/>
  </r>
  <r>
    <x v="1"/>
    <x v="277"/>
  </r>
  <r>
    <x v="1"/>
    <x v="277"/>
  </r>
  <r>
    <x v="1"/>
    <x v="277"/>
  </r>
  <r>
    <x v="1"/>
    <x v="128"/>
  </r>
  <r>
    <x v="1"/>
    <x v="128"/>
  </r>
  <r>
    <x v="1"/>
    <x v="7"/>
  </r>
  <r>
    <x v="1"/>
    <x v="301"/>
  </r>
  <r>
    <x v="1"/>
    <x v="301"/>
  </r>
  <r>
    <x v="1"/>
    <x v="301"/>
  </r>
  <r>
    <x v="1"/>
    <x v="301"/>
  </r>
  <r>
    <x v="1"/>
    <x v="237"/>
  </r>
  <r>
    <x v="1"/>
    <x v="289"/>
  </r>
  <r>
    <x v="1"/>
    <x v="289"/>
  </r>
  <r>
    <x v="1"/>
    <x v="289"/>
  </r>
  <r>
    <x v="1"/>
    <x v="289"/>
  </r>
  <r>
    <x v="1"/>
    <x v="598"/>
  </r>
  <r>
    <x v="1"/>
    <x v="598"/>
  </r>
  <r>
    <x v="1"/>
    <x v="446"/>
  </r>
  <r>
    <x v="1"/>
    <x v="273"/>
  </r>
  <r>
    <x v="1"/>
    <x v="454"/>
  </r>
  <r>
    <x v="1"/>
    <x v="244"/>
  </r>
  <r>
    <x v="1"/>
    <x v="244"/>
  </r>
  <r>
    <x v="1"/>
    <x v="244"/>
  </r>
  <r>
    <x v="1"/>
    <x v="38"/>
  </r>
  <r>
    <x v="1"/>
    <x v="83"/>
  </r>
  <r>
    <x v="1"/>
    <x v="190"/>
  </r>
  <r>
    <x v="1"/>
    <x v="454"/>
  </r>
  <r>
    <x v="1"/>
    <x v="454"/>
  </r>
  <r>
    <x v="1"/>
    <x v="454"/>
  </r>
  <r>
    <x v="1"/>
    <x v="369"/>
  </r>
  <r>
    <x v="1"/>
    <x v="292"/>
  </r>
  <r>
    <x v="1"/>
    <x v="356"/>
  </r>
  <r>
    <x v="1"/>
    <x v="356"/>
  </r>
  <r>
    <x v="1"/>
    <x v="356"/>
  </r>
  <r>
    <x v="1"/>
    <x v="444"/>
  </r>
  <r>
    <x v="1"/>
    <x v="571"/>
  </r>
  <r>
    <x v="1"/>
    <x v="142"/>
  </r>
  <r>
    <x v="1"/>
    <x v="142"/>
  </r>
  <r>
    <x v="1"/>
    <x v="261"/>
  </r>
  <r>
    <x v="1"/>
    <x v="261"/>
  </r>
  <r>
    <x v="1"/>
    <x v="671"/>
  </r>
  <r>
    <x v="1"/>
    <x v="671"/>
  </r>
  <r>
    <x v="1"/>
    <x v="671"/>
  </r>
  <r>
    <x v="1"/>
    <x v="671"/>
  </r>
  <r>
    <x v="1"/>
    <x v="536"/>
  </r>
  <r>
    <x v="1"/>
    <x v="123"/>
  </r>
  <r>
    <x v="1"/>
    <x v="123"/>
  </r>
  <r>
    <x v="1"/>
    <x v="123"/>
  </r>
  <r>
    <x v="1"/>
    <x v="123"/>
  </r>
  <r>
    <x v="1"/>
    <x v="279"/>
  </r>
  <r>
    <x v="1"/>
    <x v="468"/>
  </r>
  <r>
    <x v="1"/>
    <x v="468"/>
  </r>
  <r>
    <x v="1"/>
    <x v="468"/>
  </r>
  <r>
    <x v="1"/>
    <x v="468"/>
  </r>
  <r>
    <x v="1"/>
    <x v="270"/>
  </r>
  <r>
    <x v="1"/>
    <x v="672"/>
  </r>
  <r>
    <x v="1"/>
    <x v="439"/>
  </r>
  <r>
    <x v="1"/>
    <x v="439"/>
  </r>
  <r>
    <x v="1"/>
    <x v="232"/>
  </r>
  <r>
    <x v="1"/>
    <x v="270"/>
  </r>
  <r>
    <x v="1"/>
    <x v="673"/>
  </r>
  <r>
    <x v="1"/>
    <x v="673"/>
  </r>
  <r>
    <x v="1"/>
    <x v="426"/>
  </r>
  <r>
    <x v="1"/>
    <x v="426"/>
  </r>
  <r>
    <x v="1"/>
    <x v="426"/>
  </r>
  <r>
    <x v="1"/>
    <x v="674"/>
  </r>
  <r>
    <x v="1"/>
    <x v="674"/>
  </r>
  <r>
    <x v="1"/>
    <x v="674"/>
  </r>
  <r>
    <x v="1"/>
    <x v="122"/>
  </r>
  <r>
    <x v="1"/>
    <x v="171"/>
  </r>
  <r>
    <x v="1"/>
    <x v="171"/>
  </r>
  <r>
    <x v="1"/>
    <x v="171"/>
  </r>
  <r>
    <x v="1"/>
    <x v="201"/>
  </r>
  <r>
    <x v="1"/>
    <x v="201"/>
  </r>
  <r>
    <x v="1"/>
    <x v="201"/>
  </r>
  <r>
    <x v="1"/>
    <x v="201"/>
  </r>
  <r>
    <x v="1"/>
    <x v="201"/>
  </r>
  <r>
    <x v="1"/>
    <x v="201"/>
  </r>
  <r>
    <x v="1"/>
    <x v="201"/>
  </r>
  <r>
    <x v="1"/>
    <x v="201"/>
  </r>
  <r>
    <x v="1"/>
    <x v="201"/>
  </r>
  <r>
    <x v="1"/>
    <x v="201"/>
  </r>
  <r>
    <x v="1"/>
    <x v="141"/>
  </r>
  <r>
    <x v="1"/>
    <x v="57"/>
  </r>
  <r>
    <x v="1"/>
    <x v="407"/>
  </r>
  <r>
    <x v="1"/>
    <x v="407"/>
  </r>
  <r>
    <x v="1"/>
    <x v="488"/>
  </r>
  <r>
    <x v="1"/>
    <x v="488"/>
  </r>
  <r>
    <x v="1"/>
    <x v="488"/>
  </r>
  <r>
    <x v="1"/>
    <x v="494"/>
  </r>
  <r>
    <x v="1"/>
    <x v="494"/>
  </r>
  <r>
    <x v="1"/>
    <x v="494"/>
  </r>
  <r>
    <x v="1"/>
    <x v="649"/>
  </r>
  <r>
    <x v="1"/>
    <x v="220"/>
  </r>
  <r>
    <x v="1"/>
    <x v="675"/>
  </r>
  <r>
    <x v="1"/>
    <x v="675"/>
  </r>
  <r>
    <x v="1"/>
    <x v="402"/>
  </r>
  <r>
    <x v="1"/>
    <x v="584"/>
  </r>
  <r>
    <x v="1"/>
    <x v="565"/>
  </r>
  <r>
    <x v="1"/>
    <x v="28"/>
  </r>
  <r>
    <x v="1"/>
    <x v="394"/>
  </r>
  <r>
    <x v="1"/>
    <x v="271"/>
  </r>
  <r>
    <x v="1"/>
    <x v="676"/>
  </r>
  <r>
    <x v="1"/>
    <x v="238"/>
  </r>
  <r>
    <x v="1"/>
    <x v="238"/>
  </r>
  <r>
    <x v="1"/>
    <x v="522"/>
  </r>
  <r>
    <x v="1"/>
    <x v="522"/>
  </r>
  <r>
    <x v="1"/>
    <x v="522"/>
  </r>
  <r>
    <x v="1"/>
    <x v="522"/>
  </r>
  <r>
    <x v="1"/>
    <x v="569"/>
  </r>
  <r>
    <x v="1"/>
    <x v="569"/>
  </r>
  <r>
    <x v="1"/>
    <x v="569"/>
  </r>
  <r>
    <x v="1"/>
    <x v="569"/>
  </r>
  <r>
    <x v="1"/>
    <x v="569"/>
  </r>
  <r>
    <x v="1"/>
    <x v="569"/>
  </r>
  <r>
    <x v="1"/>
    <x v="569"/>
  </r>
  <r>
    <x v="1"/>
    <x v="677"/>
  </r>
  <r>
    <x v="1"/>
    <x v="677"/>
  </r>
  <r>
    <x v="1"/>
    <x v="678"/>
  </r>
  <r>
    <x v="1"/>
    <x v="236"/>
  </r>
  <r>
    <x v="1"/>
    <x v="236"/>
  </r>
  <r>
    <x v="1"/>
    <x v="236"/>
  </r>
  <r>
    <x v="1"/>
    <x v="236"/>
  </r>
  <r>
    <x v="1"/>
    <x v="327"/>
  </r>
  <r>
    <x v="1"/>
    <x v="327"/>
  </r>
  <r>
    <x v="1"/>
    <x v="327"/>
  </r>
  <r>
    <x v="1"/>
    <x v="327"/>
  </r>
  <r>
    <x v="1"/>
    <x v="171"/>
  </r>
  <r>
    <x v="1"/>
    <x v="171"/>
  </r>
  <r>
    <x v="1"/>
    <x v="549"/>
  </r>
  <r>
    <x v="1"/>
    <x v="549"/>
  </r>
  <r>
    <x v="1"/>
    <x v="549"/>
  </r>
  <r>
    <x v="1"/>
    <x v="418"/>
  </r>
  <r>
    <x v="1"/>
    <x v="418"/>
  </r>
  <r>
    <x v="1"/>
    <x v="88"/>
  </r>
  <r>
    <x v="1"/>
    <x v="88"/>
  </r>
  <r>
    <x v="1"/>
    <x v="88"/>
  </r>
  <r>
    <x v="1"/>
    <x v="88"/>
  </r>
  <r>
    <x v="1"/>
    <x v="88"/>
  </r>
  <r>
    <x v="1"/>
    <x v="679"/>
  </r>
  <r>
    <x v="1"/>
    <x v="680"/>
  </r>
  <r>
    <x v="1"/>
    <x v="210"/>
  </r>
  <r>
    <x v="1"/>
    <x v="210"/>
  </r>
  <r>
    <x v="1"/>
    <x v="210"/>
  </r>
  <r>
    <x v="1"/>
    <x v="210"/>
  </r>
  <r>
    <x v="1"/>
    <x v="681"/>
  </r>
  <r>
    <x v="1"/>
    <x v="681"/>
  </r>
  <r>
    <x v="1"/>
    <x v="681"/>
  </r>
  <r>
    <x v="1"/>
    <x v="681"/>
  </r>
  <r>
    <x v="1"/>
    <x v="681"/>
  </r>
  <r>
    <x v="1"/>
    <x v="681"/>
  </r>
  <r>
    <x v="1"/>
    <x v="681"/>
  </r>
  <r>
    <x v="1"/>
    <x v="92"/>
  </r>
  <r>
    <x v="1"/>
    <x v="92"/>
  </r>
  <r>
    <x v="1"/>
    <x v="92"/>
  </r>
  <r>
    <x v="1"/>
    <x v="92"/>
  </r>
  <r>
    <x v="1"/>
    <x v="654"/>
  </r>
  <r>
    <x v="1"/>
    <x v="654"/>
  </r>
  <r>
    <x v="1"/>
    <x v="682"/>
  </r>
  <r>
    <x v="1"/>
    <x v="682"/>
  </r>
  <r>
    <x v="1"/>
    <x v="682"/>
  </r>
  <r>
    <x v="1"/>
    <x v="59"/>
  </r>
  <r>
    <x v="1"/>
    <x v="445"/>
  </r>
  <r>
    <x v="1"/>
    <x v="102"/>
  </r>
  <r>
    <x v="1"/>
    <x v="102"/>
  </r>
  <r>
    <x v="1"/>
    <x v="102"/>
  </r>
  <r>
    <x v="1"/>
    <x v="483"/>
  </r>
  <r>
    <x v="1"/>
    <x v="483"/>
  </r>
  <r>
    <x v="1"/>
    <x v="260"/>
  </r>
  <r>
    <x v="1"/>
    <x v="260"/>
  </r>
  <r>
    <x v="1"/>
    <x v="260"/>
  </r>
  <r>
    <x v="1"/>
    <x v="371"/>
  </r>
  <r>
    <x v="1"/>
    <x v="413"/>
  </r>
  <r>
    <x v="1"/>
    <x v="413"/>
  </r>
  <r>
    <x v="1"/>
    <x v="413"/>
  </r>
  <r>
    <x v="1"/>
    <x v="570"/>
  </r>
  <r>
    <x v="1"/>
    <x v="477"/>
  </r>
  <r>
    <x v="1"/>
    <x v="92"/>
  </r>
  <r>
    <x v="1"/>
    <x v="92"/>
  </r>
  <r>
    <x v="1"/>
    <x v="92"/>
  </r>
  <r>
    <x v="1"/>
    <x v="92"/>
  </r>
  <r>
    <x v="1"/>
    <x v="92"/>
  </r>
  <r>
    <x v="1"/>
    <x v="92"/>
  </r>
  <r>
    <x v="1"/>
    <x v="624"/>
  </r>
  <r>
    <x v="1"/>
    <x v="624"/>
  </r>
  <r>
    <x v="1"/>
    <x v="436"/>
  </r>
  <r>
    <x v="1"/>
    <x v="570"/>
  </r>
  <r>
    <x v="1"/>
    <x v="570"/>
  </r>
  <r>
    <x v="1"/>
    <x v="177"/>
  </r>
  <r>
    <x v="1"/>
    <x v="134"/>
  </r>
  <r>
    <x v="1"/>
    <x v="134"/>
  </r>
  <r>
    <x v="1"/>
    <x v="134"/>
  </r>
  <r>
    <x v="1"/>
    <x v="134"/>
  </r>
  <r>
    <x v="1"/>
    <x v="26"/>
  </r>
  <r>
    <x v="1"/>
    <x v="511"/>
  </r>
  <r>
    <x v="1"/>
    <x v="440"/>
  </r>
  <r>
    <x v="1"/>
    <x v="440"/>
  </r>
  <r>
    <x v="1"/>
    <x v="440"/>
  </r>
  <r>
    <x v="1"/>
    <x v="108"/>
  </r>
  <r>
    <x v="1"/>
    <x v="108"/>
  </r>
  <r>
    <x v="1"/>
    <x v="108"/>
  </r>
  <r>
    <x v="1"/>
    <x v="108"/>
  </r>
  <r>
    <x v="1"/>
    <x v="520"/>
  </r>
  <r>
    <x v="1"/>
    <x v="110"/>
  </r>
  <r>
    <x v="1"/>
    <x v="110"/>
  </r>
  <r>
    <x v="1"/>
    <x v="110"/>
  </r>
  <r>
    <x v="1"/>
    <x v="639"/>
  </r>
  <r>
    <x v="1"/>
    <x v="639"/>
  </r>
  <r>
    <x v="1"/>
    <x v="639"/>
  </r>
  <r>
    <x v="1"/>
    <x v="403"/>
  </r>
  <r>
    <x v="1"/>
    <x v="403"/>
  </r>
  <r>
    <x v="1"/>
    <x v="403"/>
  </r>
  <r>
    <x v="1"/>
    <x v="326"/>
  </r>
  <r>
    <x v="1"/>
    <x v="326"/>
  </r>
  <r>
    <x v="1"/>
    <x v="552"/>
  </r>
  <r>
    <x v="1"/>
    <x v="209"/>
  </r>
  <r>
    <x v="1"/>
    <x v="349"/>
  </r>
  <r>
    <x v="1"/>
    <x v="349"/>
  </r>
  <r>
    <x v="1"/>
    <x v="349"/>
  </r>
  <r>
    <x v="1"/>
    <x v="349"/>
  </r>
  <r>
    <x v="1"/>
    <x v="127"/>
  </r>
  <r>
    <x v="1"/>
    <x v="171"/>
  </r>
  <r>
    <x v="1"/>
    <x v="678"/>
  </r>
  <r>
    <x v="1"/>
    <x v="316"/>
  </r>
  <r>
    <x v="1"/>
    <x v="316"/>
  </r>
  <r>
    <x v="1"/>
    <x v="316"/>
  </r>
  <r>
    <x v="1"/>
    <x v="683"/>
  </r>
  <r>
    <x v="1"/>
    <x v="683"/>
  </r>
  <r>
    <x v="1"/>
    <x v="683"/>
  </r>
  <r>
    <x v="1"/>
    <x v="569"/>
  </r>
  <r>
    <x v="1"/>
    <x v="569"/>
  </r>
  <r>
    <x v="1"/>
    <x v="581"/>
  </r>
  <r>
    <x v="1"/>
    <x v="165"/>
  </r>
  <r>
    <x v="1"/>
    <x v="165"/>
  </r>
  <r>
    <x v="1"/>
    <x v="604"/>
  </r>
  <r>
    <x v="1"/>
    <x v="684"/>
  </r>
  <r>
    <x v="1"/>
    <x v="38"/>
  </r>
  <r>
    <x v="1"/>
    <x v="538"/>
  </r>
  <r>
    <x v="1"/>
    <x v="14"/>
  </r>
  <r>
    <x v="1"/>
    <x v="14"/>
  </r>
  <r>
    <x v="1"/>
    <x v="340"/>
  </r>
  <r>
    <x v="1"/>
    <x v="661"/>
  </r>
  <r>
    <x v="1"/>
    <x v="454"/>
  </r>
  <r>
    <x v="1"/>
    <x v="309"/>
  </r>
  <r>
    <x v="1"/>
    <x v="387"/>
  </r>
  <r>
    <x v="1"/>
    <x v="387"/>
  </r>
  <r>
    <x v="1"/>
    <x v="382"/>
  </r>
  <r>
    <x v="1"/>
    <x v="382"/>
  </r>
  <r>
    <x v="1"/>
    <x v="382"/>
  </r>
  <r>
    <x v="1"/>
    <x v="369"/>
  </r>
  <r>
    <x v="1"/>
    <x v="451"/>
  </r>
  <r>
    <x v="1"/>
    <x v="340"/>
  </r>
  <r>
    <x v="1"/>
    <x v="340"/>
  </r>
  <r>
    <x v="1"/>
    <x v="340"/>
  </r>
  <r>
    <x v="1"/>
    <x v="340"/>
  </r>
  <r>
    <x v="1"/>
    <x v="340"/>
  </r>
  <r>
    <x v="1"/>
    <x v="685"/>
  </r>
  <r>
    <x v="1"/>
    <x v="685"/>
  </r>
  <r>
    <x v="1"/>
    <x v="197"/>
  </r>
  <r>
    <x v="1"/>
    <x v="309"/>
  </r>
  <r>
    <x v="1"/>
    <x v="69"/>
  </r>
  <r>
    <x v="1"/>
    <x v="150"/>
  </r>
  <r>
    <x v="1"/>
    <x v="150"/>
  </r>
  <r>
    <x v="1"/>
    <x v="150"/>
  </r>
  <r>
    <x v="1"/>
    <x v="550"/>
  </r>
  <r>
    <x v="1"/>
    <x v="686"/>
  </r>
  <r>
    <x v="1"/>
    <x v="410"/>
  </r>
  <r>
    <x v="1"/>
    <x v="592"/>
  </r>
  <r>
    <x v="1"/>
    <x v="236"/>
  </r>
  <r>
    <x v="1"/>
    <x v="236"/>
  </r>
  <r>
    <x v="1"/>
    <x v="191"/>
  </r>
  <r>
    <x v="1"/>
    <x v="286"/>
  </r>
  <r>
    <x v="1"/>
    <x v="286"/>
  </r>
  <r>
    <x v="1"/>
    <x v="286"/>
  </r>
  <r>
    <x v="1"/>
    <x v="286"/>
  </r>
  <r>
    <x v="1"/>
    <x v="169"/>
  </r>
  <r>
    <x v="1"/>
    <x v="659"/>
  </r>
  <r>
    <x v="1"/>
    <x v="659"/>
  </r>
  <r>
    <x v="1"/>
    <x v="659"/>
  </r>
  <r>
    <x v="1"/>
    <x v="659"/>
  </r>
  <r>
    <x v="1"/>
    <x v="659"/>
  </r>
  <r>
    <x v="1"/>
    <x v="194"/>
  </r>
  <r>
    <x v="1"/>
    <x v="194"/>
  </r>
  <r>
    <x v="1"/>
    <x v="51"/>
  </r>
  <r>
    <x v="1"/>
    <x v="51"/>
  </r>
  <r>
    <x v="1"/>
    <x v="51"/>
  </r>
  <r>
    <x v="1"/>
    <x v="51"/>
  </r>
  <r>
    <x v="1"/>
    <x v="51"/>
  </r>
  <r>
    <x v="1"/>
    <x v="51"/>
  </r>
  <r>
    <x v="1"/>
    <x v="583"/>
  </r>
  <r>
    <x v="1"/>
    <x v="456"/>
  </r>
  <r>
    <x v="1"/>
    <x v="456"/>
  </r>
  <r>
    <x v="1"/>
    <x v="173"/>
  </r>
  <r>
    <x v="1"/>
    <x v="657"/>
  </r>
  <r>
    <x v="1"/>
    <x v="657"/>
  </r>
  <r>
    <x v="1"/>
    <x v="316"/>
  </r>
  <r>
    <x v="1"/>
    <x v="316"/>
  </r>
  <r>
    <x v="1"/>
    <x v="481"/>
  </r>
  <r>
    <x v="1"/>
    <x v="687"/>
  </r>
  <r>
    <x v="1"/>
    <x v="687"/>
  </r>
  <r>
    <x v="1"/>
    <x v="687"/>
  </r>
  <r>
    <x v="1"/>
    <x v="687"/>
  </r>
  <r>
    <x v="1"/>
    <x v="687"/>
  </r>
  <r>
    <x v="1"/>
    <x v="687"/>
  </r>
  <r>
    <x v="1"/>
    <x v="103"/>
  </r>
  <r>
    <x v="1"/>
    <x v="386"/>
  </r>
  <r>
    <x v="1"/>
    <x v="616"/>
  </r>
  <r>
    <x v="1"/>
    <x v="96"/>
  </r>
  <r>
    <x v="1"/>
    <x v="96"/>
  </r>
  <r>
    <x v="1"/>
    <x v="96"/>
  </r>
  <r>
    <x v="1"/>
    <x v="671"/>
  </r>
  <r>
    <x v="1"/>
    <x v="537"/>
  </r>
  <r>
    <x v="1"/>
    <x v="537"/>
  </r>
  <r>
    <x v="1"/>
    <x v="537"/>
  </r>
  <r>
    <x v="1"/>
    <x v="537"/>
  </r>
  <r>
    <x v="1"/>
    <x v="189"/>
  </r>
  <r>
    <x v="1"/>
    <x v="189"/>
  </r>
  <r>
    <x v="1"/>
    <x v="688"/>
  </r>
  <r>
    <x v="1"/>
    <x v="688"/>
  </r>
  <r>
    <x v="1"/>
    <x v="688"/>
  </r>
  <r>
    <x v="1"/>
    <x v="262"/>
  </r>
  <r>
    <x v="1"/>
    <x v="262"/>
  </r>
  <r>
    <x v="1"/>
    <x v="262"/>
  </r>
  <r>
    <x v="1"/>
    <x v="689"/>
  </r>
  <r>
    <x v="1"/>
    <x v="689"/>
  </r>
  <r>
    <x v="1"/>
    <x v="32"/>
  </r>
  <r>
    <x v="1"/>
    <x v="463"/>
  </r>
  <r>
    <x v="1"/>
    <x v="463"/>
  </r>
  <r>
    <x v="1"/>
    <x v="463"/>
  </r>
  <r>
    <x v="1"/>
    <x v="463"/>
  </r>
  <r>
    <x v="1"/>
    <x v="463"/>
  </r>
  <r>
    <x v="1"/>
    <x v="463"/>
  </r>
  <r>
    <x v="1"/>
    <x v="463"/>
  </r>
  <r>
    <x v="1"/>
    <x v="690"/>
  </r>
  <r>
    <x v="1"/>
    <x v="472"/>
  </r>
  <r>
    <x v="1"/>
    <x v="472"/>
  </r>
  <r>
    <x v="1"/>
    <x v="471"/>
  </r>
  <r>
    <x v="1"/>
    <x v="674"/>
  </r>
  <r>
    <x v="1"/>
    <x v="568"/>
  </r>
  <r>
    <x v="1"/>
    <x v="184"/>
  </r>
  <r>
    <x v="1"/>
    <x v="184"/>
  </r>
  <r>
    <x v="1"/>
    <x v="184"/>
  </r>
  <r>
    <x v="1"/>
    <x v="184"/>
  </r>
  <r>
    <x v="1"/>
    <x v="184"/>
  </r>
  <r>
    <x v="1"/>
    <x v="184"/>
  </r>
  <r>
    <x v="1"/>
    <x v="184"/>
  </r>
  <r>
    <x v="1"/>
    <x v="184"/>
  </r>
  <r>
    <x v="1"/>
    <x v="184"/>
  </r>
  <r>
    <x v="1"/>
    <x v="184"/>
  </r>
  <r>
    <x v="1"/>
    <x v="120"/>
  </r>
  <r>
    <x v="1"/>
    <x v="120"/>
  </r>
  <r>
    <x v="1"/>
    <x v="120"/>
  </r>
  <r>
    <x v="1"/>
    <x v="484"/>
  </r>
  <r>
    <x v="1"/>
    <x v="484"/>
  </r>
  <r>
    <x v="1"/>
    <x v="484"/>
  </r>
  <r>
    <x v="1"/>
    <x v="484"/>
  </r>
  <r>
    <x v="1"/>
    <x v="484"/>
  </r>
  <r>
    <x v="1"/>
    <x v="169"/>
  </r>
  <r>
    <x v="1"/>
    <x v="169"/>
  </r>
  <r>
    <x v="1"/>
    <x v="169"/>
  </r>
  <r>
    <x v="1"/>
    <x v="691"/>
  </r>
  <r>
    <x v="1"/>
    <x v="692"/>
  </r>
  <r>
    <x v="1"/>
    <x v="693"/>
  </r>
  <r>
    <x v="1"/>
    <x v="492"/>
  </r>
  <r>
    <x v="1"/>
    <x v="62"/>
  </r>
  <r>
    <x v="1"/>
    <x v="602"/>
  </r>
  <r>
    <x v="1"/>
    <x v="60"/>
  </r>
  <r>
    <x v="1"/>
    <x v="167"/>
  </r>
  <r>
    <x v="1"/>
    <x v="658"/>
  </r>
  <r>
    <x v="1"/>
    <x v="199"/>
  </r>
  <r>
    <x v="1"/>
    <x v="498"/>
  </r>
  <r>
    <x v="1"/>
    <x v="498"/>
  </r>
  <r>
    <x v="1"/>
    <x v="497"/>
  </r>
  <r>
    <x v="1"/>
    <x v="497"/>
  </r>
  <r>
    <x v="1"/>
    <x v="481"/>
  </r>
  <r>
    <x v="1"/>
    <x v="633"/>
  </r>
  <r>
    <x v="1"/>
    <x v="642"/>
  </r>
  <r>
    <x v="1"/>
    <x v="642"/>
  </r>
  <r>
    <x v="1"/>
    <x v="642"/>
  </r>
  <r>
    <x v="1"/>
    <x v="330"/>
  </r>
  <r>
    <x v="1"/>
    <x v="33"/>
  </r>
  <r>
    <x v="1"/>
    <x v="33"/>
  </r>
  <r>
    <x v="1"/>
    <x v="441"/>
  </r>
  <r>
    <x v="1"/>
    <x v="441"/>
  </r>
  <r>
    <x v="1"/>
    <x v="347"/>
  </r>
  <r>
    <x v="1"/>
    <x v="128"/>
  </r>
  <r>
    <x v="1"/>
    <x v="128"/>
  </r>
  <r>
    <x v="1"/>
    <x v="656"/>
  </r>
  <r>
    <x v="1"/>
    <x v="656"/>
  </r>
  <r>
    <x v="1"/>
    <x v="656"/>
  </r>
  <r>
    <x v="1"/>
    <x v="656"/>
  </r>
  <r>
    <x v="1"/>
    <x v="656"/>
  </r>
  <r>
    <x v="1"/>
    <x v="656"/>
  </r>
  <r>
    <x v="1"/>
    <x v="656"/>
  </r>
  <r>
    <x v="1"/>
    <x v="656"/>
  </r>
  <r>
    <x v="1"/>
    <x v="656"/>
  </r>
  <r>
    <x v="1"/>
    <x v="392"/>
  </r>
  <r>
    <x v="1"/>
    <x v="53"/>
  </r>
  <r>
    <x v="1"/>
    <x v="53"/>
  </r>
  <r>
    <x v="1"/>
    <x v="694"/>
  </r>
  <r>
    <x v="1"/>
    <x v="694"/>
  </r>
  <r>
    <x v="1"/>
    <x v="694"/>
  </r>
  <r>
    <x v="1"/>
    <x v="694"/>
  </r>
  <r>
    <x v="1"/>
    <x v="694"/>
  </r>
  <r>
    <x v="1"/>
    <x v="251"/>
  </r>
  <r>
    <x v="1"/>
    <x v="251"/>
  </r>
  <r>
    <x v="1"/>
    <x v="22"/>
  </r>
  <r>
    <x v="1"/>
    <x v="402"/>
  </r>
  <r>
    <x v="1"/>
    <x v="387"/>
  </r>
  <r>
    <x v="1"/>
    <x v="354"/>
  </r>
  <r>
    <x v="1"/>
    <x v="354"/>
  </r>
  <r>
    <x v="1"/>
    <x v="528"/>
  </r>
  <r>
    <x v="1"/>
    <x v="297"/>
  </r>
  <r>
    <x v="1"/>
    <x v="297"/>
  </r>
  <r>
    <x v="1"/>
    <x v="678"/>
  </r>
  <r>
    <x v="1"/>
    <x v="678"/>
  </r>
  <r>
    <x v="1"/>
    <x v="695"/>
  </r>
  <r>
    <x v="1"/>
    <x v="111"/>
  </r>
  <r>
    <x v="1"/>
    <x v="111"/>
  </r>
  <r>
    <x v="1"/>
    <x v="111"/>
  </r>
  <r>
    <x v="1"/>
    <x v="337"/>
  </r>
  <r>
    <x v="1"/>
    <x v="337"/>
  </r>
  <r>
    <x v="1"/>
    <x v="337"/>
  </r>
  <r>
    <x v="1"/>
    <x v="337"/>
  </r>
  <r>
    <x v="1"/>
    <x v="337"/>
  </r>
  <r>
    <x v="1"/>
    <x v="509"/>
  </r>
  <r>
    <x v="1"/>
    <x v="185"/>
  </r>
  <r>
    <x v="1"/>
    <x v="1"/>
  </r>
  <r>
    <x v="1"/>
    <x v="1"/>
  </r>
  <r>
    <x v="1"/>
    <x v="1"/>
  </r>
  <r>
    <x v="1"/>
    <x v="481"/>
  </r>
  <r>
    <x v="1"/>
    <x v="417"/>
  </r>
  <r>
    <x v="1"/>
    <x v="696"/>
  </r>
  <r>
    <x v="1"/>
    <x v="15"/>
  </r>
  <r>
    <x v="1"/>
    <x v="15"/>
  </r>
  <r>
    <x v="1"/>
    <x v="15"/>
  </r>
  <r>
    <x v="1"/>
    <x v="613"/>
  </r>
  <r>
    <x v="1"/>
    <x v="562"/>
  </r>
  <r>
    <x v="1"/>
    <x v="562"/>
  </r>
  <r>
    <x v="1"/>
    <x v="562"/>
  </r>
  <r>
    <x v="1"/>
    <x v="44"/>
  </r>
  <r>
    <x v="1"/>
    <x v="44"/>
  </r>
  <r>
    <x v="1"/>
    <x v="44"/>
  </r>
  <r>
    <x v="1"/>
    <x v="44"/>
  </r>
  <r>
    <x v="1"/>
    <x v="246"/>
  </r>
  <r>
    <x v="1"/>
    <x v="246"/>
  </r>
  <r>
    <x v="1"/>
    <x v="240"/>
  </r>
  <r>
    <x v="1"/>
    <x v="236"/>
  </r>
  <r>
    <x v="1"/>
    <x v="236"/>
  </r>
  <r>
    <x v="1"/>
    <x v="463"/>
  </r>
  <r>
    <x v="1"/>
    <x v="463"/>
  </r>
  <r>
    <x v="1"/>
    <x v="463"/>
  </r>
  <r>
    <x v="1"/>
    <x v="602"/>
  </r>
  <r>
    <x v="1"/>
    <x v="602"/>
  </r>
  <r>
    <x v="1"/>
    <x v="602"/>
  </r>
  <r>
    <x v="1"/>
    <x v="602"/>
  </r>
  <r>
    <x v="1"/>
    <x v="602"/>
  </r>
  <r>
    <x v="1"/>
    <x v="602"/>
  </r>
  <r>
    <x v="1"/>
    <x v="602"/>
  </r>
  <r>
    <x v="1"/>
    <x v="582"/>
  </r>
  <r>
    <x v="1"/>
    <x v="582"/>
  </r>
  <r>
    <x v="1"/>
    <x v="697"/>
  </r>
  <r>
    <x v="1"/>
    <x v="697"/>
  </r>
  <r>
    <x v="1"/>
    <x v="413"/>
  </r>
  <r>
    <x v="1"/>
    <x v="344"/>
  </r>
  <r>
    <x v="1"/>
    <x v="344"/>
  </r>
  <r>
    <x v="1"/>
    <x v="344"/>
  </r>
  <r>
    <x v="1"/>
    <x v="685"/>
  </r>
  <r>
    <x v="1"/>
    <x v="685"/>
  </r>
  <r>
    <x v="1"/>
    <x v="511"/>
  </r>
  <r>
    <x v="1"/>
    <x v="511"/>
  </r>
  <r>
    <x v="1"/>
    <x v="511"/>
  </r>
  <r>
    <x v="1"/>
    <x v="698"/>
  </r>
  <r>
    <x v="1"/>
    <x v="698"/>
  </r>
  <r>
    <x v="1"/>
    <x v="295"/>
  </r>
  <r>
    <x v="1"/>
    <x v="295"/>
  </r>
  <r>
    <x v="1"/>
    <x v="531"/>
  </r>
  <r>
    <x v="1"/>
    <x v="418"/>
  </r>
  <r>
    <x v="1"/>
    <x v="418"/>
  </r>
  <r>
    <x v="1"/>
    <x v="456"/>
  </r>
  <r>
    <x v="1"/>
    <x v="456"/>
  </r>
  <r>
    <x v="1"/>
    <x v="456"/>
  </r>
  <r>
    <x v="1"/>
    <x v="612"/>
  </r>
  <r>
    <x v="1"/>
    <x v="612"/>
  </r>
  <r>
    <x v="1"/>
    <x v="132"/>
  </r>
  <r>
    <x v="1"/>
    <x v="132"/>
  </r>
  <r>
    <x v="1"/>
    <x v="132"/>
  </r>
  <r>
    <x v="1"/>
    <x v="132"/>
  </r>
  <r>
    <x v="1"/>
    <x v="678"/>
  </r>
  <r>
    <x v="1"/>
    <x v="508"/>
  </r>
  <r>
    <x v="1"/>
    <x v="508"/>
  </r>
  <r>
    <x v="1"/>
    <x v="699"/>
  </r>
  <r>
    <x v="1"/>
    <x v="699"/>
  </r>
  <r>
    <x v="1"/>
    <x v="699"/>
  </r>
  <r>
    <x v="1"/>
    <x v="290"/>
  </r>
  <r>
    <x v="1"/>
    <x v="359"/>
  </r>
  <r>
    <x v="1"/>
    <x v="359"/>
  </r>
  <r>
    <x v="1"/>
    <x v="359"/>
  </r>
  <r>
    <x v="1"/>
    <x v="431"/>
  </r>
  <r>
    <x v="1"/>
    <x v="70"/>
  </r>
  <r>
    <x v="1"/>
    <x v="700"/>
  </r>
  <r>
    <x v="1"/>
    <x v="700"/>
  </r>
  <r>
    <x v="1"/>
    <x v="700"/>
  </r>
  <r>
    <x v="1"/>
    <x v="634"/>
  </r>
  <r>
    <x v="1"/>
    <x v="320"/>
  </r>
  <r>
    <x v="1"/>
    <x v="320"/>
  </r>
  <r>
    <x v="1"/>
    <x v="218"/>
  </r>
  <r>
    <x v="1"/>
    <x v="74"/>
  </r>
  <r>
    <x v="1"/>
    <x v="74"/>
  </r>
  <r>
    <x v="1"/>
    <x v="240"/>
  </r>
  <r>
    <x v="1"/>
    <x v="240"/>
  </r>
  <r>
    <x v="1"/>
    <x v="240"/>
  </r>
  <r>
    <x v="1"/>
    <x v="240"/>
  </r>
  <r>
    <x v="1"/>
    <x v="126"/>
  </r>
  <r>
    <x v="1"/>
    <x v="206"/>
  </r>
  <r>
    <x v="1"/>
    <x v="561"/>
  </r>
  <r>
    <x v="1"/>
    <x v="116"/>
  </r>
  <r>
    <x v="1"/>
    <x v="488"/>
  </r>
  <r>
    <x v="1"/>
    <x v="488"/>
  </r>
  <r>
    <x v="1"/>
    <x v="701"/>
  </r>
  <r>
    <x v="1"/>
    <x v="701"/>
  </r>
  <r>
    <x v="1"/>
    <x v="472"/>
  </r>
  <r>
    <x v="1"/>
    <x v="337"/>
  </r>
  <r>
    <x v="1"/>
    <x v="467"/>
  </r>
  <r>
    <x v="1"/>
    <x v="467"/>
  </r>
  <r>
    <x v="1"/>
    <x v="325"/>
  </r>
  <r>
    <x v="1"/>
    <x v="337"/>
  </r>
  <r>
    <x v="1"/>
    <x v="542"/>
  </r>
  <r>
    <x v="1"/>
    <x v="702"/>
  </r>
  <r>
    <x v="1"/>
    <x v="610"/>
  </r>
  <r>
    <x v="1"/>
    <x v="560"/>
  </r>
  <r>
    <x v="1"/>
    <x v="560"/>
  </r>
  <r>
    <x v="1"/>
    <x v="291"/>
  </r>
  <r>
    <x v="1"/>
    <x v="291"/>
  </r>
  <r>
    <x v="1"/>
    <x v="291"/>
  </r>
  <r>
    <x v="1"/>
    <x v="291"/>
  </r>
  <r>
    <x v="1"/>
    <x v="256"/>
  </r>
  <r>
    <x v="1"/>
    <x v="256"/>
  </r>
  <r>
    <x v="1"/>
    <x v="256"/>
  </r>
  <r>
    <x v="1"/>
    <x v="667"/>
  </r>
  <r>
    <x v="1"/>
    <x v="667"/>
  </r>
  <r>
    <x v="1"/>
    <x v="561"/>
  </r>
  <r>
    <x v="1"/>
    <x v="628"/>
  </r>
  <r>
    <x v="1"/>
    <x v="547"/>
  </r>
  <r>
    <x v="1"/>
    <x v="549"/>
  </r>
  <r>
    <x v="1"/>
    <x v="549"/>
  </r>
  <r>
    <x v="1"/>
    <x v="703"/>
  </r>
  <r>
    <x v="1"/>
    <x v="703"/>
  </r>
  <r>
    <x v="1"/>
    <x v="489"/>
  </r>
  <r>
    <x v="1"/>
    <x v="114"/>
  </r>
  <r>
    <x v="1"/>
    <x v="114"/>
  </r>
  <r>
    <x v="1"/>
    <x v="114"/>
  </r>
  <r>
    <x v="1"/>
    <x v="114"/>
  </r>
  <r>
    <x v="1"/>
    <x v="114"/>
  </r>
  <r>
    <x v="1"/>
    <x v="670"/>
  </r>
  <r>
    <x v="1"/>
    <x v="392"/>
  </r>
  <r>
    <x v="1"/>
    <x v="392"/>
  </r>
  <r>
    <x v="1"/>
    <x v="392"/>
  </r>
  <r>
    <x v="1"/>
    <x v="75"/>
  </r>
  <r>
    <x v="1"/>
    <x v="75"/>
  </r>
  <r>
    <x v="1"/>
    <x v="192"/>
  </r>
  <r>
    <x v="1"/>
    <x v="192"/>
  </r>
  <r>
    <x v="1"/>
    <x v="205"/>
  </r>
  <r>
    <x v="1"/>
    <x v="264"/>
  </r>
  <r>
    <x v="1"/>
    <x v="264"/>
  </r>
  <r>
    <x v="1"/>
    <x v="41"/>
  </r>
  <r>
    <x v="1"/>
    <x v="704"/>
  </r>
  <r>
    <x v="1"/>
    <x v="704"/>
  </r>
  <r>
    <x v="1"/>
    <x v="471"/>
  </r>
  <r>
    <x v="1"/>
    <x v="471"/>
  </r>
  <r>
    <x v="1"/>
    <x v="634"/>
  </r>
  <r>
    <x v="1"/>
    <x v="693"/>
  </r>
  <r>
    <x v="1"/>
    <x v="61"/>
  </r>
  <r>
    <x v="1"/>
    <x v="61"/>
  </r>
  <r>
    <x v="1"/>
    <x v="405"/>
  </r>
  <r>
    <x v="1"/>
    <x v="405"/>
  </r>
  <r>
    <x v="1"/>
    <x v="405"/>
  </r>
  <r>
    <x v="1"/>
    <x v="463"/>
  </r>
  <r>
    <x v="1"/>
    <x v="62"/>
  </r>
  <r>
    <x v="1"/>
    <x v="62"/>
  </r>
  <r>
    <x v="1"/>
    <x v="508"/>
  </r>
  <r>
    <x v="1"/>
    <x v="508"/>
  </r>
  <r>
    <x v="1"/>
    <x v="178"/>
  </r>
  <r>
    <x v="1"/>
    <x v="270"/>
  </r>
  <r>
    <x v="1"/>
    <x v="270"/>
  </r>
  <r>
    <x v="1"/>
    <x v="282"/>
  </r>
  <r>
    <x v="1"/>
    <x v="149"/>
  </r>
  <r>
    <x v="1"/>
    <x v="149"/>
  </r>
  <r>
    <x v="1"/>
    <x v="235"/>
  </r>
  <r>
    <x v="1"/>
    <x v="344"/>
  </r>
  <r>
    <x v="1"/>
    <x v="705"/>
  </r>
  <r>
    <x v="1"/>
    <x v="705"/>
  </r>
  <r>
    <x v="1"/>
    <x v="705"/>
  </r>
  <r>
    <x v="1"/>
    <x v="705"/>
  </r>
  <r>
    <x v="1"/>
    <x v="705"/>
  </r>
  <r>
    <x v="1"/>
    <x v="705"/>
  </r>
  <r>
    <x v="1"/>
    <x v="565"/>
  </r>
  <r>
    <x v="1"/>
    <x v="565"/>
  </r>
  <r>
    <x v="1"/>
    <x v="565"/>
  </r>
  <r>
    <x v="1"/>
    <x v="597"/>
  </r>
  <r>
    <x v="1"/>
    <x v="364"/>
  </r>
  <r>
    <x v="1"/>
    <x v="364"/>
  </r>
  <r>
    <x v="1"/>
    <x v="96"/>
  </r>
  <r>
    <x v="1"/>
    <x v="96"/>
  </r>
  <r>
    <x v="1"/>
    <x v="96"/>
  </r>
  <r>
    <x v="1"/>
    <x v="597"/>
  </r>
  <r>
    <x v="1"/>
    <x v="597"/>
  </r>
  <r>
    <x v="1"/>
    <x v="597"/>
  </r>
  <r>
    <x v="1"/>
    <x v="428"/>
  </r>
  <r>
    <x v="1"/>
    <x v="629"/>
  </r>
  <r>
    <x v="1"/>
    <x v="335"/>
  </r>
  <r>
    <x v="1"/>
    <x v="335"/>
  </r>
  <r>
    <x v="1"/>
    <x v="252"/>
  </r>
  <r>
    <x v="1"/>
    <x v="252"/>
  </r>
  <r>
    <x v="1"/>
    <x v="259"/>
  </r>
  <r>
    <x v="1"/>
    <x v="486"/>
  </r>
  <r>
    <x v="1"/>
    <x v="706"/>
  </r>
  <r>
    <x v="1"/>
    <x v="597"/>
  </r>
  <r>
    <x v="1"/>
    <x v="597"/>
  </r>
  <r>
    <x v="1"/>
    <x v="94"/>
  </r>
  <r>
    <x v="1"/>
    <x v="94"/>
  </r>
  <r>
    <x v="1"/>
    <x v="94"/>
  </r>
  <r>
    <x v="1"/>
    <x v="94"/>
  </r>
  <r>
    <x v="1"/>
    <x v="94"/>
  </r>
  <r>
    <x v="1"/>
    <x v="122"/>
  </r>
  <r>
    <x v="1"/>
    <x v="122"/>
  </r>
  <r>
    <x v="1"/>
    <x v="122"/>
  </r>
  <r>
    <x v="1"/>
    <x v="122"/>
  </r>
  <r>
    <x v="1"/>
    <x v="555"/>
  </r>
  <r>
    <x v="1"/>
    <x v="555"/>
  </r>
  <r>
    <x v="1"/>
    <x v="662"/>
  </r>
  <r>
    <x v="1"/>
    <x v="410"/>
  </r>
  <r>
    <x v="1"/>
    <x v="410"/>
  </r>
  <r>
    <x v="1"/>
    <x v="410"/>
  </r>
  <r>
    <x v="1"/>
    <x v="410"/>
  </r>
  <r>
    <x v="1"/>
    <x v="426"/>
  </r>
  <r>
    <x v="1"/>
    <x v="45"/>
  </r>
  <r>
    <x v="1"/>
    <x v="126"/>
  </r>
  <r>
    <x v="1"/>
    <x v="187"/>
  </r>
  <r>
    <x v="1"/>
    <x v="73"/>
  </r>
  <r>
    <x v="1"/>
    <x v="73"/>
  </r>
  <r>
    <x v="1"/>
    <x v="105"/>
  </r>
  <r>
    <x v="1"/>
    <x v="105"/>
  </r>
  <r>
    <x v="1"/>
    <x v="105"/>
  </r>
  <r>
    <x v="1"/>
    <x v="105"/>
  </r>
  <r>
    <x v="1"/>
    <x v="707"/>
  </r>
  <r>
    <x v="1"/>
    <x v="707"/>
  </r>
  <r>
    <x v="1"/>
    <x v="707"/>
  </r>
  <r>
    <x v="1"/>
    <x v="707"/>
  </r>
  <r>
    <x v="1"/>
    <x v="707"/>
  </r>
  <r>
    <x v="1"/>
    <x v="707"/>
  </r>
  <r>
    <x v="1"/>
    <x v="707"/>
  </r>
  <r>
    <x v="1"/>
    <x v="707"/>
  </r>
  <r>
    <x v="1"/>
    <x v="707"/>
  </r>
  <r>
    <x v="1"/>
    <x v="139"/>
  </r>
  <r>
    <x v="1"/>
    <x v="139"/>
  </r>
  <r>
    <x v="1"/>
    <x v="87"/>
  </r>
  <r>
    <x v="1"/>
    <x v="329"/>
  </r>
  <r>
    <x v="1"/>
    <x v="329"/>
  </r>
  <r>
    <x v="1"/>
    <x v="329"/>
  </r>
  <r>
    <x v="1"/>
    <x v="329"/>
  </r>
  <r>
    <x v="1"/>
    <x v="329"/>
  </r>
  <r>
    <x v="1"/>
    <x v="41"/>
  </r>
  <r>
    <x v="1"/>
    <x v="493"/>
  </r>
  <r>
    <x v="1"/>
    <x v="645"/>
  </r>
  <r>
    <x v="1"/>
    <x v="467"/>
  </r>
  <r>
    <x v="1"/>
    <x v="117"/>
  </r>
  <r>
    <x v="1"/>
    <x v="708"/>
  </r>
  <r>
    <x v="1"/>
    <x v="308"/>
  </r>
  <r>
    <x v="1"/>
    <x v="235"/>
  </r>
  <r>
    <x v="1"/>
    <x v="235"/>
  </r>
  <r>
    <x v="1"/>
    <x v="235"/>
  </r>
  <r>
    <x v="1"/>
    <x v="235"/>
  </r>
  <r>
    <x v="1"/>
    <x v="341"/>
  </r>
  <r>
    <x v="1"/>
    <x v="323"/>
  </r>
  <r>
    <x v="1"/>
    <x v="323"/>
  </r>
  <r>
    <x v="1"/>
    <x v="709"/>
  </r>
  <r>
    <x v="1"/>
    <x v="619"/>
  </r>
  <r>
    <x v="1"/>
    <x v="619"/>
  </r>
  <r>
    <x v="1"/>
    <x v="619"/>
  </r>
  <r>
    <x v="1"/>
    <x v="10"/>
  </r>
  <r>
    <x v="1"/>
    <x v="470"/>
  </r>
  <r>
    <x v="1"/>
    <x v="169"/>
  </r>
  <r>
    <x v="1"/>
    <x v="329"/>
  </r>
  <r>
    <x v="1"/>
    <x v="241"/>
  </r>
  <r>
    <x v="1"/>
    <x v="534"/>
  </r>
  <r>
    <x v="1"/>
    <x v="176"/>
  </r>
  <r>
    <x v="1"/>
    <x v="318"/>
  </r>
  <r>
    <x v="1"/>
    <x v="710"/>
  </r>
  <r>
    <x v="1"/>
    <x v="710"/>
  </r>
  <r>
    <x v="1"/>
    <x v="711"/>
  </r>
  <r>
    <x v="1"/>
    <x v="711"/>
  </r>
  <r>
    <x v="1"/>
    <x v="119"/>
  </r>
  <r>
    <x v="1"/>
    <x v="411"/>
  </r>
  <r>
    <x v="1"/>
    <x v="411"/>
  </r>
  <r>
    <x v="1"/>
    <x v="119"/>
  </r>
  <r>
    <x v="1"/>
    <x v="149"/>
  </r>
  <r>
    <x v="1"/>
    <x v="85"/>
  </r>
  <r>
    <x v="1"/>
    <x v="85"/>
  </r>
  <r>
    <x v="1"/>
    <x v="712"/>
  </r>
  <r>
    <x v="1"/>
    <x v="579"/>
  </r>
  <r>
    <x v="1"/>
    <x v="579"/>
  </r>
  <r>
    <x v="1"/>
    <x v="579"/>
  </r>
  <r>
    <x v="1"/>
    <x v="579"/>
  </r>
  <r>
    <x v="1"/>
    <x v="579"/>
  </r>
  <r>
    <x v="1"/>
    <x v="579"/>
  </r>
  <r>
    <x v="1"/>
    <x v="276"/>
  </r>
  <r>
    <x v="1"/>
    <x v="713"/>
  </r>
  <r>
    <x v="1"/>
    <x v="713"/>
  </r>
  <r>
    <x v="1"/>
    <x v="42"/>
  </r>
  <r>
    <x v="1"/>
    <x v="42"/>
  </r>
  <r>
    <x v="1"/>
    <x v="42"/>
  </r>
  <r>
    <x v="1"/>
    <x v="42"/>
  </r>
  <r>
    <x v="1"/>
    <x v="482"/>
  </r>
  <r>
    <x v="1"/>
    <x v="482"/>
  </r>
  <r>
    <x v="1"/>
    <x v="257"/>
  </r>
  <r>
    <x v="1"/>
    <x v="661"/>
  </r>
  <r>
    <x v="1"/>
    <x v="663"/>
  </r>
  <r>
    <x v="1"/>
    <x v="663"/>
  </r>
  <r>
    <x v="1"/>
    <x v="663"/>
  </r>
  <r>
    <x v="1"/>
    <x v="663"/>
  </r>
  <r>
    <x v="1"/>
    <x v="663"/>
  </r>
  <r>
    <x v="1"/>
    <x v="122"/>
  </r>
  <r>
    <x v="1"/>
    <x v="435"/>
  </r>
  <r>
    <x v="1"/>
    <x v="435"/>
  </r>
  <r>
    <x v="1"/>
    <x v="435"/>
  </r>
  <r>
    <x v="1"/>
    <x v="435"/>
  </r>
  <r>
    <x v="1"/>
    <x v="435"/>
  </r>
  <r>
    <x v="1"/>
    <x v="270"/>
  </r>
  <r>
    <x v="1"/>
    <x v="270"/>
  </r>
  <r>
    <x v="1"/>
    <x v="270"/>
  </r>
  <r>
    <x v="1"/>
    <x v="270"/>
  </r>
  <r>
    <x v="1"/>
    <x v="87"/>
  </r>
  <r>
    <x v="1"/>
    <x v="693"/>
  </r>
  <r>
    <x v="1"/>
    <x v="423"/>
  </r>
  <r>
    <x v="1"/>
    <x v="423"/>
  </r>
  <r>
    <x v="1"/>
    <x v="423"/>
  </r>
  <r>
    <x v="1"/>
    <x v="423"/>
  </r>
  <r>
    <x v="1"/>
    <x v="222"/>
  </r>
  <r>
    <x v="1"/>
    <x v="222"/>
  </r>
  <r>
    <x v="1"/>
    <x v="265"/>
  </r>
  <r>
    <x v="1"/>
    <x v="265"/>
  </r>
  <r>
    <x v="1"/>
    <x v="265"/>
  </r>
  <r>
    <x v="1"/>
    <x v="265"/>
  </r>
  <r>
    <x v="1"/>
    <x v="618"/>
  </r>
  <r>
    <x v="1"/>
    <x v="408"/>
  </r>
  <r>
    <x v="1"/>
    <x v="545"/>
  </r>
  <r>
    <x v="1"/>
    <x v="571"/>
  </r>
  <r>
    <x v="1"/>
    <x v="675"/>
  </r>
  <r>
    <x v="1"/>
    <x v="675"/>
  </r>
  <r>
    <x v="1"/>
    <x v="675"/>
  </r>
  <r>
    <x v="1"/>
    <x v="675"/>
  </r>
  <r>
    <x v="1"/>
    <x v="675"/>
  </r>
  <r>
    <x v="1"/>
    <x v="66"/>
  </r>
  <r>
    <x v="1"/>
    <x v="597"/>
  </r>
  <r>
    <x v="1"/>
    <x v="597"/>
  </r>
  <r>
    <x v="1"/>
    <x v="515"/>
  </r>
  <r>
    <x v="1"/>
    <x v="123"/>
  </r>
  <r>
    <x v="1"/>
    <x v="123"/>
  </r>
  <r>
    <x v="1"/>
    <x v="123"/>
  </r>
  <r>
    <x v="1"/>
    <x v="123"/>
  </r>
  <r>
    <x v="1"/>
    <x v="123"/>
  </r>
  <r>
    <x v="1"/>
    <x v="123"/>
  </r>
  <r>
    <x v="1"/>
    <x v="407"/>
  </r>
  <r>
    <x v="1"/>
    <x v="407"/>
  </r>
  <r>
    <x v="1"/>
    <x v="407"/>
  </r>
  <r>
    <x v="1"/>
    <x v="632"/>
  </r>
  <r>
    <x v="1"/>
    <x v="641"/>
  </r>
  <r>
    <x v="1"/>
    <x v="641"/>
  </r>
  <r>
    <x v="1"/>
    <x v="641"/>
  </r>
  <r>
    <x v="1"/>
    <x v="519"/>
  </r>
  <r>
    <x v="1"/>
    <x v="318"/>
  </r>
  <r>
    <x v="1"/>
    <x v="318"/>
  </r>
  <r>
    <x v="1"/>
    <x v="318"/>
  </r>
  <r>
    <x v="1"/>
    <x v="318"/>
  </r>
  <r>
    <x v="1"/>
    <x v="276"/>
  </r>
  <r>
    <x v="1"/>
    <x v="277"/>
  </r>
  <r>
    <x v="1"/>
    <x v="277"/>
  </r>
  <r>
    <x v="1"/>
    <x v="277"/>
  </r>
  <r>
    <x v="1"/>
    <x v="158"/>
  </r>
  <r>
    <x v="1"/>
    <x v="299"/>
  </r>
  <r>
    <x v="1"/>
    <x v="299"/>
  </r>
  <r>
    <x v="1"/>
    <x v="667"/>
  </r>
  <r>
    <x v="1"/>
    <x v="667"/>
  </r>
  <r>
    <x v="1"/>
    <x v="487"/>
  </r>
  <r>
    <x v="1"/>
    <x v="348"/>
  </r>
  <r>
    <x v="1"/>
    <x v="348"/>
  </r>
  <r>
    <x v="1"/>
    <x v="348"/>
  </r>
  <r>
    <x v="1"/>
    <x v="225"/>
  </r>
  <r>
    <x v="1"/>
    <x v="225"/>
  </r>
  <r>
    <x v="1"/>
    <x v="225"/>
  </r>
  <r>
    <x v="1"/>
    <x v="225"/>
  </r>
  <r>
    <x v="1"/>
    <x v="225"/>
  </r>
  <r>
    <x v="1"/>
    <x v="3"/>
  </r>
  <r>
    <x v="1"/>
    <x v="3"/>
  </r>
  <r>
    <x v="1"/>
    <x v="473"/>
  </r>
  <r>
    <x v="1"/>
    <x v="127"/>
  </r>
  <r>
    <x v="1"/>
    <x v="127"/>
  </r>
  <r>
    <x v="1"/>
    <x v="127"/>
  </r>
  <r>
    <x v="1"/>
    <x v="333"/>
  </r>
  <r>
    <x v="1"/>
    <x v="333"/>
  </r>
  <r>
    <x v="1"/>
    <x v="78"/>
  </r>
  <r>
    <x v="1"/>
    <x v="78"/>
  </r>
  <r>
    <x v="1"/>
    <x v="78"/>
  </r>
  <r>
    <x v="1"/>
    <x v="223"/>
  </r>
  <r>
    <x v="1"/>
    <x v="223"/>
  </r>
  <r>
    <x v="1"/>
    <x v="223"/>
  </r>
  <r>
    <x v="1"/>
    <x v="347"/>
  </r>
  <r>
    <x v="1"/>
    <x v="379"/>
  </r>
  <r>
    <x v="1"/>
    <x v="675"/>
  </r>
  <r>
    <x v="1"/>
    <x v="109"/>
  </r>
  <r>
    <x v="1"/>
    <x v="109"/>
  </r>
  <r>
    <x v="1"/>
    <x v="109"/>
  </r>
  <r>
    <x v="1"/>
    <x v="109"/>
  </r>
  <r>
    <x v="1"/>
    <x v="109"/>
  </r>
  <r>
    <x v="1"/>
    <x v="252"/>
  </r>
  <r>
    <x v="1"/>
    <x v="252"/>
  </r>
  <r>
    <x v="1"/>
    <x v="91"/>
  </r>
  <r>
    <x v="1"/>
    <x v="91"/>
  </r>
  <r>
    <x v="1"/>
    <x v="91"/>
  </r>
  <r>
    <x v="1"/>
    <x v="130"/>
  </r>
  <r>
    <x v="1"/>
    <x v="714"/>
  </r>
  <r>
    <x v="1"/>
    <x v="267"/>
  </r>
  <r>
    <x v="1"/>
    <x v="267"/>
  </r>
  <r>
    <x v="1"/>
    <x v="267"/>
  </r>
  <r>
    <x v="1"/>
    <x v="267"/>
  </r>
  <r>
    <x v="1"/>
    <x v="267"/>
  </r>
  <r>
    <x v="1"/>
    <x v="267"/>
  </r>
  <r>
    <x v="1"/>
    <x v="267"/>
  </r>
  <r>
    <x v="1"/>
    <x v="266"/>
  </r>
  <r>
    <x v="1"/>
    <x v="266"/>
  </r>
  <r>
    <x v="1"/>
    <x v="266"/>
  </r>
  <r>
    <x v="1"/>
    <x v="529"/>
  </r>
  <r>
    <x v="1"/>
    <x v="166"/>
  </r>
  <r>
    <x v="1"/>
    <x v="375"/>
  </r>
  <r>
    <x v="1"/>
    <x v="375"/>
  </r>
  <r>
    <x v="1"/>
    <x v="291"/>
  </r>
  <r>
    <x v="1"/>
    <x v="291"/>
  </r>
  <r>
    <x v="1"/>
    <x v="291"/>
  </r>
  <r>
    <x v="1"/>
    <x v="659"/>
  </r>
  <r>
    <x v="1"/>
    <x v="275"/>
  </r>
  <r>
    <x v="1"/>
    <x v="164"/>
  </r>
  <r>
    <x v="1"/>
    <x v="164"/>
  </r>
  <r>
    <x v="1"/>
    <x v="715"/>
  </r>
  <r>
    <x v="1"/>
    <x v="716"/>
  </r>
  <r>
    <x v="1"/>
    <x v="716"/>
  </r>
  <r>
    <x v="1"/>
    <x v="716"/>
  </r>
  <r>
    <x v="1"/>
    <x v="295"/>
  </r>
  <r>
    <x v="1"/>
    <x v="295"/>
  </r>
  <r>
    <x v="1"/>
    <x v="271"/>
  </r>
  <r>
    <x v="1"/>
    <x v="567"/>
  </r>
  <r>
    <x v="1"/>
    <x v="567"/>
  </r>
  <r>
    <x v="1"/>
    <x v="567"/>
  </r>
  <r>
    <x v="1"/>
    <x v="567"/>
  </r>
  <r>
    <x v="1"/>
    <x v="1"/>
  </r>
  <r>
    <x v="1"/>
    <x v="147"/>
  </r>
  <r>
    <x v="1"/>
    <x v="147"/>
  </r>
  <r>
    <x v="1"/>
    <x v="147"/>
  </r>
  <r>
    <x v="1"/>
    <x v="10"/>
  </r>
  <r>
    <x v="1"/>
    <x v="10"/>
  </r>
  <r>
    <x v="1"/>
    <x v="439"/>
  </r>
  <r>
    <x v="1"/>
    <x v="264"/>
  </r>
  <r>
    <x v="1"/>
    <x v="264"/>
  </r>
  <r>
    <x v="1"/>
    <x v="262"/>
  </r>
  <r>
    <x v="1"/>
    <x v="262"/>
  </r>
  <r>
    <x v="1"/>
    <x v="27"/>
  </r>
  <r>
    <x v="1"/>
    <x v="27"/>
  </r>
  <r>
    <x v="1"/>
    <x v="27"/>
  </r>
  <r>
    <x v="1"/>
    <x v="268"/>
  </r>
  <r>
    <x v="1"/>
    <x v="268"/>
  </r>
  <r>
    <x v="1"/>
    <x v="268"/>
  </r>
  <r>
    <x v="1"/>
    <x v="268"/>
  </r>
  <r>
    <x v="1"/>
    <x v="673"/>
  </r>
  <r>
    <x v="1"/>
    <x v="673"/>
  </r>
  <r>
    <x v="1"/>
    <x v="673"/>
  </r>
  <r>
    <x v="1"/>
    <x v="228"/>
  </r>
  <r>
    <x v="1"/>
    <x v="228"/>
  </r>
  <r>
    <x v="1"/>
    <x v="653"/>
  </r>
  <r>
    <x v="1"/>
    <x v="653"/>
  </r>
  <r>
    <x v="1"/>
    <x v="653"/>
  </r>
  <r>
    <x v="1"/>
    <x v="653"/>
  </r>
  <r>
    <x v="1"/>
    <x v="209"/>
  </r>
  <r>
    <x v="1"/>
    <x v="187"/>
  </r>
  <r>
    <x v="1"/>
    <x v="187"/>
  </r>
  <r>
    <x v="1"/>
    <x v="576"/>
  </r>
  <r>
    <x v="1"/>
    <x v="690"/>
  </r>
  <r>
    <x v="1"/>
    <x v="539"/>
  </r>
  <r>
    <x v="1"/>
    <x v="64"/>
  </r>
  <r>
    <x v="1"/>
    <x v="387"/>
  </r>
  <r>
    <x v="1"/>
    <x v="387"/>
  </r>
  <r>
    <x v="1"/>
    <x v="534"/>
  </r>
  <r>
    <x v="1"/>
    <x v="534"/>
  </r>
  <r>
    <x v="1"/>
    <x v="534"/>
  </r>
  <r>
    <x v="1"/>
    <x v="248"/>
  </r>
  <r>
    <x v="1"/>
    <x v="198"/>
  </r>
  <r>
    <x v="1"/>
    <x v="198"/>
  </r>
  <r>
    <x v="1"/>
    <x v="668"/>
  </r>
  <r>
    <x v="1"/>
    <x v="668"/>
  </r>
  <r>
    <x v="1"/>
    <x v="668"/>
  </r>
  <r>
    <x v="1"/>
    <x v="372"/>
  </r>
  <r>
    <x v="1"/>
    <x v="372"/>
  </r>
  <r>
    <x v="1"/>
    <x v="517"/>
  </r>
  <r>
    <x v="1"/>
    <x v="517"/>
  </r>
  <r>
    <x v="1"/>
    <x v="517"/>
  </r>
  <r>
    <x v="1"/>
    <x v="517"/>
  </r>
  <r>
    <x v="1"/>
    <x v="517"/>
  </r>
  <r>
    <x v="1"/>
    <x v="111"/>
  </r>
  <r>
    <x v="1"/>
    <x v="111"/>
  </r>
  <r>
    <x v="1"/>
    <x v="111"/>
  </r>
  <r>
    <x v="1"/>
    <x v="111"/>
  </r>
  <r>
    <x v="1"/>
    <x v="0"/>
  </r>
  <r>
    <x v="1"/>
    <x v="0"/>
  </r>
  <r>
    <x v="1"/>
    <x v="18"/>
  </r>
  <r>
    <x v="1"/>
    <x v="18"/>
  </r>
  <r>
    <x v="1"/>
    <x v="18"/>
  </r>
  <r>
    <x v="1"/>
    <x v="18"/>
  </r>
  <r>
    <x v="1"/>
    <x v="394"/>
  </r>
  <r>
    <x v="1"/>
    <x v="133"/>
  </r>
  <r>
    <x v="1"/>
    <x v="133"/>
  </r>
  <r>
    <x v="1"/>
    <x v="133"/>
  </r>
  <r>
    <x v="1"/>
    <x v="133"/>
  </r>
  <r>
    <x v="1"/>
    <x v="572"/>
  </r>
  <r>
    <x v="1"/>
    <x v="400"/>
  </r>
  <r>
    <x v="1"/>
    <x v="445"/>
  </r>
  <r>
    <x v="1"/>
    <x v="445"/>
  </r>
  <r>
    <x v="1"/>
    <x v="101"/>
  </r>
  <r>
    <x v="1"/>
    <x v="586"/>
  </r>
  <r>
    <x v="1"/>
    <x v="514"/>
  </r>
  <r>
    <x v="1"/>
    <x v="514"/>
  </r>
  <r>
    <x v="1"/>
    <x v="617"/>
  </r>
  <r>
    <x v="1"/>
    <x v="188"/>
  </r>
  <r>
    <x v="1"/>
    <x v="188"/>
  </r>
  <r>
    <x v="1"/>
    <x v="469"/>
  </r>
  <r>
    <x v="1"/>
    <x v="338"/>
  </r>
  <r>
    <x v="1"/>
    <x v="338"/>
  </r>
  <r>
    <x v="1"/>
    <x v="338"/>
  </r>
  <r>
    <x v="1"/>
    <x v="338"/>
  </r>
  <r>
    <x v="1"/>
    <x v="338"/>
  </r>
  <r>
    <x v="1"/>
    <x v="338"/>
  </r>
  <r>
    <x v="1"/>
    <x v="338"/>
  </r>
  <r>
    <x v="1"/>
    <x v="696"/>
  </r>
  <r>
    <x v="1"/>
    <x v="696"/>
  </r>
  <r>
    <x v="1"/>
    <x v="696"/>
  </r>
  <r>
    <x v="1"/>
    <x v="696"/>
  </r>
  <r>
    <x v="1"/>
    <x v="164"/>
  </r>
  <r>
    <x v="1"/>
    <x v="717"/>
  </r>
  <r>
    <x v="1"/>
    <x v="231"/>
  </r>
  <r>
    <x v="1"/>
    <x v="231"/>
  </r>
  <r>
    <x v="1"/>
    <x v="438"/>
  </r>
  <r>
    <x v="1"/>
    <x v="415"/>
  </r>
  <r>
    <x v="1"/>
    <x v="63"/>
  </r>
  <r>
    <x v="1"/>
    <x v="632"/>
  </r>
  <r>
    <x v="1"/>
    <x v="632"/>
  </r>
  <r>
    <x v="1"/>
    <x v="472"/>
  </r>
  <r>
    <x v="1"/>
    <x v="472"/>
  </r>
  <r>
    <x v="1"/>
    <x v="472"/>
  </r>
  <r>
    <x v="1"/>
    <x v="472"/>
  </r>
  <r>
    <x v="1"/>
    <x v="478"/>
  </r>
  <r>
    <x v="1"/>
    <x v="478"/>
  </r>
  <r>
    <x v="1"/>
    <x v="630"/>
  </r>
  <r>
    <x v="1"/>
    <x v="630"/>
  </r>
  <r>
    <x v="1"/>
    <x v="1"/>
  </r>
  <r>
    <x v="1"/>
    <x v="89"/>
  </r>
  <r>
    <x v="1"/>
    <x v="494"/>
  </r>
  <r>
    <x v="1"/>
    <x v="494"/>
  </r>
  <r>
    <x v="1"/>
    <x v="494"/>
  </r>
  <r>
    <x v="1"/>
    <x v="35"/>
  </r>
  <r>
    <x v="1"/>
    <x v="152"/>
  </r>
  <r>
    <x v="1"/>
    <x v="152"/>
  </r>
  <r>
    <x v="1"/>
    <x v="195"/>
  </r>
  <r>
    <x v="1"/>
    <x v="219"/>
  </r>
  <r>
    <x v="1"/>
    <x v="219"/>
  </r>
  <r>
    <x v="1"/>
    <x v="522"/>
  </r>
  <r>
    <x v="1"/>
    <x v="522"/>
  </r>
  <r>
    <x v="1"/>
    <x v="518"/>
  </r>
  <r>
    <x v="1"/>
    <x v="336"/>
  </r>
  <r>
    <x v="1"/>
    <x v="336"/>
  </r>
  <r>
    <x v="1"/>
    <x v="336"/>
  </r>
  <r>
    <x v="1"/>
    <x v="391"/>
  </r>
  <r>
    <x v="1"/>
    <x v="685"/>
  </r>
  <r>
    <x v="1"/>
    <x v="165"/>
  </r>
  <r>
    <x v="1"/>
    <x v="435"/>
  </r>
  <r>
    <x v="1"/>
    <x v="435"/>
  </r>
  <r>
    <x v="1"/>
    <x v="581"/>
  </r>
  <r>
    <x v="1"/>
    <x v="581"/>
  </r>
  <r>
    <x v="1"/>
    <x v="581"/>
  </r>
  <r>
    <x v="1"/>
    <x v="581"/>
  </r>
  <r>
    <x v="1"/>
    <x v="581"/>
  </r>
  <r>
    <x v="1"/>
    <x v="607"/>
  </r>
  <r>
    <x v="1"/>
    <x v="338"/>
  </r>
  <r>
    <x v="1"/>
    <x v="338"/>
  </r>
  <r>
    <x v="1"/>
    <x v="338"/>
  </r>
  <r>
    <x v="1"/>
    <x v="78"/>
  </r>
  <r>
    <x v="1"/>
    <x v="78"/>
  </r>
  <r>
    <x v="1"/>
    <x v="114"/>
  </r>
  <r>
    <x v="1"/>
    <x v="314"/>
  </r>
  <r>
    <x v="1"/>
    <x v="314"/>
  </r>
  <r>
    <x v="1"/>
    <x v="544"/>
  </r>
  <r>
    <x v="1"/>
    <x v="517"/>
  </r>
  <r>
    <x v="1"/>
    <x v="419"/>
  </r>
  <r>
    <x v="1"/>
    <x v="419"/>
  </r>
  <r>
    <x v="1"/>
    <x v="419"/>
  </r>
  <r>
    <x v="1"/>
    <x v="419"/>
  </r>
  <r>
    <x v="1"/>
    <x v="187"/>
  </r>
  <r>
    <x v="1"/>
    <x v="718"/>
  </r>
  <r>
    <x v="1"/>
    <x v="703"/>
  </r>
  <r>
    <x v="1"/>
    <x v="703"/>
  </r>
  <r>
    <x v="1"/>
    <x v="703"/>
  </r>
  <r>
    <x v="1"/>
    <x v="703"/>
  </r>
  <r>
    <x v="1"/>
    <x v="389"/>
  </r>
  <r>
    <x v="1"/>
    <x v="389"/>
  </r>
  <r>
    <x v="1"/>
    <x v="389"/>
  </r>
  <r>
    <x v="1"/>
    <x v="279"/>
  </r>
  <r>
    <x v="1"/>
    <x v="644"/>
  </r>
  <r>
    <x v="1"/>
    <x v="644"/>
  </r>
  <r>
    <x v="1"/>
    <x v="312"/>
  </r>
  <r>
    <x v="1"/>
    <x v="312"/>
  </r>
  <r>
    <x v="1"/>
    <x v="312"/>
  </r>
  <r>
    <x v="1"/>
    <x v="501"/>
  </r>
  <r>
    <x v="1"/>
    <x v="501"/>
  </r>
  <r>
    <x v="1"/>
    <x v="719"/>
  </r>
  <r>
    <x v="1"/>
    <x v="308"/>
  </r>
  <r>
    <x v="1"/>
    <x v="308"/>
  </r>
  <r>
    <x v="1"/>
    <x v="720"/>
  </r>
  <r>
    <x v="1"/>
    <x v="394"/>
  </r>
  <r>
    <x v="1"/>
    <x v="449"/>
  </r>
  <r>
    <x v="1"/>
    <x v="449"/>
  </r>
  <r>
    <x v="1"/>
    <x v="449"/>
  </r>
  <r>
    <x v="1"/>
    <x v="169"/>
  </r>
  <r>
    <x v="1"/>
    <x v="169"/>
  </r>
  <r>
    <x v="1"/>
    <x v="390"/>
  </r>
  <r>
    <x v="1"/>
    <x v="560"/>
  </r>
  <r>
    <x v="1"/>
    <x v="201"/>
  </r>
  <r>
    <x v="1"/>
    <x v="201"/>
  </r>
  <r>
    <x v="1"/>
    <x v="682"/>
  </r>
  <r>
    <x v="1"/>
    <x v="258"/>
  </r>
  <r>
    <x v="1"/>
    <x v="258"/>
  </r>
  <r>
    <x v="1"/>
    <x v="258"/>
  </r>
  <r>
    <x v="1"/>
    <x v="258"/>
  </r>
  <r>
    <x v="1"/>
    <x v="258"/>
  </r>
  <r>
    <x v="1"/>
    <x v="380"/>
  </r>
  <r>
    <x v="1"/>
    <x v="380"/>
  </r>
  <r>
    <x v="1"/>
    <x v="380"/>
  </r>
  <r>
    <x v="1"/>
    <x v="307"/>
  </r>
  <r>
    <x v="1"/>
    <x v="25"/>
  </r>
  <r>
    <x v="1"/>
    <x v="25"/>
  </r>
  <r>
    <x v="1"/>
    <x v="25"/>
  </r>
  <r>
    <x v="1"/>
    <x v="25"/>
  </r>
  <r>
    <x v="1"/>
    <x v="70"/>
  </r>
  <r>
    <x v="1"/>
    <x v="325"/>
  </r>
  <r>
    <x v="1"/>
    <x v="325"/>
  </r>
  <r>
    <x v="1"/>
    <x v="325"/>
  </r>
  <r>
    <x v="1"/>
    <x v="721"/>
  </r>
  <r>
    <x v="1"/>
    <x v="644"/>
  </r>
  <r>
    <x v="1"/>
    <x v="109"/>
  </r>
  <r>
    <x v="1"/>
    <x v="639"/>
  </r>
  <r>
    <x v="1"/>
    <x v="536"/>
  </r>
  <r>
    <x v="1"/>
    <x v="536"/>
  </r>
  <r>
    <x v="1"/>
    <x v="467"/>
  </r>
  <r>
    <x v="1"/>
    <x v="467"/>
  </r>
  <r>
    <x v="1"/>
    <x v="7"/>
  </r>
  <r>
    <x v="1"/>
    <x v="545"/>
  </r>
  <r>
    <x v="1"/>
    <x v="545"/>
  </r>
  <r>
    <x v="1"/>
    <x v="545"/>
  </r>
  <r>
    <x v="1"/>
    <x v="94"/>
  </r>
  <r>
    <x v="1"/>
    <x v="722"/>
  </r>
  <r>
    <x v="1"/>
    <x v="722"/>
  </r>
  <r>
    <x v="1"/>
    <x v="701"/>
  </r>
  <r>
    <x v="1"/>
    <x v="598"/>
  </r>
  <r>
    <x v="1"/>
    <x v="598"/>
  </r>
  <r>
    <x v="1"/>
    <x v="418"/>
  </r>
  <r>
    <x v="1"/>
    <x v="590"/>
  </r>
  <r>
    <x v="1"/>
    <x v="435"/>
  </r>
  <r>
    <x v="1"/>
    <x v="435"/>
  </r>
  <r>
    <x v="1"/>
    <x v="435"/>
  </r>
  <r>
    <x v="1"/>
    <x v="435"/>
  </r>
  <r>
    <x v="1"/>
    <x v="580"/>
  </r>
  <r>
    <x v="1"/>
    <x v="580"/>
  </r>
  <r>
    <x v="1"/>
    <x v="580"/>
  </r>
  <r>
    <x v="1"/>
    <x v="338"/>
  </r>
  <r>
    <x v="1"/>
    <x v="338"/>
  </r>
  <r>
    <x v="1"/>
    <x v="338"/>
  </r>
  <r>
    <x v="1"/>
    <x v="338"/>
  </r>
  <r>
    <x v="1"/>
    <x v="666"/>
  </r>
  <r>
    <x v="1"/>
    <x v="666"/>
  </r>
  <r>
    <x v="1"/>
    <x v="666"/>
  </r>
  <r>
    <x v="1"/>
    <x v="666"/>
  </r>
  <r>
    <x v="1"/>
    <x v="666"/>
  </r>
  <r>
    <x v="1"/>
    <x v="658"/>
  </r>
  <r>
    <x v="1"/>
    <x v="621"/>
  </r>
  <r>
    <x v="1"/>
    <x v="711"/>
  </r>
  <r>
    <x v="1"/>
    <x v="371"/>
  </r>
  <r>
    <x v="1"/>
    <x v="661"/>
  </r>
  <r>
    <x v="1"/>
    <x v="723"/>
  </r>
  <r>
    <x v="1"/>
    <x v="723"/>
  </r>
  <r>
    <x v="1"/>
    <x v="258"/>
  </r>
  <r>
    <x v="1"/>
    <x v="576"/>
  </r>
  <r>
    <x v="1"/>
    <x v="576"/>
  </r>
  <r>
    <x v="1"/>
    <x v="576"/>
  </r>
  <r>
    <x v="1"/>
    <x v="576"/>
  </r>
  <r>
    <x v="1"/>
    <x v="576"/>
  </r>
  <r>
    <x v="1"/>
    <x v="576"/>
  </r>
  <r>
    <x v="1"/>
    <x v="576"/>
  </r>
  <r>
    <x v="1"/>
    <x v="576"/>
  </r>
  <r>
    <x v="1"/>
    <x v="576"/>
  </r>
  <r>
    <x v="1"/>
    <x v="164"/>
  </r>
  <r>
    <x v="1"/>
    <x v="412"/>
  </r>
  <r>
    <x v="1"/>
    <x v="273"/>
  </r>
  <r>
    <x v="1"/>
    <x v="273"/>
  </r>
  <r>
    <x v="1"/>
    <x v="273"/>
  </r>
  <r>
    <x v="1"/>
    <x v="235"/>
  </r>
  <r>
    <x v="1"/>
    <x v="380"/>
  </r>
  <r>
    <x v="1"/>
    <x v="380"/>
  </r>
  <r>
    <x v="1"/>
    <x v="699"/>
  </r>
  <r>
    <x v="1"/>
    <x v="557"/>
  </r>
  <r>
    <x v="1"/>
    <x v="21"/>
  </r>
  <r>
    <x v="1"/>
    <x v="21"/>
  </r>
  <r>
    <x v="1"/>
    <x v="21"/>
  </r>
  <r>
    <x v="1"/>
    <x v="276"/>
  </r>
  <r>
    <x v="1"/>
    <x v="276"/>
  </r>
  <r>
    <x v="1"/>
    <x v="104"/>
  </r>
  <r>
    <x v="1"/>
    <x v="104"/>
  </r>
  <r>
    <x v="1"/>
    <x v="502"/>
  </r>
  <r>
    <x v="1"/>
    <x v="502"/>
  </r>
  <r>
    <x v="1"/>
    <x v="468"/>
  </r>
  <r>
    <x v="1"/>
    <x v="468"/>
  </r>
  <r>
    <x v="1"/>
    <x v="550"/>
  </r>
  <r>
    <x v="1"/>
    <x v="122"/>
  </r>
  <r>
    <x v="1"/>
    <x v="122"/>
  </r>
  <r>
    <x v="1"/>
    <x v="122"/>
  </r>
  <r>
    <x v="1"/>
    <x v="122"/>
  </r>
  <r>
    <x v="1"/>
    <x v="222"/>
  </r>
  <r>
    <x v="1"/>
    <x v="222"/>
  </r>
  <r>
    <x v="1"/>
    <x v="22"/>
  </r>
  <r>
    <x v="1"/>
    <x v="724"/>
  </r>
  <r>
    <x v="1"/>
    <x v="247"/>
  </r>
  <r>
    <x v="1"/>
    <x v="435"/>
  </r>
  <r>
    <x v="1"/>
    <x v="435"/>
  </r>
  <r>
    <x v="1"/>
    <x v="367"/>
  </r>
  <r>
    <x v="1"/>
    <x v="281"/>
  </r>
  <r>
    <x v="1"/>
    <x v="63"/>
  </r>
  <r>
    <x v="1"/>
    <x v="504"/>
  </r>
  <r>
    <x v="1"/>
    <x v="504"/>
  </r>
  <r>
    <x v="1"/>
    <x v="504"/>
  </r>
  <r>
    <x v="1"/>
    <x v="504"/>
  </r>
  <r>
    <x v="1"/>
    <x v="412"/>
  </r>
  <r>
    <x v="1"/>
    <x v="343"/>
  </r>
  <r>
    <x v="1"/>
    <x v="343"/>
  </r>
  <r>
    <x v="1"/>
    <x v="343"/>
  </r>
  <r>
    <x v="1"/>
    <x v="40"/>
  </r>
  <r>
    <x v="1"/>
    <x v="40"/>
  </r>
  <r>
    <x v="1"/>
    <x v="40"/>
  </r>
  <r>
    <x v="1"/>
    <x v="40"/>
  </r>
  <r>
    <x v="1"/>
    <x v="390"/>
  </r>
  <r>
    <x v="1"/>
    <x v="707"/>
  </r>
  <r>
    <x v="1"/>
    <x v="154"/>
  </r>
  <r>
    <x v="1"/>
    <x v="154"/>
  </r>
  <r>
    <x v="1"/>
    <x v="154"/>
  </r>
  <r>
    <x v="1"/>
    <x v="154"/>
  </r>
  <r>
    <x v="1"/>
    <x v="154"/>
  </r>
  <r>
    <x v="1"/>
    <x v="260"/>
  </r>
  <r>
    <x v="1"/>
    <x v="260"/>
  </r>
  <r>
    <x v="1"/>
    <x v="260"/>
  </r>
  <r>
    <x v="1"/>
    <x v="194"/>
  </r>
  <r>
    <x v="1"/>
    <x v="194"/>
  </r>
  <r>
    <x v="1"/>
    <x v="194"/>
  </r>
  <r>
    <x v="1"/>
    <x v="194"/>
  </r>
  <r>
    <x v="1"/>
    <x v="272"/>
  </r>
  <r>
    <x v="1"/>
    <x v="363"/>
  </r>
  <r>
    <x v="1"/>
    <x v="521"/>
  </r>
  <r>
    <x v="1"/>
    <x v="357"/>
  </r>
  <r>
    <x v="1"/>
    <x v="357"/>
  </r>
  <r>
    <x v="1"/>
    <x v="357"/>
  </r>
  <r>
    <x v="1"/>
    <x v="412"/>
  </r>
  <r>
    <x v="1"/>
    <x v="229"/>
  </r>
  <r>
    <x v="1"/>
    <x v="229"/>
  </r>
  <r>
    <x v="1"/>
    <x v="144"/>
  </r>
  <r>
    <x v="1"/>
    <x v="144"/>
  </r>
  <r>
    <x v="1"/>
    <x v="144"/>
  </r>
  <r>
    <x v="1"/>
    <x v="436"/>
  </r>
  <r>
    <x v="1"/>
    <x v="436"/>
  </r>
  <r>
    <x v="1"/>
    <x v="436"/>
  </r>
  <r>
    <x v="1"/>
    <x v="378"/>
  </r>
  <r>
    <x v="1"/>
    <x v="725"/>
  </r>
  <r>
    <x v="1"/>
    <x v="725"/>
  </r>
  <r>
    <x v="1"/>
    <x v="725"/>
  </r>
  <r>
    <x v="1"/>
    <x v="89"/>
  </r>
  <r>
    <x v="1"/>
    <x v="316"/>
  </r>
  <r>
    <x v="1"/>
    <x v="330"/>
  </r>
  <r>
    <x v="1"/>
    <x v="223"/>
  </r>
  <r>
    <x v="1"/>
    <x v="375"/>
  </r>
  <r>
    <x v="1"/>
    <x v="375"/>
  </r>
  <r>
    <x v="1"/>
    <x v="375"/>
  </r>
  <r>
    <x v="1"/>
    <x v="333"/>
  </r>
  <r>
    <x v="1"/>
    <x v="333"/>
  </r>
  <r>
    <x v="1"/>
    <x v="726"/>
  </r>
  <r>
    <x v="1"/>
    <x v="170"/>
  </r>
  <r>
    <x v="1"/>
    <x v="522"/>
  </r>
  <r>
    <x v="1"/>
    <x v="341"/>
  </r>
  <r>
    <x v="1"/>
    <x v="143"/>
  </r>
  <r>
    <x v="1"/>
    <x v="143"/>
  </r>
  <r>
    <x v="1"/>
    <x v="727"/>
  </r>
  <r>
    <x v="1"/>
    <x v="462"/>
  </r>
  <r>
    <x v="1"/>
    <x v="310"/>
  </r>
  <r>
    <x v="1"/>
    <x v="310"/>
  </r>
  <r>
    <x v="1"/>
    <x v="512"/>
  </r>
  <r>
    <x v="1"/>
    <x v="381"/>
  </r>
  <r>
    <x v="1"/>
    <x v="381"/>
  </r>
  <r>
    <x v="1"/>
    <x v="381"/>
  </r>
  <r>
    <x v="1"/>
    <x v="381"/>
  </r>
  <r>
    <x v="1"/>
    <x v="165"/>
  </r>
  <r>
    <x v="1"/>
    <x v="535"/>
  </r>
  <r>
    <x v="1"/>
    <x v="535"/>
  </r>
  <r>
    <x v="1"/>
    <x v="32"/>
  </r>
  <r>
    <x v="1"/>
    <x v="557"/>
  </r>
  <r>
    <x v="1"/>
    <x v="557"/>
  </r>
  <r>
    <x v="1"/>
    <x v="557"/>
  </r>
  <r>
    <x v="1"/>
    <x v="557"/>
  </r>
  <r>
    <x v="1"/>
    <x v="557"/>
  </r>
  <r>
    <x v="1"/>
    <x v="557"/>
  </r>
  <r>
    <x v="1"/>
    <x v="639"/>
  </r>
  <r>
    <x v="1"/>
    <x v="639"/>
  </r>
  <r>
    <x v="1"/>
    <x v="639"/>
  </r>
  <r>
    <x v="1"/>
    <x v="728"/>
  </r>
  <r>
    <x v="1"/>
    <x v="728"/>
  </r>
  <r>
    <x v="1"/>
    <x v="389"/>
  </r>
  <r>
    <x v="1"/>
    <x v="389"/>
  </r>
  <r>
    <x v="1"/>
    <x v="389"/>
  </r>
  <r>
    <x v="1"/>
    <x v="535"/>
  </r>
  <r>
    <x v="1"/>
    <x v="388"/>
  </r>
  <r>
    <x v="1"/>
    <x v="388"/>
  </r>
  <r>
    <x v="1"/>
    <x v="312"/>
  </r>
  <r>
    <x v="1"/>
    <x v="312"/>
  </r>
  <r>
    <x v="1"/>
    <x v="514"/>
  </r>
  <r>
    <x v="1"/>
    <x v="337"/>
  </r>
  <r>
    <x v="1"/>
    <x v="337"/>
  </r>
  <r>
    <x v="1"/>
    <x v="729"/>
  </r>
  <r>
    <x v="1"/>
    <x v="729"/>
  </r>
  <r>
    <x v="1"/>
    <x v="729"/>
  </r>
  <r>
    <x v="1"/>
    <x v="729"/>
  </r>
  <r>
    <x v="1"/>
    <x v="412"/>
  </r>
  <r>
    <x v="1"/>
    <x v="565"/>
  </r>
  <r>
    <x v="1"/>
    <x v="565"/>
  </r>
  <r>
    <x v="1"/>
    <x v="565"/>
  </r>
  <r>
    <x v="1"/>
    <x v="352"/>
  </r>
  <r>
    <x v="1"/>
    <x v="352"/>
  </r>
  <r>
    <x v="1"/>
    <x v="232"/>
  </r>
  <r>
    <x v="1"/>
    <x v="232"/>
  </r>
  <r>
    <x v="1"/>
    <x v="88"/>
  </r>
  <r>
    <x v="1"/>
    <x v="12"/>
  </r>
  <r>
    <x v="1"/>
    <x v="260"/>
  </r>
  <r>
    <x v="1"/>
    <x v="680"/>
  </r>
  <r>
    <x v="1"/>
    <x v="447"/>
  </r>
  <r>
    <x v="1"/>
    <x v="188"/>
  </r>
  <r>
    <x v="1"/>
    <x v="188"/>
  </r>
  <r>
    <x v="1"/>
    <x v="188"/>
  </r>
  <r>
    <x v="1"/>
    <x v="188"/>
  </r>
  <r>
    <x v="1"/>
    <x v="496"/>
  </r>
  <r>
    <x v="1"/>
    <x v="730"/>
  </r>
  <r>
    <x v="1"/>
    <x v="730"/>
  </r>
  <r>
    <x v="1"/>
    <x v="316"/>
  </r>
  <r>
    <x v="1"/>
    <x v="316"/>
  </r>
  <r>
    <x v="1"/>
    <x v="108"/>
  </r>
  <r>
    <x v="1"/>
    <x v="148"/>
  </r>
  <r>
    <x v="1"/>
    <x v="238"/>
  </r>
  <r>
    <x v="1"/>
    <x v="238"/>
  </r>
  <r>
    <x v="1"/>
    <x v="639"/>
  </r>
  <r>
    <x v="1"/>
    <x v="639"/>
  </r>
  <r>
    <x v="1"/>
    <x v="569"/>
  </r>
  <r>
    <x v="1"/>
    <x v="569"/>
  </r>
  <r>
    <x v="1"/>
    <x v="569"/>
  </r>
  <r>
    <x v="1"/>
    <x v="569"/>
  </r>
  <r>
    <x v="1"/>
    <x v="569"/>
  </r>
  <r>
    <x v="1"/>
    <x v="160"/>
  </r>
  <r>
    <x v="1"/>
    <x v="160"/>
  </r>
  <r>
    <x v="1"/>
    <x v="699"/>
  </r>
  <r>
    <x v="1"/>
    <x v="681"/>
  </r>
  <r>
    <x v="1"/>
    <x v="503"/>
  </r>
  <r>
    <x v="1"/>
    <x v="68"/>
  </r>
  <r>
    <x v="1"/>
    <x v="68"/>
  </r>
  <r>
    <x v="1"/>
    <x v="68"/>
  </r>
  <r>
    <x v="1"/>
    <x v="68"/>
  </r>
  <r>
    <x v="1"/>
    <x v="68"/>
  </r>
  <r>
    <x v="1"/>
    <x v="117"/>
  </r>
  <r>
    <x v="1"/>
    <x v="335"/>
  </r>
  <r>
    <x v="1"/>
    <x v="335"/>
  </r>
  <r>
    <x v="1"/>
    <x v="385"/>
  </r>
  <r>
    <x v="1"/>
    <x v="385"/>
  </r>
  <r>
    <x v="1"/>
    <x v="385"/>
  </r>
  <r>
    <x v="1"/>
    <x v="385"/>
  </r>
  <r>
    <x v="1"/>
    <x v="497"/>
  </r>
  <r>
    <x v="1"/>
    <x v="497"/>
  </r>
  <r>
    <x v="1"/>
    <x v="497"/>
  </r>
  <r>
    <x v="1"/>
    <x v="123"/>
  </r>
  <r>
    <x v="2"/>
    <x v="688"/>
  </r>
  <r>
    <x v="2"/>
    <x v="688"/>
  </r>
  <r>
    <x v="2"/>
    <x v="336"/>
  </r>
  <r>
    <x v="2"/>
    <x v="305"/>
  </r>
  <r>
    <x v="2"/>
    <x v="305"/>
  </r>
  <r>
    <x v="2"/>
    <x v="305"/>
  </r>
  <r>
    <x v="2"/>
    <x v="731"/>
  </r>
  <r>
    <x v="2"/>
    <x v="731"/>
  </r>
  <r>
    <x v="2"/>
    <x v="732"/>
  </r>
  <r>
    <x v="2"/>
    <x v="624"/>
  </r>
  <r>
    <x v="2"/>
    <x v="624"/>
  </r>
  <r>
    <x v="2"/>
    <x v="202"/>
  </r>
  <r>
    <x v="2"/>
    <x v="202"/>
  </r>
  <r>
    <x v="2"/>
    <x v="202"/>
  </r>
  <r>
    <x v="2"/>
    <x v="233"/>
  </r>
  <r>
    <x v="2"/>
    <x v="685"/>
  </r>
  <r>
    <x v="2"/>
    <x v="685"/>
  </r>
  <r>
    <x v="2"/>
    <x v="4"/>
  </r>
  <r>
    <x v="2"/>
    <x v="4"/>
  </r>
  <r>
    <x v="2"/>
    <x v="6"/>
  </r>
  <r>
    <x v="2"/>
    <x v="6"/>
  </r>
  <r>
    <x v="2"/>
    <x v="6"/>
  </r>
  <r>
    <x v="2"/>
    <x v="174"/>
  </r>
  <r>
    <x v="2"/>
    <x v="174"/>
  </r>
  <r>
    <x v="2"/>
    <x v="591"/>
  </r>
  <r>
    <x v="2"/>
    <x v="127"/>
  </r>
  <r>
    <x v="2"/>
    <x v="127"/>
  </r>
  <r>
    <x v="2"/>
    <x v="733"/>
  </r>
  <r>
    <x v="2"/>
    <x v="354"/>
  </r>
  <r>
    <x v="2"/>
    <x v="354"/>
  </r>
  <r>
    <x v="2"/>
    <x v="354"/>
  </r>
  <r>
    <x v="2"/>
    <x v="114"/>
  </r>
  <r>
    <x v="2"/>
    <x v="643"/>
  </r>
  <r>
    <x v="2"/>
    <x v="643"/>
  </r>
  <r>
    <x v="2"/>
    <x v="222"/>
  </r>
  <r>
    <x v="2"/>
    <x v="222"/>
  </r>
  <r>
    <x v="2"/>
    <x v="222"/>
  </r>
  <r>
    <x v="2"/>
    <x v="554"/>
  </r>
  <r>
    <x v="2"/>
    <x v="494"/>
  </r>
  <r>
    <x v="2"/>
    <x v="494"/>
  </r>
  <r>
    <x v="2"/>
    <x v="494"/>
  </r>
  <r>
    <x v="2"/>
    <x v="734"/>
  </r>
  <r>
    <x v="2"/>
    <x v="281"/>
  </r>
  <r>
    <x v="2"/>
    <x v="281"/>
  </r>
  <r>
    <x v="2"/>
    <x v="684"/>
  </r>
  <r>
    <x v="2"/>
    <x v="684"/>
  </r>
  <r>
    <x v="2"/>
    <x v="684"/>
  </r>
  <r>
    <x v="2"/>
    <x v="729"/>
  </r>
  <r>
    <x v="2"/>
    <x v="210"/>
  </r>
  <r>
    <x v="2"/>
    <x v="210"/>
  </r>
  <r>
    <x v="2"/>
    <x v="194"/>
  </r>
  <r>
    <x v="2"/>
    <x v="695"/>
  </r>
  <r>
    <x v="2"/>
    <x v="695"/>
  </r>
  <r>
    <x v="2"/>
    <x v="695"/>
  </r>
  <r>
    <x v="2"/>
    <x v="202"/>
  </r>
  <r>
    <x v="2"/>
    <x v="387"/>
  </r>
  <r>
    <x v="2"/>
    <x v="558"/>
  </r>
  <r>
    <x v="2"/>
    <x v="558"/>
  </r>
  <r>
    <x v="2"/>
    <x v="214"/>
  </r>
  <r>
    <x v="2"/>
    <x v="214"/>
  </r>
  <r>
    <x v="2"/>
    <x v="263"/>
  </r>
  <r>
    <x v="2"/>
    <x v="710"/>
  </r>
  <r>
    <x v="2"/>
    <x v="595"/>
  </r>
  <r>
    <x v="2"/>
    <x v="595"/>
  </r>
  <r>
    <x v="2"/>
    <x v="595"/>
  </r>
  <r>
    <x v="2"/>
    <x v="418"/>
  </r>
  <r>
    <x v="2"/>
    <x v="735"/>
  </r>
  <r>
    <x v="2"/>
    <x v="735"/>
  </r>
  <r>
    <x v="2"/>
    <x v="104"/>
  </r>
  <r>
    <x v="2"/>
    <x v="104"/>
  </r>
  <r>
    <x v="2"/>
    <x v="104"/>
  </r>
  <r>
    <x v="2"/>
    <x v="104"/>
  </r>
  <r>
    <x v="2"/>
    <x v="418"/>
  </r>
  <r>
    <x v="2"/>
    <x v="467"/>
  </r>
  <r>
    <x v="2"/>
    <x v="236"/>
  </r>
  <r>
    <x v="2"/>
    <x v="236"/>
  </r>
  <r>
    <x v="2"/>
    <x v="236"/>
  </r>
  <r>
    <x v="2"/>
    <x v="560"/>
  </r>
  <r>
    <x v="2"/>
    <x v="560"/>
  </r>
  <r>
    <x v="2"/>
    <x v="736"/>
  </r>
  <r>
    <x v="2"/>
    <x v="447"/>
  </r>
  <r>
    <x v="2"/>
    <x v="447"/>
  </r>
  <r>
    <x v="2"/>
    <x v="447"/>
  </r>
  <r>
    <x v="2"/>
    <x v="90"/>
  </r>
  <r>
    <x v="2"/>
    <x v="90"/>
  </r>
  <r>
    <x v="2"/>
    <x v="69"/>
  </r>
  <r>
    <x v="2"/>
    <x v="527"/>
  </r>
  <r>
    <x v="2"/>
    <x v="151"/>
  </r>
  <r>
    <x v="2"/>
    <x v="151"/>
  </r>
  <r>
    <x v="2"/>
    <x v="38"/>
  </r>
  <r>
    <x v="2"/>
    <x v="436"/>
  </r>
  <r>
    <x v="2"/>
    <x v="579"/>
  </r>
  <r>
    <x v="2"/>
    <x v="145"/>
  </r>
  <r>
    <x v="2"/>
    <x v="145"/>
  </r>
  <r>
    <x v="2"/>
    <x v="145"/>
  </r>
  <r>
    <x v="2"/>
    <x v="270"/>
  </r>
  <r>
    <x v="2"/>
    <x v="31"/>
  </r>
  <r>
    <x v="2"/>
    <x v="463"/>
  </r>
  <r>
    <x v="2"/>
    <x v="389"/>
  </r>
  <r>
    <x v="2"/>
    <x v="403"/>
  </r>
  <r>
    <x v="2"/>
    <x v="367"/>
  </r>
  <r>
    <x v="2"/>
    <x v="367"/>
  </r>
  <r>
    <x v="2"/>
    <x v="367"/>
  </r>
  <r>
    <x v="2"/>
    <x v="367"/>
  </r>
  <r>
    <x v="2"/>
    <x v="367"/>
  </r>
  <r>
    <x v="2"/>
    <x v="367"/>
  </r>
  <r>
    <x v="2"/>
    <x v="367"/>
  </r>
  <r>
    <x v="2"/>
    <x v="367"/>
  </r>
  <r>
    <x v="2"/>
    <x v="367"/>
  </r>
  <r>
    <x v="2"/>
    <x v="367"/>
  </r>
  <r>
    <x v="2"/>
    <x v="367"/>
  </r>
  <r>
    <x v="2"/>
    <x v="86"/>
  </r>
  <r>
    <x v="2"/>
    <x v="86"/>
  </r>
  <r>
    <x v="2"/>
    <x v="86"/>
  </r>
  <r>
    <x v="2"/>
    <x v="86"/>
  </r>
  <r>
    <x v="2"/>
    <x v="119"/>
  </r>
  <r>
    <x v="2"/>
    <x v="103"/>
  </r>
  <r>
    <x v="2"/>
    <x v="103"/>
  </r>
  <r>
    <x v="2"/>
    <x v="737"/>
  </r>
  <r>
    <x v="2"/>
    <x v="732"/>
  </r>
  <r>
    <x v="2"/>
    <x v="662"/>
  </r>
  <r>
    <x v="2"/>
    <x v="36"/>
  </r>
  <r>
    <x v="2"/>
    <x v="691"/>
  </r>
  <r>
    <x v="2"/>
    <x v="691"/>
  </r>
  <r>
    <x v="2"/>
    <x v="532"/>
  </r>
  <r>
    <x v="2"/>
    <x v="143"/>
  </r>
  <r>
    <x v="2"/>
    <x v="143"/>
  </r>
  <r>
    <x v="2"/>
    <x v="476"/>
  </r>
  <r>
    <x v="2"/>
    <x v="610"/>
  </r>
  <r>
    <x v="2"/>
    <x v="610"/>
  </r>
  <r>
    <x v="2"/>
    <x v="610"/>
  </r>
  <r>
    <x v="2"/>
    <x v="610"/>
  </r>
  <r>
    <x v="2"/>
    <x v="667"/>
  </r>
  <r>
    <x v="2"/>
    <x v="190"/>
  </r>
  <r>
    <x v="2"/>
    <x v="190"/>
  </r>
  <r>
    <x v="2"/>
    <x v="400"/>
  </r>
  <r>
    <x v="2"/>
    <x v="400"/>
  </r>
  <r>
    <x v="2"/>
    <x v="400"/>
  </r>
  <r>
    <x v="2"/>
    <x v="400"/>
  </r>
  <r>
    <x v="2"/>
    <x v="628"/>
  </r>
  <r>
    <x v="2"/>
    <x v="60"/>
  </r>
  <r>
    <x v="2"/>
    <x v="60"/>
  </r>
  <r>
    <x v="2"/>
    <x v="453"/>
  </r>
  <r>
    <x v="2"/>
    <x v="453"/>
  </r>
  <r>
    <x v="2"/>
    <x v="217"/>
  </r>
  <r>
    <x v="2"/>
    <x v="217"/>
  </r>
  <r>
    <x v="2"/>
    <x v="38"/>
  </r>
  <r>
    <x v="2"/>
    <x v="38"/>
  </r>
  <r>
    <x v="2"/>
    <x v="217"/>
  </r>
  <r>
    <x v="2"/>
    <x v="545"/>
  </r>
  <r>
    <x v="2"/>
    <x v="543"/>
  </r>
  <r>
    <x v="2"/>
    <x v="543"/>
  </r>
  <r>
    <x v="2"/>
    <x v="543"/>
  </r>
  <r>
    <x v="2"/>
    <x v="543"/>
  </r>
  <r>
    <x v="2"/>
    <x v="625"/>
  </r>
  <r>
    <x v="2"/>
    <x v="625"/>
  </r>
  <r>
    <x v="2"/>
    <x v="625"/>
  </r>
  <r>
    <x v="2"/>
    <x v="607"/>
  </r>
  <r>
    <x v="2"/>
    <x v="607"/>
  </r>
  <r>
    <x v="2"/>
    <x v="607"/>
  </r>
  <r>
    <x v="2"/>
    <x v="400"/>
  </r>
  <r>
    <x v="2"/>
    <x v="298"/>
  </r>
  <r>
    <x v="2"/>
    <x v="501"/>
  </r>
  <r>
    <x v="2"/>
    <x v="501"/>
  </r>
  <r>
    <x v="2"/>
    <x v="501"/>
  </r>
  <r>
    <x v="2"/>
    <x v="296"/>
  </r>
  <r>
    <x v="2"/>
    <x v="664"/>
  </r>
  <r>
    <x v="2"/>
    <x v="275"/>
  </r>
  <r>
    <x v="2"/>
    <x v="34"/>
  </r>
  <r>
    <x v="2"/>
    <x v="738"/>
  </r>
  <r>
    <x v="2"/>
    <x v="390"/>
  </r>
  <r>
    <x v="2"/>
    <x v="641"/>
  </r>
  <r>
    <x v="2"/>
    <x v="502"/>
  </r>
  <r>
    <x v="2"/>
    <x v="502"/>
  </r>
  <r>
    <x v="2"/>
    <x v="502"/>
  </r>
  <r>
    <x v="2"/>
    <x v="502"/>
  </r>
  <r>
    <x v="2"/>
    <x v="402"/>
  </r>
  <r>
    <x v="2"/>
    <x v="248"/>
  </r>
  <r>
    <x v="2"/>
    <x v="248"/>
  </r>
  <r>
    <x v="2"/>
    <x v="248"/>
  </r>
  <r>
    <x v="2"/>
    <x v="739"/>
  </r>
  <r>
    <x v="2"/>
    <x v="739"/>
  </r>
  <r>
    <x v="2"/>
    <x v="583"/>
  </r>
  <r>
    <x v="2"/>
    <x v="393"/>
  </r>
  <r>
    <x v="2"/>
    <x v="393"/>
  </r>
  <r>
    <x v="2"/>
    <x v="393"/>
  </r>
  <r>
    <x v="2"/>
    <x v="161"/>
  </r>
  <r>
    <x v="2"/>
    <x v="161"/>
  </r>
  <r>
    <x v="2"/>
    <x v="116"/>
  </r>
  <r>
    <x v="2"/>
    <x v="116"/>
  </r>
  <r>
    <x v="2"/>
    <x v="116"/>
  </r>
  <r>
    <x v="2"/>
    <x v="116"/>
  </r>
  <r>
    <x v="2"/>
    <x v="588"/>
  </r>
  <r>
    <x v="2"/>
    <x v="211"/>
  </r>
  <r>
    <x v="2"/>
    <x v="247"/>
  </r>
  <r>
    <x v="2"/>
    <x v="654"/>
  </r>
  <r>
    <x v="2"/>
    <x v="274"/>
  </r>
  <r>
    <x v="2"/>
    <x v="274"/>
  </r>
  <r>
    <x v="2"/>
    <x v="640"/>
  </r>
  <r>
    <x v="2"/>
    <x v="640"/>
  </r>
  <r>
    <x v="2"/>
    <x v="640"/>
  </r>
  <r>
    <x v="2"/>
    <x v="641"/>
  </r>
  <r>
    <x v="2"/>
    <x v="641"/>
  </r>
  <r>
    <x v="2"/>
    <x v="641"/>
  </r>
  <r>
    <x v="2"/>
    <x v="641"/>
  </r>
  <r>
    <x v="2"/>
    <x v="290"/>
  </r>
  <r>
    <x v="2"/>
    <x v="456"/>
  </r>
  <r>
    <x v="2"/>
    <x v="456"/>
  </r>
  <r>
    <x v="2"/>
    <x v="190"/>
  </r>
  <r>
    <x v="2"/>
    <x v="280"/>
  </r>
  <r>
    <x v="2"/>
    <x v="280"/>
  </r>
  <r>
    <x v="2"/>
    <x v="656"/>
  </r>
  <r>
    <x v="2"/>
    <x v="656"/>
  </r>
  <r>
    <x v="2"/>
    <x v="656"/>
  </r>
  <r>
    <x v="2"/>
    <x v="694"/>
  </r>
  <r>
    <x v="2"/>
    <x v="694"/>
  </r>
  <r>
    <x v="2"/>
    <x v="694"/>
  </r>
  <r>
    <x v="2"/>
    <x v="153"/>
  </r>
  <r>
    <x v="2"/>
    <x v="153"/>
  </r>
  <r>
    <x v="2"/>
    <x v="81"/>
  </r>
  <r>
    <x v="2"/>
    <x v="255"/>
  </r>
  <r>
    <x v="2"/>
    <x v="255"/>
  </r>
  <r>
    <x v="2"/>
    <x v="255"/>
  </r>
  <r>
    <x v="2"/>
    <x v="255"/>
  </r>
  <r>
    <x v="2"/>
    <x v="740"/>
  </r>
  <r>
    <x v="2"/>
    <x v="741"/>
  </r>
  <r>
    <x v="2"/>
    <x v="432"/>
  </r>
  <r>
    <x v="2"/>
    <x v="432"/>
  </r>
  <r>
    <x v="2"/>
    <x v="511"/>
  </r>
  <r>
    <x v="2"/>
    <x v="511"/>
  </r>
  <r>
    <x v="2"/>
    <x v="223"/>
  </r>
  <r>
    <x v="2"/>
    <x v="402"/>
  </r>
  <r>
    <x v="2"/>
    <x v="402"/>
  </r>
  <r>
    <x v="2"/>
    <x v="2"/>
  </r>
  <r>
    <x v="2"/>
    <x v="425"/>
  </r>
  <r>
    <x v="2"/>
    <x v="425"/>
  </r>
  <r>
    <x v="2"/>
    <x v="730"/>
  </r>
  <r>
    <x v="2"/>
    <x v="411"/>
  </r>
  <r>
    <x v="2"/>
    <x v="584"/>
  </r>
  <r>
    <x v="2"/>
    <x v="78"/>
  </r>
  <r>
    <x v="2"/>
    <x v="78"/>
  </r>
  <r>
    <x v="2"/>
    <x v="78"/>
  </r>
  <r>
    <x v="2"/>
    <x v="78"/>
  </r>
  <r>
    <x v="2"/>
    <x v="308"/>
  </r>
  <r>
    <x v="2"/>
    <x v="581"/>
  </r>
  <r>
    <x v="2"/>
    <x v="581"/>
  </r>
  <r>
    <x v="2"/>
    <x v="235"/>
  </r>
  <r>
    <x v="2"/>
    <x v="235"/>
  </r>
  <r>
    <x v="2"/>
    <x v="235"/>
  </r>
  <r>
    <x v="2"/>
    <x v="692"/>
  </r>
  <r>
    <x v="2"/>
    <x v="692"/>
  </r>
  <r>
    <x v="2"/>
    <x v="692"/>
  </r>
  <r>
    <x v="2"/>
    <x v="150"/>
  </r>
  <r>
    <x v="2"/>
    <x v="150"/>
  </r>
  <r>
    <x v="2"/>
    <x v="660"/>
  </r>
  <r>
    <x v="2"/>
    <x v="660"/>
  </r>
  <r>
    <x v="2"/>
    <x v="660"/>
  </r>
  <r>
    <x v="2"/>
    <x v="660"/>
  </r>
  <r>
    <x v="2"/>
    <x v="660"/>
  </r>
  <r>
    <x v="2"/>
    <x v="660"/>
  </r>
  <r>
    <x v="2"/>
    <x v="660"/>
  </r>
  <r>
    <x v="2"/>
    <x v="660"/>
  </r>
  <r>
    <x v="2"/>
    <x v="660"/>
  </r>
  <r>
    <x v="2"/>
    <x v="524"/>
  </r>
  <r>
    <x v="2"/>
    <x v="742"/>
  </r>
  <r>
    <x v="2"/>
    <x v="143"/>
  </r>
  <r>
    <x v="2"/>
    <x v="143"/>
  </r>
  <r>
    <x v="2"/>
    <x v="143"/>
  </r>
  <r>
    <x v="2"/>
    <x v="22"/>
  </r>
  <r>
    <x v="2"/>
    <x v="153"/>
  </r>
  <r>
    <x v="2"/>
    <x v="457"/>
  </r>
  <r>
    <x v="2"/>
    <x v="485"/>
  </r>
  <r>
    <x v="2"/>
    <x v="452"/>
  </r>
  <r>
    <x v="2"/>
    <x v="452"/>
  </r>
  <r>
    <x v="2"/>
    <x v="694"/>
  </r>
  <r>
    <x v="2"/>
    <x v="694"/>
  </r>
  <r>
    <x v="2"/>
    <x v="168"/>
  </r>
  <r>
    <x v="2"/>
    <x v="168"/>
  </r>
  <r>
    <x v="2"/>
    <x v="349"/>
  </r>
  <r>
    <x v="2"/>
    <x v="98"/>
  </r>
  <r>
    <x v="2"/>
    <x v="98"/>
  </r>
  <r>
    <x v="2"/>
    <x v="333"/>
  </r>
  <r>
    <x v="2"/>
    <x v="333"/>
  </r>
  <r>
    <x v="2"/>
    <x v="333"/>
  </r>
  <r>
    <x v="2"/>
    <x v="461"/>
  </r>
  <r>
    <x v="2"/>
    <x v="644"/>
  </r>
  <r>
    <x v="2"/>
    <x v="56"/>
  </r>
  <r>
    <x v="2"/>
    <x v="239"/>
  </r>
  <r>
    <x v="2"/>
    <x v="743"/>
  </r>
  <r>
    <x v="2"/>
    <x v="743"/>
  </r>
  <r>
    <x v="2"/>
    <x v="369"/>
  </r>
  <r>
    <x v="2"/>
    <x v="456"/>
  </r>
  <r>
    <x v="2"/>
    <x v="456"/>
  </r>
  <r>
    <x v="2"/>
    <x v="456"/>
  </r>
  <r>
    <x v="2"/>
    <x v="456"/>
  </r>
  <r>
    <x v="2"/>
    <x v="510"/>
  </r>
  <r>
    <x v="2"/>
    <x v="629"/>
  </r>
  <r>
    <x v="2"/>
    <x v="160"/>
  </r>
  <r>
    <x v="2"/>
    <x v="388"/>
  </r>
  <r>
    <x v="2"/>
    <x v="388"/>
  </r>
  <r>
    <x v="2"/>
    <x v="388"/>
  </r>
  <r>
    <x v="2"/>
    <x v="441"/>
  </r>
  <r>
    <x v="2"/>
    <x v="441"/>
  </r>
  <r>
    <x v="2"/>
    <x v="357"/>
  </r>
  <r>
    <x v="2"/>
    <x v="387"/>
  </r>
  <r>
    <x v="2"/>
    <x v="696"/>
  </r>
  <r>
    <x v="2"/>
    <x v="422"/>
  </r>
  <r>
    <x v="2"/>
    <x v="284"/>
  </r>
  <r>
    <x v="2"/>
    <x v="284"/>
  </r>
  <r>
    <x v="2"/>
    <x v="263"/>
  </r>
  <r>
    <x v="2"/>
    <x v="105"/>
  </r>
  <r>
    <x v="2"/>
    <x v="457"/>
  </r>
  <r>
    <x v="2"/>
    <x v="622"/>
  </r>
  <r>
    <x v="2"/>
    <x v="622"/>
  </r>
  <r>
    <x v="2"/>
    <x v="20"/>
  </r>
  <r>
    <x v="2"/>
    <x v="20"/>
  </r>
  <r>
    <x v="2"/>
    <x v="171"/>
  </r>
  <r>
    <x v="2"/>
    <x v="171"/>
  </r>
  <r>
    <x v="2"/>
    <x v="171"/>
  </r>
  <r>
    <x v="2"/>
    <x v="322"/>
  </r>
  <r>
    <x v="2"/>
    <x v="393"/>
  </r>
  <r>
    <x v="2"/>
    <x v="393"/>
  </r>
  <r>
    <x v="2"/>
    <x v="5"/>
  </r>
  <r>
    <x v="2"/>
    <x v="5"/>
  </r>
  <r>
    <x v="2"/>
    <x v="5"/>
  </r>
  <r>
    <x v="2"/>
    <x v="744"/>
  </r>
  <r>
    <x v="2"/>
    <x v="744"/>
  </r>
  <r>
    <x v="2"/>
    <x v="744"/>
  </r>
  <r>
    <x v="2"/>
    <x v="744"/>
  </r>
  <r>
    <x v="2"/>
    <x v="47"/>
  </r>
  <r>
    <x v="2"/>
    <x v="47"/>
  </r>
  <r>
    <x v="2"/>
    <x v="552"/>
  </r>
  <r>
    <x v="2"/>
    <x v="246"/>
  </r>
  <r>
    <x v="2"/>
    <x v="246"/>
  </r>
  <r>
    <x v="2"/>
    <x v="15"/>
  </r>
  <r>
    <x v="2"/>
    <x v="745"/>
  </r>
  <r>
    <x v="2"/>
    <x v="745"/>
  </r>
  <r>
    <x v="2"/>
    <x v="745"/>
  </r>
  <r>
    <x v="2"/>
    <x v="745"/>
  </r>
  <r>
    <x v="2"/>
    <x v="745"/>
  </r>
  <r>
    <x v="2"/>
    <x v="745"/>
  </r>
  <r>
    <x v="2"/>
    <x v="323"/>
  </r>
  <r>
    <x v="2"/>
    <x v="323"/>
  </r>
  <r>
    <x v="2"/>
    <x v="738"/>
  </r>
  <r>
    <x v="2"/>
    <x v="559"/>
  </r>
  <r>
    <x v="2"/>
    <x v="559"/>
  </r>
  <r>
    <x v="2"/>
    <x v="559"/>
  </r>
  <r>
    <x v="2"/>
    <x v="558"/>
  </r>
  <r>
    <x v="2"/>
    <x v="558"/>
  </r>
  <r>
    <x v="2"/>
    <x v="558"/>
  </r>
  <r>
    <x v="2"/>
    <x v="474"/>
  </r>
  <r>
    <x v="2"/>
    <x v="168"/>
  </r>
  <r>
    <x v="2"/>
    <x v="561"/>
  </r>
  <r>
    <x v="2"/>
    <x v="246"/>
  </r>
  <r>
    <x v="2"/>
    <x v="368"/>
  </r>
  <r>
    <x v="2"/>
    <x v="368"/>
  </r>
  <r>
    <x v="2"/>
    <x v="50"/>
  </r>
  <r>
    <x v="2"/>
    <x v="5"/>
  </r>
  <r>
    <x v="2"/>
    <x v="5"/>
  </r>
  <r>
    <x v="2"/>
    <x v="216"/>
  </r>
  <r>
    <x v="2"/>
    <x v="288"/>
  </r>
  <r>
    <x v="2"/>
    <x v="288"/>
  </r>
  <r>
    <x v="2"/>
    <x v="288"/>
  </r>
  <r>
    <x v="2"/>
    <x v="146"/>
  </r>
  <r>
    <x v="2"/>
    <x v="645"/>
  </r>
  <r>
    <x v="2"/>
    <x v="645"/>
  </r>
  <r>
    <x v="2"/>
    <x v="139"/>
  </r>
  <r>
    <x v="2"/>
    <x v="515"/>
  </r>
  <r>
    <x v="2"/>
    <x v="112"/>
  </r>
  <r>
    <x v="2"/>
    <x v="582"/>
  </r>
  <r>
    <x v="2"/>
    <x v="442"/>
  </r>
  <r>
    <x v="2"/>
    <x v="83"/>
  </r>
  <r>
    <x v="2"/>
    <x v="83"/>
  </r>
  <r>
    <x v="2"/>
    <x v="506"/>
  </r>
  <r>
    <x v="2"/>
    <x v="506"/>
  </r>
  <r>
    <x v="2"/>
    <x v="506"/>
  </r>
  <r>
    <x v="2"/>
    <x v="506"/>
  </r>
  <r>
    <x v="2"/>
    <x v="391"/>
  </r>
  <r>
    <x v="2"/>
    <x v="391"/>
  </r>
  <r>
    <x v="2"/>
    <x v="391"/>
  </r>
  <r>
    <x v="2"/>
    <x v="456"/>
  </r>
  <r>
    <x v="2"/>
    <x v="456"/>
  </r>
  <r>
    <x v="2"/>
    <x v="456"/>
  </r>
  <r>
    <x v="2"/>
    <x v="469"/>
  </r>
  <r>
    <x v="2"/>
    <x v="469"/>
  </r>
  <r>
    <x v="2"/>
    <x v="584"/>
  </r>
  <r>
    <x v="2"/>
    <x v="190"/>
  </r>
  <r>
    <x v="2"/>
    <x v="195"/>
  </r>
  <r>
    <x v="2"/>
    <x v="79"/>
  </r>
  <r>
    <x v="2"/>
    <x v="79"/>
  </r>
  <r>
    <x v="2"/>
    <x v="79"/>
  </r>
  <r>
    <x v="2"/>
    <x v="615"/>
  </r>
  <r>
    <x v="2"/>
    <x v="746"/>
  </r>
  <r>
    <x v="2"/>
    <x v="746"/>
  </r>
  <r>
    <x v="2"/>
    <x v="221"/>
  </r>
  <r>
    <x v="2"/>
    <x v="691"/>
  </r>
  <r>
    <x v="2"/>
    <x v="76"/>
  </r>
  <r>
    <x v="2"/>
    <x v="76"/>
  </r>
  <r>
    <x v="2"/>
    <x v="542"/>
  </r>
  <r>
    <x v="2"/>
    <x v="542"/>
  </r>
  <r>
    <x v="2"/>
    <x v="542"/>
  </r>
  <r>
    <x v="2"/>
    <x v="542"/>
  </r>
  <r>
    <x v="2"/>
    <x v="87"/>
  </r>
  <r>
    <x v="2"/>
    <x v="12"/>
  </r>
  <r>
    <x v="2"/>
    <x v="12"/>
  </r>
  <r>
    <x v="2"/>
    <x v="12"/>
  </r>
  <r>
    <x v="2"/>
    <x v="443"/>
  </r>
  <r>
    <x v="2"/>
    <x v="443"/>
  </r>
  <r>
    <x v="2"/>
    <x v="80"/>
  </r>
  <r>
    <x v="2"/>
    <x v="80"/>
  </r>
  <r>
    <x v="2"/>
    <x v="80"/>
  </r>
  <r>
    <x v="2"/>
    <x v="559"/>
  </r>
  <r>
    <x v="2"/>
    <x v="559"/>
  </r>
  <r>
    <x v="2"/>
    <x v="559"/>
  </r>
  <r>
    <x v="2"/>
    <x v="530"/>
  </r>
  <r>
    <x v="2"/>
    <x v="300"/>
  </r>
  <r>
    <x v="2"/>
    <x v="388"/>
  </r>
  <r>
    <x v="2"/>
    <x v="388"/>
  </r>
  <r>
    <x v="2"/>
    <x v="23"/>
  </r>
  <r>
    <x v="2"/>
    <x v="747"/>
  </r>
  <r>
    <x v="2"/>
    <x v="237"/>
  </r>
  <r>
    <x v="2"/>
    <x v="237"/>
  </r>
  <r>
    <x v="2"/>
    <x v="237"/>
  </r>
  <r>
    <x v="2"/>
    <x v="237"/>
  </r>
  <r>
    <x v="2"/>
    <x v="649"/>
  </r>
  <r>
    <x v="2"/>
    <x v="168"/>
  </r>
  <r>
    <x v="2"/>
    <x v="168"/>
  </r>
  <r>
    <x v="2"/>
    <x v="488"/>
  </r>
  <r>
    <x v="2"/>
    <x v="358"/>
  </r>
  <r>
    <x v="2"/>
    <x v="183"/>
  </r>
  <r>
    <x v="2"/>
    <x v="183"/>
  </r>
  <r>
    <x v="2"/>
    <x v="183"/>
  </r>
  <r>
    <x v="2"/>
    <x v="240"/>
  </r>
  <r>
    <x v="2"/>
    <x v="500"/>
  </r>
  <r>
    <x v="2"/>
    <x v="500"/>
  </r>
  <r>
    <x v="2"/>
    <x v="151"/>
  </r>
  <r>
    <x v="2"/>
    <x v="151"/>
  </r>
  <r>
    <x v="2"/>
    <x v="746"/>
  </r>
  <r>
    <x v="2"/>
    <x v="401"/>
  </r>
  <r>
    <x v="2"/>
    <x v="345"/>
  </r>
  <r>
    <x v="2"/>
    <x v="748"/>
  </r>
  <r>
    <x v="2"/>
    <x v="748"/>
  </r>
  <r>
    <x v="2"/>
    <x v="503"/>
  </r>
  <r>
    <x v="2"/>
    <x v="503"/>
  </r>
  <r>
    <x v="2"/>
    <x v="424"/>
  </r>
  <r>
    <x v="2"/>
    <x v="424"/>
  </r>
  <r>
    <x v="2"/>
    <x v="424"/>
  </r>
  <r>
    <x v="2"/>
    <x v="599"/>
  </r>
  <r>
    <x v="2"/>
    <x v="599"/>
  </r>
  <r>
    <x v="2"/>
    <x v="146"/>
  </r>
  <r>
    <x v="2"/>
    <x v="146"/>
  </r>
  <r>
    <x v="2"/>
    <x v="117"/>
  </r>
  <r>
    <x v="2"/>
    <x v="117"/>
  </r>
  <r>
    <x v="2"/>
    <x v="117"/>
  </r>
  <r>
    <x v="2"/>
    <x v="117"/>
  </r>
  <r>
    <x v="2"/>
    <x v="117"/>
  </r>
  <r>
    <x v="2"/>
    <x v="117"/>
  </r>
  <r>
    <x v="2"/>
    <x v="111"/>
  </r>
  <r>
    <x v="2"/>
    <x v="111"/>
  </r>
  <r>
    <x v="2"/>
    <x v="111"/>
  </r>
  <r>
    <x v="2"/>
    <x v="111"/>
  </r>
  <r>
    <x v="2"/>
    <x v="111"/>
  </r>
  <r>
    <x v="2"/>
    <x v="111"/>
  </r>
  <r>
    <x v="2"/>
    <x v="111"/>
  </r>
  <r>
    <x v="2"/>
    <x v="457"/>
  </r>
  <r>
    <x v="2"/>
    <x v="457"/>
  </r>
  <r>
    <x v="2"/>
    <x v="457"/>
  </r>
  <r>
    <x v="2"/>
    <x v="416"/>
  </r>
  <r>
    <x v="2"/>
    <x v="542"/>
  </r>
  <r>
    <x v="2"/>
    <x v="542"/>
  </r>
  <r>
    <x v="2"/>
    <x v="451"/>
  </r>
  <r>
    <x v="2"/>
    <x v="451"/>
  </r>
  <r>
    <x v="2"/>
    <x v="451"/>
  </r>
  <r>
    <x v="2"/>
    <x v="451"/>
  </r>
  <r>
    <x v="2"/>
    <x v="451"/>
  </r>
  <r>
    <x v="2"/>
    <x v="749"/>
  </r>
  <r>
    <x v="2"/>
    <x v="722"/>
  </r>
  <r>
    <x v="2"/>
    <x v="194"/>
  </r>
  <r>
    <x v="2"/>
    <x v="13"/>
  </r>
  <r>
    <x v="2"/>
    <x v="13"/>
  </r>
  <r>
    <x v="2"/>
    <x v="271"/>
  </r>
  <r>
    <x v="2"/>
    <x v="271"/>
  </r>
  <r>
    <x v="2"/>
    <x v="252"/>
  </r>
  <r>
    <x v="2"/>
    <x v="655"/>
  </r>
  <r>
    <x v="2"/>
    <x v="655"/>
  </r>
  <r>
    <x v="2"/>
    <x v="655"/>
  </r>
  <r>
    <x v="2"/>
    <x v="721"/>
  </r>
  <r>
    <x v="2"/>
    <x v="721"/>
  </r>
  <r>
    <x v="2"/>
    <x v="683"/>
  </r>
  <r>
    <x v="2"/>
    <x v="304"/>
  </r>
  <r>
    <x v="2"/>
    <x v="750"/>
  </r>
  <r>
    <x v="2"/>
    <x v="750"/>
  </r>
  <r>
    <x v="2"/>
    <x v="750"/>
  </r>
  <r>
    <x v="2"/>
    <x v="315"/>
  </r>
  <r>
    <x v="2"/>
    <x v="315"/>
  </r>
  <r>
    <x v="2"/>
    <x v="315"/>
  </r>
  <r>
    <x v="2"/>
    <x v="524"/>
  </r>
  <r>
    <x v="2"/>
    <x v="555"/>
  </r>
  <r>
    <x v="2"/>
    <x v="555"/>
  </r>
  <r>
    <x v="2"/>
    <x v="200"/>
  </r>
  <r>
    <x v="2"/>
    <x v="731"/>
  </r>
  <r>
    <x v="2"/>
    <x v="751"/>
  </r>
  <r>
    <x v="2"/>
    <x v="154"/>
  </r>
  <r>
    <x v="2"/>
    <x v="151"/>
  </r>
  <r>
    <x v="2"/>
    <x v="687"/>
  </r>
  <r>
    <x v="2"/>
    <x v="221"/>
  </r>
  <r>
    <x v="2"/>
    <x v="221"/>
  </r>
  <r>
    <x v="2"/>
    <x v="221"/>
  </r>
  <r>
    <x v="2"/>
    <x v="752"/>
  </r>
  <r>
    <x v="2"/>
    <x v="752"/>
  </r>
  <r>
    <x v="2"/>
    <x v="752"/>
  </r>
  <r>
    <x v="2"/>
    <x v="741"/>
  </r>
  <r>
    <x v="2"/>
    <x v="204"/>
  </r>
  <r>
    <x v="2"/>
    <x v="204"/>
  </r>
  <r>
    <x v="2"/>
    <x v="275"/>
  </r>
  <r>
    <x v="2"/>
    <x v="423"/>
  </r>
  <r>
    <x v="2"/>
    <x v="423"/>
  </r>
  <r>
    <x v="2"/>
    <x v="423"/>
  </r>
  <r>
    <x v="2"/>
    <x v="245"/>
  </r>
  <r>
    <x v="2"/>
    <x v="150"/>
  </r>
  <r>
    <x v="2"/>
    <x v="150"/>
  </r>
  <r>
    <x v="2"/>
    <x v="150"/>
  </r>
  <r>
    <x v="2"/>
    <x v="150"/>
  </r>
  <r>
    <x v="2"/>
    <x v="710"/>
  </r>
  <r>
    <x v="2"/>
    <x v="710"/>
  </r>
  <r>
    <x v="2"/>
    <x v="710"/>
  </r>
  <r>
    <x v="2"/>
    <x v="753"/>
  </r>
  <r>
    <x v="2"/>
    <x v="753"/>
  </r>
  <r>
    <x v="2"/>
    <x v="753"/>
  </r>
  <r>
    <x v="2"/>
    <x v="753"/>
  </r>
  <r>
    <x v="2"/>
    <x v="753"/>
  </r>
  <r>
    <x v="2"/>
    <x v="753"/>
  </r>
  <r>
    <x v="2"/>
    <x v="11"/>
  </r>
  <r>
    <x v="2"/>
    <x v="225"/>
  </r>
  <r>
    <x v="2"/>
    <x v="429"/>
  </r>
  <r>
    <x v="2"/>
    <x v="429"/>
  </r>
  <r>
    <x v="2"/>
    <x v="406"/>
  </r>
  <r>
    <x v="2"/>
    <x v="406"/>
  </r>
  <r>
    <x v="2"/>
    <x v="368"/>
  </r>
  <r>
    <x v="2"/>
    <x v="596"/>
  </r>
  <r>
    <x v="2"/>
    <x v="754"/>
  </r>
  <r>
    <x v="2"/>
    <x v="754"/>
  </r>
  <r>
    <x v="2"/>
    <x v="81"/>
  </r>
  <r>
    <x v="2"/>
    <x v="81"/>
  </r>
  <r>
    <x v="2"/>
    <x v="671"/>
  </r>
  <r>
    <x v="2"/>
    <x v="671"/>
  </r>
  <r>
    <x v="2"/>
    <x v="671"/>
  </r>
  <r>
    <x v="2"/>
    <x v="721"/>
  </r>
  <r>
    <x v="2"/>
    <x v="721"/>
  </r>
  <r>
    <x v="2"/>
    <x v="671"/>
  </r>
  <r>
    <x v="2"/>
    <x v="344"/>
  </r>
  <r>
    <x v="2"/>
    <x v="740"/>
  </r>
  <r>
    <x v="2"/>
    <x v="740"/>
  </r>
  <r>
    <x v="2"/>
    <x v="740"/>
  </r>
  <r>
    <x v="2"/>
    <x v="740"/>
  </r>
  <r>
    <x v="2"/>
    <x v="740"/>
  </r>
  <r>
    <x v="2"/>
    <x v="740"/>
  </r>
  <r>
    <x v="2"/>
    <x v="169"/>
  </r>
  <r>
    <x v="2"/>
    <x v="68"/>
  </r>
  <r>
    <x v="2"/>
    <x v="68"/>
  </r>
  <r>
    <x v="2"/>
    <x v="68"/>
  </r>
  <r>
    <x v="2"/>
    <x v="68"/>
  </r>
  <r>
    <x v="2"/>
    <x v="68"/>
  </r>
  <r>
    <x v="2"/>
    <x v="335"/>
  </r>
  <r>
    <x v="2"/>
    <x v="331"/>
  </r>
  <r>
    <x v="2"/>
    <x v="621"/>
  </r>
  <r>
    <x v="2"/>
    <x v="621"/>
  </r>
  <r>
    <x v="2"/>
    <x v="152"/>
  </r>
  <r>
    <x v="2"/>
    <x v="332"/>
  </r>
  <r>
    <x v="2"/>
    <x v="2"/>
  </r>
  <r>
    <x v="2"/>
    <x v="433"/>
  </r>
  <r>
    <x v="2"/>
    <x v="755"/>
  </r>
  <r>
    <x v="2"/>
    <x v="755"/>
  </r>
  <r>
    <x v="2"/>
    <x v="755"/>
  </r>
  <r>
    <x v="2"/>
    <x v="755"/>
  </r>
  <r>
    <x v="2"/>
    <x v="755"/>
  </r>
  <r>
    <x v="2"/>
    <x v="310"/>
  </r>
  <r>
    <x v="2"/>
    <x v="431"/>
  </r>
  <r>
    <x v="2"/>
    <x v="344"/>
  </r>
  <r>
    <x v="2"/>
    <x v="207"/>
  </r>
  <r>
    <x v="2"/>
    <x v="422"/>
  </r>
  <r>
    <x v="2"/>
    <x v="76"/>
  </r>
  <r>
    <x v="2"/>
    <x v="747"/>
  </r>
  <r>
    <x v="2"/>
    <x v="312"/>
  </r>
  <r>
    <x v="2"/>
    <x v="312"/>
  </r>
  <r>
    <x v="2"/>
    <x v="98"/>
  </r>
  <r>
    <x v="2"/>
    <x v="98"/>
  </r>
  <r>
    <x v="2"/>
    <x v="564"/>
  </r>
  <r>
    <x v="2"/>
    <x v="521"/>
  </r>
  <r>
    <x v="2"/>
    <x v="521"/>
  </r>
  <r>
    <x v="2"/>
    <x v="521"/>
  </r>
  <r>
    <x v="2"/>
    <x v="521"/>
  </r>
  <r>
    <x v="2"/>
    <x v="521"/>
  </r>
  <r>
    <x v="2"/>
    <x v="521"/>
  </r>
  <r>
    <x v="2"/>
    <x v="521"/>
  </r>
  <r>
    <x v="2"/>
    <x v="495"/>
  </r>
  <r>
    <x v="2"/>
    <x v="188"/>
  </r>
  <r>
    <x v="2"/>
    <x v="188"/>
  </r>
  <r>
    <x v="2"/>
    <x v="188"/>
  </r>
  <r>
    <x v="2"/>
    <x v="426"/>
  </r>
  <r>
    <x v="2"/>
    <x v="0"/>
  </r>
  <r>
    <x v="2"/>
    <x v="46"/>
  </r>
  <r>
    <x v="2"/>
    <x v="728"/>
  </r>
  <r>
    <x v="2"/>
    <x v="445"/>
  </r>
  <r>
    <x v="2"/>
    <x v="42"/>
  </r>
  <r>
    <x v="2"/>
    <x v="42"/>
  </r>
  <r>
    <x v="2"/>
    <x v="132"/>
  </r>
  <r>
    <x v="2"/>
    <x v="132"/>
  </r>
  <r>
    <x v="2"/>
    <x v="316"/>
  </r>
  <r>
    <x v="2"/>
    <x v="316"/>
  </r>
  <r>
    <x v="2"/>
    <x v="316"/>
  </r>
  <r>
    <x v="2"/>
    <x v="399"/>
  </r>
  <r>
    <x v="2"/>
    <x v="399"/>
  </r>
  <r>
    <x v="2"/>
    <x v="399"/>
  </r>
  <r>
    <x v="2"/>
    <x v="399"/>
  </r>
  <r>
    <x v="2"/>
    <x v="34"/>
  </r>
  <r>
    <x v="2"/>
    <x v="34"/>
  </r>
  <r>
    <x v="2"/>
    <x v="224"/>
  </r>
  <r>
    <x v="2"/>
    <x v="84"/>
  </r>
  <r>
    <x v="2"/>
    <x v="84"/>
  </r>
  <r>
    <x v="2"/>
    <x v="84"/>
  </r>
  <r>
    <x v="2"/>
    <x v="84"/>
  </r>
  <r>
    <x v="2"/>
    <x v="84"/>
  </r>
  <r>
    <x v="2"/>
    <x v="478"/>
  </r>
  <r>
    <x v="2"/>
    <x v="132"/>
  </r>
  <r>
    <x v="2"/>
    <x v="123"/>
  </r>
  <r>
    <x v="2"/>
    <x v="81"/>
  </r>
  <r>
    <x v="2"/>
    <x v="81"/>
  </r>
  <r>
    <x v="2"/>
    <x v="519"/>
  </r>
  <r>
    <x v="2"/>
    <x v="622"/>
  </r>
  <r>
    <x v="2"/>
    <x v="469"/>
  </r>
  <r>
    <x v="2"/>
    <x v="564"/>
  </r>
  <r>
    <x v="2"/>
    <x v="564"/>
  </r>
  <r>
    <x v="2"/>
    <x v="49"/>
  </r>
  <r>
    <x v="2"/>
    <x v="85"/>
  </r>
  <r>
    <x v="2"/>
    <x v="756"/>
  </r>
  <r>
    <x v="2"/>
    <x v="756"/>
  </r>
  <r>
    <x v="2"/>
    <x v="562"/>
  </r>
  <r>
    <x v="2"/>
    <x v="721"/>
  </r>
  <r>
    <x v="2"/>
    <x v="721"/>
  </r>
  <r>
    <x v="2"/>
    <x v="721"/>
  </r>
  <r>
    <x v="2"/>
    <x v="721"/>
  </r>
  <r>
    <x v="2"/>
    <x v="721"/>
  </r>
  <r>
    <x v="2"/>
    <x v="721"/>
  </r>
  <r>
    <x v="2"/>
    <x v="467"/>
  </r>
  <r>
    <x v="2"/>
    <x v="458"/>
  </r>
  <r>
    <x v="2"/>
    <x v="437"/>
  </r>
  <r>
    <x v="2"/>
    <x v="318"/>
  </r>
  <r>
    <x v="2"/>
    <x v="64"/>
  </r>
  <r>
    <x v="2"/>
    <x v="757"/>
  </r>
  <r>
    <x v="2"/>
    <x v="757"/>
  </r>
  <r>
    <x v="2"/>
    <x v="757"/>
  </r>
  <r>
    <x v="2"/>
    <x v="757"/>
  </r>
  <r>
    <x v="2"/>
    <x v="469"/>
  </r>
  <r>
    <x v="2"/>
    <x v="469"/>
  </r>
  <r>
    <x v="2"/>
    <x v="285"/>
  </r>
  <r>
    <x v="2"/>
    <x v="640"/>
  </r>
  <r>
    <x v="2"/>
    <x v="640"/>
  </r>
  <r>
    <x v="2"/>
    <x v="640"/>
  </r>
  <r>
    <x v="2"/>
    <x v="102"/>
  </r>
  <r>
    <x v="2"/>
    <x v="102"/>
  </r>
  <r>
    <x v="2"/>
    <x v="102"/>
  </r>
  <r>
    <x v="2"/>
    <x v="102"/>
  </r>
  <r>
    <x v="2"/>
    <x v="263"/>
  </r>
  <r>
    <x v="2"/>
    <x v="263"/>
  </r>
  <r>
    <x v="2"/>
    <x v="263"/>
  </r>
  <r>
    <x v="2"/>
    <x v="263"/>
  </r>
  <r>
    <x v="2"/>
    <x v="495"/>
  </r>
  <r>
    <x v="2"/>
    <x v="495"/>
  </r>
  <r>
    <x v="2"/>
    <x v="149"/>
  </r>
  <r>
    <x v="2"/>
    <x v="149"/>
  </r>
  <r>
    <x v="2"/>
    <x v="149"/>
  </r>
  <r>
    <x v="2"/>
    <x v="149"/>
  </r>
  <r>
    <x v="2"/>
    <x v="149"/>
  </r>
  <r>
    <x v="2"/>
    <x v="552"/>
  </r>
  <r>
    <x v="2"/>
    <x v="552"/>
  </r>
  <r>
    <x v="2"/>
    <x v="752"/>
  </r>
  <r>
    <x v="2"/>
    <x v="174"/>
  </r>
  <r>
    <x v="2"/>
    <x v="174"/>
  </r>
  <r>
    <x v="2"/>
    <x v="174"/>
  </r>
  <r>
    <x v="2"/>
    <x v="267"/>
  </r>
  <r>
    <x v="2"/>
    <x v="267"/>
  </r>
  <r>
    <x v="2"/>
    <x v="267"/>
  </r>
  <r>
    <x v="2"/>
    <x v="462"/>
  </r>
  <r>
    <x v="2"/>
    <x v="329"/>
  </r>
  <r>
    <x v="2"/>
    <x v="566"/>
  </r>
  <r>
    <x v="2"/>
    <x v="566"/>
  </r>
  <r>
    <x v="2"/>
    <x v="68"/>
  </r>
  <r>
    <x v="2"/>
    <x v="68"/>
  </r>
  <r>
    <x v="2"/>
    <x v="68"/>
  </r>
  <r>
    <x v="2"/>
    <x v="68"/>
  </r>
  <r>
    <x v="2"/>
    <x v="68"/>
  </r>
  <r>
    <x v="2"/>
    <x v="150"/>
  </r>
  <r>
    <x v="2"/>
    <x v="451"/>
  </r>
  <r>
    <x v="2"/>
    <x v="556"/>
  </r>
  <r>
    <x v="2"/>
    <x v="556"/>
  </r>
  <r>
    <x v="2"/>
    <x v="745"/>
  </r>
  <r>
    <x v="2"/>
    <x v="745"/>
  </r>
  <r>
    <x v="2"/>
    <x v="745"/>
  </r>
  <r>
    <x v="2"/>
    <x v="706"/>
  </r>
  <r>
    <x v="2"/>
    <x v="706"/>
  </r>
  <r>
    <x v="2"/>
    <x v="706"/>
  </r>
  <r>
    <x v="2"/>
    <x v="706"/>
  </r>
  <r>
    <x v="2"/>
    <x v="706"/>
  </r>
  <r>
    <x v="2"/>
    <x v="758"/>
  </r>
  <r>
    <x v="2"/>
    <x v="196"/>
  </r>
  <r>
    <x v="2"/>
    <x v="123"/>
  </r>
  <r>
    <x v="2"/>
    <x v="123"/>
  </r>
  <r>
    <x v="2"/>
    <x v="123"/>
  </r>
  <r>
    <x v="2"/>
    <x v="176"/>
  </r>
  <r>
    <x v="2"/>
    <x v="483"/>
  </r>
  <r>
    <x v="2"/>
    <x v="306"/>
  </r>
  <r>
    <x v="2"/>
    <x v="306"/>
  </r>
  <r>
    <x v="2"/>
    <x v="306"/>
  </r>
  <r>
    <x v="2"/>
    <x v="306"/>
  </r>
  <r>
    <x v="2"/>
    <x v="306"/>
  </r>
  <r>
    <x v="2"/>
    <x v="306"/>
  </r>
  <r>
    <x v="2"/>
    <x v="306"/>
  </r>
  <r>
    <x v="2"/>
    <x v="306"/>
  </r>
  <r>
    <x v="2"/>
    <x v="739"/>
  </r>
  <r>
    <x v="2"/>
    <x v="615"/>
  </r>
  <r>
    <x v="2"/>
    <x v="615"/>
  </r>
  <r>
    <x v="2"/>
    <x v="372"/>
  </r>
  <r>
    <x v="2"/>
    <x v="372"/>
  </r>
  <r>
    <x v="2"/>
    <x v="443"/>
  </r>
  <r>
    <x v="2"/>
    <x v="443"/>
  </r>
  <r>
    <x v="2"/>
    <x v="443"/>
  </r>
  <r>
    <x v="2"/>
    <x v="443"/>
  </r>
  <r>
    <x v="2"/>
    <x v="685"/>
  </r>
  <r>
    <x v="2"/>
    <x v="685"/>
  </r>
  <r>
    <x v="2"/>
    <x v="385"/>
  </r>
  <r>
    <x v="2"/>
    <x v="150"/>
  </r>
  <r>
    <x v="2"/>
    <x v="150"/>
  </r>
  <r>
    <x v="2"/>
    <x v="150"/>
  </r>
  <r>
    <x v="2"/>
    <x v="85"/>
  </r>
  <r>
    <x v="2"/>
    <x v="502"/>
  </r>
  <r>
    <x v="2"/>
    <x v="318"/>
  </r>
  <r>
    <x v="2"/>
    <x v="318"/>
  </r>
  <r>
    <x v="2"/>
    <x v="318"/>
  </r>
  <r>
    <x v="2"/>
    <x v="318"/>
  </r>
  <r>
    <x v="2"/>
    <x v="318"/>
  </r>
  <r>
    <x v="2"/>
    <x v="318"/>
  </r>
  <r>
    <x v="2"/>
    <x v="318"/>
  </r>
  <r>
    <x v="2"/>
    <x v="647"/>
  </r>
  <r>
    <x v="2"/>
    <x v="647"/>
  </r>
  <r>
    <x v="2"/>
    <x v="647"/>
  </r>
  <r>
    <x v="2"/>
    <x v="647"/>
  </r>
  <r>
    <x v="2"/>
    <x v="179"/>
  </r>
  <r>
    <x v="2"/>
    <x v="179"/>
  </r>
  <r>
    <x v="2"/>
    <x v="219"/>
  </r>
  <r>
    <x v="2"/>
    <x v="219"/>
  </r>
  <r>
    <x v="2"/>
    <x v="219"/>
  </r>
  <r>
    <x v="2"/>
    <x v="74"/>
  </r>
  <r>
    <x v="2"/>
    <x v="74"/>
  </r>
  <r>
    <x v="2"/>
    <x v="590"/>
  </r>
  <r>
    <x v="2"/>
    <x v="554"/>
  </r>
  <r>
    <x v="2"/>
    <x v="56"/>
  </r>
  <r>
    <x v="2"/>
    <x v="759"/>
  </r>
  <r>
    <x v="2"/>
    <x v="584"/>
  </r>
  <r>
    <x v="2"/>
    <x v="584"/>
  </r>
  <r>
    <x v="2"/>
    <x v="584"/>
  </r>
  <r>
    <x v="2"/>
    <x v="584"/>
  </r>
  <r>
    <x v="2"/>
    <x v="584"/>
  </r>
  <r>
    <x v="2"/>
    <x v="584"/>
  </r>
  <r>
    <x v="2"/>
    <x v="584"/>
  </r>
  <r>
    <x v="2"/>
    <x v="237"/>
  </r>
  <r>
    <x v="2"/>
    <x v="237"/>
  </r>
  <r>
    <x v="2"/>
    <x v="5"/>
  </r>
  <r>
    <x v="2"/>
    <x v="5"/>
  </r>
  <r>
    <x v="2"/>
    <x v="5"/>
  </r>
  <r>
    <x v="2"/>
    <x v="760"/>
  </r>
  <r>
    <x v="2"/>
    <x v="760"/>
  </r>
  <r>
    <x v="2"/>
    <x v="476"/>
  </r>
  <r>
    <x v="2"/>
    <x v="365"/>
  </r>
  <r>
    <x v="2"/>
    <x v="365"/>
  </r>
  <r>
    <x v="2"/>
    <x v="761"/>
  </r>
  <r>
    <x v="2"/>
    <x v="193"/>
  </r>
  <r>
    <x v="2"/>
    <x v="460"/>
  </r>
  <r>
    <x v="2"/>
    <x v="622"/>
  </r>
  <r>
    <x v="2"/>
    <x v="499"/>
  </r>
  <r>
    <x v="2"/>
    <x v="635"/>
  </r>
  <r>
    <x v="2"/>
    <x v="635"/>
  </r>
  <r>
    <x v="2"/>
    <x v="635"/>
  </r>
  <r>
    <x v="2"/>
    <x v="733"/>
  </r>
  <r>
    <x v="2"/>
    <x v="126"/>
  </r>
  <r>
    <x v="2"/>
    <x v="126"/>
  </r>
  <r>
    <x v="2"/>
    <x v="126"/>
  </r>
  <r>
    <x v="2"/>
    <x v="414"/>
  </r>
  <r>
    <x v="2"/>
    <x v="145"/>
  </r>
  <r>
    <x v="2"/>
    <x v="145"/>
  </r>
  <r>
    <x v="2"/>
    <x v="145"/>
  </r>
  <r>
    <x v="2"/>
    <x v="9"/>
  </r>
  <r>
    <x v="2"/>
    <x v="762"/>
  </r>
  <r>
    <x v="2"/>
    <x v="660"/>
  </r>
  <r>
    <x v="2"/>
    <x v="660"/>
  </r>
  <r>
    <x v="2"/>
    <x v="236"/>
  </r>
  <r>
    <x v="2"/>
    <x v="236"/>
  </r>
  <r>
    <x v="2"/>
    <x v="236"/>
  </r>
  <r>
    <x v="2"/>
    <x v="236"/>
  </r>
  <r>
    <x v="2"/>
    <x v="236"/>
  </r>
  <r>
    <x v="2"/>
    <x v="675"/>
  </r>
  <r>
    <x v="2"/>
    <x v="675"/>
  </r>
  <r>
    <x v="2"/>
    <x v="353"/>
  </r>
  <r>
    <x v="2"/>
    <x v="710"/>
  </r>
  <r>
    <x v="2"/>
    <x v="710"/>
  </r>
  <r>
    <x v="2"/>
    <x v="400"/>
  </r>
  <r>
    <x v="2"/>
    <x v="400"/>
  </r>
  <r>
    <x v="2"/>
    <x v="299"/>
  </r>
  <r>
    <x v="2"/>
    <x v="299"/>
  </r>
  <r>
    <x v="2"/>
    <x v="299"/>
  </r>
  <r>
    <x v="2"/>
    <x v="299"/>
  </r>
  <r>
    <x v="2"/>
    <x v="299"/>
  </r>
  <r>
    <x v="2"/>
    <x v="299"/>
  </r>
  <r>
    <x v="2"/>
    <x v="299"/>
  </r>
  <r>
    <x v="2"/>
    <x v="90"/>
  </r>
  <r>
    <x v="2"/>
    <x v="331"/>
  </r>
  <r>
    <x v="2"/>
    <x v="217"/>
  </r>
  <r>
    <x v="2"/>
    <x v="298"/>
  </r>
  <r>
    <x v="2"/>
    <x v="298"/>
  </r>
  <r>
    <x v="2"/>
    <x v="298"/>
  </r>
  <r>
    <x v="2"/>
    <x v="298"/>
  </r>
  <r>
    <x v="2"/>
    <x v="167"/>
  </r>
  <r>
    <x v="2"/>
    <x v="290"/>
  </r>
  <r>
    <x v="2"/>
    <x v="763"/>
  </r>
  <r>
    <x v="2"/>
    <x v="98"/>
  </r>
  <r>
    <x v="2"/>
    <x v="98"/>
  </r>
  <r>
    <x v="2"/>
    <x v="278"/>
  </r>
  <r>
    <x v="2"/>
    <x v="462"/>
  </r>
  <r>
    <x v="2"/>
    <x v="649"/>
  </r>
  <r>
    <x v="2"/>
    <x v="594"/>
  </r>
  <r>
    <x v="2"/>
    <x v="612"/>
  </r>
  <r>
    <x v="2"/>
    <x v="764"/>
  </r>
  <r>
    <x v="2"/>
    <x v="764"/>
  </r>
  <r>
    <x v="2"/>
    <x v="764"/>
  </r>
  <r>
    <x v="2"/>
    <x v="764"/>
  </r>
  <r>
    <x v="2"/>
    <x v="764"/>
  </r>
  <r>
    <x v="2"/>
    <x v="764"/>
  </r>
  <r>
    <x v="2"/>
    <x v="764"/>
  </r>
  <r>
    <x v="2"/>
    <x v="466"/>
  </r>
  <r>
    <x v="2"/>
    <x v="667"/>
  </r>
  <r>
    <x v="2"/>
    <x v="30"/>
  </r>
  <r>
    <x v="2"/>
    <x v="30"/>
  </r>
  <r>
    <x v="2"/>
    <x v="30"/>
  </r>
  <r>
    <x v="2"/>
    <x v="164"/>
  </r>
  <r>
    <x v="2"/>
    <x v="164"/>
  </r>
  <r>
    <x v="2"/>
    <x v="85"/>
  </r>
  <r>
    <x v="2"/>
    <x v="85"/>
  </r>
  <r>
    <x v="2"/>
    <x v="85"/>
  </r>
  <r>
    <x v="2"/>
    <x v="491"/>
  </r>
  <r>
    <x v="2"/>
    <x v="239"/>
  </r>
  <r>
    <x v="2"/>
    <x v="660"/>
  </r>
  <r>
    <x v="2"/>
    <x v="660"/>
  </r>
  <r>
    <x v="2"/>
    <x v="660"/>
  </r>
  <r>
    <x v="2"/>
    <x v="385"/>
  </r>
  <r>
    <x v="2"/>
    <x v="352"/>
  </r>
  <r>
    <x v="2"/>
    <x v="352"/>
  </r>
  <r>
    <x v="2"/>
    <x v="679"/>
  </r>
  <r>
    <x v="2"/>
    <x v="679"/>
  </r>
  <r>
    <x v="2"/>
    <x v="651"/>
  </r>
  <r>
    <x v="2"/>
    <x v="651"/>
  </r>
  <r>
    <x v="2"/>
    <x v="651"/>
  </r>
  <r>
    <x v="2"/>
    <x v="651"/>
  </r>
  <r>
    <x v="2"/>
    <x v="554"/>
  </r>
  <r>
    <x v="2"/>
    <x v="554"/>
  </r>
  <r>
    <x v="2"/>
    <x v="554"/>
  </r>
  <r>
    <x v="2"/>
    <x v="554"/>
  </r>
  <r>
    <x v="2"/>
    <x v="554"/>
  </r>
  <r>
    <x v="2"/>
    <x v="400"/>
  </r>
  <r>
    <x v="2"/>
    <x v="400"/>
  </r>
  <r>
    <x v="2"/>
    <x v="183"/>
  </r>
  <r>
    <x v="2"/>
    <x v="183"/>
  </r>
  <r>
    <x v="2"/>
    <x v="423"/>
  </r>
  <r>
    <x v="2"/>
    <x v="423"/>
  </r>
  <r>
    <x v="2"/>
    <x v="423"/>
  </r>
  <r>
    <x v="2"/>
    <x v="590"/>
  </r>
  <r>
    <x v="2"/>
    <x v="576"/>
  </r>
  <r>
    <x v="2"/>
    <x v="576"/>
  </r>
  <r>
    <x v="2"/>
    <x v="576"/>
  </r>
  <r>
    <x v="2"/>
    <x v="576"/>
  </r>
  <r>
    <x v="2"/>
    <x v="576"/>
  </r>
  <r>
    <x v="2"/>
    <x v="585"/>
  </r>
  <r>
    <x v="2"/>
    <x v="131"/>
  </r>
  <r>
    <x v="2"/>
    <x v="131"/>
  </r>
  <r>
    <x v="2"/>
    <x v="131"/>
  </r>
  <r>
    <x v="2"/>
    <x v="131"/>
  </r>
  <r>
    <x v="2"/>
    <x v="533"/>
  </r>
  <r>
    <x v="2"/>
    <x v="649"/>
  </r>
  <r>
    <x v="2"/>
    <x v="19"/>
  </r>
  <r>
    <x v="2"/>
    <x v="526"/>
  </r>
  <r>
    <x v="2"/>
    <x v="655"/>
  </r>
  <r>
    <x v="2"/>
    <x v="655"/>
  </r>
  <r>
    <x v="2"/>
    <x v="655"/>
  </r>
  <r>
    <x v="2"/>
    <x v="161"/>
  </r>
  <r>
    <x v="2"/>
    <x v="161"/>
  </r>
  <r>
    <x v="2"/>
    <x v="161"/>
  </r>
  <r>
    <x v="2"/>
    <x v="83"/>
  </r>
  <r>
    <x v="2"/>
    <x v="391"/>
  </r>
  <r>
    <x v="2"/>
    <x v="391"/>
  </r>
  <r>
    <x v="2"/>
    <x v="130"/>
  </r>
  <r>
    <x v="2"/>
    <x v="130"/>
  </r>
  <r>
    <x v="2"/>
    <x v="344"/>
  </r>
  <r>
    <x v="2"/>
    <x v="314"/>
  </r>
  <r>
    <x v="2"/>
    <x v="416"/>
  </r>
  <r>
    <x v="2"/>
    <x v="765"/>
  </r>
  <r>
    <x v="2"/>
    <x v="659"/>
  </r>
  <r>
    <x v="2"/>
    <x v="659"/>
  </r>
  <r>
    <x v="2"/>
    <x v="659"/>
  </r>
  <r>
    <x v="2"/>
    <x v="512"/>
  </r>
  <r>
    <x v="2"/>
    <x v="512"/>
  </r>
  <r>
    <x v="2"/>
    <x v="512"/>
  </r>
  <r>
    <x v="2"/>
    <x v="379"/>
  </r>
  <r>
    <x v="2"/>
    <x v="379"/>
  </r>
  <r>
    <x v="2"/>
    <x v="379"/>
  </r>
  <r>
    <x v="2"/>
    <x v="766"/>
  </r>
  <r>
    <x v="2"/>
    <x v="121"/>
  </r>
  <r>
    <x v="2"/>
    <x v="121"/>
  </r>
  <r>
    <x v="2"/>
    <x v="461"/>
  </r>
  <r>
    <x v="2"/>
    <x v="334"/>
  </r>
  <r>
    <x v="2"/>
    <x v="10"/>
  </r>
  <r>
    <x v="2"/>
    <x v="10"/>
  </r>
  <r>
    <x v="2"/>
    <x v="652"/>
  </r>
  <r>
    <x v="2"/>
    <x v="652"/>
  </r>
  <r>
    <x v="2"/>
    <x v="652"/>
  </r>
  <r>
    <x v="2"/>
    <x v="652"/>
  </r>
  <r>
    <x v="2"/>
    <x v="652"/>
  </r>
  <r>
    <x v="2"/>
    <x v="261"/>
  </r>
  <r>
    <x v="2"/>
    <x v="413"/>
  </r>
  <r>
    <x v="2"/>
    <x v="413"/>
  </r>
  <r>
    <x v="2"/>
    <x v="303"/>
  </r>
  <r>
    <x v="2"/>
    <x v="705"/>
  </r>
  <r>
    <x v="2"/>
    <x v="705"/>
  </r>
  <r>
    <x v="2"/>
    <x v="705"/>
  </r>
  <r>
    <x v="2"/>
    <x v="306"/>
  </r>
  <r>
    <x v="2"/>
    <x v="720"/>
  </r>
  <r>
    <x v="2"/>
    <x v="720"/>
  </r>
  <r>
    <x v="2"/>
    <x v="720"/>
  </r>
  <r>
    <x v="2"/>
    <x v="327"/>
  </r>
  <r>
    <x v="2"/>
    <x v="169"/>
  </r>
  <r>
    <x v="2"/>
    <x v="175"/>
  </r>
  <r>
    <x v="2"/>
    <x v="400"/>
  </r>
  <r>
    <x v="2"/>
    <x v="400"/>
  </r>
  <r>
    <x v="2"/>
    <x v="606"/>
  </r>
  <r>
    <x v="2"/>
    <x v="606"/>
  </r>
  <r>
    <x v="2"/>
    <x v="78"/>
  </r>
  <r>
    <x v="2"/>
    <x v="76"/>
  </r>
  <r>
    <x v="2"/>
    <x v="266"/>
  </r>
  <r>
    <x v="2"/>
    <x v="266"/>
  </r>
  <r>
    <x v="2"/>
    <x v="266"/>
  </r>
  <r>
    <x v="2"/>
    <x v="266"/>
  </r>
  <r>
    <x v="2"/>
    <x v="81"/>
  </r>
  <r>
    <x v="2"/>
    <x v="81"/>
  </r>
  <r>
    <x v="2"/>
    <x v="81"/>
  </r>
  <r>
    <x v="2"/>
    <x v="571"/>
  </r>
  <r>
    <x v="2"/>
    <x v="195"/>
  </r>
  <r>
    <x v="2"/>
    <x v="45"/>
  </r>
  <r>
    <x v="2"/>
    <x v="45"/>
  </r>
  <r>
    <x v="2"/>
    <x v="45"/>
  </r>
  <r>
    <x v="2"/>
    <x v="45"/>
  </r>
  <r>
    <x v="2"/>
    <x v="757"/>
  </r>
  <r>
    <x v="2"/>
    <x v="757"/>
  </r>
  <r>
    <x v="2"/>
    <x v="757"/>
  </r>
  <r>
    <x v="2"/>
    <x v="570"/>
  </r>
  <r>
    <x v="2"/>
    <x v="570"/>
  </r>
  <r>
    <x v="2"/>
    <x v="570"/>
  </r>
  <r>
    <x v="2"/>
    <x v="570"/>
  </r>
  <r>
    <x v="2"/>
    <x v="655"/>
  </r>
  <r>
    <x v="2"/>
    <x v="655"/>
  </r>
  <r>
    <x v="2"/>
    <x v="759"/>
  </r>
  <r>
    <x v="2"/>
    <x v="759"/>
  </r>
  <r>
    <x v="2"/>
    <x v="364"/>
  </r>
  <r>
    <x v="2"/>
    <x v="364"/>
  </r>
  <r>
    <x v="2"/>
    <x v="364"/>
  </r>
  <r>
    <x v="2"/>
    <x v="364"/>
  </r>
  <r>
    <x v="2"/>
    <x v="393"/>
  </r>
  <r>
    <x v="2"/>
    <x v="393"/>
  </r>
  <r>
    <x v="2"/>
    <x v="368"/>
  </r>
  <r>
    <x v="2"/>
    <x v="368"/>
  </r>
  <r>
    <x v="2"/>
    <x v="424"/>
  </r>
  <r>
    <x v="2"/>
    <x v="104"/>
  </r>
  <r>
    <x v="2"/>
    <x v="104"/>
  </r>
  <r>
    <x v="2"/>
    <x v="158"/>
  </r>
  <r>
    <x v="2"/>
    <x v="564"/>
  </r>
  <r>
    <x v="2"/>
    <x v="564"/>
  </r>
  <r>
    <x v="2"/>
    <x v="327"/>
  </r>
  <r>
    <x v="2"/>
    <x v="400"/>
  </r>
  <r>
    <x v="2"/>
    <x v="94"/>
  </r>
  <r>
    <x v="2"/>
    <x v="442"/>
  </r>
  <r>
    <x v="2"/>
    <x v="633"/>
  </r>
  <r>
    <x v="2"/>
    <x v="490"/>
  </r>
  <r>
    <x v="2"/>
    <x v="490"/>
  </r>
  <r>
    <x v="2"/>
    <x v="490"/>
  </r>
  <r>
    <x v="2"/>
    <x v="490"/>
  </r>
  <r>
    <x v="2"/>
    <x v="490"/>
  </r>
  <r>
    <x v="2"/>
    <x v="490"/>
  </r>
  <r>
    <x v="2"/>
    <x v="240"/>
  </r>
  <r>
    <x v="2"/>
    <x v="696"/>
  </r>
  <r>
    <x v="2"/>
    <x v="663"/>
  </r>
  <r>
    <x v="2"/>
    <x v="238"/>
  </r>
  <r>
    <x v="2"/>
    <x v="143"/>
  </r>
  <r>
    <x v="2"/>
    <x v="767"/>
  </r>
  <r>
    <x v="2"/>
    <x v="767"/>
  </r>
  <r>
    <x v="2"/>
    <x v="745"/>
  </r>
  <r>
    <x v="2"/>
    <x v="745"/>
  </r>
  <r>
    <x v="2"/>
    <x v="745"/>
  </r>
  <r>
    <x v="2"/>
    <x v="511"/>
  </r>
  <r>
    <x v="2"/>
    <x v="231"/>
  </r>
  <r>
    <x v="2"/>
    <x v="231"/>
  </r>
  <r>
    <x v="2"/>
    <x v="450"/>
  </r>
  <r>
    <x v="2"/>
    <x v="450"/>
  </r>
  <r>
    <x v="2"/>
    <x v="74"/>
  </r>
  <r>
    <x v="2"/>
    <x v="74"/>
  </r>
  <r>
    <x v="2"/>
    <x v="74"/>
  </r>
  <r>
    <x v="2"/>
    <x v="231"/>
  </r>
  <r>
    <x v="2"/>
    <x v="104"/>
  </r>
  <r>
    <x v="2"/>
    <x v="104"/>
  </r>
  <r>
    <x v="2"/>
    <x v="104"/>
  </r>
  <r>
    <x v="2"/>
    <x v="104"/>
  </r>
  <r>
    <x v="2"/>
    <x v="104"/>
  </r>
  <r>
    <x v="2"/>
    <x v="104"/>
  </r>
  <r>
    <x v="2"/>
    <x v="141"/>
  </r>
  <r>
    <x v="2"/>
    <x v="212"/>
  </r>
  <r>
    <x v="2"/>
    <x v="212"/>
  </r>
  <r>
    <x v="2"/>
    <x v="212"/>
  </r>
  <r>
    <x v="2"/>
    <x v="182"/>
  </r>
  <r>
    <x v="2"/>
    <x v="182"/>
  </r>
  <r>
    <x v="2"/>
    <x v="182"/>
  </r>
  <r>
    <x v="2"/>
    <x v="182"/>
  </r>
  <r>
    <x v="2"/>
    <x v="182"/>
  </r>
  <r>
    <x v="2"/>
    <x v="380"/>
  </r>
  <r>
    <x v="2"/>
    <x v="380"/>
  </r>
  <r>
    <x v="2"/>
    <x v="380"/>
  </r>
  <r>
    <x v="2"/>
    <x v="380"/>
  </r>
  <r>
    <x v="2"/>
    <x v="380"/>
  </r>
  <r>
    <x v="2"/>
    <x v="380"/>
  </r>
  <r>
    <x v="2"/>
    <x v="380"/>
  </r>
  <r>
    <x v="2"/>
    <x v="372"/>
  </r>
  <r>
    <x v="2"/>
    <x v="637"/>
  </r>
  <r>
    <x v="2"/>
    <x v="637"/>
  </r>
  <r>
    <x v="2"/>
    <x v="637"/>
  </r>
  <r>
    <x v="2"/>
    <x v="637"/>
  </r>
  <r>
    <x v="2"/>
    <x v="637"/>
  </r>
  <r>
    <x v="2"/>
    <x v="121"/>
  </r>
  <r>
    <x v="2"/>
    <x v="359"/>
  </r>
  <r>
    <x v="2"/>
    <x v="743"/>
  </r>
  <r>
    <x v="2"/>
    <x v="608"/>
  </r>
  <r>
    <x v="2"/>
    <x v="646"/>
  </r>
  <r>
    <x v="2"/>
    <x v="646"/>
  </r>
  <r>
    <x v="2"/>
    <x v="646"/>
  </r>
  <r>
    <x v="2"/>
    <x v="55"/>
  </r>
  <r>
    <x v="2"/>
    <x v="55"/>
  </r>
  <r>
    <x v="2"/>
    <x v="55"/>
  </r>
  <r>
    <x v="2"/>
    <x v="55"/>
  </r>
  <r>
    <x v="2"/>
    <x v="55"/>
  </r>
  <r>
    <x v="2"/>
    <x v="55"/>
  </r>
  <r>
    <x v="2"/>
    <x v="492"/>
  </r>
  <r>
    <x v="2"/>
    <x v="492"/>
  </r>
  <r>
    <x v="2"/>
    <x v="137"/>
  </r>
  <r>
    <x v="2"/>
    <x v="369"/>
  </r>
  <r>
    <x v="2"/>
    <x v="739"/>
  </r>
  <r>
    <x v="2"/>
    <x v="739"/>
  </r>
  <r>
    <x v="2"/>
    <x v="739"/>
  </r>
  <r>
    <x v="2"/>
    <x v="739"/>
  </r>
  <r>
    <x v="2"/>
    <x v="443"/>
  </r>
  <r>
    <x v="2"/>
    <x v="443"/>
  </r>
  <r>
    <x v="2"/>
    <x v="105"/>
  </r>
  <r>
    <x v="2"/>
    <x v="105"/>
  </r>
  <r>
    <x v="2"/>
    <x v="729"/>
  </r>
  <r>
    <x v="2"/>
    <x v="740"/>
  </r>
  <r>
    <x v="2"/>
    <x v="740"/>
  </r>
  <r>
    <x v="2"/>
    <x v="380"/>
  </r>
  <r>
    <x v="2"/>
    <x v="380"/>
  </r>
  <r>
    <x v="2"/>
    <x v="380"/>
  </r>
  <r>
    <x v="2"/>
    <x v="380"/>
  </r>
  <r>
    <x v="2"/>
    <x v="61"/>
  </r>
  <r>
    <x v="2"/>
    <x v="591"/>
  </r>
  <r>
    <x v="2"/>
    <x v="591"/>
  </r>
  <r>
    <x v="2"/>
    <x v="591"/>
  </r>
  <r>
    <x v="2"/>
    <x v="591"/>
  </r>
  <r>
    <x v="2"/>
    <x v="403"/>
  </r>
  <r>
    <x v="2"/>
    <x v="403"/>
  </r>
  <r>
    <x v="2"/>
    <x v="403"/>
  </r>
  <r>
    <x v="2"/>
    <x v="82"/>
  </r>
  <r>
    <x v="2"/>
    <x v="74"/>
  </r>
  <r>
    <x v="2"/>
    <x v="74"/>
  </r>
  <r>
    <x v="2"/>
    <x v="74"/>
  </r>
  <r>
    <x v="2"/>
    <x v="74"/>
  </r>
  <r>
    <x v="2"/>
    <x v="74"/>
  </r>
  <r>
    <x v="2"/>
    <x v="325"/>
  </r>
  <r>
    <x v="2"/>
    <x v="504"/>
  </r>
  <r>
    <x v="2"/>
    <x v="229"/>
  </r>
  <r>
    <x v="2"/>
    <x v="42"/>
  </r>
  <r>
    <x v="2"/>
    <x v="42"/>
  </r>
  <r>
    <x v="2"/>
    <x v="42"/>
  </r>
  <r>
    <x v="2"/>
    <x v="42"/>
  </r>
  <r>
    <x v="2"/>
    <x v="710"/>
  </r>
  <r>
    <x v="2"/>
    <x v="768"/>
  </r>
  <r>
    <x v="2"/>
    <x v="390"/>
  </r>
  <r>
    <x v="2"/>
    <x v="484"/>
  </r>
  <r>
    <x v="2"/>
    <x v="711"/>
  </r>
  <r>
    <x v="2"/>
    <x v="711"/>
  </r>
  <r>
    <x v="2"/>
    <x v="711"/>
  </r>
  <r>
    <x v="2"/>
    <x v="307"/>
  </r>
  <r>
    <x v="2"/>
    <x v="734"/>
  </r>
  <r>
    <x v="2"/>
    <x v="288"/>
  </r>
  <r>
    <x v="2"/>
    <x v="562"/>
  </r>
  <r>
    <x v="2"/>
    <x v="562"/>
  </r>
  <r>
    <x v="2"/>
    <x v="562"/>
  </r>
  <r>
    <x v="2"/>
    <x v="562"/>
  </r>
  <r>
    <x v="2"/>
    <x v="562"/>
  </r>
  <r>
    <x v="2"/>
    <x v="528"/>
  </r>
  <r>
    <x v="2"/>
    <x v="528"/>
  </r>
  <r>
    <x v="2"/>
    <x v="580"/>
  </r>
  <r>
    <x v="2"/>
    <x v="635"/>
  </r>
  <r>
    <x v="2"/>
    <x v="635"/>
  </r>
  <r>
    <x v="2"/>
    <x v="635"/>
  </r>
  <r>
    <x v="2"/>
    <x v="429"/>
  </r>
  <r>
    <x v="2"/>
    <x v="429"/>
  </r>
  <r>
    <x v="2"/>
    <x v="4"/>
  </r>
  <r>
    <x v="2"/>
    <x v="517"/>
  </r>
  <r>
    <x v="2"/>
    <x v="718"/>
  </r>
  <r>
    <x v="2"/>
    <x v="718"/>
  </r>
  <r>
    <x v="2"/>
    <x v="471"/>
  </r>
  <r>
    <x v="2"/>
    <x v="175"/>
  </r>
  <r>
    <x v="2"/>
    <x v="175"/>
  </r>
  <r>
    <x v="2"/>
    <x v="274"/>
  </r>
  <r>
    <x v="2"/>
    <x v="318"/>
  </r>
  <r>
    <x v="2"/>
    <x v="318"/>
  </r>
  <r>
    <x v="2"/>
    <x v="318"/>
  </r>
  <r>
    <x v="2"/>
    <x v="318"/>
  </r>
  <r>
    <x v="2"/>
    <x v="123"/>
  </r>
  <r>
    <x v="2"/>
    <x v="113"/>
  </r>
  <r>
    <x v="2"/>
    <x v="93"/>
  </r>
  <r>
    <x v="2"/>
    <x v="93"/>
  </r>
  <r>
    <x v="2"/>
    <x v="580"/>
  </r>
  <r>
    <x v="2"/>
    <x v="45"/>
  </r>
  <r>
    <x v="2"/>
    <x v="45"/>
  </r>
  <r>
    <x v="2"/>
    <x v="45"/>
  </r>
  <r>
    <x v="2"/>
    <x v="769"/>
  </r>
  <r>
    <x v="2"/>
    <x v="769"/>
  </r>
  <r>
    <x v="2"/>
    <x v="770"/>
  </r>
  <r>
    <x v="2"/>
    <x v="770"/>
  </r>
  <r>
    <x v="2"/>
    <x v="770"/>
  </r>
  <r>
    <x v="2"/>
    <x v="770"/>
  </r>
  <r>
    <x v="2"/>
    <x v="565"/>
  </r>
  <r>
    <x v="2"/>
    <x v="49"/>
  </r>
  <r>
    <x v="2"/>
    <x v="49"/>
  </r>
  <r>
    <x v="2"/>
    <x v="49"/>
  </r>
  <r>
    <x v="2"/>
    <x v="591"/>
  </r>
  <r>
    <x v="2"/>
    <x v="123"/>
  </r>
  <r>
    <x v="2"/>
    <x v="339"/>
  </r>
  <r>
    <x v="2"/>
    <x v="272"/>
  </r>
  <r>
    <x v="2"/>
    <x v="360"/>
  </r>
  <r>
    <x v="2"/>
    <x v="453"/>
  </r>
  <r>
    <x v="2"/>
    <x v="453"/>
  </r>
  <r>
    <x v="2"/>
    <x v="619"/>
  </r>
  <r>
    <x v="2"/>
    <x v="683"/>
  </r>
  <r>
    <x v="2"/>
    <x v="683"/>
  </r>
  <r>
    <x v="2"/>
    <x v="683"/>
  </r>
  <r>
    <x v="2"/>
    <x v="309"/>
  </r>
  <r>
    <x v="2"/>
    <x v="454"/>
  </r>
  <r>
    <x v="2"/>
    <x v="454"/>
  </r>
  <r>
    <x v="2"/>
    <x v="454"/>
  </r>
  <r>
    <x v="2"/>
    <x v="292"/>
  </r>
  <r>
    <x v="2"/>
    <x v="292"/>
  </r>
  <r>
    <x v="2"/>
    <x v="428"/>
  </r>
  <r>
    <x v="2"/>
    <x v="428"/>
  </r>
  <r>
    <x v="2"/>
    <x v="428"/>
  </r>
  <r>
    <x v="2"/>
    <x v="641"/>
  </r>
  <r>
    <x v="2"/>
    <x v="752"/>
  </r>
  <r>
    <x v="2"/>
    <x v="288"/>
  </r>
  <r>
    <x v="2"/>
    <x v="599"/>
  </r>
  <r>
    <x v="2"/>
    <x v="377"/>
  </r>
  <r>
    <x v="2"/>
    <x v="377"/>
  </r>
  <r>
    <x v="2"/>
    <x v="35"/>
  </r>
  <r>
    <x v="2"/>
    <x v="313"/>
  </r>
  <r>
    <x v="2"/>
    <x v="313"/>
  </r>
  <r>
    <x v="2"/>
    <x v="161"/>
  </r>
  <r>
    <x v="2"/>
    <x v="161"/>
  </r>
  <r>
    <x v="2"/>
    <x v="459"/>
  </r>
  <r>
    <x v="2"/>
    <x v="459"/>
  </r>
  <r>
    <x v="2"/>
    <x v="503"/>
  </r>
  <r>
    <x v="2"/>
    <x v="503"/>
  </r>
  <r>
    <x v="2"/>
    <x v="189"/>
  </r>
  <r>
    <x v="2"/>
    <x v="189"/>
  </r>
  <r>
    <x v="2"/>
    <x v="747"/>
  </r>
  <r>
    <x v="2"/>
    <x v="747"/>
  </r>
  <r>
    <x v="2"/>
    <x v="546"/>
  </r>
  <r>
    <x v="2"/>
    <x v="153"/>
  </r>
  <r>
    <x v="2"/>
    <x v="153"/>
  </r>
  <r>
    <x v="2"/>
    <x v="153"/>
  </r>
  <r>
    <x v="2"/>
    <x v="297"/>
  </r>
  <r>
    <x v="2"/>
    <x v="297"/>
  </r>
  <r>
    <x v="2"/>
    <x v="563"/>
  </r>
  <r>
    <x v="2"/>
    <x v="563"/>
  </r>
  <r>
    <x v="2"/>
    <x v="405"/>
  </r>
  <r>
    <x v="2"/>
    <x v="757"/>
  </r>
  <r>
    <x v="2"/>
    <x v="649"/>
  </r>
  <r>
    <x v="2"/>
    <x v="649"/>
  </r>
  <r>
    <x v="2"/>
    <x v="649"/>
  </r>
  <r>
    <x v="2"/>
    <x v="649"/>
  </r>
  <r>
    <x v="2"/>
    <x v="500"/>
  </r>
  <r>
    <x v="2"/>
    <x v="771"/>
  </r>
  <r>
    <x v="2"/>
    <x v="355"/>
  </r>
  <r>
    <x v="2"/>
    <x v="685"/>
  </r>
  <r>
    <x v="2"/>
    <x v="698"/>
  </r>
  <r>
    <x v="2"/>
    <x v="480"/>
  </r>
  <r>
    <x v="2"/>
    <x v="40"/>
  </r>
  <r>
    <x v="2"/>
    <x v="40"/>
  </r>
  <r>
    <x v="2"/>
    <x v="338"/>
  </r>
  <r>
    <x v="2"/>
    <x v="338"/>
  </r>
  <r>
    <x v="2"/>
    <x v="218"/>
  </r>
  <r>
    <x v="2"/>
    <x v="218"/>
  </r>
  <r>
    <x v="2"/>
    <x v="218"/>
  </r>
  <r>
    <x v="2"/>
    <x v="233"/>
  </r>
  <r>
    <x v="2"/>
    <x v="720"/>
  </r>
  <r>
    <x v="2"/>
    <x v="720"/>
  </r>
  <r>
    <x v="2"/>
    <x v="81"/>
  </r>
  <r>
    <x v="2"/>
    <x v="759"/>
  </r>
  <r>
    <x v="2"/>
    <x v="759"/>
  </r>
  <r>
    <x v="2"/>
    <x v="759"/>
  </r>
  <r>
    <x v="2"/>
    <x v="759"/>
  </r>
  <r>
    <x v="2"/>
    <x v="759"/>
  </r>
  <r>
    <x v="2"/>
    <x v="759"/>
  </r>
  <r>
    <x v="2"/>
    <x v="759"/>
  </r>
  <r>
    <x v="2"/>
    <x v="468"/>
  </r>
  <r>
    <x v="2"/>
    <x v="144"/>
  </r>
  <r>
    <x v="2"/>
    <x v="353"/>
  </r>
  <r>
    <x v="2"/>
    <x v="353"/>
  </r>
  <r>
    <x v="2"/>
    <x v="353"/>
  </r>
  <r>
    <x v="2"/>
    <x v="118"/>
  </r>
  <r>
    <x v="2"/>
    <x v="320"/>
  </r>
  <r>
    <x v="2"/>
    <x v="486"/>
  </r>
  <r>
    <x v="2"/>
    <x v="529"/>
  </r>
  <r>
    <x v="2"/>
    <x v="203"/>
  </r>
  <r>
    <x v="2"/>
    <x v="772"/>
  </r>
  <r>
    <x v="2"/>
    <x v="772"/>
  </r>
  <r>
    <x v="2"/>
    <x v="772"/>
  </r>
  <r>
    <x v="2"/>
    <x v="282"/>
  </r>
  <r>
    <x v="2"/>
    <x v="282"/>
  </r>
  <r>
    <x v="2"/>
    <x v="282"/>
  </r>
  <r>
    <x v="2"/>
    <x v="282"/>
  </r>
  <r>
    <x v="2"/>
    <x v="282"/>
  </r>
  <r>
    <x v="2"/>
    <x v="282"/>
  </r>
  <r>
    <x v="2"/>
    <x v="359"/>
  </r>
  <r>
    <x v="2"/>
    <x v="359"/>
  </r>
  <r>
    <x v="2"/>
    <x v="359"/>
  </r>
  <r>
    <x v="2"/>
    <x v="338"/>
  </r>
  <r>
    <x v="2"/>
    <x v="338"/>
  </r>
  <r>
    <x v="2"/>
    <x v="338"/>
  </r>
  <r>
    <x v="2"/>
    <x v="338"/>
  </r>
  <r>
    <x v="2"/>
    <x v="334"/>
  </r>
  <r>
    <x v="2"/>
    <x v="334"/>
  </r>
  <r>
    <x v="2"/>
    <x v="49"/>
  </r>
  <r>
    <x v="2"/>
    <x v="49"/>
  </r>
  <r>
    <x v="2"/>
    <x v="309"/>
  </r>
  <r>
    <x v="2"/>
    <x v="351"/>
  </r>
  <r>
    <x v="2"/>
    <x v="422"/>
  </r>
  <r>
    <x v="2"/>
    <x v="422"/>
  </r>
  <r>
    <x v="2"/>
    <x v="324"/>
  </r>
  <r>
    <x v="2"/>
    <x v="696"/>
  </r>
  <r>
    <x v="2"/>
    <x v="696"/>
  </r>
  <r>
    <x v="2"/>
    <x v="301"/>
  </r>
  <r>
    <x v="2"/>
    <x v="182"/>
  </r>
  <r>
    <x v="2"/>
    <x v="182"/>
  </r>
  <r>
    <x v="2"/>
    <x v="182"/>
  </r>
  <r>
    <x v="2"/>
    <x v="182"/>
  </r>
  <r>
    <x v="2"/>
    <x v="182"/>
  </r>
  <r>
    <x v="2"/>
    <x v="21"/>
  </r>
  <r>
    <x v="2"/>
    <x v="687"/>
  </r>
  <r>
    <x v="2"/>
    <x v="642"/>
  </r>
  <r>
    <x v="2"/>
    <x v="567"/>
  </r>
  <r>
    <x v="2"/>
    <x v="567"/>
  </r>
  <r>
    <x v="2"/>
    <x v="567"/>
  </r>
  <r>
    <x v="2"/>
    <x v="567"/>
  </r>
  <r>
    <x v="2"/>
    <x v="764"/>
  </r>
  <r>
    <x v="2"/>
    <x v="764"/>
  </r>
  <r>
    <x v="2"/>
    <x v="764"/>
  </r>
  <r>
    <x v="2"/>
    <x v="764"/>
  </r>
  <r>
    <x v="2"/>
    <x v="764"/>
  </r>
  <r>
    <x v="2"/>
    <x v="764"/>
  </r>
  <r>
    <x v="2"/>
    <x v="735"/>
  </r>
  <r>
    <x v="2"/>
    <x v="735"/>
  </r>
  <r>
    <x v="2"/>
    <x v="551"/>
  </r>
  <r>
    <x v="2"/>
    <x v="330"/>
  </r>
  <r>
    <x v="2"/>
    <x v="330"/>
  </r>
  <r>
    <x v="2"/>
    <x v="717"/>
  </r>
  <r>
    <x v="2"/>
    <x v="717"/>
  </r>
  <r>
    <x v="2"/>
    <x v="717"/>
  </r>
  <r>
    <x v="2"/>
    <x v="615"/>
  </r>
  <r>
    <x v="2"/>
    <x v="81"/>
  </r>
  <r>
    <x v="2"/>
    <x v="81"/>
  </r>
  <r>
    <x v="2"/>
    <x v="81"/>
  </r>
  <r>
    <x v="2"/>
    <x v="692"/>
  </r>
  <r>
    <x v="2"/>
    <x v="690"/>
  </r>
  <r>
    <x v="2"/>
    <x v="169"/>
  </r>
  <r>
    <x v="2"/>
    <x v="169"/>
  </r>
  <r>
    <x v="2"/>
    <x v="169"/>
  </r>
  <r>
    <x v="2"/>
    <x v="169"/>
  </r>
  <r>
    <x v="2"/>
    <x v="487"/>
  </r>
  <r>
    <x v="2"/>
    <x v="487"/>
  </r>
  <r>
    <x v="2"/>
    <x v="487"/>
  </r>
  <r>
    <x v="2"/>
    <x v="487"/>
  </r>
  <r>
    <x v="2"/>
    <x v="487"/>
  </r>
  <r>
    <x v="2"/>
    <x v="100"/>
  </r>
  <r>
    <x v="2"/>
    <x v="100"/>
  </r>
  <r>
    <x v="2"/>
    <x v="633"/>
  </r>
  <r>
    <x v="2"/>
    <x v="692"/>
  </r>
  <r>
    <x v="2"/>
    <x v="692"/>
  </r>
  <r>
    <x v="2"/>
    <x v="692"/>
  </r>
  <r>
    <x v="2"/>
    <x v="692"/>
  </r>
  <r>
    <x v="2"/>
    <x v="692"/>
  </r>
  <r>
    <x v="2"/>
    <x v="755"/>
  </r>
  <r>
    <x v="2"/>
    <x v="78"/>
  </r>
  <r>
    <x v="2"/>
    <x v="78"/>
  </r>
  <r>
    <x v="2"/>
    <x v="78"/>
  </r>
  <r>
    <x v="2"/>
    <x v="190"/>
  </r>
  <r>
    <x v="2"/>
    <x v="190"/>
  </r>
  <r>
    <x v="2"/>
    <x v="190"/>
  </r>
  <r>
    <x v="2"/>
    <x v="190"/>
  </r>
  <r>
    <x v="2"/>
    <x v="409"/>
  </r>
  <r>
    <x v="2"/>
    <x v="409"/>
  </r>
  <r>
    <x v="2"/>
    <x v="409"/>
  </r>
  <r>
    <x v="2"/>
    <x v="409"/>
  </r>
  <r>
    <x v="2"/>
    <x v="409"/>
  </r>
  <r>
    <x v="2"/>
    <x v="409"/>
  </r>
  <r>
    <x v="2"/>
    <x v="162"/>
  </r>
  <r>
    <x v="2"/>
    <x v="502"/>
  </r>
  <r>
    <x v="2"/>
    <x v="502"/>
  </r>
  <r>
    <x v="2"/>
    <x v="331"/>
  </r>
  <r>
    <x v="2"/>
    <x v="331"/>
  </r>
  <r>
    <x v="2"/>
    <x v="381"/>
  </r>
  <r>
    <x v="2"/>
    <x v="556"/>
  </r>
  <r>
    <x v="2"/>
    <x v="556"/>
  </r>
  <r>
    <x v="2"/>
    <x v="556"/>
  </r>
  <r>
    <x v="2"/>
    <x v="398"/>
  </r>
  <r>
    <x v="2"/>
    <x v="364"/>
  </r>
  <r>
    <x v="2"/>
    <x v="364"/>
  </r>
  <r>
    <x v="2"/>
    <x v="364"/>
  </r>
  <r>
    <x v="2"/>
    <x v="364"/>
  </r>
  <r>
    <x v="2"/>
    <x v="364"/>
  </r>
  <r>
    <x v="2"/>
    <x v="364"/>
  </r>
  <r>
    <x v="2"/>
    <x v="614"/>
  </r>
  <r>
    <x v="2"/>
    <x v="476"/>
  </r>
  <r>
    <x v="2"/>
    <x v="476"/>
  </r>
  <r>
    <x v="2"/>
    <x v="383"/>
  </r>
  <r>
    <x v="2"/>
    <x v="383"/>
  </r>
  <r>
    <x v="2"/>
    <x v="336"/>
  </r>
  <r>
    <x v="2"/>
    <x v="336"/>
  </r>
  <r>
    <x v="2"/>
    <x v="336"/>
  </r>
  <r>
    <x v="2"/>
    <x v="336"/>
  </r>
  <r>
    <x v="2"/>
    <x v="336"/>
  </r>
  <r>
    <x v="2"/>
    <x v="336"/>
  </r>
  <r>
    <x v="2"/>
    <x v="125"/>
  </r>
  <r>
    <x v="2"/>
    <x v="125"/>
  </r>
  <r>
    <x v="2"/>
    <x v="488"/>
  </r>
  <r>
    <x v="2"/>
    <x v="246"/>
  </r>
  <r>
    <x v="2"/>
    <x v="76"/>
  </r>
  <r>
    <x v="2"/>
    <x v="612"/>
  </r>
  <r>
    <x v="2"/>
    <x v="563"/>
  </r>
  <r>
    <x v="2"/>
    <x v="221"/>
  </r>
  <r>
    <x v="2"/>
    <x v="221"/>
  </r>
  <r>
    <x v="2"/>
    <x v="221"/>
  </r>
  <r>
    <x v="2"/>
    <x v="221"/>
  </r>
  <r>
    <x v="2"/>
    <x v="751"/>
  </r>
  <r>
    <x v="2"/>
    <x v="719"/>
  </r>
  <r>
    <x v="2"/>
    <x v="325"/>
  </r>
  <r>
    <x v="2"/>
    <x v="325"/>
  </r>
  <r>
    <x v="2"/>
    <x v="107"/>
  </r>
  <r>
    <x v="2"/>
    <x v="107"/>
  </r>
  <r>
    <x v="2"/>
    <x v="107"/>
  </r>
  <r>
    <x v="2"/>
    <x v="16"/>
  </r>
  <r>
    <x v="2"/>
    <x v="16"/>
  </r>
  <r>
    <x v="2"/>
    <x v="16"/>
  </r>
  <r>
    <x v="2"/>
    <x v="266"/>
  </r>
  <r>
    <x v="2"/>
    <x v="266"/>
  </r>
  <r>
    <x v="2"/>
    <x v="266"/>
  </r>
  <r>
    <x v="2"/>
    <x v="266"/>
  </r>
  <r>
    <x v="2"/>
    <x v="132"/>
  </r>
  <r>
    <x v="2"/>
    <x v="2"/>
  </r>
  <r>
    <x v="2"/>
    <x v="2"/>
  </r>
  <r>
    <x v="2"/>
    <x v="355"/>
  </r>
  <r>
    <x v="2"/>
    <x v="24"/>
  </r>
  <r>
    <x v="2"/>
    <x v="24"/>
  </r>
  <r>
    <x v="2"/>
    <x v="104"/>
  </r>
  <r>
    <x v="2"/>
    <x v="500"/>
  </r>
  <r>
    <x v="2"/>
    <x v="500"/>
  </r>
  <r>
    <x v="2"/>
    <x v="500"/>
  </r>
  <r>
    <x v="2"/>
    <x v="500"/>
  </r>
  <r>
    <x v="2"/>
    <x v="500"/>
  </r>
  <r>
    <x v="2"/>
    <x v="500"/>
  </r>
  <r>
    <x v="2"/>
    <x v="546"/>
  </r>
  <r>
    <x v="2"/>
    <x v="671"/>
  </r>
  <r>
    <x v="2"/>
    <x v="278"/>
  </r>
  <r>
    <x v="2"/>
    <x v="44"/>
  </r>
  <r>
    <x v="2"/>
    <x v="29"/>
  </r>
  <r>
    <x v="2"/>
    <x v="406"/>
  </r>
  <r>
    <x v="2"/>
    <x v="406"/>
  </r>
  <r>
    <x v="2"/>
    <x v="406"/>
  </r>
  <r>
    <x v="2"/>
    <x v="406"/>
  </r>
  <r>
    <x v="2"/>
    <x v="292"/>
  </r>
  <r>
    <x v="2"/>
    <x v="292"/>
  </r>
  <r>
    <x v="2"/>
    <x v="343"/>
  </r>
  <r>
    <x v="2"/>
    <x v="343"/>
  </r>
  <r>
    <x v="2"/>
    <x v="343"/>
  </r>
  <r>
    <x v="2"/>
    <x v="286"/>
  </r>
  <r>
    <x v="2"/>
    <x v="286"/>
  </r>
  <r>
    <x v="2"/>
    <x v="286"/>
  </r>
  <r>
    <x v="2"/>
    <x v="20"/>
  </r>
  <r>
    <x v="2"/>
    <x v="397"/>
  </r>
  <r>
    <x v="2"/>
    <x v="13"/>
  </r>
  <r>
    <x v="2"/>
    <x v="13"/>
  </r>
  <r>
    <x v="2"/>
    <x v="720"/>
  </r>
  <r>
    <x v="2"/>
    <x v="496"/>
  </r>
  <r>
    <x v="2"/>
    <x v="496"/>
  </r>
  <r>
    <x v="2"/>
    <x v="496"/>
  </r>
  <r>
    <x v="2"/>
    <x v="551"/>
  </r>
  <r>
    <x v="2"/>
    <x v="622"/>
  </r>
  <r>
    <x v="2"/>
    <x v="622"/>
  </r>
  <r>
    <x v="2"/>
    <x v="622"/>
  </r>
  <r>
    <x v="2"/>
    <x v="622"/>
  </r>
  <r>
    <x v="2"/>
    <x v="623"/>
  </r>
  <r>
    <x v="2"/>
    <x v="727"/>
  </r>
  <r>
    <x v="2"/>
    <x v="541"/>
  </r>
  <r>
    <x v="2"/>
    <x v="541"/>
  </r>
  <r>
    <x v="2"/>
    <x v="366"/>
  </r>
  <r>
    <x v="2"/>
    <x v="366"/>
  </r>
  <r>
    <x v="2"/>
    <x v="100"/>
  </r>
  <r>
    <x v="2"/>
    <x v="515"/>
  </r>
  <r>
    <x v="2"/>
    <x v="515"/>
  </r>
  <r>
    <x v="2"/>
    <x v="643"/>
  </r>
  <r>
    <x v="2"/>
    <x v="643"/>
  </r>
  <r>
    <x v="2"/>
    <x v="643"/>
  </r>
  <r>
    <x v="2"/>
    <x v="643"/>
  </r>
  <r>
    <x v="2"/>
    <x v="139"/>
  </r>
  <r>
    <x v="2"/>
    <x v="139"/>
  </r>
  <r>
    <x v="2"/>
    <x v="64"/>
  </r>
  <r>
    <x v="2"/>
    <x v="64"/>
  </r>
  <r>
    <x v="2"/>
    <x v="145"/>
  </r>
  <r>
    <x v="2"/>
    <x v="145"/>
  </r>
  <r>
    <x v="2"/>
    <x v="53"/>
  </r>
  <r>
    <x v="2"/>
    <x v="127"/>
  </r>
  <r>
    <x v="2"/>
    <x v="127"/>
  </r>
  <r>
    <x v="2"/>
    <x v="747"/>
  </r>
  <r>
    <x v="2"/>
    <x v="747"/>
  </r>
  <r>
    <x v="2"/>
    <x v="137"/>
  </r>
  <r>
    <x v="2"/>
    <x v="546"/>
  </r>
  <r>
    <x v="2"/>
    <x v="546"/>
  </r>
  <r>
    <x v="2"/>
    <x v="760"/>
  </r>
  <r>
    <x v="2"/>
    <x v="760"/>
  </r>
  <r>
    <x v="2"/>
    <x v="760"/>
  </r>
  <r>
    <x v="2"/>
    <x v="350"/>
  </r>
  <r>
    <x v="2"/>
    <x v="372"/>
  </r>
  <r>
    <x v="2"/>
    <x v="474"/>
  </r>
  <r>
    <x v="2"/>
    <x v="672"/>
  </r>
  <r>
    <x v="2"/>
    <x v="672"/>
  </r>
  <r>
    <x v="2"/>
    <x v="651"/>
  </r>
  <r>
    <x v="2"/>
    <x v="73"/>
  </r>
  <r>
    <x v="2"/>
    <x v="73"/>
  </r>
  <r>
    <x v="2"/>
    <x v="571"/>
  </r>
  <r>
    <x v="2"/>
    <x v="741"/>
  </r>
  <r>
    <x v="2"/>
    <x v="741"/>
  </r>
  <r>
    <x v="2"/>
    <x v="741"/>
  </r>
  <r>
    <x v="2"/>
    <x v="741"/>
  </r>
  <r>
    <x v="2"/>
    <x v="265"/>
  </r>
  <r>
    <x v="2"/>
    <x v="708"/>
  </r>
  <r>
    <x v="2"/>
    <x v="708"/>
  </r>
  <r>
    <x v="2"/>
    <x v="186"/>
  </r>
  <r>
    <x v="2"/>
    <x v="186"/>
  </r>
  <r>
    <x v="2"/>
    <x v="327"/>
  </r>
  <r>
    <x v="2"/>
    <x v="327"/>
  </r>
  <r>
    <x v="2"/>
    <x v="453"/>
  </r>
  <r>
    <x v="2"/>
    <x v="453"/>
  </r>
  <r>
    <x v="2"/>
    <x v="632"/>
  </r>
  <r>
    <x v="2"/>
    <x v="632"/>
  </r>
  <r>
    <x v="2"/>
    <x v="335"/>
  </r>
  <r>
    <x v="2"/>
    <x v="423"/>
  </r>
  <r>
    <x v="2"/>
    <x v="423"/>
  </r>
  <r>
    <x v="2"/>
    <x v="49"/>
  </r>
  <r>
    <x v="2"/>
    <x v="49"/>
  </r>
  <r>
    <x v="2"/>
    <x v="49"/>
  </r>
  <r>
    <x v="2"/>
    <x v="361"/>
  </r>
  <r>
    <x v="2"/>
    <x v="624"/>
  </r>
  <r>
    <x v="2"/>
    <x v="624"/>
  </r>
  <r>
    <x v="2"/>
    <x v="624"/>
  </r>
  <r>
    <x v="2"/>
    <x v="624"/>
  </r>
  <r>
    <x v="2"/>
    <x v="582"/>
  </r>
  <r>
    <x v="2"/>
    <x v="582"/>
  </r>
  <r>
    <x v="2"/>
    <x v="582"/>
  </r>
  <r>
    <x v="2"/>
    <x v="202"/>
  </r>
  <r>
    <x v="2"/>
    <x v="202"/>
  </r>
  <r>
    <x v="2"/>
    <x v="202"/>
  </r>
  <r>
    <x v="2"/>
    <x v="202"/>
  </r>
  <r>
    <x v="2"/>
    <x v="571"/>
  </r>
  <r>
    <x v="2"/>
    <x v="675"/>
  </r>
  <r>
    <x v="2"/>
    <x v="675"/>
  </r>
  <r>
    <x v="2"/>
    <x v="212"/>
  </r>
  <r>
    <x v="2"/>
    <x v="199"/>
  </r>
  <r>
    <x v="2"/>
    <x v="199"/>
  </r>
  <r>
    <x v="2"/>
    <x v="199"/>
  </r>
  <r>
    <x v="2"/>
    <x v="199"/>
  </r>
  <r>
    <x v="2"/>
    <x v="199"/>
  </r>
  <r>
    <x v="2"/>
    <x v="199"/>
  </r>
  <r>
    <x v="2"/>
    <x v="199"/>
  </r>
  <r>
    <x v="2"/>
    <x v="199"/>
  </r>
  <r>
    <x v="2"/>
    <x v="199"/>
  </r>
  <r>
    <x v="2"/>
    <x v="199"/>
  </r>
  <r>
    <x v="2"/>
    <x v="672"/>
  </r>
  <r>
    <x v="2"/>
    <x v="68"/>
  </r>
  <r>
    <x v="2"/>
    <x v="68"/>
  </r>
  <r>
    <x v="2"/>
    <x v="622"/>
  </r>
  <r>
    <x v="2"/>
    <x v="512"/>
  </r>
  <r>
    <x v="2"/>
    <x v="751"/>
  </r>
  <r>
    <x v="2"/>
    <x v="751"/>
  </r>
  <r>
    <x v="2"/>
    <x v="514"/>
  </r>
  <r>
    <x v="2"/>
    <x v="514"/>
  </r>
  <r>
    <x v="2"/>
    <x v="475"/>
  </r>
  <r>
    <x v="2"/>
    <x v="288"/>
  </r>
  <r>
    <x v="2"/>
    <x v="435"/>
  </r>
  <r>
    <x v="2"/>
    <x v="435"/>
  </r>
  <r>
    <x v="2"/>
    <x v="234"/>
  </r>
  <r>
    <x v="2"/>
    <x v="763"/>
  </r>
  <r>
    <x v="2"/>
    <x v="763"/>
  </r>
  <r>
    <x v="2"/>
    <x v="763"/>
  </r>
  <r>
    <x v="2"/>
    <x v="106"/>
  </r>
  <r>
    <x v="2"/>
    <x v="174"/>
  </r>
  <r>
    <x v="2"/>
    <x v="174"/>
  </r>
  <r>
    <x v="2"/>
    <x v="694"/>
  </r>
  <r>
    <x v="2"/>
    <x v="694"/>
  </r>
  <r>
    <x v="2"/>
    <x v="399"/>
  </r>
  <r>
    <x v="2"/>
    <x v="14"/>
  </r>
  <r>
    <x v="2"/>
    <x v="99"/>
  </r>
  <r>
    <x v="2"/>
    <x v="99"/>
  </r>
  <r>
    <x v="2"/>
    <x v="350"/>
  </r>
  <r>
    <x v="2"/>
    <x v="684"/>
  </r>
  <r>
    <x v="2"/>
    <x v="700"/>
  </r>
  <r>
    <x v="2"/>
    <x v="555"/>
  </r>
  <r>
    <x v="2"/>
    <x v="481"/>
  </r>
  <r>
    <x v="2"/>
    <x v="481"/>
  </r>
  <r>
    <x v="2"/>
    <x v="481"/>
  </r>
  <r>
    <x v="2"/>
    <x v="9"/>
  </r>
  <r>
    <x v="2"/>
    <x v="9"/>
  </r>
  <r>
    <x v="2"/>
    <x v="9"/>
  </r>
  <r>
    <x v="2"/>
    <x v="226"/>
  </r>
  <r>
    <x v="2"/>
    <x v="226"/>
  </r>
  <r>
    <x v="2"/>
    <x v="487"/>
  </r>
  <r>
    <x v="2"/>
    <x v="638"/>
  </r>
  <r>
    <x v="2"/>
    <x v="638"/>
  </r>
  <r>
    <x v="2"/>
    <x v="638"/>
  </r>
  <r>
    <x v="2"/>
    <x v="649"/>
  </r>
  <r>
    <x v="2"/>
    <x v="469"/>
  </r>
  <r>
    <x v="2"/>
    <x v="469"/>
  </r>
  <r>
    <x v="2"/>
    <x v="511"/>
  </r>
  <r>
    <x v="2"/>
    <x v="511"/>
  </r>
  <r>
    <x v="2"/>
    <x v="511"/>
  </r>
  <r>
    <x v="2"/>
    <x v="511"/>
  </r>
  <r>
    <x v="2"/>
    <x v="308"/>
  </r>
  <r>
    <x v="2"/>
    <x v="26"/>
  </r>
  <r>
    <x v="2"/>
    <x v="26"/>
  </r>
  <r>
    <x v="2"/>
    <x v="633"/>
  </r>
  <r>
    <x v="2"/>
    <x v="633"/>
  </r>
  <r>
    <x v="2"/>
    <x v="64"/>
  </r>
  <r>
    <x v="2"/>
    <x v="684"/>
  </r>
  <r>
    <x v="2"/>
    <x v="684"/>
  </r>
  <r>
    <x v="2"/>
    <x v="584"/>
  </r>
  <r>
    <x v="2"/>
    <x v="136"/>
  </r>
  <r>
    <x v="2"/>
    <x v="129"/>
  </r>
  <r>
    <x v="2"/>
    <x v="129"/>
  </r>
  <r>
    <x v="2"/>
    <x v="129"/>
  </r>
  <r>
    <x v="2"/>
    <x v="129"/>
  </r>
  <r>
    <x v="2"/>
    <x v="129"/>
  </r>
  <r>
    <x v="2"/>
    <x v="76"/>
  </r>
  <r>
    <x v="2"/>
    <x v="76"/>
  </r>
  <r>
    <x v="2"/>
    <x v="276"/>
  </r>
  <r>
    <x v="2"/>
    <x v="647"/>
  </r>
  <r>
    <x v="2"/>
    <x v="631"/>
  </r>
  <r>
    <x v="2"/>
    <x v="562"/>
  </r>
  <r>
    <x v="2"/>
    <x v="562"/>
  </r>
  <r>
    <x v="2"/>
    <x v="517"/>
  </r>
  <r>
    <x v="2"/>
    <x v="482"/>
  </r>
  <r>
    <x v="2"/>
    <x v="482"/>
  </r>
  <r>
    <x v="2"/>
    <x v="326"/>
  </r>
  <r>
    <x v="2"/>
    <x v="629"/>
  </r>
  <r>
    <x v="2"/>
    <x v="381"/>
  </r>
  <r>
    <x v="2"/>
    <x v="461"/>
  </r>
  <r>
    <x v="2"/>
    <x v="436"/>
  </r>
  <r>
    <x v="2"/>
    <x v="10"/>
  </r>
  <r>
    <x v="2"/>
    <x v="70"/>
  </r>
  <r>
    <x v="2"/>
    <x v="361"/>
  </r>
  <r>
    <x v="2"/>
    <x v="361"/>
  </r>
  <r>
    <x v="2"/>
    <x v="254"/>
  </r>
  <r>
    <x v="2"/>
    <x v="254"/>
  </r>
  <r>
    <x v="2"/>
    <x v="277"/>
  </r>
  <r>
    <x v="2"/>
    <x v="277"/>
  </r>
  <r>
    <x v="2"/>
    <x v="507"/>
  </r>
  <r>
    <x v="2"/>
    <x v="762"/>
  </r>
  <r>
    <x v="2"/>
    <x v="762"/>
  </r>
  <r>
    <x v="2"/>
    <x v="748"/>
  </r>
  <r>
    <x v="2"/>
    <x v="179"/>
  </r>
  <r>
    <x v="2"/>
    <x v="179"/>
  </r>
  <r>
    <x v="2"/>
    <x v="179"/>
  </r>
  <r>
    <x v="2"/>
    <x v="679"/>
  </r>
  <r>
    <x v="2"/>
    <x v="679"/>
  </r>
  <r>
    <x v="2"/>
    <x v="500"/>
  </r>
  <r>
    <x v="2"/>
    <x v="174"/>
  </r>
  <r>
    <x v="2"/>
    <x v="174"/>
  </r>
  <r>
    <x v="2"/>
    <x v="615"/>
  </r>
  <r>
    <x v="2"/>
    <x v="750"/>
  </r>
  <r>
    <x v="2"/>
    <x v="750"/>
  </r>
  <r>
    <x v="2"/>
    <x v="157"/>
  </r>
  <r>
    <x v="2"/>
    <x v="157"/>
  </r>
  <r>
    <x v="2"/>
    <x v="131"/>
  </r>
  <r>
    <x v="2"/>
    <x v="521"/>
  </r>
  <r>
    <x v="2"/>
    <x v="150"/>
  </r>
  <r>
    <x v="2"/>
    <x v="150"/>
  </r>
  <r>
    <x v="2"/>
    <x v="579"/>
  </r>
  <r>
    <x v="2"/>
    <x v="62"/>
  </r>
  <r>
    <x v="2"/>
    <x v="124"/>
  </r>
  <r>
    <x v="2"/>
    <x v="124"/>
  </r>
  <r>
    <x v="2"/>
    <x v="621"/>
  </r>
  <r>
    <x v="2"/>
    <x v="571"/>
  </r>
  <r>
    <x v="2"/>
    <x v="571"/>
  </r>
  <r>
    <x v="2"/>
    <x v="571"/>
  </r>
  <r>
    <x v="2"/>
    <x v="571"/>
  </r>
  <r>
    <x v="2"/>
    <x v="578"/>
  </r>
  <r>
    <x v="2"/>
    <x v="578"/>
  </r>
  <r>
    <x v="2"/>
    <x v="578"/>
  </r>
  <r>
    <x v="2"/>
    <x v="322"/>
  </r>
  <r>
    <x v="2"/>
    <x v="275"/>
  </r>
  <r>
    <x v="2"/>
    <x v="275"/>
  </r>
  <r>
    <x v="2"/>
    <x v="275"/>
  </r>
  <r>
    <x v="2"/>
    <x v="275"/>
  </r>
  <r>
    <x v="2"/>
    <x v="275"/>
  </r>
  <r>
    <x v="2"/>
    <x v="275"/>
  </r>
  <r>
    <x v="2"/>
    <x v="275"/>
  </r>
  <r>
    <x v="2"/>
    <x v="40"/>
  </r>
  <r>
    <x v="2"/>
    <x v="40"/>
  </r>
  <r>
    <x v="2"/>
    <x v="562"/>
  </r>
  <r>
    <x v="2"/>
    <x v="188"/>
  </r>
  <r>
    <x v="2"/>
    <x v="188"/>
  </r>
  <r>
    <x v="2"/>
    <x v="188"/>
  </r>
  <r>
    <x v="2"/>
    <x v="345"/>
  </r>
  <r>
    <x v="2"/>
    <x v="250"/>
  </r>
  <r>
    <x v="2"/>
    <x v="250"/>
  </r>
  <r>
    <x v="2"/>
    <x v="250"/>
  </r>
  <r>
    <x v="2"/>
    <x v="250"/>
  </r>
  <r>
    <x v="2"/>
    <x v="360"/>
  </r>
  <r>
    <x v="2"/>
    <x v="451"/>
  </r>
  <r>
    <x v="2"/>
    <x v="59"/>
  </r>
  <r>
    <x v="2"/>
    <x v="382"/>
  </r>
  <r>
    <x v="2"/>
    <x v="382"/>
  </r>
  <r>
    <x v="2"/>
    <x v="719"/>
  </r>
  <r>
    <x v="2"/>
    <x v="312"/>
  </r>
  <r>
    <x v="2"/>
    <x v="291"/>
  </r>
  <r>
    <x v="2"/>
    <x v="661"/>
  </r>
  <r>
    <x v="2"/>
    <x v="229"/>
  </r>
  <r>
    <x v="2"/>
    <x v="229"/>
  </r>
  <r>
    <x v="2"/>
    <x v="22"/>
  </r>
  <r>
    <x v="2"/>
    <x v="637"/>
  </r>
  <r>
    <x v="2"/>
    <x v="570"/>
  </r>
  <r>
    <x v="2"/>
    <x v="255"/>
  </r>
  <r>
    <x v="2"/>
    <x v="519"/>
  </r>
  <r>
    <x v="2"/>
    <x v="519"/>
  </r>
  <r>
    <x v="2"/>
    <x v="519"/>
  </r>
  <r>
    <x v="2"/>
    <x v="539"/>
  </r>
  <r>
    <x v="2"/>
    <x v="441"/>
  </r>
  <r>
    <x v="2"/>
    <x v="442"/>
  </r>
  <r>
    <x v="2"/>
    <x v="505"/>
  </r>
  <r>
    <x v="2"/>
    <x v="605"/>
  </r>
  <r>
    <x v="2"/>
    <x v="193"/>
  </r>
  <r>
    <x v="2"/>
    <x v="280"/>
  </r>
  <r>
    <x v="2"/>
    <x v="393"/>
  </r>
  <r>
    <x v="2"/>
    <x v="393"/>
  </r>
  <r>
    <x v="2"/>
    <x v="193"/>
  </r>
  <r>
    <x v="2"/>
    <x v="459"/>
  </r>
  <r>
    <x v="2"/>
    <x v="459"/>
  </r>
  <r>
    <x v="2"/>
    <x v="295"/>
  </r>
  <r>
    <x v="2"/>
    <x v="295"/>
  </r>
  <r>
    <x v="2"/>
    <x v="676"/>
  </r>
  <r>
    <x v="2"/>
    <x v="760"/>
  </r>
  <r>
    <x v="2"/>
    <x v="498"/>
  </r>
  <r>
    <x v="2"/>
    <x v="498"/>
  </r>
  <r>
    <x v="2"/>
    <x v="498"/>
  </r>
  <r>
    <x v="2"/>
    <x v="498"/>
  </r>
  <r>
    <x v="2"/>
    <x v="498"/>
  </r>
  <r>
    <x v="2"/>
    <x v="19"/>
  </r>
  <r>
    <x v="2"/>
    <x v="185"/>
  </r>
  <r>
    <x v="2"/>
    <x v="609"/>
  </r>
  <r>
    <x v="2"/>
    <x v="474"/>
  </r>
  <r>
    <x v="2"/>
    <x v="474"/>
  </r>
  <r>
    <x v="2"/>
    <x v="474"/>
  </r>
  <r>
    <x v="2"/>
    <x v="474"/>
  </r>
  <r>
    <x v="2"/>
    <x v="541"/>
  </r>
  <r>
    <x v="2"/>
    <x v="108"/>
  </r>
  <r>
    <x v="2"/>
    <x v="108"/>
  </r>
  <r>
    <x v="2"/>
    <x v="108"/>
  </r>
  <r>
    <x v="2"/>
    <x v="7"/>
  </r>
  <r>
    <x v="2"/>
    <x v="123"/>
  </r>
  <r>
    <x v="2"/>
    <x v="123"/>
  </r>
  <r>
    <x v="2"/>
    <x v="657"/>
  </r>
  <r>
    <x v="2"/>
    <x v="162"/>
  </r>
  <r>
    <x v="2"/>
    <x v="162"/>
  </r>
  <r>
    <x v="2"/>
    <x v="162"/>
  </r>
  <r>
    <x v="2"/>
    <x v="162"/>
  </r>
  <r>
    <x v="2"/>
    <x v="560"/>
  </r>
  <r>
    <x v="2"/>
    <x v="729"/>
  </r>
  <r>
    <x v="2"/>
    <x v="204"/>
  </r>
  <r>
    <x v="2"/>
    <x v="299"/>
  </r>
  <r>
    <x v="2"/>
    <x v="260"/>
  </r>
  <r>
    <x v="2"/>
    <x v="620"/>
  </r>
  <r>
    <x v="2"/>
    <x v="264"/>
  </r>
  <r>
    <x v="2"/>
    <x v="725"/>
  </r>
  <r>
    <x v="2"/>
    <x v="440"/>
  </r>
  <r>
    <x v="2"/>
    <x v="634"/>
  </r>
  <r>
    <x v="2"/>
    <x v="457"/>
  </r>
  <r>
    <x v="2"/>
    <x v="457"/>
  </r>
  <r>
    <x v="2"/>
    <x v="713"/>
  </r>
  <r>
    <x v="2"/>
    <x v="713"/>
  </r>
  <r>
    <x v="2"/>
    <x v="732"/>
  </r>
  <r>
    <x v="2"/>
    <x v="732"/>
  </r>
  <r>
    <x v="2"/>
    <x v="369"/>
  </r>
  <r>
    <x v="2"/>
    <x v="369"/>
  </r>
  <r>
    <x v="2"/>
    <x v="369"/>
  </r>
  <r>
    <x v="2"/>
    <x v="494"/>
  </r>
  <r>
    <x v="2"/>
    <x v="494"/>
  </r>
  <r>
    <x v="2"/>
    <x v="287"/>
  </r>
  <r>
    <x v="2"/>
    <x v="287"/>
  </r>
  <r>
    <x v="2"/>
    <x v="164"/>
  </r>
  <r>
    <x v="2"/>
    <x v="164"/>
  </r>
  <r>
    <x v="2"/>
    <x v="164"/>
  </r>
  <r>
    <x v="2"/>
    <x v="164"/>
  </r>
  <r>
    <x v="2"/>
    <x v="164"/>
  </r>
  <r>
    <x v="2"/>
    <x v="164"/>
  </r>
  <r>
    <x v="2"/>
    <x v="164"/>
  </r>
  <r>
    <x v="2"/>
    <x v="479"/>
  </r>
  <r>
    <x v="2"/>
    <x v="479"/>
  </r>
  <r>
    <x v="2"/>
    <x v="454"/>
  </r>
  <r>
    <x v="2"/>
    <x v="454"/>
  </r>
  <r>
    <x v="2"/>
    <x v="454"/>
  </r>
  <r>
    <x v="2"/>
    <x v="454"/>
  </r>
  <r>
    <x v="2"/>
    <x v="454"/>
  </r>
  <r>
    <x v="2"/>
    <x v="620"/>
  </r>
  <r>
    <x v="2"/>
    <x v="620"/>
  </r>
  <r>
    <x v="2"/>
    <x v="620"/>
  </r>
  <r>
    <x v="2"/>
    <x v="620"/>
  </r>
  <r>
    <x v="2"/>
    <x v="620"/>
  </r>
  <r>
    <x v="2"/>
    <x v="85"/>
  </r>
  <r>
    <x v="2"/>
    <x v="180"/>
  </r>
  <r>
    <x v="2"/>
    <x v="180"/>
  </r>
  <r>
    <x v="2"/>
    <x v="180"/>
  </r>
  <r>
    <x v="2"/>
    <x v="180"/>
  </r>
  <r>
    <x v="2"/>
    <x v="180"/>
  </r>
  <r>
    <x v="2"/>
    <x v="180"/>
  </r>
  <r>
    <x v="2"/>
    <x v="203"/>
  </r>
  <r>
    <x v="2"/>
    <x v="203"/>
  </r>
  <r>
    <x v="2"/>
    <x v="737"/>
  </r>
  <r>
    <x v="2"/>
    <x v="715"/>
  </r>
  <r>
    <x v="2"/>
    <x v="715"/>
  </r>
  <r>
    <x v="2"/>
    <x v="715"/>
  </r>
  <r>
    <x v="2"/>
    <x v="715"/>
  </r>
  <r>
    <x v="2"/>
    <x v="33"/>
  </r>
  <r>
    <x v="2"/>
    <x v="33"/>
  </r>
  <r>
    <x v="2"/>
    <x v="33"/>
  </r>
  <r>
    <x v="2"/>
    <x v="33"/>
  </r>
  <r>
    <x v="2"/>
    <x v="33"/>
  </r>
  <r>
    <x v="2"/>
    <x v="33"/>
  </r>
  <r>
    <x v="2"/>
    <x v="87"/>
  </r>
  <r>
    <x v="2"/>
    <x v="87"/>
  </r>
  <r>
    <x v="2"/>
    <x v="87"/>
  </r>
  <r>
    <x v="2"/>
    <x v="555"/>
  </r>
  <r>
    <x v="2"/>
    <x v="646"/>
  </r>
  <r>
    <x v="2"/>
    <x v="588"/>
  </r>
  <r>
    <x v="2"/>
    <x v="658"/>
  </r>
  <r>
    <x v="2"/>
    <x v="658"/>
  </r>
  <r>
    <x v="2"/>
    <x v="245"/>
  </r>
  <r>
    <x v="2"/>
    <x v="245"/>
  </r>
  <r>
    <x v="2"/>
    <x v="287"/>
  </r>
  <r>
    <x v="2"/>
    <x v="321"/>
  </r>
  <r>
    <x v="2"/>
    <x v="250"/>
  </r>
  <r>
    <x v="2"/>
    <x v="250"/>
  </r>
  <r>
    <x v="2"/>
    <x v="250"/>
  </r>
  <r>
    <x v="2"/>
    <x v="55"/>
  </r>
  <r>
    <x v="2"/>
    <x v="55"/>
  </r>
  <r>
    <x v="2"/>
    <x v="55"/>
  </r>
  <r>
    <x v="2"/>
    <x v="597"/>
  </r>
  <r>
    <x v="2"/>
    <x v="607"/>
  </r>
  <r>
    <x v="2"/>
    <x v="168"/>
  </r>
  <r>
    <x v="2"/>
    <x v="521"/>
  </r>
  <r>
    <x v="2"/>
    <x v="521"/>
  </r>
  <r>
    <x v="2"/>
    <x v="521"/>
  </r>
  <r>
    <x v="2"/>
    <x v="521"/>
  </r>
  <r>
    <x v="2"/>
    <x v="685"/>
  </r>
  <r>
    <x v="2"/>
    <x v="264"/>
  </r>
  <r>
    <x v="2"/>
    <x v="168"/>
  </r>
  <r>
    <x v="2"/>
    <x v="773"/>
  </r>
  <r>
    <x v="2"/>
    <x v="743"/>
  </r>
  <r>
    <x v="2"/>
    <x v="197"/>
  </r>
  <r>
    <x v="2"/>
    <x v="285"/>
  </r>
  <r>
    <x v="2"/>
    <x v="285"/>
  </r>
  <r>
    <x v="2"/>
    <x v="285"/>
  </r>
  <r>
    <x v="2"/>
    <x v="60"/>
  </r>
  <r>
    <x v="2"/>
    <x v="453"/>
  </r>
  <r>
    <x v="2"/>
    <x v="246"/>
  </r>
  <r>
    <x v="2"/>
    <x v="246"/>
  </r>
  <r>
    <x v="2"/>
    <x v="246"/>
  </r>
  <r>
    <x v="2"/>
    <x v="246"/>
  </r>
  <r>
    <x v="2"/>
    <x v="64"/>
  </r>
  <r>
    <x v="2"/>
    <x v="64"/>
  </r>
  <r>
    <x v="2"/>
    <x v="725"/>
  </r>
  <r>
    <x v="2"/>
    <x v="34"/>
  </r>
  <r>
    <x v="2"/>
    <x v="493"/>
  </r>
  <r>
    <x v="2"/>
    <x v="493"/>
  </r>
  <r>
    <x v="2"/>
    <x v="493"/>
  </r>
  <r>
    <x v="2"/>
    <x v="50"/>
  </r>
  <r>
    <x v="2"/>
    <x v="252"/>
  </r>
  <r>
    <x v="2"/>
    <x v="252"/>
  </r>
  <r>
    <x v="2"/>
    <x v="314"/>
  </r>
  <r>
    <x v="2"/>
    <x v="197"/>
  </r>
  <r>
    <x v="2"/>
    <x v="197"/>
  </r>
  <r>
    <x v="2"/>
    <x v="651"/>
  </r>
  <r>
    <x v="2"/>
    <x v="331"/>
  </r>
  <r>
    <x v="2"/>
    <x v="359"/>
  </r>
  <r>
    <x v="2"/>
    <x v="341"/>
  </r>
  <r>
    <x v="2"/>
    <x v="65"/>
  </r>
  <r>
    <x v="2"/>
    <x v="617"/>
  </r>
  <r>
    <x v="2"/>
    <x v="244"/>
  </r>
  <r>
    <x v="2"/>
    <x v="244"/>
  </r>
  <r>
    <x v="2"/>
    <x v="346"/>
  </r>
  <r>
    <x v="2"/>
    <x v="205"/>
  </r>
  <r>
    <x v="2"/>
    <x v="346"/>
  </r>
  <r>
    <x v="2"/>
    <x v="346"/>
  </r>
  <r>
    <x v="2"/>
    <x v="346"/>
  </r>
  <r>
    <x v="2"/>
    <x v="346"/>
  </r>
  <r>
    <x v="2"/>
    <x v="657"/>
  </r>
  <r>
    <x v="2"/>
    <x v="657"/>
  </r>
  <r>
    <x v="2"/>
    <x v="104"/>
  </r>
  <r>
    <x v="2"/>
    <x v="104"/>
  </r>
  <r>
    <x v="2"/>
    <x v="104"/>
  </r>
  <r>
    <x v="2"/>
    <x v="104"/>
  </r>
  <r>
    <x v="2"/>
    <x v="104"/>
  </r>
  <r>
    <x v="2"/>
    <x v="756"/>
  </r>
  <r>
    <x v="2"/>
    <x v="756"/>
  </r>
  <r>
    <x v="2"/>
    <x v="190"/>
  </r>
  <r>
    <x v="2"/>
    <x v="190"/>
  </r>
  <r>
    <x v="2"/>
    <x v="190"/>
  </r>
  <r>
    <x v="2"/>
    <x v="190"/>
  </r>
  <r>
    <x v="2"/>
    <x v="436"/>
  </r>
  <r>
    <x v="2"/>
    <x v="287"/>
  </r>
  <r>
    <x v="2"/>
    <x v="268"/>
  </r>
  <r>
    <x v="2"/>
    <x v="668"/>
  </r>
  <r>
    <x v="2"/>
    <x v="140"/>
  </r>
  <r>
    <x v="2"/>
    <x v="140"/>
  </r>
  <r>
    <x v="2"/>
    <x v="682"/>
  </r>
  <r>
    <x v="2"/>
    <x v="564"/>
  </r>
  <r>
    <x v="2"/>
    <x v="80"/>
  </r>
  <r>
    <x v="2"/>
    <x v="150"/>
  </r>
  <r>
    <x v="2"/>
    <x v="150"/>
  </r>
  <r>
    <x v="2"/>
    <x v="530"/>
  </r>
  <r>
    <x v="2"/>
    <x v="649"/>
  </r>
  <r>
    <x v="2"/>
    <x v="104"/>
  </r>
  <r>
    <x v="2"/>
    <x v="251"/>
  </r>
  <r>
    <x v="2"/>
    <x v="698"/>
  </r>
  <r>
    <x v="2"/>
    <x v="698"/>
  </r>
  <r>
    <x v="2"/>
    <x v="698"/>
  </r>
  <r>
    <x v="2"/>
    <x v="698"/>
  </r>
  <r>
    <x v="2"/>
    <x v="472"/>
  </r>
  <r>
    <x v="2"/>
    <x v="307"/>
  </r>
  <r>
    <x v="2"/>
    <x v="307"/>
  </r>
  <r>
    <x v="2"/>
    <x v="599"/>
  </r>
  <r>
    <x v="2"/>
    <x v="21"/>
  </r>
  <r>
    <x v="2"/>
    <x v="68"/>
  </r>
  <r>
    <x v="2"/>
    <x v="68"/>
  </r>
  <r>
    <x v="2"/>
    <x v="582"/>
  </r>
  <r>
    <x v="2"/>
    <x v="766"/>
  </r>
  <r>
    <x v="2"/>
    <x v="766"/>
  </r>
  <r>
    <x v="2"/>
    <x v="766"/>
  </r>
  <r>
    <x v="2"/>
    <x v="766"/>
  </r>
  <r>
    <x v="2"/>
    <x v="358"/>
  </r>
  <r>
    <x v="2"/>
    <x v="358"/>
  </r>
  <r>
    <x v="2"/>
    <x v="358"/>
  </r>
  <r>
    <x v="2"/>
    <x v="358"/>
  </r>
  <r>
    <x v="2"/>
    <x v="358"/>
  </r>
  <r>
    <x v="2"/>
    <x v="21"/>
  </r>
  <r>
    <x v="2"/>
    <x v="21"/>
  </r>
  <r>
    <x v="2"/>
    <x v="21"/>
  </r>
  <r>
    <x v="2"/>
    <x v="21"/>
  </r>
  <r>
    <x v="2"/>
    <x v="21"/>
  </r>
  <r>
    <x v="2"/>
    <x v="21"/>
  </r>
  <r>
    <x v="2"/>
    <x v="21"/>
  </r>
  <r>
    <x v="2"/>
    <x v="225"/>
  </r>
  <r>
    <x v="2"/>
    <x v="262"/>
  </r>
  <r>
    <x v="2"/>
    <x v="262"/>
  </r>
  <r>
    <x v="2"/>
    <x v="425"/>
  </r>
  <r>
    <x v="2"/>
    <x v="425"/>
  </r>
  <r>
    <x v="2"/>
    <x v="554"/>
  </r>
  <r>
    <x v="2"/>
    <x v="756"/>
  </r>
  <r>
    <x v="2"/>
    <x v="384"/>
  </r>
  <r>
    <x v="2"/>
    <x v="426"/>
  </r>
  <r>
    <x v="2"/>
    <x v="609"/>
  </r>
  <r>
    <x v="2"/>
    <x v="609"/>
  </r>
  <r>
    <x v="2"/>
    <x v="609"/>
  </r>
  <r>
    <x v="2"/>
    <x v="609"/>
  </r>
  <r>
    <x v="2"/>
    <x v="609"/>
  </r>
  <r>
    <x v="2"/>
    <x v="609"/>
  </r>
  <r>
    <x v="2"/>
    <x v="591"/>
  </r>
  <r>
    <x v="2"/>
    <x v="249"/>
  </r>
  <r>
    <x v="2"/>
    <x v="249"/>
  </r>
  <r>
    <x v="2"/>
    <x v="249"/>
  </r>
  <r>
    <x v="2"/>
    <x v="727"/>
  </r>
  <r>
    <x v="2"/>
    <x v="727"/>
  </r>
  <r>
    <x v="2"/>
    <x v="727"/>
  </r>
  <r>
    <x v="2"/>
    <x v="204"/>
  </r>
  <r>
    <x v="2"/>
    <x v="533"/>
  </r>
  <r>
    <x v="2"/>
    <x v="533"/>
  </r>
  <r>
    <x v="2"/>
    <x v="431"/>
  </r>
  <r>
    <x v="2"/>
    <x v="756"/>
  </r>
  <r>
    <x v="2"/>
    <x v="287"/>
  </r>
  <r>
    <x v="2"/>
    <x v="287"/>
  </r>
  <r>
    <x v="2"/>
    <x v="287"/>
  </r>
  <r>
    <x v="2"/>
    <x v="287"/>
  </r>
  <r>
    <x v="2"/>
    <x v="287"/>
  </r>
  <r>
    <x v="2"/>
    <x v="415"/>
  </r>
  <r>
    <x v="2"/>
    <x v="415"/>
  </r>
  <r>
    <x v="2"/>
    <x v="415"/>
  </r>
  <r>
    <x v="2"/>
    <x v="343"/>
  </r>
  <r>
    <x v="2"/>
    <x v="438"/>
  </r>
  <r>
    <x v="2"/>
    <x v="377"/>
  </r>
  <r>
    <x v="2"/>
    <x v="564"/>
  </r>
  <r>
    <x v="2"/>
    <x v="564"/>
  </r>
  <r>
    <x v="2"/>
    <x v="564"/>
  </r>
  <r>
    <x v="2"/>
    <x v="395"/>
  </r>
  <r>
    <x v="2"/>
    <x v="395"/>
  </r>
  <r>
    <x v="2"/>
    <x v="395"/>
  </r>
  <r>
    <x v="2"/>
    <x v="471"/>
  </r>
  <r>
    <x v="2"/>
    <x v="471"/>
  </r>
  <r>
    <x v="2"/>
    <x v="254"/>
  </r>
  <r>
    <x v="2"/>
    <x v="254"/>
  </r>
  <r>
    <x v="2"/>
    <x v="254"/>
  </r>
  <r>
    <x v="2"/>
    <x v="254"/>
  </r>
  <r>
    <x v="2"/>
    <x v="576"/>
  </r>
  <r>
    <x v="2"/>
    <x v="655"/>
  </r>
  <r>
    <x v="2"/>
    <x v="673"/>
  </r>
  <r>
    <x v="2"/>
    <x v="673"/>
  </r>
  <r>
    <x v="2"/>
    <x v="673"/>
  </r>
  <r>
    <x v="2"/>
    <x v="673"/>
  </r>
  <r>
    <x v="2"/>
    <x v="595"/>
  </r>
  <r>
    <x v="2"/>
    <x v="491"/>
  </r>
  <r>
    <x v="2"/>
    <x v="204"/>
  </r>
  <r>
    <x v="2"/>
    <x v="577"/>
  </r>
  <r>
    <x v="2"/>
    <x v="415"/>
  </r>
  <r>
    <x v="2"/>
    <x v="399"/>
  </r>
  <r>
    <x v="2"/>
    <x v="399"/>
  </r>
  <r>
    <x v="2"/>
    <x v="399"/>
  </r>
  <r>
    <x v="2"/>
    <x v="399"/>
  </r>
  <r>
    <x v="2"/>
    <x v="399"/>
  </r>
  <r>
    <x v="2"/>
    <x v="283"/>
  </r>
  <r>
    <x v="2"/>
    <x v="283"/>
  </r>
  <r>
    <x v="2"/>
    <x v="44"/>
  </r>
  <r>
    <x v="2"/>
    <x v="437"/>
  </r>
  <r>
    <x v="2"/>
    <x v="704"/>
  </r>
  <r>
    <x v="2"/>
    <x v="704"/>
  </r>
  <r>
    <x v="2"/>
    <x v="413"/>
  </r>
  <r>
    <x v="2"/>
    <x v="593"/>
  </r>
  <r>
    <x v="2"/>
    <x v="593"/>
  </r>
  <r>
    <x v="2"/>
    <x v="684"/>
  </r>
  <r>
    <x v="2"/>
    <x v="684"/>
  </r>
  <r>
    <x v="2"/>
    <x v="587"/>
  </r>
  <r>
    <x v="2"/>
    <x v="192"/>
  </r>
  <r>
    <x v="2"/>
    <x v="192"/>
  </r>
  <r>
    <x v="2"/>
    <x v="367"/>
  </r>
  <r>
    <x v="2"/>
    <x v="367"/>
  </r>
  <r>
    <x v="2"/>
    <x v="367"/>
  </r>
  <r>
    <x v="2"/>
    <x v="367"/>
  </r>
  <r>
    <x v="2"/>
    <x v="367"/>
  </r>
  <r>
    <x v="2"/>
    <x v="367"/>
  </r>
  <r>
    <x v="2"/>
    <x v="367"/>
  </r>
  <r>
    <x v="2"/>
    <x v="367"/>
  </r>
  <r>
    <x v="2"/>
    <x v="367"/>
  </r>
  <r>
    <x v="2"/>
    <x v="282"/>
  </r>
  <r>
    <x v="2"/>
    <x v="666"/>
  </r>
  <r>
    <x v="2"/>
    <x v="666"/>
  </r>
  <r>
    <x v="2"/>
    <x v="562"/>
  </r>
  <r>
    <x v="2"/>
    <x v="562"/>
  </r>
  <r>
    <x v="2"/>
    <x v="170"/>
  </r>
  <r>
    <x v="2"/>
    <x v="170"/>
  </r>
  <r>
    <x v="2"/>
    <x v="170"/>
  </r>
  <r>
    <x v="2"/>
    <x v="170"/>
  </r>
  <r>
    <x v="2"/>
    <x v="170"/>
  </r>
  <r>
    <x v="2"/>
    <x v="170"/>
  </r>
  <r>
    <x v="2"/>
    <x v="170"/>
  </r>
  <r>
    <x v="2"/>
    <x v="151"/>
  </r>
  <r>
    <x v="2"/>
    <x v="644"/>
  </r>
  <r>
    <x v="2"/>
    <x v="9"/>
  </r>
  <r>
    <x v="2"/>
    <x v="48"/>
  </r>
  <r>
    <x v="2"/>
    <x v="48"/>
  </r>
  <r>
    <x v="2"/>
    <x v="72"/>
  </r>
  <r>
    <x v="2"/>
    <x v="72"/>
  </r>
  <r>
    <x v="2"/>
    <x v="741"/>
  </r>
  <r>
    <x v="2"/>
    <x v="741"/>
  </r>
  <r>
    <x v="2"/>
    <x v="653"/>
  </r>
  <r>
    <x v="2"/>
    <x v="653"/>
  </r>
  <r>
    <x v="2"/>
    <x v="437"/>
  </r>
  <r>
    <x v="2"/>
    <x v="328"/>
  </r>
  <r>
    <x v="2"/>
    <x v="162"/>
  </r>
  <r>
    <x v="2"/>
    <x v="162"/>
  </r>
  <r>
    <x v="2"/>
    <x v="615"/>
  </r>
  <r>
    <x v="2"/>
    <x v="615"/>
  </r>
  <r>
    <x v="2"/>
    <x v="615"/>
  </r>
  <r>
    <x v="2"/>
    <x v="615"/>
  </r>
  <r>
    <x v="2"/>
    <x v="615"/>
  </r>
  <r>
    <x v="2"/>
    <x v="615"/>
  </r>
  <r>
    <x v="2"/>
    <x v="269"/>
  </r>
  <r>
    <x v="2"/>
    <x v="269"/>
  </r>
  <r>
    <x v="2"/>
    <x v="269"/>
  </r>
  <r>
    <x v="2"/>
    <x v="756"/>
  </r>
  <r>
    <x v="2"/>
    <x v="774"/>
  </r>
  <r>
    <x v="2"/>
    <x v="102"/>
  </r>
  <r>
    <x v="2"/>
    <x v="102"/>
  </r>
  <r>
    <x v="2"/>
    <x v="102"/>
  </r>
  <r>
    <x v="2"/>
    <x v="136"/>
  </r>
  <r>
    <x v="2"/>
    <x v="136"/>
  </r>
  <r>
    <x v="2"/>
    <x v="136"/>
  </r>
  <r>
    <x v="2"/>
    <x v="136"/>
  </r>
  <r>
    <x v="2"/>
    <x v="136"/>
  </r>
  <r>
    <x v="2"/>
    <x v="530"/>
  </r>
  <r>
    <x v="2"/>
    <x v="530"/>
  </r>
  <r>
    <x v="2"/>
    <x v="530"/>
  </r>
  <r>
    <x v="2"/>
    <x v="530"/>
  </r>
  <r>
    <x v="2"/>
    <x v="530"/>
  </r>
  <r>
    <x v="2"/>
    <x v="233"/>
  </r>
  <r>
    <x v="2"/>
    <x v="233"/>
  </r>
  <r>
    <x v="2"/>
    <x v="153"/>
  </r>
  <r>
    <x v="2"/>
    <x v="365"/>
  </r>
  <r>
    <x v="2"/>
    <x v="106"/>
  </r>
  <r>
    <x v="2"/>
    <x v="775"/>
  </r>
  <r>
    <x v="2"/>
    <x v="684"/>
  </r>
  <r>
    <x v="2"/>
    <x v="162"/>
  </r>
  <r>
    <x v="2"/>
    <x v="38"/>
  </r>
  <r>
    <x v="2"/>
    <x v="38"/>
  </r>
  <r>
    <x v="2"/>
    <x v="38"/>
  </r>
  <r>
    <x v="2"/>
    <x v="38"/>
  </r>
  <r>
    <x v="2"/>
    <x v="324"/>
  </r>
  <r>
    <x v="2"/>
    <x v="619"/>
  </r>
  <r>
    <x v="2"/>
    <x v="619"/>
  </r>
  <r>
    <x v="2"/>
    <x v="675"/>
  </r>
  <r>
    <x v="2"/>
    <x v="158"/>
  </r>
  <r>
    <x v="2"/>
    <x v="158"/>
  </r>
  <r>
    <x v="2"/>
    <x v="158"/>
  </r>
  <r>
    <x v="2"/>
    <x v="776"/>
  </r>
  <r>
    <x v="2"/>
    <x v="708"/>
  </r>
  <r>
    <x v="2"/>
    <x v="337"/>
  </r>
  <r>
    <x v="2"/>
    <x v="337"/>
  </r>
  <r>
    <x v="2"/>
    <x v="632"/>
  </r>
  <r>
    <x v="2"/>
    <x v="632"/>
  </r>
  <r>
    <x v="2"/>
    <x v="632"/>
  </r>
  <r>
    <x v="2"/>
    <x v="560"/>
  </r>
  <r>
    <x v="2"/>
    <x v="176"/>
  </r>
  <r>
    <x v="2"/>
    <x v="176"/>
  </r>
  <r>
    <x v="2"/>
    <x v="361"/>
  </r>
  <r>
    <x v="2"/>
    <x v="0"/>
  </r>
  <r>
    <x v="2"/>
    <x v="0"/>
  </r>
  <r>
    <x v="2"/>
    <x v="660"/>
  </r>
  <r>
    <x v="2"/>
    <x v="614"/>
  </r>
  <r>
    <x v="2"/>
    <x v="614"/>
  </r>
  <r>
    <x v="2"/>
    <x v="123"/>
  </r>
  <r>
    <x v="2"/>
    <x v="402"/>
  </r>
  <r>
    <x v="2"/>
    <x v="131"/>
  </r>
  <r>
    <x v="2"/>
    <x v="24"/>
  </r>
  <r>
    <x v="2"/>
    <x v="389"/>
  </r>
  <r>
    <x v="2"/>
    <x v="497"/>
  </r>
  <r>
    <x v="2"/>
    <x v="497"/>
  </r>
  <r>
    <x v="2"/>
    <x v="631"/>
  </r>
  <r>
    <x v="2"/>
    <x v="299"/>
  </r>
  <r>
    <x v="2"/>
    <x v="188"/>
  </r>
  <r>
    <x v="2"/>
    <x v="188"/>
  </r>
  <r>
    <x v="2"/>
    <x v="188"/>
  </r>
  <r>
    <x v="2"/>
    <x v="188"/>
  </r>
  <r>
    <x v="2"/>
    <x v="191"/>
  </r>
  <r>
    <x v="2"/>
    <x v="492"/>
  </r>
  <r>
    <x v="2"/>
    <x v="492"/>
  </r>
  <r>
    <x v="2"/>
    <x v="63"/>
  </r>
  <r>
    <x v="2"/>
    <x v="385"/>
  </r>
  <r>
    <x v="2"/>
    <x v="190"/>
  </r>
  <r>
    <x v="2"/>
    <x v="737"/>
  </r>
  <r>
    <x v="2"/>
    <x v="724"/>
  </r>
  <r>
    <x v="2"/>
    <x v="724"/>
  </r>
  <r>
    <x v="2"/>
    <x v="724"/>
  </r>
  <r>
    <x v="2"/>
    <x v="281"/>
  </r>
  <r>
    <x v="2"/>
    <x v="281"/>
  </r>
  <r>
    <x v="2"/>
    <x v="281"/>
  </r>
  <r>
    <x v="2"/>
    <x v="281"/>
  </r>
  <r>
    <x v="2"/>
    <x v="281"/>
  </r>
  <r>
    <x v="2"/>
    <x v="281"/>
  </r>
  <r>
    <x v="2"/>
    <x v="281"/>
  </r>
  <r>
    <x v="2"/>
    <x v="281"/>
  </r>
  <r>
    <x v="2"/>
    <x v="70"/>
  </r>
  <r>
    <x v="2"/>
    <x v="70"/>
  </r>
  <r>
    <x v="2"/>
    <x v="676"/>
  </r>
  <r>
    <x v="2"/>
    <x v="235"/>
  </r>
  <r>
    <x v="2"/>
    <x v="11"/>
  </r>
  <r>
    <x v="2"/>
    <x v="11"/>
  </r>
  <r>
    <x v="2"/>
    <x v="362"/>
  </r>
  <r>
    <x v="2"/>
    <x v="608"/>
  </r>
  <r>
    <x v="2"/>
    <x v="608"/>
  </r>
  <r>
    <x v="2"/>
    <x v="327"/>
  </r>
  <r>
    <x v="2"/>
    <x v="327"/>
  </r>
  <r>
    <x v="2"/>
    <x v="327"/>
  </r>
  <r>
    <x v="2"/>
    <x v="327"/>
  </r>
  <r>
    <x v="2"/>
    <x v="156"/>
  </r>
  <r>
    <x v="2"/>
    <x v="156"/>
  </r>
  <r>
    <x v="2"/>
    <x v="156"/>
  </r>
  <r>
    <x v="2"/>
    <x v="17"/>
  </r>
  <r>
    <x v="2"/>
    <x v="17"/>
  </r>
  <r>
    <x v="2"/>
    <x v="17"/>
  </r>
  <r>
    <x v="2"/>
    <x v="302"/>
  </r>
  <r>
    <x v="2"/>
    <x v="302"/>
  </r>
  <r>
    <x v="2"/>
    <x v="302"/>
  </r>
  <r>
    <x v="2"/>
    <x v="15"/>
  </r>
  <r>
    <x v="2"/>
    <x v="91"/>
  </r>
  <r>
    <x v="2"/>
    <x v="373"/>
  </r>
  <r>
    <x v="2"/>
    <x v="410"/>
  </r>
  <r>
    <x v="2"/>
    <x v="410"/>
  </r>
  <r>
    <x v="2"/>
    <x v="410"/>
  </r>
  <r>
    <x v="2"/>
    <x v="688"/>
  </r>
  <r>
    <x v="2"/>
    <x v="645"/>
  </r>
  <r>
    <x v="2"/>
    <x v="491"/>
  </r>
  <r>
    <x v="2"/>
    <x v="491"/>
  </r>
  <r>
    <x v="2"/>
    <x v="74"/>
  </r>
  <r>
    <x v="2"/>
    <x v="74"/>
  </r>
  <r>
    <x v="2"/>
    <x v="74"/>
  </r>
  <r>
    <x v="2"/>
    <x v="310"/>
  </r>
  <r>
    <x v="2"/>
    <x v="310"/>
  </r>
  <r>
    <x v="2"/>
    <x v="310"/>
  </r>
  <r>
    <x v="2"/>
    <x v="30"/>
  </r>
  <r>
    <x v="2"/>
    <x v="488"/>
  </r>
  <r>
    <x v="2"/>
    <x v="495"/>
  </r>
  <r>
    <x v="2"/>
    <x v="735"/>
  </r>
  <r>
    <x v="2"/>
    <x v="735"/>
  </r>
  <r>
    <x v="2"/>
    <x v="735"/>
  </r>
  <r>
    <x v="2"/>
    <x v="122"/>
  </r>
  <r>
    <x v="2"/>
    <x v="617"/>
  </r>
  <r>
    <x v="2"/>
    <x v="617"/>
  </r>
  <r>
    <x v="2"/>
    <x v="617"/>
  </r>
  <r>
    <x v="2"/>
    <x v="617"/>
  </r>
  <r>
    <x v="2"/>
    <x v="617"/>
  </r>
  <r>
    <x v="2"/>
    <x v="683"/>
  </r>
  <r>
    <x v="2"/>
    <x v="465"/>
  </r>
  <r>
    <x v="2"/>
    <x v="465"/>
  </r>
  <r>
    <x v="2"/>
    <x v="465"/>
  </r>
  <r>
    <x v="2"/>
    <x v="342"/>
  </r>
  <r>
    <x v="2"/>
    <x v="115"/>
  </r>
  <r>
    <x v="2"/>
    <x v="115"/>
  </r>
  <r>
    <x v="2"/>
    <x v="115"/>
  </r>
  <r>
    <x v="2"/>
    <x v="115"/>
  </r>
  <r>
    <x v="2"/>
    <x v="538"/>
  </r>
  <r>
    <x v="2"/>
    <x v="538"/>
  </r>
  <r>
    <x v="2"/>
    <x v="777"/>
  </r>
  <r>
    <x v="2"/>
    <x v="777"/>
  </r>
  <r>
    <x v="2"/>
    <x v="777"/>
  </r>
  <r>
    <x v="2"/>
    <x v="777"/>
  </r>
  <r>
    <x v="2"/>
    <x v="777"/>
  </r>
  <r>
    <x v="2"/>
    <x v="777"/>
  </r>
  <r>
    <x v="2"/>
    <x v="778"/>
  </r>
  <r>
    <x v="2"/>
    <x v="208"/>
  </r>
  <r>
    <x v="2"/>
    <x v="569"/>
  </r>
  <r>
    <x v="2"/>
    <x v="569"/>
  </r>
  <r>
    <x v="2"/>
    <x v="569"/>
  </r>
  <r>
    <x v="2"/>
    <x v="482"/>
  </r>
  <r>
    <x v="2"/>
    <x v="174"/>
  </r>
  <r>
    <x v="2"/>
    <x v="683"/>
  </r>
  <r>
    <x v="2"/>
    <x v="683"/>
  </r>
  <r>
    <x v="2"/>
    <x v="748"/>
  </r>
  <r>
    <x v="2"/>
    <x v="528"/>
  </r>
  <r>
    <x v="2"/>
    <x v="90"/>
  </r>
  <r>
    <x v="2"/>
    <x v="90"/>
  </r>
  <r>
    <x v="2"/>
    <x v="90"/>
  </r>
  <r>
    <x v="2"/>
    <x v="631"/>
  </r>
  <r>
    <x v="2"/>
    <x v="455"/>
  </r>
  <r>
    <x v="2"/>
    <x v="455"/>
  </r>
  <r>
    <x v="2"/>
    <x v="287"/>
  </r>
  <r>
    <x v="2"/>
    <x v="653"/>
  </r>
  <r>
    <x v="2"/>
    <x v="653"/>
  </r>
  <r>
    <x v="2"/>
    <x v="653"/>
  </r>
  <r>
    <x v="2"/>
    <x v="106"/>
  </r>
  <r>
    <x v="2"/>
    <x v="106"/>
  </r>
  <r>
    <x v="2"/>
    <x v="106"/>
  </r>
  <r>
    <x v="2"/>
    <x v="144"/>
  </r>
  <r>
    <x v="2"/>
    <x v="294"/>
  </r>
  <r>
    <x v="2"/>
    <x v="231"/>
  </r>
  <r>
    <x v="2"/>
    <x v="231"/>
  </r>
  <r>
    <x v="2"/>
    <x v="231"/>
  </r>
  <r>
    <x v="2"/>
    <x v="231"/>
  </r>
  <r>
    <x v="2"/>
    <x v="498"/>
  </r>
  <r>
    <x v="2"/>
    <x v="189"/>
  </r>
  <r>
    <x v="2"/>
    <x v="205"/>
  </r>
  <r>
    <x v="2"/>
    <x v="78"/>
  </r>
  <r>
    <x v="2"/>
    <x v="208"/>
  </r>
  <r>
    <x v="2"/>
    <x v="33"/>
  </r>
  <r>
    <x v="2"/>
    <x v="33"/>
  </r>
  <r>
    <x v="2"/>
    <x v="281"/>
  </r>
  <r>
    <x v="2"/>
    <x v="389"/>
  </r>
  <r>
    <x v="2"/>
    <x v="389"/>
  </r>
  <r>
    <x v="2"/>
    <x v="389"/>
  </r>
  <r>
    <x v="2"/>
    <x v="389"/>
  </r>
  <r>
    <x v="2"/>
    <x v="480"/>
  </r>
  <r>
    <x v="2"/>
    <x v="480"/>
  </r>
  <r>
    <x v="2"/>
    <x v="583"/>
  </r>
  <r>
    <x v="2"/>
    <x v="668"/>
  </r>
  <r>
    <x v="2"/>
    <x v="274"/>
  </r>
  <r>
    <x v="2"/>
    <x v="274"/>
  </r>
  <r>
    <x v="2"/>
    <x v="593"/>
  </r>
  <r>
    <x v="2"/>
    <x v="221"/>
  </r>
  <r>
    <x v="2"/>
    <x v="221"/>
  </r>
  <r>
    <x v="2"/>
    <x v="752"/>
  </r>
  <r>
    <x v="2"/>
    <x v="92"/>
  </r>
  <r>
    <x v="2"/>
    <x v="92"/>
  </r>
  <r>
    <x v="2"/>
    <x v="92"/>
  </r>
  <r>
    <x v="2"/>
    <x v="92"/>
  </r>
  <r>
    <x v="2"/>
    <x v="779"/>
  </r>
  <r>
    <x v="2"/>
    <x v="8"/>
  </r>
  <r>
    <x v="2"/>
    <x v="211"/>
  </r>
  <r>
    <x v="2"/>
    <x v="211"/>
  </r>
  <r>
    <x v="2"/>
    <x v="211"/>
  </r>
  <r>
    <x v="2"/>
    <x v="211"/>
  </r>
  <r>
    <x v="2"/>
    <x v="171"/>
  </r>
  <r>
    <x v="2"/>
    <x v="171"/>
  </r>
  <r>
    <x v="2"/>
    <x v="171"/>
  </r>
  <r>
    <x v="2"/>
    <x v="171"/>
  </r>
  <r>
    <x v="2"/>
    <x v="171"/>
  </r>
  <r>
    <x v="2"/>
    <x v="317"/>
  </r>
  <r>
    <x v="2"/>
    <x v="108"/>
  </r>
  <r>
    <x v="2"/>
    <x v="622"/>
  </r>
  <r>
    <x v="2"/>
    <x v="206"/>
  </r>
  <r>
    <x v="2"/>
    <x v="206"/>
  </r>
  <r>
    <x v="2"/>
    <x v="206"/>
  </r>
  <r>
    <x v="2"/>
    <x v="206"/>
  </r>
  <r>
    <x v="2"/>
    <x v="333"/>
  </r>
  <r>
    <x v="2"/>
    <x v="264"/>
  </r>
  <r>
    <x v="2"/>
    <x v="264"/>
  </r>
  <r>
    <x v="2"/>
    <x v="247"/>
  </r>
  <r>
    <x v="2"/>
    <x v="156"/>
  </r>
  <r>
    <x v="2"/>
    <x v="319"/>
  </r>
  <r>
    <x v="2"/>
    <x v="373"/>
  </r>
  <r>
    <x v="2"/>
    <x v="373"/>
  </r>
  <r>
    <x v="2"/>
    <x v="30"/>
  </r>
  <r>
    <x v="2"/>
    <x v="522"/>
  </r>
  <r>
    <x v="2"/>
    <x v="522"/>
  </r>
  <r>
    <x v="2"/>
    <x v="522"/>
  </r>
  <r>
    <x v="2"/>
    <x v="67"/>
  </r>
  <r>
    <x v="2"/>
    <x v="67"/>
  </r>
  <r>
    <x v="2"/>
    <x v="67"/>
  </r>
  <r>
    <x v="2"/>
    <x v="67"/>
  </r>
  <r>
    <x v="2"/>
    <x v="104"/>
  </r>
  <r>
    <x v="2"/>
    <x v="104"/>
  </r>
  <r>
    <x v="2"/>
    <x v="162"/>
  </r>
  <r>
    <x v="2"/>
    <x v="162"/>
  </r>
  <r>
    <x v="2"/>
    <x v="162"/>
  </r>
  <r>
    <x v="2"/>
    <x v="162"/>
  </r>
  <r>
    <x v="2"/>
    <x v="470"/>
  </r>
  <r>
    <x v="2"/>
    <x v="575"/>
  </r>
  <r>
    <x v="2"/>
    <x v="575"/>
  </r>
  <r>
    <x v="2"/>
    <x v="575"/>
  </r>
  <r>
    <x v="2"/>
    <x v="435"/>
  </r>
  <r>
    <x v="2"/>
    <x v="435"/>
  </r>
  <r>
    <x v="2"/>
    <x v="435"/>
  </r>
  <r>
    <x v="2"/>
    <x v="435"/>
  </r>
  <r>
    <x v="2"/>
    <x v="35"/>
  </r>
  <r>
    <x v="2"/>
    <x v="35"/>
  </r>
  <r>
    <x v="2"/>
    <x v="35"/>
  </r>
  <r>
    <x v="2"/>
    <x v="509"/>
  </r>
  <r>
    <x v="2"/>
    <x v="509"/>
  </r>
  <r>
    <x v="2"/>
    <x v="509"/>
  </r>
  <r>
    <x v="2"/>
    <x v="464"/>
  </r>
  <r>
    <x v="2"/>
    <x v="203"/>
  </r>
  <r>
    <x v="2"/>
    <x v="168"/>
  </r>
  <r>
    <x v="2"/>
    <x v="168"/>
  </r>
  <r>
    <x v="2"/>
    <x v="709"/>
  </r>
  <r>
    <x v="2"/>
    <x v="709"/>
  </r>
  <r>
    <x v="2"/>
    <x v="709"/>
  </r>
  <r>
    <x v="2"/>
    <x v="709"/>
  </r>
  <r>
    <x v="2"/>
    <x v="709"/>
  </r>
  <r>
    <x v="2"/>
    <x v="740"/>
  </r>
  <r>
    <x v="2"/>
    <x v="740"/>
  </r>
  <r>
    <x v="2"/>
    <x v="685"/>
  </r>
  <r>
    <x v="2"/>
    <x v="685"/>
  </r>
  <r>
    <x v="2"/>
    <x v="13"/>
  </r>
  <r>
    <x v="2"/>
    <x v="13"/>
  </r>
  <r>
    <x v="2"/>
    <x v="95"/>
  </r>
  <r>
    <x v="2"/>
    <x v="310"/>
  </r>
  <r>
    <x v="2"/>
    <x v="310"/>
  </r>
  <r>
    <x v="2"/>
    <x v="310"/>
  </r>
  <r>
    <x v="2"/>
    <x v="310"/>
  </r>
  <r>
    <x v="2"/>
    <x v="383"/>
  </r>
  <r>
    <x v="2"/>
    <x v="383"/>
  </r>
  <r>
    <x v="2"/>
    <x v="383"/>
  </r>
  <r>
    <x v="2"/>
    <x v="383"/>
  </r>
  <r>
    <x v="2"/>
    <x v="383"/>
  </r>
  <r>
    <x v="2"/>
    <x v="383"/>
  </r>
  <r>
    <x v="2"/>
    <x v="227"/>
  </r>
  <r>
    <x v="2"/>
    <x v="272"/>
  </r>
  <r>
    <x v="2"/>
    <x v="388"/>
  </r>
  <r>
    <x v="2"/>
    <x v="576"/>
  </r>
  <r>
    <x v="2"/>
    <x v="780"/>
  </r>
  <r>
    <x v="2"/>
    <x v="780"/>
  </r>
  <r>
    <x v="2"/>
    <x v="780"/>
  </r>
  <r>
    <x v="2"/>
    <x v="780"/>
  </r>
  <r>
    <x v="2"/>
    <x v="229"/>
  </r>
  <r>
    <x v="2"/>
    <x v="229"/>
  </r>
  <r>
    <x v="2"/>
    <x v="166"/>
  </r>
  <r>
    <x v="2"/>
    <x v="529"/>
  </r>
  <r>
    <x v="2"/>
    <x v="633"/>
  </r>
  <r>
    <x v="2"/>
    <x v="633"/>
  </r>
  <r>
    <x v="2"/>
    <x v="211"/>
  </r>
  <r>
    <x v="2"/>
    <x v="109"/>
  </r>
  <r>
    <x v="2"/>
    <x v="736"/>
  </r>
  <r>
    <x v="2"/>
    <x v="736"/>
  </r>
  <r>
    <x v="2"/>
    <x v="736"/>
  </r>
  <r>
    <x v="2"/>
    <x v="480"/>
  </r>
  <r>
    <x v="2"/>
    <x v="217"/>
  </r>
  <r>
    <x v="2"/>
    <x v="217"/>
  </r>
  <r>
    <x v="2"/>
    <x v="217"/>
  </r>
  <r>
    <x v="2"/>
    <x v="217"/>
  </r>
  <r>
    <x v="2"/>
    <x v="217"/>
  </r>
  <r>
    <x v="2"/>
    <x v="217"/>
  </r>
  <r>
    <x v="2"/>
    <x v="217"/>
  </r>
  <r>
    <x v="2"/>
    <x v="679"/>
  </r>
  <r>
    <x v="2"/>
    <x v="679"/>
  </r>
  <r>
    <x v="2"/>
    <x v="679"/>
  </r>
  <r>
    <x v="2"/>
    <x v="64"/>
  </r>
  <r>
    <x v="2"/>
    <x v="64"/>
  </r>
  <r>
    <x v="2"/>
    <x v="64"/>
  </r>
  <r>
    <x v="2"/>
    <x v="64"/>
  </r>
  <r>
    <x v="2"/>
    <x v="64"/>
  </r>
  <r>
    <x v="2"/>
    <x v="64"/>
  </r>
  <r>
    <x v="2"/>
    <x v="64"/>
  </r>
  <r>
    <x v="2"/>
    <x v="702"/>
  </r>
  <r>
    <x v="2"/>
    <x v="702"/>
  </r>
  <r>
    <x v="2"/>
    <x v="87"/>
  </r>
  <r>
    <x v="2"/>
    <x v="425"/>
  </r>
  <r>
    <x v="2"/>
    <x v="386"/>
  </r>
  <r>
    <x v="2"/>
    <x v="386"/>
  </r>
  <r>
    <x v="2"/>
    <x v="386"/>
  </r>
  <r>
    <x v="2"/>
    <x v="440"/>
  </r>
  <r>
    <x v="2"/>
    <x v="440"/>
  </r>
  <r>
    <x v="2"/>
    <x v="352"/>
  </r>
  <r>
    <x v="2"/>
    <x v="352"/>
  </r>
  <r>
    <x v="2"/>
    <x v="352"/>
  </r>
  <r>
    <x v="2"/>
    <x v="640"/>
  </r>
  <r>
    <x v="2"/>
    <x v="316"/>
  </r>
  <r>
    <x v="2"/>
    <x v="316"/>
  </r>
  <r>
    <x v="2"/>
    <x v="127"/>
  </r>
  <r>
    <x v="2"/>
    <x v="127"/>
  </r>
  <r>
    <x v="2"/>
    <x v="667"/>
  </r>
  <r>
    <x v="2"/>
    <x v="667"/>
  </r>
  <r>
    <x v="2"/>
    <x v="169"/>
  </r>
  <r>
    <x v="2"/>
    <x v="169"/>
  </r>
  <r>
    <x v="2"/>
    <x v="105"/>
  </r>
  <r>
    <x v="2"/>
    <x v="105"/>
  </r>
  <r>
    <x v="2"/>
    <x v="564"/>
  </r>
  <r>
    <x v="2"/>
    <x v="564"/>
  </r>
  <r>
    <x v="2"/>
    <x v="564"/>
  </r>
  <r>
    <x v="2"/>
    <x v="185"/>
  </r>
  <r>
    <x v="2"/>
    <x v="274"/>
  </r>
  <r>
    <x v="2"/>
    <x v="274"/>
  </r>
  <r>
    <x v="2"/>
    <x v="274"/>
  </r>
  <r>
    <x v="2"/>
    <x v="153"/>
  </r>
  <r>
    <x v="2"/>
    <x v="181"/>
  </r>
  <r>
    <x v="2"/>
    <x v="564"/>
  </r>
  <r>
    <x v="2"/>
    <x v="16"/>
  </r>
  <r>
    <x v="2"/>
    <x v="16"/>
  </r>
  <r>
    <x v="2"/>
    <x v="358"/>
  </r>
  <r>
    <x v="2"/>
    <x v="358"/>
  </r>
  <r>
    <x v="2"/>
    <x v="358"/>
  </r>
  <r>
    <x v="2"/>
    <x v="358"/>
  </r>
  <r>
    <x v="2"/>
    <x v="358"/>
  </r>
  <r>
    <x v="2"/>
    <x v="294"/>
  </r>
  <r>
    <x v="2"/>
    <x v="694"/>
  </r>
  <r>
    <x v="2"/>
    <x v="752"/>
  </r>
  <r>
    <x v="2"/>
    <x v="752"/>
  </r>
  <r>
    <x v="2"/>
    <x v="620"/>
  </r>
  <r>
    <x v="2"/>
    <x v="421"/>
  </r>
  <r>
    <x v="2"/>
    <x v="362"/>
  </r>
  <r>
    <x v="2"/>
    <x v="362"/>
  </r>
  <r>
    <x v="2"/>
    <x v="667"/>
  </r>
  <r>
    <x v="2"/>
    <x v="667"/>
  </r>
  <r>
    <x v="2"/>
    <x v="667"/>
  </r>
  <r>
    <x v="2"/>
    <x v="278"/>
  </r>
  <r>
    <x v="2"/>
    <x v="278"/>
  </r>
  <r>
    <x v="2"/>
    <x v="278"/>
  </r>
  <r>
    <x v="2"/>
    <x v="336"/>
  </r>
  <r>
    <x v="2"/>
    <x v="273"/>
  </r>
  <r>
    <x v="2"/>
    <x v="270"/>
  </r>
  <r>
    <x v="2"/>
    <x v="270"/>
  </r>
  <r>
    <x v="2"/>
    <x v="270"/>
  </r>
  <r>
    <x v="2"/>
    <x v="270"/>
  </r>
  <r>
    <x v="2"/>
    <x v="270"/>
  </r>
  <r>
    <x v="2"/>
    <x v="35"/>
  </r>
  <r>
    <x v="2"/>
    <x v="494"/>
  </r>
  <r>
    <x v="2"/>
    <x v="494"/>
  </r>
  <r>
    <x v="2"/>
    <x v="494"/>
  </r>
  <r>
    <x v="2"/>
    <x v="494"/>
  </r>
  <r>
    <x v="2"/>
    <x v="494"/>
  </r>
  <r>
    <x v="2"/>
    <x v="494"/>
  </r>
  <r>
    <x v="2"/>
    <x v="494"/>
  </r>
  <r>
    <x v="2"/>
    <x v="494"/>
  </r>
  <r>
    <x v="2"/>
    <x v="494"/>
  </r>
  <r>
    <x v="2"/>
    <x v="494"/>
  </r>
  <r>
    <x v="2"/>
    <x v="494"/>
  </r>
  <r>
    <x v="2"/>
    <x v="571"/>
  </r>
  <r>
    <x v="2"/>
    <x v="140"/>
  </r>
  <r>
    <x v="2"/>
    <x v="140"/>
  </r>
  <r>
    <x v="2"/>
    <x v="342"/>
  </r>
  <r>
    <x v="2"/>
    <x v="342"/>
  </r>
  <r>
    <x v="2"/>
    <x v="342"/>
  </r>
  <r>
    <x v="2"/>
    <x v="342"/>
  </r>
  <r>
    <x v="2"/>
    <x v="574"/>
  </r>
  <r>
    <x v="2"/>
    <x v="574"/>
  </r>
  <r>
    <x v="2"/>
    <x v="503"/>
  </r>
  <r>
    <x v="2"/>
    <x v="503"/>
  </r>
  <r>
    <x v="2"/>
    <x v="270"/>
  </r>
  <r>
    <x v="2"/>
    <x v="270"/>
  </r>
  <r>
    <x v="2"/>
    <x v="270"/>
  </r>
  <r>
    <x v="2"/>
    <x v="484"/>
  </r>
  <r>
    <x v="2"/>
    <x v="274"/>
  </r>
  <r>
    <x v="2"/>
    <x v="274"/>
  </r>
  <r>
    <x v="2"/>
    <x v="29"/>
  </r>
  <r>
    <x v="2"/>
    <x v="283"/>
  </r>
  <r>
    <x v="2"/>
    <x v="500"/>
  </r>
  <r>
    <x v="2"/>
    <x v="500"/>
  </r>
  <r>
    <x v="2"/>
    <x v="500"/>
  </r>
  <r>
    <x v="2"/>
    <x v="500"/>
  </r>
  <r>
    <x v="2"/>
    <x v="500"/>
  </r>
  <r>
    <x v="2"/>
    <x v="500"/>
  </r>
  <r>
    <x v="2"/>
    <x v="171"/>
  </r>
  <r>
    <x v="2"/>
    <x v="171"/>
  </r>
  <r>
    <x v="2"/>
    <x v="634"/>
  </r>
  <r>
    <x v="2"/>
    <x v="634"/>
  </r>
  <r>
    <x v="2"/>
    <x v="157"/>
  </r>
  <r>
    <x v="2"/>
    <x v="109"/>
  </r>
  <r>
    <x v="2"/>
    <x v="109"/>
  </r>
  <r>
    <x v="2"/>
    <x v="489"/>
  </r>
  <r>
    <x v="2"/>
    <x v="529"/>
  </r>
  <r>
    <x v="2"/>
    <x v="583"/>
  </r>
  <r>
    <x v="2"/>
    <x v="435"/>
  </r>
  <r>
    <x v="2"/>
    <x v="500"/>
  </r>
  <r>
    <x v="2"/>
    <x v="394"/>
  </r>
  <r>
    <x v="2"/>
    <x v="451"/>
  </r>
  <r>
    <x v="2"/>
    <x v="773"/>
  </r>
  <r>
    <x v="2"/>
    <x v="528"/>
  </r>
  <r>
    <x v="2"/>
    <x v="512"/>
  </r>
  <r>
    <x v="2"/>
    <x v="512"/>
  </r>
  <r>
    <x v="2"/>
    <x v="270"/>
  </r>
  <r>
    <x v="2"/>
    <x v="270"/>
  </r>
  <r>
    <x v="2"/>
    <x v="579"/>
  </r>
  <r>
    <x v="2"/>
    <x v="611"/>
  </r>
  <r>
    <x v="2"/>
    <x v="611"/>
  </r>
  <r>
    <x v="2"/>
    <x v="611"/>
  </r>
  <r>
    <x v="2"/>
    <x v="514"/>
  </r>
  <r>
    <x v="2"/>
    <x v="418"/>
  </r>
  <r>
    <x v="2"/>
    <x v="418"/>
  </r>
  <r>
    <x v="2"/>
    <x v="418"/>
  </r>
  <r>
    <x v="2"/>
    <x v="488"/>
  </r>
  <r>
    <x v="2"/>
    <x v="271"/>
  </r>
  <r>
    <x v="2"/>
    <x v="617"/>
  </r>
  <r>
    <x v="2"/>
    <x v="617"/>
  </r>
  <r>
    <x v="2"/>
    <x v="617"/>
  </r>
  <r>
    <x v="2"/>
    <x v="303"/>
  </r>
  <r>
    <x v="2"/>
    <x v="303"/>
  </r>
  <r>
    <x v="2"/>
    <x v="303"/>
  </r>
  <r>
    <x v="2"/>
    <x v="303"/>
  </r>
  <r>
    <x v="2"/>
    <x v="303"/>
  </r>
  <r>
    <x v="2"/>
    <x v="303"/>
  </r>
  <r>
    <x v="2"/>
    <x v="303"/>
  </r>
  <r>
    <x v="2"/>
    <x v="672"/>
  </r>
  <r>
    <x v="2"/>
    <x v="135"/>
  </r>
  <r>
    <x v="2"/>
    <x v="442"/>
  </r>
  <r>
    <x v="2"/>
    <x v="442"/>
  </r>
  <r>
    <x v="2"/>
    <x v="442"/>
  </r>
  <r>
    <x v="2"/>
    <x v="36"/>
  </r>
  <r>
    <x v="2"/>
    <x v="36"/>
  </r>
  <r>
    <x v="2"/>
    <x v="455"/>
  </r>
  <r>
    <x v="2"/>
    <x v="68"/>
  </r>
  <r>
    <x v="2"/>
    <x v="723"/>
  </r>
  <r>
    <x v="2"/>
    <x v="314"/>
  </r>
  <r>
    <x v="2"/>
    <x v="314"/>
  </r>
  <r>
    <x v="2"/>
    <x v="550"/>
  </r>
  <r>
    <x v="2"/>
    <x v="52"/>
  </r>
  <r>
    <x v="2"/>
    <x v="52"/>
  </r>
  <r>
    <x v="2"/>
    <x v="52"/>
  </r>
  <r>
    <x v="2"/>
    <x v="164"/>
  </r>
  <r>
    <x v="2"/>
    <x v="341"/>
  </r>
  <r>
    <x v="2"/>
    <x v="341"/>
  </r>
  <r>
    <x v="2"/>
    <x v="416"/>
  </r>
  <r>
    <x v="2"/>
    <x v="416"/>
  </r>
  <r>
    <x v="2"/>
    <x v="391"/>
  </r>
  <r>
    <x v="2"/>
    <x v="391"/>
  </r>
  <r>
    <x v="2"/>
    <x v="624"/>
  </r>
  <r>
    <x v="2"/>
    <x v="212"/>
  </r>
  <r>
    <x v="2"/>
    <x v="685"/>
  </r>
  <r>
    <x v="2"/>
    <x v="150"/>
  </r>
  <r>
    <x v="2"/>
    <x v="150"/>
  </r>
  <r>
    <x v="2"/>
    <x v="150"/>
  </r>
  <r>
    <x v="2"/>
    <x v="150"/>
  </r>
  <r>
    <x v="2"/>
    <x v="150"/>
  </r>
  <r>
    <x v="2"/>
    <x v="150"/>
  </r>
  <r>
    <x v="2"/>
    <x v="150"/>
  </r>
  <r>
    <x v="2"/>
    <x v="27"/>
  </r>
  <r>
    <x v="2"/>
    <x v="174"/>
  </r>
  <r>
    <x v="2"/>
    <x v="174"/>
  </r>
  <r>
    <x v="2"/>
    <x v="174"/>
  </r>
  <r>
    <x v="2"/>
    <x v="174"/>
  </r>
  <r>
    <x v="2"/>
    <x v="174"/>
  </r>
  <r>
    <x v="2"/>
    <x v="365"/>
  </r>
  <r>
    <x v="2"/>
    <x v="365"/>
  </r>
  <r>
    <x v="2"/>
    <x v="237"/>
  </r>
  <r>
    <x v="2"/>
    <x v="237"/>
  </r>
  <r>
    <x v="2"/>
    <x v="237"/>
  </r>
  <r>
    <x v="2"/>
    <x v="625"/>
  </r>
  <r>
    <x v="2"/>
    <x v="401"/>
  </r>
  <r>
    <x v="2"/>
    <x v="203"/>
  </r>
  <r>
    <x v="2"/>
    <x v="573"/>
  </r>
  <r>
    <x v="2"/>
    <x v="573"/>
  </r>
  <r>
    <x v="2"/>
    <x v="271"/>
  </r>
  <r>
    <x v="2"/>
    <x v="271"/>
  </r>
  <r>
    <x v="2"/>
    <x v="271"/>
  </r>
  <r>
    <x v="2"/>
    <x v="280"/>
  </r>
  <r>
    <x v="2"/>
    <x v="531"/>
  </r>
  <r>
    <x v="2"/>
    <x v="364"/>
  </r>
  <r>
    <x v="2"/>
    <x v="364"/>
  </r>
  <r>
    <x v="2"/>
    <x v="230"/>
  </r>
  <r>
    <x v="2"/>
    <x v="230"/>
  </r>
  <r>
    <x v="2"/>
    <x v="230"/>
  </r>
  <r>
    <x v="2"/>
    <x v="230"/>
  </r>
  <r>
    <x v="2"/>
    <x v="230"/>
  </r>
  <r>
    <x v="2"/>
    <x v="504"/>
  </r>
  <r>
    <x v="2"/>
    <x v="504"/>
  </r>
  <r>
    <x v="2"/>
    <x v="603"/>
  </r>
  <r>
    <x v="2"/>
    <x v="603"/>
  </r>
  <r>
    <x v="2"/>
    <x v="603"/>
  </r>
  <r>
    <x v="2"/>
    <x v="603"/>
  </r>
  <r>
    <x v="2"/>
    <x v="364"/>
  </r>
  <r>
    <x v="2"/>
    <x v="558"/>
  </r>
  <r>
    <x v="2"/>
    <x v="177"/>
  </r>
  <r>
    <x v="2"/>
    <x v="562"/>
  </r>
  <r>
    <x v="2"/>
    <x v="554"/>
  </r>
  <r>
    <x v="2"/>
    <x v="411"/>
  </r>
  <r>
    <x v="2"/>
    <x v="411"/>
  </r>
  <r>
    <x v="2"/>
    <x v="411"/>
  </r>
  <r>
    <x v="2"/>
    <x v="411"/>
  </r>
  <r>
    <x v="2"/>
    <x v="411"/>
  </r>
  <r>
    <x v="2"/>
    <x v="411"/>
  </r>
  <r>
    <x v="2"/>
    <x v="653"/>
  </r>
  <r>
    <x v="2"/>
    <x v="653"/>
  </r>
  <r>
    <x v="2"/>
    <x v="202"/>
  </r>
  <r>
    <x v="2"/>
    <x v="196"/>
  </r>
  <r>
    <x v="2"/>
    <x v="711"/>
  </r>
  <r>
    <x v="2"/>
    <x v="711"/>
  </r>
  <r>
    <x v="2"/>
    <x v="363"/>
  </r>
  <r>
    <x v="2"/>
    <x v="306"/>
  </r>
  <r>
    <x v="2"/>
    <x v="476"/>
  </r>
  <r>
    <x v="2"/>
    <x v="677"/>
  </r>
  <r>
    <x v="2"/>
    <x v="47"/>
  </r>
  <r>
    <x v="2"/>
    <x v="75"/>
  </r>
  <r>
    <x v="2"/>
    <x v="634"/>
  </r>
  <r>
    <x v="2"/>
    <x v="634"/>
  </r>
  <r>
    <x v="2"/>
    <x v="101"/>
  </r>
  <r>
    <x v="2"/>
    <x v="101"/>
  </r>
  <r>
    <x v="2"/>
    <x v="766"/>
  </r>
  <r>
    <x v="2"/>
    <x v="318"/>
  </r>
  <r>
    <x v="2"/>
    <x v="167"/>
  </r>
  <r>
    <x v="2"/>
    <x v="167"/>
  </r>
  <r>
    <x v="2"/>
    <x v="251"/>
  </r>
  <r>
    <x v="2"/>
    <x v="251"/>
  </r>
  <r>
    <x v="2"/>
    <x v="435"/>
  </r>
  <r>
    <x v="2"/>
    <x v="240"/>
  </r>
  <r>
    <x v="2"/>
    <x v="240"/>
  </r>
  <r>
    <x v="2"/>
    <x v="425"/>
  </r>
  <r>
    <x v="2"/>
    <x v="425"/>
  </r>
  <r>
    <x v="2"/>
    <x v="12"/>
  </r>
  <r>
    <x v="2"/>
    <x v="781"/>
  </r>
  <r>
    <x v="2"/>
    <x v="216"/>
  </r>
  <r>
    <x v="2"/>
    <x v="254"/>
  </r>
  <r>
    <x v="2"/>
    <x v="254"/>
  </r>
  <r>
    <x v="2"/>
    <x v="280"/>
  </r>
  <r>
    <x v="2"/>
    <x v="287"/>
  </r>
  <r>
    <x v="2"/>
    <x v="287"/>
  </r>
  <r>
    <x v="2"/>
    <x v="652"/>
  </r>
  <r>
    <x v="2"/>
    <x v="257"/>
  </r>
  <r>
    <x v="3"/>
    <x v="41"/>
  </r>
  <r>
    <x v="3"/>
    <x v="236"/>
  </r>
  <r>
    <x v="3"/>
    <x v="285"/>
  </r>
  <r>
    <x v="3"/>
    <x v="744"/>
  </r>
  <r>
    <x v="3"/>
    <x v="744"/>
  </r>
  <r>
    <x v="3"/>
    <x v="744"/>
  </r>
  <r>
    <x v="3"/>
    <x v="744"/>
  </r>
  <r>
    <x v="3"/>
    <x v="744"/>
  </r>
  <r>
    <x v="3"/>
    <x v="744"/>
  </r>
  <r>
    <x v="3"/>
    <x v="744"/>
  </r>
  <r>
    <x v="3"/>
    <x v="322"/>
  </r>
  <r>
    <x v="3"/>
    <x v="322"/>
  </r>
  <r>
    <x v="3"/>
    <x v="322"/>
  </r>
  <r>
    <x v="3"/>
    <x v="603"/>
  </r>
  <r>
    <x v="3"/>
    <x v="603"/>
  </r>
  <r>
    <x v="3"/>
    <x v="603"/>
  </r>
  <r>
    <x v="3"/>
    <x v="603"/>
  </r>
  <r>
    <x v="3"/>
    <x v="623"/>
  </r>
  <r>
    <x v="3"/>
    <x v="16"/>
  </r>
  <r>
    <x v="3"/>
    <x v="616"/>
  </r>
  <r>
    <x v="3"/>
    <x v="616"/>
  </r>
  <r>
    <x v="3"/>
    <x v="285"/>
  </r>
  <r>
    <x v="3"/>
    <x v="620"/>
  </r>
  <r>
    <x v="3"/>
    <x v="669"/>
  </r>
  <r>
    <x v="3"/>
    <x v="509"/>
  </r>
  <r>
    <x v="3"/>
    <x v="509"/>
  </r>
  <r>
    <x v="3"/>
    <x v="509"/>
  </r>
  <r>
    <x v="3"/>
    <x v="509"/>
  </r>
  <r>
    <x v="3"/>
    <x v="332"/>
  </r>
  <r>
    <x v="3"/>
    <x v="443"/>
  </r>
  <r>
    <x v="3"/>
    <x v="163"/>
  </r>
  <r>
    <x v="3"/>
    <x v="163"/>
  </r>
  <r>
    <x v="3"/>
    <x v="637"/>
  </r>
  <r>
    <x v="3"/>
    <x v="639"/>
  </r>
  <r>
    <x v="3"/>
    <x v="552"/>
  </r>
  <r>
    <x v="3"/>
    <x v="552"/>
  </r>
  <r>
    <x v="3"/>
    <x v="552"/>
  </r>
  <r>
    <x v="3"/>
    <x v="552"/>
  </r>
  <r>
    <x v="3"/>
    <x v="751"/>
  </r>
  <r>
    <x v="3"/>
    <x v="751"/>
  </r>
  <r>
    <x v="3"/>
    <x v="609"/>
  </r>
  <r>
    <x v="3"/>
    <x v="609"/>
  </r>
  <r>
    <x v="3"/>
    <x v="248"/>
  </r>
  <r>
    <x v="3"/>
    <x v="248"/>
  </r>
  <r>
    <x v="3"/>
    <x v="248"/>
  </r>
  <r>
    <x v="3"/>
    <x v="248"/>
  </r>
  <r>
    <x v="3"/>
    <x v="248"/>
  </r>
  <r>
    <x v="3"/>
    <x v="703"/>
  </r>
  <r>
    <x v="3"/>
    <x v="57"/>
  </r>
  <r>
    <x v="3"/>
    <x v="57"/>
  </r>
  <r>
    <x v="3"/>
    <x v="57"/>
  </r>
  <r>
    <x v="3"/>
    <x v="57"/>
  </r>
  <r>
    <x v="3"/>
    <x v="57"/>
  </r>
  <r>
    <x v="3"/>
    <x v="57"/>
  </r>
  <r>
    <x v="3"/>
    <x v="57"/>
  </r>
  <r>
    <x v="3"/>
    <x v="57"/>
  </r>
  <r>
    <x v="3"/>
    <x v="758"/>
  </r>
  <r>
    <x v="3"/>
    <x v="758"/>
  </r>
  <r>
    <x v="3"/>
    <x v="42"/>
  </r>
  <r>
    <x v="3"/>
    <x v="722"/>
  </r>
  <r>
    <x v="3"/>
    <x v="560"/>
  </r>
  <r>
    <x v="3"/>
    <x v="560"/>
  </r>
  <r>
    <x v="3"/>
    <x v="560"/>
  </r>
  <r>
    <x v="3"/>
    <x v="560"/>
  </r>
  <r>
    <x v="3"/>
    <x v="4"/>
  </r>
  <r>
    <x v="3"/>
    <x v="4"/>
  </r>
  <r>
    <x v="3"/>
    <x v="539"/>
  </r>
  <r>
    <x v="3"/>
    <x v="539"/>
  </r>
  <r>
    <x v="3"/>
    <x v="539"/>
  </r>
  <r>
    <x v="3"/>
    <x v="275"/>
  </r>
  <r>
    <x v="3"/>
    <x v="777"/>
  </r>
  <r>
    <x v="3"/>
    <x v="777"/>
  </r>
  <r>
    <x v="3"/>
    <x v="777"/>
  </r>
  <r>
    <x v="3"/>
    <x v="777"/>
  </r>
  <r>
    <x v="3"/>
    <x v="195"/>
  </r>
  <r>
    <x v="3"/>
    <x v="195"/>
  </r>
  <r>
    <x v="3"/>
    <x v="195"/>
  </r>
  <r>
    <x v="3"/>
    <x v="195"/>
  </r>
  <r>
    <x v="3"/>
    <x v="755"/>
  </r>
  <r>
    <x v="3"/>
    <x v="433"/>
  </r>
  <r>
    <x v="3"/>
    <x v="51"/>
  </r>
  <r>
    <x v="3"/>
    <x v="51"/>
  </r>
  <r>
    <x v="3"/>
    <x v="467"/>
  </r>
  <r>
    <x v="3"/>
    <x v="505"/>
  </r>
  <r>
    <x v="3"/>
    <x v="293"/>
  </r>
  <r>
    <x v="3"/>
    <x v="293"/>
  </r>
  <r>
    <x v="3"/>
    <x v="293"/>
  </r>
  <r>
    <x v="3"/>
    <x v="293"/>
  </r>
  <r>
    <x v="3"/>
    <x v="293"/>
  </r>
  <r>
    <x v="3"/>
    <x v="293"/>
  </r>
  <r>
    <x v="3"/>
    <x v="577"/>
  </r>
  <r>
    <x v="3"/>
    <x v="577"/>
  </r>
  <r>
    <x v="3"/>
    <x v="772"/>
  </r>
  <r>
    <x v="3"/>
    <x v="772"/>
  </r>
  <r>
    <x v="3"/>
    <x v="772"/>
  </r>
  <r>
    <x v="3"/>
    <x v="772"/>
  </r>
  <r>
    <x v="3"/>
    <x v="772"/>
  </r>
  <r>
    <x v="3"/>
    <x v="737"/>
  </r>
  <r>
    <x v="3"/>
    <x v="525"/>
  </r>
  <r>
    <x v="3"/>
    <x v="525"/>
  </r>
  <r>
    <x v="3"/>
    <x v="525"/>
  </r>
  <r>
    <x v="3"/>
    <x v="525"/>
  </r>
  <r>
    <x v="3"/>
    <x v="150"/>
  </r>
  <r>
    <x v="3"/>
    <x v="150"/>
  </r>
  <r>
    <x v="3"/>
    <x v="91"/>
  </r>
  <r>
    <x v="3"/>
    <x v="10"/>
  </r>
  <r>
    <x v="3"/>
    <x v="10"/>
  </r>
  <r>
    <x v="3"/>
    <x v="10"/>
  </r>
  <r>
    <x v="3"/>
    <x v="10"/>
  </r>
  <r>
    <x v="3"/>
    <x v="187"/>
  </r>
  <r>
    <x v="3"/>
    <x v="187"/>
  </r>
  <r>
    <x v="3"/>
    <x v="633"/>
  </r>
  <r>
    <x v="3"/>
    <x v="435"/>
  </r>
  <r>
    <x v="3"/>
    <x v="435"/>
  </r>
  <r>
    <x v="3"/>
    <x v="435"/>
  </r>
  <r>
    <x v="3"/>
    <x v="27"/>
  </r>
  <r>
    <x v="3"/>
    <x v="27"/>
  </r>
  <r>
    <x v="3"/>
    <x v="704"/>
  </r>
  <r>
    <x v="3"/>
    <x v="740"/>
  </r>
  <r>
    <x v="3"/>
    <x v="32"/>
  </r>
  <r>
    <x v="3"/>
    <x v="32"/>
  </r>
  <r>
    <x v="3"/>
    <x v="209"/>
  </r>
  <r>
    <x v="3"/>
    <x v="209"/>
  </r>
  <r>
    <x v="3"/>
    <x v="209"/>
  </r>
  <r>
    <x v="3"/>
    <x v="614"/>
  </r>
  <r>
    <x v="3"/>
    <x v="165"/>
  </r>
  <r>
    <x v="3"/>
    <x v="165"/>
  </r>
  <r>
    <x v="3"/>
    <x v="656"/>
  </r>
  <r>
    <x v="3"/>
    <x v="750"/>
  </r>
  <r>
    <x v="3"/>
    <x v="584"/>
  </r>
  <r>
    <x v="3"/>
    <x v="339"/>
  </r>
  <r>
    <x v="3"/>
    <x v="339"/>
  </r>
  <r>
    <x v="3"/>
    <x v="339"/>
  </r>
  <r>
    <x v="3"/>
    <x v="122"/>
  </r>
  <r>
    <x v="3"/>
    <x v="741"/>
  </r>
  <r>
    <x v="3"/>
    <x v="51"/>
  </r>
  <r>
    <x v="3"/>
    <x v="51"/>
  </r>
  <r>
    <x v="3"/>
    <x v="51"/>
  </r>
  <r>
    <x v="3"/>
    <x v="51"/>
  </r>
  <r>
    <x v="3"/>
    <x v="625"/>
  </r>
  <r>
    <x v="3"/>
    <x v="625"/>
  </r>
  <r>
    <x v="3"/>
    <x v="625"/>
  </r>
  <r>
    <x v="3"/>
    <x v="625"/>
  </r>
  <r>
    <x v="3"/>
    <x v="625"/>
  </r>
  <r>
    <x v="3"/>
    <x v="625"/>
  </r>
  <r>
    <x v="3"/>
    <x v="13"/>
  </r>
  <r>
    <x v="3"/>
    <x v="469"/>
  </r>
  <r>
    <x v="3"/>
    <x v="469"/>
  </r>
  <r>
    <x v="3"/>
    <x v="469"/>
  </r>
  <r>
    <x v="3"/>
    <x v="185"/>
  </r>
  <r>
    <x v="3"/>
    <x v="760"/>
  </r>
  <r>
    <x v="3"/>
    <x v="760"/>
  </r>
  <r>
    <x v="3"/>
    <x v="760"/>
  </r>
  <r>
    <x v="3"/>
    <x v="760"/>
  </r>
  <r>
    <x v="3"/>
    <x v="381"/>
  </r>
  <r>
    <x v="3"/>
    <x v="360"/>
  </r>
  <r>
    <x v="3"/>
    <x v="360"/>
  </r>
  <r>
    <x v="3"/>
    <x v="360"/>
  </r>
  <r>
    <x v="3"/>
    <x v="154"/>
  </r>
  <r>
    <x v="3"/>
    <x v="154"/>
  </r>
  <r>
    <x v="3"/>
    <x v="154"/>
  </r>
  <r>
    <x v="3"/>
    <x v="731"/>
  </r>
  <r>
    <x v="3"/>
    <x v="731"/>
  </r>
  <r>
    <x v="3"/>
    <x v="731"/>
  </r>
  <r>
    <x v="3"/>
    <x v="550"/>
  </r>
  <r>
    <x v="3"/>
    <x v="550"/>
  </r>
  <r>
    <x v="3"/>
    <x v="59"/>
  </r>
  <r>
    <x v="3"/>
    <x v="59"/>
  </r>
  <r>
    <x v="3"/>
    <x v="476"/>
  </r>
  <r>
    <x v="3"/>
    <x v="476"/>
  </r>
  <r>
    <x v="3"/>
    <x v="476"/>
  </r>
  <r>
    <x v="3"/>
    <x v="476"/>
  </r>
  <r>
    <x v="3"/>
    <x v="705"/>
  </r>
  <r>
    <x v="3"/>
    <x v="92"/>
  </r>
  <r>
    <x v="3"/>
    <x v="92"/>
  </r>
  <r>
    <x v="3"/>
    <x v="452"/>
  </r>
  <r>
    <x v="3"/>
    <x v="452"/>
  </r>
  <r>
    <x v="3"/>
    <x v="20"/>
  </r>
  <r>
    <x v="3"/>
    <x v="741"/>
  </r>
  <r>
    <x v="3"/>
    <x v="457"/>
  </r>
  <r>
    <x v="3"/>
    <x v="457"/>
  </r>
  <r>
    <x v="3"/>
    <x v="659"/>
  </r>
  <r>
    <x v="3"/>
    <x v="717"/>
  </r>
  <r>
    <x v="3"/>
    <x v="717"/>
  </r>
  <r>
    <x v="3"/>
    <x v="717"/>
  </r>
  <r>
    <x v="3"/>
    <x v="717"/>
  </r>
  <r>
    <x v="3"/>
    <x v="44"/>
  </r>
  <r>
    <x v="3"/>
    <x v="242"/>
  </r>
  <r>
    <x v="3"/>
    <x v="109"/>
  </r>
  <r>
    <x v="3"/>
    <x v="46"/>
  </r>
  <r>
    <x v="3"/>
    <x v="197"/>
  </r>
  <r>
    <x v="3"/>
    <x v="568"/>
  </r>
  <r>
    <x v="3"/>
    <x v="568"/>
  </r>
  <r>
    <x v="3"/>
    <x v="351"/>
  </r>
  <r>
    <x v="3"/>
    <x v="226"/>
  </r>
  <r>
    <x v="3"/>
    <x v="681"/>
  </r>
  <r>
    <x v="3"/>
    <x v="681"/>
  </r>
  <r>
    <x v="3"/>
    <x v="681"/>
  </r>
  <r>
    <x v="3"/>
    <x v="149"/>
  </r>
  <r>
    <x v="3"/>
    <x v="149"/>
  </r>
  <r>
    <x v="3"/>
    <x v="359"/>
  </r>
  <r>
    <x v="3"/>
    <x v="294"/>
  </r>
  <r>
    <x v="3"/>
    <x v="321"/>
  </r>
  <r>
    <x v="3"/>
    <x v="537"/>
  </r>
  <r>
    <x v="3"/>
    <x v="537"/>
  </r>
  <r>
    <x v="3"/>
    <x v="55"/>
  </r>
  <r>
    <x v="3"/>
    <x v="55"/>
  </r>
  <r>
    <x v="3"/>
    <x v="55"/>
  </r>
  <r>
    <x v="3"/>
    <x v="55"/>
  </r>
  <r>
    <x v="3"/>
    <x v="55"/>
  </r>
  <r>
    <x v="3"/>
    <x v="488"/>
  </r>
  <r>
    <x v="3"/>
    <x v="488"/>
  </r>
  <r>
    <x v="3"/>
    <x v="172"/>
  </r>
  <r>
    <x v="3"/>
    <x v="292"/>
  </r>
  <r>
    <x v="3"/>
    <x v="292"/>
  </r>
  <r>
    <x v="3"/>
    <x v="601"/>
  </r>
  <r>
    <x v="3"/>
    <x v="601"/>
  </r>
  <r>
    <x v="3"/>
    <x v="601"/>
  </r>
  <r>
    <x v="3"/>
    <x v="79"/>
  </r>
  <r>
    <x v="3"/>
    <x v="79"/>
  </r>
  <r>
    <x v="3"/>
    <x v="79"/>
  </r>
  <r>
    <x v="3"/>
    <x v="79"/>
  </r>
  <r>
    <x v="3"/>
    <x v="79"/>
  </r>
  <r>
    <x v="3"/>
    <x v="755"/>
  </r>
  <r>
    <x v="3"/>
    <x v="755"/>
  </r>
  <r>
    <x v="3"/>
    <x v="755"/>
  </r>
  <r>
    <x v="3"/>
    <x v="62"/>
  </r>
  <r>
    <x v="3"/>
    <x v="297"/>
  </r>
  <r>
    <x v="3"/>
    <x v="341"/>
  </r>
  <r>
    <x v="3"/>
    <x v="341"/>
  </r>
  <r>
    <x v="3"/>
    <x v="698"/>
  </r>
  <r>
    <x v="3"/>
    <x v="698"/>
  </r>
  <r>
    <x v="3"/>
    <x v="425"/>
  </r>
  <r>
    <x v="3"/>
    <x v="425"/>
  </r>
  <r>
    <x v="3"/>
    <x v="244"/>
  </r>
  <r>
    <x v="3"/>
    <x v="307"/>
  </r>
  <r>
    <x v="3"/>
    <x v="307"/>
  </r>
  <r>
    <x v="3"/>
    <x v="307"/>
  </r>
  <r>
    <x v="3"/>
    <x v="307"/>
  </r>
  <r>
    <x v="3"/>
    <x v="307"/>
  </r>
  <r>
    <x v="3"/>
    <x v="307"/>
  </r>
  <r>
    <x v="3"/>
    <x v="610"/>
  </r>
  <r>
    <x v="3"/>
    <x v="584"/>
  </r>
  <r>
    <x v="3"/>
    <x v="689"/>
  </r>
  <r>
    <x v="3"/>
    <x v="689"/>
  </r>
  <r>
    <x v="3"/>
    <x v="710"/>
  </r>
  <r>
    <x v="3"/>
    <x v="442"/>
  </r>
  <r>
    <x v="3"/>
    <x v="442"/>
  </r>
  <r>
    <x v="3"/>
    <x v="289"/>
  </r>
  <r>
    <x v="3"/>
    <x v="308"/>
  </r>
  <r>
    <x v="3"/>
    <x v="308"/>
  </r>
  <r>
    <x v="3"/>
    <x v="214"/>
  </r>
  <r>
    <x v="3"/>
    <x v="214"/>
  </r>
  <r>
    <x v="3"/>
    <x v="214"/>
  </r>
  <r>
    <x v="3"/>
    <x v="214"/>
  </r>
  <r>
    <x v="3"/>
    <x v="214"/>
  </r>
  <r>
    <x v="3"/>
    <x v="383"/>
  </r>
  <r>
    <x v="3"/>
    <x v="56"/>
  </r>
  <r>
    <x v="3"/>
    <x v="56"/>
  </r>
  <r>
    <x v="3"/>
    <x v="56"/>
  </r>
  <r>
    <x v="3"/>
    <x v="257"/>
  </r>
  <r>
    <x v="3"/>
    <x v="257"/>
  </r>
  <r>
    <x v="3"/>
    <x v="660"/>
  </r>
  <r>
    <x v="3"/>
    <x v="660"/>
  </r>
  <r>
    <x v="3"/>
    <x v="706"/>
  </r>
  <r>
    <x v="3"/>
    <x v="706"/>
  </r>
  <r>
    <x v="3"/>
    <x v="159"/>
  </r>
  <r>
    <x v="3"/>
    <x v="159"/>
  </r>
  <r>
    <x v="3"/>
    <x v="159"/>
  </r>
  <r>
    <x v="3"/>
    <x v="159"/>
  </r>
  <r>
    <x v="3"/>
    <x v="409"/>
  </r>
  <r>
    <x v="3"/>
    <x v="687"/>
  </r>
  <r>
    <x v="3"/>
    <x v="138"/>
  </r>
  <r>
    <x v="3"/>
    <x v="760"/>
  </r>
  <r>
    <x v="3"/>
    <x v="238"/>
  </r>
  <r>
    <x v="3"/>
    <x v="287"/>
  </r>
  <r>
    <x v="3"/>
    <x v="287"/>
  </r>
  <r>
    <x v="3"/>
    <x v="28"/>
  </r>
  <r>
    <x v="3"/>
    <x v="28"/>
  </r>
  <r>
    <x v="3"/>
    <x v="478"/>
  </r>
  <r>
    <x v="3"/>
    <x v="569"/>
  </r>
  <r>
    <x v="3"/>
    <x v="569"/>
  </r>
  <r>
    <x v="3"/>
    <x v="0"/>
  </r>
  <r>
    <x v="3"/>
    <x v="722"/>
  </r>
  <r>
    <x v="3"/>
    <x v="722"/>
  </r>
  <r>
    <x v="3"/>
    <x v="722"/>
  </r>
  <r>
    <x v="3"/>
    <x v="500"/>
  </r>
  <r>
    <x v="3"/>
    <x v="427"/>
  </r>
  <r>
    <x v="3"/>
    <x v="427"/>
  </r>
  <r>
    <x v="3"/>
    <x v="427"/>
  </r>
  <r>
    <x v="3"/>
    <x v="427"/>
  </r>
  <r>
    <x v="3"/>
    <x v="595"/>
  </r>
  <r>
    <x v="3"/>
    <x v="595"/>
  </r>
  <r>
    <x v="3"/>
    <x v="595"/>
  </r>
  <r>
    <x v="3"/>
    <x v="595"/>
  </r>
  <r>
    <x v="3"/>
    <x v="782"/>
  </r>
  <r>
    <x v="3"/>
    <x v="782"/>
  </r>
  <r>
    <x v="3"/>
    <x v="151"/>
  </r>
  <r>
    <x v="3"/>
    <x v="562"/>
  </r>
  <r>
    <x v="3"/>
    <x v="658"/>
  </r>
  <r>
    <x v="3"/>
    <x v="658"/>
  </r>
  <r>
    <x v="3"/>
    <x v="658"/>
  </r>
  <r>
    <x v="3"/>
    <x v="658"/>
  </r>
  <r>
    <x v="3"/>
    <x v="738"/>
  </r>
  <r>
    <x v="3"/>
    <x v="738"/>
  </r>
  <r>
    <x v="3"/>
    <x v="588"/>
  </r>
  <r>
    <x v="3"/>
    <x v="489"/>
  </r>
  <r>
    <x v="3"/>
    <x v="489"/>
  </r>
  <r>
    <x v="3"/>
    <x v="668"/>
  </r>
  <r>
    <x v="3"/>
    <x v="668"/>
  </r>
  <r>
    <x v="3"/>
    <x v="545"/>
  </r>
  <r>
    <x v="3"/>
    <x v="545"/>
  </r>
  <r>
    <x v="3"/>
    <x v="754"/>
  </r>
  <r>
    <x v="3"/>
    <x v="366"/>
  </r>
  <r>
    <x v="3"/>
    <x v="366"/>
  </r>
  <r>
    <x v="3"/>
    <x v="772"/>
  </r>
  <r>
    <x v="3"/>
    <x v="772"/>
  </r>
  <r>
    <x v="3"/>
    <x v="772"/>
  </r>
  <r>
    <x v="3"/>
    <x v="772"/>
  </r>
  <r>
    <x v="3"/>
    <x v="185"/>
  </r>
  <r>
    <x v="3"/>
    <x v="600"/>
  </r>
  <r>
    <x v="3"/>
    <x v="600"/>
  </r>
  <r>
    <x v="3"/>
    <x v="507"/>
  </r>
  <r>
    <x v="3"/>
    <x v="496"/>
  </r>
  <r>
    <x v="3"/>
    <x v="655"/>
  </r>
  <r>
    <x v="3"/>
    <x v="167"/>
  </r>
  <r>
    <x v="3"/>
    <x v="167"/>
  </r>
  <r>
    <x v="3"/>
    <x v="167"/>
  </r>
  <r>
    <x v="3"/>
    <x v="167"/>
  </r>
  <r>
    <x v="3"/>
    <x v="298"/>
  </r>
  <r>
    <x v="3"/>
    <x v="298"/>
  </r>
  <r>
    <x v="3"/>
    <x v="127"/>
  </r>
  <r>
    <x v="3"/>
    <x v="544"/>
  </r>
  <r>
    <x v="3"/>
    <x v="41"/>
  </r>
  <r>
    <x v="3"/>
    <x v="432"/>
  </r>
  <r>
    <x v="3"/>
    <x v="499"/>
  </r>
  <r>
    <x v="3"/>
    <x v="499"/>
  </r>
  <r>
    <x v="3"/>
    <x v="499"/>
  </r>
  <r>
    <x v="3"/>
    <x v="499"/>
  </r>
  <r>
    <x v="3"/>
    <x v="499"/>
  </r>
  <r>
    <x v="3"/>
    <x v="145"/>
  </r>
  <r>
    <x v="3"/>
    <x v="720"/>
  </r>
  <r>
    <x v="3"/>
    <x v="720"/>
  </r>
  <r>
    <x v="3"/>
    <x v="720"/>
  </r>
  <r>
    <x v="3"/>
    <x v="720"/>
  </r>
  <r>
    <x v="3"/>
    <x v="720"/>
  </r>
  <r>
    <x v="3"/>
    <x v="720"/>
  </r>
  <r>
    <x v="3"/>
    <x v="720"/>
  </r>
  <r>
    <x v="3"/>
    <x v="59"/>
  </r>
  <r>
    <x v="3"/>
    <x v="59"/>
  </r>
  <r>
    <x v="3"/>
    <x v="59"/>
  </r>
  <r>
    <x v="3"/>
    <x v="733"/>
  </r>
  <r>
    <x v="3"/>
    <x v="711"/>
  </r>
  <r>
    <x v="3"/>
    <x v="136"/>
  </r>
  <r>
    <x v="3"/>
    <x v="396"/>
  </r>
  <r>
    <x v="3"/>
    <x v="139"/>
  </r>
  <r>
    <x v="3"/>
    <x v="139"/>
  </r>
  <r>
    <x v="3"/>
    <x v="139"/>
  </r>
  <r>
    <x v="3"/>
    <x v="342"/>
  </r>
  <r>
    <x v="3"/>
    <x v="530"/>
  </r>
  <r>
    <x v="3"/>
    <x v="530"/>
  </r>
  <r>
    <x v="3"/>
    <x v="530"/>
  </r>
  <r>
    <x v="3"/>
    <x v="530"/>
  </r>
  <r>
    <x v="3"/>
    <x v="530"/>
  </r>
  <r>
    <x v="3"/>
    <x v="687"/>
  </r>
  <r>
    <x v="3"/>
    <x v="687"/>
  </r>
  <r>
    <x v="3"/>
    <x v="687"/>
  </r>
  <r>
    <x v="3"/>
    <x v="687"/>
  </r>
  <r>
    <x v="3"/>
    <x v="68"/>
  </r>
  <r>
    <x v="3"/>
    <x v="674"/>
  </r>
  <r>
    <x v="3"/>
    <x v="674"/>
  </r>
  <r>
    <x v="3"/>
    <x v="674"/>
  </r>
  <r>
    <x v="3"/>
    <x v="674"/>
  </r>
  <r>
    <x v="3"/>
    <x v="674"/>
  </r>
  <r>
    <x v="3"/>
    <x v="674"/>
  </r>
  <r>
    <x v="3"/>
    <x v="674"/>
  </r>
  <r>
    <x v="3"/>
    <x v="674"/>
  </r>
  <r>
    <x v="3"/>
    <x v="674"/>
  </r>
  <r>
    <x v="3"/>
    <x v="675"/>
  </r>
  <r>
    <x v="3"/>
    <x v="675"/>
  </r>
  <r>
    <x v="3"/>
    <x v="326"/>
  </r>
  <r>
    <x v="3"/>
    <x v="778"/>
  </r>
  <r>
    <x v="3"/>
    <x v="778"/>
  </r>
  <r>
    <x v="3"/>
    <x v="778"/>
  </r>
  <r>
    <x v="3"/>
    <x v="778"/>
  </r>
  <r>
    <x v="3"/>
    <x v="647"/>
  </r>
  <r>
    <x v="3"/>
    <x v="72"/>
  </r>
  <r>
    <x v="3"/>
    <x v="426"/>
  </r>
  <r>
    <x v="3"/>
    <x v="455"/>
  </r>
  <r>
    <x v="3"/>
    <x v="455"/>
  </r>
  <r>
    <x v="3"/>
    <x v="527"/>
  </r>
  <r>
    <x v="3"/>
    <x v="651"/>
  </r>
  <r>
    <x v="3"/>
    <x v="11"/>
  </r>
  <r>
    <x v="3"/>
    <x v="11"/>
  </r>
  <r>
    <x v="3"/>
    <x v="11"/>
  </r>
  <r>
    <x v="3"/>
    <x v="11"/>
  </r>
  <r>
    <x v="3"/>
    <x v="52"/>
  </r>
  <r>
    <x v="3"/>
    <x v="52"/>
  </r>
  <r>
    <x v="3"/>
    <x v="52"/>
  </r>
  <r>
    <x v="3"/>
    <x v="52"/>
  </r>
  <r>
    <x v="3"/>
    <x v="434"/>
  </r>
  <r>
    <x v="3"/>
    <x v="422"/>
  </r>
  <r>
    <x v="3"/>
    <x v="47"/>
  </r>
  <r>
    <x v="3"/>
    <x v="698"/>
  </r>
  <r>
    <x v="3"/>
    <x v="310"/>
  </r>
  <r>
    <x v="3"/>
    <x v="310"/>
  </r>
  <r>
    <x v="3"/>
    <x v="173"/>
  </r>
  <r>
    <x v="3"/>
    <x v="173"/>
  </r>
  <r>
    <x v="3"/>
    <x v="758"/>
  </r>
  <r>
    <x v="3"/>
    <x v="758"/>
  </r>
  <r>
    <x v="3"/>
    <x v="68"/>
  </r>
  <r>
    <x v="3"/>
    <x v="236"/>
  </r>
  <r>
    <x v="3"/>
    <x v="236"/>
  </r>
  <r>
    <x v="3"/>
    <x v="236"/>
  </r>
  <r>
    <x v="3"/>
    <x v="203"/>
  </r>
  <r>
    <x v="3"/>
    <x v="764"/>
  </r>
  <r>
    <x v="3"/>
    <x v="152"/>
  </r>
  <r>
    <x v="3"/>
    <x v="152"/>
  </r>
  <r>
    <x v="3"/>
    <x v="152"/>
  </r>
  <r>
    <x v="3"/>
    <x v="152"/>
  </r>
  <r>
    <x v="3"/>
    <x v="734"/>
  </r>
  <r>
    <x v="3"/>
    <x v="461"/>
  </r>
  <r>
    <x v="3"/>
    <x v="574"/>
  </r>
  <r>
    <x v="3"/>
    <x v="126"/>
  </r>
  <r>
    <x v="3"/>
    <x v="694"/>
  </r>
  <r>
    <x v="3"/>
    <x v="745"/>
  </r>
  <r>
    <x v="3"/>
    <x v="745"/>
  </r>
  <r>
    <x v="3"/>
    <x v="745"/>
  </r>
  <r>
    <x v="3"/>
    <x v="291"/>
  </r>
  <r>
    <x v="3"/>
    <x v="291"/>
  </r>
  <r>
    <x v="3"/>
    <x v="535"/>
  </r>
  <r>
    <x v="3"/>
    <x v="535"/>
  </r>
  <r>
    <x v="3"/>
    <x v="535"/>
  </r>
  <r>
    <x v="3"/>
    <x v="20"/>
  </r>
  <r>
    <x v="3"/>
    <x v="689"/>
  </r>
  <r>
    <x v="3"/>
    <x v="405"/>
  </r>
  <r>
    <x v="3"/>
    <x v="107"/>
  </r>
  <r>
    <x v="3"/>
    <x v="107"/>
  </r>
  <r>
    <x v="3"/>
    <x v="107"/>
  </r>
  <r>
    <x v="3"/>
    <x v="107"/>
  </r>
  <r>
    <x v="3"/>
    <x v="107"/>
  </r>
  <r>
    <x v="3"/>
    <x v="514"/>
  </r>
  <r>
    <x v="3"/>
    <x v="514"/>
  </r>
  <r>
    <x v="3"/>
    <x v="514"/>
  </r>
  <r>
    <x v="3"/>
    <x v="257"/>
  </r>
  <r>
    <x v="3"/>
    <x v="76"/>
  </r>
  <r>
    <x v="3"/>
    <x v="154"/>
  </r>
  <r>
    <x v="3"/>
    <x v="95"/>
  </r>
  <r>
    <x v="3"/>
    <x v="95"/>
  </r>
  <r>
    <x v="3"/>
    <x v="713"/>
  </r>
  <r>
    <x v="3"/>
    <x v="783"/>
  </r>
  <r>
    <x v="3"/>
    <x v="726"/>
  </r>
  <r>
    <x v="3"/>
    <x v="726"/>
  </r>
  <r>
    <x v="3"/>
    <x v="252"/>
  </r>
  <r>
    <x v="3"/>
    <x v="252"/>
  </r>
  <r>
    <x v="3"/>
    <x v="252"/>
  </r>
  <r>
    <x v="3"/>
    <x v="252"/>
  </r>
  <r>
    <x v="3"/>
    <x v="252"/>
  </r>
  <r>
    <x v="3"/>
    <x v="199"/>
  </r>
  <r>
    <x v="3"/>
    <x v="648"/>
  </r>
  <r>
    <x v="3"/>
    <x v="648"/>
  </r>
  <r>
    <x v="3"/>
    <x v="648"/>
  </r>
  <r>
    <x v="3"/>
    <x v="641"/>
  </r>
  <r>
    <x v="3"/>
    <x v="641"/>
  </r>
  <r>
    <x v="3"/>
    <x v="641"/>
  </r>
  <r>
    <x v="3"/>
    <x v="641"/>
  </r>
  <r>
    <x v="3"/>
    <x v="641"/>
  </r>
  <r>
    <x v="3"/>
    <x v="641"/>
  </r>
  <r>
    <x v="3"/>
    <x v="740"/>
  </r>
  <r>
    <x v="3"/>
    <x v="740"/>
  </r>
  <r>
    <x v="3"/>
    <x v="740"/>
  </r>
  <r>
    <x v="3"/>
    <x v="740"/>
  </r>
  <r>
    <x v="3"/>
    <x v="38"/>
  </r>
  <r>
    <x v="3"/>
    <x v="526"/>
  </r>
  <r>
    <x v="3"/>
    <x v="526"/>
  </r>
  <r>
    <x v="3"/>
    <x v="526"/>
  </r>
  <r>
    <x v="3"/>
    <x v="526"/>
  </r>
  <r>
    <x v="3"/>
    <x v="526"/>
  </r>
  <r>
    <x v="3"/>
    <x v="526"/>
  </r>
  <r>
    <x v="3"/>
    <x v="526"/>
  </r>
  <r>
    <x v="3"/>
    <x v="310"/>
  </r>
  <r>
    <x v="3"/>
    <x v="784"/>
  </r>
  <r>
    <x v="3"/>
    <x v="652"/>
  </r>
  <r>
    <x v="3"/>
    <x v="5"/>
  </r>
  <r>
    <x v="3"/>
    <x v="23"/>
  </r>
  <r>
    <x v="3"/>
    <x v="23"/>
  </r>
  <r>
    <x v="3"/>
    <x v="513"/>
  </r>
  <r>
    <x v="3"/>
    <x v="171"/>
  </r>
  <r>
    <x v="3"/>
    <x v="626"/>
  </r>
  <r>
    <x v="3"/>
    <x v="626"/>
  </r>
  <r>
    <x v="3"/>
    <x v="626"/>
  </r>
  <r>
    <x v="3"/>
    <x v="445"/>
  </r>
  <r>
    <x v="3"/>
    <x v="474"/>
  </r>
  <r>
    <x v="3"/>
    <x v="474"/>
  </r>
  <r>
    <x v="3"/>
    <x v="709"/>
  </r>
  <r>
    <x v="3"/>
    <x v="458"/>
  </r>
  <r>
    <x v="3"/>
    <x v="458"/>
  </r>
  <r>
    <x v="3"/>
    <x v="458"/>
  </r>
  <r>
    <x v="3"/>
    <x v="134"/>
  </r>
  <r>
    <x v="3"/>
    <x v="418"/>
  </r>
  <r>
    <x v="3"/>
    <x v="423"/>
  </r>
  <r>
    <x v="3"/>
    <x v="423"/>
  </r>
  <r>
    <x v="3"/>
    <x v="389"/>
  </r>
  <r>
    <x v="3"/>
    <x v="389"/>
  </r>
  <r>
    <x v="3"/>
    <x v="317"/>
  </r>
  <r>
    <x v="3"/>
    <x v="317"/>
  </r>
  <r>
    <x v="3"/>
    <x v="405"/>
  </r>
  <r>
    <x v="3"/>
    <x v="45"/>
  </r>
  <r>
    <x v="3"/>
    <x v="45"/>
  </r>
  <r>
    <x v="3"/>
    <x v="45"/>
  </r>
  <r>
    <x v="3"/>
    <x v="45"/>
  </r>
  <r>
    <x v="3"/>
    <x v="169"/>
  </r>
  <r>
    <x v="3"/>
    <x v="509"/>
  </r>
  <r>
    <x v="3"/>
    <x v="529"/>
  </r>
  <r>
    <x v="3"/>
    <x v="529"/>
  </r>
  <r>
    <x v="3"/>
    <x v="538"/>
  </r>
  <r>
    <x v="3"/>
    <x v="596"/>
  </r>
  <r>
    <x v="3"/>
    <x v="175"/>
  </r>
  <r>
    <x v="3"/>
    <x v="52"/>
  </r>
  <r>
    <x v="3"/>
    <x v="481"/>
  </r>
  <r>
    <x v="3"/>
    <x v="293"/>
  </r>
  <r>
    <x v="3"/>
    <x v="293"/>
  </r>
  <r>
    <x v="3"/>
    <x v="293"/>
  </r>
  <r>
    <x v="3"/>
    <x v="577"/>
  </r>
  <r>
    <x v="3"/>
    <x v="398"/>
  </r>
  <r>
    <x v="3"/>
    <x v="770"/>
  </r>
  <r>
    <x v="3"/>
    <x v="345"/>
  </r>
  <r>
    <x v="3"/>
    <x v="431"/>
  </r>
  <r>
    <x v="3"/>
    <x v="431"/>
  </r>
  <r>
    <x v="3"/>
    <x v="431"/>
  </r>
  <r>
    <x v="3"/>
    <x v="431"/>
  </r>
  <r>
    <x v="3"/>
    <x v="431"/>
  </r>
  <r>
    <x v="3"/>
    <x v="57"/>
  </r>
  <r>
    <x v="3"/>
    <x v="57"/>
  </r>
  <r>
    <x v="3"/>
    <x v="491"/>
  </r>
  <r>
    <x v="3"/>
    <x v="491"/>
  </r>
  <r>
    <x v="3"/>
    <x v="432"/>
  </r>
  <r>
    <x v="3"/>
    <x v="432"/>
  </r>
  <r>
    <x v="3"/>
    <x v="303"/>
  </r>
  <r>
    <x v="3"/>
    <x v="303"/>
  </r>
  <r>
    <x v="3"/>
    <x v="62"/>
  </r>
  <r>
    <x v="3"/>
    <x v="62"/>
  </r>
  <r>
    <x v="3"/>
    <x v="697"/>
  </r>
  <r>
    <x v="3"/>
    <x v="697"/>
  </r>
  <r>
    <x v="3"/>
    <x v="697"/>
  </r>
  <r>
    <x v="3"/>
    <x v="697"/>
  </r>
  <r>
    <x v="3"/>
    <x v="697"/>
  </r>
  <r>
    <x v="3"/>
    <x v="697"/>
  </r>
  <r>
    <x v="3"/>
    <x v="52"/>
  </r>
  <r>
    <x v="3"/>
    <x v="52"/>
  </r>
  <r>
    <x v="3"/>
    <x v="52"/>
  </r>
  <r>
    <x v="3"/>
    <x v="318"/>
  </r>
  <r>
    <x v="3"/>
    <x v="479"/>
  </r>
  <r>
    <x v="3"/>
    <x v="479"/>
  </r>
  <r>
    <x v="3"/>
    <x v="694"/>
  </r>
  <r>
    <x v="3"/>
    <x v="694"/>
  </r>
  <r>
    <x v="3"/>
    <x v="446"/>
  </r>
  <r>
    <x v="3"/>
    <x v="446"/>
  </r>
  <r>
    <x v="3"/>
    <x v="785"/>
  </r>
  <r>
    <x v="3"/>
    <x v="785"/>
  </r>
  <r>
    <x v="3"/>
    <x v="524"/>
  </r>
  <r>
    <x v="3"/>
    <x v="524"/>
  </r>
  <r>
    <x v="3"/>
    <x v="206"/>
  </r>
  <r>
    <x v="3"/>
    <x v="206"/>
  </r>
  <r>
    <x v="3"/>
    <x v="399"/>
  </r>
  <r>
    <x v="3"/>
    <x v="399"/>
  </r>
  <r>
    <x v="3"/>
    <x v="90"/>
  </r>
  <r>
    <x v="3"/>
    <x v="304"/>
  </r>
  <r>
    <x v="3"/>
    <x v="304"/>
  </r>
  <r>
    <x v="3"/>
    <x v="700"/>
  </r>
  <r>
    <x v="3"/>
    <x v="700"/>
  </r>
  <r>
    <x v="3"/>
    <x v="649"/>
  </r>
  <r>
    <x v="3"/>
    <x v="649"/>
  </r>
  <r>
    <x v="3"/>
    <x v="274"/>
  </r>
  <r>
    <x v="3"/>
    <x v="274"/>
  </r>
  <r>
    <x v="3"/>
    <x v="598"/>
  </r>
  <r>
    <x v="3"/>
    <x v="679"/>
  </r>
  <r>
    <x v="3"/>
    <x v="513"/>
  </r>
  <r>
    <x v="3"/>
    <x v="513"/>
  </r>
  <r>
    <x v="3"/>
    <x v="513"/>
  </r>
  <r>
    <x v="3"/>
    <x v="750"/>
  </r>
  <r>
    <x v="3"/>
    <x v="349"/>
  </r>
  <r>
    <x v="3"/>
    <x v="349"/>
  </r>
  <r>
    <x v="3"/>
    <x v="360"/>
  </r>
  <r>
    <x v="3"/>
    <x v="312"/>
  </r>
  <r>
    <x v="3"/>
    <x v="182"/>
  </r>
  <r>
    <x v="3"/>
    <x v="489"/>
  </r>
  <r>
    <x v="3"/>
    <x v="512"/>
  </r>
  <r>
    <x v="3"/>
    <x v="270"/>
  </r>
  <r>
    <x v="3"/>
    <x v="26"/>
  </r>
  <r>
    <x v="3"/>
    <x v="244"/>
  </r>
  <r>
    <x v="3"/>
    <x v="485"/>
  </r>
  <r>
    <x v="3"/>
    <x v="503"/>
  </r>
  <r>
    <x v="3"/>
    <x v="264"/>
  </r>
  <r>
    <x v="3"/>
    <x v="264"/>
  </r>
  <r>
    <x v="3"/>
    <x v="615"/>
  </r>
  <r>
    <x v="3"/>
    <x v="615"/>
  </r>
  <r>
    <x v="3"/>
    <x v="11"/>
  </r>
  <r>
    <x v="3"/>
    <x v="11"/>
  </r>
  <r>
    <x v="3"/>
    <x v="11"/>
  </r>
  <r>
    <x v="3"/>
    <x v="618"/>
  </r>
  <r>
    <x v="3"/>
    <x v="253"/>
  </r>
  <r>
    <x v="3"/>
    <x v="253"/>
  </r>
  <r>
    <x v="3"/>
    <x v="253"/>
  </r>
  <r>
    <x v="3"/>
    <x v="253"/>
  </r>
  <r>
    <x v="3"/>
    <x v="253"/>
  </r>
  <r>
    <x v="3"/>
    <x v="100"/>
  </r>
  <r>
    <x v="3"/>
    <x v="255"/>
  </r>
  <r>
    <x v="3"/>
    <x v="255"/>
  </r>
  <r>
    <x v="3"/>
    <x v="255"/>
  </r>
  <r>
    <x v="3"/>
    <x v="255"/>
  </r>
  <r>
    <x v="3"/>
    <x v="255"/>
  </r>
  <r>
    <x v="3"/>
    <x v="255"/>
  </r>
  <r>
    <x v="3"/>
    <x v="688"/>
  </r>
  <r>
    <x v="3"/>
    <x v="694"/>
  </r>
  <r>
    <x v="3"/>
    <x v="755"/>
  </r>
  <r>
    <x v="3"/>
    <x v="755"/>
  </r>
  <r>
    <x v="3"/>
    <x v="755"/>
  </r>
  <r>
    <x v="3"/>
    <x v="755"/>
  </r>
  <r>
    <x v="3"/>
    <x v="605"/>
  </r>
  <r>
    <x v="3"/>
    <x v="605"/>
  </r>
  <r>
    <x v="3"/>
    <x v="605"/>
  </r>
  <r>
    <x v="3"/>
    <x v="107"/>
  </r>
  <r>
    <x v="3"/>
    <x v="107"/>
  </r>
  <r>
    <x v="3"/>
    <x v="671"/>
  </r>
  <r>
    <x v="3"/>
    <x v="671"/>
  </r>
  <r>
    <x v="3"/>
    <x v="671"/>
  </r>
  <r>
    <x v="3"/>
    <x v="373"/>
  </r>
  <r>
    <x v="3"/>
    <x v="218"/>
  </r>
  <r>
    <x v="3"/>
    <x v="218"/>
  </r>
  <r>
    <x v="3"/>
    <x v="677"/>
  </r>
  <r>
    <x v="3"/>
    <x v="677"/>
  </r>
  <r>
    <x v="3"/>
    <x v="744"/>
  </r>
  <r>
    <x v="3"/>
    <x v="549"/>
  </r>
  <r>
    <x v="3"/>
    <x v="549"/>
  </r>
  <r>
    <x v="3"/>
    <x v="95"/>
  </r>
  <r>
    <x v="3"/>
    <x v="690"/>
  </r>
  <r>
    <x v="3"/>
    <x v="664"/>
  </r>
  <r>
    <x v="3"/>
    <x v="779"/>
  </r>
  <r>
    <x v="3"/>
    <x v="779"/>
  </r>
  <r>
    <x v="3"/>
    <x v="573"/>
  </r>
  <r>
    <x v="3"/>
    <x v="210"/>
  </r>
  <r>
    <x v="3"/>
    <x v="480"/>
  </r>
  <r>
    <x v="3"/>
    <x v="480"/>
  </r>
  <r>
    <x v="3"/>
    <x v="705"/>
  </r>
  <r>
    <x v="3"/>
    <x v="705"/>
  </r>
  <r>
    <x v="3"/>
    <x v="705"/>
  </r>
  <r>
    <x v="3"/>
    <x v="672"/>
  </r>
  <r>
    <x v="3"/>
    <x v="672"/>
  </r>
  <r>
    <x v="3"/>
    <x v="672"/>
  </r>
  <r>
    <x v="3"/>
    <x v="672"/>
  </r>
  <r>
    <x v="3"/>
    <x v="703"/>
  </r>
  <r>
    <x v="3"/>
    <x v="703"/>
  </r>
  <r>
    <x v="3"/>
    <x v="105"/>
  </r>
  <r>
    <x v="3"/>
    <x v="105"/>
  </r>
  <r>
    <x v="3"/>
    <x v="105"/>
  </r>
  <r>
    <x v="3"/>
    <x v="85"/>
  </r>
  <r>
    <x v="3"/>
    <x v="588"/>
  </r>
  <r>
    <x v="3"/>
    <x v="743"/>
  </r>
  <r>
    <x v="3"/>
    <x v="637"/>
  </r>
  <r>
    <x v="3"/>
    <x v="721"/>
  </r>
  <r>
    <x v="3"/>
    <x v="721"/>
  </r>
  <r>
    <x v="3"/>
    <x v="2"/>
  </r>
  <r>
    <x v="3"/>
    <x v="672"/>
  </r>
  <r>
    <x v="3"/>
    <x v="672"/>
  </r>
  <r>
    <x v="3"/>
    <x v="420"/>
  </r>
  <r>
    <x v="3"/>
    <x v="172"/>
  </r>
  <r>
    <x v="3"/>
    <x v="172"/>
  </r>
  <r>
    <x v="3"/>
    <x v="25"/>
  </r>
  <r>
    <x v="3"/>
    <x v="556"/>
  </r>
  <r>
    <x v="3"/>
    <x v="768"/>
  </r>
  <r>
    <x v="3"/>
    <x v="675"/>
  </r>
  <r>
    <x v="3"/>
    <x v="675"/>
  </r>
  <r>
    <x v="3"/>
    <x v="755"/>
  </r>
  <r>
    <x v="3"/>
    <x v="755"/>
  </r>
  <r>
    <x v="3"/>
    <x v="358"/>
  </r>
  <r>
    <x v="3"/>
    <x v="358"/>
  </r>
  <r>
    <x v="3"/>
    <x v="358"/>
  </r>
  <r>
    <x v="3"/>
    <x v="700"/>
  </r>
  <r>
    <x v="3"/>
    <x v="91"/>
  </r>
  <r>
    <x v="3"/>
    <x v="91"/>
  </r>
  <r>
    <x v="3"/>
    <x v="304"/>
  </r>
  <r>
    <x v="3"/>
    <x v="219"/>
  </r>
  <r>
    <x v="3"/>
    <x v="76"/>
  </r>
  <r>
    <x v="3"/>
    <x v="73"/>
  </r>
  <r>
    <x v="3"/>
    <x v="729"/>
  </r>
  <r>
    <x v="3"/>
    <x v="87"/>
  </r>
  <r>
    <x v="3"/>
    <x v="87"/>
  </r>
  <r>
    <x v="3"/>
    <x v="326"/>
  </r>
  <r>
    <x v="3"/>
    <x v="326"/>
  </r>
  <r>
    <x v="3"/>
    <x v="326"/>
  </r>
  <r>
    <x v="3"/>
    <x v="531"/>
  </r>
  <r>
    <x v="3"/>
    <x v="531"/>
  </r>
  <r>
    <x v="3"/>
    <x v="467"/>
  </r>
  <r>
    <x v="3"/>
    <x v="685"/>
  </r>
  <r>
    <x v="3"/>
    <x v="529"/>
  </r>
  <r>
    <x v="3"/>
    <x v="525"/>
  </r>
  <r>
    <x v="3"/>
    <x v="351"/>
  </r>
  <r>
    <x v="3"/>
    <x v="351"/>
  </r>
  <r>
    <x v="3"/>
    <x v="400"/>
  </r>
  <r>
    <x v="3"/>
    <x v="327"/>
  </r>
  <r>
    <x v="3"/>
    <x v="772"/>
  </r>
  <r>
    <x v="3"/>
    <x v="772"/>
  </r>
  <r>
    <x v="3"/>
    <x v="694"/>
  </r>
  <r>
    <x v="3"/>
    <x v="740"/>
  </r>
  <r>
    <x v="3"/>
    <x v="740"/>
  </r>
  <r>
    <x v="3"/>
    <x v="740"/>
  </r>
  <r>
    <x v="3"/>
    <x v="316"/>
  </r>
  <r>
    <x v="3"/>
    <x v="316"/>
  </r>
  <r>
    <x v="3"/>
    <x v="360"/>
  </r>
  <r>
    <x v="3"/>
    <x v="551"/>
  </r>
  <r>
    <x v="3"/>
    <x v="118"/>
  </r>
  <r>
    <x v="3"/>
    <x v="118"/>
  </r>
  <r>
    <x v="3"/>
    <x v="118"/>
  </r>
  <r>
    <x v="3"/>
    <x v="504"/>
  </r>
  <r>
    <x v="3"/>
    <x v="504"/>
  </r>
  <r>
    <x v="3"/>
    <x v="575"/>
  </r>
  <r>
    <x v="3"/>
    <x v="575"/>
  </r>
  <r>
    <x v="3"/>
    <x v="731"/>
  </r>
  <r>
    <x v="3"/>
    <x v="731"/>
  </r>
  <r>
    <x v="3"/>
    <x v="731"/>
  </r>
  <r>
    <x v="3"/>
    <x v="731"/>
  </r>
  <r>
    <x v="3"/>
    <x v="731"/>
  </r>
  <r>
    <x v="3"/>
    <x v="754"/>
  </r>
  <r>
    <x v="3"/>
    <x v="754"/>
  </r>
  <r>
    <x v="3"/>
    <x v="754"/>
  </r>
  <r>
    <x v="3"/>
    <x v="575"/>
  </r>
  <r>
    <x v="3"/>
    <x v="575"/>
  </r>
  <r>
    <x v="3"/>
    <x v="575"/>
  </r>
  <r>
    <x v="3"/>
    <x v="575"/>
  </r>
  <r>
    <x v="3"/>
    <x v="489"/>
  </r>
  <r>
    <x v="3"/>
    <x v="168"/>
  </r>
  <r>
    <x v="3"/>
    <x v="168"/>
  </r>
  <r>
    <x v="3"/>
    <x v="393"/>
  </r>
  <r>
    <x v="3"/>
    <x v="536"/>
  </r>
  <r>
    <x v="3"/>
    <x v="384"/>
  </r>
  <r>
    <x v="3"/>
    <x v="384"/>
  </r>
  <r>
    <x v="3"/>
    <x v="384"/>
  </r>
  <r>
    <x v="3"/>
    <x v="598"/>
  </r>
  <r>
    <x v="3"/>
    <x v="170"/>
  </r>
  <r>
    <x v="3"/>
    <x v="770"/>
  </r>
  <r>
    <x v="3"/>
    <x v="770"/>
  </r>
  <r>
    <x v="3"/>
    <x v="460"/>
  </r>
  <r>
    <x v="3"/>
    <x v="333"/>
  </r>
  <r>
    <x v="3"/>
    <x v="159"/>
  </r>
  <r>
    <x v="3"/>
    <x v="159"/>
  </r>
  <r>
    <x v="3"/>
    <x v="159"/>
  </r>
  <r>
    <x v="3"/>
    <x v="2"/>
  </r>
  <r>
    <x v="3"/>
    <x v="2"/>
  </r>
  <r>
    <x v="3"/>
    <x v="2"/>
  </r>
  <r>
    <x v="3"/>
    <x v="603"/>
  </r>
  <r>
    <x v="3"/>
    <x v="440"/>
  </r>
  <r>
    <x v="3"/>
    <x v="467"/>
  </r>
  <r>
    <x v="3"/>
    <x v="602"/>
  </r>
  <r>
    <x v="3"/>
    <x v="602"/>
  </r>
  <r>
    <x v="3"/>
    <x v="602"/>
  </r>
  <r>
    <x v="3"/>
    <x v="602"/>
  </r>
  <r>
    <x v="3"/>
    <x v="692"/>
  </r>
  <r>
    <x v="3"/>
    <x v="246"/>
  </r>
  <r>
    <x v="3"/>
    <x v="496"/>
  </r>
  <r>
    <x v="3"/>
    <x v="577"/>
  </r>
  <r>
    <x v="3"/>
    <x v="351"/>
  </r>
  <r>
    <x v="3"/>
    <x v="147"/>
  </r>
  <r>
    <x v="3"/>
    <x v="290"/>
  </r>
  <r>
    <x v="3"/>
    <x v="91"/>
  </r>
  <r>
    <x v="3"/>
    <x v="91"/>
  </r>
  <r>
    <x v="3"/>
    <x v="162"/>
  </r>
  <r>
    <x v="3"/>
    <x v="162"/>
  </r>
  <r>
    <x v="3"/>
    <x v="162"/>
  </r>
  <r>
    <x v="3"/>
    <x v="162"/>
  </r>
  <r>
    <x v="3"/>
    <x v="162"/>
  </r>
  <r>
    <x v="3"/>
    <x v="269"/>
  </r>
  <r>
    <x v="3"/>
    <x v="269"/>
  </r>
  <r>
    <x v="3"/>
    <x v="269"/>
  </r>
  <r>
    <x v="3"/>
    <x v="488"/>
  </r>
  <r>
    <x v="3"/>
    <x v="488"/>
  </r>
  <r>
    <x v="3"/>
    <x v="488"/>
  </r>
  <r>
    <x v="3"/>
    <x v="488"/>
  </r>
  <r>
    <x v="3"/>
    <x v="477"/>
  </r>
  <r>
    <x v="3"/>
    <x v="456"/>
  </r>
  <r>
    <x v="3"/>
    <x v="296"/>
  </r>
  <r>
    <x v="3"/>
    <x v="296"/>
  </r>
  <r>
    <x v="3"/>
    <x v="74"/>
  </r>
  <r>
    <x v="3"/>
    <x v="425"/>
  </r>
  <r>
    <x v="3"/>
    <x v="345"/>
  </r>
  <r>
    <x v="3"/>
    <x v="345"/>
  </r>
  <r>
    <x v="3"/>
    <x v="345"/>
  </r>
  <r>
    <x v="3"/>
    <x v="345"/>
  </r>
  <r>
    <x v="3"/>
    <x v="657"/>
  </r>
  <r>
    <x v="3"/>
    <x v="273"/>
  </r>
  <r>
    <x v="3"/>
    <x v="273"/>
  </r>
  <r>
    <x v="3"/>
    <x v="273"/>
  </r>
  <r>
    <x v="3"/>
    <x v="273"/>
  </r>
  <r>
    <x v="3"/>
    <x v="237"/>
  </r>
  <r>
    <x v="3"/>
    <x v="291"/>
  </r>
  <r>
    <x v="3"/>
    <x v="291"/>
  </r>
  <r>
    <x v="3"/>
    <x v="291"/>
  </r>
  <r>
    <x v="3"/>
    <x v="291"/>
  </r>
  <r>
    <x v="3"/>
    <x v="291"/>
  </r>
  <r>
    <x v="3"/>
    <x v="249"/>
  </r>
  <r>
    <x v="3"/>
    <x v="136"/>
  </r>
  <r>
    <x v="3"/>
    <x v="772"/>
  </r>
  <r>
    <x v="3"/>
    <x v="137"/>
  </r>
  <r>
    <x v="3"/>
    <x v="137"/>
  </r>
  <r>
    <x v="3"/>
    <x v="67"/>
  </r>
  <r>
    <x v="3"/>
    <x v="596"/>
  </r>
  <r>
    <x v="3"/>
    <x v="596"/>
  </r>
  <r>
    <x v="3"/>
    <x v="127"/>
  </r>
  <r>
    <x v="3"/>
    <x v="127"/>
  </r>
  <r>
    <x v="3"/>
    <x v="217"/>
  </r>
  <r>
    <x v="3"/>
    <x v="217"/>
  </r>
  <r>
    <x v="3"/>
    <x v="217"/>
  </r>
  <r>
    <x v="3"/>
    <x v="217"/>
  </r>
  <r>
    <x v="3"/>
    <x v="217"/>
  </r>
  <r>
    <x v="3"/>
    <x v="8"/>
  </r>
  <r>
    <x v="3"/>
    <x v="8"/>
  </r>
  <r>
    <x v="3"/>
    <x v="8"/>
  </r>
  <r>
    <x v="3"/>
    <x v="8"/>
  </r>
  <r>
    <x v="3"/>
    <x v="8"/>
  </r>
  <r>
    <x v="3"/>
    <x v="8"/>
  </r>
  <r>
    <x v="3"/>
    <x v="0"/>
  </r>
  <r>
    <x v="3"/>
    <x v="0"/>
  </r>
  <r>
    <x v="3"/>
    <x v="0"/>
  </r>
  <r>
    <x v="3"/>
    <x v="409"/>
  </r>
  <r>
    <x v="3"/>
    <x v="409"/>
  </r>
  <r>
    <x v="3"/>
    <x v="409"/>
  </r>
  <r>
    <x v="3"/>
    <x v="80"/>
  </r>
  <r>
    <x v="3"/>
    <x v="80"/>
  </r>
  <r>
    <x v="3"/>
    <x v="80"/>
  </r>
  <r>
    <x v="3"/>
    <x v="448"/>
  </r>
  <r>
    <x v="3"/>
    <x v="448"/>
  </r>
  <r>
    <x v="3"/>
    <x v="522"/>
  </r>
  <r>
    <x v="3"/>
    <x v="248"/>
  </r>
  <r>
    <x v="3"/>
    <x v="18"/>
  </r>
  <r>
    <x v="3"/>
    <x v="18"/>
  </r>
  <r>
    <x v="3"/>
    <x v="113"/>
  </r>
  <r>
    <x v="3"/>
    <x v="113"/>
  </r>
  <r>
    <x v="3"/>
    <x v="113"/>
  </r>
  <r>
    <x v="3"/>
    <x v="735"/>
  </r>
  <r>
    <x v="3"/>
    <x v="735"/>
  </r>
  <r>
    <x v="3"/>
    <x v="735"/>
  </r>
  <r>
    <x v="3"/>
    <x v="735"/>
  </r>
  <r>
    <x v="3"/>
    <x v="735"/>
  </r>
  <r>
    <x v="3"/>
    <x v="579"/>
  </r>
  <r>
    <x v="3"/>
    <x v="367"/>
  </r>
  <r>
    <x v="3"/>
    <x v="367"/>
  </r>
  <r>
    <x v="3"/>
    <x v="367"/>
  </r>
  <r>
    <x v="3"/>
    <x v="688"/>
  </r>
  <r>
    <x v="3"/>
    <x v="688"/>
  </r>
  <r>
    <x v="3"/>
    <x v="372"/>
  </r>
  <r>
    <x v="3"/>
    <x v="138"/>
  </r>
  <r>
    <x v="3"/>
    <x v="138"/>
  </r>
  <r>
    <x v="3"/>
    <x v="138"/>
  </r>
  <r>
    <x v="3"/>
    <x v="59"/>
  </r>
  <r>
    <x v="3"/>
    <x v="59"/>
  </r>
  <r>
    <x v="3"/>
    <x v="59"/>
  </r>
  <r>
    <x v="3"/>
    <x v="59"/>
  </r>
  <r>
    <x v="3"/>
    <x v="288"/>
  </r>
  <r>
    <x v="3"/>
    <x v="288"/>
  </r>
  <r>
    <x v="3"/>
    <x v="288"/>
  </r>
  <r>
    <x v="3"/>
    <x v="288"/>
  </r>
  <r>
    <x v="3"/>
    <x v="405"/>
  </r>
  <r>
    <x v="3"/>
    <x v="225"/>
  </r>
  <r>
    <x v="3"/>
    <x v="80"/>
  </r>
  <r>
    <x v="3"/>
    <x v="80"/>
  </r>
  <r>
    <x v="3"/>
    <x v="512"/>
  </r>
  <r>
    <x v="3"/>
    <x v="512"/>
  </r>
  <r>
    <x v="3"/>
    <x v="52"/>
  </r>
  <r>
    <x v="3"/>
    <x v="37"/>
  </r>
  <r>
    <x v="3"/>
    <x v="115"/>
  </r>
  <r>
    <x v="3"/>
    <x v="115"/>
  </r>
  <r>
    <x v="3"/>
    <x v="115"/>
  </r>
  <r>
    <x v="3"/>
    <x v="115"/>
  </r>
  <r>
    <x v="3"/>
    <x v="115"/>
  </r>
  <r>
    <x v="3"/>
    <x v="684"/>
  </r>
  <r>
    <x v="3"/>
    <x v="684"/>
  </r>
  <r>
    <x v="3"/>
    <x v="684"/>
  </r>
  <r>
    <x v="3"/>
    <x v="444"/>
  </r>
  <r>
    <x v="3"/>
    <x v="247"/>
  </r>
  <r>
    <x v="3"/>
    <x v="247"/>
  </r>
  <r>
    <x v="3"/>
    <x v="247"/>
  </r>
  <r>
    <x v="3"/>
    <x v="130"/>
  </r>
  <r>
    <x v="3"/>
    <x v="130"/>
  </r>
  <r>
    <x v="3"/>
    <x v="224"/>
  </r>
  <r>
    <x v="3"/>
    <x v="224"/>
  </r>
  <r>
    <x v="3"/>
    <x v="224"/>
  </r>
  <r>
    <x v="3"/>
    <x v="281"/>
  </r>
  <r>
    <x v="3"/>
    <x v="556"/>
  </r>
  <r>
    <x v="3"/>
    <x v="58"/>
  </r>
  <r>
    <x v="3"/>
    <x v="58"/>
  </r>
  <r>
    <x v="3"/>
    <x v="6"/>
  </r>
  <r>
    <x v="3"/>
    <x v="318"/>
  </r>
  <r>
    <x v="3"/>
    <x v="318"/>
  </r>
  <r>
    <x v="3"/>
    <x v="318"/>
  </r>
  <r>
    <x v="3"/>
    <x v="318"/>
  </r>
  <r>
    <x v="3"/>
    <x v="772"/>
  </r>
  <r>
    <x v="3"/>
    <x v="335"/>
  </r>
  <r>
    <x v="3"/>
    <x v="335"/>
  </r>
  <r>
    <x v="3"/>
    <x v="335"/>
  </r>
  <r>
    <x v="3"/>
    <x v="335"/>
  </r>
  <r>
    <x v="3"/>
    <x v="506"/>
  </r>
  <r>
    <x v="3"/>
    <x v="566"/>
  </r>
  <r>
    <x v="3"/>
    <x v="566"/>
  </r>
  <r>
    <x v="3"/>
    <x v="240"/>
  </r>
  <r>
    <x v="3"/>
    <x v="101"/>
  </r>
  <r>
    <x v="3"/>
    <x v="233"/>
  </r>
  <r>
    <x v="3"/>
    <x v="233"/>
  </r>
  <r>
    <x v="3"/>
    <x v="281"/>
  </r>
  <r>
    <x v="3"/>
    <x v="132"/>
  </r>
  <r>
    <x v="3"/>
    <x v="132"/>
  </r>
  <r>
    <x v="3"/>
    <x v="229"/>
  </r>
  <r>
    <x v="3"/>
    <x v="229"/>
  </r>
  <r>
    <x v="3"/>
    <x v="229"/>
  </r>
  <r>
    <x v="3"/>
    <x v="416"/>
  </r>
  <r>
    <x v="3"/>
    <x v="620"/>
  </r>
  <r>
    <x v="3"/>
    <x v="620"/>
  </r>
  <r>
    <x v="3"/>
    <x v="99"/>
  </r>
  <r>
    <x v="3"/>
    <x v="657"/>
  </r>
  <r>
    <x v="3"/>
    <x v="604"/>
  </r>
  <r>
    <x v="3"/>
    <x v="495"/>
  </r>
  <r>
    <x v="3"/>
    <x v="495"/>
  </r>
  <r>
    <x v="3"/>
    <x v="507"/>
  </r>
  <r>
    <x v="3"/>
    <x v="507"/>
  </r>
  <r>
    <x v="3"/>
    <x v="507"/>
  </r>
  <r>
    <x v="3"/>
    <x v="548"/>
  </r>
  <r>
    <x v="3"/>
    <x v="548"/>
  </r>
  <r>
    <x v="3"/>
    <x v="450"/>
  </r>
  <r>
    <x v="3"/>
    <x v="450"/>
  </r>
  <r>
    <x v="3"/>
    <x v="606"/>
  </r>
  <r>
    <x v="3"/>
    <x v="606"/>
  </r>
  <r>
    <x v="3"/>
    <x v="742"/>
  </r>
  <r>
    <x v="3"/>
    <x v="618"/>
  </r>
  <r>
    <x v="3"/>
    <x v="505"/>
  </r>
  <r>
    <x v="3"/>
    <x v="505"/>
  </r>
  <r>
    <x v="3"/>
    <x v="505"/>
  </r>
  <r>
    <x v="3"/>
    <x v="505"/>
  </r>
  <r>
    <x v="3"/>
    <x v="664"/>
  </r>
  <r>
    <x v="3"/>
    <x v="664"/>
  </r>
  <r>
    <x v="3"/>
    <x v="664"/>
  </r>
  <r>
    <x v="3"/>
    <x v="588"/>
  </r>
  <r>
    <x v="3"/>
    <x v="588"/>
  </r>
  <r>
    <x v="3"/>
    <x v="588"/>
  </r>
  <r>
    <x v="3"/>
    <x v="436"/>
  </r>
  <r>
    <x v="3"/>
    <x v="73"/>
  </r>
  <r>
    <x v="3"/>
    <x v="75"/>
  </r>
  <r>
    <x v="3"/>
    <x v="323"/>
  </r>
  <r>
    <x v="3"/>
    <x v="681"/>
  </r>
  <r>
    <x v="3"/>
    <x v="681"/>
  </r>
  <r>
    <x v="3"/>
    <x v="681"/>
  </r>
  <r>
    <x v="3"/>
    <x v="755"/>
  </r>
  <r>
    <x v="3"/>
    <x v="220"/>
  </r>
  <r>
    <x v="3"/>
    <x v="698"/>
  </r>
  <r>
    <x v="3"/>
    <x v="698"/>
  </r>
  <r>
    <x v="3"/>
    <x v="698"/>
  </r>
  <r>
    <x v="3"/>
    <x v="698"/>
  </r>
  <r>
    <x v="3"/>
    <x v="698"/>
  </r>
  <r>
    <x v="3"/>
    <x v="314"/>
  </r>
  <r>
    <x v="3"/>
    <x v="314"/>
  </r>
  <r>
    <x v="3"/>
    <x v="445"/>
  </r>
  <r>
    <x v="3"/>
    <x v="445"/>
  </r>
  <r>
    <x v="3"/>
    <x v="178"/>
  </r>
  <r>
    <x v="3"/>
    <x v="628"/>
  </r>
  <r>
    <x v="3"/>
    <x v="252"/>
  </r>
  <r>
    <x v="3"/>
    <x v="186"/>
  </r>
  <r>
    <x v="3"/>
    <x v="531"/>
  </r>
  <r>
    <x v="3"/>
    <x v="531"/>
  </r>
  <r>
    <x v="3"/>
    <x v="531"/>
  </r>
  <r>
    <x v="3"/>
    <x v="245"/>
  </r>
  <r>
    <x v="3"/>
    <x v="245"/>
  </r>
  <r>
    <x v="3"/>
    <x v="245"/>
  </r>
  <r>
    <x v="3"/>
    <x v="245"/>
  </r>
  <r>
    <x v="3"/>
    <x v="245"/>
  </r>
  <r>
    <x v="3"/>
    <x v="245"/>
  </r>
  <r>
    <x v="3"/>
    <x v="245"/>
  </r>
  <r>
    <x v="3"/>
    <x v="245"/>
  </r>
  <r>
    <x v="3"/>
    <x v="549"/>
  </r>
  <r>
    <x v="3"/>
    <x v="549"/>
  </r>
  <r>
    <x v="3"/>
    <x v="549"/>
  </r>
  <r>
    <x v="3"/>
    <x v="690"/>
  </r>
  <r>
    <x v="3"/>
    <x v="754"/>
  </r>
  <r>
    <x v="3"/>
    <x v="754"/>
  </r>
  <r>
    <x v="3"/>
    <x v="284"/>
  </r>
  <r>
    <x v="3"/>
    <x v="189"/>
  </r>
  <r>
    <x v="3"/>
    <x v="783"/>
  </r>
  <r>
    <x v="3"/>
    <x v="200"/>
  </r>
  <r>
    <x v="3"/>
    <x v="200"/>
  </r>
  <r>
    <x v="3"/>
    <x v="313"/>
  </r>
  <r>
    <x v="3"/>
    <x v="579"/>
  </r>
  <r>
    <x v="3"/>
    <x v="270"/>
  </r>
  <r>
    <x v="3"/>
    <x v="292"/>
  </r>
  <r>
    <x v="3"/>
    <x v="292"/>
  </r>
  <r>
    <x v="3"/>
    <x v="112"/>
  </r>
  <r>
    <x v="3"/>
    <x v="495"/>
  </r>
  <r>
    <x v="3"/>
    <x v="495"/>
  </r>
  <r>
    <x v="3"/>
    <x v="495"/>
  </r>
  <r>
    <x v="3"/>
    <x v="395"/>
  </r>
  <r>
    <x v="3"/>
    <x v="346"/>
  </r>
  <r>
    <x v="3"/>
    <x v="473"/>
  </r>
  <r>
    <x v="3"/>
    <x v="473"/>
  </r>
  <r>
    <x v="3"/>
    <x v="251"/>
  </r>
  <r>
    <x v="3"/>
    <x v="251"/>
  </r>
  <r>
    <x v="3"/>
    <x v="251"/>
  </r>
  <r>
    <x v="3"/>
    <x v="690"/>
  </r>
  <r>
    <x v="3"/>
    <x v="690"/>
  </r>
  <r>
    <x v="3"/>
    <x v="690"/>
  </r>
  <r>
    <x v="3"/>
    <x v="479"/>
  </r>
  <r>
    <x v="3"/>
    <x v="643"/>
  </r>
  <r>
    <x v="3"/>
    <x v="428"/>
  </r>
  <r>
    <x v="3"/>
    <x v="428"/>
  </r>
  <r>
    <x v="3"/>
    <x v="428"/>
  </r>
  <r>
    <x v="3"/>
    <x v="573"/>
  </r>
  <r>
    <x v="3"/>
    <x v="346"/>
  </r>
  <r>
    <x v="3"/>
    <x v="319"/>
  </r>
  <r>
    <x v="3"/>
    <x v="37"/>
  </r>
  <r>
    <x v="3"/>
    <x v="49"/>
  </r>
  <r>
    <x v="3"/>
    <x v="649"/>
  </r>
  <r>
    <x v="3"/>
    <x v="649"/>
  </r>
  <r>
    <x v="3"/>
    <x v="649"/>
  </r>
  <r>
    <x v="3"/>
    <x v="434"/>
  </r>
  <r>
    <x v="3"/>
    <x v="22"/>
  </r>
  <r>
    <x v="3"/>
    <x v="265"/>
  </r>
  <r>
    <x v="3"/>
    <x v="288"/>
  </r>
  <r>
    <x v="3"/>
    <x v="288"/>
  </r>
  <r>
    <x v="3"/>
    <x v="288"/>
  </r>
  <r>
    <x v="3"/>
    <x v="288"/>
  </r>
  <r>
    <x v="3"/>
    <x v="288"/>
  </r>
  <r>
    <x v="3"/>
    <x v="61"/>
  </r>
  <r>
    <x v="3"/>
    <x v="23"/>
  </r>
  <r>
    <x v="3"/>
    <x v="23"/>
  </r>
  <r>
    <x v="3"/>
    <x v="23"/>
  </r>
  <r>
    <x v="3"/>
    <x v="23"/>
  </r>
  <r>
    <x v="3"/>
    <x v="23"/>
  </r>
  <r>
    <x v="3"/>
    <x v="368"/>
  </r>
  <r>
    <x v="3"/>
    <x v="456"/>
  </r>
  <r>
    <x v="3"/>
    <x v="5"/>
  </r>
  <r>
    <x v="3"/>
    <x v="5"/>
  </r>
  <r>
    <x v="3"/>
    <x v="242"/>
  </r>
  <r>
    <x v="3"/>
    <x v="242"/>
  </r>
  <r>
    <x v="3"/>
    <x v="242"/>
  </r>
  <r>
    <x v="3"/>
    <x v="242"/>
  </r>
  <r>
    <x v="3"/>
    <x v="164"/>
  </r>
  <r>
    <x v="3"/>
    <x v="459"/>
  </r>
  <r>
    <x v="3"/>
    <x v="417"/>
  </r>
  <r>
    <x v="3"/>
    <x v="417"/>
  </r>
  <r>
    <x v="3"/>
    <x v="350"/>
  </r>
  <r>
    <x v="3"/>
    <x v="26"/>
  </r>
  <r>
    <x v="3"/>
    <x v="26"/>
  </r>
  <r>
    <x v="3"/>
    <x v="26"/>
  </r>
  <r>
    <x v="3"/>
    <x v="194"/>
  </r>
  <r>
    <x v="3"/>
    <x v="581"/>
  </r>
  <r>
    <x v="3"/>
    <x v="786"/>
  </r>
  <r>
    <x v="3"/>
    <x v="210"/>
  </r>
  <r>
    <x v="3"/>
    <x v="723"/>
  </r>
  <r>
    <x v="3"/>
    <x v="222"/>
  </r>
  <r>
    <x v="3"/>
    <x v="222"/>
  </r>
  <r>
    <x v="3"/>
    <x v="222"/>
  </r>
  <r>
    <x v="3"/>
    <x v="94"/>
  </r>
  <r>
    <x v="3"/>
    <x v="93"/>
  </r>
  <r>
    <x v="3"/>
    <x v="93"/>
  </r>
  <r>
    <x v="3"/>
    <x v="93"/>
  </r>
  <r>
    <x v="3"/>
    <x v="93"/>
  </r>
  <r>
    <x v="3"/>
    <x v="93"/>
  </r>
  <r>
    <x v="3"/>
    <x v="93"/>
  </r>
  <r>
    <x v="3"/>
    <x v="93"/>
  </r>
  <r>
    <x v="3"/>
    <x v="364"/>
  </r>
  <r>
    <x v="3"/>
    <x v="364"/>
  </r>
  <r>
    <x v="3"/>
    <x v="595"/>
  </r>
  <r>
    <x v="3"/>
    <x v="264"/>
  </r>
  <r>
    <x v="3"/>
    <x v="264"/>
  </r>
  <r>
    <x v="3"/>
    <x v="264"/>
  </r>
  <r>
    <x v="3"/>
    <x v="264"/>
  </r>
  <r>
    <x v="3"/>
    <x v="350"/>
  </r>
  <r>
    <x v="3"/>
    <x v="350"/>
  </r>
  <r>
    <x v="3"/>
    <x v="314"/>
  </r>
  <r>
    <x v="3"/>
    <x v="314"/>
  </r>
  <r>
    <x v="3"/>
    <x v="314"/>
  </r>
  <r>
    <x v="3"/>
    <x v="521"/>
  </r>
  <r>
    <x v="3"/>
    <x v="349"/>
  </r>
  <r>
    <x v="3"/>
    <x v="349"/>
  </r>
  <r>
    <x v="3"/>
    <x v="375"/>
  </r>
  <r>
    <x v="3"/>
    <x v="413"/>
  </r>
  <r>
    <x v="3"/>
    <x v="413"/>
  </r>
  <r>
    <x v="3"/>
    <x v="465"/>
  </r>
  <r>
    <x v="3"/>
    <x v="465"/>
  </r>
  <r>
    <x v="3"/>
    <x v="465"/>
  </r>
  <r>
    <x v="3"/>
    <x v="371"/>
  </r>
  <r>
    <x v="3"/>
    <x v="50"/>
  </r>
  <r>
    <x v="3"/>
    <x v="50"/>
  </r>
  <r>
    <x v="3"/>
    <x v="583"/>
  </r>
  <r>
    <x v="3"/>
    <x v="583"/>
  </r>
  <r>
    <x v="3"/>
    <x v="646"/>
  </r>
  <r>
    <x v="3"/>
    <x v="444"/>
  </r>
  <r>
    <x v="3"/>
    <x v="444"/>
  </r>
  <r>
    <x v="3"/>
    <x v="251"/>
  </r>
  <r>
    <x v="3"/>
    <x v="251"/>
  </r>
  <r>
    <x v="3"/>
    <x v="456"/>
  </r>
  <r>
    <x v="3"/>
    <x v="456"/>
  </r>
  <r>
    <x v="3"/>
    <x v="456"/>
  </r>
  <r>
    <x v="3"/>
    <x v="121"/>
  </r>
  <r>
    <x v="3"/>
    <x v="121"/>
  </r>
  <r>
    <x v="3"/>
    <x v="121"/>
  </r>
  <r>
    <x v="3"/>
    <x v="35"/>
  </r>
  <r>
    <x v="3"/>
    <x v="35"/>
  </r>
  <r>
    <x v="3"/>
    <x v="763"/>
  </r>
  <r>
    <x v="3"/>
    <x v="763"/>
  </r>
  <r>
    <x v="3"/>
    <x v="208"/>
  </r>
  <r>
    <x v="3"/>
    <x v="208"/>
  </r>
  <r>
    <x v="3"/>
    <x v="546"/>
  </r>
  <r>
    <x v="3"/>
    <x v="546"/>
  </r>
  <r>
    <x v="3"/>
    <x v="617"/>
  </r>
  <r>
    <x v="3"/>
    <x v="617"/>
  </r>
  <r>
    <x v="3"/>
    <x v="43"/>
  </r>
  <r>
    <x v="3"/>
    <x v="43"/>
  </r>
  <r>
    <x v="3"/>
    <x v="137"/>
  </r>
  <r>
    <x v="3"/>
    <x v="194"/>
  </r>
  <r>
    <x v="3"/>
    <x v="194"/>
  </r>
  <r>
    <x v="3"/>
    <x v="83"/>
  </r>
  <r>
    <x v="3"/>
    <x v="83"/>
  </r>
  <r>
    <x v="3"/>
    <x v="469"/>
  </r>
  <r>
    <x v="3"/>
    <x v="469"/>
  </r>
  <r>
    <x v="3"/>
    <x v="469"/>
  </r>
  <r>
    <x v="3"/>
    <x v="284"/>
  </r>
  <r>
    <x v="3"/>
    <x v="485"/>
  </r>
  <r>
    <x v="3"/>
    <x v="485"/>
  </r>
  <r>
    <x v="3"/>
    <x v="485"/>
  </r>
  <r>
    <x v="3"/>
    <x v="519"/>
  </r>
  <r>
    <x v="3"/>
    <x v="81"/>
  </r>
  <r>
    <x v="3"/>
    <x v="337"/>
  </r>
  <r>
    <x v="3"/>
    <x v="740"/>
  </r>
  <r>
    <x v="3"/>
    <x v="62"/>
  </r>
  <r>
    <x v="3"/>
    <x v="62"/>
  </r>
  <r>
    <x v="3"/>
    <x v="208"/>
  </r>
  <r>
    <x v="3"/>
    <x v="208"/>
  </r>
  <r>
    <x v="3"/>
    <x v="543"/>
  </r>
  <r>
    <x v="3"/>
    <x v="543"/>
  </r>
  <r>
    <x v="3"/>
    <x v="73"/>
  </r>
  <r>
    <x v="3"/>
    <x v="256"/>
  </r>
  <r>
    <x v="3"/>
    <x v="770"/>
  </r>
  <r>
    <x v="3"/>
    <x v="770"/>
  </r>
  <r>
    <x v="3"/>
    <x v="770"/>
  </r>
  <r>
    <x v="3"/>
    <x v="481"/>
  </r>
  <r>
    <x v="3"/>
    <x v="667"/>
  </r>
  <r>
    <x v="3"/>
    <x v="417"/>
  </r>
  <r>
    <x v="3"/>
    <x v="635"/>
  </r>
  <r>
    <x v="3"/>
    <x v="128"/>
  </r>
  <r>
    <x v="3"/>
    <x v="128"/>
  </r>
  <r>
    <x v="3"/>
    <x v="128"/>
  </r>
  <r>
    <x v="3"/>
    <x v="674"/>
  </r>
  <r>
    <x v="3"/>
    <x v="377"/>
  </r>
  <r>
    <x v="3"/>
    <x v="236"/>
  </r>
  <r>
    <x v="3"/>
    <x v="393"/>
  </r>
  <r>
    <x v="3"/>
    <x v="393"/>
  </r>
  <r>
    <x v="3"/>
    <x v="696"/>
  </r>
  <r>
    <x v="3"/>
    <x v="696"/>
  </r>
  <r>
    <x v="3"/>
    <x v="445"/>
  </r>
  <r>
    <x v="3"/>
    <x v="134"/>
  </r>
  <r>
    <x v="3"/>
    <x v="134"/>
  </r>
  <r>
    <x v="3"/>
    <x v="134"/>
  </r>
  <r>
    <x v="3"/>
    <x v="134"/>
  </r>
  <r>
    <x v="3"/>
    <x v="415"/>
  </r>
  <r>
    <x v="3"/>
    <x v="217"/>
  </r>
  <r>
    <x v="3"/>
    <x v="203"/>
  </r>
  <r>
    <x v="3"/>
    <x v="203"/>
  </r>
  <r>
    <x v="3"/>
    <x v="203"/>
  </r>
  <r>
    <x v="3"/>
    <x v="78"/>
  </r>
  <r>
    <x v="3"/>
    <x v="116"/>
  </r>
  <r>
    <x v="3"/>
    <x v="116"/>
  </r>
  <r>
    <x v="3"/>
    <x v="189"/>
  </r>
  <r>
    <x v="3"/>
    <x v="452"/>
  </r>
  <r>
    <x v="3"/>
    <x v="494"/>
  </r>
  <r>
    <x v="3"/>
    <x v="494"/>
  </r>
  <r>
    <x v="3"/>
    <x v="494"/>
  </r>
  <r>
    <x v="3"/>
    <x v="494"/>
  </r>
  <r>
    <x v="3"/>
    <x v="696"/>
  </r>
  <r>
    <x v="3"/>
    <x v="696"/>
  </r>
  <r>
    <x v="3"/>
    <x v="696"/>
  </r>
  <r>
    <x v="3"/>
    <x v="297"/>
  </r>
  <r>
    <x v="3"/>
    <x v="297"/>
  </r>
  <r>
    <x v="3"/>
    <x v="297"/>
  </r>
  <r>
    <x v="3"/>
    <x v="665"/>
  </r>
  <r>
    <x v="3"/>
    <x v="320"/>
  </r>
  <r>
    <x v="3"/>
    <x v="565"/>
  </r>
  <r>
    <x v="3"/>
    <x v="565"/>
  </r>
  <r>
    <x v="3"/>
    <x v="292"/>
  </r>
  <r>
    <x v="3"/>
    <x v="292"/>
  </r>
  <r>
    <x v="3"/>
    <x v="292"/>
  </r>
  <r>
    <x v="3"/>
    <x v="762"/>
  </r>
  <r>
    <x v="3"/>
    <x v="405"/>
  </r>
  <r>
    <x v="3"/>
    <x v="426"/>
  </r>
  <r>
    <x v="3"/>
    <x v="37"/>
  </r>
  <r>
    <x v="3"/>
    <x v="432"/>
  </r>
  <r>
    <x v="3"/>
    <x v="432"/>
  </r>
  <r>
    <x v="3"/>
    <x v="432"/>
  </r>
  <r>
    <x v="3"/>
    <x v="303"/>
  </r>
  <r>
    <x v="3"/>
    <x v="303"/>
  </r>
  <r>
    <x v="3"/>
    <x v="787"/>
  </r>
  <r>
    <x v="3"/>
    <x v="787"/>
  </r>
  <r>
    <x v="3"/>
    <x v="598"/>
  </r>
  <r>
    <x v="3"/>
    <x v="122"/>
  </r>
  <r>
    <x v="3"/>
    <x v="136"/>
  </r>
  <r>
    <x v="3"/>
    <x v="136"/>
  </r>
  <r>
    <x v="3"/>
    <x v="103"/>
  </r>
  <r>
    <x v="3"/>
    <x v="381"/>
  </r>
  <r>
    <x v="3"/>
    <x v="381"/>
  </r>
  <r>
    <x v="3"/>
    <x v="381"/>
  </r>
  <r>
    <x v="3"/>
    <x v="412"/>
  </r>
  <r>
    <x v="3"/>
    <x v="412"/>
  </r>
  <r>
    <x v="3"/>
    <x v="412"/>
  </r>
  <r>
    <x v="3"/>
    <x v="412"/>
  </r>
  <r>
    <x v="3"/>
    <x v="365"/>
  </r>
  <r>
    <x v="3"/>
    <x v="365"/>
  </r>
  <r>
    <x v="3"/>
    <x v="337"/>
  </r>
  <r>
    <x v="3"/>
    <x v="122"/>
  </r>
  <r>
    <x v="3"/>
    <x v="627"/>
  </r>
  <r>
    <x v="3"/>
    <x v="578"/>
  </r>
  <r>
    <x v="3"/>
    <x v="637"/>
  </r>
  <r>
    <x v="3"/>
    <x v="637"/>
  </r>
  <r>
    <x v="3"/>
    <x v="637"/>
  </r>
  <r>
    <x v="3"/>
    <x v="637"/>
  </r>
  <r>
    <x v="3"/>
    <x v="637"/>
  </r>
  <r>
    <x v="3"/>
    <x v="105"/>
  </r>
  <r>
    <x v="3"/>
    <x v="470"/>
  </r>
  <r>
    <x v="3"/>
    <x v="470"/>
  </r>
  <r>
    <x v="3"/>
    <x v="475"/>
  </r>
  <r>
    <x v="3"/>
    <x v="487"/>
  </r>
  <r>
    <x v="3"/>
    <x v="349"/>
  </r>
  <r>
    <x v="3"/>
    <x v="634"/>
  </r>
  <r>
    <x v="3"/>
    <x v="556"/>
  </r>
  <r>
    <x v="3"/>
    <x v="556"/>
  </r>
  <r>
    <x v="3"/>
    <x v="556"/>
  </r>
  <r>
    <x v="3"/>
    <x v="556"/>
  </r>
  <r>
    <x v="3"/>
    <x v="556"/>
  </r>
  <r>
    <x v="3"/>
    <x v="556"/>
  </r>
  <r>
    <x v="3"/>
    <x v="372"/>
  </r>
  <r>
    <x v="3"/>
    <x v="210"/>
  </r>
  <r>
    <x v="3"/>
    <x v="210"/>
  </r>
  <r>
    <x v="3"/>
    <x v="210"/>
  </r>
  <r>
    <x v="3"/>
    <x v="381"/>
  </r>
  <r>
    <x v="3"/>
    <x v="788"/>
  </r>
  <r>
    <x v="3"/>
    <x v="788"/>
  </r>
  <r>
    <x v="3"/>
    <x v="788"/>
  </r>
  <r>
    <x v="3"/>
    <x v="788"/>
  </r>
  <r>
    <x v="3"/>
    <x v="339"/>
  </r>
  <r>
    <x v="3"/>
    <x v="58"/>
  </r>
  <r>
    <x v="3"/>
    <x v="58"/>
  </r>
  <r>
    <x v="3"/>
    <x v="58"/>
  </r>
  <r>
    <x v="3"/>
    <x v="58"/>
  </r>
  <r>
    <x v="3"/>
    <x v="736"/>
  </r>
  <r>
    <x v="3"/>
    <x v="736"/>
  </r>
  <r>
    <x v="3"/>
    <x v="736"/>
  </r>
  <r>
    <x v="3"/>
    <x v="736"/>
  </r>
  <r>
    <x v="3"/>
    <x v="736"/>
  </r>
  <r>
    <x v="3"/>
    <x v="376"/>
  </r>
  <r>
    <x v="3"/>
    <x v="210"/>
  </r>
  <r>
    <x v="3"/>
    <x v="270"/>
  </r>
  <r>
    <x v="3"/>
    <x v="270"/>
  </r>
  <r>
    <x v="3"/>
    <x v="209"/>
  </r>
  <r>
    <x v="3"/>
    <x v="88"/>
  </r>
  <r>
    <x v="3"/>
    <x v="509"/>
  </r>
  <r>
    <x v="3"/>
    <x v="509"/>
  </r>
  <r>
    <x v="3"/>
    <x v="509"/>
  </r>
  <r>
    <x v="3"/>
    <x v="509"/>
  </r>
  <r>
    <x v="3"/>
    <x v="652"/>
  </r>
  <r>
    <x v="3"/>
    <x v="215"/>
  </r>
  <r>
    <x v="3"/>
    <x v="97"/>
  </r>
  <r>
    <x v="3"/>
    <x v="549"/>
  </r>
  <r>
    <x v="3"/>
    <x v="448"/>
  </r>
  <r>
    <x v="3"/>
    <x v="262"/>
  </r>
  <r>
    <x v="3"/>
    <x v="119"/>
  </r>
  <r>
    <x v="3"/>
    <x v="119"/>
  </r>
  <r>
    <x v="3"/>
    <x v="324"/>
  </r>
  <r>
    <x v="3"/>
    <x v="324"/>
  </r>
  <r>
    <x v="3"/>
    <x v="178"/>
  </r>
  <r>
    <x v="3"/>
    <x v="294"/>
  </r>
  <r>
    <x v="3"/>
    <x v="294"/>
  </r>
  <r>
    <x v="3"/>
    <x v="390"/>
  </r>
  <r>
    <x v="3"/>
    <x v="390"/>
  </r>
  <r>
    <x v="3"/>
    <x v="460"/>
  </r>
  <r>
    <x v="3"/>
    <x v="460"/>
  </r>
  <r>
    <x v="3"/>
    <x v="460"/>
  </r>
  <r>
    <x v="3"/>
    <x v="460"/>
  </r>
  <r>
    <x v="3"/>
    <x v="460"/>
  </r>
  <r>
    <x v="3"/>
    <x v="460"/>
  </r>
  <r>
    <x v="3"/>
    <x v="460"/>
  </r>
  <r>
    <x v="3"/>
    <x v="154"/>
  </r>
  <r>
    <x v="3"/>
    <x v="154"/>
  </r>
  <r>
    <x v="3"/>
    <x v="154"/>
  </r>
  <r>
    <x v="3"/>
    <x v="154"/>
  </r>
  <r>
    <x v="3"/>
    <x v="154"/>
  </r>
  <r>
    <x v="3"/>
    <x v="154"/>
  </r>
  <r>
    <x v="3"/>
    <x v="226"/>
  </r>
  <r>
    <x v="3"/>
    <x v="226"/>
  </r>
  <r>
    <x v="3"/>
    <x v="147"/>
  </r>
  <r>
    <x v="3"/>
    <x v="147"/>
  </r>
  <r>
    <x v="3"/>
    <x v="147"/>
  </r>
  <r>
    <x v="3"/>
    <x v="147"/>
  </r>
  <r>
    <x v="3"/>
    <x v="147"/>
  </r>
  <r>
    <x v="3"/>
    <x v="332"/>
  </r>
  <r>
    <x v="3"/>
    <x v="332"/>
  </r>
  <r>
    <x v="3"/>
    <x v="332"/>
  </r>
  <r>
    <x v="3"/>
    <x v="394"/>
  </r>
  <r>
    <x v="3"/>
    <x v="139"/>
  </r>
  <r>
    <x v="3"/>
    <x v="40"/>
  </r>
  <r>
    <x v="3"/>
    <x v="661"/>
  </r>
  <r>
    <x v="3"/>
    <x v="734"/>
  </r>
  <r>
    <x v="3"/>
    <x v="734"/>
  </r>
  <r>
    <x v="3"/>
    <x v="734"/>
  </r>
  <r>
    <x v="3"/>
    <x v="314"/>
  </r>
  <r>
    <x v="3"/>
    <x v="202"/>
  </r>
  <r>
    <x v="3"/>
    <x v="202"/>
  </r>
  <r>
    <x v="3"/>
    <x v="202"/>
  </r>
  <r>
    <x v="3"/>
    <x v="202"/>
  </r>
  <r>
    <x v="3"/>
    <x v="505"/>
  </r>
  <r>
    <x v="3"/>
    <x v="505"/>
  </r>
  <r>
    <x v="3"/>
    <x v="505"/>
  </r>
  <r>
    <x v="3"/>
    <x v="505"/>
  </r>
  <r>
    <x v="3"/>
    <x v="505"/>
  </r>
  <r>
    <x v="3"/>
    <x v="9"/>
  </r>
  <r>
    <x v="3"/>
    <x v="9"/>
  </r>
  <r>
    <x v="3"/>
    <x v="9"/>
  </r>
  <r>
    <x v="3"/>
    <x v="246"/>
  </r>
  <r>
    <x v="3"/>
    <x v="246"/>
  </r>
  <r>
    <x v="3"/>
    <x v="551"/>
  </r>
  <r>
    <x v="3"/>
    <x v="551"/>
  </r>
  <r>
    <x v="3"/>
    <x v="551"/>
  </r>
  <r>
    <x v="3"/>
    <x v="551"/>
  </r>
  <r>
    <x v="3"/>
    <x v="551"/>
  </r>
  <r>
    <x v="3"/>
    <x v="551"/>
  </r>
  <r>
    <x v="3"/>
    <x v="436"/>
  </r>
  <r>
    <x v="3"/>
    <x v="278"/>
  </r>
  <r>
    <x v="3"/>
    <x v="278"/>
  </r>
  <r>
    <x v="3"/>
    <x v="278"/>
  </r>
  <r>
    <x v="3"/>
    <x v="581"/>
  </r>
  <r>
    <x v="3"/>
    <x v="582"/>
  </r>
  <r>
    <x v="3"/>
    <x v="582"/>
  </r>
  <r>
    <x v="3"/>
    <x v="746"/>
  </r>
  <r>
    <x v="3"/>
    <x v="746"/>
  </r>
  <r>
    <x v="3"/>
    <x v="746"/>
  </r>
  <r>
    <x v="3"/>
    <x v="481"/>
  </r>
  <r>
    <x v="3"/>
    <x v="481"/>
  </r>
  <r>
    <x v="3"/>
    <x v="481"/>
  </r>
  <r>
    <x v="3"/>
    <x v="481"/>
  </r>
  <r>
    <x v="3"/>
    <x v="481"/>
  </r>
  <r>
    <x v="3"/>
    <x v="481"/>
  </r>
  <r>
    <x v="3"/>
    <x v="481"/>
  </r>
  <r>
    <x v="3"/>
    <x v="661"/>
  </r>
  <r>
    <x v="3"/>
    <x v="661"/>
  </r>
  <r>
    <x v="3"/>
    <x v="661"/>
  </r>
  <r>
    <x v="3"/>
    <x v="178"/>
  </r>
  <r>
    <x v="3"/>
    <x v="278"/>
  </r>
  <r>
    <x v="3"/>
    <x v="278"/>
  </r>
  <r>
    <x v="3"/>
    <x v="344"/>
  </r>
  <r>
    <x v="3"/>
    <x v="254"/>
  </r>
  <r>
    <x v="3"/>
    <x v="254"/>
  </r>
  <r>
    <x v="3"/>
    <x v="397"/>
  </r>
  <r>
    <x v="3"/>
    <x v="470"/>
  </r>
  <r>
    <x v="3"/>
    <x v="34"/>
  </r>
  <r>
    <x v="3"/>
    <x v="85"/>
  </r>
  <r>
    <x v="3"/>
    <x v="352"/>
  </r>
  <r>
    <x v="3"/>
    <x v="352"/>
  </r>
  <r>
    <x v="3"/>
    <x v="382"/>
  </r>
  <r>
    <x v="3"/>
    <x v="39"/>
  </r>
  <r>
    <x v="3"/>
    <x v="706"/>
  </r>
  <r>
    <x v="3"/>
    <x v="675"/>
  </r>
  <r>
    <x v="3"/>
    <x v="463"/>
  </r>
  <r>
    <x v="3"/>
    <x v="463"/>
  </r>
  <r>
    <x v="3"/>
    <x v="86"/>
  </r>
  <r>
    <x v="3"/>
    <x v="535"/>
  </r>
  <r>
    <x v="3"/>
    <x v="745"/>
  </r>
  <r>
    <x v="3"/>
    <x v="118"/>
  </r>
  <r>
    <x v="3"/>
    <x v="405"/>
  </r>
  <r>
    <x v="3"/>
    <x v="405"/>
  </r>
  <r>
    <x v="3"/>
    <x v="405"/>
  </r>
  <r>
    <x v="3"/>
    <x v="405"/>
  </r>
  <r>
    <x v="3"/>
    <x v="405"/>
  </r>
  <r>
    <x v="3"/>
    <x v="726"/>
  </r>
  <r>
    <x v="3"/>
    <x v="434"/>
  </r>
  <r>
    <x v="3"/>
    <x v="434"/>
  </r>
  <r>
    <x v="3"/>
    <x v="110"/>
  </r>
  <r>
    <x v="3"/>
    <x v="784"/>
  </r>
  <r>
    <x v="3"/>
    <x v="784"/>
  </r>
  <r>
    <x v="3"/>
    <x v="380"/>
  </r>
  <r>
    <x v="3"/>
    <x v="380"/>
  </r>
  <r>
    <x v="3"/>
    <x v="380"/>
  </r>
  <r>
    <x v="3"/>
    <x v="380"/>
  </r>
  <r>
    <x v="3"/>
    <x v="677"/>
  </r>
  <r>
    <x v="3"/>
    <x v="719"/>
  </r>
  <r>
    <x v="3"/>
    <x v="719"/>
  </r>
  <r>
    <x v="3"/>
    <x v="719"/>
  </r>
  <r>
    <x v="3"/>
    <x v="643"/>
  </r>
  <r>
    <x v="3"/>
    <x v="643"/>
  </r>
  <r>
    <x v="3"/>
    <x v="643"/>
  </r>
  <r>
    <x v="3"/>
    <x v="60"/>
  </r>
  <r>
    <x v="3"/>
    <x v="174"/>
  </r>
  <r>
    <x v="3"/>
    <x v="174"/>
  </r>
  <r>
    <x v="3"/>
    <x v="95"/>
  </r>
  <r>
    <x v="3"/>
    <x v="334"/>
  </r>
  <r>
    <x v="3"/>
    <x v="334"/>
  </r>
  <r>
    <x v="3"/>
    <x v="334"/>
  </r>
  <r>
    <x v="3"/>
    <x v="334"/>
  </r>
  <r>
    <x v="3"/>
    <x v="339"/>
  </r>
  <r>
    <x v="3"/>
    <x v="154"/>
  </r>
  <r>
    <x v="3"/>
    <x v="154"/>
  </r>
  <r>
    <x v="3"/>
    <x v="529"/>
  </r>
  <r>
    <x v="3"/>
    <x v="705"/>
  </r>
  <r>
    <x v="3"/>
    <x v="400"/>
  </r>
  <r>
    <x v="3"/>
    <x v="469"/>
  </r>
  <r>
    <x v="3"/>
    <x v="682"/>
  </r>
  <r>
    <x v="3"/>
    <x v="574"/>
  </r>
  <r>
    <x v="3"/>
    <x v="574"/>
  </r>
  <r>
    <x v="3"/>
    <x v="465"/>
  </r>
  <r>
    <x v="3"/>
    <x v="465"/>
  </r>
  <r>
    <x v="3"/>
    <x v="193"/>
  </r>
  <r>
    <x v="3"/>
    <x v="162"/>
  </r>
  <r>
    <x v="3"/>
    <x v="162"/>
  </r>
  <r>
    <x v="3"/>
    <x v="162"/>
  </r>
  <r>
    <x v="3"/>
    <x v="372"/>
  </r>
  <r>
    <x v="3"/>
    <x v="420"/>
  </r>
  <r>
    <x v="3"/>
    <x v="322"/>
  </r>
  <r>
    <x v="3"/>
    <x v="322"/>
  </r>
  <r>
    <x v="3"/>
    <x v="252"/>
  </r>
  <r>
    <x v="3"/>
    <x v="699"/>
  </r>
  <r>
    <x v="3"/>
    <x v="693"/>
  </r>
  <r>
    <x v="3"/>
    <x v="664"/>
  </r>
  <r>
    <x v="3"/>
    <x v="664"/>
  </r>
  <r>
    <x v="3"/>
    <x v="208"/>
  </r>
  <r>
    <x v="3"/>
    <x v="579"/>
  </r>
  <r>
    <x v="3"/>
    <x v="759"/>
  </r>
  <r>
    <x v="3"/>
    <x v="764"/>
  </r>
  <r>
    <x v="3"/>
    <x v="312"/>
  </r>
  <r>
    <x v="3"/>
    <x v="312"/>
  </r>
  <r>
    <x v="3"/>
    <x v="312"/>
  </r>
  <r>
    <x v="3"/>
    <x v="203"/>
  </r>
  <r>
    <x v="3"/>
    <x v="327"/>
  </r>
  <r>
    <x v="3"/>
    <x v="99"/>
  </r>
  <r>
    <x v="3"/>
    <x v="99"/>
  </r>
  <r>
    <x v="3"/>
    <x v="99"/>
  </r>
  <r>
    <x v="3"/>
    <x v="9"/>
  </r>
  <r>
    <x v="3"/>
    <x v="9"/>
  </r>
  <r>
    <x v="3"/>
    <x v="735"/>
  </r>
  <r>
    <x v="3"/>
    <x v="146"/>
  </r>
  <r>
    <x v="3"/>
    <x v="146"/>
  </r>
  <r>
    <x v="3"/>
    <x v="146"/>
  </r>
  <r>
    <x v="3"/>
    <x v="489"/>
  </r>
  <r>
    <x v="3"/>
    <x v="667"/>
  </r>
  <r>
    <x v="3"/>
    <x v="677"/>
  </r>
  <r>
    <x v="3"/>
    <x v="677"/>
  </r>
  <r>
    <x v="3"/>
    <x v="144"/>
  </r>
  <r>
    <x v="3"/>
    <x v="144"/>
  </r>
  <r>
    <x v="3"/>
    <x v="204"/>
  </r>
  <r>
    <x v="3"/>
    <x v="550"/>
  </r>
  <r>
    <x v="3"/>
    <x v="74"/>
  </r>
  <r>
    <x v="3"/>
    <x v="74"/>
  </r>
  <r>
    <x v="3"/>
    <x v="506"/>
  </r>
  <r>
    <x v="3"/>
    <x v="506"/>
  </r>
  <r>
    <x v="3"/>
    <x v="506"/>
  </r>
  <r>
    <x v="3"/>
    <x v="506"/>
  </r>
  <r>
    <x v="3"/>
    <x v="506"/>
  </r>
  <r>
    <x v="3"/>
    <x v="506"/>
  </r>
  <r>
    <x v="3"/>
    <x v="506"/>
  </r>
  <r>
    <x v="3"/>
    <x v="506"/>
  </r>
  <r>
    <x v="3"/>
    <x v="325"/>
  </r>
  <r>
    <x v="3"/>
    <x v="325"/>
  </r>
  <r>
    <x v="3"/>
    <x v="325"/>
  </r>
  <r>
    <x v="3"/>
    <x v="571"/>
  </r>
  <r>
    <x v="3"/>
    <x v="472"/>
  </r>
  <r>
    <x v="3"/>
    <x v="472"/>
  </r>
  <r>
    <x v="3"/>
    <x v="472"/>
  </r>
  <r>
    <x v="3"/>
    <x v="472"/>
  </r>
  <r>
    <x v="3"/>
    <x v="108"/>
  </r>
  <r>
    <x v="3"/>
    <x v="694"/>
  </r>
  <r>
    <x v="3"/>
    <x v="356"/>
  </r>
  <r>
    <x v="3"/>
    <x v="176"/>
  </r>
  <r>
    <x v="3"/>
    <x v="176"/>
  </r>
  <r>
    <x v="3"/>
    <x v="653"/>
  </r>
  <r>
    <x v="3"/>
    <x v="653"/>
  </r>
  <r>
    <x v="3"/>
    <x v="653"/>
  </r>
  <r>
    <x v="3"/>
    <x v="613"/>
  </r>
  <r>
    <x v="3"/>
    <x v="613"/>
  </r>
  <r>
    <x v="3"/>
    <x v="613"/>
  </r>
  <r>
    <x v="3"/>
    <x v="613"/>
  </r>
  <r>
    <x v="3"/>
    <x v="613"/>
  </r>
  <r>
    <x v="3"/>
    <x v="613"/>
  </r>
  <r>
    <x v="3"/>
    <x v="144"/>
  </r>
  <r>
    <x v="3"/>
    <x v="144"/>
  </r>
  <r>
    <x v="3"/>
    <x v="144"/>
  </r>
  <r>
    <x v="3"/>
    <x v="144"/>
  </r>
  <r>
    <x v="3"/>
    <x v="435"/>
  </r>
  <r>
    <x v="3"/>
    <x v="521"/>
  </r>
  <r>
    <x v="3"/>
    <x v="284"/>
  </r>
  <r>
    <x v="3"/>
    <x v="284"/>
  </r>
  <r>
    <x v="3"/>
    <x v="284"/>
  </r>
  <r>
    <x v="3"/>
    <x v="284"/>
  </r>
  <r>
    <x v="3"/>
    <x v="284"/>
  </r>
  <r>
    <x v="3"/>
    <x v="284"/>
  </r>
  <r>
    <x v="3"/>
    <x v="284"/>
  </r>
  <r>
    <x v="3"/>
    <x v="377"/>
  </r>
  <r>
    <x v="3"/>
    <x v="377"/>
  </r>
  <r>
    <x v="3"/>
    <x v="744"/>
  </r>
  <r>
    <x v="3"/>
    <x v="229"/>
  </r>
  <r>
    <x v="3"/>
    <x v="729"/>
  </r>
  <r>
    <x v="3"/>
    <x v="731"/>
  </r>
  <r>
    <x v="3"/>
    <x v="605"/>
  </r>
  <r>
    <x v="3"/>
    <x v="605"/>
  </r>
  <r>
    <x v="3"/>
    <x v="150"/>
  </r>
  <r>
    <x v="3"/>
    <x v="150"/>
  </r>
  <r>
    <x v="3"/>
    <x v="303"/>
  </r>
  <r>
    <x v="3"/>
    <x v="303"/>
  </r>
  <r>
    <x v="3"/>
    <x v="341"/>
  </r>
  <r>
    <x v="3"/>
    <x v="341"/>
  </r>
  <r>
    <x v="3"/>
    <x v="341"/>
  </r>
  <r>
    <x v="3"/>
    <x v="341"/>
  </r>
  <r>
    <x v="3"/>
    <x v="341"/>
  </r>
  <r>
    <x v="3"/>
    <x v="717"/>
  </r>
  <r>
    <x v="3"/>
    <x v="602"/>
  </r>
  <r>
    <x v="3"/>
    <x v="602"/>
  </r>
  <r>
    <x v="3"/>
    <x v="602"/>
  </r>
  <r>
    <x v="3"/>
    <x v="602"/>
  </r>
  <r>
    <x v="3"/>
    <x v="602"/>
  </r>
  <r>
    <x v="3"/>
    <x v="602"/>
  </r>
  <r>
    <x v="3"/>
    <x v="602"/>
  </r>
  <r>
    <x v="3"/>
    <x v="537"/>
  </r>
  <r>
    <x v="3"/>
    <x v="537"/>
  </r>
  <r>
    <x v="3"/>
    <x v="537"/>
  </r>
  <r>
    <x v="3"/>
    <x v="537"/>
  </r>
  <r>
    <x v="3"/>
    <x v="537"/>
  </r>
  <r>
    <x v="3"/>
    <x v="277"/>
  </r>
  <r>
    <x v="3"/>
    <x v="277"/>
  </r>
  <r>
    <x v="3"/>
    <x v="277"/>
  </r>
  <r>
    <x v="3"/>
    <x v="155"/>
  </r>
  <r>
    <x v="3"/>
    <x v="698"/>
  </r>
  <r>
    <x v="3"/>
    <x v="698"/>
  </r>
  <r>
    <x v="3"/>
    <x v="598"/>
  </r>
  <r>
    <x v="3"/>
    <x v="598"/>
  </r>
  <r>
    <x v="3"/>
    <x v="598"/>
  </r>
  <r>
    <x v="3"/>
    <x v="137"/>
  </r>
  <r>
    <x v="3"/>
    <x v="74"/>
  </r>
  <r>
    <x v="3"/>
    <x v="773"/>
  </r>
  <r>
    <x v="3"/>
    <x v="403"/>
  </r>
  <r>
    <x v="3"/>
    <x v="256"/>
  </r>
  <r>
    <x v="3"/>
    <x v="712"/>
  </r>
  <r>
    <x v="3"/>
    <x v="445"/>
  </r>
  <r>
    <x v="3"/>
    <x v="344"/>
  </r>
  <r>
    <x v="3"/>
    <x v="654"/>
  </r>
  <r>
    <x v="3"/>
    <x v="382"/>
  </r>
  <r>
    <x v="3"/>
    <x v="382"/>
  </r>
  <r>
    <x v="3"/>
    <x v="382"/>
  </r>
  <r>
    <x v="3"/>
    <x v="73"/>
  </r>
  <r>
    <x v="3"/>
    <x v="722"/>
  </r>
  <r>
    <x v="3"/>
    <x v="40"/>
  </r>
  <r>
    <x v="3"/>
    <x v="217"/>
  </r>
  <r>
    <x v="3"/>
    <x v="217"/>
  </r>
  <r>
    <x v="3"/>
    <x v="217"/>
  </r>
  <r>
    <x v="3"/>
    <x v="378"/>
  </r>
  <r>
    <x v="3"/>
    <x v="378"/>
  </r>
  <r>
    <x v="3"/>
    <x v="378"/>
  </r>
  <r>
    <x v="3"/>
    <x v="378"/>
  </r>
  <r>
    <x v="3"/>
    <x v="378"/>
  </r>
  <r>
    <x v="3"/>
    <x v="378"/>
  </r>
  <r>
    <x v="3"/>
    <x v="378"/>
  </r>
  <r>
    <x v="3"/>
    <x v="128"/>
  </r>
  <r>
    <x v="3"/>
    <x v="128"/>
  </r>
  <r>
    <x v="3"/>
    <x v="128"/>
  </r>
  <r>
    <x v="3"/>
    <x v="729"/>
  </r>
  <r>
    <x v="3"/>
    <x v="507"/>
  </r>
  <r>
    <x v="3"/>
    <x v="507"/>
  </r>
  <r>
    <x v="3"/>
    <x v="507"/>
  </r>
  <r>
    <x v="3"/>
    <x v="500"/>
  </r>
  <r>
    <x v="3"/>
    <x v="500"/>
  </r>
  <r>
    <x v="3"/>
    <x v="774"/>
  </r>
  <r>
    <x v="3"/>
    <x v="774"/>
  </r>
  <r>
    <x v="3"/>
    <x v="774"/>
  </r>
  <r>
    <x v="3"/>
    <x v="784"/>
  </r>
  <r>
    <x v="3"/>
    <x v="222"/>
  </r>
  <r>
    <x v="3"/>
    <x v="487"/>
  </r>
  <r>
    <x v="3"/>
    <x v="487"/>
  </r>
  <r>
    <x v="3"/>
    <x v="487"/>
  </r>
  <r>
    <x v="3"/>
    <x v="487"/>
  </r>
  <r>
    <x v="3"/>
    <x v="487"/>
  </r>
  <r>
    <x v="3"/>
    <x v="611"/>
  </r>
  <r>
    <x v="3"/>
    <x v="611"/>
  </r>
  <r>
    <x v="3"/>
    <x v="406"/>
  </r>
  <r>
    <x v="3"/>
    <x v="406"/>
  </r>
  <r>
    <x v="3"/>
    <x v="41"/>
  </r>
  <r>
    <x v="3"/>
    <x v="738"/>
  </r>
  <r>
    <x v="3"/>
    <x v="738"/>
  </r>
  <r>
    <x v="3"/>
    <x v="364"/>
  </r>
  <r>
    <x v="3"/>
    <x v="9"/>
  </r>
  <r>
    <x v="3"/>
    <x v="528"/>
  </r>
  <r>
    <x v="3"/>
    <x v="0"/>
  </r>
  <r>
    <x v="3"/>
    <x v="631"/>
  </r>
  <r>
    <x v="3"/>
    <x v="444"/>
  </r>
  <r>
    <x v="3"/>
    <x v="376"/>
  </r>
  <r>
    <x v="3"/>
    <x v="376"/>
  </r>
  <r>
    <x v="3"/>
    <x v="376"/>
  </r>
  <r>
    <x v="3"/>
    <x v="145"/>
  </r>
  <r>
    <x v="3"/>
    <x v="386"/>
  </r>
  <r>
    <x v="3"/>
    <x v="696"/>
  </r>
  <r>
    <x v="3"/>
    <x v="696"/>
  </r>
  <r>
    <x v="3"/>
    <x v="696"/>
  </r>
  <r>
    <x v="3"/>
    <x v="696"/>
  </r>
  <r>
    <x v="3"/>
    <x v="696"/>
  </r>
  <r>
    <x v="3"/>
    <x v="696"/>
  </r>
  <r>
    <x v="3"/>
    <x v="696"/>
  </r>
  <r>
    <x v="3"/>
    <x v="696"/>
  </r>
  <r>
    <x v="3"/>
    <x v="613"/>
  </r>
  <r>
    <x v="3"/>
    <x v="43"/>
  </r>
  <r>
    <x v="3"/>
    <x v="624"/>
  </r>
  <r>
    <x v="3"/>
    <x v="624"/>
  </r>
  <r>
    <x v="3"/>
    <x v="582"/>
  </r>
  <r>
    <x v="3"/>
    <x v="61"/>
  </r>
  <r>
    <x v="3"/>
    <x v="61"/>
  </r>
  <r>
    <x v="3"/>
    <x v="61"/>
  </r>
  <r>
    <x v="3"/>
    <x v="61"/>
  </r>
  <r>
    <x v="3"/>
    <x v="573"/>
  </r>
  <r>
    <x v="3"/>
    <x v="573"/>
  </r>
  <r>
    <x v="3"/>
    <x v="342"/>
  </r>
  <r>
    <x v="3"/>
    <x v="342"/>
  </r>
  <r>
    <x v="3"/>
    <x v="552"/>
  </r>
  <r>
    <x v="3"/>
    <x v="552"/>
  </r>
  <r>
    <x v="3"/>
    <x v="552"/>
  </r>
  <r>
    <x v="3"/>
    <x v="548"/>
  </r>
  <r>
    <x v="3"/>
    <x v="602"/>
  </r>
  <r>
    <x v="3"/>
    <x v="467"/>
  </r>
  <r>
    <x v="3"/>
    <x v="467"/>
  </r>
  <r>
    <x v="3"/>
    <x v="556"/>
  </r>
  <r>
    <x v="3"/>
    <x v="63"/>
  </r>
  <r>
    <x v="3"/>
    <x v="299"/>
  </r>
  <r>
    <x v="3"/>
    <x v="299"/>
  </r>
  <r>
    <x v="3"/>
    <x v="497"/>
  </r>
  <r>
    <x v="3"/>
    <x v="620"/>
  </r>
  <r>
    <x v="3"/>
    <x v="620"/>
  </r>
  <r>
    <x v="3"/>
    <x v="588"/>
  </r>
  <r>
    <x v="3"/>
    <x v="282"/>
  </r>
  <r>
    <x v="3"/>
    <x v="84"/>
  </r>
  <r>
    <x v="3"/>
    <x v="567"/>
  </r>
  <r>
    <x v="3"/>
    <x v="567"/>
  </r>
  <r>
    <x v="3"/>
    <x v="79"/>
  </r>
  <r>
    <x v="3"/>
    <x v="273"/>
  </r>
  <r>
    <x v="3"/>
    <x v="602"/>
  </r>
  <r>
    <x v="3"/>
    <x v="602"/>
  </r>
  <r>
    <x v="3"/>
    <x v="112"/>
  </r>
  <r>
    <x v="3"/>
    <x v="734"/>
  </r>
  <r>
    <x v="3"/>
    <x v="734"/>
  </r>
  <r>
    <x v="3"/>
    <x v="734"/>
  </r>
  <r>
    <x v="3"/>
    <x v="670"/>
  </r>
  <r>
    <x v="3"/>
    <x v="766"/>
  </r>
  <r>
    <x v="3"/>
    <x v="689"/>
  </r>
  <r>
    <x v="3"/>
    <x v="689"/>
  </r>
  <r>
    <x v="3"/>
    <x v="689"/>
  </r>
  <r>
    <x v="3"/>
    <x v="689"/>
  </r>
  <r>
    <x v="3"/>
    <x v="689"/>
  </r>
  <r>
    <x v="3"/>
    <x v="689"/>
  </r>
  <r>
    <x v="3"/>
    <x v="689"/>
  </r>
  <r>
    <x v="3"/>
    <x v="689"/>
  </r>
  <r>
    <x v="3"/>
    <x v="689"/>
  </r>
  <r>
    <x v="3"/>
    <x v="689"/>
  </r>
  <r>
    <x v="3"/>
    <x v="689"/>
  </r>
  <r>
    <x v="3"/>
    <x v="689"/>
  </r>
  <r>
    <x v="3"/>
    <x v="630"/>
  </r>
  <r>
    <x v="3"/>
    <x v="630"/>
  </r>
  <r>
    <x v="3"/>
    <x v="630"/>
  </r>
  <r>
    <x v="3"/>
    <x v="764"/>
  </r>
  <r>
    <x v="3"/>
    <x v="764"/>
  </r>
  <r>
    <x v="3"/>
    <x v="764"/>
  </r>
  <r>
    <x v="3"/>
    <x v="65"/>
  </r>
  <r>
    <x v="3"/>
    <x v="65"/>
  </r>
  <r>
    <x v="3"/>
    <x v="65"/>
  </r>
  <r>
    <x v="3"/>
    <x v="260"/>
  </r>
  <r>
    <x v="3"/>
    <x v="219"/>
  </r>
  <r>
    <x v="3"/>
    <x v="219"/>
  </r>
  <r>
    <x v="3"/>
    <x v="720"/>
  </r>
  <r>
    <x v="3"/>
    <x v="545"/>
  </r>
  <r>
    <x v="3"/>
    <x v="399"/>
  </r>
  <r>
    <x v="3"/>
    <x v="167"/>
  </r>
  <r>
    <x v="3"/>
    <x v="167"/>
  </r>
  <r>
    <x v="3"/>
    <x v="167"/>
  </r>
  <r>
    <x v="3"/>
    <x v="287"/>
  </r>
  <r>
    <x v="3"/>
    <x v="358"/>
  </r>
  <r>
    <x v="3"/>
    <x v="166"/>
  </r>
  <r>
    <x v="3"/>
    <x v="90"/>
  </r>
  <r>
    <x v="3"/>
    <x v="90"/>
  </r>
  <r>
    <x v="3"/>
    <x v="716"/>
  </r>
  <r>
    <x v="3"/>
    <x v="716"/>
  </r>
  <r>
    <x v="3"/>
    <x v="716"/>
  </r>
  <r>
    <x v="3"/>
    <x v="716"/>
  </r>
  <r>
    <x v="3"/>
    <x v="519"/>
  </r>
  <r>
    <x v="3"/>
    <x v="316"/>
  </r>
  <r>
    <x v="3"/>
    <x v="168"/>
  </r>
  <r>
    <x v="3"/>
    <x v="168"/>
  </r>
  <r>
    <x v="3"/>
    <x v="628"/>
  </r>
  <r>
    <x v="3"/>
    <x v="628"/>
  </r>
  <r>
    <x v="3"/>
    <x v="628"/>
  </r>
  <r>
    <x v="3"/>
    <x v="69"/>
  </r>
  <r>
    <x v="3"/>
    <x v="129"/>
  </r>
  <r>
    <x v="3"/>
    <x v="716"/>
  </r>
  <r>
    <x v="3"/>
    <x v="716"/>
  </r>
  <r>
    <x v="3"/>
    <x v="698"/>
  </r>
  <r>
    <x v="3"/>
    <x v="698"/>
  </r>
  <r>
    <x v="3"/>
    <x v="698"/>
  </r>
  <r>
    <x v="3"/>
    <x v="496"/>
  </r>
  <r>
    <x v="3"/>
    <x v="496"/>
  </r>
  <r>
    <x v="3"/>
    <x v="496"/>
  </r>
  <r>
    <x v="3"/>
    <x v="496"/>
  </r>
  <r>
    <x v="3"/>
    <x v="565"/>
  </r>
  <r>
    <x v="3"/>
    <x v="565"/>
  </r>
  <r>
    <x v="3"/>
    <x v="565"/>
  </r>
  <r>
    <x v="3"/>
    <x v="13"/>
  </r>
  <r>
    <x v="3"/>
    <x v="495"/>
  </r>
  <r>
    <x v="3"/>
    <x v="500"/>
  </r>
  <r>
    <x v="3"/>
    <x v="500"/>
  </r>
  <r>
    <x v="3"/>
    <x v="98"/>
  </r>
  <r>
    <x v="3"/>
    <x v="67"/>
  </r>
  <r>
    <x v="3"/>
    <x v="712"/>
  </r>
  <r>
    <x v="3"/>
    <x v="712"/>
  </r>
  <r>
    <x v="3"/>
    <x v="488"/>
  </r>
  <r>
    <x v="3"/>
    <x v="755"/>
  </r>
  <r>
    <x v="3"/>
    <x v="322"/>
  </r>
  <r>
    <x v="3"/>
    <x v="431"/>
  </r>
  <r>
    <x v="3"/>
    <x v="53"/>
  </r>
  <r>
    <x v="3"/>
    <x v="760"/>
  </r>
  <r>
    <x v="3"/>
    <x v="760"/>
  </r>
  <r>
    <x v="3"/>
    <x v="760"/>
  </r>
  <r>
    <x v="3"/>
    <x v="29"/>
  </r>
  <r>
    <x v="3"/>
    <x v="131"/>
  </r>
  <r>
    <x v="3"/>
    <x v="131"/>
  </r>
  <r>
    <x v="3"/>
    <x v="386"/>
  </r>
  <r>
    <x v="3"/>
    <x v="155"/>
  </r>
  <r>
    <x v="3"/>
    <x v="629"/>
  </r>
  <r>
    <x v="3"/>
    <x v="222"/>
  </r>
  <r>
    <x v="3"/>
    <x v="92"/>
  </r>
  <r>
    <x v="3"/>
    <x v="92"/>
  </r>
  <r>
    <x v="3"/>
    <x v="92"/>
  </r>
  <r>
    <x v="3"/>
    <x v="643"/>
  </r>
  <r>
    <x v="3"/>
    <x v="176"/>
  </r>
  <r>
    <x v="3"/>
    <x v="176"/>
  </r>
  <r>
    <x v="3"/>
    <x v="156"/>
  </r>
  <r>
    <x v="3"/>
    <x v="120"/>
  </r>
  <r>
    <x v="3"/>
    <x v="120"/>
  </r>
  <r>
    <x v="3"/>
    <x v="409"/>
  </r>
  <r>
    <x v="3"/>
    <x v="441"/>
  </r>
  <r>
    <x v="3"/>
    <x v="766"/>
  </r>
  <r>
    <x v="3"/>
    <x v="766"/>
  </r>
  <r>
    <x v="3"/>
    <x v="766"/>
  </r>
  <r>
    <x v="3"/>
    <x v="158"/>
  </r>
  <r>
    <x v="3"/>
    <x v="158"/>
  </r>
  <r>
    <x v="3"/>
    <x v="147"/>
  </r>
  <r>
    <x v="3"/>
    <x v="632"/>
  </r>
  <r>
    <x v="3"/>
    <x v="159"/>
  </r>
  <r>
    <x v="3"/>
    <x v="138"/>
  </r>
  <r>
    <x v="3"/>
    <x v="592"/>
  </r>
  <r>
    <x v="3"/>
    <x v="45"/>
  </r>
  <r>
    <x v="3"/>
    <x v="45"/>
  </r>
  <r>
    <x v="3"/>
    <x v="45"/>
  </r>
  <r>
    <x v="3"/>
    <x v="45"/>
  </r>
  <r>
    <x v="3"/>
    <x v="45"/>
  </r>
  <r>
    <x v="3"/>
    <x v="45"/>
  </r>
  <r>
    <x v="3"/>
    <x v="658"/>
  </r>
  <r>
    <x v="3"/>
    <x v="658"/>
  </r>
  <r>
    <x v="3"/>
    <x v="673"/>
  </r>
  <r>
    <x v="3"/>
    <x v="386"/>
  </r>
  <r>
    <x v="3"/>
    <x v="386"/>
  </r>
  <r>
    <x v="3"/>
    <x v="386"/>
  </r>
  <r>
    <x v="3"/>
    <x v="386"/>
  </r>
  <r>
    <x v="3"/>
    <x v="386"/>
  </r>
  <r>
    <x v="3"/>
    <x v="386"/>
  </r>
  <r>
    <x v="3"/>
    <x v="386"/>
  </r>
  <r>
    <x v="3"/>
    <x v="386"/>
  </r>
  <r>
    <x v="3"/>
    <x v="191"/>
  </r>
  <r>
    <x v="3"/>
    <x v="191"/>
  </r>
  <r>
    <x v="3"/>
    <x v="703"/>
  </r>
  <r>
    <x v="3"/>
    <x v="703"/>
  </r>
  <r>
    <x v="3"/>
    <x v="703"/>
  </r>
  <r>
    <x v="3"/>
    <x v="703"/>
  </r>
  <r>
    <x v="3"/>
    <x v="733"/>
  </r>
  <r>
    <x v="3"/>
    <x v="170"/>
  </r>
  <r>
    <x v="3"/>
    <x v="31"/>
  </r>
  <r>
    <x v="3"/>
    <x v="31"/>
  </r>
  <r>
    <x v="3"/>
    <x v="31"/>
  </r>
  <r>
    <x v="3"/>
    <x v="435"/>
  </r>
  <r>
    <x v="3"/>
    <x v="271"/>
  </r>
  <r>
    <x v="3"/>
    <x v="391"/>
  </r>
  <r>
    <x v="3"/>
    <x v="391"/>
  </r>
  <r>
    <x v="3"/>
    <x v="91"/>
  </r>
  <r>
    <x v="3"/>
    <x v="105"/>
  </r>
  <r>
    <x v="3"/>
    <x v="105"/>
  </r>
  <r>
    <x v="3"/>
    <x v="448"/>
  </r>
  <r>
    <x v="3"/>
    <x v="448"/>
  </r>
  <r>
    <x v="3"/>
    <x v="448"/>
  </r>
  <r>
    <x v="3"/>
    <x v="49"/>
  </r>
  <r>
    <x v="3"/>
    <x v="136"/>
  </r>
  <r>
    <x v="3"/>
    <x v="136"/>
  </r>
  <r>
    <x v="3"/>
    <x v="758"/>
  </r>
  <r>
    <x v="3"/>
    <x v="758"/>
  </r>
  <r>
    <x v="3"/>
    <x v="758"/>
  </r>
  <r>
    <x v="3"/>
    <x v="758"/>
  </r>
  <r>
    <x v="3"/>
    <x v="758"/>
  </r>
  <r>
    <x v="3"/>
    <x v="758"/>
  </r>
  <r>
    <x v="3"/>
    <x v="758"/>
  </r>
  <r>
    <x v="3"/>
    <x v="758"/>
  </r>
  <r>
    <x v="3"/>
    <x v="659"/>
  </r>
  <r>
    <x v="3"/>
    <x v="489"/>
  </r>
  <r>
    <x v="3"/>
    <x v="592"/>
  </r>
  <r>
    <x v="3"/>
    <x v="484"/>
  </r>
  <r>
    <x v="3"/>
    <x v="228"/>
  </r>
  <r>
    <x v="3"/>
    <x v="276"/>
  </r>
  <r>
    <x v="3"/>
    <x v="276"/>
  </r>
  <r>
    <x v="3"/>
    <x v="361"/>
  </r>
  <r>
    <x v="3"/>
    <x v="474"/>
  </r>
  <r>
    <x v="3"/>
    <x v="432"/>
  </r>
  <r>
    <x v="3"/>
    <x v="432"/>
  </r>
  <r>
    <x v="3"/>
    <x v="432"/>
  </r>
  <r>
    <x v="3"/>
    <x v="454"/>
  </r>
  <r>
    <x v="3"/>
    <x v="454"/>
  </r>
  <r>
    <x v="3"/>
    <x v="92"/>
  </r>
  <r>
    <x v="3"/>
    <x v="92"/>
  </r>
  <r>
    <x v="3"/>
    <x v="259"/>
  </r>
  <r>
    <x v="3"/>
    <x v="259"/>
  </r>
  <r>
    <x v="3"/>
    <x v="259"/>
  </r>
  <r>
    <x v="3"/>
    <x v="259"/>
  </r>
  <r>
    <x v="3"/>
    <x v="259"/>
  </r>
  <r>
    <x v="3"/>
    <x v="204"/>
  </r>
  <r>
    <x v="3"/>
    <x v="204"/>
  </r>
  <r>
    <x v="3"/>
    <x v="204"/>
  </r>
  <r>
    <x v="3"/>
    <x v="484"/>
  </r>
  <r>
    <x v="3"/>
    <x v="484"/>
  </r>
  <r>
    <x v="3"/>
    <x v="92"/>
  </r>
  <r>
    <x v="3"/>
    <x v="228"/>
  </r>
  <r>
    <x v="3"/>
    <x v="228"/>
  </r>
  <r>
    <x v="3"/>
    <x v="401"/>
  </r>
  <r>
    <x v="3"/>
    <x v="540"/>
  </r>
  <r>
    <x v="3"/>
    <x v="540"/>
  </r>
  <r>
    <x v="3"/>
    <x v="540"/>
  </r>
  <r>
    <x v="3"/>
    <x v="351"/>
  </r>
  <r>
    <x v="3"/>
    <x v="351"/>
  </r>
  <r>
    <x v="3"/>
    <x v="522"/>
  </r>
  <r>
    <x v="3"/>
    <x v="25"/>
  </r>
  <r>
    <x v="3"/>
    <x v="463"/>
  </r>
  <r>
    <x v="3"/>
    <x v="235"/>
  </r>
  <r>
    <x v="3"/>
    <x v="733"/>
  </r>
  <r>
    <x v="3"/>
    <x v="255"/>
  </r>
  <r>
    <x v="3"/>
    <x v="255"/>
  </r>
  <r>
    <x v="3"/>
    <x v="255"/>
  </r>
  <r>
    <x v="3"/>
    <x v="255"/>
  </r>
  <r>
    <x v="3"/>
    <x v="255"/>
  </r>
  <r>
    <x v="3"/>
    <x v="255"/>
  </r>
  <r>
    <x v="3"/>
    <x v="159"/>
  </r>
  <r>
    <x v="3"/>
    <x v="159"/>
  </r>
  <r>
    <x v="3"/>
    <x v="680"/>
  </r>
  <r>
    <x v="3"/>
    <x v="680"/>
  </r>
  <r>
    <x v="3"/>
    <x v="680"/>
  </r>
  <r>
    <x v="3"/>
    <x v="680"/>
  </r>
  <r>
    <x v="3"/>
    <x v="742"/>
  </r>
  <r>
    <x v="3"/>
    <x v="742"/>
  </r>
  <r>
    <x v="3"/>
    <x v="563"/>
  </r>
  <r>
    <x v="3"/>
    <x v="653"/>
  </r>
  <r>
    <x v="3"/>
    <x v="690"/>
  </r>
  <r>
    <x v="3"/>
    <x v="56"/>
  </r>
  <r>
    <x v="3"/>
    <x v="319"/>
  </r>
  <r>
    <x v="3"/>
    <x v="319"/>
  </r>
  <r>
    <x v="3"/>
    <x v="319"/>
  </r>
  <r>
    <x v="3"/>
    <x v="319"/>
  </r>
  <r>
    <x v="3"/>
    <x v="414"/>
  </r>
  <r>
    <x v="3"/>
    <x v="414"/>
  </r>
  <r>
    <x v="3"/>
    <x v="414"/>
  </r>
  <r>
    <x v="3"/>
    <x v="513"/>
  </r>
  <r>
    <x v="3"/>
    <x v="247"/>
  </r>
  <r>
    <x v="3"/>
    <x v="247"/>
  </r>
  <r>
    <x v="3"/>
    <x v="247"/>
  </r>
  <r>
    <x v="3"/>
    <x v="247"/>
  </r>
  <r>
    <x v="3"/>
    <x v="247"/>
  </r>
  <r>
    <x v="3"/>
    <x v="789"/>
  </r>
  <r>
    <x v="3"/>
    <x v="789"/>
  </r>
  <r>
    <x v="3"/>
    <x v="789"/>
  </r>
  <r>
    <x v="3"/>
    <x v="789"/>
  </r>
  <r>
    <x v="3"/>
    <x v="309"/>
  </r>
  <r>
    <x v="3"/>
    <x v="344"/>
  </r>
  <r>
    <x v="3"/>
    <x v="222"/>
  </r>
  <r>
    <x v="3"/>
    <x v="222"/>
  </r>
  <r>
    <x v="3"/>
    <x v="712"/>
  </r>
  <r>
    <x v="3"/>
    <x v="431"/>
  </r>
  <r>
    <x v="3"/>
    <x v="323"/>
  </r>
  <r>
    <x v="3"/>
    <x v="323"/>
  </r>
  <r>
    <x v="3"/>
    <x v="705"/>
  </r>
  <r>
    <x v="3"/>
    <x v="705"/>
  </r>
  <r>
    <x v="3"/>
    <x v="692"/>
  </r>
  <r>
    <x v="3"/>
    <x v="423"/>
  </r>
  <r>
    <x v="3"/>
    <x v="423"/>
  </r>
  <r>
    <x v="3"/>
    <x v="423"/>
  </r>
  <r>
    <x v="3"/>
    <x v="423"/>
  </r>
  <r>
    <x v="3"/>
    <x v="423"/>
  </r>
  <r>
    <x v="3"/>
    <x v="216"/>
  </r>
  <r>
    <x v="3"/>
    <x v="563"/>
  </r>
  <r>
    <x v="3"/>
    <x v="750"/>
  </r>
  <r>
    <x v="3"/>
    <x v="717"/>
  </r>
  <r>
    <x v="3"/>
    <x v="690"/>
  </r>
  <r>
    <x v="3"/>
    <x v="690"/>
  </r>
  <r>
    <x v="3"/>
    <x v="464"/>
  </r>
  <r>
    <x v="3"/>
    <x v="464"/>
  </r>
  <r>
    <x v="3"/>
    <x v="464"/>
  </r>
  <r>
    <x v="3"/>
    <x v="464"/>
  </r>
  <r>
    <x v="3"/>
    <x v="464"/>
  </r>
  <r>
    <x v="3"/>
    <x v="464"/>
  </r>
  <r>
    <x v="3"/>
    <x v="464"/>
  </r>
  <r>
    <x v="3"/>
    <x v="694"/>
  </r>
  <r>
    <x v="3"/>
    <x v="694"/>
  </r>
  <r>
    <x v="3"/>
    <x v="694"/>
  </r>
  <r>
    <x v="3"/>
    <x v="694"/>
  </r>
  <r>
    <x v="3"/>
    <x v="333"/>
  </r>
  <r>
    <x v="3"/>
    <x v="333"/>
  </r>
  <r>
    <x v="3"/>
    <x v="59"/>
  </r>
  <r>
    <x v="3"/>
    <x v="562"/>
  </r>
  <r>
    <x v="3"/>
    <x v="562"/>
  </r>
  <r>
    <x v="3"/>
    <x v="562"/>
  </r>
  <r>
    <x v="3"/>
    <x v="45"/>
  </r>
  <r>
    <x v="3"/>
    <x v="284"/>
  </r>
  <r>
    <x v="3"/>
    <x v="284"/>
  </r>
  <r>
    <x v="3"/>
    <x v="22"/>
  </r>
  <r>
    <x v="3"/>
    <x v="22"/>
  </r>
  <r>
    <x v="3"/>
    <x v="51"/>
  </r>
  <r>
    <x v="3"/>
    <x v="578"/>
  </r>
  <r>
    <x v="3"/>
    <x v="578"/>
  </r>
  <r>
    <x v="3"/>
    <x v="531"/>
  </r>
  <r>
    <x v="3"/>
    <x v="531"/>
  </r>
  <r>
    <x v="3"/>
    <x v="531"/>
  </r>
  <r>
    <x v="3"/>
    <x v="531"/>
  </r>
  <r>
    <x v="3"/>
    <x v="531"/>
  </r>
  <r>
    <x v="3"/>
    <x v="531"/>
  </r>
  <r>
    <x v="3"/>
    <x v="531"/>
  </r>
  <r>
    <x v="3"/>
    <x v="531"/>
  </r>
  <r>
    <x v="3"/>
    <x v="205"/>
  </r>
  <r>
    <x v="3"/>
    <x v="442"/>
  </r>
  <r>
    <x v="3"/>
    <x v="691"/>
  </r>
  <r>
    <x v="3"/>
    <x v="691"/>
  </r>
  <r>
    <x v="3"/>
    <x v="691"/>
  </r>
  <r>
    <x v="3"/>
    <x v="691"/>
  </r>
  <r>
    <x v="3"/>
    <x v="401"/>
  </r>
  <r>
    <x v="3"/>
    <x v="679"/>
  </r>
  <r>
    <x v="3"/>
    <x v="679"/>
  </r>
  <r>
    <x v="3"/>
    <x v="679"/>
  </r>
  <r>
    <x v="3"/>
    <x v="425"/>
  </r>
  <r>
    <x v="3"/>
    <x v="579"/>
  </r>
  <r>
    <x v="3"/>
    <x v="579"/>
  </r>
  <r>
    <x v="3"/>
    <x v="579"/>
  </r>
  <r>
    <x v="3"/>
    <x v="579"/>
  </r>
  <r>
    <x v="3"/>
    <x v="215"/>
  </r>
  <r>
    <x v="3"/>
    <x v="9"/>
  </r>
  <r>
    <x v="3"/>
    <x v="9"/>
  </r>
  <r>
    <x v="3"/>
    <x v="9"/>
  </r>
  <r>
    <x v="3"/>
    <x v="9"/>
  </r>
  <r>
    <x v="3"/>
    <x v="9"/>
  </r>
  <r>
    <x v="3"/>
    <x v="9"/>
  </r>
  <r>
    <x v="3"/>
    <x v="9"/>
  </r>
  <r>
    <x v="3"/>
    <x v="9"/>
  </r>
  <r>
    <x v="3"/>
    <x v="9"/>
  </r>
  <r>
    <x v="3"/>
    <x v="9"/>
  </r>
  <r>
    <x v="3"/>
    <x v="9"/>
  </r>
  <r>
    <x v="3"/>
    <x v="9"/>
  </r>
  <r>
    <x v="3"/>
    <x v="9"/>
  </r>
  <r>
    <x v="3"/>
    <x v="9"/>
  </r>
  <r>
    <x v="3"/>
    <x v="356"/>
  </r>
  <r>
    <x v="3"/>
    <x v="73"/>
  </r>
  <r>
    <x v="3"/>
    <x v="185"/>
  </r>
  <r>
    <x v="3"/>
    <x v="650"/>
  </r>
  <r>
    <x v="3"/>
    <x v="650"/>
  </r>
  <r>
    <x v="3"/>
    <x v="275"/>
  </r>
  <r>
    <x v="3"/>
    <x v="688"/>
  </r>
  <r>
    <x v="3"/>
    <x v="440"/>
  </r>
  <r>
    <x v="3"/>
    <x v="458"/>
  </r>
  <r>
    <x v="3"/>
    <x v="458"/>
  </r>
  <r>
    <x v="3"/>
    <x v="458"/>
  </r>
  <r>
    <x v="3"/>
    <x v="458"/>
  </r>
  <r>
    <x v="3"/>
    <x v="409"/>
  </r>
  <r>
    <x v="3"/>
    <x v="409"/>
  </r>
  <r>
    <x v="3"/>
    <x v="409"/>
  </r>
  <r>
    <x v="3"/>
    <x v="200"/>
  </r>
  <r>
    <x v="3"/>
    <x v="200"/>
  </r>
  <r>
    <x v="3"/>
    <x v="562"/>
  </r>
  <r>
    <x v="3"/>
    <x v="562"/>
  </r>
  <r>
    <x v="3"/>
    <x v="264"/>
  </r>
  <r>
    <x v="3"/>
    <x v="264"/>
  </r>
  <r>
    <x v="3"/>
    <x v="17"/>
  </r>
  <r>
    <x v="3"/>
    <x v="103"/>
  </r>
  <r>
    <x v="3"/>
    <x v="588"/>
  </r>
  <r>
    <x v="3"/>
    <x v="678"/>
  </r>
  <r>
    <x v="3"/>
    <x v="510"/>
  </r>
  <r>
    <x v="3"/>
    <x v="510"/>
  </r>
  <r>
    <x v="3"/>
    <x v="328"/>
  </r>
  <r>
    <x v="3"/>
    <x v="391"/>
  </r>
  <r>
    <x v="3"/>
    <x v="391"/>
  </r>
  <r>
    <x v="3"/>
    <x v="738"/>
  </r>
  <r>
    <x v="3"/>
    <x v="738"/>
  </r>
  <r>
    <x v="3"/>
    <x v="738"/>
  </r>
  <r>
    <x v="3"/>
    <x v="196"/>
  </r>
  <r>
    <x v="3"/>
    <x v="649"/>
  </r>
  <r>
    <x v="3"/>
    <x v="61"/>
  </r>
  <r>
    <x v="3"/>
    <x v="358"/>
  </r>
  <r>
    <x v="3"/>
    <x v="358"/>
  </r>
  <r>
    <x v="3"/>
    <x v="206"/>
  </r>
  <r>
    <x v="3"/>
    <x v="206"/>
  </r>
  <r>
    <x v="3"/>
    <x v="737"/>
  </r>
  <r>
    <x v="3"/>
    <x v="641"/>
  </r>
  <r>
    <x v="3"/>
    <x v="641"/>
  </r>
  <r>
    <x v="3"/>
    <x v="641"/>
  </r>
  <r>
    <x v="3"/>
    <x v="712"/>
  </r>
  <r>
    <x v="3"/>
    <x v="712"/>
  </r>
  <r>
    <x v="3"/>
    <x v="257"/>
  </r>
  <r>
    <x v="3"/>
    <x v="257"/>
  </r>
  <r>
    <x v="3"/>
    <x v="257"/>
  </r>
  <r>
    <x v="3"/>
    <x v="223"/>
  </r>
  <r>
    <x v="3"/>
    <x v="12"/>
  </r>
  <r>
    <x v="3"/>
    <x v="12"/>
  </r>
  <r>
    <x v="3"/>
    <x v="708"/>
  </r>
  <r>
    <x v="3"/>
    <x v="119"/>
  </r>
  <r>
    <x v="3"/>
    <x v="119"/>
  </r>
  <r>
    <x v="3"/>
    <x v="119"/>
  </r>
  <r>
    <x v="3"/>
    <x v="772"/>
  </r>
  <r>
    <x v="3"/>
    <x v="643"/>
  </r>
  <r>
    <x v="3"/>
    <x v="643"/>
  </r>
  <r>
    <x v="3"/>
    <x v="244"/>
  </r>
  <r>
    <x v="3"/>
    <x v="244"/>
  </r>
  <r>
    <x v="3"/>
    <x v="410"/>
  </r>
  <r>
    <x v="3"/>
    <x v="410"/>
  </r>
  <r>
    <x v="3"/>
    <x v="367"/>
  </r>
  <r>
    <x v="3"/>
    <x v="367"/>
  </r>
  <r>
    <x v="3"/>
    <x v="300"/>
  </r>
  <r>
    <x v="3"/>
    <x v="432"/>
  </r>
  <r>
    <x v="3"/>
    <x v="432"/>
  </r>
  <r>
    <x v="3"/>
    <x v="432"/>
  </r>
  <r>
    <x v="3"/>
    <x v="432"/>
  </r>
  <r>
    <x v="3"/>
    <x v="432"/>
  </r>
  <r>
    <x v="3"/>
    <x v="644"/>
  </r>
  <r>
    <x v="3"/>
    <x v="644"/>
  </r>
  <r>
    <x v="3"/>
    <x v="646"/>
  </r>
  <r>
    <x v="3"/>
    <x v="646"/>
  </r>
  <r>
    <x v="3"/>
    <x v="682"/>
  </r>
  <r>
    <x v="3"/>
    <x v="682"/>
  </r>
  <r>
    <x v="3"/>
    <x v="682"/>
  </r>
  <r>
    <x v="3"/>
    <x v="682"/>
  </r>
  <r>
    <x v="3"/>
    <x v="189"/>
  </r>
  <r>
    <x v="3"/>
    <x v="189"/>
  </r>
  <r>
    <x v="3"/>
    <x v="745"/>
  </r>
  <r>
    <x v="3"/>
    <x v="745"/>
  </r>
  <r>
    <x v="3"/>
    <x v="465"/>
  </r>
  <r>
    <x v="3"/>
    <x v="316"/>
  </r>
  <r>
    <x v="3"/>
    <x v="512"/>
  </r>
  <r>
    <x v="3"/>
    <x v="512"/>
  </r>
  <r>
    <x v="3"/>
    <x v="27"/>
  </r>
  <r>
    <x v="3"/>
    <x v="694"/>
  </r>
  <r>
    <x v="3"/>
    <x v="141"/>
  </r>
  <r>
    <x v="3"/>
    <x v="141"/>
  </r>
  <r>
    <x v="3"/>
    <x v="141"/>
  </r>
  <r>
    <x v="3"/>
    <x v="141"/>
  </r>
  <r>
    <x v="3"/>
    <x v="141"/>
  </r>
  <r>
    <x v="3"/>
    <x v="421"/>
  </r>
  <r>
    <x v="3"/>
    <x v="773"/>
  </r>
  <r>
    <x v="3"/>
    <x v="293"/>
  </r>
  <r>
    <x v="3"/>
    <x v="293"/>
  </r>
  <r>
    <x v="3"/>
    <x v="293"/>
  </r>
  <r>
    <x v="3"/>
    <x v="293"/>
  </r>
  <r>
    <x v="3"/>
    <x v="293"/>
  </r>
  <r>
    <x v="3"/>
    <x v="293"/>
  </r>
  <r>
    <x v="3"/>
    <x v="664"/>
  </r>
  <r>
    <x v="3"/>
    <x v="569"/>
  </r>
  <r>
    <x v="3"/>
    <x v="472"/>
  </r>
  <r>
    <x v="3"/>
    <x v="326"/>
  </r>
  <r>
    <x v="3"/>
    <x v="326"/>
  </r>
  <r>
    <x v="3"/>
    <x v="326"/>
  </r>
  <r>
    <x v="3"/>
    <x v="473"/>
  </r>
  <r>
    <x v="3"/>
    <x v="473"/>
  </r>
  <r>
    <x v="3"/>
    <x v="473"/>
  </r>
  <r>
    <x v="3"/>
    <x v="473"/>
  </r>
  <r>
    <x v="3"/>
    <x v="473"/>
  </r>
  <r>
    <x v="3"/>
    <x v="473"/>
  </r>
  <r>
    <x v="3"/>
    <x v="117"/>
  </r>
  <r>
    <x v="3"/>
    <x v="409"/>
  </r>
  <r>
    <x v="3"/>
    <x v="409"/>
  </r>
  <r>
    <x v="3"/>
    <x v="190"/>
  </r>
  <r>
    <x v="3"/>
    <x v="190"/>
  </r>
  <r>
    <x v="3"/>
    <x v="190"/>
  </r>
  <r>
    <x v="3"/>
    <x v="190"/>
  </r>
  <r>
    <x v="3"/>
    <x v="190"/>
  </r>
  <r>
    <x v="3"/>
    <x v="311"/>
  </r>
  <r>
    <x v="3"/>
    <x v="256"/>
  </r>
  <r>
    <x v="3"/>
    <x v="470"/>
  </r>
  <r>
    <x v="3"/>
    <x v="519"/>
  </r>
  <r>
    <x v="3"/>
    <x v="568"/>
  </r>
  <r>
    <x v="3"/>
    <x v="568"/>
  </r>
  <r>
    <x v="3"/>
    <x v="568"/>
  </r>
  <r>
    <x v="3"/>
    <x v="204"/>
  </r>
  <r>
    <x v="3"/>
    <x v="214"/>
  </r>
  <r>
    <x v="3"/>
    <x v="302"/>
  </r>
  <r>
    <x v="3"/>
    <x v="90"/>
  </r>
  <r>
    <x v="3"/>
    <x v="484"/>
  </r>
  <r>
    <x v="3"/>
    <x v="227"/>
  </r>
  <r>
    <x v="3"/>
    <x v="227"/>
  </r>
  <r>
    <x v="3"/>
    <x v="227"/>
  </r>
  <r>
    <x v="3"/>
    <x v="227"/>
  </r>
  <r>
    <x v="3"/>
    <x v="777"/>
  </r>
  <r>
    <x v="3"/>
    <x v="777"/>
  </r>
  <r>
    <x v="3"/>
    <x v="777"/>
  </r>
  <r>
    <x v="3"/>
    <x v="777"/>
  </r>
  <r>
    <x v="3"/>
    <x v="619"/>
  </r>
  <r>
    <x v="3"/>
    <x v="610"/>
  </r>
  <r>
    <x v="3"/>
    <x v="451"/>
  </r>
  <r>
    <x v="3"/>
    <x v="334"/>
  </r>
  <r>
    <x v="3"/>
    <x v="334"/>
  </r>
  <r>
    <x v="3"/>
    <x v="334"/>
  </r>
  <r>
    <x v="3"/>
    <x v="334"/>
  </r>
  <r>
    <x v="3"/>
    <x v="652"/>
  </r>
  <r>
    <x v="3"/>
    <x v="274"/>
  </r>
  <r>
    <x v="3"/>
    <x v="215"/>
  </r>
  <r>
    <x v="3"/>
    <x v="215"/>
  </r>
  <r>
    <x v="3"/>
    <x v="298"/>
  </r>
  <r>
    <x v="3"/>
    <x v="298"/>
  </r>
  <r>
    <x v="3"/>
    <x v="222"/>
  </r>
  <r>
    <x v="3"/>
    <x v="222"/>
  </r>
  <r>
    <x v="3"/>
    <x v="222"/>
  </r>
  <r>
    <x v="3"/>
    <x v="222"/>
  </r>
  <r>
    <x v="3"/>
    <x v="222"/>
  </r>
  <r>
    <x v="3"/>
    <x v="222"/>
  </r>
  <r>
    <x v="3"/>
    <x v="222"/>
  </r>
  <r>
    <x v="3"/>
    <x v="638"/>
  </r>
  <r>
    <x v="3"/>
    <x v="636"/>
  </r>
  <r>
    <x v="3"/>
    <x v="636"/>
  </r>
  <r>
    <x v="3"/>
    <x v="636"/>
  </r>
  <r>
    <x v="3"/>
    <x v="636"/>
  </r>
  <r>
    <x v="3"/>
    <x v="626"/>
  </r>
  <r>
    <x v="3"/>
    <x v="626"/>
  </r>
  <r>
    <x v="3"/>
    <x v="571"/>
  </r>
  <r>
    <x v="3"/>
    <x v="571"/>
  </r>
  <r>
    <x v="3"/>
    <x v="482"/>
  </r>
  <r>
    <x v="3"/>
    <x v="19"/>
  </r>
  <r>
    <x v="3"/>
    <x v="322"/>
  </r>
  <r>
    <x v="3"/>
    <x v="487"/>
  </r>
  <r>
    <x v="3"/>
    <x v="487"/>
  </r>
  <r>
    <x v="3"/>
    <x v="684"/>
  </r>
  <r>
    <x v="3"/>
    <x v="684"/>
  </r>
  <r>
    <x v="3"/>
    <x v="684"/>
  </r>
  <r>
    <x v="3"/>
    <x v="230"/>
  </r>
  <r>
    <x v="3"/>
    <x v="152"/>
  </r>
  <r>
    <x v="3"/>
    <x v="1"/>
  </r>
  <r>
    <x v="3"/>
    <x v="1"/>
  </r>
  <r>
    <x v="3"/>
    <x v="109"/>
  </r>
  <r>
    <x v="3"/>
    <x v="109"/>
  </r>
  <r>
    <x v="3"/>
    <x v="109"/>
  </r>
  <r>
    <x v="3"/>
    <x v="477"/>
  </r>
  <r>
    <x v="3"/>
    <x v="477"/>
  </r>
  <r>
    <x v="3"/>
    <x v="477"/>
  </r>
  <r>
    <x v="3"/>
    <x v="237"/>
  </r>
  <r>
    <x v="3"/>
    <x v="480"/>
  </r>
  <r>
    <x v="3"/>
    <x v="480"/>
  </r>
  <r>
    <x v="3"/>
    <x v="480"/>
  </r>
  <r>
    <x v="3"/>
    <x v="480"/>
  </r>
  <r>
    <x v="3"/>
    <x v="480"/>
  </r>
  <r>
    <x v="3"/>
    <x v="480"/>
  </r>
  <r>
    <x v="3"/>
    <x v="327"/>
  </r>
  <r>
    <x v="3"/>
    <x v="327"/>
  </r>
  <r>
    <x v="3"/>
    <x v="327"/>
  </r>
  <r>
    <x v="3"/>
    <x v="601"/>
  </r>
  <r>
    <x v="3"/>
    <x v="601"/>
  </r>
  <r>
    <x v="3"/>
    <x v="601"/>
  </r>
  <r>
    <x v="3"/>
    <x v="22"/>
  </r>
  <r>
    <x v="3"/>
    <x v="21"/>
  </r>
  <r>
    <x v="3"/>
    <x v="21"/>
  </r>
  <r>
    <x v="3"/>
    <x v="294"/>
  </r>
  <r>
    <x v="3"/>
    <x v="294"/>
  </r>
  <r>
    <x v="3"/>
    <x v="63"/>
  </r>
  <r>
    <x v="3"/>
    <x v="587"/>
  </r>
  <r>
    <x v="3"/>
    <x v="110"/>
  </r>
  <r>
    <x v="3"/>
    <x v="110"/>
  </r>
  <r>
    <x v="3"/>
    <x v="110"/>
  </r>
  <r>
    <x v="3"/>
    <x v="222"/>
  </r>
  <r>
    <x v="3"/>
    <x v="222"/>
  </r>
  <r>
    <x v="3"/>
    <x v="222"/>
  </r>
  <r>
    <x v="3"/>
    <x v="222"/>
  </r>
  <r>
    <x v="3"/>
    <x v="222"/>
  </r>
  <r>
    <x v="3"/>
    <x v="519"/>
  </r>
  <r>
    <x v="3"/>
    <x v="622"/>
  </r>
  <r>
    <x v="3"/>
    <x v="10"/>
  </r>
  <r>
    <x v="3"/>
    <x v="10"/>
  </r>
  <r>
    <x v="3"/>
    <x v="10"/>
  </r>
  <r>
    <x v="3"/>
    <x v="10"/>
  </r>
  <r>
    <x v="3"/>
    <x v="455"/>
  </r>
  <r>
    <x v="3"/>
    <x v="95"/>
  </r>
  <r>
    <x v="3"/>
    <x v="438"/>
  </r>
  <r>
    <x v="3"/>
    <x v="38"/>
  </r>
  <r>
    <x v="3"/>
    <x v="38"/>
  </r>
  <r>
    <x v="3"/>
    <x v="552"/>
  </r>
  <r>
    <x v="3"/>
    <x v="173"/>
  </r>
  <r>
    <x v="3"/>
    <x v="173"/>
  </r>
  <r>
    <x v="3"/>
    <x v="173"/>
  </r>
  <r>
    <x v="3"/>
    <x v="173"/>
  </r>
  <r>
    <x v="3"/>
    <x v="337"/>
  </r>
  <r>
    <x v="3"/>
    <x v="337"/>
  </r>
  <r>
    <x v="3"/>
    <x v="21"/>
  </r>
  <r>
    <x v="3"/>
    <x v="308"/>
  </r>
  <r>
    <x v="3"/>
    <x v="188"/>
  </r>
  <r>
    <x v="3"/>
    <x v="88"/>
  </r>
  <r>
    <x v="3"/>
    <x v="783"/>
  </r>
  <r>
    <x v="3"/>
    <x v="783"/>
  </r>
  <r>
    <x v="3"/>
    <x v="646"/>
  </r>
  <r>
    <x v="3"/>
    <x v="646"/>
  </r>
  <r>
    <x v="3"/>
    <x v="758"/>
  </r>
  <r>
    <x v="3"/>
    <x v="758"/>
  </r>
  <r>
    <x v="3"/>
    <x v="569"/>
  </r>
  <r>
    <x v="3"/>
    <x v="608"/>
  </r>
  <r>
    <x v="3"/>
    <x v="608"/>
  </r>
  <r>
    <x v="3"/>
    <x v="608"/>
  </r>
  <r>
    <x v="3"/>
    <x v="608"/>
  </r>
  <r>
    <x v="3"/>
    <x v="342"/>
  </r>
  <r>
    <x v="3"/>
    <x v="342"/>
  </r>
  <r>
    <x v="3"/>
    <x v="342"/>
  </r>
  <r>
    <x v="3"/>
    <x v="40"/>
  </r>
  <r>
    <x v="3"/>
    <x v="103"/>
  </r>
  <r>
    <x v="3"/>
    <x v="597"/>
  </r>
  <r>
    <x v="3"/>
    <x v="597"/>
  </r>
  <r>
    <x v="3"/>
    <x v="597"/>
  </r>
  <r>
    <x v="3"/>
    <x v="597"/>
  </r>
  <r>
    <x v="3"/>
    <x v="353"/>
  </r>
  <r>
    <x v="3"/>
    <x v="350"/>
  </r>
  <r>
    <x v="3"/>
    <x v="350"/>
  </r>
  <r>
    <x v="3"/>
    <x v="350"/>
  </r>
  <r>
    <x v="3"/>
    <x v="638"/>
  </r>
  <r>
    <x v="3"/>
    <x v="638"/>
  </r>
  <r>
    <x v="3"/>
    <x v="638"/>
  </r>
  <r>
    <x v="3"/>
    <x v="545"/>
  </r>
  <r>
    <x v="3"/>
    <x v="289"/>
  </r>
  <r>
    <x v="3"/>
    <x v="289"/>
  </r>
  <r>
    <x v="3"/>
    <x v="289"/>
  </r>
  <r>
    <x v="3"/>
    <x v="749"/>
  </r>
  <r>
    <x v="3"/>
    <x v="677"/>
  </r>
  <r>
    <x v="3"/>
    <x v="408"/>
  </r>
  <r>
    <x v="3"/>
    <x v="408"/>
  </r>
  <r>
    <x v="3"/>
    <x v="328"/>
  </r>
  <r>
    <x v="3"/>
    <x v="215"/>
  </r>
  <r>
    <x v="3"/>
    <x v="138"/>
  </r>
  <r>
    <x v="3"/>
    <x v="138"/>
  </r>
  <r>
    <x v="3"/>
    <x v="332"/>
  </r>
  <r>
    <x v="3"/>
    <x v="729"/>
  </r>
  <r>
    <x v="3"/>
    <x v="729"/>
  </r>
  <r>
    <x v="3"/>
    <x v="387"/>
  </r>
  <r>
    <x v="3"/>
    <x v="642"/>
  </r>
  <r>
    <x v="3"/>
    <x v="686"/>
  </r>
  <r>
    <x v="3"/>
    <x v="706"/>
  </r>
  <r>
    <x v="3"/>
    <x v="8"/>
  </r>
  <r>
    <x v="3"/>
    <x v="292"/>
  </r>
  <r>
    <x v="3"/>
    <x v="379"/>
  </r>
  <r>
    <x v="3"/>
    <x v="379"/>
  </r>
  <r>
    <x v="3"/>
    <x v="531"/>
  </r>
  <r>
    <x v="3"/>
    <x v="531"/>
  </r>
  <r>
    <x v="3"/>
    <x v="404"/>
  </r>
  <r>
    <x v="3"/>
    <x v="45"/>
  </r>
  <r>
    <x v="3"/>
    <x v="338"/>
  </r>
  <r>
    <x v="3"/>
    <x v="634"/>
  </r>
  <r>
    <x v="3"/>
    <x v="634"/>
  </r>
  <r>
    <x v="3"/>
    <x v="312"/>
  </r>
  <r>
    <x v="3"/>
    <x v="312"/>
  </r>
  <r>
    <x v="3"/>
    <x v="312"/>
  </r>
  <r>
    <x v="3"/>
    <x v="247"/>
  </r>
  <r>
    <x v="3"/>
    <x v="128"/>
  </r>
  <r>
    <x v="3"/>
    <x v="370"/>
  </r>
  <r>
    <x v="3"/>
    <x v="370"/>
  </r>
  <r>
    <x v="3"/>
    <x v="370"/>
  </r>
  <r>
    <x v="3"/>
    <x v="370"/>
  </r>
  <r>
    <x v="3"/>
    <x v="541"/>
  </r>
  <r>
    <x v="3"/>
    <x v="103"/>
  </r>
  <r>
    <x v="3"/>
    <x v="103"/>
  </r>
  <r>
    <x v="3"/>
    <x v="55"/>
  </r>
  <r>
    <x v="3"/>
    <x v="290"/>
  </r>
  <r>
    <x v="3"/>
    <x v="290"/>
  </r>
  <r>
    <x v="3"/>
    <x v="466"/>
  </r>
  <r>
    <x v="3"/>
    <x v="466"/>
  </r>
  <r>
    <x v="3"/>
    <x v="466"/>
  </r>
  <r>
    <x v="3"/>
    <x v="780"/>
  </r>
  <r>
    <x v="3"/>
    <x v="780"/>
  </r>
  <r>
    <x v="3"/>
    <x v="338"/>
  </r>
  <r>
    <x v="3"/>
    <x v="81"/>
  </r>
  <r>
    <x v="3"/>
    <x v="397"/>
  </r>
  <r>
    <x v="3"/>
    <x v="397"/>
  </r>
  <r>
    <x v="3"/>
    <x v="397"/>
  </r>
  <r>
    <x v="3"/>
    <x v="397"/>
  </r>
  <r>
    <x v="3"/>
    <x v="168"/>
  </r>
  <r>
    <x v="3"/>
    <x v="168"/>
  </r>
  <r>
    <x v="3"/>
    <x v="790"/>
  </r>
  <r>
    <x v="3"/>
    <x v="790"/>
  </r>
  <r>
    <x v="3"/>
    <x v="421"/>
  </r>
  <r>
    <x v="3"/>
    <x v="421"/>
  </r>
  <r>
    <x v="3"/>
    <x v="105"/>
  </r>
  <r>
    <x v="3"/>
    <x v="105"/>
  </r>
  <r>
    <x v="3"/>
    <x v="105"/>
  </r>
  <r>
    <x v="3"/>
    <x v="548"/>
  </r>
  <r>
    <x v="3"/>
    <x v="646"/>
  </r>
  <r>
    <x v="3"/>
    <x v="530"/>
  </r>
  <r>
    <x v="3"/>
    <x v="11"/>
  </r>
  <r>
    <x v="3"/>
    <x v="658"/>
  </r>
  <r>
    <x v="3"/>
    <x v="658"/>
  </r>
  <r>
    <x v="3"/>
    <x v="658"/>
  </r>
  <r>
    <x v="3"/>
    <x v="773"/>
  </r>
  <r>
    <x v="3"/>
    <x v="773"/>
  </r>
  <r>
    <x v="3"/>
    <x v="403"/>
  </r>
  <r>
    <x v="3"/>
    <x v="403"/>
  </r>
  <r>
    <x v="3"/>
    <x v="398"/>
  </r>
  <r>
    <x v="3"/>
    <x v="398"/>
  </r>
  <r>
    <x v="3"/>
    <x v="398"/>
  </r>
  <r>
    <x v="3"/>
    <x v="398"/>
  </r>
  <r>
    <x v="3"/>
    <x v="17"/>
  </r>
  <r>
    <x v="3"/>
    <x v="280"/>
  </r>
  <r>
    <x v="3"/>
    <x v="280"/>
  </r>
  <r>
    <x v="3"/>
    <x v="152"/>
  </r>
  <r>
    <x v="3"/>
    <x v="276"/>
  </r>
  <r>
    <x v="3"/>
    <x v="276"/>
  </r>
  <r>
    <x v="3"/>
    <x v="44"/>
  </r>
  <r>
    <x v="3"/>
    <x v="44"/>
  </r>
  <r>
    <x v="3"/>
    <x v="791"/>
  </r>
  <r>
    <x v="3"/>
    <x v="520"/>
  </r>
  <r>
    <x v="3"/>
    <x v="520"/>
  </r>
  <r>
    <x v="3"/>
    <x v="520"/>
  </r>
  <r>
    <x v="3"/>
    <x v="520"/>
  </r>
  <r>
    <x v="3"/>
    <x v="406"/>
  </r>
  <r>
    <x v="3"/>
    <x v="406"/>
  </r>
  <r>
    <x v="3"/>
    <x v="406"/>
  </r>
  <r>
    <x v="3"/>
    <x v="516"/>
  </r>
  <r>
    <x v="3"/>
    <x v="516"/>
  </r>
  <r>
    <x v="3"/>
    <x v="516"/>
  </r>
  <r>
    <x v="3"/>
    <x v="516"/>
  </r>
  <r>
    <x v="3"/>
    <x v="512"/>
  </r>
  <r>
    <x v="3"/>
    <x v="512"/>
  </r>
  <r>
    <x v="3"/>
    <x v="512"/>
  </r>
  <r>
    <x v="3"/>
    <x v="512"/>
  </r>
  <r>
    <x v="3"/>
    <x v="512"/>
  </r>
  <r>
    <x v="3"/>
    <x v="512"/>
  </r>
  <r>
    <x v="3"/>
    <x v="487"/>
  </r>
  <r>
    <x v="3"/>
    <x v="246"/>
  </r>
  <r>
    <x v="3"/>
    <x v="194"/>
  </r>
  <r>
    <x v="3"/>
    <x v="194"/>
  </r>
  <r>
    <x v="3"/>
    <x v="635"/>
  </r>
  <r>
    <x v="3"/>
    <x v="635"/>
  </r>
  <r>
    <x v="3"/>
    <x v="678"/>
  </r>
  <r>
    <x v="3"/>
    <x v="678"/>
  </r>
  <r>
    <x v="3"/>
    <x v="509"/>
  </r>
  <r>
    <x v="3"/>
    <x v="509"/>
  </r>
  <r>
    <x v="3"/>
    <x v="509"/>
  </r>
  <r>
    <x v="3"/>
    <x v="499"/>
  </r>
  <r>
    <x v="3"/>
    <x v="338"/>
  </r>
  <r>
    <x v="3"/>
    <x v="338"/>
  </r>
  <r>
    <x v="3"/>
    <x v="4"/>
  </r>
  <r>
    <x v="3"/>
    <x v="4"/>
  </r>
  <r>
    <x v="3"/>
    <x v="562"/>
  </r>
  <r>
    <x v="3"/>
    <x v="562"/>
  </r>
  <r>
    <x v="3"/>
    <x v="140"/>
  </r>
  <r>
    <x v="3"/>
    <x v="140"/>
  </r>
  <r>
    <x v="3"/>
    <x v="581"/>
  </r>
  <r>
    <x v="3"/>
    <x v="555"/>
  </r>
  <r>
    <x v="3"/>
    <x v="555"/>
  </r>
  <r>
    <x v="3"/>
    <x v="555"/>
  </r>
  <r>
    <x v="3"/>
    <x v="604"/>
  </r>
  <r>
    <x v="3"/>
    <x v="348"/>
  </r>
  <r>
    <x v="3"/>
    <x v="348"/>
  </r>
  <r>
    <x v="3"/>
    <x v="348"/>
  </r>
  <r>
    <x v="3"/>
    <x v="744"/>
  </r>
  <r>
    <x v="3"/>
    <x v="744"/>
  </r>
  <r>
    <x v="3"/>
    <x v="744"/>
  </r>
  <r>
    <x v="3"/>
    <x v="52"/>
  </r>
  <r>
    <x v="3"/>
    <x v="169"/>
  </r>
  <r>
    <x v="3"/>
    <x v="638"/>
  </r>
  <r>
    <x v="3"/>
    <x v="147"/>
  </r>
  <r>
    <x v="3"/>
    <x v="147"/>
  </r>
  <r>
    <x v="3"/>
    <x v="295"/>
  </r>
  <r>
    <x v="3"/>
    <x v="295"/>
  </r>
  <r>
    <x v="3"/>
    <x v="295"/>
  </r>
  <r>
    <x v="3"/>
    <x v="295"/>
  </r>
  <r>
    <x v="3"/>
    <x v="295"/>
  </r>
  <r>
    <x v="3"/>
    <x v="295"/>
  </r>
  <r>
    <x v="3"/>
    <x v="260"/>
  </r>
  <r>
    <x v="3"/>
    <x v="260"/>
  </r>
  <r>
    <x v="3"/>
    <x v="260"/>
  </r>
  <r>
    <x v="3"/>
    <x v="260"/>
  </r>
  <r>
    <x v="3"/>
    <x v="232"/>
  </r>
  <r>
    <x v="3"/>
    <x v="232"/>
  </r>
  <r>
    <x v="3"/>
    <x v="232"/>
  </r>
  <r>
    <x v="3"/>
    <x v="371"/>
  </r>
  <r>
    <x v="3"/>
    <x v="371"/>
  </r>
  <r>
    <x v="3"/>
    <x v="371"/>
  </r>
  <r>
    <x v="3"/>
    <x v="476"/>
  </r>
  <r>
    <x v="3"/>
    <x v="476"/>
  </r>
  <r>
    <x v="3"/>
    <x v="476"/>
  </r>
  <r>
    <x v="3"/>
    <x v="476"/>
  </r>
  <r>
    <x v="3"/>
    <x v="303"/>
  </r>
  <r>
    <x v="3"/>
    <x v="563"/>
  </r>
  <r>
    <x v="3"/>
    <x v="563"/>
  </r>
  <r>
    <x v="3"/>
    <x v="582"/>
  </r>
  <r>
    <x v="3"/>
    <x v="582"/>
  </r>
  <r>
    <x v="3"/>
    <x v="394"/>
  </r>
  <r>
    <x v="3"/>
    <x v="394"/>
  </r>
  <r>
    <x v="3"/>
    <x v="484"/>
  </r>
  <r>
    <x v="3"/>
    <x v="666"/>
  </r>
  <r>
    <x v="3"/>
    <x v="666"/>
  </r>
  <r>
    <x v="3"/>
    <x v="483"/>
  </r>
  <r>
    <x v="3"/>
    <x v="483"/>
  </r>
  <r>
    <x v="3"/>
    <x v="483"/>
  </r>
  <r>
    <x v="3"/>
    <x v="483"/>
  </r>
  <r>
    <x v="3"/>
    <x v="483"/>
  </r>
  <r>
    <x v="3"/>
    <x v="483"/>
  </r>
  <r>
    <x v="3"/>
    <x v="559"/>
  </r>
  <r>
    <x v="3"/>
    <x v="559"/>
  </r>
  <r>
    <x v="3"/>
    <x v="559"/>
  </r>
  <r>
    <x v="3"/>
    <x v="559"/>
  </r>
  <r>
    <x v="3"/>
    <x v="424"/>
  </r>
  <r>
    <x v="3"/>
    <x v="424"/>
  </r>
  <r>
    <x v="3"/>
    <x v="424"/>
  </r>
  <r>
    <x v="3"/>
    <x v="424"/>
  </r>
  <r>
    <x v="3"/>
    <x v="733"/>
  </r>
  <r>
    <x v="3"/>
    <x v="278"/>
  </r>
  <r>
    <x v="3"/>
    <x v="106"/>
  </r>
  <r>
    <x v="3"/>
    <x v="480"/>
  </r>
  <r>
    <x v="3"/>
    <x v="608"/>
  </r>
  <r>
    <x v="3"/>
    <x v="608"/>
  </r>
  <r>
    <x v="3"/>
    <x v="253"/>
  </r>
  <r>
    <x v="3"/>
    <x v="497"/>
  </r>
  <r>
    <x v="3"/>
    <x v="351"/>
  </r>
  <r>
    <x v="3"/>
    <x v="566"/>
  </r>
  <r>
    <x v="3"/>
    <x v="566"/>
  </r>
  <r>
    <x v="3"/>
    <x v="520"/>
  </r>
  <r>
    <x v="3"/>
    <x v="268"/>
  </r>
  <r>
    <x v="3"/>
    <x v="392"/>
  </r>
  <r>
    <x v="3"/>
    <x v="392"/>
  </r>
  <r>
    <x v="3"/>
    <x v="392"/>
  </r>
  <r>
    <x v="3"/>
    <x v="406"/>
  </r>
  <r>
    <x v="3"/>
    <x v="67"/>
  </r>
  <r>
    <x v="3"/>
    <x v="225"/>
  </r>
  <r>
    <x v="3"/>
    <x v="194"/>
  </r>
  <r>
    <x v="3"/>
    <x v="97"/>
  </r>
  <r>
    <x v="3"/>
    <x v="510"/>
  </r>
  <r>
    <x v="3"/>
    <x v="748"/>
  </r>
  <r>
    <x v="3"/>
    <x v="748"/>
  </r>
  <r>
    <x v="3"/>
    <x v="176"/>
  </r>
  <r>
    <x v="3"/>
    <x v="4"/>
  </r>
  <r>
    <x v="3"/>
    <x v="100"/>
  </r>
  <r>
    <x v="3"/>
    <x v="610"/>
  </r>
  <r>
    <x v="3"/>
    <x v="610"/>
  </r>
  <r>
    <x v="3"/>
    <x v="610"/>
  </r>
  <r>
    <x v="3"/>
    <x v="610"/>
  </r>
  <r>
    <x v="3"/>
    <x v="241"/>
  </r>
  <r>
    <x v="3"/>
    <x v="241"/>
  </r>
  <r>
    <x v="3"/>
    <x v="594"/>
  </r>
  <r>
    <x v="3"/>
    <x v="381"/>
  </r>
  <r>
    <x v="3"/>
    <x v="254"/>
  </r>
  <r>
    <x v="3"/>
    <x v="254"/>
  </r>
  <r>
    <x v="3"/>
    <x v="103"/>
  </r>
  <r>
    <x v="3"/>
    <x v="103"/>
  </r>
  <r>
    <x v="3"/>
    <x v="103"/>
  </r>
  <r>
    <x v="3"/>
    <x v="103"/>
  </r>
  <r>
    <x v="3"/>
    <x v="365"/>
  </r>
  <r>
    <x v="3"/>
    <x v="365"/>
  </r>
  <r>
    <x v="3"/>
    <x v="365"/>
  </r>
  <r>
    <x v="3"/>
    <x v="365"/>
  </r>
  <r>
    <x v="3"/>
    <x v="418"/>
  </r>
  <r>
    <x v="3"/>
    <x v="418"/>
  </r>
  <r>
    <x v="3"/>
    <x v="307"/>
  </r>
  <r>
    <x v="3"/>
    <x v="350"/>
  </r>
  <r>
    <x v="3"/>
    <x v="350"/>
  </r>
  <r>
    <x v="3"/>
    <x v="141"/>
  </r>
  <r>
    <x v="3"/>
    <x v="743"/>
  </r>
  <r>
    <x v="3"/>
    <x v="611"/>
  </r>
  <r>
    <x v="3"/>
    <x v="551"/>
  </r>
  <r>
    <x v="3"/>
    <x v="266"/>
  </r>
  <r>
    <x v="3"/>
    <x v="792"/>
  </r>
  <r>
    <x v="3"/>
    <x v="792"/>
  </r>
  <r>
    <x v="3"/>
    <x v="792"/>
  </r>
  <r>
    <x v="3"/>
    <x v="792"/>
  </r>
  <r>
    <x v="3"/>
    <x v="792"/>
  </r>
  <r>
    <x v="3"/>
    <x v="792"/>
  </r>
  <r>
    <x v="3"/>
    <x v="792"/>
  </r>
  <r>
    <x v="3"/>
    <x v="792"/>
  </r>
  <r>
    <x v="3"/>
    <x v="692"/>
  </r>
  <r>
    <x v="3"/>
    <x v="692"/>
  </r>
  <r>
    <x v="3"/>
    <x v="692"/>
  </r>
  <r>
    <x v="3"/>
    <x v="680"/>
  </r>
  <r>
    <x v="3"/>
    <x v="139"/>
  </r>
  <r>
    <x v="3"/>
    <x v="668"/>
  </r>
  <r>
    <x v="3"/>
    <x v="456"/>
  </r>
  <r>
    <x v="3"/>
    <x v="456"/>
  </r>
  <r>
    <x v="3"/>
    <x v="456"/>
  </r>
  <r>
    <x v="3"/>
    <x v="453"/>
  </r>
  <r>
    <x v="3"/>
    <x v="453"/>
  </r>
  <r>
    <x v="3"/>
    <x v="453"/>
  </r>
  <r>
    <x v="3"/>
    <x v="453"/>
  </r>
  <r>
    <x v="3"/>
    <x v="453"/>
  </r>
  <r>
    <x v="3"/>
    <x v="684"/>
  </r>
  <r>
    <x v="3"/>
    <x v="684"/>
  </r>
  <r>
    <x v="3"/>
    <x v="505"/>
  </r>
  <r>
    <x v="3"/>
    <x v="505"/>
  </r>
  <r>
    <x v="3"/>
    <x v="365"/>
  </r>
  <r>
    <x v="3"/>
    <x v="365"/>
  </r>
  <r>
    <x v="3"/>
    <x v="365"/>
  </r>
  <r>
    <x v="3"/>
    <x v="365"/>
  </r>
  <r>
    <x v="3"/>
    <x v="365"/>
  </r>
  <r>
    <x v="3"/>
    <x v="778"/>
  </r>
  <r>
    <x v="3"/>
    <x v="692"/>
  </r>
  <r>
    <x v="3"/>
    <x v="692"/>
  </r>
  <r>
    <x v="3"/>
    <x v="692"/>
  </r>
  <r>
    <x v="3"/>
    <x v="31"/>
  </r>
  <r>
    <x v="3"/>
    <x v="757"/>
  </r>
  <r>
    <x v="3"/>
    <x v="173"/>
  </r>
  <r>
    <x v="3"/>
    <x v="35"/>
  </r>
  <r>
    <x v="3"/>
    <x v="35"/>
  </r>
  <r>
    <x v="3"/>
    <x v="287"/>
  </r>
  <r>
    <x v="3"/>
    <x v="287"/>
  </r>
  <r>
    <x v="3"/>
    <x v="578"/>
  </r>
  <r>
    <x v="3"/>
    <x v="578"/>
  </r>
  <r>
    <x v="3"/>
    <x v="500"/>
  </r>
  <r>
    <x v="3"/>
    <x v="558"/>
  </r>
  <r>
    <x v="3"/>
    <x v="549"/>
  </r>
  <r>
    <x v="3"/>
    <x v="574"/>
  </r>
  <r>
    <x v="3"/>
    <x v="253"/>
  </r>
  <r>
    <x v="3"/>
    <x v="148"/>
  </r>
  <r>
    <x v="3"/>
    <x v="672"/>
  </r>
  <r>
    <x v="3"/>
    <x v="403"/>
  </r>
  <r>
    <x v="3"/>
    <x v="212"/>
  </r>
  <r>
    <x v="3"/>
    <x v="212"/>
  </r>
  <r>
    <x v="3"/>
    <x v="291"/>
  </r>
  <r>
    <x v="3"/>
    <x v="291"/>
  </r>
  <r>
    <x v="3"/>
    <x v="291"/>
  </r>
  <r>
    <x v="3"/>
    <x v="291"/>
  </r>
  <r>
    <x v="3"/>
    <x v="264"/>
  </r>
  <r>
    <x v="3"/>
    <x v="458"/>
  </r>
  <r>
    <x v="3"/>
    <x v="725"/>
  </r>
  <r>
    <x v="3"/>
    <x v="725"/>
  </r>
  <r>
    <x v="3"/>
    <x v="518"/>
  </r>
  <r>
    <x v="3"/>
    <x v="518"/>
  </r>
  <r>
    <x v="3"/>
    <x v="518"/>
  </r>
  <r>
    <x v="3"/>
    <x v="518"/>
  </r>
  <r>
    <x v="3"/>
    <x v="518"/>
  </r>
  <r>
    <x v="3"/>
    <x v="136"/>
  </r>
  <r>
    <x v="3"/>
    <x v="136"/>
  </r>
  <r>
    <x v="3"/>
    <x v="615"/>
  </r>
  <r>
    <x v="3"/>
    <x v="317"/>
  </r>
  <r>
    <x v="3"/>
    <x v="108"/>
  </r>
  <r>
    <x v="3"/>
    <x v="586"/>
  </r>
  <r>
    <x v="3"/>
    <x v="283"/>
  </r>
  <r>
    <x v="3"/>
    <x v="283"/>
  </r>
  <r>
    <x v="3"/>
    <x v="258"/>
  </r>
  <r>
    <x v="3"/>
    <x v="5"/>
  </r>
  <r>
    <x v="3"/>
    <x v="210"/>
  </r>
  <r>
    <x v="3"/>
    <x v="210"/>
  </r>
  <r>
    <x v="3"/>
    <x v="770"/>
  </r>
  <r>
    <x v="3"/>
    <x v="41"/>
  </r>
  <r>
    <x v="3"/>
    <x v="41"/>
  </r>
  <r>
    <x v="3"/>
    <x v="41"/>
  </r>
  <r>
    <x v="3"/>
    <x v="287"/>
  </r>
  <r>
    <x v="3"/>
    <x v="494"/>
  </r>
  <r>
    <x v="3"/>
    <x v="651"/>
  </r>
  <r>
    <x v="3"/>
    <x v="711"/>
  </r>
  <r>
    <x v="3"/>
    <x v="653"/>
  </r>
  <r>
    <x v="3"/>
    <x v="289"/>
  </r>
  <r>
    <x v="3"/>
    <x v="586"/>
  </r>
  <r>
    <x v="3"/>
    <x v="190"/>
  </r>
  <r>
    <x v="3"/>
    <x v="506"/>
  </r>
  <r>
    <x v="3"/>
    <x v="639"/>
  </r>
  <r>
    <x v="3"/>
    <x v="290"/>
  </r>
  <r>
    <x v="3"/>
    <x v="534"/>
  </r>
  <r>
    <x v="3"/>
    <x v="534"/>
  </r>
  <r>
    <x v="3"/>
    <x v="534"/>
  </r>
  <r>
    <x v="3"/>
    <x v="537"/>
  </r>
  <r>
    <x v="3"/>
    <x v="306"/>
  </r>
  <r>
    <x v="3"/>
    <x v="306"/>
  </r>
  <r>
    <x v="3"/>
    <x v="306"/>
  </r>
  <r>
    <x v="3"/>
    <x v="306"/>
  </r>
  <r>
    <x v="3"/>
    <x v="306"/>
  </r>
  <r>
    <x v="3"/>
    <x v="306"/>
  </r>
  <r>
    <x v="3"/>
    <x v="471"/>
  </r>
  <r>
    <x v="3"/>
    <x v="471"/>
  </r>
  <r>
    <x v="3"/>
    <x v="471"/>
  </r>
  <r>
    <x v="3"/>
    <x v="471"/>
  </r>
  <r>
    <x v="3"/>
    <x v="471"/>
  </r>
  <r>
    <x v="3"/>
    <x v="471"/>
  </r>
  <r>
    <x v="3"/>
    <x v="472"/>
  </r>
  <r>
    <x v="3"/>
    <x v="472"/>
  </r>
  <r>
    <x v="3"/>
    <x v="349"/>
  </r>
  <r>
    <x v="3"/>
    <x v="349"/>
  </r>
  <r>
    <x v="3"/>
    <x v="349"/>
  </r>
  <r>
    <x v="3"/>
    <x v="458"/>
  </r>
  <r>
    <x v="3"/>
    <x v="337"/>
  </r>
  <r>
    <x v="3"/>
    <x v="337"/>
  </r>
  <r>
    <x v="3"/>
    <x v="768"/>
  </r>
  <r>
    <x v="3"/>
    <x v="351"/>
  </r>
  <r>
    <x v="3"/>
    <x v="287"/>
  </r>
  <r>
    <x v="3"/>
    <x v="380"/>
  </r>
  <r>
    <x v="3"/>
    <x v="431"/>
  </r>
  <r>
    <x v="3"/>
    <x v="5"/>
  </r>
  <r>
    <x v="3"/>
    <x v="191"/>
  </r>
  <r>
    <x v="3"/>
    <x v="191"/>
  </r>
  <r>
    <x v="3"/>
    <x v="191"/>
  </r>
  <r>
    <x v="3"/>
    <x v="525"/>
  </r>
  <r>
    <x v="3"/>
    <x v="46"/>
  </r>
  <r>
    <x v="3"/>
    <x v="46"/>
  </r>
  <r>
    <x v="3"/>
    <x v="207"/>
  </r>
  <r>
    <x v="3"/>
    <x v="207"/>
  </r>
  <r>
    <x v="3"/>
    <x v="207"/>
  </r>
  <r>
    <x v="3"/>
    <x v="207"/>
  </r>
  <r>
    <x v="3"/>
    <x v="460"/>
  </r>
  <r>
    <x v="3"/>
    <x v="124"/>
  </r>
  <r>
    <x v="3"/>
    <x v="124"/>
  </r>
  <r>
    <x v="3"/>
    <x v="590"/>
  </r>
  <r>
    <x v="3"/>
    <x v="386"/>
  </r>
  <r>
    <x v="3"/>
    <x v="386"/>
  </r>
  <r>
    <x v="3"/>
    <x v="313"/>
  </r>
  <r>
    <x v="3"/>
    <x v="92"/>
  </r>
  <r>
    <x v="3"/>
    <x v="145"/>
  </r>
  <r>
    <x v="3"/>
    <x v="318"/>
  </r>
  <r>
    <x v="3"/>
    <x v="584"/>
  </r>
  <r>
    <x v="3"/>
    <x v="584"/>
  </r>
  <r>
    <x v="3"/>
    <x v="754"/>
  </r>
  <r>
    <x v="3"/>
    <x v="251"/>
  </r>
  <r>
    <x v="3"/>
    <x v="21"/>
  </r>
  <r>
    <x v="3"/>
    <x v="21"/>
  </r>
  <r>
    <x v="3"/>
    <x v="203"/>
  </r>
  <r>
    <x v="3"/>
    <x v="460"/>
  </r>
  <r>
    <x v="3"/>
    <x v="299"/>
  </r>
  <r>
    <x v="3"/>
    <x v="364"/>
  </r>
  <r>
    <x v="3"/>
    <x v="613"/>
  </r>
  <r>
    <x v="3"/>
    <x v="613"/>
  </r>
  <r>
    <x v="3"/>
    <x v="710"/>
  </r>
  <r>
    <x v="3"/>
    <x v="72"/>
  </r>
  <r>
    <x v="3"/>
    <x v="213"/>
  </r>
  <r>
    <x v="3"/>
    <x v="144"/>
  </r>
  <r>
    <x v="3"/>
    <x v="89"/>
  </r>
  <r>
    <x v="3"/>
    <x v="772"/>
  </r>
  <r>
    <x v="3"/>
    <x v="393"/>
  </r>
  <r>
    <x v="3"/>
    <x v="393"/>
  </r>
  <r>
    <x v="3"/>
    <x v="393"/>
  </r>
  <r>
    <x v="3"/>
    <x v="393"/>
  </r>
  <r>
    <x v="3"/>
    <x v="693"/>
  </r>
  <r>
    <x v="3"/>
    <x v="2"/>
  </r>
  <r>
    <x v="3"/>
    <x v="291"/>
  </r>
  <r>
    <x v="3"/>
    <x v="544"/>
  </r>
  <r>
    <x v="3"/>
    <x v="544"/>
  </r>
  <r>
    <x v="3"/>
    <x v="544"/>
  </r>
  <r>
    <x v="3"/>
    <x v="164"/>
  </r>
  <r>
    <x v="3"/>
    <x v="164"/>
  </r>
  <r>
    <x v="3"/>
    <x v="349"/>
  </r>
  <r>
    <x v="3"/>
    <x v="21"/>
  </r>
  <r>
    <x v="3"/>
    <x v="733"/>
  </r>
  <r>
    <x v="3"/>
    <x v="19"/>
  </r>
  <r>
    <x v="3"/>
    <x v="709"/>
  </r>
  <r>
    <x v="3"/>
    <x v="197"/>
  </r>
  <r>
    <x v="3"/>
    <x v="480"/>
  </r>
  <r>
    <x v="3"/>
    <x v="121"/>
  </r>
  <r>
    <x v="3"/>
    <x v="121"/>
  </r>
  <r>
    <x v="3"/>
    <x v="584"/>
  </r>
  <r>
    <x v="3"/>
    <x v="584"/>
  </r>
  <r>
    <x v="3"/>
    <x v="757"/>
  </r>
  <r>
    <x v="3"/>
    <x v="757"/>
  </r>
  <r>
    <x v="3"/>
    <x v="335"/>
  </r>
  <r>
    <x v="3"/>
    <x v="141"/>
  </r>
  <r>
    <x v="3"/>
    <x v="141"/>
  </r>
  <r>
    <x v="3"/>
    <x v="792"/>
  </r>
  <r>
    <x v="3"/>
    <x v="792"/>
  </r>
  <r>
    <x v="3"/>
    <x v="792"/>
  </r>
  <r>
    <x v="3"/>
    <x v="792"/>
  </r>
  <r>
    <x v="3"/>
    <x v="792"/>
  </r>
  <r>
    <x v="3"/>
    <x v="638"/>
  </r>
  <r>
    <x v="3"/>
    <x v="5"/>
  </r>
  <r>
    <x v="3"/>
    <x v="721"/>
  </r>
  <r>
    <x v="3"/>
    <x v="721"/>
  </r>
  <r>
    <x v="3"/>
    <x v="610"/>
  </r>
  <r>
    <x v="3"/>
    <x v="763"/>
  </r>
  <r>
    <x v="3"/>
    <x v="763"/>
  </r>
  <r>
    <x v="3"/>
    <x v="763"/>
  </r>
  <r>
    <x v="3"/>
    <x v="763"/>
  </r>
  <r>
    <x v="3"/>
    <x v="763"/>
  </r>
  <r>
    <x v="3"/>
    <x v="446"/>
  </r>
  <r>
    <x v="3"/>
    <x v="446"/>
  </r>
  <r>
    <x v="3"/>
    <x v="555"/>
  </r>
  <r>
    <x v="3"/>
    <x v="555"/>
  </r>
  <r>
    <x v="3"/>
    <x v="555"/>
  </r>
  <r>
    <x v="3"/>
    <x v="555"/>
  </r>
  <r>
    <x v="3"/>
    <x v="657"/>
  </r>
  <r>
    <x v="3"/>
    <x v="775"/>
  </r>
  <r>
    <x v="3"/>
    <x v="775"/>
  </r>
  <r>
    <x v="3"/>
    <x v="375"/>
  </r>
  <r>
    <x v="3"/>
    <x v="69"/>
  </r>
  <r>
    <x v="3"/>
    <x v="69"/>
  </r>
  <r>
    <x v="3"/>
    <x v="69"/>
  </r>
  <r>
    <x v="3"/>
    <x v="69"/>
  </r>
  <r>
    <x v="3"/>
    <x v="721"/>
  </r>
  <r>
    <x v="3"/>
    <x v="49"/>
  </r>
  <r>
    <x v="3"/>
    <x v="579"/>
  </r>
  <r>
    <x v="3"/>
    <x v="579"/>
  </r>
  <r>
    <x v="3"/>
    <x v="260"/>
  </r>
  <r>
    <x v="3"/>
    <x v="260"/>
  </r>
  <r>
    <x v="3"/>
    <x v="514"/>
  </r>
  <r>
    <x v="3"/>
    <x v="514"/>
  </r>
  <r>
    <x v="3"/>
    <x v="660"/>
  </r>
  <r>
    <x v="3"/>
    <x v="660"/>
  </r>
  <r>
    <x v="3"/>
    <x v="118"/>
  </r>
  <r>
    <x v="3"/>
    <x v="180"/>
  </r>
  <r>
    <x v="3"/>
    <x v="180"/>
  </r>
  <r>
    <x v="3"/>
    <x v="180"/>
  </r>
  <r>
    <x v="3"/>
    <x v="54"/>
  </r>
  <r>
    <x v="3"/>
    <x v="77"/>
  </r>
  <r>
    <x v="3"/>
    <x v="64"/>
  </r>
  <r>
    <x v="3"/>
    <x v="64"/>
  </r>
  <r>
    <x v="3"/>
    <x v="269"/>
  </r>
  <r>
    <x v="3"/>
    <x v="269"/>
  </r>
  <r>
    <x v="3"/>
    <x v="54"/>
  </r>
  <r>
    <x v="3"/>
    <x v="54"/>
  </r>
  <r>
    <x v="3"/>
    <x v="542"/>
  </r>
  <r>
    <x v="3"/>
    <x v="542"/>
  </r>
  <r>
    <x v="3"/>
    <x v="75"/>
  </r>
  <r>
    <x v="3"/>
    <x v="459"/>
  </r>
  <r>
    <x v="3"/>
    <x v="101"/>
  </r>
  <r>
    <x v="3"/>
    <x v="101"/>
  </r>
  <r>
    <x v="3"/>
    <x v="101"/>
  </r>
  <r>
    <x v="3"/>
    <x v="101"/>
  </r>
  <r>
    <x v="3"/>
    <x v="414"/>
  </r>
  <r>
    <x v="3"/>
    <x v="90"/>
  </r>
  <r>
    <x v="3"/>
    <x v="121"/>
  </r>
  <r>
    <x v="3"/>
    <x v="121"/>
  </r>
  <r>
    <x v="3"/>
    <x v="121"/>
  </r>
  <r>
    <x v="3"/>
    <x v="157"/>
  </r>
  <r>
    <x v="3"/>
    <x v="72"/>
  </r>
  <r>
    <x v="3"/>
    <x v="429"/>
  </r>
  <r>
    <x v="3"/>
    <x v="429"/>
  </r>
  <r>
    <x v="3"/>
    <x v="429"/>
  </r>
  <r>
    <x v="3"/>
    <x v="429"/>
  </r>
  <r>
    <x v="3"/>
    <x v="429"/>
  </r>
  <r>
    <x v="3"/>
    <x v="204"/>
  </r>
  <r>
    <x v="3"/>
    <x v="204"/>
  </r>
  <r>
    <x v="3"/>
    <x v="225"/>
  </r>
  <r>
    <x v="3"/>
    <x v="225"/>
  </r>
  <r>
    <x v="3"/>
    <x v="74"/>
  </r>
  <r>
    <x v="3"/>
    <x v="74"/>
  </r>
  <r>
    <x v="3"/>
    <x v="74"/>
  </r>
  <r>
    <x v="3"/>
    <x v="742"/>
  </r>
  <r>
    <x v="3"/>
    <x v="251"/>
  </r>
  <r>
    <x v="3"/>
    <x v="744"/>
  </r>
  <r>
    <x v="3"/>
    <x v="744"/>
  </r>
  <r>
    <x v="3"/>
    <x v="744"/>
  </r>
  <r>
    <x v="3"/>
    <x v="362"/>
  </r>
  <r>
    <x v="3"/>
    <x v="362"/>
  </r>
  <r>
    <x v="3"/>
    <x v="210"/>
  </r>
  <r>
    <x v="3"/>
    <x v="136"/>
  </r>
  <r>
    <x v="3"/>
    <x v="616"/>
  </r>
  <r>
    <x v="3"/>
    <x v="616"/>
  </r>
  <r>
    <x v="3"/>
    <x v="616"/>
  </r>
  <r>
    <x v="3"/>
    <x v="545"/>
  </r>
  <r>
    <x v="3"/>
    <x v="284"/>
  </r>
  <r>
    <x v="3"/>
    <x v="10"/>
  </r>
  <r>
    <x v="3"/>
    <x v="359"/>
  </r>
  <r>
    <x v="3"/>
    <x v="359"/>
  </r>
  <r>
    <x v="3"/>
    <x v="359"/>
  </r>
  <r>
    <x v="3"/>
    <x v="359"/>
  </r>
  <r>
    <x v="3"/>
    <x v="217"/>
  </r>
  <r>
    <x v="3"/>
    <x v="477"/>
  </r>
  <r>
    <x v="3"/>
    <x v="477"/>
  </r>
  <r>
    <x v="3"/>
    <x v="138"/>
  </r>
  <r>
    <x v="3"/>
    <x v="138"/>
  </r>
  <r>
    <x v="3"/>
    <x v="365"/>
  </r>
  <r>
    <x v="3"/>
    <x v="365"/>
  </r>
  <r>
    <x v="3"/>
    <x v="20"/>
  </r>
  <r>
    <x v="3"/>
    <x v="20"/>
  </r>
  <r>
    <x v="3"/>
    <x v="548"/>
  </r>
  <r>
    <x v="3"/>
    <x v="75"/>
  </r>
  <r>
    <x v="3"/>
    <x v="75"/>
  </r>
  <r>
    <x v="3"/>
    <x v="75"/>
  </r>
  <r>
    <x v="3"/>
    <x v="75"/>
  </r>
  <r>
    <x v="3"/>
    <x v="190"/>
  </r>
  <r>
    <x v="3"/>
    <x v="678"/>
  </r>
  <r>
    <x v="3"/>
    <x v="678"/>
  </r>
  <r>
    <x v="3"/>
    <x v="196"/>
  </r>
  <r>
    <x v="3"/>
    <x v="378"/>
  </r>
  <r>
    <x v="3"/>
    <x v="739"/>
  </r>
  <r>
    <x v="3"/>
    <x v="706"/>
  </r>
  <r>
    <x v="3"/>
    <x v="706"/>
  </r>
  <r>
    <x v="3"/>
    <x v="443"/>
  </r>
  <r>
    <x v="3"/>
    <x v="443"/>
  </r>
  <r>
    <x v="3"/>
    <x v="154"/>
  </r>
  <r>
    <x v="3"/>
    <x v="381"/>
  </r>
  <r>
    <x v="3"/>
    <x v="32"/>
  </r>
  <r>
    <x v="3"/>
    <x v="32"/>
  </r>
  <r>
    <x v="3"/>
    <x v="615"/>
  </r>
  <r>
    <x v="3"/>
    <x v="615"/>
  </r>
  <r>
    <x v="3"/>
    <x v="16"/>
  </r>
  <r>
    <x v="3"/>
    <x v="742"/>
  </r>
  <r>
    <x v="3"/>
    <x v="501"/>
  </r>
  <r>
    <x v="3"/>
    <x v="644"/>
  </r>
  <r>
    <x v="3"/>
    <x v="644"/>
  </r>
  <r>
    <x v="3"/>
    <x v="644"/>
  </r>
  <r>
    <x v="3"/>
    <x v="644"/>
  </r>
  <r>
    <x v="3"/>
    <x v="14"/>
  </r>
  <r>
    <x v="3"/>
    <x v="462"/>
  </r>
  <r>
    <x v="3"/>
    <x v="462"/>
  </r>
  <r>
    <x v="3"/>
    <x v="235"/>
  </r>
  <r>
    <x v="3"/>
    <x v="512"/>
  </r>
  <r>
    <x v="3"/>
    <x v="369"/>
  </r>
  <r>
    <x v="3"/>
    <x v="369"/>
  </r>
  <r>
    <x v="3"/>
    <x v="606"/>
  </r>
  <r>
    <x v="3"/>
    <x v="215"/>
  </r>
  <r>
    <x v="3"/>
    <x v="215"/>
  </r>
  <r>
    <x v="3"/>
    <x v="722"/>
  </r>
  <r>
    <x v="3"/>
    <x v="722"/>
  </r>
  <r>
    <x v="3"/>
    <x v="722"/>
  </r>
  <r>
    <x v="3"/>
    <x v="722"/>
  </r>
  <r>
    <x v="3"/>
    <x v="722"/>
  </r>
  <r>
    <x v="3"/>
    <x v="46"/>
  </r>
  <r>
    <x v="3"/>
    <x v="46"/>
  </r>
  <r>
    <x v="3"/>
    <x v="291"/>
  </r>
  <r>
    <x v="3"/>
    <x v="291"/>
  </r>
  <r>
    <x v="3"/>
    <x v="754"/>
  </r>
  <r>
    <x v="3"/>
    <x v="754"/>
  </r>
  <r>
    <x v="3"/>
    <x v="440"/>
  </r>
  <r>
    <x v="3"/>
    <x v="440"/>
  </r>
  <r>
    <x v="3"/>
    <x v="649"/>
  </r>
  <r>
    <x v="3"/>
    <x v="649"/>
  </r>
  <r>
    <x v="3"/>
    <x v="712"/>
  </r>
  <r>
    <x v="3"/>
    <x v="218"/>
  </r>
  <r>
    <x v="3"/>
    <x v="218"/>
  </r>
  <r>
    <x v="3"/>
    <x v="691"/>
  </r>
  <r>
    <x v="3"/>
    <x v="691"/>
  </r>
  <r>
    <x v="3"/>
    <x v="237"/>
  </r>
  <r>
    <x v="3"/>
    <x v="237"/>
  </r>
  <r>
    <x v="3"/>
    <x v="237"/>
  </r>
  <r>
    <x v="3"/>
    <x v="237"/>
  </r>
  <r>
    <x v="3"/>
    <x v="237"/>
  </r>
  <r>
    <x v="3"/>
    <x v="356"/>
  </r>
  <r>
    <x v="3"/>
    <x v="486"/>
  </r>
  <r>
    <x v="3"/>
    <x v="486"/>
  </r>
  <r>
    <x v="3"/>
    <x v="471"/>
  </r>
  <r>
    <x v="3"/>
    <x v="471"/>
  </r>
  <r>
    <x v="3"/>
    <x v="471"/>
  </r>
  <r>
    <x v="3"/>
    <x v="287"/>
  </r>
  <r>
    <x v="3"/>
    <x v="207"/>
  </r>
  <r>
    <x v="3"/>
    <x v="207"/>
  </r>
  <r>
    <x v="3"/>
    <x v="187"/>
  </r>
  <r>
    <x v="3"/>
    <x v="187"/>
  </r>
  <r>
    <x v="3"/>
    <x v="72"/>
  </r>
  <r>
    <x v="3"/>
    <x v="297"/>
  </r>
  <r>
    <x v="3"/>
    <x v="770"/>
  </r>
  <r>
    <x v="3"/>
    <x v="672"/>
  </r>
  <r>
    <x v="3"/>
    <x v="723"/>
  </r>
  <r>
    <x v="3"/>
    <x v="59"/>
  </r>
  <r>
    <x v="3"/>
    <x v="59"/>
  </r>
  <r>
    <x v="3"/>
    <x v="665"/>
  </r>
  <r>
    <x v="3"/>
    <x v="665"/>
  </r>
  <r>
    <x v="3"/>
    <x v="665"/>
  </r>
  <r>
    <x v="3"/>
    <x v="713"/>
  </r>
  <r>
    <x v="3"/>
    <x v="244"/>
  </r>
  <r>
    <x v="3"/>
    <x v="335"/>
  </r>
  <r>
    <x v="3"/>
    <x v="343"/>
  </r>
  <r>
    <x v="3"/>
    <x v="343"/>
  </r>
  <r>
    <x v="3"/>
    <x v="343"/>
  </r>
  <r>
    <x v="3"/>
    <x v="343"/>
  </r>
  <r>
    <x v="3"/>
    <x v="343"/>
  </r>
  <r>
    <x v="3"/>
    <x v="583"/>
  </r>
  <r>
    <x v="3"/>
    <x v="583"/>
  </r>
  <r>
    <x v="3"/>
    <x v="583"/>
  </r>
  <r>
    <x v="3"/>
    <x v="265"/>
  </r>
  <r>
    <x v="3"/>
    <x v="265"/>
  </r>
  <r>
    <x v="3"/>
    <x v="265"/>
  </r>
  <r>
    <x v="3"/>
    <x v="265"/>
  </r>
  <r>
    <x v="3"/>
    <x v="265"/>
  </r>
  <r>
    <x v="3"/>
    <x v="200"/>
  </r>
  <r>
    <x v="3"/>
    <x v="200"/>
  </r>
  <r>
    <x v="3"/>
    <x v="605"/>
  </r>
  <r>
    <x v="3"/>
    <x v="605"/>
  </r>
  <r>
    <x v="3"/>
    <x v="786"/>
  </r>
  <r>
    <x v="3"/>
    <x v="786"/>
  </r>
  <r>
    <x v="3"/>
    <x v="565"/>
  </r>
  <r>
    <x v="3"/>
    <x v="565"/>
  </r>
  <r>
    <x v="3"/>
    <x v="525"/>
  </r>
  <r>
    <x v="3"/>
    <x v="525"/>
  </r>
  <r>
    <x v="3"/>
    <x v="342"/>
  </r>
  <r>
    <x v="3"/>
    <x v="706"/>
  </r>
  <r>
    <x v="3"/>
    <x v="703"/>
  </r>
  <r>
    <x v="3"/>
    <x v="703"/>
  </r>
  <r>
    <x v="3"/>
    <x v="562"/>
  </r>
  <r>
    <x v="3"/>
    <x v="562"/>
  </r>
  <r>
    <x v="3"/>
    <x v="562"/>
  </r>
  <r>
    <x v="3"/>
    <x v="770"/>
  </r>
  <r>
    <x v="3"/>
    <x v="573"/>
  </r>
  <r>
    <x v="3"/>
    <x v="573"/>
  </r>
  <r>
    <x v="3"/>
    <x v="573"/>
  </r>
  <r>
    <x v="3"/>
    <x v="197"/>
  </r>
  <r>
    <x v="3"/>
    <x v="197"/>
  </r>
  <r>
    <x v="3"/>
    <x v="197"/>
  </r>
  <r>
    <x v="3"/>
    <x v="423"/>
  </r>
  <r>
    <x v="3"/>
    <x v="55"/>
  </r>
  <r>
    <x v="3"/>
    <x v="55"/>
  </r>
  <r>
    <x v="3"/>
    <x v="521"/>
  </r>
  <r>
    <x v="3"/>
    <x v="450"/>
  </r>
  <r>
    <x v="3"/>
    <x v="450"/>
  </r>
  <r>
    <x v="3"/>
    <x v="450"/>
  </r>
  <r>
    <x v="3"/>
    <x v="450"/>
  </r>
  <r>
    <x v="3"/>
    <x v="450"/>
  </r>
  <r>
    <x v="3"/>
    <x v="474"/>
  </r>
  <r>
    <x v="3"/>
    <x v="60"/>
  </r>
  <r>
    <x v="3"/>
    <x v="636"/>
  </r>
  <r>
    <x v="3"/>
    <x v="653"/>
  </r>
  <r>
    <x v="3"/>
    <x v="653"/>
  </r>
  <r>
    <x v="3"/>
    <x v="653"/>
  </r>
  <r>
    <x v="3"/>
    <x v="297"/>
  </r>
  <r>
    <x v="3"/>
    <x v="132"/>
  </r>
  <r>
    <x v="3"/>
    <x v="497"/>
  </r>
  <r>
    <x v="3"/>
    <x v="544"/>
  </r>
  <r>
    <x v="3"/>
    <x v="544"/>
  </r>
  <r>
    <x v="3"/>
    <x v="544"/>
  </r>
  <r>
    <x v="3"/>
    <x v="544"/>
  </r>
  <r>
    <x v="3"/>
    <x v="544"/>
  </r>
  <r>
    <x v="3"/>
    <x v="544"/>
  </r>
  <r>
    <x v="3"/>
    <x v="544"/>
  </r>
  <r>
    <x v="3"/>
    <x v="743"/>
  </r>
  <r>
    <x v="3"/>
    <x v="442"/>
  </r>
  <r>
    <x v="3"/>
    <x v="442"/>
  </r>
  <r>
    <x v="3"/>
    <x v="111"/>
  </r>
  <r>
    <x v="3"/>
    <x v="111"/>
  </r>
  <r>
    <x v="3"/>
    <x v="111"/>
  </r>
  <r>
    <x v="3"/>
    <x v="787"/>
  </r>
  <r>
    <x v="3"/>
    <x v="787"/>
  </r>
  <r>
    <x v="3"/>
    <x v="787"/>
  </r>
  <r>
    <x v="3"/>
    <x v="787"/>
  </r>
  <r>
    <x v="3"/>
    <x v="460"/>
  </r>
  <r>
    <x v="3"/>
    <x v="11"/>
  </r>
  <r>
    <x v="3"/>
    <x v="550"/>
  </r>
  <r>
    <x v="3"/>
    <x v="550"/>
  </r>
  <r>
    <x v="3"/>
    <x v="550"/>
  </r>
  <r>
    <x v="3"/>
    <x v="619"/>
  </r>
  <r>
    <x v="3"/>
    <x v="20"/>
  </r>
  <r>
    <x v="3"/>
    <x v="786"/>
  </r>
  <r>
    <x v="3"/>
    <x v="641"/>
  </r>
  <r>
    <x v="3"/>
    <x v="641"/>
  </r>
  <r>
    <x v="3"/>
    <x v="641"/>
  </r>
  <r>
    <x v="3"/>
    <x v="641"/>
  </r>
  <r>
    <x v="3"/>
    <x v="641"/>
  </r>
  <r>
    <x v="3"/>
    <x v="641"/>
  </r>
  <r>
    <x v="3"/>
    <x v="641"/>
  </r>
  <r>
    <x v="3"/>
    <x v="641"/>
  </r>
  <r>
    <x v="3"/>
    <x v="773"/>
  </r>
  <r>
    <x v="3"/>
    <x v="762"/>
  </r>
  <r>
    <x v="3"/>
    <x v="279"/>
  </r>
  <r>
    <x v="3"/>
    <x v="279"/>
  </r>
  <r>
    <x v="3"/>
    <x v="279"/>
  </r>
  <r>
    <x v="3"/>
    <x v="279"/>
  </r>
  <r>
    <x v="3"/>
    <x v="279"/>
  </r>
  <r>
    <x v="3"/>
    <x v="710"/>
  </r>
  <r>
    <x v="3"/>
    <x v="633"/>
  </r>
  <r>
    <x v="3"/>
    <x v="633"/>
  </r>
  <r>
    <x v="3"/>
    <x v="633"/>
  </r>
  <r>
    <x v="3"/>
    <x v="336"/>
  </r>
  <r>
    <x v="3"/>
    <x v="374"/>
  </r>
  <r>
    <x v="3"/>
    <x v="10"/>
  </r>
  <r>
    <x v="3"/>
    <x v="712"/>
  </r>
  <r>
    <x v="3"/>
    <x v="712"/>
  </r>
  <r>
    <x v="3"/>
    <x v="712"/>
  </r>
  <r>
    <x v="3"/>
    <x v="124"/>
  </r>
  <r>
    <x v="3"/>
    <x v="751"/>
  </r>
  <r>
    <x v="3"/>
    <x v="751"/>
  </r>
  <r>
    <x v="3"/>
    <x v="751"/>
  </r>
  <r>
    <x v="3"/>
    <x v="201"/>
  </r>
  <r>
    <x v="3"/>
    <x v="87"/>
  </r>
  <r>
    <x v="3"/>
    <x v="436"/>
  </r>
  <r>
    <x v="3"/>
    <x v="436"/>
  </r>
  <r>
    <x v="3"/>
    <x v="436"/>
  </r>
  <r>
    <x v="3"/>
    <x v="513"/>
  </r>
  <r>
    <x v="3"/>
    <x v="513"/>
  </r>
  <r>
    <x v="3"/>
    <x v="246"/>
  </r>
  <r>
    <x v="3"/>
    <x v="246"/>
  </r>
  <r>
    <x v="3"/>
    <x v="715"/>
  </r>
  <r>
    <x v="3"/>
    <x v="715"/>
  </r>
  <r>
    <x v="3"/>
    <x v="715"/>
  </r>
  <r>
    <x v="3"/>
    <x v="715"/>
  </r>
  <r>
    <x v="3"/>
    <x v="715"/>
  </r>
  <r>
    <x v="3"/>
    <x v="540"/>
  </r>
  <r>
    <x v="3"/>
    <x v="540"/>
  </r>
  <r>
    <x v="3"/>
    <x v="396"/>
  </r>
  <r>
    <x v="3"/>
    <x v="558"/>
  </r>
  <r>
    <x v="3"/>
    <x v="171"/>
  </r>
  <r>
    <x v="3"/>
    <x v="171"/>
  </r>
  <r>
    <x v="3"/>
    <x v="489"/>
  </r>
  <r>
    <x v="3"/>
    <x v="587"/>
  </r>
  <r>
    <x v="3"/>
    <x v="418"/>
  </r>
  <r>
    <x v="3"/>
    <x v="248"/>
  </r>
  <r>
    <x v="3"/>
    <x v="248"/>
  </r>
  <r>
    <x v="3"/>
    <x v="492"/>
  </r>
  <r>
    <x v="3"/>
    <x v="348"/>
  </r>
  <r>
    <x v="3"/>
    <x v="348"/>
  </r>
  <r>
    <x v="3"/>
    <x v="348"/>
  </r>
  <r>
    <x v="3"/>
    <x v="348"/>
  </r>
  <r>
    <x v="3"/>
    <x v="348"/>
  </r>
  <r>
    <x v="3"/>
    <x v="348"/>
  </r>
  <r>
    <x v="3"/>
    <x v="348"/>
  </r>
  <r>
    <x v="3"/>
    <x v="348"/>
  </r>
  <r>
    <x v="3"/>
    <x v="348"/>
  </r>
  <r>
    <x v="3"/>
    <x v="16"/>
  </r>
  <r>
    <x v="3"/>
    <x v="16"/>
  </r>
  <r>
    <x v="3"/>
    <x v="16"/>
  </r>
  <r>
    <x v="3"/>
    <x v="16"/>
  </r>
  <r>
    <x v="3"/>
    <x v="321"/>
  </r>
  <r>
    <x v="3"/>
    <x v="321"/>
  </r>
  <r>
    <x v="3"/>
    <x v="321"/>
  </r>
  <r>
    <x v="3"/>
    <x v="464"/>
  </r>
  <r>
    <x v="3"/>
    <x v="491"/>
  </r>
  <r>
    <x v="3"/>
    <x v="491"/>
  </r>
  <r>
    <x v="3"/>
    <x v="491"/>
  </r>
  <r>
    <x v="3"/>
    <x v="491"/>
  </r>
  <r>
    <x v="3"/>
    <x v="355"/>
  </r>
  <r>
    <x v="3"/>
    <x v="355"/>
  </r>
  <r>
    <x v="3"/>
    <x v="355"/>
  </r>
  <r>
    <x v="3"/>
    <x v="355"/>
  </r>
  <r>
    <x v="3"/>
    <x v="355"/>
  </r>
  <r>
    <x v="3"/>
    <x v="249"/>
  </r>
  <r>
    <x v="3"/>
    <x v="709"/>
  </r>
  <r>
    <x v="3"/>
    <x v="655"/>
  </r>
  <r>
    <x v="3"/>
    <x v="655"/>
  </r>
  <r>
    <x v="3"/>
    <x v="590"/>
  </r>
  <r>
    <x v="3"/>
    <x v="590"/>
  </r>
  <r>
    <x v="3"/>
    <x v="590"/>
  </r>
  <r>
    <x v="3"/>
    <x v="224"/>
  </r>
  <r>
    <x v="3"/>
    <x v="305"/>
  </r>
  <r>
    <x v="3"/>
    <x v="305"/>
  </r>
  <r>
    <x v="3"/>
    <x v="105"/>
  </r>
  <r>
    <x v="3"/>
    <x v="105"/>
  </r>
  <r>
    <x v="3"/>
    <x v="105"/>
  </r>
  <r>
    <x v="3"/>
    <x v="221"/>
  </r>
  <r>
    <x v="3"/>
    <x v="221"/>
  </r>
  <r>
    <x v="3"/>
    <x v="666"/>
  </r>
  <r>
    <x v="3"/>
    <x v="622"/>
  </r>
  <r>
    <x v="3"/>
    <x v="622"/>
  </r>
  <r>
    <x v="3"/>
    <x v="622"/>
  </r>
  <r>
    <x v="3"/>
    <x v="622"/>
  </r>
  <r>
    <x v="3"/>
    <x v="475"/>
  </r>
  <r>
    <x v="3"/>
    <x v="538"/>
  </r>
  <r>
    <x v="3"/>
    <x v="538"/>
  </r>
  <r>
    <x v="3"/>
    <x v="538"/>
  </r>
  <r>
    <x v="3"/>
    <x v="352"/>
  </r>
  <r>
    <x v="3"/>
    <x v="317"/>
  </r>
  <r>
    <x v="3"/>
    <x v="317"/>
  </r>
  <r>
    <x v="3"/>
    <x v="474"/>
  </r>
  <r>
    <x v="3"/>
    <x v="154"/>
  </r>
  <r>
    <x v="3"/>
    <x v="154"/>
  </r>
  <r>
    <x v="3"/>
    <x v="154"/>
  </r>
  <r>
    <x v="3"/>
    <x v="154"/>
  </r>
  <r>
    <x v="3"/>
    <x v="154"/>
  </r>
  <r>
    <x v="3"/>
    <x v="154"/>
  </r>
  <r>
    <x v="3"/>
    <x v="154"/>
  </r>
  <r>
    <x v="3"/>
    <x v="310"/>
  </r>
  <r>
    <x v="3"/>
    <x v="399"/>
  </r>
  <r>
    <x v="3"/>
    <x v="624"/>
  </r>
  <r>
    <x v="3"/>
    <x v="624"/>
  </r>
  <r>
    <x v="3"/>
    <x v="454"/>
  </r>
  <r>
    <x v="3"/>
    <x v="471"/>
  </r>
  <r>
    <x v="3"/>
    <x v="283"/>
  </r>
  <r>
    <x v="3"/>
    <x v="630"/>
  </r>
  <r>
    <x v="3"/>
    <x v="630"/>
  </r>
  <r>
    <x v="3"/>
    <x v="393"/>
  </r>
  <r>
    <x v="3"/>
    <x v="393"/>
  </r>
  <r>
    <x v="3"/>
    <x v="542"/>
  </r>
  <r>
    <x v="3"/>
    <x v="624"/>
  </r>
  <r>
    <x v="3"/>
    <x v="624"/>
  </r>
  <r>
    <x v="3"/>
    <x v="624"/>
  </r>
  <r>
    <x v="3"/>
    <x v="720"/>
  </r>
  <r>
    <x v="3"/>
    <x v="720"/>
  </r>
  <r>
    <x v="3"/>
    <x v="720"/>
  </r>
  <r>
    <x v="3"/>
    <x v="769"/>
  </r>
  <r>
    <x v="3"/>
    <x v="769"/>
  </r>
  <r>
    <x v="3"/>
    <x v="780"/>
  </r>
  <r>
    <x v="3"/>
    <x v="494"/>
  </r>
  <r>
    <x v="3"/>
    <x v="494"/>
  </r>
  <r>
    <x v="3"/>
    <x v="30"/>
  </r>
  <r>
    <x v="3"/>
    <x v="30"/>
  </r>
  <r>
    <x v="3"/>
    <x v="170"/>
  </r>
  <r>
    <x v="3"/>
    <x v="776"/>
  </r>
  <r>
    <x v="3"/>
    <x v="776"/>
  </r>
  <r>
    <x v="3"/>
    <x v="776"/>
  </r>
  <r>
    <x v="3"/>
    <x v="549"/>
  </r>
  <r>
    <x v="3"/>
    <x v="756"/>
  </r>
  <r>
    <x v="3"/>
    <x v="158"/>
  </r>
  <r>
    <x v="3"/>
    <x v="158"/>
  </r>
  <r>
    <x v="3"/>
    <x v="158"/>
  </r>
  <r>
    <x v="3"/>
    <x v="380"/>
  </r>
  <r>
    <x v="3"/>
    <x v="762"/>
  </r>
  <r>
    <x v="3"/>
    <x v="762"/>
  </r>
  <r>
    <x v="3"/>
    <x v="762"/>
  </r>
  <r>
    <x v="3"/>
    <x v="762"/>
  </r>
  <r>
    <x v="3"/>
    <x v="761"/>
  </r>
  <r>
    <x v="3"/>
    <x v="761"/>
  </r>
  <r>
    <x v="3"/>
    <x v="555"/>
  </r>
  <r>
    <x v="3"/>
    <x v="77"/>
  </r>
  <r>
    <x v="3"/>
    <x v="77"/>
  </r>
  <r>
    <x v="3"/>
    <x v="77"/>
  </r>
  <r>
    <x v="3"/>
    <x v="363"/>
  </r>
  <r>
    <x v="3"/>
    <x v="244"/>
  </r>
  <r>
    <x v="3"/>
    <x v="287"/>
  </r>
  <r>
    <x v="3"/>
    <x v="287"/>
  </r>
  <r>
    <x v="3"/>
    <x v="287"/>
  </r>
  <r>
    <x v="3"/>
    <x v="287"/>
  </r>
  <r>
    <x v="3"/>
    <x v="109"/>
  </r>
  <r>
    <x v="3"/>
    <x v="109"/>
  </r>
  <r>
    <x v="3"/>
    <x v="109"/>
  </r>
  <r>
    <x v="3"/>
    <x v="146"/>
  </r>
  <r>
    <x v="3"/>
    <x v="146"/>
  </r>
  <r>
    <x v="3"/>
    <x v="146"/>
  </r>
  <r>
    <x v="3"/>
    <x v="254"/>
  </r>
  <r>
    <x v="3"/>
    <x v="254"/>
  </r>
  <r>
    <x v="3"/>
    <x v="164"/>
  </r>
  <r>
    <x v="3"/>
    <x v="56"/>
  </r>
  <r>
    <x v="3"/>
    <x v="56"/>
  </r>
  <r>
    <x v="3"/>
    <x v="56"/>
  </r>
  <r>
    <x v="3"/>
    <x v="56"/>
  </r>
  <r>
    <x v="3"/>
    <x v="151"/>
  </r>
  <r>
    <x v="3"/>
    <x v="151"/>
  </r>
  <r>
    <x v="3"/>
    <x v="151"/>
  </r>
  <r>
    <x v="3"/>
    <x v="151"/>
  </r>
  <r>
    <x v="3"/>
    <x v="151"/>
  </r>
  <r>
    <x v="3"/>
    <x v="485"/>
  </r>
  <r>
    <x v="3"/>
    <x v="531"/>
  </r>
  <r>
    <x v="3"/>
    <x v="580"/>
  </r>
  <r>
    <x v="3"/>
    <x v="580"/>
  </r>
  <r>
    <x v="3"/>
    <x v="580"/>
  </r>
  <r>
    <x v="3"/>
    <x v="135"/>
  </r>
  <r>
    <x v="3"/>
    <x v="135"/>
  </r>
  <r>
    <x v="3"/>
    <x v="135"/>
  </r>
  <r>
    <x v="3"/>
    <x v="135"/>
  </r>
  <r>
    <x v="3"/>
    <x v="177"/>
  </r>
  <r>
    <x v="3"/>
    <x v="476"/>
  </r>
  <r>
    <x v="3"/>
    <x v="81"/>
  </r>
  <r>
    <x v="3"/>
    <x v="81"/>
  </r>
  <r>
    <x v="3"/>
    <x v="666"/>
  </r>
  <r>
    <x v="3"/>
    <x v="666"/>
  </r>
  <r>
    <x v="3"/>
    <x v="666"/>
  </r>
  <r>
    <x v="3"/>
    <x v="666"/>
  </r>
  <r>
    <x v="3"/>
    <x v="666"/>
  </r>
  <r>
    <x v="3"/>
    <x v="391"/>
  </r>
  <r>
    <x v="3"/>
    <x v="391"/>
  </r>
  <r>
    <x v="3"/>
    <x v="391"/>
  </r>
  <r>
    <x v="3"/>
    <x v="57"/>
  </r>
  <r>
    <x v="3"/>
    <x v="58"/>
  </r>
  <r>
    <x v="3"/>
    <x v="170"/>
  </r>
  <r>
    <x v="3"/>
    <x v="656"/>
  </r>
  <r>
    <x v="3"/>
    <x v="305"/>
  </r>
  <r>
    <x v="3"/>
    <x v="305"/>
  </r>
  <r>
    <x v="3"/>
    <x v="372"/>
  </r>
  <r>
    <x v="3"/>
    <x v="372"/>
  </r>
  <r>
    <x v="3"/>
    <x v="372"/>
  </r>
  <r>
    <x v="3"/>
    <x v="679"/>
  </r>
  <r>
    <x v="3"/>
    <x v="277"/>
  </r>
  <r>
    <x v="3"/>
    <x v="277"/>
  </r>
  <r>
    <x v="3"/>
    <x v="277"/>
  </r>
  <r>
    <x v="3"/>
    <x v="724"/>
  </r>
  <r>
    <x v="3"/>
    <x v="724"/>
  </r>
  <r>
    <x v="3"/>
    <x v="724"/>
  </r>
  <r>
    <x v="3"/>
    <x v="724"/>
  </r>
  <r>
    <x v="3"/>
    <x v="257"/>
  </r>
  <r>
    <x v="3"/>
    <x v="287"/>
  </r>
  <r>
    <x v="3"/>
    <x v="287"/>
  </r>
  <r>
    <x v="3"/>
    <x v="287"/>
  </r>
  <r>
    <x v="3"/>
    <x v="160"/>
  </r>
  <r>
    <x v="3"/>
    <x v="769"/>
  </r>
  <r>
    <x v="3"/>
    <x v="722"/>
  </r>
  <r>
    <x v="3"/>
    <x v="443"/>
  </r>
  <r>
    <x v="3"/>
    <x v="443"/>
  </r>
  <r>
    <x v="3"/>
    <x v="443"/>
  </r>
  <r>
    <x v="3"/>
    <x v="443"/>
  </r>
  <r>
    <x v="3"/>
    <x v="736"/>
  </r>
  <r>
    <x v="3"/>
    <x v="736"/>
  </r>
  <r>
    <x v="3"/>
    <x v="13"/>
  </r>
  <r>
    <x v="3"/>
    <x v="482"/>
  </r>
  <r>
    <x v="3"/>
    <x v="578"/>
  </r>
  <r>
    <x v="3"/>
    <x v="578"/>
  </r>
  <r>
    <x v="3"/>
    <x v="578"/>
  </r>
  <r>
    <x v="3"/>
    <x v="78"/>
  </r>
  <r>
    <x v="3"/>
    <x v="78"/>
  </r>
  <r>
    <x v="3"/>
    <x v="553"/>
  </r>
  <r>
    <x v="3"/>
    <x v="553"/>
  </r>
  <r>
    <x v="3"/>
    <x v="553"/>
  </r>
  <r>
    <x v="3"/>
    <x v="84"/>
  </r>
  <r>
    <x v="3"/>
    <x v="84"/>
  </r>
  <r>
    <x v="3"/>
    <x v="598"/>
  </r>
  <r>
    <x v="3"/>
    <x v="622"/>
  </r>
  <r>
    <x v="3"/>
    <x v="622"/>
  </r>
  <r>
    <x v="3"/>
    <x v="622"/>
  </r>
  <r>
    <x v="3"/>
    <x v="449"/>
  </r>
  <r>
    <x v="3"/>
    <x v="145"/>
  </r>
  <r>
    <x v="3"/>
    <x v="500"/>
  </r>
  <r>
    <x v="3"/>
    <x v="81"/>
  </r>
  <r>
    <x v="3"/>
    <x v="760"/>
  </r>
  <r>
    <x v="3"/>
    <x v="707"/>
  </r>
  <r>
    <x v="3"/>
    <x v="355"/>
  </r>
  <r>
    <x v="3"/>
    <x v="633"/>
  </r>
  <r>
    <x v="3"/>
    <x v="633"/>
  </r>
  <r>
    <x v="3"/>
    <x v="633"/>
  </r>
  <r>
    <x v="3"/>
    <x v="633"/>
  </r>
  <r>
    <x v="3"/>
    <x v="140"/>
  </r>
  <r>
    <x v="3"/>
    <x v="140"/>
  </r>
  <r>
    <x v="3"/>
    <x v="140"/>
  </r>
  <r>
    <x v="3"/>
    <x v="140"/>
  </r>
  <r>
    <x v="3"/>
    <x v="779"/>
  </r>
  <r>
    <x v="3"/>
    <x v="779"/>
  </r>
  <r>
    <x v="3"/>
    <x v="739"/>
  </r>
  <r>
    <x v="3"/>
    <x v="739"/>
  </r>
  <r>
    <x v="3"/>
    <x v="769"/>
  </r>
  <r>
    <x v="3"/>
    <x v="769"/>
  </r>
  <r>
    <x v="3"/>
    <x v="769"/>
  </r>
  <r>
    <x v="3"/>
    <x v="253"/>
  </r>
  <r>
    <x v="3"/>
    <x v="769"/>
  </r>
  <r>
    <x v="3"/>
    <x v="626"/>
  </r>
  <r>
    <x v="3"/>
    <x v="693"/>
  </r>
  <r>
    <x v="3"/>
    <x v="693"/>
  </r>
  <r>
    <x v="3"/>
    <x v="304"/>
  </r>
  <r>
    <x v="3"/>
    <x v="304"/>
  </r>
  <r>
    <x v="3"/>
    <x v="304"/>
  </r>
  <r>
    <x v="3"/>
    <x v="304"/>
  </r>
  <r>
    <x v="3"/>
    <x v="304"/>
  </r>
  <r>
    <x v="3"/>
    <x v="333"/>
  </r>
  <r>
    <x v="3"/>
    <x v="76"/>
  </r>
  <r>
    <x v="3"/>
    <x v="13"/>
  </r>
  <r>
    <x v="3"/>
    <x v="13"/>
  </r>
  <r>
    <x v="3"/>
    <x v="536"/>
  </r>
  <r>
    <x v="3"/>
    <x v="536"/>
  </r>
  <r>
    <x v="3"/>
    <x v="536"/>
  </r>
  <r>
    <x v="3"/>
    <x v="407"/>
  </r>
  <r>
    <x v="3"/>
    <x v="407"/>
  </r>
  <r>
    <x v="3"/>
    <x v="407"/>
  </r>
  <r>
    <x v="3"/>
    <x v="407"/>
  </r>
  <r>
    <x v="3"/>
    <x v="407"/>
  </r>
  <r>
    <x v="3"/>
    <x v="403"/>
  </r>
  <r>
    <x v="3"/>
    <x v="403"/>
  </r>
  <r>
    <x v="3"/>
    <x v="640"/>
  </r>
  <r>
    <x v="3"/>
    <x v="503"/>
  </r>
  <r>
    <x v="3"/>
    <x v="539"/>
  </r>
  <r>
    <x v="3"/>
    <x v="545"/>
  </r>
  <r>
    <x v="3"/>
    <x v="459"/>
  </r>
  <r>
    <x v="3"/>
    <x v="459"/>
  </r>
  <r>
    <x v="3"/>
    <x v="689"/>
  </r>
  <r>
    <x v="3"/>
    <x v="349"/>
  </r>
  <r>
    <x v="3"/>
    <x v="349"/>
  </r>
  <r>
    <x v="3"/>
    <x v="508"/>
  </r>
  <r>
    <x v="3"/>
    <x v="508"/>
  </r>
  <r>
    <x v="3"/>
    <x v="594"/>
  </r>
  <r>
    <x v="3"/>
    <x v="594"/>
  </r>
  <r>
    <x v="3"/>
    <x v="777"/>
  </r>
  <r>
    <x v="3"/>
    <x v="679"/>
  </r>
  <r>
    <x v="3"/>
    <x v="317"/>
  </r>
  <r>
    <x v="3"/>
    <x v="317"/>
  </r>
  <r>
    <x v="3"/>
    <x v="755"/>
  </r>
  <r>
    <x v="3"/>
    <x v="565"/>
  </r>
  <r>
    <x v="3"/>
    <x v="677"/>
  </r>
  <r>
    <x v="3"/>
    <x v="677"/>
  </r>
  <r>
    <x v="3"/>
    <x v="743"/>
  </r>
  <r>
    <x v="3"/>
    <x v="743"/>
  </r>
  <r>
    <x v="3"/>
    <x v="743"/>
  </r>
  <r>
    <x v="3"/>
    <x v="743"/>
  </r>
  <r>
    <x v="3"/>
    <x v="772"/>
  </r>
  <r>
    <x v="3"/>
    <x v="772"/>
  </r>
  <r>
    <x v="3"/>
    <x v="772"/>
  </r>
  <r>
    <x v="3"/>
    <x v="772"/>
  </r>
  <r>
    <x v="3"/>
    <x v="470"/>
  </r>
  <r>
    <x v="3"/>
    <x v="470"/>
  </r>
  <r>
    <x v="3"/>
    <x v="186"/>
  </r>
  <r>
    <x v="3"/>
    <x v="41"/>
  </r>
  <r>
    <x v="3"/>
    <x v="41"/>
  </r>
  <r>
    <x v="3"/>
    <x v="41"/>
  </r>
  <r>
    <x v="3"/>
    <x v="41"/>
  </r>
  <r>
    <x v="3"/>
    <x v="41"/>
  </r>
  <r>
    <x v="3"/>
    <x v="54"/>
  </r>
  <r>
    <x v="3"/>
    <x v="54"/>
  </r>
  <r>
    <x v="3"/>
    <x v="99"/>
  </r>
  <r>
    <x v="3"/>
    <x v="487"/>
  </r>
  <r>
    <x v="3"/>
    <x v="492"/>
  </r>
  <r>
    <x v="3"/>
    <x v="515"/>
  </r>
  <r>
    <x v="3"/>
    <x v="119"/>
  </r>
  <r>
    <x v="3"/>
    <x v="696"/>
  </r>
  <r>
    <x v="3"/>
    <x v="696"/>
  </r>
  <r>
    <x v="3"/>
    <x v="94"/>
  </r>
  <r>
    <x v="3"/>
    <x v="259"/>
  </r>
  <r>
    <x v="3"/>
    <x v="259"/>
  </r>
  <r>
    <x v="3"/>
    <x v="259"/>
  </r>
  <r>
    <x v="3"/>
    <x v="259"/>
  </r>
  <r>
    <x v="3"/>
    <x v="714"/>
  </r>
  <r>
    <x v="3"/>
    <x v="714"/>
  </r>
  <r>
    <x v="3"/>
    <x v="312"/>
  </r>
  <r>
    <x v="3"/>
    <x v="200"/>
  </r>
  <r>
    <x v="3"/>
    <x v="593"/>
  </r>
  <r>
    <x v="3"/>
    <x v="739"/>
  </r>
  <r>
    <x v="3"/>
    <x v="604"/>
  </r>
  <r>
    <x v="3"/>
    <x v="604"/>
  </r>
  <r>
    <x v="3"/>
    <x v="604"/>
  </r>
  <r>
    <x v="3"/>
    <x v="604"/>
  </r>
  <r>
    <x v="3"/>
    <x v="431"/>
  </r>
  <r>
    <x v="3"/>
    <x v="431"/>
  </r>
  <r>
    <x v="3"/>
    <x v="743"/>
  </r>
  <r>
    <x v="3"/>
    <x v="743"/>
  </r>
  <r>
    <x v="3"/>
    <x v="229"/>
  </r>
  <r>
    <x v="3"/>
    <x v="229"/>
  </r>
  <r>
    <x v="3"/>
    <x v="283"/>
  </r>
  <r>
    <x v="3"/>
    <x v="590"/>
  </r>
  <r>
    <x v="3"/>
    <x v="624"/>
  </r>
  <r>
    <x v="3"/>
    <x v="206"/>
  </r>
  <r>
    <x v="3"/>
    <x v="206"/>
  </r>
  <r>
    <x v="3"/>
    <x v="175"/>
  </r>
  <r>
    <x v="3"/>
    <x v="175"/>
  </r>
  <r>
    <x v="3"/>
    <x v="175"/>
  </r>
  <r>
    <x v="3"/>
    <x v="175"/>
  </r>
  <r>
    <x v="3"/>
    <x v="175"/>
  </r>
  <r>
    <x v="3"/>
    <x v="684"/>
  </r>
  <r>
    <x v="3"/>
    <x v="99"/>
  </r>
  <r>
    <x v="3"/>
    <x v="99"/>
  </r>
  <r>
    <x v="3"/>
    <x v="99"/>
  </r>
  <r>
    <x v="3"/>
    <x v="732"/>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showAll="0"/>
    <pivotField showAll="0"/>
    <pivotField dataField="1"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showAll="0"/>
    <pivotField showAll="0"/>
    <pivotField showAll="0"/>
  </pivotFields>
  <rowFields count="1">
    <field x="4"/>
  </rowFields>
  <rowItems count="43">
    <i>
      <x/>
    </i>
    <i>
      <x v="1"/>
    </i>
    <i>
      <x v="3"/>
    </i>
    <i>
      <x v="4"/>
    </i>
    <i>
      <x v="5"/>
    </i>
    <i>
      <x v="6"/>
    </i>
    <i>
      <x v="7"/>
    </i>
    <i>
      <x v="8"/>
    </i>
    <i>
      <x v="9"/>
    </i>
    <i>
      <x v="10"/>
    </i>
    <i>
      <x v="11"/>
    </i>
    <i>
      <x v="12"/>
    </i>
    <i>
      <x v="13"/>
    </i>
    <i>
      <x v="15"/>
    </i>
    <i>
      <x v="16"/>
    </i>
    <i>
      <x v="18"/>
    </i>
    <i>
      <x v="19"/>
    </i>
    <i>
      <x v="20"/>
    </i>
    <i>
      <x v="21"/>
    </i>
    <i>
      <x v="22"/>
    </i>
    <i>
      <x v="23"/>
    </i>
    <i>
      <x v="25"/>
    </i>
    <i>
      <x v="26"/>
    </i>
    <i>
      <x v="27"/>
    </i>
    <i>
      <x v="28"/>
    </i>
    <i>
      <x v="29"/>
    </i>
    <i>
      <x v="30"/>
    </i>
    <i>
      <x v="31"/>
    </i>
    <i>
      <x v="33"/>
    </i>
    <i>
      <x v="34"/>
    </i>
    <i>
      <x v="35"/>
    </i>
    <i>
      <x v="36"/>
    </i>
    <i>
      <x v="37"/>
    </i>
    <i>
      <x v="38"/>
    </i>
    <i>
      <x v="39"/>
    </i>
    <i>
      <x v="40"/>
    </i>
    <i>
      <x v="41"/>
    </i>
    <i>
      <x v="42"/>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h="1" x="0"/>
        <item h="1"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6"/>
  </rowFields>
  <rowItems count="5">
    <i>
      <x v="4"/>
    </i>
    <i>
      <x v="5"/>
    </i>
    <i>
      <x v="9"/>
    </i>
    <i>
      <x v="16"/>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BAE307-8EB6-4FF3-9974-0FD54DFBB9E9}"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2" firstDataCol="1"/>
  <pivotFields count="11">
    <pivotField numFmtId="14" showAll="0"/>
    <pivotField axis="axisRow" numFmtId="1" showAll="0">
      <items count="5">
        <item x="0"/>
        <item x="1"/>
        <item x="2"/>
        <item x="3"/>
        <item t="default"/>
      </items>
    </pivotField>
    <pivotField numFmtId="1" showAll="0"/>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h="1" x="0"/>
        <item h="1"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s>
  <rowFields count="1">
    <field x="1"/>
  </rowFields>
  <rowItems count="4">
    <i>
      <x/>
    </i>
    <i>
      <x v="1"/>
    </i>
    <i>
      <x v="2"/>
    </i>
    <i>
      <x v="3"/>
    </i>
  </rowItems>
  <colFields count="1">
    <field x="5"/>
  </colFields>
  <colItems count="1">
    <i>
      <x/>
    </i>
  </colItems>
  <dataFields count="1">
    <dataField name="Sum of Profit" fld="10" baseField="0" baseItem="0"/>
  </dataFields>
  <chartFormats count="8">
    <chartFormat chart="6" format="3" series="1">
      <pivotArea type="data" outline="0" fieldPosition="0">
        <references count="2">
          <reference field="4294967294" count="1" selected="0">
            <x v="0"/>
          </reference>
          <reference field="5" count="1" selected="0">
            <x v="0"/>
          </reference>
        </references>
      </pivotArea>
    </chartFormat>
    <chartFormat chart="6" format="4" series="1">
      <pivotArea type="data" outline="0" fieldPosition="0">
        <references count="2">
          <reference field="4294967294" count="1" selected="0">
            <x v="0"/>
          </reference>
          <reference field="5" count="1" selected="0">
            <x v="1"/>
          </reference>
        </references>
      </pivotArea>
    </chartFormat>
    <chartFormat chart="6" format="5"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 chart="7" format="9"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7"/>
    <pivotTable tabId="7" name="PivotTable9"/>
    <pivotTable tabId="13" name="PivotTable14"/>
    <pivotTable tabId="6" name="PivotTable8"/>
  </pivotTables>
  <data>
    <tabular pivotCacheId="1316338206">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7" name="PivotTable9"/>
    <pivotTable tabId="5" name="PivotTable7"/>
    <pivotTable tabId="13" name="PivotTable14"/>
    <pivotTable tabId="14" name="PivotTable1"/>
  </pivotTables>
  <data>
    <tabular pivotCacheId="1316338206">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1 2" rowHeight="241300"/>
  <slicer name="Category" xr10:uid="{00000000-0014-0000-FFFF-FFFF02000000}" cache="Slicer_Category" caption="Category" columnCount="3"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7"/>
    <tableColumn id="10" xr3:uid="{00000000-0010-0000-0000-00000A000000}" name="year" dataDxfId="6">
      <calculatedColumnFormula>YEAR(Table1[[#This Row],[Order Date]])</calculatedColumnFormula>
    </tableColumn>
    <tableColumn id="11" xr3:uid="{00000000-0010-0000-0000-00000B000000}" name="month" dataDxfId="5">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ustomercount" displayName="customercount" ref="A1:B9994" totalsRowShown="0" headerRowBorderDxfId="4" tableBorderDxfId="3" totalsRowBorderDxfId="2">
  <autoFilter ref="A1:B9994" xr:uid="{00000000-0009-0000-0100-000004000000}"/>
  <tableColumns count="2">
    <tableColumn id="1" xr3:uid="{00000000-0010-0000-0100-000001000000}" name="year" dataDxfId="1">
      <calculatedColumnFormula>YEAR(Table1[[#This Row],[Order Date]])</calculatedColumnFormula>
    </tableColumn>
    <tableColumn id="2" xr3:uid="{00000000-0010-0000-0100-000002000000}"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6"/>
  <sheetViews>
    <sheetView workbookViewId="0">
      <selection activeCell="W4" sqref="W4"/>
    </sheetView>
  </sheetViews>
  <sheetFormatPr defaultRowHeight="16.5" x14ac:dyDescent="0.3"/>
  <cols>
    <col min="1" max="1" width="13.125" bestFit="1" customWidth="1"/>
    <col min="2" max="2" width="12.25" bestFit="1" customWidth="1"/>
    <col min="3" max="3" width="11.375" customWidth="1"/>
  </cols>
  <sheetData>
    <row r="3" spans="1:2" x14ac:dyDescent="0.3">
      <c r="A3" s="6" t="s">
        <v>2723</v>
      </c>
      <c r="B3" t="s">
        <v>2725</v>
      </c>
    </row>
    <row r="4" spans="1:2" x14ac:dyDescent="0.3">
      <c r="A4" s="8">
        <v>1</v>
      </c>
      <c r="B4" s="15">
        <v>5964.04</v>
      </c>
    </row>
    <row r="5" spans="1:2" x14ac:dyDescent="0.3">
      <c r="A5" s="8">
        <v>2</v>
      </c>
      <c r="B5" s="15">
        <v>6866.32</v>
      </c>
    </row>
    <row r="6" spans="1:2" x14ac:dyDescent="0.3">
      <c r="A6" s="8">
        <v>3</v>
      </c>
      <c r="B6" s="15">
        <v>10893.440000000002</v>
      </c>
    </row>
    <row r="7" spans="1:2" x14ac:dyDescent="0.3">
      <c r="A7" s="8">
        <v>4</v>
      </c>
      <c r="B7" s="15">
        <v>9065.93</v>
      </c>
    </row>
    <row r="8" spans="1:2" x14ac:dyDescent="0.3">
      <c r="A8" s="8">
        <v>5</v>
      </c>
      <c r="B8" s="15">
        <v>16957.55</v>
      </c>
    </row>
    <row r="9" spans="1:2" x14ac:dyDescent="0.3">
      <c r="A9" s="8">
        <v>6</v>
      </c>
      <c r="B9" s="15">
        <v>19008.609999999997</v>
      </c>
    </row>
    <row r="10" spans="1:2" x14ac:dyDescent="0.3">
      <c r="A10" s="8">
        <v>7</v>
      </c>
      <c r="B10" s="15">
        <v>11813.029999999999</v>
      </c>
    </row>
    <row r="11" spans="1:2" x14ac:dyDescent="0.3">
      <c r="A11" s="8">
        <v>8</v>
      </c>
      <c r="B11" s="15">
        <v>15441.849999999997</v>
      </c>
    </row>
    <row r="12" spans="1:2" x14ac:dyDescent="0.3">
      <c r="A12" s="8">
        <v>9</v>
      </c>
      <c r="B12" s="15">
        <v>29028.21999999999</v>
      </c>
    </row>
    <row r="13" spans="1:2" x14ac:dyDescent="0.3">
      <c r="A13" s="8">
        <v>10</v>
      </c>
      <c r="B13" s="15">
        <v>21884.109999999986</v>
      </c>
    </row>
    <row r="14" spans="1:2" x14ac:dyDescent="0.3">
      <c r="A14" s="8">
        <v>11</v>
      </c>
      <c r="B14" s="15">
        <v>37056.729999999981</v>
      </c>
    </row>
    <row r="15" spans="1:2" x14ac:dyDescent="0.3">
      <c r="A15" s="8">
        <v>12</v>
      </c>
      <c r="B15" s="15">
        <v>31407.449999999997</v>
      </c>
    </row>
    <row r="16" spans="1:2" x14ac:dyDescent="0.3">
      <c r="A16" s="8" t="s">
        <v>2724</v>
      </c>
      <c r="B16" s="15">
        <v>215387.27999999997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696"/>
  <sheetViews>
    <sheetView workbookViewId="0">
      <selection activeCell="P8" sqref="P8"/>
    </sheetView>
  </sheetViews>
  <sheetFormatPr defaultRowHeight="15" x14ac:dyDescent="0.3"/>
  <cols>
    <col min="1" max="1" width="23.25" bestFit="1" customWidth="1"/>
    <col min="2" max="2" width="11.875" bestFit="1" customWidth="1"/>
    <col min="4" max="4" width="18.375" customWidth="1"/>
  </cols>
  <sheetData>
    <row r="3" spans="1:5" ht="16.5" x14ac:dyDescent="0.3">
      <c r="A3" s="6" t="s">
        <v>2723</v>
      </c>
      <c r="B3" t="s">
        <v>2726</v>
      </c>
    </row>
    <row r="4" spans="1:5" ht="16.5" x14ac:dyDescent="0.3">
      <c r="A4" s="7" t="s">
        <v>2474</v>
      </c>
      <c r="B4" s="15">
        <v>6780.9</v>
      </c>
      <c r="D4" t="str">
        <f>A4</f>
        <v>Raymond Buch</v>
      </c>
      <c r="E4" t="e">
        <f>GETPIVOTDATA("Profit",$A$3,"Customer Name","Tamara Chand")</f>
        <v>#REF!</v>
      </c>
    </row>
    <row r="5" spans="1:5" ht="16.5" x14ac:dyDescent="0.3">
      <c r="A5" s="7" t="s">
        <v>100</v>
      </c>
      <c r="B5" s="15">
        <v>5045.8599999999997</v>
      </c>
      <c r="D5" t="str">
        <f t="shared" ref="D5:D8" si="0">A5</f>
        <v>Hunter Lopez</v>
      </c>
      <c r="E5">
        <f>GETPIVOTDATA("Profit",$A$3,"Customer Name","Raymond Buch")</f>
        <v>6780.9</v>
      </c>
    </row>
    <row r="6" spans="1:5" ht="16.5" x14ac:dyDescent="0.3">
      <c r="A6" s="7" t="s">
        <v>1282</v>
      </c>
      <c r="B6" s="15">
        <v>4599.21</v>
      </c>
      <c r="D6" t="str">
        <f t="shared" si="0"/>
        <v>Tom Ashbrook</v>
      </c>
      <c r="E6">
        <f>GETPIVOTDATA("Profit",$A$3,"Customer Name","Sanjit Chand")</f>
        <v>5.84</v>
      </c>
    </row>
    <row r="7" spans="1:5" ht="16.5" x14ac:dyDescent="0.3">
      <c r="A7" s="7" t="s">
        <v>1705</v>
      </c>
      <c r="B7" s="15">
        <v>2607.6799999999998</v>
      </c>
      <c r="D7" t="str">
        <f t="shared" si="0"/>
        <v>Andy Reiter</v>
      </c>
      <c r="E7">
        <f>GETPIVOTDATA("Profit",$A$3,"Customer Name","Hunter Lopez")</f>
        <v>5045.8599999999997</v>
      </c>
    </row>
    <row r="8" spans="1:5" ht="16.5" x14ac:dyDescent="0.3">
      <c r="A8" s="7" t="s">
        <v>2048</v>
      </c>
      <c r="B8" s="15">
        <v>1953.2600000000002</v>
      </c>
      <c r="D8" t="str">
        <f t="shared" si="0"/>
        <v>Jane Waco</v>
      </c>
      <c r="E8">
        <f>GETPIVOTDATA("Profit",$A$3,"Customer Name","Adrian Barton")</f>
        <v>341.14</v>
      </c>
    </row>
    <row r="9" spans="1:5" ht="16.5" x14ac:dyDescent="0.3">
      <c r="A9" s="7" t="s">
        <v>2271</v>
      </c>
      <c r="B9" s="15">
        <v>1946.6999999999998</v>
      </c>
    </row>
    <row r="10" spans="1:5" ht="16.5" x14ac:dyDescent="0.3">
      <c r="A10" s="7" t="s">
        <v>923</v>
      </c>
      <c r="B10" s="15">
        <v>1938.18</v>
      </c>
    </row>
    <row r="11" spans="1:5" ht="16.5" x14ac:dyDescent="0.3">
      <c r="A11" s="7" t="s">
        <v>1665</v>
      </c>
      <c r="B11" s="15">
        <v>1866.92</v>
      </c>
    </row>
    <row r="12" spans="1:5" ht="16.5" x14ac:dyDescent="0.3">
      <c r="A12" s="7" t="s">
        <v>1466</v>
      </c>
      <c r="B12" s="15">
        <v>1703.57</v>
      </c>
    </row>
    <row r="13" spans="1:5" ht="16.5" x14ac:dyDescent="0.3">
      <c r="A13" s="7" t="s">
        <v>215</v>
      </c>
      <c r="B13" s="15">
        <v>1676.32</v>
      </c>
    </row>
    <row r="14" spans="1:5" ht="16.5" x14ac:dyDescent="0.3">
      <c r="A14" s="7" t="s">
        <v>1907</v>
      </c>
      <c r="B14" s="15">
        <v>1660.85</v>
      </c>
    </row>
    <row r="15" spans="1:5" ht="16.5" x14ac:dyDescent="0.3">
      <c r="A15" s="7" t="s">
        <v>1593</v>
      </c>
      <c r="B15" s="15">
        <v>1617.3899999999999</v>
      </c>
    </row>
    <row r="16" spans="1:5" ht="16.5" x14ac:dyDescent="0.3">
      <c r="A16" s="7" t="s">
        <v>58</v>
      </c>
      <c r="B16" s="15">
        <v>1570.4</v>
      </c>
    </row>
    <row r="17" spans="1:2" ht="16.5" x14ac:dyDescent="0.3">
      <c r="A17" s="7" t="s">
        <v>1891</v>
      </c>
      <c r="B17" s="15">
        <v>1524.13</v>
      </c>
    </row>
    <row r="18" spans="1:2" ht="16.5" x14ac:dyDescent="0.3">
      <c r="A18" s="7" t="s">
        <v>2432</v>
      </c>
      <c r="B18" s="15">
        <v>1440.55</v>
      </c>
    </row>
    <row r="19" spans="1:2" ht="16.5" x14ac:dyDescent="0.3">
      <c r="A19" s="7" t="s">
        <v>1555</v>
      </c>
      <c r="B19" s="15">
        <v>1374.42</v>
      </c>
    </row>
    <row r="20" spans="1:2" ht="16.5" x14ac:dyDescent="0.3">
      <c r="A20" s="7" t="s">
        <v>1514</v>
      </c>
      <c r="B20" s="15">
        <v>1218.0100000000002</v>
      </c>
    </row>
    <row r="21" spans="1:2" ht="16.5" x14ac:dyDescent="0.3">
      <c r="A21" s="7" t="s">
        <v>1385</v>
      </c>
      <c r="B21" s="15">
        <v>1206.5500000000002</v>
      </c>
    </row>
    <row r="22" spans="1:2" ht="16.5" x14ac:dyDescent="0.3">
      <c r="A22" s="7" t="s">
        <v>1635</v>
      </c>
      <c r="B22" s="15">
        <v>1117.1500000000001</v>
      </c>
    </row>
    <row r="23" spans="1:2" ht="16.5" x14ac:dyDescent="0.3">
      <c r="A23" s="7" t="s">
        <v>2265</v>
      </c>
      <c r="B23" s="15">
        <v>1087.1600000000001</v>
      </c>
    </row>
    <row r="24" spans="1:2" ht="16.5" x14ac:dyDescent="0.3">
      <c r="A24" s="7" t="s">
        <v>1811</v>
      </c>
      <c r="B24" s="15">
        <v>1060.32</v>
      </c>
    </row>
    <row r="25" spans="1:2" ht="16.5" x14ac:dyDescent="0.3">
      <c r="A25" s="7" t="s">
        <v>1620</v>
      </c>
      <c r="B25" s="15">
        <v>1041.9100000000001</v>
      </c>
    </row>
    <row r="26" spans="1:2" ht="16.5" x14ac:dyDescent="0.3">
      <c r="A26" s="7" t="s">
        <v>1688</v>
      </c>
      <c r="B26" s="15">
        <v>1000.6899999999999</v>
      </c>
    </row>
    <row r="27" spans="1:2" ht="16.5" x14ac:dyDescent="0.3">
      <c r="A27" s="7" t="s">
        <v>1332</v>
      </c>
      <c r="B27" s="15">
        <v>981.30000000000007</v>
      </c>
    </row>
    <row r="28" spans="1:2" ht="16.5" x14ac:dyDescent="0.3">
      <c r="A28" s="7" t="s">
        <v>1723</v>
      </c>
      <c r="B28" s="15">
        <v>946.65</v>
      </c>
    </row>
    <row r="29" spans="1:2" ht="16.5" x14ac:dyDescent="0.3">
      <c r="A29" s="7" t="s">
        <v>1534</v>
      </c>
      <c r="B29" s="15">
        <v>876.48</v>
      </c>
    </row>
    <row r="30" spans="1:2" ht="16.5" x14ac:dyDescent="0.3">
      <c r="A30" s="7" t="s">
        <v>1335</v>
      </c>
      <c r="B30" s="15">
        <v>872.04</v>
      </c>
    </row>
    <row r="31" spans="1:2" ht="16.5" x14ac:dyDescent="0.3">
      <c r="A31" s="7" t="s">
        <v>1962</v>
      </c>
      <c r="B31" s="15">
        <v>855.93000000000006</v>
      </c>
    </row>
    <row r="32" spans="1:2" ht="16.5" x14ac:dyDescent="0.3">
      <c r="A32" s="7" t="s">
        <v>2385</v>
      </c>
      <c r="B32" s="15">
        <v>840.98</v>
      </c>
    </row>
    <row r="33" spans="1:2" ht="16.5" x14ac:dyDescent="0.3">
      <c r="A33" s="7" t="s">
        <v>537</v>
      </c>
      <c r="B33" s="15">
        <v>837.16000000000031</v>
      </c>
    </row>
    <row r="34" spans="1:2" ht="16.5" x14ac:dyDescent="0.3">
      <c r="A34" s="7" t="s">
        <v>1760</v>
      </c>
      <c r="B34" s="15">
        <v>829.65</v>
      </c>
    </row>
    <row r="35" spans="1:2" ht="16.5" x14ac:dyDescent="0.3">
      <c r="A35" s="7" t="s">
        <v>1393</v>
      </c>
      <c r="B35" s="15">
        <v>816.17</v>
      </c>
    </row>
    <row r="36" spans="1:2" ht="16.5" x14ac:dyDescent="0.3">
      <c r="A36" s="7" t="s">
        <v>427</v>
      </c>
      <c r="B36" s="15">
        <v>763.56000000000006</v>
      </c>
    </row>
    <row r="37" spans="1:2" ht="16.5" x14ac:dyDescent="0.3">
      <c r="A37" s="7" t="s">
        <v>156</v>
      </c>
      <c r="B37" s="15">
        <v>762.06000000000006</v>
      </c>
    </row>
    <row r="38" spans="1:2" ht="16.5" x14ac:dyDescent="0.3">
      <c r="A38" s="7" t="s">
        <v>2011</v>
      </c>
      <c r="B38" s="15">
        <v>757.41</v>
      </c>
    </row>
    <row r="39" spans="1:2" ht="16.5" x14ac:dyDescent="0.3">
      <c r="A39" s="7" t="s">
        <v>2021</v>
      </c>
      <c r="B39" s="15">
        <v>753.7600000000001</v>
      </c>
    </row>
    <row r="40" spans="1:2" ht="16.5" x14ac:dyDescent="0.3">
      <c r="A40" s="7" t="s">
        <v>1963</v>
      </c>
      <c r="B40" s="15">
        <v>720.83</v>
      </c>
    </row>
    <row r="41" spans="1:2" ht="16.5" x14ac:dyDescent="0.3">
      <c r="A41" s="7" t="s">
        <v>2534</v>
      </c>
      <c r="B41" s="15">
        <v>710.18</v>
      </c>
    </row>
    <row r="42" spans="1:2" ht="16.5" x14ac:dyDescent="0.3">
      <c r="A42" s="7" t="s">
        <v>1948</v>
      </c>
      <c r="B42" s="15">
        <v>702.43999999999994</v>
      </c>
    </row>
    <row r="43" spans="1:2" ht="16.5" x14ac:dyDescent="0.3">
      <c r="A43" s="7" t="s">
        <v>2396</v>
      </c>
      <c r="B43" s="15">
        <v>669.79</v>
      </c>
    </row>
    <row r="44" spans="1:2" ht="16.5" x14ac:dyDescent="0.3">
      <c r="A44" s="7" t="s">
        <v>2103</v>
      </c>
      <c r="B44" s="15">
        <v>660.68999999999994</v>
      </c>
    </row>
    <row r="45" spans="1:2" ht="16.5" x14ac:dyDescent="0.3">
      <c r="A45" s="7" t="s">
        <v>490</v>
      </c>
      <c r="B45" s="15">
        <v>649.38000000000011</v>
      </c>
    </row>
    <row r="46" spans="1:2" ht="16.5" x14ac:dyDescent="0.3">
      <c r="A46" s="7" t="s">
        <v>241</v>
      </c>
      <c r="B46" s="15">
        <v>635.96</v>
      </c>
    </row>
    <row r="47" spans="1:2" ht="16.5" x14ac:dyDescent="0.3">
      <c r="A47" s="7" t="s">
        <v>562</v>
      </c>
      <c r="B47" s="15">
        <v>627.99000000000012</v>
      </c>
    </row>
    <row r="48" spans="1:2" ht="16.5" x14ac:dyDescent="0.3">
      <c r="A48" s="7" t="s">
        <v>2381</v>
      </c>
      <c r="B48" s="15">
        <v>622.8900000000001</v>
      </c>
    </row>
    <row r="49" spans="1:2" ht="16.5" x14ac:dyDescent="0.3">
      <c r="A49" s="7" t="s">
        <v>483</v>
      </c>
      <c r="B49" s="15">
        <v>609.82000000000016</v>
      </c>
    </row>
    <row r="50" spans="1:2" ht="16.5" x14ac:dyDescent="0.3">
      <c r="A50" s="7" t="s">
        <v>487</v>
      </c>
      <c r="B50" s="15">
        <v>609.7600000000001</v>
      </c>
    </row>
    <row r="51" spans="1:2" ht="16.5" x14ac:dyDescent="0.3">
      <c r="A51" s="7" t="s">
        <v>1009</v>
      </c>
      <c r="B51" s="15">
        <v>607.03</v>
      </c>
    </row>
    <row r="52" spans="1:2" ht="16.5" x14ac:dyDescent="0.3">
      <c r="A52" s="7" t="s">
        <v>659</v>
      </c>
      <c r="B52" s="15">
        <v>565.88</v>
      </c>
    </row>
    <row r="53" spans="1:2" ht="16.5" x14ac:dyDescent="0.3">
      <c r="A53" s="7" t="s">
        <v>857</v>
      </c>
      <c r="B53" s="15">
        <v>560.58000000000004</v>
      </c>
    </row>
    <row r="54" spans="1:2" ht="16.5" x14ac:dyDescent="0.3">
      <c r="A54" s="7" t="s">
        <v>938</v>
      </c>
      <c r="B54" s="15">
        <v>557.33000000000015</v>
      </c>
    </row>
    <row r="55" spans="1:2" ht="16.5" x14ac:dyDescent="0.3">
      <c r="A55" s="7" t="s">
        <v>829</v>
      </c>
      <c r="B55" s="15">
        <v>550.86</v>
      </c>
    </row>
    <row r="56" spans="1:2" ht="16.5" x14ac:dyDescent="0.3">
      <c r="A56" s="7" t="s">
        <v>1177</v>
      </c>
      <c r="B56" s="15">
        <v>531.08000000000015</v>
      </c>
    </row>
    <row r="57" spans="1:2" ht="16.5" x14ac:dyDescent="0.3">
      <c r="A57" s="7" t="s">
        <v>1544</v>
      </c>
      <c r="B57" s="15">
        <v>530.95000000000005</v>
      </c>
    </row>
    <row r="58" spans="1:2" ht="16.5" x14ac:dyDescent="0.3">
      <c r="A58" s="7" t="s">
        <v>256</v>
      </c>
      <c r="B58" s="15">
        <v>529.6</v>
      </c>
    </row>
    <row r="59" spans="1:2" ht="16.5" x14ac:dyDescent="0.3">
      <c r="A59" s="7" t="s">
        <v>1617</v>
      </c>
      <c r="B59" s="15">
        <v>528.69000000000005</v>
      </c>
    </row>
    <row r="60" spans="1:2" ht="16.5" x14ac:dyDescent="0.3">
      <c r="A60" s="7" t="s">
        <v>498</v>
      </c>
      <c r="B60" s="15">
        <v>510.83</v>
      </c>
    </row>
    <row r="61" spans="1:2" ht="16.5" x14ac:dyDescent="0.3">
      <c r="A61" s="7" t="s">
        <v>1446</v>
      </c>
      <c r="B61" s="15">
        <v>502.96999999999997</v>
      </c>
    </row>
    <row r="62" spans="1:2" ht="16.5" x14ac:dyDescent="0.3">
      <c r="A62" s="7" t="s">
        <v>2690</v>
      </c>
      <c r="B62" s="15">
        <v>502.93</v>
      </c>
    </row>
    <row r="63" spans="1:2" ht="16.5" x14ac:dyDescent="0.3">
      <c r="A63" s="7" t="s">
        <v>596</v>
      </c>
      <c r="B63" s="15">
        <v>502.51</v>
      </c>
    </row>
    <row r="64" spans="1:2" ht="16.5" x14ac:dyDescent="0.3">
      <c r="A64" s="7" t="s">
        <v>768</v>
      </c>
      <c r="B64" s="15">
        <v>483.77</v>
      </c>
    </row>
    <row r="65" spans="1:2" ht="16.5" x14ac:dyDescent="0.3">
      <c r="A65" s="7" t="s">
        <v>2253</v>
      </c>
      <c r="B65" s="15">
        <v>477.84</v>
      </c>
    </row>
    <row r="66" spans="1:2" ht="16.5" x14ac:dyDescent="0.3">
      <c r="A66" s="7" t="s">
        <v>1122</v>
      </c>
      <c r="B66" s="15">
        <v>456.48</v>
      </c>
    </row>
    <row r="67" spans="1:2" ht="16.5" x14ac:dyDescent="0.3">
      <c r="A67" s="7" t="s">
        <v>1741</v>
      </c>
      <c r="B67" s="15">
        <v>444.42</v>
      </c>
    </row>
    <row r="68" spans="1:2" ht="16.5" x14ac:dyDescent="0.3">
      <c r="A68" s="7" t="s">
        <v>1401</v>
      </c>
      <c r="B68" s="15">
        <v>442.28</v>
      </c>
    </row>
    <row r="69" spans="1:2" ht="16.5" x14ac:dyDescent="0.3">
      <c r="A69" s="7" t="s">
        <v>1042</v>
      </c>
      <c r="B69" s="15">
        <v>438.68</v>
      </c>
    </row>
    <row r="70" spans="1:2" ht="16.5" x14ac:dyDescent="0.3">
      <c r="A70" s="7" t="s">
        <v>1357</v>
      </c>
      <c r="B70" s="15">
        <v>437.84999999999997</v>
      </c>
    </row>
    <row r="71" spans="1:2" ht="16.5" x14ac:dyDescent="0.3">
      <c r="A71" s="7" t="s">
        <v>530</v>
      </c>
      <c r="B71" s="15">
        <v>437.78000000000003</v>
      </c>
    </row>
    <row r="72" spans="1:2" ht="16.5" x14ac:dyDescent="0.3">
      <c r="A72" s="7" t="s">
        <v>1121</v>
      </c>
      <c r="B72" s="15">
        <v>431.29</v>
      </c>
    </row>
    <row r="73" spans="1:2" ht="16.5" x14ac:dyDescent="0.3">
      <c r="A73" s="7" t="s">
        <v>143</v>
      </c>
      <c r="B73" s="15">
        <v>423.71999999999997</v>
      </c>
    </row>
    <row r="74" spans="1:2" ht="16.5" x14ac:dyDescent="0.3">
      <c r="A74" s="7" t="s">
        <v>677</v>
      </c>
      <c r="B74" s="15">
        <v>422.73</v>
      </c>
    </row>
    <row r="75" spans="1:2" ht="16.5" x14ac:dyDescent="0.3">
      <c r="A75" s="7" t="s">
        <v>1145</v>
      </c>
      <c r="B75" s="15">
        <v>422.26</v>
      </c>
    </row>
    <row r="76" spans="1:2" ht="16.5" x14ac:dyDescent="0.3">
      <c r="A76" s="7" t="s">
        <v>525</v>
      </c>
      <c r="B76" s="15">
        <v>405.82</v>
      </c>
    </row>
    <row r="77" spans="1:2" ht="16.5" x14ac:dyDescent="0.3">
      <c r="A77" s="7" t="s">
        <v>2107</v>
      </c>
      <c r="B77" s="15">
        <v>403.71999999999997</v>
      </c>
    </row>
    <row r="78" spans="1:2" ht="16.5" x14ac:dyDescent="0.3">
      <c r="A78" s="7" t="s">
        <v>1563</v>
      </c>
      <c r="B78" s="15">
        <v>401.51</v>
      </c>
    </row>
    <row r="79" spans="1:2" ht="16.5" x14ac:dyDescent="0.3">
      <c r="A79" s="7" t="s">
        <v>1933</v>
      </c>
      <c r="B79" s="15">
        <v>401</v>
      </c>
    </row>
    <row r="80" spans="1:2" ht="16.5" x14ac:dyDescent="0.3">
      <c r="A80" s="7" t="s">
        <v>1986</v>
      </c>
      <c r="B80" s="15">
        <v>400.96000000000004</v>
      </c>
    </row>
    <row r="81" spans="1:2" ht="16.5" x14ac:dyDescent="0.3">
      <c r="A81" s="7" t="s">
        <v>813</v>
      </c>
      <c r="B81" s="15">
        <v>399.01000000000005</v>
      </c>
    </row>
    <row r="82" spans="1:2" ht="16.5" x14ac:dyDescent="0.3">
      <c r="A82" s="7" t="s">
        <v>1271</v>
      </c>
      <c r="B82" s="15">
        <v>393.6</v>
      </c>
    </row>
    <row r="83" spans="1:2" ht="16.5" x14ac:dyDescent="0.3">
      <c r="A83" s="7" t="s">
        <v>1528</v>
      </c>
      <c r="B83" s="15">
        <v>391.69</v>
      </c>
    </row>
    <row r="84" spans="1:2" ht="16.5" x14ac:dyDescent="0.3">
      <c r="A84" s="7" t="s">
        <v>1076</v>
      </c>
      <c r="B84" s="15">
        <v>391.26000000000005</v>
      </c>
    </row>
    <row r="85" spans="1:2" ht="16.5" x14ac:dyDescent="0.3">
      <c r="A85" s="7" t="s">
        <v>1680</v>
      </c>
      <c r="B85" s="15">
        <v>388.03000000000003</v>
      </c>
    </row>
    <row r="86" spans="1:2" ht="16.5" x14ac:dyDescent="0.3">
      <c r="A86" s="7" t="s">
        <v>2585</v>
      </c>
      <c r="B86" s="15">
        <v>387.2</v>
      </c>
    </row>
    <row r="87" spans="1:2" ht="16.5" x14ac:dyDescent="0.3">
      <c r="A87" s="7" t="s">
        <v>171</v>
      </c>
      <c r="B87" s="15">
        <v>379.24999999999994</v>
      </c>
    </row>
    <row r="88" spans="1:2" ht="16.5" x14ac:dyDescent="0.3">
      <c r="A88" s="7" t="s">
        <v>921</v>
      </c>
      <c r="B88" s="15">
        <v>375.09</v>
      </c>
    </row>
    <row r="89" spans="1:2" ht="16.5" x14ac:dyDescent="0.3">
      <c r="A89" s="7" t="s">
        <v>512</v>
      </c>
      <c r="B89" s="15">
        <v>374.62</v>
      </c>
    </row>
    <row r="90" spans="1:2" ht="16.5" x14ac:dyDescent="0.3">
      <c r="A90" s="7" t="s">
        <v>405</v>
      </c>
      <c r="B90" s="15">
        <v>364.68</v>
      </c>
    </row>
    <row r="91" spans="1:2" ht="16.5" x14ac:dyDescent="0.3">
      <c r="A91" s="7" t="s">
        <v>624</v>
      </c>
      <c r="B91" s="15">
        <v>364.23999999999995</v>
      </c>
    </row>
    <row r="92" spans="1:2" ht="16.5" x14ac:dyDescent="0.3">
      <c r="A92" s="7" t="s">
        <v>289</v>
      </c>
      <c r="B92" s="15">
        <v>362.54</v>
      </c>
    </row>
    <row r="93" spans="1:2" ht="16.5" x14ac:dyDescent="0.3">
      <c r="A93" s="7" t="s">
        <v>2039</v>
      </c>
      <c r="B93" s="15">
        <v>357.77</v>
      </c>
    </row>
    <row r="94" spans="1:2" ht="16.5" x14ac:dyDescent="0.3">
      <c r="A94" s="7" t="s">
        <v>1016</v>
      </c>
      <c r="B94" s="15">
        <v>353.07</v>
      </c>
    </row>
    <row r="95" spans="1:2" ht="16.5" x14ac:dyDescent="0.3">
      <c r="A95" s="7" t="s">
        <v>378</v>
      </c>
      <c r="B95" s="15">
        <v>350.26</v>
      </c>
    </row>
    <row r="96" spans="1:2" ht="16.5" x14ac:dyDescent="0.3">
      <c r="A96" s="7" t="s">
        <v>389</v>
      </c>
      <c r="B96" s="15">
        <v>349.28000000000003</v>
      </c>
    </row>
    <row r="97" spans="1:2" ht="16.5" x14ac:dyDescent="0.3">
      <c r="A97" s="7" t="s">
        <v>695</v>
      </c>
      <c r="B97" s="15">
        <v>347.1</v>
      </c>
    </row>
    <row r="98" spans="1:2" ht="16.5" x14ac:dyDescent="0.3">
      <c r="A98" s="7" t="s">
        <v>1623</v>
      </c>
      <c r="B98" s="15">
        <v>346.42000000000007</v>
      </c>
    </row>
    <row r="99" spans="1:2" ht="16.5" x14ac:dyDescent="0.3">
      <c r="A99" s="7" t="s">
        <v>2580</v>
      </c>
      <c r="B99" s="15">
        <v>346.15999999999997</v>
      </c>
    </row>
    <row r="100" spans="1:2" ht="16.5" x14ac:dyDescent="0.3">
      <c r="A100" s="7" t="s">
        <v>1883</v>
      </c>
      <c r="B100" s="15">
        <v>341.51</v>
      </c>
    </row>
    <row r="101" spans="1:2" ht="16.5" x14ac:dyDescent="0.3">
      <c r="A101" s="7" t="s">
        <v>1817</v>
      </c>
      <c r="B101" s="15">
        <v>341.14</v>
      </c>
    </row>
    <row r="102" spans="1:2" ht="16.5" x14ac:dyDescent="0.3">
      <c r="A102" s="7" t="s">
        <v>2510</v>
      </c>
      <c r="B102" s="15">
        <v>340.51</v>
      </c>
    </row>
    <row r="103" spans="1:2" ht="16.5" x14ac:dyDescent="0.3">
      <c r="A103" s="7" t="s">
        <v>2209</v>
      </c>
      <c r="B103" s="15">
        <v>340.37000000000006</v>
      </c>
    </row>
    <row r="104" spans="1:2" ht="16.5" x14ac:dyDescent="0.3">
      <c r="A104" s="7" t="s">
        <v>671</v>
      </c>
      <c r="B104" s="15">
        <v>333.8</v>
      </c>
    </row>
    <row r="105" spans="1:2" ht="16.5" x14ac:dyDescent="0.3">
      <c r="A105" s="7" t="s">
        <v>2246</v>
      </c>
      <c r="B105" s="15">
        <v>331.12</v>
      </c>
    </row>
    <row r="106" spans="1:2" ht="16.5" x14ac:dyDescent="0.3">
      <c r="A106" s="7" t="s">
        <v>1974</v>
      </c>
      <c r="B106" s="15">
        <v>330.71999999999997</v>
      </c>
    </row>
    <row r="107" spans="1:2" ht="16.5" x14ac:dyDescent="0.3">
      <c r="A107" s="7" t="s">
        <v>1584</v>
      </c>
      <c r="B107" s="15">
        <v>328.50000000000006</v>
      </c>
    </row>
    <row r="108" spans="1:2" ht="16.5" x14ac:dyDescent="0.3">
      <c r="A108" s="7" t="s">
        <v>1941</v>
      </c>
      <c r="B108" s="15">
        <v>328.07</v>
      </c>
    </row>
    <row r="109" spans="1:2" ht="16.5" x14ac:dyDescent="0.3">
      <c r="A109" s="7" t="s">
        <v>2206</v>
      </c>
      <c r="B109" s="15">
        <v>325.85999999999996</v>
      </c>
    </row>
    <row r="110" spans="1:2" ht="16.5" x14ac:dyDescent="0.3">
      <c r="A110" s="7" t="s">
        <v>963</v>
      </c>
      <c r="B110" s="15">
        <v>322.94</v>
      </c>
    </row>
    <row r="111" spans="1:2" ht="16.5" x14ac:dyDescent="0.3">
      <c r="A111" s="7" t="s">
        <v>883</v>
      </c>
      <c r="B111" s="15">
        <v>321.91000000000003</v>
      </c>
    </row>
    <row r="112" spans="1:2" ht="16.5" x14ac:dyDescent="0.3">
      <c r="A112" s="7" t="s">
        <v>1781</v>
      </c>
      <c r="B112" s="15">
        <v>317.47999999999996</v>
      </c>
    </row>
    <row r="113" spans="1:2" ht="16.5" x14ac:dyDescent="0.3">
      <c r="A113" s="7" t="s">
        <v>291</v>
      </c>
      <c r="B113" s="15">
        <v>316.46000000000004</v>
      </c>
    </row>
    <row r="114" spans="1:2" ht="16.5" x14ac:dyDescent="0.3">
      <c r="A114" s="7" t="s">
        <v>803</v>
      </c>
      <c r="B114" s="15">
        <v>309.79999999999995</v>
      </c>
    </row>
    <row r="115" spans="1:2" ht="16.5" x14ac:dyDescent="0.3">
      <c r="A115" s="7" t="s">
        <v>239</v>
      </c>
      <c r="B115" s="15">
        <v>301.88</v>
      </c>
    </row>
    <row r="116" spans="1:2" ht="16.5" x14ac:dyDescent="0.3">
      <c r="A116" s="7" t="s">
        <v>1070</v>
      </c>
      <c r="B116" s="15">
        <v>300.10000000000002</v>
      </c>
    </row>
    <row r="117" spans="1:2" ht="16.5" x14ac:dyDescent="0.3">
      <c r="A117" s="7" t="s">
        <v>2111</v>
      </c>
      <c r="B117" s="15">
        <v>295.02</v>
      </c>
    </row>
    <row r="118" spans="1:2" ht="16.5" x14ac:dyDescent="0.3">
      <c r="A118" s="7" t="s">
        <v>1828</v>
      </c>
      <c r="B118" s="15">
        <v>294.75</v>
      </c>
    </row>
    <row r="119" spans="1:2" ht="16.5" x14ac:dyDescent="0.3">
      <c r="A119" s="7" t="s">
        <v>626</v>
      </c>
      <c r="B119" s="15">
        <v>293.88</v>
      </c>
    </row>
    <row r="120" spans="1:2" ht="16.5" x14ac:dyDescent="0.3">
      <c r="A120" s="7" t="s">
        <v>2665</v>
      </c>
      <c r="B120" s="15">
        <v>292.52999999999997</v>
      </c>
    </row>
    <row r="121" spans="1:2" ht="16.5" x14ac:dyDescent="0.3">
      <c r="A121" s="7" t="s">
        <v>1546</v>
      </c>
      <c r="B121" s="15">
        <v>290.64</v>
      </c>
    </row>
    <row r="122" spans="1:2" ht="16.5" x14ac:dyDescent="0.3">
      <c r="A122" s="7" t="s">
        <v>1310</v>
      </c>
      <c r="B122" s="15">
        <v>287.24</v>
      </c>
    </row>
    <row r="123" spans="1:2" ht="16.5" x14ac:dyDescent="0.3">
      <c r="A123" s="7" t="s">
        <v>355</v>
      </c>
      <c r="B123" s="15">
        <v>286.36</v>
      </c>
    </row>
    <row r="124" spans="1:2" ht="16.5" x14ac:dyDescent="0.3">
      <c r="A124" s="7" t="s">
        <v>947</v>
      </c>
      <c r="B124" s="15">
        <v>283.49</v>
      </c>
    </row>
    <row r="125" spans="1:2" ht="16.5" x14ac:dyDescent="0.3">
      <c r="A125" s="7" t="s">
        <v>2298</v>
      </c>
      <c r="B125" s="15">
        <v>283.44</v>
      </c>
    </row>
    <row r="126" spans="1:2" ht="16.5" x14ac:dyDescent="0.3">
      <c r="A126" s="7" t="s">
        <v>1535</v>
      </c>
      <c r="B126" s="15">
        <v>282.44</v>
      </c>
    </row>
    <row r="127" spans="1:2" ht="16.5" x14ac:dyDescent="0.3">
      <c r="A127" s="7" t="s">
        <v>1507</v>
      </c>
      <c r="B127" s="15">
        <v>280.91999999999996</v>
      </c>
    </row>
    <row r="128" spans="1:2" ht="16.5" x14ac:dyDescent="0.3">
      <c r="A128" s="7" t="s">
        <v>1968</v>
      </c>
      <c r="B128" s="15">
        <v>278.21000000000004</v>
      </c>
    </row>
    <row r="129" spans="1:2" ht="16.5" x14ac:dyDescent="0.3">
      <c r="A129" s="7" t="s">
        <v>394</v>
      </c>
      <c r="B129" s="15">
        <v>277.62</v>
      </c>
    </row>
    <row r="130" spans="1:2" ht="16.5" x14ac:dyDescent="0.3">
      <c r="A130" s="7" t="s">
        <v>794</v>
      </c>
      <c r="B130" s="15">
        <v>276.27</v>
      </c>
    </row>
    <row r="131" spans="1:2" ht="16.5" x14ac:dyDescent="0.3">
      <c r="A131" s="7" t="s">
        <v>233</v>
      </c>
      <c r="B131" s="15">
        <v>270.29000000000008</v>
      </c>
    </row>
    <row r="132" spans="1:2" ht="16.5" x14ac:dyDescent="0.3">
      <c r="A132" s="7" t="s">
        <v>1478</v>
      </c>
      <c r="B132" s="15">
        <v>268.43</v>
      </c>
    </row>
    <row r="133" spans="1:2" ht="16.5" x14ac:dyDescent="0.3">
      <c r="A133" s="7" t="s">
        <v>2323</v>
      </c>
      <c r="B133" s="15">
        <v>267.24999999999994</v>
      </c>
    </row>
    <row r="134" spans="1:2" ht="16.5" x14ac:dyDescent="0.3">
      <c r="A134" s="7" t="s">
        <v>1494</v>
      </c>
      <c r="B134" s="15">
        <v>265.68000000000006</v>
      </c>
    </row>
    <row r="135" spans="1:2" ht="16.5" x14ac:dyDescent="0.3">
      <c r="A135" s="7" t="s">
        <v>2700</v>
      </c>
      <c r="B135" s="15">
        <v>265.52999999999997</v>
      </c>
    </row>
    <row r="136" spans="1:2" ht="16.5" x14ac:dyDescent="0.3">
      <c r="A136" s="7" t="s">
        <v>1866</v>
      </c>
      <c r="B136" s="15">
        <v>259.41999999999996</v>
      </c>
    </row>
    <row r="137" spans="1:2" ht="16.5" x14ac:dyDescent="0.3">
      <c r="A137" s="7" t="s">
        <v>1074</v>
      </c>
      <c r="B137" s="15">
        <v>259.10000000000002</v>
      </c>
    </row>
    <row r="138" spans="1:2" ht="16.5" x14ac:dyDescent="0.3">
      <c r="A138" s="7" t="s">
        <v>2540</v>
      </c>
      <c r="B138" s="15">
        <v>259.08999999999997</v>
      </c>
    </row>
    <row r="139" spans="1:2" ht="16.5" x14ac:dyDescent="0.3">
      <c r="A139" s="7" t="s">
        <v>2252</v>
      </c>
      <c r="B139" s="15">
        <v>255.76999999999998</v>
      </c>
    </row>
    <row r="140" spans="1:2" ht="16.5" x14ac:dyDescent="0.3">
      <c r="A140" s="7" t="s">
        <v>669</v>
      </c>
      <c r="B140" s="15">
        <v>255.24</v>
      </c>
    </row>
    <row r="141" spans="1:2" ht="16.5" x14ac:dyDescent="0.3">
      <c r="A141" s="7" t="s">
        <v>204</v>
      </c>
      <c r="B141" s="15">
        <v>254.13</v>
      </c>
    </row>
    <row r="142" spans="1:2" ht="16.5" x14ac:dyDescent="0.3">
      <c r="A142" s="7" t="s">
        <v>1140</v>
      </c>
      <c r="B142" s="15">
        <v>253.37</v>
      </c>
    </row>
    <row r="143" spans="1:2" ht="16.5" x14ac:dyDescent="0.3">
      <c r="A143" s="7" t="s">
        <v>1327</v>
      </c>
      <c r="B143" s="15">
        <v>252.38</v>
      </c>
    </row>
    <row r="144" spans="1:2" ht="16.5" x14ac:dyDescent="0.3">
      <c r="A144" s="7" t="s">
        <v>1295</v>
      </c>
      <c r="B144" s="15">
        <v>251.19</v>
      </c>
    </row>
    <row r="145" spans="1:2" ht="16.5" x14ac:dyDescent="0.3">
      <c r="A145" s="7" t="s">
        <v>1181</v>
      </c>
      <c r="B145" s="15">
        <v>247.92999999999998</v>
      </c>
    </row>
    <row r="146" spans="1:2" ht="16.5" x14ac:dyDescent="0.3">
      <c r="A146" s="7" t="s">
        <v>904</v>
      </c>
      <c r="B146" s="15">
        <v>242.12</v>
      </c>
    </row>
    <row r="147" spans="1:2" ht="16.5" x14ac:dyDescent="0.3">
      <c r="A147" s="7" t="s">
        <v>452</v>
      </c>
      <c r="B147" s="15">
        <v>240.99</v>
      </c>
    </row>
    <row r="148" spans="1:2" ht="16.5" x14ac:dyDescent="0.3">
      <c r="A148" s="7" t="s">
        <v>1776</v>
      </c>
      <c r="B148" s="15">
        <v>240.53999999999996</v>
      </c>
    </row>
    <row r="149" spans="1:2" ht="16.5" x14ac:dyDescent="0.3">
      <c r="A149" s="7" t="s">
        <v>1417</v>
      </c>
      <c r="B149" s="15">
        <v>239.29</v>
      </c>
    </row>
    <row r="150" spans="1:2" ht="16.5" x14ac:dyDescent="0.3">
      <c r="A150" s="7" t="s">
        <v>373</v>
      </c>
      <c r="B150" s="15">
        <v>238.07000000000002</v>
      </c>
    </row>
    <row r="151" spans="1:2" ht="16.5" x14ac:dyDescent="0.3">
      <c r="A151" s="7" t="s">
        <v>599</v>
      </c>
      <c r="B151" s="15">
        <v>235.11</v>
      </c>
    </row>
    <row r="152" spans="1:2" ht="16.5" x14ac:dyDescent="0.3">
      <c r="A152" s="7" t="s">
        <v>1077</v>
      </c>
      <c r="B152" s="15">
        <v>233.35999999999999</v>
      </c>
    </row>
    <row r="153" spans="1:2" ht="16.5" x14ac:dyDescent="0.3">
      <c r="A153" s="7" t="s">
        <v>2714</v>
      </c>
      <c r="B153" s="15">
        <v>233.01</v>
      </c>
    </row>
    <row r="154" spans="1:2" ht="16.5" x14ac:dyDescent="0.3">
      <c r="A154" s="7" t="s">
        <v>1471</v>
      </c>
      <c r="B154" s="15">
        <v>231.66</v>
      </c>
    </row>
    <row r="155" spans="1:2" ht="16.5" x14ac:dyDescent="0.3">
      <c r="A155" s="7" t="s">
        <v>2347</v>
      </c>
      <c r="B155" s="15">
        <v>230.9</v>
      </c>
    </row>
    <row r="156" spans="1:2" ht="16.5" x14ac:dyDescent="0.3">
      <c r="A156" s="7" t="s">
        <v>1744</v>
      </c>
      <c r="B156" s="15">
        <v>230.81</v>
      </c>
    </row>
    <row r="157" spans="1:2" ht="16.5" x14ac:dyDescent="0.3">
      <c r="A157" s="7" t="s">
        <v>1497</v>
      </c>
      <c r="B157" s="15">
        <v>229.81000000000009</v>
      </c>
    </row>
    <row r="158" spans="1:2" ht="16.5" x14ac:dyDescent="0.3">
      <c r="A158" s="7" t="s">
        <v>788</v>
      </c>
      <c r="B158" s="15">
        <v>228.64000000000001</v>
      </c>
    </row>
    <row r="159" spans="1:2" ht="16.5" x14ac:dyDescent="0.3">
      <c r="A159" s="7" t="s">
        <v>1574</v>
      </c>
      <c r="B159" s="15">
        <v>221.68</v>
      </c>
    </row>
    <row r="160" spans="1:2" ht="16.5" x14ac:dyDescent="0.3">
      <c r="A160" s="7" t="s">
        <v>651</v>
      </c>
      <c r="B160" s="15">
        <v>219.8</v>
      </c>
    </row>
    <row r="161" spans="1:2" ht="16.5" x14ac:dyDescent="0.3">
      <c r="A161" s="7" t="s">
        <v>122</v>
      </c>
      <c r="B161" s="15">
        <v>218.55</v>
      </c>
    </row>
    <row r="162" spans="1:2" ht="16.5" x14ac:dyDescent="0.3">
      <c r="A162" s="7" t="s">
        <v>2306</v>
      </c>
      <c r="B162" s="15">
        <v>218.25</v>
      </c>
    </row>
    <row r="163" spans="1:2" ht="16.5" x14ac:dyDescent="0.3">
      <c r="A163" s="7" t="s">
        <v>357</v>
      </c>
      <c r="B163" s="15">
        <v>217.99</v>
      </c>
    </row>
    <row r="164" spans="1:2" ht="16.5" x14ac:dyDescent="0.3">
      <c r="A164" s="7" t="s">
        <v>417</v>
      </c>
      <c r="B164" s="15">
        <v>216.58</v>
      </c>
    </row>
    <row r="165" spans="1:2" ht="16.5" x14ac:dyDescent="0.3">
      <c r="A165" s="7" t="s">
        <v>692</v>
      </c>
      <c r="B165" s="15">
        <v>216</v>
      </c>
    </row>
    <row r="166" spans="1:2" ht="16.5" x14ac:dyDescent="0.3">
      <c r="A166" s="7" t="s">
        <v>398</v>
      </c>
      <c r="B166" s="15">
        <v>211.97</v>
      </c>
    </row>
    <row r="167" spans="1:2" ht="16.5" x14ac:dyDescent="0.3">
      <c r="A167" s="7" t="s">
        <v>1840</v>
      </c>
      <c r="B167" s="15">
        <v>211.09</v>
      </c>
    </row>
    <row r="168" spans="1:2" ht="16.5" x14ac:dyDescent="0.3">
      <c r="A168" s="7" t="s">
        <v>2115</v>
      </c>
      <c r="B168" s="15">
        <v>209.39999999999998</v>
      </c>
    </row>
    <row r="169" spans="1:2" ht="16.5" x14ac:dyDescent="0.3">
      <c r="A169" s="7" t="s">
        <v>1801</v>
      </c>
      <c r="B169" s="15">
        <v>209.04</v>
      </c>
    </row>
    <row r="170" spans="1:2" ht="16.5" x14ac:dyDescent="0.3">
      <c r="A170" s="7" t="s">
        <v>54</v>
      </c>
      <c r="B170" s="15">
        <v>208.04999999999998</v>
      </c>
    </row>
    <row r="171" spans="1:2" ht="16.5" x14ac:dyDescent="0.3">
      <c r="A171" s="7" t="s">
        <v>1212</v>
      </c>
      <c r="B171" s="15">
        <v>207.34</v>
      </c>
    </row>
    <row r="172" spans="1:2" ht="16.5" x14ac:dyDescent="0.3">
      <c r="A172" s="7" t="s">
        <v>2435</v>
      </c>
      <c r="B172" s="15">
        <v>206.57</v>
      </c>
    </row>
    <row r="173" spans="1:2" ht="16.5" x14ac:dyDescent="0.3">
      <c r="A173" s="7" t="s">
        <v>217</v>
      </c>
      <c r="B173" s="15">
        <v>206.33000000000004</v>
      </c>
    </row>
    <row r="174" spans="1:2" ht="16.5" x14ac:dyDescent="0.3">
      <c r="A174" s="7" t="s">
        <v>1788</v>
      </c>
      <c r="B174" s="15">
        <v>205.18</v>
      </c>
    </row>
    <row r="175" spans="1:2" ht="16.5" x14ac:dyDescent="0.3">
      <c r="A175" s="7" t="s">
        <v>2284</v>
      </c>
      <c r="B175" s="15">
        <v>201.24</v>
      </c>
    </row>
    <row r="176" spans="1:2" ht="16.5" x14ac:dyDescent="0.3">
      <c r="A176" s="7" t="s">
        <v>475</v>
      </c>
      <c r="B176" s="15">
        <v>200.26000000000005</v>
      </c>
    </row>
    <row r="177" spans="1:2" ht="16.5" x14ac:dyDescent="0.3">
      <c r="A177" s="7" t="s">
        <v>824</v>
      </c>
      <c r="B177" s="15">
        <v>199.16</v>
      </c>
    </row>
    <row r="178" spans="1:2" ht="16.5" x14ac:dyDescent="0.3">
      <c r="A178" s="7" t="s">
        <v>2242</v>
      </c>
      <c r="B178" s="15">
        <v>198.92000000000002</v>
      </c>
    </row>
    <row r="179" spans="1:2" ht="16.5" x14ac:dyDescent="0.3">
      <c r="A179" s="7" t="s">
        <v>2094</v>
      </c>
      <c r="B179" s="15">
        <v>197.79000000000002</v>
      </c>
    </row>
    <row r="180" spans="1:2" ht="16.5" x14ac:dyDescent="0.3">
      <c r="A180" s="7" t="s">
        <v>1003</v>
      </c>
      <c r="B180" s="15">
        <v>197.67000000000004</v>
      </c>
    </row>
    <row r="181" spans="1:2" ht="16.5" x14ac:dyDescent="0.3">
      <c r="A181" s="7" t="s">
        <v>403</v>
      </c>
      <c r="B181" s="15">
        <v>196.58</v>
      </c>
    </row>
    <row r="182" spans="1:2" ht="16.5" x14ac:dyDescent="0.3">
      <c r="A182" s="7" t="s">
        <v>2145</v>
      </c>
      <c r="B182" s="15">
        <v>196.45999999999998</v>
      </c>
    </row>
    <row r="183" spans="1:2" ht="16.5" x14ac:dyDescent="0.3">
      <c r="A183" s="7" t="s">
        <v>655</v>
      </c>
      <c r="B183" s="15">
        <v>196.31000000000003</v>
      </c>
    </row>
    <row r="184" spans="1:2" ht="16.5" x14ac:dyDescent="0.3">
      <c r="A184" s="7" t="s">
        <v>1513</v>
      </c>
      <c r="B184" s="15">
        <v>195.03</v>
      </c>
    </row>
    <row r="185" spans="1:2" ht="16.5" x14ac:dyDescent="0.3">
      <c r="A185" s="7" t="s">
        <v>879</v>
      </c>
      <c r="B185" s="15">
        <v>192.3</v>
      </c>
    </row>
    <row r="186" spans="1:2" ht="16.5" x14ac:dyDescent="0.3">
      <c r="A186" s="7" t="s">
        <v>784</v>
      </c>
      <c r="B186" s="15">
        <v>191.07000000000002</v>
      </c>
    </row>
    <row r="187" spans="1:2" ht="16.5" x14ac:dyDescent="0.3">
      <c r="A187" s="7" t="s">
        <v>1926</v>
      </c>
      <c r="B187" s="15">
        <v>187.16</v>
      </c>
    </row>
    <row r="188" spans="1:2" ht="16.5" x14ac:dyDescent="0.3">
      <c r="A188" s="7" t="s">
        <v>1618</v>
      </c>
      <c r="B188" s="15">
        <v>185.53</v>
      </c>
    </row>
    <row r="189" spans="1:2" ht="16.5" x14ac:dyDescent="0.3">
      <c r="A189" s="7" t="s">
        <v>2162</v>
      </c>
      <c r="B189" s="15">
        <v>181.21</v>
      </c>
    </row>
    <row r="190" spans="1:2" ht="16.5" x14ac:dyDescent="0.3">
      <c r="A190" s="7" t="s">
        <v>280</v>
      </c>
      <c r="B190" s="15">
        <v>181.02000000000004</v>
      </c>
    </row>
    <row r="191" spans="1:2" ht="16.5" x14ac:dyDescent="0.3">
      <c r="A191" s="7" t="s">
        <v>2248</v>
      </c>
      <c r="B191" s="15">
        <v>180.81</v>
      </c>
    </row>
    <row r="192" spans="1:2" ht="16.5" x14ac:dyDescent="0.3">
      <c r="A192" s="7" t="s">
        <v>301</v>
      </c>
      <c r="B192" s="15">
        <v>179.77999999999997</v>
      </c>
    </row>
    <row r="193" spans="1:2" ht="16.5" x14ac:dyDescent="0.3">
      <c r="A193" s="7" t="s">
        <v>2444</v>
      </c>
      <c r="B193" s="15">
        <v>178.70999999999998</v>
      </c>
    </row>
    <row r="194" spans="1:2" ht="16.5" x14ac:dyDescent="0.3">
      <c r="A194" s="7" t="s">
        <v>218</v>
      </c>
      <c r="B194" s="15">
        <v>177.85000000000002</v>
      </c>
    </row>
    <row r="195" spans="1:2" ht="16.5" x14ac:dyDescent="0.3">
      <c r="A195" s="7" t="s">
        <v>2037</v>
      </c>
      <c r="B195" s="15">
        <v>175.55</v>
      </c>
    </row>
    <row r="196" spans="1:2" ht="16.5" x14ac:dyDescent="0.3">
      <c r="A196" s="7" t="s">
        <v>61</v>
      </c>
      <c r="B196" s="15">
        <v>174.26</v>
      </c>
    </row>
    <row r="197" spans="1:2" ht="16.5" x14ac:dyDescent="0.3">
      <c r="A197" s="7" t="s">
        <v>2183</v>
      </c>
      <c r="B197" s="15">
        <v>172.59</v>
      </c>
    </row>
    <row r="198" spans="1:2" ht="16.5" x14ac:dyDescent="0.3">
      <c r="A198" s="7" t="s">
        <v>1746</v>
      </c>
      <c r="B198" s="15">
        <v>171.44</v>
      </c>
    </row>
    <row r="199" spans="1:2" ht="16.5" x14ac:dyDescent="0.3">
      <c r="A199" s="7" t="s">
        <v>2197</v>
      </c>
      <c r="B199" s="15">
        <v>170.87</v>
      </c>
    </row>
    <row r="200" spans="1:2" ht="16.5" x14ac:dyDescent="0.3">
      <c r="A200" s="7" t="s">
        <v>81</v>
      </c>
      <c r="B200" s="15">
        <v>168.47</v>
      </c>
    </row>
    <row r="201" spans="1:2" ht="16.5" x14ac:dyDescent="0.3">
      <c r="A201" s="7" t="s">
        <v>244</v>
      </c>
      <c r="B201" s="15">
        <v>167.94</v>
      </c>
    </row>
    <row r="202" spans="1:2" ht="16.5" x14ac:dyDescent="0.3">
      <c r="A202" s="7" t="s">
        <v>2138</v>
      </c>
      <c r="B202" s="15">
        <v>166.98000000000002</v>
      </c>
    </row>
    <row r="203" spans="1:2" ht="16.5" x14ac:dyDescent="0.3">
      <c r="A203" s="7" t="s">
        <v>2639</v>
      </c>
      <c r="B203" s="15">
        <v>165.35000000000002</v>
      </c>
    </row>
    <row r="204" spans="1:2" ht="16.5" x14ac:dyDescent="0.3">
      <c r="A204" s="7" t="s">
        <v>2501</v>
      </c>
      <c r="B204" s="15">
        <v>164.91</v>
      </c>
    </row>
    <row r="205" spans="1:2" ht="16.5" x14ac:dyDescent="0.3">
      <c r="A205" s="7" t="s">
        <v>928</v>
      </c>
      <c r="B205" s="15">
        <v>163.86999999999998</v>
      </c>
    </row>
    <row r="206" spans="1:2" ht="16.5" x14ac:dyDescent="0.3">
      <c r="A206" s="7" t="s">
        <v>182</v>
      </c>
      <c r="B206" s="15">
        <v>163.46</v>
      </c>
    </row>
    <row r="207" spans="1:2" ht="16.5" x14ac:dyDescent="0.3">
      <c r="A207" s="7" t="s">
        <v>752</v>
      </c>
      <c r="B207" s="15">
        <v>162.99</v>
      </c>
    </row>
    <row r="208" spans="1:2" ht="16.5" x14ac:dyDescent="0.3">
      <c r="A208" s="7" t="s">
        <v>1012</v>
      </c>
      <c r="B208" s="15">
        <v>161.72</v>
      </c>
    </row>
    <row r="209" spans="1:2" ht="16.5" x14ac:dyDescent="0.3">
      <c r="A209" s="7" t="s">
        <v>2439</v>
      </c>
      <c r="B209" s="15">
        <v>161.26000000000002</v>
      </c>
    </row>
    <row r="210" spans="1:2" ht="16.5" x14ac:dyDescent="0.3">
      <c r="A210" s="7" t="s">
        <v>630</v>
      </c>
      <c r="B210" s="15">
        <v>159.26</v>
      </c>
    </row>
    <row r="211" spans="1:2" ht="16.5" x14ac:dyDescent="0.3">
      <c r="A211" s="7" t="s">
        <v>2688</v>
      </c>
      <c r="B211" s="15">
        <v>156.26000000000002</v>
      </c>
    </row>
    <row r="212" spans="1:2" ht="16.5" x14ac:dyDescent="0.3">
      <c r="A212" s="7" t="s">
        <v>1783</v>
      </c>
      <c r="B212" s="15">
        <v>155.9</v>
      </c>
    </row>
    <row r="213" spans="1:2" ht="16.5" x14ac:dyDescent="0.3">
      <c r="A213" s="7" t="s">
        <v>2188</v>
      </c>
      <c r="B213" s="15">
        <v>153.76</v>
      </c>
    </row>
    <row r="214" spans="1:2" ht="16.5" x14ac:dyDescent="0.3">
      <c r="A214" s="7" t="s">
        <v>1209</v>
      </c>
      <c r="B214" s="15">
        <v>153.35</v>
      </c>
    </row>
    <row r="215" spans="1:2" ht="16.5" x14ac:dyDescent="0.3">
      <c r="A215" s="7" t="s">
        <v>859</v>
      </c>
      <c r="B215" s="15">
        <v>151.65</v>
      </c>
    </row>
    <row r="216" spans="1:2" ht="16.5" x14ac:dyDescent="0.3">
      <c r="A216" s="7" t="s">
        <v>433</v>
      </c>
      <c r="B216" s="15">
        <v>150.02000000000001</v>
      </c>
    </row>
    <row r="217" spans="1:2" ht="16.5" x14ac:dyDescent="0.3">
      <c r="A217" s="7" t="s">
        <v>1167</v>
      </c>
      <c r="B217" s="15">
        <v>149.28</v>
      </c>
    </row>
    <row r="218" spans="1:2" ht="16.5" x14ac:dyDescent="0.3">
      <c r="A218" s="7" t="s">
        <v>1885</v>
      </c>
      <c r="B218" s="15">
        <v>147.73000000000002</v>
      </c>
    </row>
    <row r="219" spans="1:2" ht="16.5" x14ac:dyDescent="0.3">
      <c r="A219" s="7" t="s">
        <v>1371</v>
      </c>
      <c r="B219" s="15">
        <v>147.47</v>
      </c>
    </row>
    <row r="220" spans="1:2" ht="16.5" x14ac:dyDescent="0.3">
      <c r="A220" s="7" t="s">
        <v>665</v>
      </c>
      <c r="B220" s="15">
        <v>144.68</v>
      </c>
    </row>
    <row r="221" spans="1:2" ht="16.5" x14ac:dyDescent="0.3">
      <c r="A221" s="7" t="s">
        <v>967</v>
      </c>
      <c r="B221" s="15">
        <v>142.92000000000002</v>
      </c>
    </row>
    <row r="222" spans="1:2" ht="16.5" x14ac:dyDescent="0.3">
      <c r="A222" s="7" t="s">
        <v>1633</v>
      </c>
      <c r="B222" s="15">
        <v>141.73000000000002</v>
      </c>
    </row>
    <row r="223" spans="1:2" ht="16.5" x14ac:dyDescent="0.3">
      <c r="A223" s="7" t="s">
        <v>254</v>
      </c>
      <c r="B223" s="15">
        <v>140.01999999999998</v>
      </c>
    </row>
    <row r="224" spans="1:2" ht="16.5" x14ac:dyDescent="0.3">
      <c r="A224" s="7" t="s">
        <v>680</v>
      </c>
      <c r="B224" s="15">
        <v>139.07</v>
      </c>
    </row>
    <row r="225" spans="1:2" ht="16.5" x14ac:dyDescent="0.3">
      <c r="A225" s="7" t="s">
        <v>1738</v>
      </c>
      <c r="B225" s="15">
        <v>138.71999999999997</v>
      </c>
    </row>
    <row r="226" spans="1:2" ht="16.5" x14ac:dyDescent="0.3">
      <c r="A226" s="7" t="s">
        <v>2661</v>
      </c>
      <c r="B226" s="15">
        <v>138.71</v>
      </c>
    </row>
    <row r="227" spans="1:2" ht="16.5" x14ac:dyDescent="0.3">
      <c r="A227" s="7" t="s">
        <v>1339</v>
      </c>
      <c r="B227" s="15">
        <v>138.41999999999999</v>
      </c>
    </row>
    <row r="228" spans="1:2" ht="16.5" x14ac:dyDescent="0.3">
      <c r="A228" s="7" t="s">
        <v>2466</v>
      </c>
      <c r="B228" s="15">
        <v>136.82</v>
      </c>
    </row>
    <row r="229" spans="1:2" ht="16.5" x14ac:dyDescent="0.3">
      <c r="A229" s="7" t="s">
        <v>228</v>
      </c>
      <c r="B229" s="15">
        <v>135.86000000000001</v>
      </c>
    </row>
    <row r="230" spans="1:2" ht="16.5" x14ac:dyDescent="0.3">
      <c r="A230" s="7" t="s">
        <v>1394</v>
      </c>
      <c r="B230" s="15">
        <v>134.84</v>
      </c>
    </row>
    <row r="231" spans="1:2" ht="16.5" x14ac:dyDescent="0.3">
      <c r="A231" s="7" t="s">
        <v>2518</v>
      </c>
      <c r="B231" s="15">
        <v>134.09</v>
      </c>
    </row>
    <row r="232" spans="1:2" ht="16.5" x14ac:dyDescent="0.3">
      <c r="A232" s="7" t="s">
        <v>796</v>
      </c>
      <c r="B232" s="15">
        <v>132.21</v>
      </c>
    </row>
    <row r="233" spans="1:2" ht="16.5" x14ac:dyDescent="0.3">
      <c r="A233" s="7" t="s">
        <v>1373</v>
      </c>
      <c r="B233" s="15">
        <v>131.89000000000001</v>
      </c>
    </row>
    <row r="234" spans="1:2" ht="16.5" x14ac:dyDescent="0.3">
      <c r="A234" s="7" t="s">
        <v>1771</v>
      </c>
      <c r="B234" s="15">
        <v>129.95999999999998</v>
      </c>
    </row>
    <row r="235" spans="1:2" ht="16.5" x14ac:dyDescent="0.3">
      <c r="A235" s="7" t="s">
        <v>2147</v>
      </c>
      <c r="B235" s="15">
        <v>128.93</v>
      </c>
    </row>
    <row r="236" spans="1:2" ht="16.5" x14ac:dyDescent="0.3">
      <c r="A236" s="7" t="s">
        <v>2294</v>
      </c>
      <c r="B236" s="15">
        <v>128.34</v>
      </c>
    </row>
    <row r="237" spans="1:2" ht="16.5" x14ac:dyDescent="0.3">
      <c r="A237" s="7" t="s">
        <v>592</v>
      </c>
      <c r="B237" s="15">
        <v>127.42</v>
      </c>
    </row>
    <row r="238" spans="1:2" ht="16.5" x14ac:dyDescent="0.3">
      <c r="A238" s="7" t="s">
        <v>2346</v>
      </c>
      <c r="B238" s="15">
        <v>125.82000000000001</v>
      </c>
    </row>
    <row r="239" spans="1:2" ht="16.5" x14ac:dyDescent="0.3">
      <c r="A239" s="7" t="s">
        <v>2212</v>
      </c>
      <c r="B239" s="15">
        <v>123.13000000000001</v>
      </c>
    </row>
    <row r="240" spans="1:2" ht="16.5" x14ac:dyDescent="0.3">
      <c r="A240" s="7" t="s">
        <v>2550</v>
      </c>
      <c r="B240" s="15">
        <v>122.05</v>
      </c>
    </row>
    <row r="241" spans="1:2" ht="16.5" x14ac:dyDescent="0.3">
      <c r="A241" s="7" t="s">
        <v>346</v>
      </c>
      <c r="B241" s="15">
        <v>121.69</v>
      </c>
    </row>
    <row r="242" spans="1:2" ht="16.5" x14ac:dyDescent="0.3">
      <c r="A242" s="7" t="s">
        <v>401</v>
      </c>
      <c r="B242" s="15">
        <v>119.69</v>
      </c>
    </row>
    <row r="243" spans="1:2" ht="16.5" x14ac:dyDescent="0.3">
      <c r="A243" s="7" t="s">
        <v>383</v>
      </c>
      <c r="B243" s="15">
        <v>119.67</v>
      </c>
    </row>
    <row r="244" spans="1:2" ht="16.5" x14ac:dyDescent="0.3">
      <c r="A244" s="7" t="s">
        <v>1301</v>
      </c>
      <c r="B244" s="15">
        <v>117.32</v>
      </c>
    </row>
    <row r="245" spans="1:2" ht="16.5" x14ac:dyDescent="0.3">
      <c r="A245" s="7" t="s">
        <v>2270</v>
      </c>
      <c r="B245" s="15">
        <v>116.94</v>
      </c>
    </row>
    <row r="246" spans="1:2" ht="16.5" x14ac:dyDescent="0.3">
      <c r="A246" s="7" t="s">
        <v>2033</v>
      </c>
      <c r="B246" s="15">
        <v>116.44999999999999</v>
      </c>
    </row>
    <row r="247" spans="1:2" ht="16.5" x14ac:dyDescent="0.3">
      <c r="A247" s="7" t="s">
        <v>675</v>
      </c>
      <c r="B247" s="15">
        <v>115.84</v>
      </c>
    </row>
    <row r="248" spans="1:2" ht="16.5" x14ac:dyDescent="0.3">
      <c r="A248" s="7" t="s">
        <v>1912</v>
      </c>
      <c r="B248" s="15">
        <v>115.71000000000001</v>
      </c>
    </row>
    <row r="249" spans="1:2" ht="16.5" x14ac:dyDescent="0.3">
      <c r="A249" s="7" t="s">
        <v>1831</v>
      </c>
      <c r="B249" s="15">
        <v>114.35000000000001</v>
      </c>
    </row>
    <row r="250" spans="1:2" ht="16.5" x14ac:dyDescent="0.3">
      <c r="A250" s="7" t="s">
        <v>1663</v>
      </c>
      <c r="B250" s="15">
        <v>113.54</v>
      </c>
    </row>
    <row r="251" spans="1:2" ht="16.5" x14ac:dyDescent="0.3">
      <c r="A251" s="7" t="s">
        <v>1099</v>
      </c>
      <c r="B251" s="15">
        <v>112.69</v>
      </c>
    </row>
    <row r="252" spans="1:2" ht="16.5" x14ac:dyDescent="0.3">
      <c r="A252" s="7" t="s">
        <v>519</v>
      </c>
      <c r="B252" s="15">
        <v>112.42</v>
      </c>
    </row>
    <row r="253" spans="1:2" ht="16.5" x14ac:dyDescent="0.3">
      <c r="A253" s="7" t="s">
        <v>1196</v>
      </c>
      <c r="B253" s="15">
        <v>111.72</v>
      </c>
    </row>
    <row r="254" spans="1:2" ht="16.5" x14ac:dyDescent="0.3">
      <c r="A254" s="7" t="s">
        <v>2429</v>
      </c>
      <c r="B254" s="15">
        <v>111.09</v>
      </c>
    </row>
    <row r="255" spans="1:2" ht="16.5" x14ac:dyDescent="0.3">
      <c r="A255" s="7" t="s">
        <v>1877</v>
      </c>
      <c r="B255" s="15">
        <v>110.48</v>
      </c>
    </row>
    <row r="256" spans="1:2" ht="16.5" x14ac:dyDescent="0.3">
      <c r="A256" s="7" t="s">
        <v>1273</v>
      </c>
      <c r="B256" s="15">
        <v>110.13000000000001</v>
      </c>
    </row>
    <row r="257" spans="1:2" ht="16.5" x14ac:dyDescent="0.3">
      <c r="A257" s="7" t="s">
        <v>2225</v>
      </c>
      <c r="B257" s="15">
        <v>108.91999999999999</v>
      </c>
    </row>
    <row r="258" spans="1:2" ht="16.5" x14ac:dyDescent="0.3">
      <c r="A258" s="7" t="s">
        <v>2496</v>
      </c>
      <c r="B258" s="15">
        <v>108.8</v>
      </c>
    </row>
    <row r="259" spans="1:2" ht="16.5" x14ac:dyDescent="0.3">
      <c r="A259" s="7" t="s">
        <v>2380</v>
      </c>
      <c r="B259" s="15">
        <v>108.05</v>
      </c>
    </row>
    <row r="260" spans="1:2" ht="16.5" x14ac:dyDescent="0.3">
      <c r="A260" s="7" t="s">
        <v>2711</v>
      </c>
      <c r="B260" s="15">
        <v>107.99</v>
      </c>
    </row>
    <row r="261" spans="1:2" ht="16.5" x14ac:dyDescent="0.3">
      <c r="A261" s="7" t="s">
        <v>1669</v>
      </c>
      <c r="B261" s="15">
        <v>106.97999999999999</v>
      </c>
    </row>
    <row r="262" spans="1:2" ht="16.5" x14ac:dyDescent="0.3">
      <c r="A262" s="7" t="s">
        <v>1712</v>
      </c>
      <c r="B262" s="15">
        <v>106.97000000000001</v>
      </c>
    </row>
    <row r="263" spans="1:2" ht="16.5" x14ac:dyDescent="0.3">
      <c r="A263" s="7" t="s">
        <v>1548</v>
      </c>
      <c r="B263" s="15">
        <v>106.91</v>
      </c>
    </row>
    <row r="264" spans="1:2" ht="16.5" x14ac:dyDescent="0.3">
      <c r="A264" s="7" t="s">
        <v>1303</v>
      </c>
      <c r="B264" s="15">
        <v>106.76999999999998</v>
      </c>
    </row>
    <row r="265" spans="1:2" ht="16.5" x14ac:dyDescent="0.3">
      <c r="A265" s="7" t="s">
        <v>1977</v>
      </c>
      <c r="B265" s="15">
        <v>105.94</v>
      </c>
    </row>
    <row r="266" spans="1:2" ht="16.5" x14ac:dyDescent="0.3">
      <c r="A266" s="7" t="s">
        <v>1093</v>
      </c>
      <c r="B266" s="15">
        <v>105.61000000000001</v>
      </c>
    </row>
    <row r="267" spans="1:2" ht="16.5" x14ac:dyDescent="0.3">
      <c r="A267" s="7" t="s">
        <v>891</v>
      </c>
      <c r="B267" s="15">
        <v>105.06999999999998</v>
      </c>
    </row>
    <row r="268" spans="1:2" ht="16.5" x14ac:dyDescent="0.3">
      <c r="A268" s="7" t="s">
        <v>1046</v>
      </c>
      <c r="B268" s="15">
        <v>102.32</v>
      </c>
    </row>
    <row r="269" spans="1:2" ht="16.5" x14ac:dyDescent="0.3">
      <c r="A269" s="7" t="s">
        <v>556</v>
      </c>
      <c r="B269" s="15">
        <v>101</v>
      </c>
    </row>
    <row r="270" spans="1:2" ht="16.5" x14ac:dyDescent="0.3">
      <c r="A270" s="7" t="s">
        <v>275</v>
      </c>
      <c r="B270" s="15">
        <v>100.28</v>
      </c>
    </row>
    <row r="271" spans="1:2" ht="16.5" x14ac:dyDescent="0.3">
      <c r="A271" s="7" t="s">
        <v>1260</v>
      </c>
      <c r="B271" s="15">
        <v>99.94</v>
      </c>
    </row>
    <row r="272" spans="1:2" ht="16.5" x14ac:dyDescent="0.3">
      <c r="A272" s="7" t="s">
        <v>1234</v>
      </c>
      <c r="B272" s="15">
        <v>99.9</v>
      </c>
    </row>
    <row r="273" spans="1:2" ht="16.5" x14ac:dyDescent="0.3">
      <c r="A273" s="7" t="s">
        <v>1230</v>
      </c>
      <c r="B273" s="15">
        <v>99.27</v>
      </c>
    </row>
    <row r="274" spans="1:2" ht="16.5" x14ac:dyDescent="0.3">
      <c r="A274" s="7" t="s">
        <v>1799</v>
      </c>
      <c r="B274" s="15">
        <v>98.6</v>
      </c>
    </row>
    <row r="275" spans="1:2" ht="16.5" x14ac:dyDescent="0.3">
      <c r="A275" s="7" t="s">
        <v>419</v>
      </c>
      <c r="B275" s="15">
        <v>96.509999999999991</v>
      </c>
    </row>
    <row r="276" spans="1:2" ht="16.5" x14ac:dyDescent="0.3">
      <c r="A276" s="7" t="s">
        <v>635</v>
      </c>
      <c r="B276" s="15">
        <v>96.41</v>
      </c>
    </row>
    <row r="277" spans="1:2" ht="16.5" x14ac:dyDescent="0.3">
      <c r="A277" s="7" t="s">
        <v>1699</v>
      </c>
      <c r="B277" s="15">
        <v>96.13000000000001</v>
      </c>
    </row>
    <row r="278" spans="1:2" ht="16.5" x14ac:dyDescent="0.3">
      <c r="A278" s="7" t="s">
        <v>85</v>
      </c>
      <c r="B278" s="15">
        <v>94.179999999999993</v>
      </c>
    </row>
    <row r="279" spans="1:2" ht="16.5" x14ac:dyDescent="0.3">
      <c r="A279" s="7" t="s">
        <v>2528</v>
      </c>
      <c r="B279" s="15">
        <v>93.71</v>
      </c>
    </row>
    <row r="280" spans="1:2" ht="16.5" x14ac:dyDescent="0.3">
      <c r="A280" s="7" t="s">
        <v>1485</v>
      </c>
      <c r="B280" s="15">
        <v>92.93</v>
      </c>
    </row>
    <row r="281" spans="1:2" ht="16.5" x14ac:dyDescent="0.3">
      <c r="A281" s="7" t="s">
        <v>343</v>
      </c>
      <c r="B281" s="15">
        <v>91.45</v>
      </c>
    </row>
    <row r="282" spans="1:2" ht="16.5" x14ac:dyDescent="0.3">
      <c r="A282" s="7" t="s">
        <v>714</v>
      </c>
      <c r="B282" s="15">
        <v>88.19</v>
      </c>
    </row>
    <row r="283" spans="1:2" ht="16.5" x14ac:dyDescent="0.3">
      <c r="A283" s="7" t="s">
        <v>72</v>
      </c>
      <c r="B283" s="15">
        <v>87.99</v>
      </c>
    </row>
    <row r="284" spans="1:2" ht="16.5" x14ac:dyDescent="0.3">
      <c r="A284" s="7" t="s">
        <v>871</v>
      </c>
      <c r="B284" s="15">
        <v>87.889999999999986</v>
      </c>
    </row>
    <row r="285" spans="1:2" ht="16.5" x14ac:dyDescent="0.3">
      <c r="A285" s="7" t="s">
        <v>545</v>
      </c>
      <c r="B285" s="15">
        <v>87.86</v>
      </c>
    </row>
    <row r="286" spans="1:2" ht="16.5" x14ac:dyDescent="0.3">
      <c r="A286" s="7" t="s">
        <v>951</v>
      </c>
      <c r="B286" s="15">
        <v>87.22</v>
      </c>
    </row>
    <row r="287" spans="1:2" ht="16.5" x14ac:dyDescent="0.3">
      <c r="A287" s="7" t="s">
        <v>1696</v>
      </c>
      <c r="B287" s="15">
        <v>86.5</v>
      </c>
    </row>
    <row r="288" spans="1:2" ht="16.5" x14ac:dyDescent="0.3">
      <c r="A288" s="7" t="s">
        <v>935</v>
      </c>
      <c r="B288" s="15">
        <v>84.92</v>
      </c>
    </row>
    <row r="289" spans="1:2" ht="16.5" x14ac:dyDescent="0.3">
      <c r="A289" s="7" t="s">
        <v>429</v>
      </c>
      <c r="B289" s="15">
        <v>84.42</v>
      </c>
    </row>
    <row r="290" spans="1:2" ht="16.5" x14ac:dyDescent="0.3">
      <c r="A290" s="7" t="s">
        <v>709</v>
      </c>
      <c r="B290" s="15">
        <v>83.6</v>
      </c>
    </row>
    <row r="291" spans="1:2" ht="16.5" x14ac:dyDescent="0.3">
      <c r="A291" s="7" t="s">
        <v>1426</v>
      </c>
      <c r="B291" s="15">
        <v>83.17</v>
      </c>
    </row>
    <row r="292" spans="1:2" ht="16.5" x14ac:dyDescent="0.3">
      <c r="A292" s="7" t="s">
        <v>2503</v>
      </c>
      <c r="B292" s="15">
        <v>82.88000000000001</v>
      </c>
    </row>
    <row r="293" spans="1:2" ht="16.5" x14ac:dyDescent="0.3">
      <c r="A293" s="7" t="s">
        <v>465</v>
      </c>
      <c r="B293" s="15">
        <v>82.84</v>
      </c>
    </row>
    <row r="294" spans="1:2" ht="16.5" x14ac:dyDescent="0.3">
      <c r="A294" s="7" t="s">
        <v>1467</v>
      </c>
      <c r="B294" s="15">
        <v>82.02000000000001</v>
      </c>
    </row>
    <row r="295" spans="1:2" ht="16.5" x14ac:dyDescent="0.3">
      <c r="A295" s="7" t="s">
        <v>738</v>
      </c>
      <c r="B295" s="15">
        <v>81.7</v>
      </c>
    </row>
    <row r="296" spans="1:2" ht="16.5" x14ac:dyDescent="0.3">
      <c r="A296" s="7" t="s">
        <v>1463</v>
      </c>
      <c r="B296" s="15">
        <v>81.569999999999993</v>
      </c>
    </row>
    <row r="297" spans="1:2" ht="16.5" x14ac:dyDescent="0.3">
      <c r="A297" s="7" t="s">
        <v>1900</v>
      </c>
      <c r="B297" s="15">
        <v>81.140000000000015</v>
      </c>
    </row>
    <row r="298" spans="1:2" ht="16.5" x14ac:dyDescent="0.3">
      <c r="A298" s="7" t="s">
        <v>696</v>
      </c>
      <c r="B298" s="15">
        <v>80.430000000000007</v>
      </c>
    </row>
    <row r="299" spans="1:2" ht="16.5" x14ac:dyDescent="0.3">
      <c r="A299" s="7" t="s">
        <v>2091</v>
      </c>
      <c r="B299" s="15">
        <v>80.239999999999995</v>
      </c>
    </row>
    <row r="300" spans="1:2" ht="16.5" x14ac:dyDescent="0.3">
      <c r="A300" s="7" t="s">
        <v>109</v>
      </c>
      <c r="B300" s="15">
        <v>80.099999999999994</v>
      </c>
    </row>
    <row r="301" spans="1:2" ht="16.5" x14ac:dyDescent="0.3">
      <c r="A301" s="7" t="s">
        <v>2083</v>
      </c>
      <c r="B301" s="15">
        <v>80.029999999999987</v>
      </c>
    </row>
    <row r="302" spans="1:2" ht="16.5" x14ac:dyDescent="0.3">
      <c r="A302" s="7" t="s">
        <v>505</v>
      </c>
      <c r="B302" s="15">
        <v>79.47</v>
      </c>
    </row>
    <row r="303" spans="1:2" ht="16.5" x14ac:dyDescent="0.3">
      <c r="A303" s="7" t="s">
        <v>2012</v>
      </c>
      <c r="B303" s="15">
        <v>79.28</v>
      </c>
    </row>
    <row r="304" spans="1:2" ht="16.5" x14ac:dyDescent="0.3">
      <c r="A304" s="7" t="s">
        <v>983</v>
      </c>
      <c r="B304" s="15">
        <v>78.989999999999995</v>
      </c>
    </row>
    <row r="305" spans="1:2" ht="16.5" x14ac:dyDescent="0.3">
      <c r="A305" s="7" t="s">
        <v>895</v>
      </c>
      <c r="B305" s="15">
        <v>78.099999999999994</v>
      </c>
    </row>
    <row r="306" spans="1:2" ht="16.5" x14ac:dyDescent="0.3">
      <c r="A306" s="7" t="s">
        <v>2558</v>
      </c>
      <c r="B306" s="15">
        <v>78.03</v>
      </c>
    </row>
    <row r="307" spans="1:2" ht="16.5" x14ac:dyDescent="0.3">
      <c r="A307" s="7" t="s">
        <v>462</v>
      </c>
      <c r="B307" s="15">
        <v>78.02</v>
      </c>
    </row>
    <row r="308" spans="1:2" ht="16.5" x14ac:dyDescent="0.3">
      <c r="A308" s="7" t="s">
        <v>587</v>
      </c>
      <c r="B308" s="15">
        <v>77.28</v>
      </c>
    </row>
    <row r="309" spans="1:2" ht="16.5" x14ac:dyDescent="0.3">
      <c r="A309" s="7" t="s">
        <v>1727</v>
      </c>
      <c r="B309" s="15">
        <v>76.8</v>
      </c>
    </row>
    <row r="310" spans="1:2" ht="16.5" x14ac:dyDescent="0.3">
      <c r="A310" s="7" t="s">
        <v>971</v>
      </c>
      <c r="B310" s="15">
        <v>76.759999999999991</v>
      </c>
    </row>
    <row r="311" spans="1:2" ht="16.5" x14ac:dyDescent="0.3">
      <c r="A311" s="7" t="s">
        <v>1676</v>
      </c>
      <c r="B311" s="15">
        <v>76.469999999999985</v>
      </c>
    </row>
    <row r="312" spans="1:2" ht="16.5" x14ac:dyDescent="0.3">
      <c r="A312" s="7" t="s">
        <v>791</v>
      </c>
      <c r="B312" s="15">
        <v>76.2</v>
      </c>
    </row>
    <row r="313" spans="1:2" ht="16.5" x14ac:dyDescent="0.3">
      <c r="A313" s="7" t="s">
        <v>1495</v>
      </c>
      <c r="B313" s="15">
        <v>76.089999999999989</v>
      </c>
    </row>
    <row r="314" spans="1:2" ht="16.5" x14ac:dyDescent="0.3">
      <c r="A314" s="7" t="s">
        <v>2319</v>
      </c>
      <c r="B314" s="15">
        <v>74.98</v>
      </c>
    </row>
    <row r="315" spans="1:2" ht="16.5" x14ac:dyDescent="0.3">
      <c r="A315" s="7" t="s">
        <v>2254</v>
      </c>
      <c r="B315" s="15">
        <v>74.320000000000007</v>
      </c>
    </row>
    <row r="316" spans="1:2" ht="16.5" x14ac:dyDescent="0.3">
      <c r="A316" s="7" t="s">
        <v>2318</v>
      </c>
      <c r="B316" s="15">
        <v>74.23</v>
      </c>
    </row>
    <row r="317" spans="1:2" ht="16.5" x14ac:dyDescent="0.3">
      <c r="A317" s="7" t="s">
        <v>32</v>
      </c>
      <c r="B317" s="15">
        <v>74</v>
      </c>
    </row>
    <row r="318" spans="1:2" ht="16.5" x14ac:dyDescent="0.3">
      <c r="A318" s="7" t="s">
        <v>1378</v>
      </c>
      <c r="B318" s="15">
        <v>71.98</v>
      </c>
    </row>
    <row r="319" spans="1:2" ht="16.5" x14ac:dyDescent="0.3">
      <c r="A319" s="7" t="s">
        <v>1211</v>
      </c>
      <c r="B319" s="15">
        <v>71.95</v>
      </c>
    </row>
    <row r="320" spans="1:2" ht="16.5" x14ac:dyDescent="0.3">
      <c r="A320" s="7" t="s">
        <v>953</v>
      </c>
      <c r="B320" s="15">
        <v>71.930000000000007</v>
      </c>
    </row>
    <row r="321" spans="1:2" ht="16.5" x14ac:dyDescent="0.3">
      <c r="A321" s="7" t="s">
        <v>1027</v>
      </c>
      <c r="B321" s="15">
        <v>71.180000000000007</v>
      </c>
    </row>
    <row r="322" spans="1:2" ht="16.5" x14ac:dyDescent="0.3">
      <c r="A322" s="7" t="s">
        <v>822</v>
      </c>
      <c r="B322" s="15">
        <v>70.27000000000001</v>
      </c>
    </row>
    <row r="323" spans="1:2" ht="16.5" x14ac:dyDescent="0.3">
      <c r="A323" s="7" t="s">
        <v>742</v>
      </c>
      <c r="B323" s="15">
        <v>69.849999999999994</v>
      </c>
    </row>
    <row r="324" spans="1:2" ht="16.5" x14ac:dyDescent="0.3">
      <c r="A324" s="7" t="s">
        <v>1178</v>
      </c>
      <c r="B324" s="15">
        <v>69.64</v>
      </c>
    </row>
    <row r="325" spans="1:2" ht="16.5" x14ac:dyDescent="0.3">
      <c r="A325" s="7" t="s">
        <v>2405</v>
      </c>
      <c r="B325" s="15">
        <v>69.599999999999994</v>
      </c>
    </row>
    <row r="326" spans="1:2" ht="16.5" x14ac:dyDescent="0.3">
      <c r="A326" s="7" t="s">
        <v>1044</v>
      </c>
      <c r="B326" s="15">
        <v>68.97</v>
      </c>
    </row>
    <row r="327" spans="1:2" ht="16.5" x14ac:dyDescent="0.3">
      <c r="A327" s="7" t="s">
        <v>554</v>
      </c>
      <c r="B327" s="15">
        <v>68.92</v>
      </c>
    </row>
    <row r="328" spans="1:2" ht="16.5" x14ac:dyDescent="0.3">
      <c r="A328" s="7" t="s">
        <v>1102</v>
      </c>
      <c r="B328" s="15">
        <v>68.87</v>
      </c>
    </row>
    <row r="329" spans="1:2" ht="16.5" x14ac:dyDescent="0.3">
      <c r="A329" s="7" t="s">
        <v>107</v>
      </c>
      <c r="B329" s="15">
        <v>68.52</v>
      </c>
    </row>
    <row r="330" spans="1:2" ht="16.5" x14ac:dyDescent="0.3">
      <c r="A330" s="7" t="s">
        <v>1751</v>
      </c>
      <c r="B330" s="15">
        <v>68.149999999999991</v>
      </c>
    </row>
    <row r="331" spans="1:2" ht="16.5" x14ac:dyDescent="0.3">
      <c r="A331" s="7" t="s">
        <v>22</v>
      </c>
      <c r="B331" s="15">
        <v>67.41</v>
      </c>
    </row>
    <row r="332" spans="1:2" ht="16.5" x14ac:dyDescent="0.3">
      <c r="A332" s="7" t="s">
        <v>492</v>
      </c>
      <c r="B332" s="15">
        <v>67.41</v>
      </c>
    </row>
    <row r="333" spans="1:2" ht="16.5" x14ac:dyDescent="0.3">
      <c r="A333" s="7" t="s">
        <v>1538</v>
      </c>
      <c r="B333" s="15">
        <v>67.259999999999991</v>
      </c>
    </row>
    <row r="334" spans="1:2" ht="16.5" x14ac:dyDescent="0.3">
      <c r="A334" s="7" t="s">
        <v>1286</v>
      </c>
      <c r="B334" s="15">
        <v>67.069999999999993</v>
      </c>
    </row>
    <row r="335" spans="1:2" ht="16.5" x14ac:dyDescent="0.3">
      <c r="A335" s="7" t="s">
        <v>437</v>
      </c>
      <c r="B335" s="15">
        <v>66.27000000000001</v>
      </c>
    </row>
    <row r="336" spans="1:2" ht="16.5" x14ac:dyDescent="0.3">
      <c r="A336" s="7" t="s">
        <v>1084</v>
      </c>
      <c r="B336" s="15">
        <v>65.550000000000011</v>
      </c>
    </row>
    <row r="337" spans="1:2" ht="16.5" x14ac:dyDescent="0.3">
      <c r="A337" s="7" t="s">
        <v>1614</v>
      </c>
      <c r="B337" s="15">
        <v>65.28</v>
      </c>
    </row>
    <row r="338" spans="1:2" ht="16.5" x14ac:dyDescent="0.3">
      <c r="A338" s="7" t="s">
        <v>1138</v>
      </c>
      <c r="B338" s="15">
        <v>65.22</v>
      </c>
    </row>
    <row r="339" spans="1:2" ht="16.5" x14ac:dyDescent="0.3">
      <c r="A339" s="7" t="s">
        <v>230</v>
      </c>
      <c r="B339" s="15">
        <v>62.48</v>
      </c>
    </row>
    <row r="340" spans="1:2" ht="16.5" x14ac:dyDescent="0.3">
      <c r="A340" s="7" t="s">
        <v>1459</v>
      </c>
      <c r="B340" s="15">
        <v>62.339999999999996</v>
      </c>
    </row>
    <row r="341" spans="1:2" ht="16.5" x14ac:dyDescent="0.3">
      <c r="A341" s="7" t="s">
        <v>1655</v>
      </c>
      <c r="B341" s="15">
        <v>62.300000000000011</v>
      </c>
    </row>
    <row r="342" spans="1:2" ht="16.5" x14ac:dyDescent="0.3">
      <c r="A342" s="7" t="s">
        <v>1104</v>
      </c>
      <c r="B342" s="15">
        <v>61.599999999999994</v>
      </c>
    </row>
    <row r="343" spans="1:2" ht="16.5" x14ac:dyDescent="0.3">
      <c r="A343" s="7" t="s">
        <v>1748</v>
      </c>
      <c r="B343" s="15">
        <v>61.16</v>
      </c>
    </row>
    <row r="344" spans="1:2" ht="16.5" x14ac:dyDescent="0.3">
      <c r="A344" s="7" t="s">
        <v>2065</v>
      </c>
      <c r="B344" s="15">
        <v>61.149999999999991</v>
      </c>
    </row>
    <row r="345" spans="1:2" ht="16.5" x14ac:dyDescent="0.3">
      <c r="A345" s="7" t="s">
        <v>2205</v>
      </c>
      <c r="B345" s="15">
        <v>60.54</v>
      </c>
    </row>
    <row r="346" spans="1:2" ht="16.5" x14ac:dyDescent="0.3">
      <c r="A346" s="7" t="s">
        <v>1413</v>
      </c>
      <c r="B346" s="15">
        <v>60.5</v>
      </c>
    </row>
    <row r="347" spans="1:2" ht="16.5" x14ac:dyDescent="0.3">
      <c r="A347" s="7" t="s">
        <v>1173</v>
      </c>
      <c r="B347" s="15">
        <v>60.35</v>
      </c>
    </row>
    <row r="348" spans="1:2" ht="16.5" x14ac:dyDescent="0.3">
      <c r="A348" s="7" t="s">
        <v>295</v>
      </c>
      <c r="B348" s="15">
        <v>60.199999999999996</v>
      </c>
    </row>
    <row r="349" spans="1:2" ht="16.5" x14ac:dyDescent="0.3">
      <c r="A349" s="7" t="s">
        <v>740</v>
      </c>
      <c r="B349" s="15">
        <v>58.910000000000004</v>
      </c>
    </row>
    <row r="350" spans="1:2" ht="16.5" x14ac:dyDescent="0.3">
      <c r="A350" s="7" t="s">
        <v>917</v>
      </c>
      <c r="B350" s="15">
        <v>58.780000000000008</v>
      </c>
    </row>
    <row r="351" spans="1:2" ht="16.5" x14ac:dyDescent="0.3">
      <c r="A351" s="7" t="s">
        <v>1483</v>
      </c>
      <c r="B351" s="15">
        <v>57.820000000000007</v>
      </c>
    </row>
    <row r="352" spans="1:2" ht="16.5" x14ac:dyDescent="0.3">
      <c r="A352" s="7" t="s">
        <v>2232</v>
      </c>
      <c r="B352" s="15">
        <v>57.39</v>
      </c>
    </row>
    <row r="353" spans="1:2" ht="16.5" x14ac:dyDescent="0.3">
      <c r="A353" s="7" t="s">
        <v>1800</v>
      </c>
      <c r="B353" s="15">
        <v>57.370000000000005</v>
      </c>
    </row>
    <row r="354" spans="1:2" ht="16.5" x14ac:dyDescent="0.3">
      <c r="A354" s="7" t="s">
        <v>1131</v>
      </c>
      <c r="B354" s="15">
        <v>57.319999999999993</v>
      </c>
    </row>
    <row r="355" spans="1:2" ht="16.5" x14ac:dyDescent="0.3">
      <c r="A355" s="7" t="s">
        <v>2447</v>
      </c>
      <c r="B355" s="15">
        <v>53.650000000000006</v>
      </c>
    </row>
    <row r="356" spans="1:2" ht="16.5" x14ac:dyDescent="0.3">
      <c r="A356" s="7" t="s">
        <v>1475</v>
      </c>
      <c r="B356" s="15">
        <v>52.59</v>
      </c>
    </row>
    <row r="357" spans="1:2" ht="16.5" x14ac:dyDescent="0.3">
      <c r="A357" s="7" t="s">
        <v>424</v>
      </c>
      <c r="B357" s="15">
        <v>51.970000000000006</v>
      </c>
    </row>
    <row r="358" spans="1:2" ht="16.5" x14ac:dyDescent="0.3">
      <c r="A358" s="7" t="s">
        <v>1334</v>
      </c>
      <c r="B358" s="15">
        <v>50.65</v>
      </c>
    </row>
    <row r="359" spans="1:2" ht="16.5" x14ac:dyDescent="0.3">
      <c r="A359" s="7" t="s">
        <v>1223</v>
      </c>
      <c r="B359" s="15">
        <v>50.430000000000007</v>
      </c>
    </row>
    <row r="360" spans="1:2" ht="16.5" x14ac:dyDescent="0.3">
      <c r="A360" s="7" t="s">
        <v>2276</v>
      </c>
      <c r="B360" s="15">
        <v>50.37</v>
      </c>
    </row>
    <row r="361" spans="1:2" ht="16.5" x14ac:dyDescent="0.3">
      <c r="A361" s="7" t="s">
        <v>2126</v>
      </c>
      <c r="B361" s="15">
        <v>50.000000000000007</v>
      </c>
    </row>
    <row r="362" spans="1:2" ht="16.5" x14ac:dyDescent="0.3">
      <c r="A362" s="7" t="s">
        <v>1758</v>
      </c>
      <c r="B362" s="15">
        <v>49.32</v>
      </c>
    </row>
    <row r="363" spans="1:2" ht="16.5" x14ac:dyDescent="0.3">
      <c r="A363" s="7" t="s">
        <v>1519</v>
      </c>
      <c r="B363" s="15">
        <v>48.78</v>
      </c>
    </row>
    <row r="364" spans="1:2" ht="16.5" x14ac:dyDescent="0.3">
      <c r="A364" s="7" t="s">
        <v>2176</v>
      </c>
      <c r="B364" s="15">
        <v>48.349999999999994</v>
      </c>
    </row>
    <row r="365" spans="1:2" ht="16.5" x14ac:dyDescent="0.3">
      <c r="A365" s="7" t="s">
        <v>1148</v>
      </c>
      <c r="B365" s="15">
        <v>48.21</v>
      </c>
    </row>
    <row r="366" spans="1:2" ht="16.5" x14ac:dyDescent="0.3">
      <c r="A366" s="7" t="s">
        <v>789</v>
      </c>
      <c r="B366" s="15">
        <v>48.07</v>
      </c>
    </row>
    <row r="367" spans="1:2" ht="16.5" x14ac:dyDescent="0.3">
      <c r="A367" s="7" t="s">
        <v>2710</v>
      </c>
      <c r="B367" s="15">
        <v>47.89</v>
      </c>
    </row>
    <row r="368" spans="1:2" ht="16.5" x14ac:dyDescent="0.3">
      <c r="A368" s="7" t="s">
        <v>689</v>
      </c>
      <c r="B368" s="15">
        <v>47.18</v>
      </c>
    </row>
    <row r="369" spans="1:2" ht="16.5" x14ac:dyDescent="0.3">
      <c r="A369" s="7" t="s">
        <v>2548</v>
      </c>
      <c r="B369" s="15">
        <v>45.129999999999995</v>
      </c>
    </row>
    <row r="370" spans="1:2" ht="16.5" x14ac:dyDescent="0.3">
      <c r="A370" s="7" t="s">
        <v>533</v>
      </c>
      <c r="B370" s="15">
        <v>44.94</v>
      </c>
    </row>
    <row r="371" spans="1:2" ht="16.5" x14ac:dyDescent="0.3">
      <c r="A371" s="7" t="s">
        <v>590</v>
      </c>
      <c r="B371" s="15">
        <v>44.72</v>
      </c>
    </row>
    <row r="372" spans="1:2" ht="16.5" x14ac:dyDescent="0.3">
      <c r="A372" s="7" t="s">
        <v>583</v>
      </c>
      <c r="B372" s="15">
        <v>44.29</v>
      </c>
    </row>
    <row r="373" spans="1:2" ht="16.5" x14ac:dyDescent="0.3">
      <c r="A373" s="7" t="s">
        <v>392</v>
      </c>
      <c r="B373" s="15">
        <v>43.71</v>
      </c>
    </row>
    <row r="374" spans="1:2" ht="16.5" x14ac:dyDescent="0.3">
      <c r="A374" s="7" t="s">
        <v>734</v>
      </c>
      <c r="B374" s="15">
        <v>43.61</v>
      </c>
    </row>
    <row r="375" spans="1:2" ht="16.5" x14ac:dyDescent="0.3">
      <c r="A375" s="7" t="s">
        <v>826</v>
      </c>
      <c r="B375" s="15">
        <v>43.6</v>
      </c>
    </row>
    <row r="376" spans="1:2" ht="16.5" x14ac:dyDescent="0.3">
      <c r="A376" s="7" t="s">
        <v>495</v>
      </c>
      <c r="B376" s="15">
        <v>43.58</v>
      </c>
    </row>
    <row r="377" spans="1:2" ht="16.5" x14ac:dyDescent="0.3">
      <c r="A377" s="7" t="s">
        <v>1734</v>
      </c>
      <c r="B377" s="15">
        <v>43.31</v>
      </c>
    </row>
    <row r="378" spans="1:2" ht="16.5" x14ac:dyDescent="0.3">
      <c r="A378" s="7" t="s">
        <v>314</v>
      </c>
      <c r="B378" s="15">
        <v>42.57</v>
      </c>
    </row>
    <row r="379" spans="1:2" ht="16.5" x14ac:dyDescent="0.3">
      <c r="A379" s="7" t="s">
        <v>1477</v>
      </c>
      <c r="B379" s="15">
        <v>42.26</v>
      </c>
    </row>
    <row r="380" spans="1:2" ht="16.5" x14ac:dyDescent="0.3">
      <c r="A380" s="7" t="s">
        <v>667</v>
      </c>
      <c r="B380" s="15">
        <v>41.82</v>
      </c>
    </row>
    <row r="381" spans="1:2" ht="16.5" x14ac:dyDescent="0.3">
      <c r="A381" s="7" t="s">
        <v>1822</v>
      </c>
      <c r="B381" s="15">
        <v>41.790000000000006</v>
      </c>
    </row>
    <row r="382" spans="1:2" ht="16.5" x14ac:dyDescent="0.3">
      <c r="A382" s="7" t="s">
        <v>376</v>
      </c>
      <c r="B382" s="15">
        <v>41.76</v>
      </c>
    </row>
    <row r="383" spans="1:2" ht="16.5" x14ac:dyDescent="0.3">
      <c r="A383" s="7" t="s">
        <v>2277</v>
      </c>
      <c r="B383" s="15">
        <v>41.589999999999996</v>
      </c>
    </row>
    <row r="384" spans="1:2" ht="16.5" x14ac:dyDescent="0.3">
      <c r="A384" s="7" t="s">
        <v>2095</v>
      </c>
      <c r="B384" s="15">
        <v>41.51</v>
      </c>
    </row>
    <row r="385" spans="1:2" ht="16.5" x14ac:dyDescent="0.3">
      <c r="A385" s="7" t="s">
        <v>1258</v>
      </c>
      <c r="B385" s="15">
        <v>40.75</v>
      </c>
    </row>
    <row r="386" spans="1:2" ht="16.5" x14ac:dyDescent="0.3">
      <c r="A386" s="7" t="s">
        <v>283</v>
      </c>
      <c r="B386" s="15">
        <v>40.49</v>
      </c>
    </row>
    <row r="387" spans="1:2" ht="16.5" x14ac:dyDescent="0.3">
      <c r="A387" s="7" t="s">
        <v>29</v>
      </c>
      <c r="B387" s="15">
        <v>40.369999999999997</v>
      </c>
    </row>
    <row r="388" spans="1:2" ht="16.5" x14ac:dyDescent="0.3">
      <c r="A388" s="7" t="s">
        <v>672</v>
      </c>
      <c r="B388" s="15">
        <v>40.350000000000016</v>
      </c>
    </row>
    <row r="389" spans="1:2" ht="16.5" x14ac:dyDescent="0.3">
      <c r="A389" s="7" t="s">
        <v>259</v>
      </c>
      <c r="B389" s="15">
        <v>40</v>
      </c>
    </row>
    <row r="390" spans="1:2" ht="16.5" x14ac:dyDescent="0.3">
      <c r="A390" s="7" t="s">
        <v>569</v>
      </c>
      <c r="B390" s="15">
        <v>39.229999999999997</v>
      </c>
    </row>
    <row r="391" spans="1:2" ht="16.5" x14ac:dyDescent="0.3">
      <c r="A391" s="7" t="s">
        <v>2156</v>
      </c>
      <c r="B391" s="15">
        <v>38.700000000000003</v>
      </c>
    </row>
    <row r="392" spans="1:2" ht="16.5" x14ac:dyDescent="0.3">
      <c r="A392" s="7" t="s">
        <v>369</v>
      </c>
      <c r="B392" s="15">
        <v>38</v>
      </c>
    </row>
    <row r="393" spans="1:2" ht="16.5" x14ac:dyDescent="0.3">
      <c r="A393" s="7" t="s">
        <v>1863</v>
      </c>
      <c r="B393" s="15">
        <v>37.989999999999995</v>
      </c>
    </row>
    <row r="394" spans="1:2" ht="16.5" x14ac:dyDescent="0.3">
      <c r="A394" s="7" t="s">
        <v>1638</v>
      </c>
      <c r="B394" s="15">
        <v>37.53</v>
      </c>
    </row>
    <row r="395" spans="1:2" ht="16.5" x14ac:dyDescent="0.3">
      <c r="A395" s="7" t="s">
        <v>1433</v>
      </c>
      <c r="B395" s="15">
        <v>37.06</v>
      </c>
    </row>
    <row r="396" spans="1:2" ht="16.5" x14ac:dyDescent="0.3">
      <c r="A396" s="7" t="s">
        <v>1487</v>
      </c>
      <c r="B396" s="15">
        <v>36.980000000000004</v>
      </c>
    </row>
    <row r="397" spans="1:2" ht="16.5" x14ac:dyDescent="0.3">
      <c r="A397" s="7" t="s">
        <v>363</v>
      </c>
      <c r="B397" s="15">
        <v>36.309999999999988</v>
      </c>
    </row>
    <row r="398" spans="1:2" ht="16.5" x14ac:dyDescent="0.3">
      <c r="A398" s="7" t="s">
        <v>674</v>
      </c>
      <c r="B398" s="15">
        <v>35.89</v>
      </c>
    </row>
    <row r="399" spans="1:2" ht="16.5" x14ac:dyDescent="0.3">
      <c r="A399" s="7" t="s">
        <v>1945</v>
      </c>
      <c r="B399" s="15">
        <v>35.86</v>
      </c>
    </row>
    <row r="400" spans="1:2" ht="16.5" x14ac:dyDescent="0.3">
      <c r="A400" s="7" t="s">
        <v>1719</v>
      </c>
      <c r="B400" s="15">
        <v>35.43</v>
      </c>
    </row>
    <row r="401" spans="1:2" ht="16.5" x14ac:dyDescent="0.3">
      <c r="A401" s="7" t="s">
        <v>564</v>
      </c>
      <c r="B401" s="15">
        <v>35.07</v>
      </c>
    </row>
    <row r="402" spans="1:2" ht="16.5" x14ac:dyDescent="0.3">
      <c r="A402" s="7" t="s">
        <v>900</v>
      </c>
      <c r="B402" s="15">
        <v>34.4</v>
      </c>
    </row>
    <row r="403" spans="1:2" ht="16.5" x14ac:dyDescent="0.3">
      <c r="A403" s="7" t="s">
        <v>277</v>
      </c>
      <c r="B403" s="15">
        <v>34.32</v>
      </c>
    </row>
    <row r="404" spans="1:2" ht="16.5" x14ac:dyDescent="0.3">
      <c r="A404" s="7" t="s">
        <v>336</v>
      </c>
      <c r="B404" s="15">
        <v>34.28</v>
      </c>
    </row>
    <row r="405" spans="1:2" ht="16.5" x14ac:dyDescent="0.3">
      <c r="A405" s="7" t="s">
        <v>2683</v>
      </c>
      <c r="B405" s="15">
        <v>33.869999999999997</v>
      </c>
    </row>
    <row r="406" spans="1:2" ht="16.5" x14ac:dyDescent="0.3">
      <c r="A406" s="7" t="s">
        <v>1186</v>
      </c>
      <c r="B406" s="15">
        <v>33.78</v>
      </c>
    </row>
    <row r="407" spans="1:2" ht="16.5" x14ac:dyDescent="0.3">
      <c r="A407" s="7" t="s">
        <v>1951</v>
      </c>
      <c r="B407" s="15">
        <v>33.6</v>
      </c>
    </row>
    <row r="408" spans="1:2" ht="16.5" x14ac:dyDescent="0.3">
      <c r="A408" s="7" t="s">
        <v>119</v>
      </c>
      <c r="B408" s="15">
        <v>33.369999999999997</v>
      </c>
    </row>
    <row r="409" spans="1:2" ht="16.5" x14ac:dyDescent="0.3">
      <c r="A409" s="7" t="s">
        <v>1338</v>
      </c>
      <c r="B409" s="15">
        <v>31.94</v>
      </c>
    </row>
    <row r="410" spans="1:2" ht="16.5" x14ac:dyDescent="0.3">
      <c r="A410" s="7" t="s">
        <v>478</v>
      </c>
      <c r="B410" s="15">
        <v>31.04</v>
      </c>
    </row>
    <row r="411" spans="1:2" ht="16.5" x14ac:dyDescent="0.3">
      <c r="A411" s="7" t="s">
        <v>1652</v>
      </c>
      <c r="B411" s="15">
        <v>30.950000000000003</v>
      </c>
    </row>
    <row r="412" spans="1:2" ht="16.5" x14ac:dyDescent="0.3">
      <c r="A412" s="7" t="s">
        <v>2456</v>
      </c>
      <c r="B412" s="15">
        <v>30.580000000000002</v>
      </c>
    </row>
    <row r="413" spans="1:2" ht="16.5" x14ac:dyDescent="0.3">
      <c r="A413" s="7" t="s">
        <v>1088</v>
      </c>
      <c r="B413" s="15">
        <v>30.13</v>
      </c>
    </row>
    <row r="414" spans="1:2" ht="16.5" x14ac:dyDescent="0.3">
      <c r="A414" s="7" t="s">
        <v>2624</v>
      </c>
      <c r="B414" s="15">
        <v>29.95</v>
      </c>
    </row>
    <row r="415" spans="1:2" ht="16.5" x14ac:dyDescent="0.3">
      <c r="A415" s="7" t="s">
        <v>889</v>
      </c>
      <c r="B415" s="15">
        <v>29.140000000000008</v>
      </c>
    </row>
    <row r="416" spans="1:2" ht="16.5" x14ac:dyDescent="0.3">
      <c r="A416" s="7" t="s">
        <v>1511</v>
      </c>
      <c r="B416" s="15">
        <v>28.92</v>
      </c>
    </row>
    <row r="417" spans="1:2" ht="16.5" x14ac:dyDescent="0.3">
      <c r="A417" s="7" t="s">
        <v>14</v>
      </c>
      <c r="B417" s="15">
        <v>28.799999999999997</v>
      </c>
    </row>
    <row r="418" spans="1:2" ht="16.5" x14ac:dyDescent="0.3">
      <c r="A418" s="7" t="s">
        <v>2657</v>
      </c>
      <c r="B418" s="15">
        <v>28.68</v>
      </c>
    </row>
    <row r="419" spans="1:2" ht="16.5" x14ac:dyDescent="0.3">
      <c r="A419" s="7" t="s">
        <v>712</v>
      </c>
      <c r="B419" s="15">
        <v>28.589999999999996</v>
      </c>
    </row>
    <row r="420" spans="1:2" ht="16.5" x14ac:dyDescent="0.3">
      <c r="A420" s="7" t="s">
        <v>1687</v>
      </c>
      <c r="B420" s="15">
        <v>28.279999999999994</v>
      </c>
    </row>
    <row r="421" spans="1:2" ht="16.5" x14ac:dyDescent="0.3">
      <c r="A421" s="7" t="s">
        <v>1436</v>
      </c>
      <c r="B421" s="15">
        <v>27.69</v>
      </c>
    </row>
    <row r="422" spans="1:2" ht="16.5" x14ac:dyDescent="0.3">
      <c r="A422" s="7" t="s">
        <v>2450</v>
      </c>
      <c r="B422" s="15">
        <v>26.749999999999996</v>
      </c>
    </row>
    <row r="423" spans="1:2" ht="16.5" x14ac:dyDescent="0.3">
      <c r="A423" s="7" t="s">
        <v>831</v>
      </c>
      <c r="B423" s="15">
        <v>26.680000000000003</v>
      </c>
    </row>
    <row r="424" spans="1:2" ht="16.5" x14ac:dyDescent="0.3">
      <c r="A424" s="7" t="s">
        <v>1190</v>
      </c>
      <c r="B424" s="15">
        <v>26.46</v>
      </c>
    </row>
    <row r="425" spans="1:2" ht="16.5" x14ac:dyDescent="0.3">
      <c r="A425" s="7" t="s">
        <v>1671</v>
      </c>
      <c r="B425" s="15">
        <v>26.35</v>
      </c>
    </row>
    <row r="426" spans="1:2" ht="16.5" x14ac:dyDescent="0.3">
      <c r="A426" s="7" t="s">
        <v>2101</v>
      </c>
      <c r="B426" s="15">
        <v>26.240000000000002</v>
      </c>
    </row>
    <row r="427" spans="1:2" ht="16.5" x14ac:dyDescent="0.3">
      <c r="A427" s="7" t="s">
        <v>128</v>
      </c>
      <c r="B427" s="15">
        <v>25.46</v>
      </c>
    </row>
    <row r="428" spans="1:2" ht="16.5" x14ac:dyDescent="0.3">
      <c r="A428" s="7" t="s">
        <v>1267</v>
      </c>
      <c r="B428" s="15">
        <v>24.87</v>
      </c>
    </row>
    <row r="429" spans="1:2" ht="16.5" x14ac:dyDescent="0.3">
      <c r="A429" s="7" t="s">
        <v>1568</v>
      </c>
      <c r="B429" s="15">
        <v>24.7</v>
      </c>
    </row>
    <row r="430" spans="1:2" ht="16.5" x14ac:dyDescent="0.3">
      <c r="A430" s="7" t="s">
        <v>1886</v>
      </c>
      <c r="B430" s="15">
        <v>24.65</v>
      </c>
    </row>
    <row r="431" spans="1:2" ht="16.5" x14ac:dyDescent="0.3">
      <c r="A431" s="7" t="s">
        <v>1661</v>
      </c>
      <c r="B431" s="15">
        <v>24.630000000000003</v>
      </c>
    </row>
    <row r="432" spans="1:2" ht="16.5" x14ac:dyDescent="0.3">
      <c r="A432" s="7" t="s">
        <v>2308</v>
      </c>
      <c r="B432" s="15">
        <v>24.48</v>
      </c>
    </row>
    <row r="433" spans="1:2" ht="16.5" x14ac:dyDescent="0.3">
      <c r="A433" s="7" t="s">
        <v>1457</v>
      </c>
      <c r="B433" s="15">
        <v>24.18</v>
      </c>
    </row>
    <row r="434" spans="1:2" ht="16.5" x14ac:dyDescent="0.3">
      <c r="A434" s="7" t="s">
        <v>1868</v>
      </c>
      <c r="B434" s="15">
        <v>23.959999999999997</v>
      </c>
    </row>
    <row r="435" spans="1:2" ht="16.5" x14ac:dyDescent="0.3">
      <c r="A435" s="7" t="s">
        <v>185</v>
      </c>
      <c r="B435" s="15">
        <v>23.490000000000016</v>
      </c>
    </row>
    <row r="436" spans="1:2" ht="16.5" x14ac:dyDescent="0.3">
      <c r="A436" s="7" t="s">
        <v>945</v>
      </c>
      <c r="B436" s="15">
        <v>23.38000000000001</v>
      </c>
    </row>
    <row r="437" spans="1:2" ht="16.5" x14ac:dyDescent="0.3">
      <c r="A437" s="7" t="s">
        <v>2526</v>
      </c>
      <c r="B437" s="15">
        <v>23.26</v>
      </c>
    </row>
    <row r="438" spans="1:2" ht="16.5" x14ac:dyDescent="0.3">
      <c r="A438" s="7" t="s">
        <v>1200</v>
      </c>
      <c r="B438" s="15">
        <v>23.24</v>
      </c>
    </row>
    <row r="439" spans="1:2" ht="16.5" x14ac:dyDescent="0.3">
      <c r="A439" s="7" t="s">
        <v>1557</v>
      </c>
      <c r="B439" s="15">
        <v>22.41</v>
      </c>
    </row>
    <row r="440" spans="1:2" ht="16.5" x14ac:dyDescent="0.3">
      <c r="A440" s="7" t="s">
        <v>1443</v>
      </c>
      <c r="B440" s="15">
        <v>22</v>
      </c>
    </row>
    <row r="441" spans="1:2" ht="16.5" x14ac:dyDescent="0.3">
      <c r="A441" s="7" t="s">
        <v>2100</v>
      </c>
      <c r="B441" s="15">
        <v>21.87</v>
      </c>
    </row>
    <row r="442" spans="1:2" ht="16.5" x14ac:dyDescent="0.3">
      <c r="A442" s="7" t="s">
        <v>1287</v>
      </c>
      <c r="B442" s="15">
        <v>21.83</v>
      </c>
    </row>
    <row r="443" spans="1:2" ht="16.5" x14ac:dyDescent="0.3">
      <c r="A443" s="7" t="s">
        <v>578</v>
      </c>
      <c r="B443" s="15">
        <v>21.590000000000003</v>
      </c>
    </row>
    <row r="444" spans="1:2" ht="16.5" x14ac:dyDescent="0.3">
      <c r="A444" s="7" t="s">
        <v>151</v>
      </c>
      <c r="B444" s="15">
        <v>21.47</v>
      </c>
    </row>
    <row r="445" spans="1:2" ht="16.5" x14ac:dyDescent="0.3">
      <c r="A445" s="7" t="s">
        <v>1051</v>
      </c>
      <c r="B445" s="15">
        <v>21.450000000000003</v>
      </c>
    </row>
    <row r="446" spans="1:2" ht="16.5" x14ac:dyDescent="0.3">
      <c r="A446" s="7" t="s">
        <v>552</v>
      </c>
      <c r="B446" s="15">
        <v>20.58</v>
      </c>
    </row>
    <row r="447" spans="1:2" ht="16.5" x14ac:dyDescent="0.3">
      <c r="A447" s="7" t="s">
        <v>722</v>
      </c>
      <c r="B447" s="15">
        <v>20.490000000000002</v>
      </c>
    </row>
    <row r="448" spans="1:2" ht="16.5" x14ac:dyDescent="0.3">
      <c r="A448" s="7" t="s">
        <v>1207</v>
      </c>
      <c r="B448" s="15">
        <v>20.36</v>
      </c>
    </row>
    <row r="449" spans="1:2" ht="16.5" x14ac:dyDescent="0.3">
      <c r="A449" s="7" t="s">
        <v>2625</v>
      </c>
      <c r="B449" s="15">
        <v>20.34</v>
      </c>
    </row>
    <row r="450" spans="1:2" ht="16.5" x14ac:dyDescent="0.3">
      <c r="A450" s="7" t="s">
        <v>1369</v>
      </c>
      <c r="B450" s="15">
        <v>19.919999999999998</v>
      </c>
    </row>
    <row r="451" spans="1:2" ht="16.5" x14ac:dyDescent="0.3">
      <c r="A451" s="7" t="s">
        <v>468</v>
      </c>
      <c r="B451" s="15">
        <v>19.810000000000002</v>
      </c>
    </row>
    <row r="452" spans="1:2" ht="16.5" x14ac:dyDescent="0.3">
      <c r="A452" s="7" t="s">
        <v>1429</v>
      </c>
      <c r="B452" s="15">
        <v>19.329999999999998</v>
      </c>
    </row>
    <row r="453" spans="1:2" ht="16.5" x14ac:dyDescent="0.3">
      <c r="A453" s="7" t="s">
        <v>1288</v>
      </c>
      <c r="B453" s="15">
        <v>18.560000000000002</v>
      </c>
    </row>
    <row r="454" spans="1:2" ht="16.5" x14ac:dyDescent="0.3">
      <c r="A454" s="7" t="s">
        <v>2498</v>
      </c>
      <c r="B454" s="15">
        <v>18.45</v>
      </c>
    </row>
    <row r="455" spans="1:2" ht="16.5" x14ac:dyDescent="0.3">
      <c r="A455" s="7" t="s">
        <v>2406</v>
      </c>
      <c r="B455" s="15">
        <v>17.829999999999998</v>
      </c>
    </row>
    <row r="456" spans="1:2" ht="16.5" x14ac:dyDescent="0.3">
      <c r="A456" s="7" t="s">
        <v>1356</v>
      </c>
      <c r="B456" s="15">
        <v>17.670000000000002</v>
      </c>
    </row>
    <row r="457" spans="1:2" ht="16.5" x14ac:dyDescent="0.3">
      <c r="A457" s="7" t="s">
        <v>450</v>
      </c>
      <c r="B457" s="15">
        <v>17.38</v>
      </c>
    </row>
    <row r="458" spans="1:2" ht="16.5" x14ac:dyDescent="0.3">
      <c r="A458" s="7" t="s">
        <v>868</v>
      </c>
      <c r="B458" s="15">
        <v>17.38</v>
      </c>
    </row>
    <row r="459" spans="1:2" ht="16.5" x14ac:dyDescent="0.3">
      <c r="A459" s="7" t="s">
        <v>910</v>
      </c>
      <c r="B459" s="15">
        <v>17.25</v>
      </c>
    </row>
    <row r="460" spans="1:2" ht="16.5" x14ac:dyDescent="0.3">
      <c r="A460" s="7" t="s">
        <v>2179</v>
      </c>
      <c r="B460" s="15">
        <v>16.93</v>
      </c>
    </row>
    <row r="461" spans="1:2" ht="16.5" x14ac:dyDescent="0.3">
      <c r="A461" s="7" t="s">
        <v>1183</v>
      </c>
      <c r="B461" s="15">
        <v>16.59</v>
      </c>
    </row>
    <row r="462" spans="1:2" ht="16.5" x14ac:dyDescent="0.3">
      <c r="A462" s="7" t="s">
        <v>139</v>
      </c>
      <c r="B462" s="15">
        <v>16.479999999999997</v>
      </c>
    </row>
    <row r="463" spans="1:2" ht="16.5" x14ac:dyDescent="0.3">
      <c r="A463" s="7" t="s">
        <v>593</v>
      </c>
      <c r="B463" s="15">
        <v>16.07</v>
      </c>
    </row>
    <row r="464" spans="1:2" ht="16.5" x14ac:dyDescent="0.3">
      <c r="A464" s="7" t="s">
        <v>2326</v>
      </c>
      <c r="B464" s="15">
        <v>15.510000000000002</v>
      </c>
    </row>
    <row r="465" spans="1:2" ht="16.5" x14ac:dyDescent="0.3">
      <c r="A465" s="7" t="s">
        <v>325</v>
      </c>
      <c r="B465" s="15">
        <v>15.19</v>
      </c>
    </row>
    <row r="466" spans="1:2" ht="16.5" x14ac:dyDescent="0.3">
      <c r="A466" s="7" t="s">
        <v>1672</v>
      </c>
      <c r="B466" s="15">
        <v>15.12</v>
      </c>
    </row>
    <row r="467" spans="1:2" ht="16.5" x14ac:dyDescent="0.3">
      <c r="A467" s="7" t="s">
        <v>602</v>
      </c>
      <c r="B467" s="15">
        <v>14.92</v>
      </c>
    </row>
    <row r="468" spans="1:2" ht="16.5" x14ac:dyDescent="0.3">
      <c r="A468" s="7" t="s">
        <v>1785</v>
      </c>
      <c r="B468" s="15">
        <v>14.82</v>
      </c>
    </row>
    <row r="469" spans="1:2" ht="16.5" x14ac:dyDescent="0.3">
      <c r="A469" s="7" t="s">
        <v>1038</v>
      </c>
      <c r="B469" s="15">
        <v>14.71</v>
      </c>
    </row>
    <row r="470" spans="1:2" ht="16.5" x14ac:dyDescent="0.3">
      <c r="A470" s="7" t="s">
        <v>1505</v>
      </c>
      <c r="B470" s="15">
        <v>14.180000000000021</v>
      </c>
    </row>
    <row r="471" spans="1:2" ht="16.5" x14ac:dyDescent="0.3">
      <c r="A471" s="7" t="s">
        <v>1846</v>
      </c>
      <c r="B471" s="15">
        <v>13.979999999999999</v>
      </c>
    </row>
    <row r="472" spans="1:2" ht="16.5" x14ac:dyDescent="0.3">
      <c r="A472" s="7" t="s">
        <v>2013</v>
      </c>
      <c r="B472" s="15">
        <v>13.97</v>
      </c>
    </row>
    <row r="473" spans="1:2" ht="16.5" x14ac:dyDescent="0.3">
      <c r="A473" s="7" t="s">
        <v>2641</v>
      </c>
      <c r="B473" s="15">
        <v>13.670000000000002</v>
      </c>
    </row>
    <row r="474" spans="1:2" ht="16.5" x14ac:dyDescent="0.3">
      <c r="A474" s="7" t="s">
        <v>683</v>
      </c>
      <c r="B474" s="15">
        <v>13.589999999999996</v>
      </c>
    </row>
    <row r="475" spans="1:2" ht="16.5" x14ac:dyDescent="0.3">
      <c r="A475" s="7" t="s">
        <v>1957</v>
      </c>
      <c r="B475" s="15">
        <v>13.4</v>
      </c>
    </row>
    <row r="476" spans="1:2" ht="16.5" x14ac:dyDescent="0.3">
      <c r="A476" s="7" t="s">
        <v>1341</v>
      </c>
      <c r="B476" s="15">
        <v>13.32</v>
      </c>
    </row>
    <row r="477" spans="1:2" ht="16.5" x14ac:dyDescent="0.3">
      <c r="A477" s="7" t="s">
        <v>1625</v>
      </c>
      <c r="B477" s="15">
        <v>13.19</v>
      </c>
    </row>
    <row r="478" spans="1:2" ht="16.5" x14ac:dyDescent="0.3">
      <c r="A478" s="7" t="s">
        <v>1452</v>
      </c>
      <c r="B478" s="15">
        <v>13.079999999999998</v>
      </c>
    </row>
    <row r="479" spans="1:2" ht="16.5" x14ac:dyDescent="0.3">
      <c r="A479" s="7" t="s">
        <v>195</v>
      </c>
      <c r="B479" s="15">
        <v>12.38</v>
      </c>
    </row>
    <row r="480" spans="1:2" ht="16.5" x14ac:dyDescent="0.3">
      <c r="A480" s="7" t="s">
        <v>212</v>
      </c>
      <c r="B480" s="15">
        <v>12.04</v>
      </c>
    </row>
    <row r="481" spans="1:2" ht="16.5" x14ac:dyDescent="0.3">
      <c r="A481" s="7" t="s">
        <v>1791</v>
      </c>
      <c r="B481" s="15">
        <v>11.849999999999998</v>
      </c>
    </row>
    <row r="482" spans="1:2" ht="16.5" x14ac:dyDescent="0.3">
      <c r="A482" s="7" t="s">
        <v>848</v>
      </c>
      <c r="B482" s="15">
        <v>11.82</v>
      </c>
    </row>
    <row r="483" spans="1:2" ht="16.5" x14ac:dyDescent="0.3">
      <c r="A483" s="7" t="s">
        <v>657</v>
      </c>
      <c r="B483" s="15">
        <v>11.66</v>
      </c>
    </row>
    <row r="484" spans="1:2" ht="16.5" x14ac:dyDescent="0.3">
      <c r="A484" s="7" t="s">
        <v>197</v>
      </c>
      <c r="B484" s="15">
        <v>11.1</v>
      </c>
    </row>
    <row r="485" spans="1:2" ht="16.5" x14ac:dyDescent="0.3">
      <c r="A485" s="7" t="s">
        <v>1856</v>
      </c>
      <c r="B485" s="15">
        <v>11.059999999999999</v>
      </c>
    </row>
    <row r="486" spans="1:2" ht="16.5" x14ac:dyDescent="0.3">
      <c r="A486" s="7" t="s">
        <v>2424</v>
      </c>
      <c r="B486" s="15">
        <v>11</v>
      </c>
    </row>
    <row r="487" spans="1:2" ht="16.5" x14ac:dyDescent="0.3">
      <c r="A487" s="7" t="s">
        <v>1161</v>
      </c>
      <c r="B487" s="15">
        <v>10.66</v>
      </c>
    </row>
    <row r="488" spans="1:2" ht="16.5" x14ac:dyDescent="0.3">
      <c r="A488" s="7" t="s">
        <v>922</v>
      </c>
      <c r="B488" s="15">
        <v>10.600000000000012</v>
      </c>
    </row>
    <row r="489" spans="1:2" ht="16.5" x14ac:dyDescent="0.3">
      <c r="A489" s="7" t="s">
        <v>1994</v>
      </c>
      <c r="B489" s="15">
        <v>10.49</v>
      </c>
    </row>
    <row r="490" spans="1:2" ht="16.5" x14ac:dyDescent="0.3">
      <c r="A490" s="7" t="s">
        <v>2104</v>
      </c>
      <c r="B490" s="15">
        <v>10.48</v>
      </c>
    </row>
    <row r="491" spans="1:2" ht="16.5" x14ac:dyDescent="0.3">
      <c r="A491" s="7" t="s">
        <v>1736</v>
      </c>
      <c r="B491" s="15">
        <v>10.259999999999994</v>
      </c>
    </row>
    <row r="492" spans="1:2" ht="16.5" x14ac:dyDescent="0.3">
      <c r="A492" s="7" t="s">
        <v>1392</v>
      </c>
      <c r="B492" s="15">
        <v>10.050000000000001</v>
      </c>
    </row>
    <row r="493" spans="1:2" ht="16.5" x14ac:dyDescent="0.3">
      <c r="A493" s="7" t="s">
        <v>2057</v>
      </c>
      <c r="B493" s="15">
        <v>9.89</v>
      </c>
    </row>
    <row r="494" spans="1:2" ht="16.5" x14ac:dyDescent="0.3">
      <c r="A494" s="7" t="s">
        <v>771</v>
      </c>
      <c r="B494" s="15">
        <v>9.74</v>
      </c>
    </row>
    <row r="495" spans="1:2" ht="16.5" x14ac:dyDescent="0.3">
      <c r="A495" s="7" t="s">
        <v>902</v>
      </c>
      <c r="B495" s="15">
        <v>9.6999999999999993</v>
      </c>
    </row>
    <row r="496" spans="1:2" ht="16.5" x14ac:dyDescent="0.3">
      <c r="A496" s="7" t="s">
        <v>523</v>
      </c>
      <c r="B496" s="15">
        <v>9.2899999999999991</v>
      </c>
    </row>
    <row r="497" spans="1:2" ht="16.5" x14ac:dyDescent="0.3">
      <c r="A497" s="7" t="s">
        <v>749</v>
      </c>
      <c r="B497" s="15">
        <v>8.8600000000000012</v>
      </c>
    </row>
    <row r="498" spans="1:2" ht="16.5" x14ac:dyDescent="0.3">
      <c r="A498" s="7" t="s">
        <v>1172</v>
      </c>
      <c r="B498" s="15">
        <v>8.49</v>
      </c>
    </row>
    <row r="499" spans="1:2" ht="16.5" x14ac:dyDescent="0.3">
      <c r="A499" s="7" t="s">
        <v>1502</v>
      </c>
      <c r="B499" s="15">
        <v>8.4899999999999984</v>
      </c>
    </row>
    <row r="500" spans="1:2" ht="16.5" x14ac:dyDescent="0.3">
      <c r="A500" s="7" t="s">
        <v>978</v>
      </c>
      <c r="B500" s="15">
        <v>8.33</v>
      </c>
    </row>
    <row r="501" spans="1:2" ht="16.5" x14ac:dyDescent="0.3">
      <c r="A501" s="7" t="s">
        <v>547</v>
      </c>
      <c r="B501" s="15">
        <v>8.3000000000000007</v>
      </c>
    </row>
    <row r="502" spans="1:2" ht="16.5" x14ac:dyDescent="0.3">
      <c r="A502" s="7" t="s">
        <v>2573</v>
      </c>
      <c r="B502" s="15">
        <v>7.91</v>
      </c>
    </row>
    <row r="503" spans="1:2" ht="16.5" x14ac:dyDescent="0.3">
      <c r="A503" s="7" t="s">
        <v>1277</v>
      </c>
      <c r="B503" s="15">
        <v>7.84</v>
      </c>
    </row>
    <row r="504" spans="1:2" ht="16.5" x14ac:dyDescent="0.3">
      <c r="A504" s="7" t="s">
        <v>94</v>
      </c>
      <c r="B504" s="15">
        <v>7.29</v>
      </c>
    </row>
    <row r="505" spans="1:2" ht="16.5" x14ac:dyDescent="0.3">
      <c r="A505" s="7" t="s">
        <v>1251</v>
      </c>
      <c r="B505" s="15">
        <v>7.22</v>
      </c>
    </row>
    <row r="506" spans="1:2" ht="16.5" x14ac:dyDescent="0.3">
      <c r="A506" s="7" t="s">
        <v>1414</v>
      </c>
      <c r="B506" s="15">
        <v>7.14</v>
      </c>
    </row>
    <row r="507" spans="1:2" ht="16.5" x14ac:dyDescent="0.3">
      <c r="A507" s="7" t="s">
        <v>1657</v>
      </c>
      <c r="B507" s="15">
        <v>7.01</v>
      </c>
    </row>
    <row r="508" spans="1:2" ht="16.5" x14ac:dyDescent="0.3">
      <c r="A508" s="7" t="s">
        <v>372</v>
      </c>
      <c r="B508" s="15">
        <v>6.97</v>
      </c>
    </row>
    <row r="509" spans="1:2" ht="16.5" x14ac:dyDescent="0.3">
      <c r="A509" s="7" t="s">
        <v>959</v>
      </c>
      <c r="B509" s="15">
        <v>6.97</v>
      </c>
    </row>
    <row r="510" spans="1:2" ht="16.5" x14ac:dyDescent="0.3">
      <c r="A510" s="7" t="s">
        <v>1035</v>
      </c>
      <c r="B510" s="15">
        <v>6.92</v>
      </c>
    </row>
    <row r="511" spans="1:2" ht="16.5" x14ac:dyDescent="0.3">
      <c r="A511" s="7" t="s">
        <v>778</v>
      </c>
      <c r="B511" s="15">
        <v>6.92</v>
      </c>
    </row>
    <row r="512" spans="1:2" ht="16.5" x14ac:dyDescent="0.3">
      <c r="A512" s="7" t="s">
        <v>2088</v>
      </c>
      <c r="B512" s="15">
        <v>6.55</v>
      </c>
    </row>
    <row r="513" spans="1:2" x14ac:dyDescent="0.3">
      <c r="A513" s="7" t="s">
        <v>702</v>
      </c>
      <c r="B513" s="15">
        <v>6.42</v>
      </c>
    </row>
    <row r="514" spans="1:2" x14ac:dyDescent="0.3">
      <c r="A514" s="7" t="s">
        <v>861</v>
      </c>
      <c r="B514" s="15">
        <v>6.22</v>
      </c>
    </row>
    <row r="515" spans="1:2" x14ac:dyDescent="0.3">
      <c r="A515" s="7" t="s">
        <v>2541</v>
      </c>
      <c r="B515" s="15">
        <v>6.08</v>
      </c>
    </row>
    <row r="516" spans="1:2" x14ac:dyDescent="0.3">
      <c r="A516" s="7" t="s">
        <v>341</v>
      </c>
      <c r="B516" s="15">
        <v>6.07</v>
      </c>
    </row>
    <row r="517" spans="1:2" x14ac:dyDescent="0.3">
      <c r="A517" s="7" t="s">
        <v>1164</v>
      </c>
      <c r="B517" s="15">
        <v>6.04</v>
      </c>
    </row>
    <row r="518" spans="1:2" x14ac:dyDescent="0.3">
      <c r="A518" s="7" t="s">
        <v>193</v>
      </c>
      <c r="B518" s="15">
        <v>5.84</v>
      </c>
    </row>
    <row r="519" spans="1:2" x14ac:dyDescent="0.3">
      <c r="A519" s="7" t="s">
        <v>1971</v>
      </c>
      <c r="B519" s="15">
        <v>5.81</v>
      </c>
    </row>
    <row r="520" spans="1:2" x14ac:dyDescent="0.3">
      <c r="A520" s="7" t="s">
        <v>1279</v>
      </c>
      <c r="B520" s="15">
        <v>5.5000000000000009</v>
      </c>
    </row>
    <row r="521" spans="1:2" x14ac:dyDescent="0.3">
      <c r="A521" s="7" t="s">
        <v>612</v>
      </c>
      <c r="B521" s="15">
        <v>5.44</v>
      </c>
    </row>
    <row r="522" spans="1:2" x14ac:dyDescent="0.3">
      <c r="A522" s="7" t="s">
        <v>601</v>
      </c>
      <c r="B522" s="15">
        <v>5.18</v>
      </c>
    </row>
    <row r="523" spans="1:2" x14ac:dyDescent="0.3">
      <c r="A523" s="7" t="s">
        <v>202</v>
      </c>
      <c r="B523" s="15">
        <v>5.169999999999999</v>
      </c>
    </row>
    <row r="524" spans="1:2" x14ac:dyDescent="0.3">
      <c r="A524" s="7" t="s">
        <v>1163</v>
      </c>
      <c r="B524" s="15">
        <v>5.1100000000000012</v>
      </c>
    </row>
    <row r="525" spans="1:2" x14ac:dyDescent="0.3">
      <c r="A525" s="7" t="s">
        <v>1275</v>
      </c>
      <c r="B525" s="15">
        <v>5.08</v>
      </c>
    </row>
    <row r="526" spans="1:2" x14ac:dyDescent="0.3">
      <c r="A526" s="7" t="s">
        <v>180</v>
      </c>
      <c r="B526" s="15">
        <v>4.3499999999999996</v>
      </c>
    </row>
    <row r="527" spans="1:2" x14ac:dyDescent="0.3">
      <c r="A527" s="7" t="s">
        <v>2199</v>
      </c>
      <c r="B527" s="15">
        <v>4.2899999999999885</v>
      </c>
    </row>
    <row r="528" spans="1:2" x14ac:dyDescent="0.3">
      <c r="A528" s="7" t="s">
        <v>2064</v>
      </c>
      <c r="B528" s="15">
        <v>4.2</v>
      </c>
    </row>
    <row r="529" spans="1:2" x14ac:dyDescent="0.3">
      <c r="A529" s="7" t="s">
        <v>2537</v>
      </c>
      <c r="B529" s="15">
        <v>4.18</v>
      </c>
    </row>
    <row r="530" spans="1:2" x14ac:dyDescent="0.3">
      <c r="A530" s="7" t="s">
        <v>2166</v>
      </c>
      <c r="B530" s="15">
        <v>4.1100000000000003</v>
      </c>
    </row>
    <row r="531" spans="1:2" x14ac:dyDescent="0.3">
      <c r="A531" s="7" t="s">
        <v>1408</v>
      </c>
      <c r="B531" s="15">
        <v>3.52</v>
      </c>
    </row>
    <row r="532" spans="1:2" x14ac:dyDescent="0.3">
      <c r="A532" s="7" t="s">
        <v>875</v>
      </c>
      <c r="B532" s="15">
        <v>3.45</v>
      </c>
    </row>
    <row r="533" spans="1:2" x14ac:dyDescent="0.3">
      <c r="A533" s="7" t="s">
        <v>727</v>
      </c>
      <c r="B533" s="15">
        <v>3.35</v>
      </c>
    </row>
    <row r="534" spans="1:2" x14ac:dyDescent="0.3">
      <c r="A534" s="7" t="s">
        <v>915</v>
      </c>
      <c r="B534" s="15">
        <v>2.8300000000000338</v>
      </c>
    </row>
    <row r="535" spans="1:2" x14ac:dyDescent="0.3">
      <c r="A535" s="7" t="s">
        <v>2230</v>
      </c>
      <c r="B535" s="15">
        <v>2.82</v>
      </c>
    </row>
    <row r="536" spans="1:2" x14ac:dyDescent="0.3">
      <c r="A536" s="7" t="s">
        <v>1298</v>
      </c>
      <c r="B536" s="15">
        <v>2.77</v>
      </c>
    </row>
    <row r="537" spans="1:2" x14ac:dyDescent="0.3">
      <c r="A537" s="7" t="s">
        <v>1221</v>
      </c>
      <c r="B537" s="15">
        <v>2.6500000000000039</v>
      </c>
    </row>
    <row r="538" spans="1:2" x14ac:dyDescent="0.3">
      <c r="A538" s="7" t="s">
        <v>2313</v>
      </c>
      <c r="B538" s="15">
        <v>2.5899999999999963</v>
      </c>
    </row>
    <row r="539" spans="1:2" x14ac:dyDescent="0.3">
      <c r="A539" s="7" t="s">
        <v>2388</v>
      </c>
      <c r="B539" s="15">
        <v>2.58</v>
      </c>
    </row>
    <row r="540" spans="1:2" x14ac:dyDescent="0.3">
      <c r="A540" s="7" t="s">
        <v>1359</v>
      </c>
      <c r="B540" s="15">
        <v>2.41</v>
      </c>
    </row>
    <row r="541" spans="1:2" x14ac:dyDescent="0.3">
      <c r="A541" s="7" t="s">
        <v>148</v>
      </c>
      <c r="B541" s="15">
        <v>2.4</v>
      </c>
    </row>
    <row r="542" spans="1:2" x14ac:dyDescent="0.3">
      <c r="A542" s="7" t="s">
        <v>1263</v>
      </c>
      <c r="B542" s="15">
        <v>2.3999999999999946</v>
      </c>
    </row>
    <row r="543" spans="1:2" x14ac:dyDescent="0.3">
      <c r="A543" s="7" t="s">
        <v>558</v>
      </c>
      <c r="B543" s="15">
        <v>2.34</v>
      </c>
    </row>
    <row r="544" spans="1:2" x14ac:dyDescent="0.3">
      <c r="A544" s="7" t="s">
        <v>743</v>
      </c>
      <c r="B544" s="15">
        <v>2.3199999999999998</v>
      </c>
    </row>
    <row r="545" spans="1:2" x14ac:dyDescent="0.3">
      <c r="A545" s="7" t="s">
        <v>1375</v>
      </c>
      <c r="B545" s="15">
        <v>2.0500000000000007</v>
      </c>
    </row>
    <row r="546" spans="1:2" x14ac:dyDescent="0.3">
      <c r="A546" s="7" t="s">
        <v>2286</v>
      </c>
      <c r="B546" s="15">
        <v>1.82</v>
      </c>
    </row>
    <row r="547" spans="1:2" x14ac:dyDescent="0.3">
      <c r="A547" s="7" t="s">
        <v>573</v>
      </c>
      <c r="B547" s="15">
        <v>1.67</v>
      </c>
    </row>
    <row r="548" spans="1:2" x14ac:dyDescent="0.3">
      <c r="A548" s="7" t="s">
        <v>664</v>
      </c>
      <c r="B548" s="15">
        <v>1.5</v>
      </c>
    </row>
    <row r="549" spans="1:2" x14ac:dyDescent="0.3">
      <c r="A549" s="7" t="s">
        <v>208</v>
      </c>
      <c r="B549" s="15">
        <v>1.37</v>
      </c>
    </row>
    <row r="550" spans="1:2" x14ac:dyDescent="0.3">
      <c r="A550" s="7" t="s">
        <v>1595</v>
      </c>
      <c r="B550" s="15">
        <v>1.34</v>
      </c>
    </row>
    <row r="551" spans="1:2" x14ac:dyDescent="0.3">
      <c r="A551" s="7" t="s">
        <v>1931</v>
      </c>
      <c r="B551" s="15">
        <v>-3.9999999999999147E-2</v>
      </c>
    </row>
    <row r="552" spans="1:2" x14ac:dyDescent="0.3">
      <c r="A552" s="7" t="s">
        <v>407</v>
      </c>
      <c r="B552" s="15">
        <v>-0.33000000000000007</v>
      </c>
    </row>
    <row r="553" spans="1:2" x14ac:dyDescent="0.3">
      <c r="A553" s="7" t="s">
        <v>1610</v>
      </c>
      <c r="B553" s="15">
        <v>-0.35000000000000142</v>
      </c>
    </row>
    <row r="554" spans="1:2" x14ac:dyDescent="0.3">
      <c r="A554" s="7" t="s">
        <v>2486</v>
      </c>
      <c r="B554" s="15">
        <v>-0.6</v>
      </c>
    </row>
    <row r="555" spans="1:2" x14ac:dyDescent="0.3">
      <c r="A555" s="7" t="s">
        <v>1871</v>
      </c>
      <c r="B555" s="15">
        <v>-0.99</v>
      </c>
    </row>
    <row r="556" spans="1:2" x14ac:dyDescent="0.3">
      <c r="A556" s="7" t="s">
        <v>2669</v>
      </c>
      <c r="B556" s="15">
        <v>-1.2399999999999998</v>
      </c>
    </row>
    <row r="557" spans="1:2" x14ac:dyDescent="0.3">
      <c r="A557" s="7" t="s">
        <v>1448</v>
      </c>
      <c r="B557" s="15">
        <v>-1.4899999999999949</v>
      </c>
    </row>
    <row r="558" spans="1:2" x14ac:dyDescent="0.3">
      <c r="A558" s="7" t="s">
        <v>1438</v>
      </c>
      <c r="B558" s="15">
        <v>-1.5699999999999941</v>
      </c>
    </row>
    <row r="559" spans="1:2" x14ac:dyDescent="0.3">
      <c r="A559" s="7" t="s">
        <v>2164</v>
      </c>
      <c r="B559" s="15">
        <v>-1.97</v>
      </c>
    </row>
    <row r="560" spans="1:2" x14ac:dyDescent="0.3">
      <c r="A560" s="7" t="s">
        <v>1991</v>
      </c>
      <c r="B560" s="15">
        <v>-2.7</v>
      </c>
    </row>
    <row r="561" spans="1:2" x14ac:dyDescent="0.3">
      <c r="A561" s="7" t="s">
        <v>1111</v>
      </c>
      <c r="B561" s="15">
        <v>-3.3100000000000018</v>
      </c>
    </row>
    <row r="562" spans="1:2" x14ac:dyDescent="0.3">
      <c r="A562" s="7" t="s">
        <v>2060</v>
      </c>
      <c r="B562" s="15">
        <v>-4.1800000000000059</v>
      </c>
    </row>
    <row r="563" spans="1:2" x14ac:dyDescent="0.3">
      <c r="A563" s="7" t="s">
        <v>1826</v>
      </c>
      <c r="B563" s="15">
        <v>-6.0599999999999987</v>
      </c>
    </row>
    <row r="564" spans="1:2" x14ac:dyDescent="0.3">
      <c r="A564" s="7" t="s">
        <v>1813</v>
      </c>
      <c r="B564" s="15">
        <v>-6.2300000000000182</v>
      </c>
    </row>
    <row r="565" spans="1:2" x14ac:dyDescent="0.3">
      <c r="A565" s="7" t="s">
        <v>1898</v>
      </c>
      <c r="B565" s="15">
        <v>-6.379999999999999</v>
      </c>
    </row>
    <row r="566" spans="1:2" x14ac:dyDescent="0.3">
      <c r="A566" s="7" t="s">
        <v>989</v>
      </c>
      <c r="B566" s="15">
        <v>-6.4</v>
      </c>
    </row>
    <row r="567" spans="1:2" x14ac:dyDescent="0.3">
      <c r="A567" s="7" t="s">
        <v>46</v>
      </c>
      <c r="B567" s="15">
        <v>-6.42</v>
      </c>
    </row>
    <row r="568" spans="1:2" x14ac:dyDescent="0.3">
      <c r="A568" s="7" t="s">
        <v>884</v>
      </c>
      <c r="B568" s="15">
        <v>-6.51</v>
      </c>
    </row>
    <row r="569" spans="1:2" x14ac:dyDescent="0.3">
      <c r="A569" s="7" t="s">
        <v>2343</v>
      </c>
      <c r="B569" s="15">
        <v>-8.879999999999999</v>
      </c>
    </row>
    <row r="570" spans="1:2" x14ac:dyDescent="0.3">
      <c r="A570" s="7" t="s">
        <v>1129</v>
      </c>
      <c r="B570" s="15">
        <v>-9.9200000000000017</v>
      </c>
    </row>
    <row r="571" spans="1:2" x14ac:dyDescent="0.3">
      <c r="A571" s="7" t="s">
        <v>1521</v>
      </c>
      <c r="B571" s="15">
        <v>-10.07</v>
      </c>
    </row>
    <row r="572" spans="1:2" x14ac:dyDescent="0.3">
      <c r="A572" s="7" t="s">
        <v>732</v>
      </c>
      <c r="B572" s="15">
        <v>-10.240000000000009</v>
      </c>
    </row>
    <row r="573" spans="1:2" x14ac:dyDescent="0.3">
      <c r="A573" s="7" t="s">
        <v>154</v>
      </c>
      <c r="B573" s="15">
        <v>-10.4</v>
      </c>
    </row>
    <row r="574" spans="1:2" x14ac:dyDescent="0.3">
      <c r="A574" s="7" t="s">
        <v>246</v>
      </c>
      <c r="B574" s="15">
        <v>-11.07</v>
      </c>
    </row>
    <row r="575" spans="1:2" x14ac:dyDescent="0.3">
      <c r="A575" s="7" t="s">
        <v>1797</v>
      </c>
      <c r="B575" s="15">
        <v>-11.599999999999994</v>
      </c>
    </row>
    <row r="576" spans="1:2" x14ac:dyDescent="0.3">
      <c r="A576" s="7" t="s">
        <v>410</v>
      </c>
      <c r="B576" s="15">
        <v>-13.27</v>
      </c>
    </row>
    <row r="577" spans="1:2" x14ac:dyDescent="0.3">
      <c r="A577" s="7" t="s">
        <v>997</v>
      </c>
      <c r="B577" s="15">
        <v>-14.080000000000002</v>
      </c>
    </row>
    <row r="578" spans="1:2" x14ac:dyDescent="0.3">
      <c r="A578" s="7" t="s">
        <v>1113</v>
      </c>
      <c r="B578" s="15">
        <v>-14.110000000000001</v>
      </c>
    </row>
    <row r="579" spans="1:2" x14ac:dyDescent="0.3">
      <c r="A579" s="7" t="s">
        <v>1517</v>
      </c>
      <c r="B579" s="15">
        <v>-14.99</v>
      </c>
    </row>
    <row r="580" spans="1:2" x14ac:dyDescent="0.3">
      <c r="A580" s="7" t="s">
        <v>167</v>
      </c>
      <c r="B580" s="15">
        <v>-15.549999999999986</v>
      </c>
    </row>
    <row r="581" spans="1:2" x14ac:dyDescent="0.3">
      <c r="A581" s="7" t="s">
        <v>992</v>
      </c>
      <c r="B581" s="15">
        <v>-16.559999999999995</v>
      </c>
    </row>
    <row r="582" spans="1:2" x14ac:dyDescent="0.3">
      <c r="A582" s="7" t="s">
        <v>1935</v>
      </c>
      <c r="B582" s="15">
        <v>-16.63</v>
      </c>
    </row>
    <row r="583" spans="1:2" x14ac:dyDescent="0.3">
      <c r="A583" s="7" t="s">
        <v>319</v>
      </c>
      <c r="B583" s="15">
        <v>-17.02</v>
      </c>
    </row>
    <row r="584" spans="1:2" x14ac:dyDescent="0.3">
      <c r="A584" s="7" t="s">
        <v>1677</v>
      </c>
      <c r="B584" s="15">
        <v>-18.160000000000004</v>
      </c>
    </row>
    <row r="585" spans="1:2" x14ac:dyDescent="0.3">
      <c r="A585" s="7" t="s">
        <v>628</v>
      </c>
      <c r="B585" s="15">
        <v>-18.190000000000001</v>
      </c>
    </row>
    <row r="586" spans="1:2" x14ac:dyDescent="0.3">
      <c r="A586" s="7" t="s">
        <v>445</v>
      </c>
      <c r="B586" s="15">
        <v>-18.380000000000003</v>
      </c>
    </row>
    <row r="587" spans="1:2" x14ac:dyDescent="0.3">
      <c r="A587" s="7" t="s">
        <v>1541</v>
      </c>
      <c r="B587" s="15">
        <v>-18.940000000000001</v>
      </c>
    </row>
    <row r="588" spans="1:2" x14ac:dyDescent="0.3">
      <c r="A588" s="7" t="s">
        <v>681</v>
      </c>
      <c r="B588" s="15">
        <v>-19.939999999999998</v>
      </c>
    </row>
    <row r="589" spans="1:2" x14ac:dyDescent="0.3">
      <c r="A589" s="7" t="s">
        <v>892</v>
      </c>
      <c r="B589" s="15">
        <v>-20.380000000000003</v>
      </c>
    </row>
    <row r="590" spans="1:2" x14ac:dyDescent="0.3">
      <c r="A590" s="7" t="s">
        <v>760</v>
      </c>
      <c r="B590" s="15">
        <v>-22.02</v>
      </c>
    </row>
    <row r="591" spans="1:2" x14ac:dyDescent="0.3">
      <c r="A591" s="7" t="s">
        <v>1693</v>
      </c>
      <c r="B591" s="15">
        <v>-22.860000000000007</v>
      </c>
    </row>
    <row r="592" spans="1:2" x14ac:dyDescent="0.3">
      <c r="A592" s="7" t="s">
        <v>285</v>
      </c>
      <c r="B592" s="15">
        <v>-24.75</v>
      </c>
    </row>
    <row r="593" spans="1:2" x14ac:dyDescent="0.3">
      <c r="A593" s="7" t="s">
        <v>1916</v>
      </c>
      <c r="B593" s="15">
        <v>-26.18</v>
      </c>
    </row>
    <row r="594" spans="1:2" x14ac:dyDescent="0.3">
      <c r="A594" s="7" t="s">
        <v>220</v>
      </c>
      <c r="B594" s="15">
        <v>-29.44</v>
      </c>
    </row>
    <row r="595" spans="1:2" x14ac:dyDescent="0.3">
      <c r="A595" s="7" t="s">
        <v>589</v>
      </c>
      <c r="B595" s="15">
        <v>-29.560000000000002</v>
      </c>
    </row>
    <row r="596" spans="1:2" x14ac:dyDescent="0.3">
      <c r="A596" s="7" t="s">
        <v>1762</v>
      </c>
      <c r="B596" s="15">
        <v>-31.380000000000003</v>
      </c>
    </row>
    <row r="597" spans="1:2" x14ac:dyDescent="0.3">
      <c r="A597" s="7" t="s">
        <v>2631</v>
      </c>
      <c r="B597" s="15">
        <v>-31.860000000000007</v>
      </c>
    </row>
    <row r="598" spans="1:2" x14ac:dyDescent="0.3">
      <c r="A598" s="7" t="s">
        <v>307</v>
      </c>
      <c r="B598" s="15">
        <v>-31.92</v>
      </c>
    </row>
    <row r="599" spans="1:2" x14ac:dyDescent="0.3">
      <c r="A599" s="7" t="s">
        <v>1474</v>
      </c>
      <c r="B599" s="15">
        <v>-32.340000000000003</v>
      </c>
    </row>
    <row r="600" spans="1:2" x14ac:dyDescent="0.3">
      <c r="A600" s="7" t="s">
        <v>736</v>
      </c>
      <c r="B600" s="15">
        <v>-39.46</v>
      </c>
    </row>
    <row r="601" spans="1:2" x14ac:dyDescent="0.3">
      <c r="A601" s="7" t="s">
        <v>1920</v>
      </c>
      <c r="B601" s="15">
        <v>-39.64</v>
      </c>
    </row>
    <row r="602" spans="1:2" x14ac:dyDescent="0.3">
      <c r="A602" s="7" t="s">
        <v>576</v>
      </c>
      <c r="B602" s="15">
        <v>-42.630000000000024</v>
      </c>
    </row>
    <row r="603" spans="1:2" x14ac:dyDescent="0.3">
      <c r="A603" s="7" t="s">
        <v>223</v>
      </c>
      <c r="B603" s="15">
        <v>-42.85</v>
      </c>
    </row>
    <row r="604" spans="1:2" x14ac:dyDescent="0.3">
      <c r="A604" s="7" t="s">
        <v>2017</v>
      </c>
      <c r="B604" s="15">
        <v>-47.4</v>
      </c>
    </row>
    <row r="605" spans="1:2" x14ac:dyDescent="0.3">
      <c r="A605" s="7" t="s">
        <v>77</v>
      </c>
      <c r="B605" s="15">
        <v>-47.86</v>
      </c>
    </row>
    <row r="606" spans="1:2" x14ac:dyDescent="0.3">
      <c r="A606" s="7" t="s">
        <v>9</v>
      </c>
      <c r="B606" s="15">
        <v>-48.41</v>
      </c>
    </row>
    <row r="607" spans="1:2" x14ac:dyDescent="0.3">
      <c r="A607" s="7" t="s">
        <v>2482</v>
      </c>
      <c r="B607" s="15">
        <v>-50.25</v>
      </c>
    </row>
    <row r="608" spans="1:2" x14ac:dyDescent="0.3">
      <c r="A608" s="7" t="s">
        <v>2244</v>
      </c>
      <c r="B608" s="15">
        <v>-51.19</v>
      </c>
    </row>
    <row r="609" spans="1:2" x14ac:dyDescent="0.3">
      <c r="A609" s="7" t="s">
        <v>2174</v>
      </c>
      <c r="B609" s="15">
        <v>-52.07</v>
      </c>
    </row>
    <row r="610" spans="1:2" x14ac:dyDescent="0.3">
      <c r="A610" s="7" t="s">
        <v>249</v>
      </c>
      <c r="B610" s="15">
        <v>-53.73</v>
      </c>
    </row>
    <row r="611" spans="1:2" x14ac:dyDescent="0.3">
      <c r="A611" s="7" t="s">
        <v>1631</v>
      </c>
      <c r="B611" s="15">
        <v>-54.179999999999993</v>
      </c>
    </row>
    <row r="612" spans="1:2" x14ac:dyDescent="0.3">
      <c r="A612" s="7" t="s">
        <v>422</v>
      </c>
      <c r="B612" s="15">
        <v>-54.88</v>
      </c>
    </row>
    <row r="613" spans="1:2" x14ac:dyDescent="0.3">
      <c r="A613" s="7" t="s">
        <v>2259</v>
      </c>
      <c r="B613" s="15">
        <v>-56.580000000000013</v>
      </c>
    </row>
    <row r="614" spans="1:2" x14ac:dyDescent="0.3">
      <c r="A614" s="7" t="s">
        <v>646</v>
      </c>
      <c r="B614" s="15">
        <v>-57.12</v>
      </c>
    </row>
    <row r="615" spans="1:2" x14ac:dyDescent="0.3">
      <c r="A615" s="7" t="s">
        <v>977</v>
      </c>
      <c r="B615" s="15">
        <v>-64.210000000000008</v>
      </c>
    </row>
    <row r="616" spans="1:2" x14ac:dyDescent="0.3">
      <c r="A616" s="7" t="s">
        <v>1312</v>
      </c>
      <c r="B616" s="15">
        <v>-66.010000000000005</v>
      </c>
    </row>
    <row r="617" spans="1:2" x14ac:dyDescent="0.3">
      <c r="A617" s="7" t="s">
        <v>2578</v>
      </c>
      <c r="B617" s="15">
        <v>-66.88</v>
      </c>
    </row>
    <row r="618" spans="1:2" x14ac:dyDescent="0.3">
      <c r="A618" s="7" t="s">
        <v>1714</v>
      </c>
      <c r="B618" s="15">
        <v>-67.540000000000006</v>
      </c>
    </row>
    <row r="619" spans="1:2" x14ac:dyDescent="0.3">
      <c r="A619" s="7" t="s">
        <v>567</v>
      </c>
      <c r="B619" s="15">
        <v>-67.970000000000013</v>
      </c>
    </row>
    <row r="620" spans="1:2" x14ac:dyDescent="0.3">
      <c r="A620" s="7" t="s">
        <v>940</v>
      </c>
      <c r="B620" s="15">
        <v>-69.06</v>
      </c>
    </row>
    <row r="621" spans="1:2" x14ac:dyDescent="0.3">
      <c r="A621" s="7" t="s">
        <v>809</v>
      </c>
      <c r="B621" s="15">
        <v>-70.97999999999999</v>
      </c>
    </row>
    <row r="622" spans="1:2" x14ac:dyDescent="0.3">
      <c r="A622" s="7" t="s">
        <v>1005</v>
      </c>
      <c r="B622" s="15">
        <v>-71.97</v>
      </c>
    </row>
    <row r="623" spans="1:2" x14ac:dyDescent="0.3">
      <c r="A623" s="7" t="s">
        <v>1641</v>
      </c>
      <c r="B623" s="15">
        <v>-74.31</v>
      </c>
    </row>
    <row r="624" spans="1:2" x14ac:dyDescent="0.3">
      <c r="A624" s="7" t="s">
        <v>2383</v>
      </c>
      <c r="B624" s="15">
        <v>-74.849999999999994</v>
      </c>
    </row>
    <row r="625" spans="1:2" x14ac:dyDescent="0.3">
      <c r="A625" s="7" t="s">
        <v>161</v>
      </c>
      <c r="B625" s="15">
        <v>-75.19</v>
      </c>
    </row>
    <row r="626" spans="1:2" x14ac:dyDescent="0.3">
      <c r="A626" s="7" t="s">
        <v>717</v>
      </c>
      <c r="B626" s="15">
        <v>-77.13</v>
      </c>
    </row>
    <row r="627" spans="1:2" x14ac:dyDescent="0.3">
      <c r="A627" s="7" t="s">
        <v>2627</v>
      </c>
      <c r="B627" s="15">
        <v>-77.300000000000011</v>
      </c>
    </row>
    <row r="628" spans="1:2" x14ac:dyDescent="0.3">
      <c r="A628" s="7" t="s">
        <v>2614</v>
      </c>
      <c r="B628" s="15">
        <v>-78.61999999999999</v>
      </c>
    </row>
    <row r="629" spans="1:2" x14ac:dyDescent="0.3">
      <c r="A629" s="7" t="s">
        <v>887</v>
      </c>
      <c r="B629" s="15">
        <v>-79.000000000000014</v>
      </c>
    </row>
    <row r="630" spans="1:2" x14ac:dyDescent="0.3">
      <c r="A630" s="7" t="s">
        <v>2423</v>
      </c>
      <c r="B630" s="15">
        <v>-79.599999999999994</v>
      </c>
    </row>
    <row r="631" spans="1:2" x14ac:dyDescent="0.3">
      <c r="A631" s="7" t="s">
        <v>622</v>
      </c>
      <c r="B631" s="15">
        <v>-80.44</v>
      </c>
    </row>
    <row r="632" spans="1:2" x14ac:dyDescent="0.3">
      <c r="A632" s="7" t="s">
        <v>69</v>
      </c>
      <c r="B632" s="15">
        <v>-84.03</v>
      </c>
    </row>
    <row r="633" spans="1:2" x14ac:dyDescent="0.3">
      <c r="A633" s="7" t="s">
        <v>2124</v>
      </c>
      <c r="B633" s="15">
        <v>-84.640000000000015</v>
      </c>
    </row>
    <row r="634" spans="1:2" x14ac:dyDescent="0.3">
      <c r="A634" s="7" t="s">
        <v>458</v>
      </c>
      <c r="B634" s="15">
        <v>-99.18</v>
      </c>
    </row>
    <row r="635" spans="1:2" x14ac:dyDescent="0.3">
      <c r="A635" s="7" t="s">
        <v>873</v>
      </c>
      <c r="B635" s="15">
        <v>-99.52000000000001</v>
      </c>
    </row>
    <row r="636" spans="1:2" x14ac:dyDescent="0.3">
      <c r="A636" s="7" t="s">
        <v>334</v>
      </c>
      <c r="B636" s="15">
        <v>-99.699999999999989</v>
      </c>
    </row>
    <row r="637" spans="1:2" x14ac:dyDescent="0.3">
      <c r="A637" s="7" t="s">
        <v>1193</v>
      </c>
      <c r="B637" s="15">
        <v>-105.5</v>
      </c>
    </row>
    <row r="638" spans="1:2" x14ac:dyDescent="0.3">
      <c r="A638" s="7" t="s">
        <v>1097</v>
      </c>
      <c r="B638" s="15">
        <v>-107.97999999999999</v>
      </c>
    </row>
    <row r="639" spans="1:2" x14ac:dyDescent="0.3">
      <c r="A639" s="7" t="s">
        <v>90</v>
      </c>
      <c r="B639" s="15">
        <v>-108.28</v>
      </c>
    </row>
    <row r="640" spans="1:2" x14ac:dyDescent="0.3">
      <c r="A640" s="7" t="s">
        <v>1910</v>
      </c>
      <c r="B640" s="15">
        <v>-110.04999999999998</v>
      </c>
    </row>
    <row r="641" spans="1:2" x14ac:dyDescent="0.3">
      <c r="A641" s="7" t="s">
        <v>131</v>
      </c>
      <c r="B641" s="15">
        <v>-113.2</v>
      </c>
    </row>
    <row r="642" spans="1:2" x14ac:dyDescent="0.3">
      <c r="A642" s="7" t="s">
        <v>293</v>
      </c>
      <c r="B642" s="15">
        <v>-124.27000000000001</v>
      </c>
    </row>
    <row r="643" spans="1:2" x14ac:dyDescent="0.3">
      <c r="A643" s="7" t="s">
        <v>2112</v>
      </c>
      <c r="B643" s="15">
        <v>-125.38</v>
      </c>
    </row>
    <row r="644" spans="1:2" x14ac:dyDescent="0.3">
      <c r="A644" s="7" t="s">
        <v>2472</v>
      </c>
      <c r="B644" s="15">
        <v>-135.41999999999996</v>
      </c>
    </row>
    <row r="645" spans="1:2" x14ac:dyDescent="0.3">
      <c r="A645" s="7" t="s">
        <v>2463</v>
      </c>
      <c r="B645" s="15">
        <v>-136.68</v>
      </c>
    </row>
    <row r="646" spans="1:2" x14ac:dyDescent="0.3">
      <c r="A646" s="7" t="s">
        <v>973</v>
      </c>
      <c r="B646" s="15">
        <v>-140.69999999999999</v>
      </c>
    </row>
    <row r="647" spans="1:2" x14ac:dyDescent="0.3">
      <c r="A647" s="7" t="s">
        <v>1241</v>
      </c>
      <c r="B647" s="15">
        <v>-152.86999999999998</v>
      </c>
    </row>
    <row r="648" spans="1:2" x14ac:dyDescent="0.3">
      <c r="A648" s="7" t="s">
        <v>817</v>
      </c>
      <c r="B648" s="15">
        <v>-163.66000000000003</v>
      </c>
    </row>
    <row r="649" spans="1:2" x14ac:dyDescent="0.3">
      <c r="A649" s="7" t="s">
        <v>1249</v>
      </c>
      <c r="B649" s="15">
        <v>-166.04</v>
      </c>
    </row>
    <row r="650" spans="1:2" x14ac:dyDescent="0.3">
      <c r="A650" s="7" t="s">
        <v>820</v>
      </c>
      <c r="B650" s="15">
        <v>-166.52000000000004</v>
      </c>
    </row>
    <row r="651" spans="1:2" x14ac:dyDescent="0.3">
      <c r="A651" s="7" t="s">
        <v>2071</v>
      </c>
      <c r="B651" s="15">
        <v>-174.1</v>
      </c>
    </row>
    <row r="652" spans="1:2" x14ac:dyDescent="0.3">
      <c r="A652" s="7" t="s">
        <v>1152</v>
      </c>
      <c r="B652" s="15">
        <v>-179.85999999999999</v>
      </c>
    </row>
    <row r="653" spans="1:2" x14ac:dyDescent="0.3">
      <c r="A653" s="7" t="s">
        <v>1368</v>
      </c>
      <c r="B653" s="15">
        <v>-181.36</v>
      </c>
    </row>
    <row r="654" spans="1:2" x14ac:dyDescent="0.3">
      <c r="A654" s="7" t="s">
        <v>1423</v>
      </c>
      <c r="B654" s="15">
        <v>-183</v>
      </c>
    </row>
    <row r="655" spans="1:2" x14ac:dyDescent="0.3">
      <c r="A655" s="7" t="s">
        <v>1571</v>
      </c>
      <c r="B655" s="15">
        <v>-194.56</v>
      </c>
    </row>
    <row r="656" spans="1:2" x14ac:dyDescent="0.3">
      <c r="A656" s="7" t="s">
        <v>2412</v>
      </c>
      <c r="B656" s="15">
        <v>-200.58000000000004</v>
      </c>
    </row>
    <row r="657" spans="1:2" x14ac:dyDescent="0.3">
      <c r="A657" s="7" t="s">
        <v>2632</v>
      </c>
      <c r="B657" s="15">
        <v>-214.45999999999998</v>
      </c>
    </row>
    <row r="658" spans="1:2" x14ac:dyDescent="0.3">
      <c r="A658" s="7" t="s">
        <v>965</v>
      </c>
      <c r="B658" s="15">
        <v>-218.57</v>
      </c>
    </row>
    <row r="659" spans="1:2" x14ac:dyDescent="0.3">
      <c r="A659" s="7" t="s">
        <v>1424</v>
      </c>
      <c r="B659" s="15">
        <v>-221.58</v>
      </c>
    </row>
    <row r="660" spans="1:2" x14ac:dyDescent="0.3">
      <c r="A660" s="7" t="s">
        <v>1722</v>
      </c>
      <c r="B660" s="15">
        <v>-228.1</v>
      </c>
    </row>
    <row r="661" spans="1:2" x14ac:dyDescent="0.3">
      <c r="A661" s="7" t="s">
        <v>227</v>
      </c>
      <c r="B661" s="15">
        <v>-231.07000000000005</v>
      </c>
    </row>
    <row r="662" spans="1:2" x14ac:dyDescent="0.3">
      <c r="A662" s="7" t="s">
        <v>509</v>
      </c>
      <c r="B662" s="15">
        <v>-236.83</v>
      </c>
    </row>
    <row r="663" spans="1:2" x14ac:dyDescent="0.3">
      <c r="A663" s="7" t="s">
        <v>352</v>
      </c>
      <c r="B663" s="15">
        <v>-239.46</v>
      </c>
    </row>
    <row r="664" spans="1:2" x14ac:dyDescent="0.3">
      <c r="A664" s="7" t="s">
        <v>1198</v>
      </c>
      <c r="B664" s="15">
        <v>-243.16</v>
      </c>
    </row>
    <row r="665" spans="1:2" x14ac:dyDescent="0.3">
      <c r="A665" s="7" t="s">
        <v>1648</v>
      </c>
      <c r="B665" s="15">
        <v>-256.57</v>
      </c>
    </row>
    <row r="666" spans="1:2" x14ac:dyDescent="0.3">
      <c r="A666" s="7" t="s">
        <v>1079</v>
      </c>
      <c r="B666" s="15">
        <v>-272.58</v>
      </c>
    </row>
    <row r="667" spans="1:2" x14ac:dyDescent="0.3">
      <c r="A667" s="7" t="s">
        <v>1547</v>
      </c>
      <c r="B667" s="15">
        <v>-273.77</v>
      </c>
    </row>
    <row r="668" spans="1:2" x14ac:dyDescent="0.3">
      <c r="A668" s="7" t="s">
        <v>1023</v>
      </c>
      <c r="B668" s="15">
        <v>-295.98</v>
      </c>
    </row>
    <row r="669" spans="1:2" x14ac:dyDescent="0.3">
      <c r="A669" s="7" t="s">
        <v>1720</v>
      </c>
      <c r="B669" s="15">
        <v>-317.03000000000003</v>
      </c>
    </row>
    <row r="670" spans="1:2" x14ac:dyDescent="0.3">
      <c r="A670" s="7" t="s">
        <v>1361</v>
      </c>
      <c r="B670" s="15">
        <v>-331.63999999999993</v>
      </c>
    </row>
    <row r="671" spans="1:2" x14ac:dyDescent="0.3">
      <c r="A671" s="7" t="s">
        <v>1616</v>
      </c>
      <c r="B671" s="15">
        <v>-345.63999999999993</v>
      </c>
    </row>
    <row r="672" spans="1:2" x14ac:dyDescent="0.3">
      <c r="A672" s="7" t="s">
        <v>2042</v>
      </c>
      <c r="B672" s="15">
        <v>-350.00000000000006</v>
      </c>
    </row>
    <row r="673" spans="1:2" x14ac:dyDescent="0.3">
      <c r="A673" s="7" t="s">
        <v>1033</v>
      </c>
      <c r="B673" s="15">
        <v>-377.96</v>
      </c>
    </row>
    <row r="674" spans="1:2" x14ac:dyDescent="0.3">
      <c r="A674" s="7" t="s">
        <v>1383</v>
      </c>
      <c r="B674" s="15">
        <v>-384.96</v>
      </c>
    </row>
    <row r="675" spans="1:2" x14ac:dyDescent="0.3">
      <c r="A675" s="7" t="s">
        <v>1946</v>
      </c>
      <c r="B675" s="15">
        <v>-397.51</v>
      </c>
    </row>
    <row r="676" spans="1:2" x14ac:dyDescent="0.3">
      <c r="A676" s="7" t="s">
        <v>514</v>
      </c>
      <c r="B676" s="15">
        <v>-403.6699999999999</v>
      </c>
    </row>
    <row r="677" spans="1:2" x14ac:dyDescent="0.3">
      <c r="A677" s="7" t="s">
        <v>2544</v>
      </c>
      <c r="B677" s="15">
        <v>-444.66</v>
      </c>
    </row>
    <row r="678" spans="1:2" x14ac:dyDescent="0.3">
      <c r="A678" s="7" t="s">
        <v>237</v>
      </c>
      <c r="B678" s="15">
        <v>-451.09000000000003</v>
      </c>
    </row>
    <row r="679" spans="1:2" x14ac:dyDescent="0.3">
      <c r="A679" s="7" t="s">
        <v>925</v>
      </c>
      <c r="B679" s="15">
        <v>-496.06</v>
      </c>
    </row>
    <row r="680" spans="1:2" x14ac:dyDescent="0.3">
      <c r="A680" s="7" t="s">
        <v>769</v>
      </c>
      <c r="B680" s="15">
        <v>-502.56000000000006</v>
      </c>
    </row>
    <row r="681" spans="1:2" x14ac:dyDescent="0.3">
      <c r="A681" s="7" t="s">
        <v>176</v>
      </c>
      <c r="B681" s="15">
        <v>-521.39</v>
      </c>
    </row>
    <row r="682" spans="1:2" x14ac:dyDescent="0.3">
      <c r="A682" s="7" t="s">
        <v>2455</v>
      </c>
      <c r="B682" s="15">
        <v>-524.22</v>
      </c>
    </row>
    <row r="683" spans="1:2" x14ac:dyDescent="0.3">
      <c r="A683" s="7" t="s">
        <v>225</v>
      </c>
      <c r="B683" s="15">
        <v>-766.56999999999994</v>
      </c>
    </row>
    <row r="684" spans="1:2" x14ac:dyDescent="0.3">
      <c r="A684" s="7" t="s">
        <v>637</v>
      </c>
      <c r="B684" s="15">
        <v>-907.05000000000007</v>
      </c>
    </row>
    <row r="685" spans="1:2" x14ac:dyDescent="0.3">
      <c r="A685" s="7" t="s">
        <v>1214</v>
      </c>
      <c r="B685" s="15">
        <v>-964.48</v>
      </c>
    </row>
    <row r="686" spans="1:2" x14ac:dyDescent="0.3">
      <c r="A686" s="7" t="s">
        <v>456</v>
      </c>
      <c r="B686" s="15">
        <v>-990.17</v>
      </c>
    </row>
    <row r="687" spans="1:2" x14ac:dyDescent="0.3">
      <c r="A687" s="7" t="s">
        <v>1320</v>
      </c>
      <c r="B687" s="15">
        <v>-1030.9999999999998</v>
      </c>
    </row>
    <row r="688" spans="1:2" x14ac:dyDescent="0.3">
      <c r="A688" s="7" t="s">
        <v>724</v>
      </c>
      <c r="B688" s="15">
        <v>-1031.1200000000001</v>
      </c>
    </row>
    <row r="689" spans="1:2" x14ac:dyDescent="0.3">
      <c r="A689" s="7" t="s">
        <v>2365</v>
      </c>
      <c r="B689" s="15">
        <v>-1060.79</v>
      </c>
    </row>
    <row r="690" spans="1:2" x14ac:dyDescent="0.3">
      <c r="A690" s="7" t="s">
        <v>907</v>
      </c>
      <c r="B690" s="15">
        <v>-1129.1100000000001</v>
      </c>
    </row>
    <row r="691" spans="1:2" x14ac:dyDescent="0.3">
      <c r="A691" s="7" t="s">
        <v>2117</v>
      </c>
      <c r="B691" s="15">
        <v>-1130.43</v>
      </c>
    </row>
    <row r="692" spans="1:2" x14ac:dyDescent="0.3">
      <c r="A692" s="7" t="s">
        <v>2053</v>
      </c>
      <c r="B692" s="15">
        <v>-1136.72</v>
      </c>
    </row>
    <row r="693" spans="1:2" x14ac:dyDescent="0.3">
      <c r="A693" s="7" t="s">
        <v>607</v>
      </c>
      <c r="B693" s="15">
        <v>-2330.2700000000004</v>
      </c>
    </row>
    <row r="694" spans="1:2" x14ac:dyDescent="0.3">
      <c r="A694" s="7" t="s">
        <v>1343</v>
      </c>
      <c r="B694" s="15">
        <v>-2971.38</v>
      </c>
    </row>
    <row r="695" spans="1:2" x14ac:dyDescent="0.3">
      <c r="A695" s="7" t="s">
        <v>815</v>
      </c>
      <c r="B695" s="15">
        <v>-3391.3999999999996</v>
      </c>
    </row>
    <row r="696" spans="1:2" x14ac:dyDescent="0.3">
      <c r="A696" s="7" t="s">
        <v>780</v>
      </c>
      <c r="B696" s="15">
        <v>-3825.3399999999997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2"/>
  <sheetViews>
    <sheetView topLeftCell="A10" workbookViewId="0">
      <selection activeCell="W4" sqref="W4"/>
    </sheetView>
  </sheetViews>
  <sheetFormatPr defaultRowHeight="15" x14ac:dyDescent="0.3"/>
  <cols>
    <col min="1" max="1" width="18.75" bestFit="1" customWidth="1"/>
    <col min="2" max="2" width="12.25" bestFit="1" customWidth="1"/>
    <col min="4" max="4" width="15.375" customWidth="1"/>
  </cols>
  <sheetData>
    <row r="3" spans="1:5" ht="16.5" x14ac:dyDescent="0.3">
      <c r="A3" s="6" t="s">
        <v>2723</v>
      </c>
      <c r="B3" t="s">
        <v>2725</v>
      </c>
    </row>
    <row r="4" spans="1:5" ht="16.5" x14ac:dyDescent="0.3">
      <c r="A4" s="7" t="s">
        <v>488</v>
      </c>
      <c r="B4" s="15">
        <v>152.12</v>
      </c>
      <c r="D4" t="str">
        <f>A4</f>
        <v>Alabama</v>
      </c>
      <c r="E4">
        <f>GETPIVOTDATA("Sales",$A$3,"State","Alabama")</f>
        <v>152.12</v>
      </c>
    </row>
    <row r="5" spans="1:5" ht="16.5" x14ac:dyDescent="0.3">
      <c r="A5" s="7" t="s">
        <v>95</v>
      </c>
      <c r="B5" s="15">
        <v>4502.18</v>
      </c>
      <c r="D5" t="str">
        <f t="shared" ref="D5:D52" si="0">A5</f>
        <v>Arizona</v>
      </c>
      <c r="E5">
        <f>GETPIVOTDATA("Sales",$A$3,"State","Arizona")</f>
        <v>4502.18</v>
      </c>
    </row>
    <row r="6" spans="1:5" ht="16.5" x14ac:dyDescent="0.3">
      <c r="A6" s="7" t="s">
        <v>27</v>
      </c>
      <c r="B6" s="15">
        <v>40674.369999999981</v>
      </c>
      <c r="D6" t="str">
        <f t="shared" si="0"/>
        <v>California</v>
      </c>
      <c r="E6" t="e">
        <f>GETPIVOTDATA("Sales",$A$3,"State","Arkansas")</f>
        <v>#REF!</v>
      </c>
    </row>
    <row r="7" spans="1:5" ht="16.5" x14ac:dyDescent="0.3">
      <c r="A7" s="7" t="s">
        <v>278</v>
      </c>
      <c r="B7" s="15">
        <v>2775.64</v>
      </c>
      <c r="D7" t="str">
        <f t="shared" si="0"/>
        <v>Colorado</v>
      </c>
      <c r="E7">
        <f>GETPIVOTDATA("Sales",$A$3,"State","California")</f>
        <v>40674.369999999981</v>
      </c>
    </row>
    <row r="8" spans="1:5" ht="16.5" x14ac:dyDescent="0.3">
      <c r="A8" s="7" t="s">
        <v>613</v>
      </c>
      <c r="B8" s="15">
        <v>1770.54</v>
      </c>
      <c r="D8" t="str">
        <f t="shared" si="0"/>
        <v>Connecticut</v>
      </c>
      <c r="E8">
        <f>GETPIVOTDATA("Sales",$A$3,"State","Colorado")</f>
        <v>2775.64</v>
      </c>
    </row>
    <row r="9" spans="1:5" ht="16.5" x14ac:dyDescent="0.3">
      <c r="A9" s="7" t="s">
        <v>59</v>
      </c>
      <c r="B9" s="15">
        <v>876.3</v>
      </c>
      <c r="D9" t="str">
        <f t="shared" si="0"/>
        <v>Delaware</v>
      </c>
      <c r="E9">
        <f>GETPIVOTDATA("Sales",$A$3,"State","Connecticut")</f>
        <v>1770.54</v>
      </c>
    </row>
    <row r="10" spans="1:5" ht="16.5" x14ac:dyDescent="0.3">
      <c r="A10" s="7" t="s">
        <v>2044</v>
      </c>
      <c r="B10" s="15">
        <v>37.68</v>
      </c>
      <c r="D10" t="str">
        <f t="shared" si="0"/>
        <v>District of Columbia</v>
      </c>
      <c r="E10">
        <f>GETPIVOTDATA("Sales",$A$3,"State","Delaware")</f>
        <v>876.3</v>
      </c>
    </row>
    <row r="11" spans="1:5" ht="16.5" x14ac:dyDescent="0.3">
      <c r="A11" s="7" t="s">
        <v>123</v>
      </c>
      <c r="B11" s="15">
        <v>10365.710000000001</v>
      </c>
      <c r="D11" t="str">
        <f t="shared" si="0"/>
        <v>Florida</v>
      </c>
      <c r="E11">
        <f>GETPIVOTDATA("Sales",$A$3,"State","District of Columbia")</f>
        <v>37.68</v>
      </c>
    </row>
    <row r="12" spans="1:5" ht="16.5" x14ac:dyDescent="0.3">
      <c r="A12" s="7" t="s">
        <v>30</v>
      </c>
      <c r="B12" s="15">
        <v>3702.57</v>
      </c>
      <c r="D12" t="str">
        <f t="shared" si="0"/>
        <v>Georgia</v>
      </c>
      <c r="E12">
        <f>GETPIVOTDATA("Sales",$A$3,"State","Florida")</f>
        <v>10365.710000000001</v>
      </c>
    </row>
    <row r="13" spans="1:5" ht="16.5" x14ac:dyDescent="0.3">
      <c r="A13" s="7" t="s">
        <v>510</v>
      </c>
      <c r="B13" s="15">
        <v>76.960000000000008</v>
      </c>
      <c r="D13" t="str">
        <f t="shared" si="0"/>
        <v>Idaho</v>
      </c>
      <c r="E13">
        <f>GETPIVOTDATA("Sales",$A$3,"State","Georgia")</f>
        <v>3702.57</v>
      </c>
    </row>
    <row r="14" spans="1:5" ht="16.5" x14ac:dyDescent="0.3">
      <c r="A14" s="7" t="s">
        <v>15</v>
      </c>
      <c r="B14" s="15">
        <v>8764.9500000000007</v>
      </c>
      <c r="D14" t="str">
        <f t="shared" si="0"/>
        <v>Illinois</v>
      </c>
      <c r="E14">
        <f>GETPIVOTDATA("Sales",$A$3,"State","Idaho")</f>
        <v>76.960000000000008</v>
      </c>
    </row>
    <row r="15" spans="1:5" ht="16.5" x14ac:dyDescent="0.3">
      <c r="A15" s="7" t="s">
        <v>129</v>
      </c>
      <c r="B15" s="15">
        <v>4242.1899999999996</v>
      </c>
      <c r="D15" t="str">
        <f t="shared" si="0"/>
        <v>Indiana</v>
      </c>
      <c r="E15">
        <f>GETPIVOTDATA("Sales",$A$3,"State","Illinois")</f>
        <v>8764.9500000000007</v>
      </c>
    </row>
    <row r="16" spans="1:5" ht="16.5" x14ac:dyDescent="0.3">
      <c r="A16" s="7" t="s">
        <v>395</v>
      </c>
      <c r="B16" s="15">
        <v>49.489999999999995</v>
      </c>
      <c r="D16" t="str">
        <f t="shared" si="0"/>
        <v>Iowa</v>
      </c>
      <c r="E16">
        <f>GETPIVOTDATA("Sales",$A$3,"State","Indiana")</f>
        <v>4242.1899999999996</v>
      </c>
    </row>
    <row r="17" spans="1:5" ht="16.5" x14ac:dyDescent="0.3">
      <c r="A17" s="7" t="s">
        <v>33</v>
      </c>
      <c r="B17" s="15">
        <v>4996.2599999999993</v>
      </c>
      <c r="D17" t="str">
        <f t="shared" si="0"/>
        <v>Kentucky</v>
      </c>
      <c r="E17">
        <f>GETPIVOTDATA("Sales",$A$3,"State","Iowa")</f>
        <v>49.489999999999995</v>
      </c>
    </row>
    <row r="18" spans="1:5" ht="16.5" x14ac:dyDescent="0.3">
      <c r="A18" s="7" t="s">
        <v>62</v>
      </c>
      <c r="B18" s="15">
        <v>2148.5100000000002</v>
      </c>
      <c r="D18" t="str">
        <f t="shared" si="0"/>
        <v>Louisiana</v>
      </c>
      <c r="E18" t="e">
        <f>GETPIVOTDATA("Sales",$A$3,"State","Kansas")</f>
        <v>#REF!</v>
      </c>
    </row>
    <row r="19" spans="1:5" ht="16.5" x14ac:dyDescent="0.3">
      <c r="A19" s="7" t="s">
        <v>531</v>
      </c>
      <c r="B19" s="15">
        <v>4732.47</v>
      </c>
      <c r="D19" t="str">
        <f t="shared" si="0"/>
        <v>Maryland</v>
      </c>
      <c r="E19">
        <f>GETPIVOTDATA("Sales",$A$3,"State","Kentucky")</f>
        <v>4996.2599999999993</v>
      </c>
    </row>
    <row r="20" spans="1:5" ht="16.5" x14ac:dyDescent="0.3">
      <c r="A20" s="7" t="s">
        <v>434</v>
      </c>
      <c r="B20" s="15">
        <v>2881.22</v>
      </c>
      <c r="D20" t="str">
        <f t="shared" si="0"/>
        <v>Massachusetts</v>
      </c>
      <c r="E20">
        <f>GETPIVOTDATA("Sales",$A$3,"State","Louisiana")</f>
        <v>2148.5100000000002</v>
      </c>
    </row>
    <row r="21" spans="1:5" ht="16.5" x14ac:dyDescent="0.3">
      <c r="A21" s="7" t="s">
        <v>110</v>
      </c>
      <c r="B21" s="15">
        <v>7603.9300000000012</v>
      </c>
      <c r="D21" t="str">
        <f t="shared" si="0"/>
        <v>Michigan</v>
      </c>
      <c r="E21" t="e">
        <f>GETPIVOTDATA("Sales",$A$3,"State","Maine")</f>
        <v>#REF!</v>
      </c>
    </row>
    <row r="22" spans="1:5" ht="16.5" x14ac:dyDescent="0.3">
      <c r="A22" s="7" t="s">
        <v>315</v>
      </c>
      <c r="B22" s="15">
        <v>1481.4099999999999</v>
      </c>
      <c r="D22" t="str">
        <f t="shared" si="0"/>
        <v>Minnesota</v>
      </c>
      <c r="E22">
        <f>GETPIVOTDATA("Sales",$A$3,"State","Maryland")</f>
        <v>4732.47</v>
      </c>
    </row>
    <row r="23" spans="1:5" ht="16.5" x14ac:dyDescent="0.3">
      <c r="A23" s="7" t="s">
        <v>329</v>
      </c>
      <c r="B23" s="15">
        <v>866.4</v>
      </c>
      <c r="D23" t="str">
        <f t="shared" si="0"/>
        <v>Mississippi</v>
      </c>
      <c r="E23">
        <f>GETPIVOTDATA("Sales",$A$3,"State","Massachusetts")</f>
        <v>2881.22</v>
      </c>
    </row>
    <row r="24" spans="1:5" ht="16.5" x14ac:dyDescent="0.3">
      <c r="A24" s="7" t="s">
        <v>186</v>
      </c>
      <c r="B24" s="15">
        <v>474.54</v>
      </c>
      <c r="D24" t="str">
        <f t="shared" si="0"/>
        <v>Missouri</v>
      </c>
      <c r="E24">
        <f>GETPIVOTDATA("Sales",$A$3,"State","Michigan")</f>
        <v>7603.9300000000012</v>
      </c>
    </row>
    <row r="25" spans="1:5" ht="16.5" x14ac:dyDescent="0.3">
      <c r="A25" s="7" t="s">
        <v>996</v>
      </c>
      <c r="B25" s="15">
        <v>15.92</v>
      </c>
      <c r="D25" t="str">
        <f t="shared" si="0"/>
        <v>Nebraska</v>
      </c>
      <c r="E25">
        <f>GETPIVOTDATA("Sales",$A$3,"State","Minnesota")</f>
        <v>1481.4099999999999</v>
      </c>
    </row>
    <row r="26" spans="1:5" ht="16.5" x14ac:dyDescent="0.3">
      <c r="A26" s="7" t="s">
        <v>126</v>
      </c>
      <c r="B26" s="15">
        <v>1866.05</v>
      </c>
      <c r="D26" t="str">
        <f t="shared" si="0"/>
        <v>Nevada</v>
      </c>
      <c r="E26">
        <f>GETPIVOTDATA("Sales",$A$3,"State","Mississippi")</f>
        <v>866.4</v>
      </c>
    </row>
    <row r="27" spans="1:5" ht="16.5" x14ac:dyDescent="0.3">
      <c r="A27" s="7" t="s">
        <v>685</v>
      </c>
      <c r="B27" s="15">
        <v>349.74</v>
      </c>
      <c r="D27" t="str">
        <f t="shared" si="0"/>
        <v>New Hampshire</v>
      </c>
      <c r="E27">
        <f>GETPIVOTDATA("Sales",$A$3,"State","Missouri")</f>
        <v>474.54</v>
      </c>
    </row>
    <row r="28" spans="1:5" ht="16.5" x14ac:dyDescent="0.3">
      <c r="A28" s="7" t="s">
        <v>177</v>
      </c>
      <c r="B28" s="15">
        <v>3501.12</v>
      </c>
      <c r="D28" t="str">
        <f t="shared" si="0"/>
        <v>New Jersey</v>
      </c>
      <c r="E28" t="e">
        <f>GETPIVOTDATA("Sales",$A$3,"State","Montana")</f>
        <v>#REF!</v>
      </c>
    </row>
    <row r="29" spans="1:5" ht="16.5" x14ac:dyDescent="0.3">
      <c r="A29" s="7" t="s">
        <v>399</v>
      </c>
      <c r="B29" s="15">
        <v>587.22</v>
      </c>
      <c r="D29" t="str">
        <f t="shared" si="0"/>
        <v>New Mexico</v>
      </c>
      <c r="E29">
        <f>GETPIVOTDATA("Sales",$A$3,"State","Nebraska")</f>
        <v>15.92</v>
      </c>
    </row>
    <row r="30" spans="1:5" ht="16.5" x14ac:dyDescent="0.3">
      <c r="A30" s="7" t="s">
        <v>149</v>
      </c>
      <c r="B30" s="15">
        <v>23624.169999999991</v>
      </c>
      <c r="D30" t="str">
        <f t="shared" si="0"/>
        <v>New York</v>
      </c>
      <c r="E30">
        <f>GETPIVOTDATA("Sales",$A$3,"State","Nevada")</f>
        <v>1866.05</v>
      </c>
    </row>
    <row r="31" spans="1:5" ht="16.5" x14ac:dyDescent="0.3">
      <c r="A31" s="7" t="s">
        <v>245</v>
      </c>
      <c r="B31" s="15">
        <v>4645.6499999999996</v>
      </c>
      <c r="D31" t="str">
        <f t="shared" si="0"/>
        <v>North Carolina</v>
      </c>
      <c r="E31">
        <f>GETPIVOTDATA("Sales",$A$3,"State","New Hampshire")</f>
        <v>349.74</v>
      </c>
    </row>
    <row r="32" spans="1:5" ht="16.5" x14ac:dyDescent="0.3">
      <c r="A32" s="7" t="s">
        <v>78</v>
      </c>
      <c r="B32" s="15">
        <v>5736.51</v>
      </c>
      <c r="D32" t="str">
        <f t="shared" si="0"/>
        <v>Ohio</v>
      </c>
      <c r="E32">
        <f>GETPIVOTDATA("Sales",$A$3,"State","New Jersey")</f>
        <v>3501.12</v>
      </c>
    </row>
    <row r="33" spans="1:5" ht="16.5" x14ac:dyDescent="0.3">
      <c r="A33" s="7" t="s">
        <v>840</v>
      </c>
      <c r="B33" s="15">
        <v>3096.94</v>
      </c>
      <c r="D33" t="str">
        <f t="shared" si="0"/>
        <v>Oklahoma</v>
      </c>
      <c r="E33">
        <f>GETPIVOTDATA("Sales",$A$3,"State","New Mexico")</f>
        <v>587.22</v>
      </c>
    </row>
    <row r="34" spans="1:5" ht="16.5" x14ac:dyDescent="0.3">
      <c r="A34" s="7" t="s">
        <v>91</v>
      </c>
      <c r="B34" s="15">
        <v>1368.8700000000001</v>
      </c>
      <c r="D34" t="str">
        <f t="shared" si="0"/>
        <v>Oregon</v>
      </c>
      <c r="E34">
        <f>GETPIVOTDATA("Sales",$A$3,"State","New York")</f>
        <v>23624.169999999991</v>
      </c>
    </row>
    <row r="35" spans="1:5" ht="16.5" x14ac:dyDescent="0.3">
      <c r="A35" s="7" t="s">
        <v>23</v>
      </c>
      <c r="B35" s="15">
        <v>15325.44</v>
      </c>
      <c r="D35" t="str">
        <f t="shared" si="0"/>
        <v>Pennsylvania</v>
      </c>
      <c r="E35">
        <f>GETPIVOTDATA("Sales",$A$3,"State","North Carolina")</f>
        <v>4645.6499999999996</v>
      </c>
    </row>
    <row r="36" spans="1:5" ht="16.5" x14ac:dyDescent="0.3">
      <c r="A36" s="7" t="s">
        <v>1529</v>
      </c>
      <c r="B36" s="15">
        <v>1345.3</v>
      </c>
      <c r="D36" t="str">
        <f t="shared" si="0"/>
        <v>Rhode Island</v>
      </c>
      <c r="E36" t="e">
        <f>GETPIVOTDATA("Sales",$A$3,"State","North Dakota")</f>
        <v>#REF!</v>
      </c>
    </row>
    <row r="37" spans="1:5" ht="16.5" x14ac:dyDescent="0.3">
      <c r="A37" s="7" t="s">
        <v>70</v>
      </c>
      <c r="B37" s="15">
        <v>444.66999999999996</v>
      </c>
      <c r="D37" t="str">
        <f t="shared" si="0"/>
        <v>South Carolina</v>
      </c>
      <c r="E37">
        <f>GETPIVOTDATA("Sales",$A$3,"State","Ohio")</f>
        <v>5736.51</v>
      </c>
    </row>
    <row r="38" spans="1:5" ht="16.5" x14ac:dyDescent="0.3">
      <c r="A38" s="7" t="s">
        <v>140</v>
      </c>
      <c r="B38" s="15">
        <v>182.94</v>
      </c>
      <c r="D38" t="str">
        <f t="shared" si="0"/>
        <v>South Dakota</v>
      </c>
      <c r="E38">
        <f>GETPIVOTDATA("Sales",$A$3,"State","Oklahoma")</f>
        <v>3096.94</v>
      </c>
    </row>
    <row r="39" spans="1:5" ht="16.5" x14ac:dyDescent="0.3">
      <c r="A39" s="7" t="s">
        <v>120</v>
      </c>
      <c r="B39" s="15">
        <v>7500.670000000001</v>
      </c>
      <c r="D39" t="str">
        <f t="shared" si="0"/>
        <v>Tennessee</v>
      </c>
      <c r="E39">
        <f>GETPIVOTDATA("Sales",$A$3,"State","Oregon")</f>
        <v>1368.8700000000001</v>
      </c>
    </row>
    <row r="40" spans="1:5" ht="16.5" x14ac:dyDescent="0.3">
      <c r="A40" s="7" t="s">
        <v>10</v>
      </c>
      <c r="B40" s="15">
        <v>16010.849999999999</v>
      </c>
      <c r="D40" t="str">
        <f t="shared" si="0"/>
        <v>Texas</v>
      </c>
      <c r="E40">
        <f>GETPIVOTDATA("Sales",$A$3,"State","Pennsylvania")</f>
        <v>15325.44</v>
      </c>
    </row>
    <row r="41" spans="1:5" ht="16.5" x14ac:dyDescent="0.3">
      <c r="A41" s="7" t="s">
        <v>296</v>
      </c>
      <c r="B41" s="15">
        <v>1318.1000000000001</v>
      </c>
      <c r="D41" t="str">
        <f t="shared" si="0"/>
        <v>Utah</v>
      </c>
      <c r="E41">
        <f>GETPIVOTDATA("Sales",$A$3,"State","Rhode Island")</f>
        <v>1345.3</v>
      </c>
    </row>
    <row r="42" spans="1:5" ht="16.5" x14ac:dyDescent="0.3">
      <c r="A42" s="7" t="s">
        <v>55</v>
      </c>
      <c r="B42" s="15">
        <v>3482.84</v>
      </c>
      <c r="D42" t="str">
        <f t="shared" si="0"/>
        <v>Virginia</v>
      </c>
      <c r="E42">
        <f>GETPIVOTDATA("Sales",$A$3,"State","South Carolina")</f>
        <v>444.66999999999996</v>
      </c>
    </row>
    <row r="43" spans="1:5" ht="16.5" x14ac:dyDescent="0.3">
      <c r="A43" s="7" t="s">
        <v>164</v>
      </c>
      <c r="B43" s="15">
        <v>18536.349999999988</v>
      </c>
      <c r="D43" t="str">
        <f t="shared" si="0"/>
        <v>Washington</v>
      </c>
      <c r="E43">
        <f>GETPIVOTDATA("Sales",$A$3,"State","South Dakota")</f>
        <v>182.94</v>
      </c>
    </row>
    <row r="44" spans="1:5" ht="16.5" x14ac:dyDescent="0.3">
      <c r="A44" s="7" t="s">
        <v>2687</v>
      </c>
      <c r="B44" s="15">
        <v>673.34</v>
      </c>
      <c r="D44" t="str">
        <f t="shared" si="0"/>
        <v>West Virginia</v>
      </c>
      <c r="E44">
        <f>GETPIVOTDATA("Sales",$A$3,"State","Tennessee")</f>
        <v>7500.670000000001</v>
      </c>
    </row>
    <row r="45" spans="1:5" ht="16.5" x14ac:dyDescent="0.3">
      <c r="A45" s="7" t="s">
        <v>157</v>
      </c>
      <c r="B45" s="15">
        <v>2599.1499999999996</v>
      </c>
      <c r="D45" t="str">
        <f t="shared" si="0"/>
        <v>Wisconsin</v>
      </c>
      <c r="E45">
        <f>GETPIVOTDATA("Sales",$A$3,"State","Texas")</f>
        <v>16010.849999999999</v>
      </c>
    </row>
    <row r="46" spans="1:5" ht="16.5" x14ac:dyDescent="0.3">
      <c r="A46" s="7" t="s">
        <v>2724</v>
      </c>
      <c r="B46" s="15">
        <v>215387.27999999997</v>
      </c>
      <c r="D46" t="str">
        <f t="shared" si="0"/>
        <v>Grand Total</v>
      </c>
      <c r="E46">
        <f>GETPIVOTDATA("Sales",$A$3,"State","Utah")</f>
        <v>1318.1000000000001</v>
      </c>
    </row>
    <row r="47" spans="1:5" ht="16.5" x14ac:dyDescent="0.3">
      <c r="D47">
        <f t="shared" si="0"/>
        <v>0</v>
      </c>
      <c r="E47" t="e">
        <f>GETPIVOTDATA("Sales",$A$3,"State","Vermont")</f>
        <v>#REF!</v>
      </c>
    </row>
    <row r="48" spans="1:5" ht="16.5" x14ac:dyDescent="0.3">
      <c r="D48">
        <f t="shared" si="0"/>
        <v>0</v>
      </c>
      <c r="E48">
        <f>GETPIVOTDATA("Sales",$A$3,"State","Virginia")</f>
        <v>3482.84</v>
      </c>
    </row>
    <row r="49" spans="4:5" ht="16.5" x14ac:dyDescent="0.3">
      <c r="D49">
        <f t="shared" si="0"/>
        <v>0</v>
      </c>
      <c r="E49">
        <f>GETPIVOTDATA("Sales",$A$3,"State","Washington")</f>
        <v>18536.349999999988</v>
      </c>
    </row>
    <row r="50" spans="4:5" ht="16.5" x14ac:dyDescent="0.3">
      <c r="D50">
        <f t="shared" si="0"/>
        <v>0</v>
      </c>
      <c r="E50">
        <f>GETPIVOTDATA("Sales",$A$3,"State","West Virginia")</f>
        <v>673.34</v>
      </c>
    </row>
    <row r="51" spans="4:5" ht="16.5" x14ac:dyDescent="0.3">
      <c r="D51">
        <f t="shared" si="0"/>
        <v>0</v>
      </c>
      <c r="E51">
        <f>GETPIVOTDATA("Sales",$A$3,"State","Wisconsin")</f>
        <v>2599.1499999999996</v>
      </c>
    </row>
    <row r="52" spans="4:5" ht="16.5" x14ac:dyDescent="0.3">
      <c r="D52">
        <f t="shared" si="0"/>
        <v>0</v>
      </c>
      <c r="E52" t="e">
        <f>GETPIVOTDATA("Sales",$A$3,"State","Wyoming")</f>
        <v>#REF!</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20"/>
  <sheetViews>
    <sheetView workbookViewId="0">
      <selection activeCell="Q17" sqref="Q17"/>
    </sheetView>
  </sheetViews>
  <sheetFormatPr defaultRowHeight="16.5" x14ac:dyDescent="0.3"/>
  <cols>
    <col min="1" max="1" width="13.125" bestFit="1" customWidth="1"/>
    <col min="2" max="2" width="12.25" bestFit="1" customWidth="1"/>
    <col min="4" max="4" width="15" customWidth="1"/>
    <col min="5" max="5" width="11.75" customWidth="1"/>
  </cols>
  <sheetData>
    <row r="3" spans="1:5" x14ac:dyDescent="0.3">
      <c r="A3" s="6" t="s">
        <v>2723</v>
      </c>
      <c r="B3" t="s">
        <v>2725</v>
      </c>
    </row>
    <row r="4" spans="1:5" x14ac:dyDescent="0.3">
      <c r="A4" s="7" t="s">
        <v>74</v>
      </c>
      <c r="B4" s="15">
        <v>30024.289999999986</v>
      </c>
      <c r="D4" t="str">
        <f>A4</f>
        <v>Bookcases</v>
      </c>
      <c r="E4" t="e">
        <f>GETPIVOTDATA("Sales",$A$3,"Sub-Category","Phones")</f>
        <v>#REF!</v>
      </c>
    </row>
    <row r="5" spans="1:5" x14ac:dyDescent="0.3">
      <c r="A5" s="7" t="s">
        <v>35</v>
      </c>
      <c r="B5" s="15">
        <v>95554.340000000055</v>
      </c>
      <c r="D5" t="str">
        <f t="shared" ref="D5:D20" si="0">A5</f>
        <v>Chairs</v>
      </c>
      <c r="E5">
        <f>GETPIVOTDATA("Sales",$A$3,"Sub-Category","Chairs")</f>
        <v>95554.340000000055</v>
      </c>
    </row>
    <row r="6" spans="1:5" x14ac:dyDescent="0.3">
      <c r="A6" s="7" t="s">
        <v>47</v>
      </c>
      <c r="B6" s="15">
        <v>28915.069999999967</v>
      </c>
      <c r="D6" t="str">
        <f t="shared" si="0"/>
        <v>Furnishings</v>
      </c>
      <c r="E6" t="e">
        <f>GETPIVOTDATA("Sales",$A$3,"Sub-Category","Storage")</f>
        <v>#REF!</v>
      </c>
    </row>
    <row r="7" spans="1:5" x14ac:dyDescent="0.3">
      <c r="A7" s="7" t="s">
        <v>145</v>
      </c>
      <c r="B7" s="15">
        <v>60893.580000000016</v>
      </c>
      <c r="D7" t="str">
        <f t="shared" si="0"/>
        <v>Tables</v>
      </c>
      <c r="E7">
        <f>GETPIVOTDATA("Sales",$A$3,"Sub-Category","Tables")</f>
        <v>60893.580000000016</v>
      </c>
    </row>
    <row r="8" spans="1:5" x14ac:dyDescent="0.3">
      <c r="A8" s="7" t="s">
        <v>2724</v>
      </c>
      <c r="B8" s="15">
        <v>215387.28000000003</v>
      </c>
      <c r="D8" t="str">
        <f t="shared" si="0"/>
        <v>Grand Total</v>
      </c>
      <c r="E8" t="e">
        <f>GETPIVOTDATA("Sales",$A$3,"Sub-Category","Binders")</f>
        <v>#REF!</v>
      </c>
    </row>
    <row r="9" spans="1:5" x14ac:dyDescent="0.3">
      <c r="D9">
        <f t="shared" si="0"/>
        <v>0</v>
      </c>
      <c r="E9" t="e">
        <f>GETPIVOTDATA("Sales",$A$3,"Sub-Category","Machines")</f>
        <v>#REF!</v>
      </c>
    </row>
    <row r="10" spans="1:5" x14ac:dyDescent="0.3">
      <c r="D10">
        <f t="shared" si="0"/>
        <v>0</v>
      </c>
      <c r="E10" t="e">
        <f>GETPIVOTDATA("Sales",$A$3,"Sub-Category","Accessories")</f>
        <v>#REF!</v>
      </c>
    </row>
    <row r="11" spans="1:5" x14ac:dyDescent="0.3">
      <c r="D11">
        <f t="shared" si="0"/>
        <v>0</v>
      </c>
      <c r="E11" t="e">
        <f>GETPIVOTDATA("Sales",$A$3,"Sub-Category","Copiers")</f>
        <v>#REF!</v>
      </c>
    </row>
    <row r="12" spans="1:5" x14ac:dyDescent="0.3">
      <c r="D12">
        <f t="shared" si="0"/>
        <v>0</v>
      </c>
      <c r="E12">
        <f>GETPIVOTDATA("Sales",$A$3,"Sub-Category","Bookcases")</f>
        <v>30024.289999999986</v>
      </c>
    </row>
    <row r="13" spans="1:5" x14ac:dyDescent="0.3">
      <c r="D13">
        <f t="shared" si="0"/>
        <v>0</v>
      </c>
      <c r="E13" t="e">
        <f>GETPIVOTDATA("Sales",$A$3,"Sub-Category","Appliances")</f>
        <v>#REF!</v>
      </c>
    </row>
    <row r="14" spans="1:5" x14ac:dyDescent="0.3">
      <c r="D14">
        <f t="shared" si="0"/>
        <v>0</v>
      </c>
      <c r="E14">
        <f>GETPIVOTDATA("Sales",$A$3,"Sub-Category","Furnishings")</f>
        <v>28915.069999999967</v>
      </c>
    </row>
    <row r="15" spans="1:5" x14ac:dyDescent="0.3">
      <c r="D15">
        <f t="shared" si="0"/>
        <v>0</v>
      </c>
      <c r="E15" t="e">
        <f>GETPIVOTDATA("Sales",$A$3,"Sub-Category","Paper")</f>
        <v>#REF!</v>
      </c>
    </row>
    <row r="16" spans="1:5" x14ac:dyDescent="0.3">
      <c r="D16">
        <f t="shared" si="0"/>
        <v>0</v>
      </c>
      <c r="E16" t="e">
        <f>GETPIVOTDATA("Sales",$A$3,"Sub-Category","Supplies")</f>
        <v>#REF!</v>
      </c>
    </row>
    <row r="17" spans="4:5" x14ac:dyDescent="0.3">
      <c r="D17">
        <f t="shared" si="0"/>
        <v>0</v>
      </c>
      <c r="E17" t="e">
        <f>GETPIVOTDATA("Sales",$A$3,"Sub-Category","Art")</f>
        <v>#REF!</v>
      </c>
    </row>
    <row r="18" spans="4:5" x14ac:dyDescent="0.3">
      <c r="D18">
        <f t="shared" si="0"/>
        <v>0</v>
      </c>
      <c r="E18" t="e">
        <f>GETPIVOTDATA("Sales",$A$3,"Sub-Category","Envelopes")</f>
        <v>#REF!</v>
      </c>
    </row>
    <row r="19" spans="4:5" x14ac:dyDescent="0.3">
      <c r="D19">
        <f t="shared" si="0"/>
        <v>0</v>
      </c>
      <c r="E19" t="e">
        <f>GETPIVOTDATA("Sales",$A$3,"Sub-Category","Labels")</f>
        <v>#REF!</v>
      </c>
    </row>
    <row r="20" spans="4:5" x14ac:dyDescent="0.3">
      <c r="D20">
        <f t="shared" si="0"/>
        <v>0</v>
      </c>
      <c r="E20" t="e">
        <f>GETPIVOTDATA("Sales",$A$3,"Sub-Category","Fasteners")</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BD2C6-F11B-41C9-B554-80187D0AB090}">
  <dimension ref="A3:B8"/>
  <sheetViews>
    <sheetView workbookViewId="0">
      <selection activeCell="W4" sqref="W4"/>
    </sheetView>
  </sheetViews>
  <sheetFormatPr defaultRowHeight="16.5" x14ac:dyDescent="0.3"/>
  <cols>
    <col min="1" max="1" width="13.125" bestFit="1" customWidth="1"/>
    <col min="2" max="2" width="16.625" bestFit="1" customWidth="1"/>
    <col min="3" max="3" width="14.75" bestFit="1" customWidth="1"/>
    <col min="4" max="4" width="11.75" bestFit="1" customWidth="1"/>
    <col min="5" max="5" width="11.5" bestFit="1" customWidth="1"/>
    <col min="6" max="6" width="16.625" bestFit="1" customWidth="1"/>
    <col min="7" max="7" width="16.75" bestFit="1" customWidth="1"/>
    <col min="8" max="8" width="16.625" bestFit="1" customWidth="1"/>
  </cols>
  <sheetData>
    <row r="3" spans="1:2" x14ac:dyDescent="0.3">
      <c r="A3" s="6" t="s">
        <v>2726</v>
      </c>
      <c r="B3" s="6" t="s">
        <v>2727</v>
      </c>
    </row>
    <row r="4" spans="1:2" x14ac:dyDescent="0.3">
      <c r="A4" s="6" t="s">
        <v>2723</v>
      </c>
      <c r="B4" t="s">
        <v>34</v>
      </c>
    </row>
    <row r="5" spans="1:2" x14ac:dyDescent="0.3">
      <c r="A5" s="8">
        <v>2014</v>
      </c>
      <c r="B5" s="15">
        <v>5469.7699999999977</v>
      </c>
    </row>
    <row r="6" spans="1:2" x14ac:dyDescent="0.3">
      <c r="A6" s="8">
        <v>2015</v>
      </c>
      <c r="B6" s="15">
        <v>3015.1699999999973</v>
      </c>
    </row>
    <row r="7" spans="1:2" x14ac:dyDescent="0.3">
      <c r="A7" s="8">
        <v>2016</v>
      </c>
      <c r="B7" s="15">
        <v>6959.9299999999976</v>
      </c>
    </row>
    <row r="8" spans="1:2" x14ac:dyDescent="0.3">
      <c r="A8" s="8">
        <v>2017</v>
      </c>
      <c r="B8" s="15">
        <v>3018.4399999999973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2" workbookViewId="0">
      <selection activeCell="A2" sqref="A2:K9994"/>
    </sheetView>
  </sheetViews>
  <sheetFormatPr defaultRowHeight="15" x14ac:dyDescent="0.3"/>
  <cols>
    <col min="1" max="1" width="18.625" customWidth="1"/>
    <col min="2" max="3" width="18.625" style="5" customWidth="1"/>
    <col min="4" max="4" width="21.75" customWidth="1"/>
    <col min="5" max="5" width="12" customWidth="1"/>
    <col min="6" max="6" width="16.75" customWidth="1"/>
    <col min="7" max="7" width="17" customWidth="1"/>
    <col min="8" max="8" width="67.625" customWidth="1"/>
    <col min="10" max="10" width="10.75" customWidth="1"/>
  </cols>
  <sheetData>
    <row r="1" spans="1:11" ht="16.5" x14ac:dyDescent="0.3">
      <c r="A1" t="s">
        <v>0</v>
      </c>
      <c r="B1" s="5" t="s">
        <v>2721</v>
      </c>
      <c r="C1" s="5" t="s">
        <v>2722</v>
      </c>
      <c r="D1" t="s">
        <v>1</v>
      </c>
      <c r="E1" t="s">
        <v>2</v>
      </c>
      <c r="F1" t="s">
        <v>3</v>
      </c>
      <c r="G1" t="s">
        <v>4</v>
      </c>
      <c r="H1" t="s">
        <v>5</v>
      </c>
      <c r="I1" t="s">
        <v>6</v>
      </c>
      <c r="J1" t="s">
        <v>7</v>
      </c>
      <c r="K1" t="s">
        <v>8</v>
      </c>
    </row>
    <row r="2" spans="1:11" ht="16.5" x14ac:dyDescent="0.3">
      <c r="A2" s="1">
        <v>41642</v>
      </c>
      <c r="B2" s="5">
        <f>YEAR(Table1[[#This Row],[Order Date]])</f>
        <v>2014</v>
      </c>
      <c r="C2" s="5">
        <f>MONTH(Table1[[#This Row],[Order Date]])</f>
        <v>1</v>
      </c>
      <c r="D2" t="s">
        <v>9</v>
      </c>
      <c r="E2" t="s">
        <v>10</v>
      </c>
      <c r="F2" t="s">
        <v>11</v>
      </c>
      <c r="G2" t="s">
        <v>12</v>
      </c>
      <c r="H2" t="s">
        <v>13</v>
      </c>
      <c r="I2">
        <v>16.45</v>
      </c>
      <c r="J2">
        <v>2</v>
      </c>
      <c r="K2">
        <v>5.55</v>
      </c>
    </row>
    <row r="3" spans="1:11" ht="16.5" x14ac:dyDescent="0.3">
      <c r="A3" s="1">
        <v>41643</v>
      </c>
      <c r="B3" s="5">
        <f>YEAR(Table1[[#This Row],[Order Date]])</f>
        <v>2014</v>
      </c>
      <c r="C3" s="5">
        <f>MONTH(Table1[[#This Row],[Order Date]])</f>
        <v>1</v>
      </c>
      <c r="D3" t="s">
        <v>14</v>
      </c>
      <c r="E3" t="s">
        <v>15</v>
      </c>
      <c r="F3" t="s">
        <v>11</v>
      </c>
      <c r="G3" t="s">
        <v>16</v>
      </c>
      <c r="H3" t="s">
        <v>17</v>
      </c>
      <c r="I3">
        <v>11.78</v>
      </c>
      <c r="J3">
        <v>3</v>
      </c>
      <c r="K3">
        <v>4.2699999999999996</v>
      </c>
    </row>
    <row r="4" spans="1:11" ht="16.5" x14ac:dyDescent="0.3">
      <c r="A4" s="1">
        <v>41643</v>
      </c>
      <c r="B4" s="5">
        <f>YEAR(Table1[[#This Row],[Order Date]])</f>
        <v>2014</v>
      </c>
      <c r="C4" s="5">
        <f>MONTH(Table1[[#This Row],[Order Date]])</f>
        <v>1</v>
      </c>
      <c r="D4" t="s">
        <v>14</v>
      </c>
      <c r="E4" t="s">
        <v>15</v>
      </c>
      <c r="F4" t="s">
        <v>11</v>
      </c>
      <c r="G4" t="s">
        <v>18</v>
      </c>
      <c r="H4" t="s">
        <v>19</v>
      </c>
      <c r="I4">
        <v>272.74</v>
      </c>
      <c r="J4">
        <v>3</v>
      </c>
      <c r="K4">
        <v>-64.77</v>
      </c>
    </row>
    <row r="5" spans="1:11" ht="16.5" x14ac:dyDescent="0.3">
      <c r="A5" s="1">
        <v>41643</v>
      </c>
      <c r="B5" s="5">
        <f>YEAR(Table1[[#This Row],[Order Date]])</f>
        <v>2014</v>
      </c>
      <c r="C5" s="5">
        <f>MONTH(Table1[[#This Row],[Order Date]])</f>
        <v>1</v>
      </c>
      <c r="D5" t="s">
        <v>14</v>
      </c>
      <c r="E5" t="s">
        <v>15</v>
      </c>
      <c r="F5" t="s">
        <v>11</v>
      </c>
      <c r="G5" t="s">
        <v>20</v>
      </c>
      <c r="H5" t="s">
        <v>21</v>
      </c>
      <c r="I5">
        <v>3.54</v>
      </c>
      <c r="J5">
        <v>2</v>
      </c>
      <c r="K5">
        <v>-5.49</v>
      </c>
    </row>
    <row r="6" spans="1:11" ht="16.5" x14ac:dyDescent="0.3">
      <c r="A6" s="1">
        <v>41644</v>
      </c>
      <c r="B6" s="5">
        <f>YEAR(Table1[[#This Row],[Order Date]])</f>
        <v>2014</v>
      </c>
      <c r="C6" s="5">
        <f>MONTH(Table1[[#This Row],[Order Date]])</f>
        <v>1</v>
      </c>
      <c r="D6" t="s">
        <v>22</v>
      </c>
      <c r="E6" t="s">
        <v>23</v>
      </c>
      <c r="F6" t="s">
        <v>11</v>
      </c>
      <c r="G6" t="s">
        <v>24</v>
      </c>
      <c r="H6" t="s">
        <v>25</v>
      </c>
      <c r="I6">
        <v>19.54</v>
      </c>
      <c r="J6">
        <v>3</v>
      </c>
      <c r="K6">
        <v>4.88</v>
      </c>
    </row>
    <row r="7" spans="1:11" ht="16.5" x14ac:dyDescent="0.3">
      <c r="A7" s="1">
        <v>41645</v>
      </c>
      <c r="B7" s="5">
        <f>YEAR(Table1[[#This Row],[Order Date]])</f>
        <v>2014</v>
      </c>
      <c r="C7" s="5">
        <f>MONTH(Table1[[#This Row],[Order Date]])</f>
        <v>1</v>
      </c>
      <c r="D7" t="s">
        <v>26</v>
      </c>
      <c r="E7" t="s">
        <v>27</v>
      </c>
      <c r="F7" t="s">
        <v>11</v>
      </c>
      <c r="G7" t="s">
        <v>12</v>
      </c>
      <c r="H7" t="s">
        <v>28</v>
      </c>
      <c r="I7">
        <v>19.440000000000001</v>
      </c>
      <c r="J7">
        <v>3</v>
      </c>
      <c r="K7">
        <v>9.33</v>
      </c>
    </row>
    <row r="8" spans="1:11" ht="16.5" x14ac:dyDescent="0.3">
      <c r="A8" s="1">
        <v>41645</v>
      </c>
      <c r="B8" s="5">
        <f>YEAR(Table1[[#This Row],[Order Date]])</f>
        <v>2014</v>
      </c>
      <c r="C8" s="5">
        <f>MONTH(Table1[[#This Row],[Order Date]])</f>
        <v>1</v>
      </c>
      <c r="D8" t="s">
        <v>29</v>
      </c>
      <c r="E8" t="s">
        <v>30</v>
      </c>
      <c r="F8" t="s">
        <v>11</v>
      </c>
      <c r="G8" t="s">
        <v>24</v>
      </c>
      <c r="H8" t="s">
        <v>31</v>
      </c>
      <c r="I8">
        <v>12.78</v>
      </c>
      <c r="J8">
        <v>3</v>
      </c>
      <c r="K8">
        <v>5.24</v>
      </c>
    </row>
    <row r="9" spans="1:11" ht="16.5" x14ac:dyDescent="0.3">
      <c r="A9" s="1">
        <v>41645</v>
      </c>
      <c r="B9" s="5">
        <f>YEAR(Table1[[#This Row],[Order Date]])</f>
        <v>2014</v>
      </c>
      <c r="C9" s="5">
        <f>MONTH(Table1[[#This Row],[Order Date]])</f>
        <v>1</v>
      </c>
      <c r="D9" t="s">
        <v>32</v>
      </c>
      <c r="E9" t="s">
        <v>33</v>
      </c>
      <c r="F9" t="s">
        <v>34</v>
      </c>
      <c r="G9" t="s">
        <v>35</v>
      </c>
      <c r="H9" t="s">
        <v>36</v>
      </c>
      <c r="I9">
        <v>2573.8200000000002</v>
      </c>
      <c r="J9">
        <v>9</v>
      </c>
      <c r="K9">
        <v>746.41</v>
      </c>
    </row>
    <row r="10" spans="1:11" ht="16.5" x14ac:dyDescent="0.3">
      <c r="A10" s="1">
        <v>41645</v>
      </c>
      <c r="B10" s="5">
        <f>YEAR(Table1[[#This Row],[Order Date]])</f>
        <v>2014</v>
      </c>
      <c r="C10" s="5">
        <f>MONTH(Table1[[#This Row],[Order Date]])</f>
        <v>1</v>
      </c>
      <c r="D10" t="s">
        <v>32</v>
      </c>
      <c r="E10" t="s">
        <v>33</v>
      </c>
      <c r="F10" t="s">
        <v>11</v>
      </c>
      <c r="G10" t="s">
        <v>20</v>
      </c>
      <c r="H10" t="s">
        <v>37</v>
      </c>
      <c r="I10">
        <v>609.98</v>
      </c>
      <c r="J10">
        <v>2</v>
      </c>
      <c r="K10">
        <v>274.49</v>
      </c>
    </row>
    <row r="11" spans="1:11" ht="16.5" x14ac:dyDescent="0.3">
      <c r="A11" s="1">
        <v>41645</v>
      </c>
      <c r="B11" s="5">
        <f>YEAR(Table1[[#This Row],[Order Date]])</f>
        <v>2014</v>
      </c>
      <c r="C11" s="5">
        <f>MONTH(Table1[[#This Row],[Order Date]])</f>
        <v>1</v>
      </c>
      <c r="D11" t="s">
        <v>32</v>
      </c>
      <c r="E11" t="s">
        <v>33</v>
      </c>
      <c r="F11" t="s">
        <v>11</v>
      </c>
      <c r="G11" t="s">
        <v>24</v>
      </c>
      <c r="H11" t="s">
        <v>38</v>
      </c>
      <c r="I11">
        <v>5.48</v>
      </c>
      <c r="J11">
        <v>2</v>
      </c>
      <c r="K11">
        <v>1.48</v>
      </c>
    </row>
    <row r="12" spans="1:11" ht="16.5" x14ac:dyDescent="0.3">
      <c r="A12" s="1">
        <v>41645</v>
      </c>
      <c r="B12" s="5">
        <f>YEAR(Table1[[#This Row],[Order Date]])</f>
        <v>2014</v>
      </c>
      <c r="C12" s="5">
        <f>MONTH(Table1[[#This Row],[Order Date]])</f>
        <v>1</v>
      </c>
      <c r="D12" t="s">
        <v>32</v>
      </c>
      <c r="E12" t="s">
        <v>33</v>
      </c>
      <c r="F12" t="s">
        <v>39</v>
      </c>
      <c r="G12" t="s">
        <v>40</v>
      </c>
      <c r="H12" t="s">
        <v>41</v>
      </c>
      <c r="I12">
        <v>391.98</v>
      </c>
      <c r="J12">
        <v>2</v>
      </c>
      <c r="K12">
        <v>113.67</v>
      </c>
    </row>
    <row r="13" spans="1:11" ht="16.5" x14ac:dyDescent="0.3">
      <c r="A13" s="1">
        <v>41645</v>
      </c>
      <c r="B13" s="5">
        <f>YEAR(Table1[[#This Row],[Order Date]])</f>
        <v>2014</v>
      </c>
      <c r="C13" s="5">
        <f>MONTH(Table1[[#This Row],[Order Date]])</f>
        <v>1</v>
      </c>
      <c r="D13" t="s">
        <v>32</v>
      </c>
      <c r="E13" t="s">
        <v>33</v>
      </c>
      <c r="F13" t="s">
        <v>39</v>
      </c>
      <c r="G13" t="s">
        <v>40</v>
      </c>
      <c r="H13" t="s">
        <v>42</v>
      </c>
      <c r="I13">
        <v>755.96</v>
      </c>
      <c r="J13">
        <v>4</v>
      </c>
      <c r="K13">
        <v>204.11</v>
      </c>
    </row>
    <row r="14" spans="1:11" ht="16.5" x14ac:dyDescent="0.3">
      <c r="A14" s="1">
        <v>41645</v>
      </c>
      <c r="B14" s="5">
        <f>YEAR(Table1[[#This Row],[Order Date]])</f>
        <v>2014</v>
      </c>
      <c r="C14" s="5">
        <f>MONTH(Table1[[#This Row],[Order Date]])</f>
        <v>1</v>
      </c>
      <c r="D14" t="s">
        <v>32</v>
      </c>
      <c r="E14" t="s">
        <v>33</v>
      </c>
      <c r="F14" t="s">
        <v>11</v>
      </c>
      <c r="G14" t="s">
        <v>43</v>
      </c>
      <c r="H14" t="s">
        <v>44</v>
      </c>
      <c r="I14">
        <v>31.12</v>
      </c>
      <c r="J14">
        <v>4</v>
      </c>
      <c r="K14">
        <v>0.31</v>
      </c>
    </row>
    <row r="15" spans="1:11" ht="16.5" x14ac:dyDescent="0.3">
      <c r="A15" s="1">
        <v>41645</v>
      </c>
      <c r="B15" s="5">
        <f>YEAR(Table1[[#This Row],[Order Date]])</f>
        <v>2014</v>
      </c>
      <c r="C15" s="5">
        <f>MONTH(Table1[[#This Row],[Order Date]])</f>
        <v>1</v>
      </c>
      <c r="D15" t="s">
        <v>32</v>
      </c>
      <c r="E15" t="s">
        <v>33</v>
      </c>
      <c r="F15" t="s">
        <v>11</v>
      </c>
      <c r="G15" t="s">
        <v>12</v>
      </c>
      <c r="H15" t="s">
        <v>45</v>
      </c>
      <c r="I15">
        <v>6.54</v>
      </c>
      <c r="J15">
        <v>1</v>
      </c>
      <c r="K15">
        <v>3.01</v>
      </c>
    </row>
    <row r="16" spans="1:11" ht="16.5" x14ac:dyDescent="0.3">
      <c r="A16" s="1">
        <v>41646</v>
      </c>
      <c r="B16" s="5">
        <f>YEAR(Table1[[#This Row],[Order Date]])</f>
        <v>2014</v>
      </c>
      <c r="C16" s="5">
        <f>MONTH(Table1[[#This Row],[Order Date]])</f>
        <v>1</v>
      </c>
      <c r="D16" t="s">
        <v>46</v>
      </c>
      <c r="E16" t="s">
        <v>10</v>
      </c>
      <c r="F16" t="s">
        <v>34</v>
      </c>
      <c r="G16" t="s">
        <v>47</v>
      </c>
      <c r="H16" t="s">
        <v>48</v>
      </c>
      <c r="I16">
        <v>76.73</v>
      </c>
      <c r="J16">
        <v>3</v>
      </c>
      <c r="K16">
        <v>-53.71</v>
      </c>
    </row>
    <row r="17" spans="1:11" ht="16.5" x14ac:dyDescent="0.3">
      <c r="A17" s="1">
        <v>41646</v>
      </c>
      <c r="B17" s="5">
        <f>YEAR(Table1[[#This Row],[Order Date]])</f>
        <v>2014</v>
      </c>
      <c r="C17" s="5">
        <f>MONTH(Table1[[#This Row],[Order Date]])</f>
        <v>1</v>
      </c>
      <c r="D17" t="s">
        <v>46</v>
      </c>
      <c r="E17" t="s">
        <v>10</v>
      </c>
      <c r="F17" t="s">
        <v>11</v>
      </c>
      <c r="G17" t="s">
        <v>20</v>
      </c>
      <c r="H17" t="s">
        <v>49</v>
      </c>
      <c r="I17">
        <v>10.43</v>
      </c>
      <c r="J17">
        <v>7</v>
      </c>
      <c r="K17">
        <v>-18.25</v>
      </c>
    </row>
    <row r="18" spans="1:11" ht="16.5" x14ac:dyDescent="0.3">
      <c r="A18" s="1">
        <v>41648</v>
      </c>
      <c r="B18" s="5">
        <f>YEAR(Table1[[#This Row],[Order Date]])</f>
        <v>2014</v>
      </c>
      <c r="C18" s="5">
        <f>MONTH(Table1[[#This Row],[Order Date]])</f>
        <v>1</v>
      </c>
      <c r="D18" t="s">
        <v>50</v>
      </c>
      <c r="E18" t="s">
        <v>10</v>
      </c>
      <c r="F18" t="s">
        <v>11</v>
      </c>
      <c r="G18" t="s">
        <v>24</v>
      </c>
      <c r="H18" t="s">
        <v>51</v>
      </c>
      <c r="I18">
        <v>9.34</v>
      </c>
      <c r="J18">
        <v>2</v>
      </c>
      <c r="K18">
        <v>1.17</v>
      </c>
    </row>
    <row r="19" spans="1:11" ht="16.5" x14ac:dyDescent="0.3">
      <c r="A19" s="1">
        <v>41648</v>
      </c>
      <c r="B19" s="5">
        <f>YEAR(Table1[[#This Row],[Order Date]])</f>
        <v>2014</v>
      </c>
      <c r="C19" s="5">
        <f>MONTH(Table1[[#This Row],[Order Date]])</f>
        <v>1</v>
      </c>
      <c r="D19" t="s">
        <v>50</v>
      </c>
      <c r="E19" t="s">
        <v>10</v>
      </c>
      <c r="F19" t="s">
        <v>39</v>
      </c>
      <c r="G19" t="s">
        <v>52</v>
      </c>
      <c r="H19" t="s">
        <v>53</v>
      </c>
      <c r="I19">
        <v>31.2</v>
      </c>
      <c r="J19">
        <v>3</v>
      </c>
      <c r="K19">
        <v>9.75</v>
      </c>
    </row>
    <row r="20" spans="1:11" ht="16.5" x14ac:dyDescent="0.3">
      <c r="A20" s="1">
        <v>41649</v>
      </c>
      <c r="B20" s="5">
        <f>YEAR(Table1[[#This Row],[Order Date]])</f>
        <v>2014</v>
      </c>
      <c r="C20" s="5">
        <f>MONTH(Table1[[#This Row],[Order Date]])</f>
        <v>1</v>
      </c>
      <c r="D20" t="s">
        <v>54</v>
      </c>
      <c r="E20" t="s">
        <v>55</v>
      </c>
      <c r="F20" t="s">
        <v>11</v>
      </c>
      <c r="G20" t="s">
        <v>16</v>
      </c>
      <c r="H20" t="s">
        <v>56</v>
      </c>
      <c r="I20">
        <v>2.89</v>
      </c>
      <c r="J20">
        <v>1</v>
      </c>
      <c r="K20">
        <v>1.36</v>
      </c>
    </row>
    <row r="21" spans="1:11" ht="16.5" x14ac:dyDescent="0.3">
      <c r="A21" s="1">
        <v>41649</v>
      </c>
      <c r="B21" s="5">
        <f>YEAR(Table1[[#This Row],[Order Date]])</f>
        <v>2014</v>
      </c>
      <c r="C21" s="5">
        <f>MONTH(Table1[[#This Row],[Order Date]])</f>
        <v>1</v>
      </c>
      <c r="D21" t="s">
        <v>54</v>
      </c>
      <c r="E21" t="s">
        <v>55</v>
      </c>
      <c r="F21" t="s">
        <v>34</v>
      </c>
      <c r="G21" t="s">
        <v>47</v>
      </c>
      <c r="H21" t="s">
        <v>57</v>
      </c>
      <c r="I21">
        <v>51.94</v>
      </c>
      <c r="J21">
        <v>1</v>
      </c>
      <c r="K21">
        <v>21.3</v>
      </c>
    </row>
    <row r="22" spans="1:11" ht="16.5" x14ac:dyDescent="0.3">
      <c r="A22" s="1">
        <v>41650</v>
      </c>
      <c r="B22" s="5">
        <f>YEAR(Table1[[#This Row],[Order Date]])</f>
        <v>2014</v>
      </c>
      <c r="C22" s="5">
        <f>MONTH(Table1[[#This Row],[Order Date]])</f>
        <v>1</v>
      </c>
      <c r="D22" t="s">
        <v>58</v>
      </c>
      <c r="E22" t="s">
        <v>59</v>
      </c>
      <c r="F22" t="s">
        <v>34</v>
      </c>
      <c r="G22" t="s">
        <v>47</v>
      </c>
      <c r="H22" t="s">
        <v>60</v>
      </c>
      <c r="I22">
        <v>9.94</v>
      </c>
      <c r="J22">
        <v>2</v>
      </c>
      <c r="K22">
        <v>3.08</v>
      </c>
    </row>
    <row r="23" spans="1:11" ht="16.5" x14ac:dyDescent="0.3">
      <c r="A23" s="1">
        <v>41652</v>
      </c>
      <c r="B23" s="5">
        <f>YEAR(Table1[[#This Row],[Order Date]])</f>
        <v>2014</v>
      </c>
      <c r="C23" s="5">
        <f>MONTH(Table1[[#This Row],[Order Date]])</f>
        <v>1</v>
      </c>
      <c r="D23" t="s">
        <v>61</v>
      </c>
      <c r="E23" t="s">
        <v>62</v>
      </c>
      <c r="F23" t="s">
        <v>11</v>
      </c>
      <c r="G23" t="s">
        <v>63</v>
      </c>
      <c r="H23" t="s">
        <v>64</v>
      </c>
      <c r="I23">
        <v>11.36</v>
      </c>
      <c r="J23">
        <v>2</v>
      </c>
      <c r="K23">
        <v>5.34</v>
      </c>
    </row>
    <row r="24" spans="1:11" ht="16.5" x14ac:dyDescent="0.3">
      <c r="A24" s="1">
        <v>41652</v>
      </c>
      <c r="B24" s="5">
        <f>YEAR(Table1[[#This Row],[Order Date]])</f>
        <v>2014</v>
      </c>
      <c r="C24" s="5">
        <f>MONTH(Table1[[#This Row],[Order Date]])</f>
        <v>1</v>
      </c>
      <c r="D24" t="s">
        <v>61</v>
      </c>
      <c r="E24" t="s">
        <v>62</v>
      </c>
      <c r="F24" t="s">
        <v>11</v>
      </c>
      <c r="G24" t="s">
        <v>63</v>
      </c>
      <c r="H24" t="s">
        <v>65</v>
      </c>
      <c r="I24">
        <v>50.94</v>
      </c>
      <c r="J24">
        <v>3</v>
      </c>
      <c r="K24">
        <v>25.47</v>
      </c>
    </row>
    <row r="25" spans="1:11" ht="16.5" x14ac:dyDescent="0.3">
      <c r="A25" s="1">
        <v>41652</v>
      </c>
      <c r="B25" s="5">
        <f>YEAR(Table1[[#This Row],[Order Date]])</f>
        <v>2014</v>
      </c>
      <c r="C25" s="5">
        <f>MONTH(Table1[[#This Row],[Order Date]])</f>
        <v>1</v>
      </c>
      <c r="D25" t="s">
        <v>61</v>
      </c>
      <c r="E25" t="s">
        <v>62</v>
      </c>
      <c r="F25" t="s">
        <v>39</v>
      </c>
      <c r="G25" t="s">
        <v>52</v>
      </c>
      <c r="H25" t="s">
        <v>66</v>
      </c>
      <c r="I25">
        <v>646.74</v>
      </c>
      <c r="J25">
        <v>6</v>
      </c>
      <c r="K25">
        <v>258.7</v>
      </c>
    </row>
    <row r="26" spans="1:11" ht="16.5" x14ac:dyDescent="0.3">
      <c r="A26" s="1">
        <v>41652</v>
      </c>
      <c r="B26" s="5">
        <f>YEAR(Table1[[#This Row],[Order Date]])</f>
        <v>2014</v>
      </c>
      <c r="C26" s="5">
        <f>MONTH(Table1[[#This Row],[Order Date]])</f>
        <v>1</v>
      </c>
      <c r="D26" t="s">
        <v>61</v>
      </c>
      <c r="E26" t="s">
        <v>62</v>
      </c>
      <c r="F26" t="s">
        <v>11</v>
      </c>
      <c r="G26" t="s">
        <v>20</v>
      </c>
      <c r="H26" t="s">
        <v>67</v>
      </c>
      <c r="I26">
        <v>5.64</v>
      </c>
      <c r="J26">
        <v>3</v>
      </c>
      <c r="K26">
        <v>2.71</v>
      </c>
    </row>
    <row r="27" spans="1:11" ht="16.5" x14ac:dyDescent="0.3">
      <c r="A27" s="1">
        <v>41652</v>
      </c>
      <c r="B27" s="5">
        <f>YEAR(Table1[[#This Row],[Order Date]])</f>
        <v>2014</v>
      </c>
      <c r="C27" s="5">
        <f>MONTH(Table1[[#This Row],[Order Date]])</f>
        <v>1</v>
      </c>
      <c r="D27" t="s">
        <v>61</v>
      </c>
      <c r="E27" t="s">
        <v>62</v>
      </c>
      <c r="F27" t="s">
        <v>11</v>
      </c>
      <c r="G27" t="s">
        <v>18</v>
      </c>
      <c r="H27" t="s">
        <v>68</v>
      </c>
      <c r="I27">
        <v>572.58000000000004</v>
      </c>
      <c r="J27">
        <v>6</v>
      </c>
      <c r="K27">
        <v>34.35</v>
      </c>
    </row>
    <row r="28" spans="1:11" ht="16.5" x14ac:dyDescent="0.3">
      <c r="A28" s="1">
        <v>41652</v>
      </c>
      <c r="B28" s="5">
        <f>YEAR(Table1[[#This Row],[Order Date]])</f>
        <v>2014</v>
      </c>
      <c r="C28" s="5">
        <f>MONTH(Table1[[#This Row],[Order Date]])</f>
        <v>1</v>
      </c>
      <c r="D28" t="s">
        <v>69</v>
      </c>
      <c r="E28" t="s">
        <v>70</v>
      </c>
      <c r="F28" t="s">
        <v>34</v>
      </c>
      <c r="G28" t="s">
        <v>35</v>
      </c>
      <c r="H28" t="s">
        <v>71</v>
      </c>
      <c r="I28">
        <v>545.94000000000005</v>
      </c>
      <c r="J28">
        <v>6</v>
      </c>
      <c r="K28">
        <v>87.35</v>
      </c>
    </row>
    <row r="29" spans="1:11" ht="16.5" x14ac:dyDescent="0.3">
      <c r="A29" s="1">
        <v>41652</v>
      </c>
      <c r="B29" s="5">
        <f>YEAR(Table1[[#This Row],[Order Date]])</f>
        <v>2014</v>
      </c>
      <c r="C29" s="5">
        <f>MONTH(Table1[[#This Row],[Order Date]])</f>
        <v>1</v>
      </c>
      <c r="D29" t="s">
        <v>72</v>
      </c>
      <c r="E29" t="s">
        <v>27</v>
      </c>
      <c r="F29" t="s">
        <v>11</v>
      </c>
      <c r="G29" t="s">
        <v>18</v>
      </c>
      <c r="H29" t="s">
        <v>73</v>
      </c>
      <c r="I29">
        <v>1325.85</v>
      </c>
      <c r="J29">
        <v>5</v>
      </c>
      <c r="K29">
        <v>238.65</v>
      </c>
    </row>
    <row r="30" spans="1:11" ht="16.5" x14ac:dyDescent="0.3">
      <c r="A30" s="1">
        <v>41652</v>
      </c>
      <c r="B30" s="5">
        <f>YEAR(Table1[[#This Row],[Order Date]])</f>
        <v>2014</v>
      </c>
      <c r="C30" s="5">
        <f>MONTH(Table1[[#This Row],[Order Date]])</f>
        <v>1</v>
      </c>
      <c r="D30" t="s">
        <v>72</v>
      </c>
      <c r="E30" t="s">
        <v>27</v>
      </c>
      <c r="F30" t="s">
        <v>34</v>
      </c>
      <c r="G30" t="s">
        <v>74</v>
      </c>
      <c r="H30" t="s">
        <v>75</v>
      </c>
      <c r="I30">
        <v>334</v>
      </c>
      <c r="J30">
        <v>3</v>
      </c>
      <c r="K30">
        <v>3.93</v>
      </c>
    </row>
    <row r="31" spans="1:11" ht="16.5" x14ac:dyDescent="0.3">
      <c r="A31" s="1">
        <v>41652</v>
      </c>
      <c r="B31" s="5">
        <f>YEAR(Table1[[#This Row],[Order Date]])</f>
        <v>2014</v>
      </c>
      <c r="C31" s="5">
        <f>MONTH(Table1[[#This Row],[Order Date]])</f>
        <v>1</v>
      </c>
      <c r="D31" t="s">
        <v>72</v>
      </c>
      <c r="E31" t="s">
        <v>27</v>
      </c>
      <c r="F31" t="s">
        <v>11</v>
      </c>
      <c r="G31" t="s">
        <v>24</v>
      </c>
      <c r="H31" t="s">
        <v>76</v>
      </c>
      <c r="I31">
        <v>19.899999999999999</v>
      </c>
      <c r="J31">
        <v>5</v>
      </c>
      <c r="K31">
        <v>6.57</v>
      </c>
    </row>
    <row r="32" spans="1:11" ht="16.5" x14ac:dyDescent="0.3">
      <c r="A32" s="1">
        <v>41652</v>
      </c>
      <c r="B32" s="5">
        <f>YEAR(Table1[[#This Row],[Order Date]])</f>
        <v>2014</v>
      </c>
      <c r="C32" s="5">
        <f>MONTH(Table1[[#This Row],[Order Date]])</f>
        <v>1</v>
      </c>
      <c r="D32" t="s">
        <v>77</v>
      </c>
      <c r="E32" t="s">
        <v>78</v>
      </c>
      <c r="F32" t="s">
        <v>11</v>
      </c>
      <c r="G32" t="s">
        <v>12</v>
      </c>
      <c r="H32" t="s">
        <v>79</v>
      </c>
      <c r="I32">
        <v>37.409999999999997</v>
      </c>
      <c r="J32">
        <v>7</v>
      </c>
      <c r="K32">
        <v>13.09</v>
      </c>
    </row>
    <row r="33" spans="1:11" ht="16.5" x14ac:dyDescent="0.3">
      <c r="A33" s="1">
        <v>41652</v>
      </c>
      <c r="B33" s="5">
        <f>YEAR(Table1[[#This Row],[Order Date]])</f>
        <v>2014</v>
      </c>
      <c r="C33" s="5">
        <f>MONTH(Table1[[#This Row],[Order Date]])</f>
        <v>1</v>
      </c>
      <c r="D33" t="s">
        <v>77</v>
      </c>
      <c r="E33" t="s">
        <v>78</v>
      </c>
      <c r="F33" t="s">
        <v>11</v>
      </c>
      <c r="G33" t="s">
        <v>20</v>
      </c>
      <c r="H33" t="s">
        <v>80</v>
      </c>
      <c r="I33">
        <v>3.44</v>
      </c>
      <c r="J33">
        <v>2</v>
      </c>
      <c r="K33">
        <v>-2.52</v>
      </c>
    </row>
    <row r="34" spans="1:11" ht="16.5" x14ac:dyDescent="0.3">
      <c r="A34" s="1">
        <v>41653</v>
      </c>
      <c r="B34" s="5">
        <f>YEAR(Table1[[#This Row],[Order Date]])</f>
        <v>2014</v>
      </c>
      <c r="C34" s="5">
        <f>MONTH(Table1[[#This Row],[Order Date]])</f>
        <v>1</v>
      </c>
      <c r="D34" t="s">
        <v>81</v>
      </c>
      <c r="E34" t="s">
        <v>23</v>
      </c>
      <c r="F34" t="s">
        <v>34</v>
      </c>
      <c r="G34" t="s">
        <v>74</v>
      </c>
      <c r="H34" t="s">
        <v>82</v>
      </c>
      <c r="I34">
        <v>61.96</v>
      </c>
      <c r="J34">
        <v>4</v>
      </c>
      <c r="K34">
        <v>-53.29</v>
      </c>
    </row>
    <row r="35" spans="1:11" ht="16.5" x14ac:dyDescent="0.3">
      <c r="A35" s="1">
        <v>41654</v>
      </c>
      <c r="B35" s="5">
        <f>YEAR(Table1[[#This Row],[Order Date]])</f>
        <v>2014</v>
      </c>
      <c r="C35" s="5">
        <f>MONTH(Table1[[#This Row],[Order Date]])</f>
        <v>1</v>
      </c>
      <c r="D35" t="s">
        <v>83</v>
      </c>
      <c r="E35" t="s">
        <v>30</v>
      </c>
      <c r="F35" t="s">
        <v>39</v>
      </c>
      <c r="G35" t="s">
        <v>52</v>
      </c>
      <c r="H35" t="s">
        <v>84</v>
      </c>
      <c r="I35">
        <v>149.94999999999999</v>
      </c>
      <c r="J35">
        <v>5</v>
      </c>
      <c r="K35">
        <v>65.98</v>
      </c>
    </row>
    <row r="36" spans="1:11" ht="16.5" x14ac:dyDescent="0.3">
      <c r="A36" s="1">
        <v>41655</v>
      </c>
      <c r="B36" s="5">
        <f>YEAR(Table1[[#This Row],[Order Date]])</f>
        <v>2014</v>
      </c>
      <c r="C36" s="5">
        <f>MONTH(Table1[[#This Row],[Order Date]])</f>
        <v>1</v>
      </c>
      <c r="D36" t="s">
        <v>85</v>
      </c>
      <c r="E36" t="s">
        <v>23</v>
      </c>
      <c r="F36" t="s">
        <v>34</v>
      </c>
      <c r="G36" t="s">
        <v>47</v>
      </c>
      <c r="H36" t="s">
        <v>86</v>
      </c>
      <c r="I36">
        <v>127.1</v>
      </c>
      <c r="J36">
        <v>6</v>
      </c>
      <c r="K36">
        <v>28.6</v>
      </c>
    </row>
    <row r="37" spans="1:11" ht="16.5" x14ac:dyDescent="0.3">
      <c r="A37" s="1">
        <v>41655</v>
      </c>
      <c r="B37" s="5">
        <f>YEAR(Table1[[#This Row],[Order Date]])</f>
        <v>2014</v>
      </c>
      <c r="C37" s="5">
        <f>MONTH(Table1[[#This Row],[Order Date]])</f>
        <v>1</v>
      </c>
      <c r="D37" t="s">
        <v>85</v>
      </c>
      <c r="E37" t="s">
        <v>23</v>
      </c>
      <c r="F37" t="s">
        <v>39</v>
      </c>
      <c r="G37" t="s">
        <v>40</v>
      </c>
      <c r="H37" t="s">
        <v>87</v>
      </c>
      <c r="I37">
        <v>124.2</v>
      </c>
      <c r="J37">
        <v>3</v>
      </c>
      <c r="K37">
        <v>-31.05</v>
      </c>
    </row>
    <row r="38" spans="1:11" ht="16.5" x14ac:dyDescent="0.3">
      <c r="A38" s="1">
        <v>41655</v>
      </c>
      <c r="B38" s="5">
        <f>YEAR(Table1[[#This Row],[Order Date]])</f>
        <v>2014</v>
      </c>
      <c r="C38" s="5">
        <f>MONTH(Table1[[#This Row],[Order Date]])</f>
        <v>1</v>
      </c>
      <c r="D38" t="s">
        <v>85</v>
      </c>
      <c r="E38" t="s">
        <v>23</v>
      </c>
      <c r="F38" t="s">
        <v>11</v>
      </c>
      <c r="G38" t="s">
        <v>20</v>
      </c>
      <c r="H38" t="s">
        <v>88</v>
      </c>
      <c r="I38">
        <v>18.59</v>
      </c>
      <c r="J38">
        <v>2</v>
      </c>
      <c r="K38">
        <v>-13.63</v>
      </c>
    </row>
    <row r="39" spans="1:11" ht="16.5" x14ac:dyDescent="0.3">
      <c r="A39" s="1">
        <v>41655</v>
      </c>
      <c r="B39" s="5">
        <f>YEAR(Table1[[#This Row],[Order Date]])</f>
        <v>2014</v>
      </c>
      <c r="C39" s="5">
        <f>MONTH(Table1[[#This Row],[Order Date]])</f>
        <v>1</v>
      </c>
      <c r="D39" t="s">
        <v>85</v>
      </c>
      <c r="E39" t="s">
        <v>23</v>
      </c>
      <c r="F39" t="s">
        <v>11</v>
      </c>
      <c r="G39" t="s">
        <v>16</v>
      </c>
      <c r="H39" t="s">
        <v>89</v>
      </c>
      <c r="I39">
        <v>30.07</v>
      </c>
      <c r="J39">
        <v>3</v>
      </c>
      <c r="K39">
        <v>10.15</v>
      </c>
    </row>
    <row r="40" spans="1:11" ht="16.5" x14ac:dyDescent="0.3">
      <c r="A40" s="1">
        <v>41657</v>
      </c>
      <c r="B40" s="5">
        <f>YEAR(Table1[[#This Row],[Order Date]])</f>
        <v>2014</v>
      </c>
      <c r="C40" s="5">
        <f>MONTH(Table1[[#This Row],[Order Date]])</f>
        <v>1</v>
      </c>
      <c r="D40" t="s">
        <v>90</v>
      </c>
      <c r="E40" t="s">
        <v>91</v>
      </c>
      <c r="F40" t="s">
        <v>11</v>
      </c>
      <c r="G40" t="s">
        <v>92</v>
      </c>
      <c r="H40" t="s">
        <v>93</v>
      </c>
      <c r="I40">
        <v>64.86</v>
      </c>
      <c r="J40">
        <v>4</v>
      </c>
      <c r="K40">
        <v>6.49</v>
      </c>
    </row>
    <row r="41" spans="1:11" ht="16.5" x14ac:dyDescent="0.3">
      <c r="A41" s="1">
        <v>41658</v>
      </c>
      <c r="B41" s="5">
        <f>YEAR(Table1[[#This Row],[Order Date]])</f>
        <v>2014</v>
      </c>
      <c r="C41" s="5">
        <f>MONTH(Table1[[#This Row],[Order Date]])</f>
        <v>1</v>
      </c>
      <c r="D41" t="s">
        <v>94</v>
      </c>
      <c r="E41" t="s">
        <v>95</v>
      </c>
      <c r="F41" t="s">
        <v>11</v>
      </c>
      <c r="G41" t="s">
        <v>20</v>
      </c>
      <c r="H41" t="s">
        <v>96</v>
      </c>
      <c r="I41">
        <v>32.340000000000003</v>
      </c>
      <c r="J41">
        <v>10</v>
      </c>
      <c r="K41">
        <v>-23.72</v>
      </c>
    </row>
    <row r="42" spans="1:11" ht="16.5" x14ac:dyDescent="0.3">
      <c r="A42" s="1">
        <v>41658</v>
      </c>
      <c r="B42" s="5">
        <f>YEAR(Table1[[#This Row],[Order Date]])</f>
        <v>2014</v>
      </c>
      <c r="C42" s="5">
        <f>MONTH(Table1[[#This Row],[Order Date]])</f>
        <v>1</v>
      </c>
      <c r="D42" t="s">
        <v>94</v>
      </c>
      <c r="E42" t="s">
        <v>95</v>
      </c>
      <c r="F42" t="s">
        <v>11</v>
      </c>
      <c r="G42" t="s">
        <v>12</v>
      </c>
      <c r="H42" t="s">
        <v>97</v>
      </c>
      <c r="I42">
        <v>56.06</v>
      </c>
      <c r="J42">
        <v>4</v>
      </c>
      <c r="K42">
        <v>19.62</v>
      </c>
    </row>
    <row r="43" spans="1:11" ht="16.5" x14ac:dyDescent="0.3">
      <c r="A43" s="1">
        <v>41658</v>
      </c>
      <c r="B43" s="5">
        <f>YEAR(Table1[[#This Row],[Order Date]])</f>
        <v>2014</v>
      </c>
      <c r="C43" s="5">
        <f>MONTH(Table1[[#This Row],[Order Date]])</f>
        <v>1</v>
      </c>
      <c r="D43" t="s">
        <v>94</v>
      </c>
      <c r="E43" t="s">
        <v>95</v>
      </c>
      <c r="F43" t="s">
        <v>11</v>
      </c>
      <c r="G43" t="s">
        <v>63</v>
      </c>
      <c r="H43" t="s">
        <v>98</v>
      </c>
      <c r="I43">
        <v>108.72</v>
      </c>
      <c r="J43">
        <v>5</v>
      </c>
      <c r="K43">
        <v>36.69</v>
      </c>
    </row>
    <row r="44" spans="1:11" ht="16.5" x14ac:dyDescent="0.3">
      <c r="A44" s="1">
        <v>41658</v>
      </c>
      <c r="B44" s="5">
        <f>YEAR(Table1[[#This Row],[Order Date]])</f>
        <v>2014</v>
      </c>
      <c r="C44" s="5">
        <f>MONTH(Table1[[#This Row],[Order Date]])</f>
        <v>1</v>
      </c>
      <c r="D44" t="s">
        <v>94</v>
      </c>
      <c r="E44" t="s">
        <v>95</v>
      </c>
      <c r="F44" t="s">
        <v>34</v>
      </c>
      <c r="G44" t="s">
        <v>74</v>
      </c>
      <c r="H44" t="s">
        <v>99</v>
      </c>
      <c r="I44">
        <v>181.47</v>
      </c>
      <c r="J44">
        <v>5</v>
      </c>
      <c r="K44">
        <v>-320.60000000000002</v>
      </c>
    </row>
    <row r="45" spans="1:11" ht="16.5" x14ac:dyDescent="0.3">
      <c r="A45" s="1">
        <v>41659</v>
      </c>
      <c r="B45" s="5">
        <f>YEAR(Table1[[#This Row],[Order Date]])</f>
        <v>2014</v>
      </c>
      <c r="C45" s="5">
        <f>MONTH(Table1[[#This Row],[Order Date]])</f>
        <v>1</v>
      </c>
      <c r="D45" t="s">
        <v>100</v>
      </c>
      <c r="E45" t="s">
        <v>101</v>
      </c>
      <c r="F45" t="s">
        <v>39</v>
      </c>
      <c r="G45" t="s">
        <v>40</v>
      </c>
      <c r="H45" t="s">
        <v>102</v>
      </c>
      <c r="I45">
        <v>699.93</v>
      </c>
      <c r="J45">
        <v>7</v>
      </c>
      <c r="K45">
        <v>181.98</v>
      </c>
    </row>
    <row r="46" spans="1:11" ht="16.5" x14ac:dyDescent="0.3">
      <c r="A46" s="1">
        <v>41659</v>
      </c>
      <c r="B46" s="5">
        <f>YEAR(Table1[[#This Row],[Order Date]])</f>
        <v>2014</v>
      </c>
      <c r="C46" s="5">
        <f>MONTH(Table1[[#This Row],[Order Date]])</f>
        <v>1</v>
      </c>
      <c r="D46" t="s">
        <v>100</v>
      </c>
      <c r="E46" t="s">
        <v>101</v>
      </c>
      <c r="F46" t="s">
        <v>11</v>
      </c>
      <c r="G46" t="s">
        <v>24</v>
      </c>
      <c r="H46" t="s">
        <v>103</v>
      </c>
      <c r="I46">
        <v>22.96</v>
      </c>
      <c r="J46">
        <v>7</v>
      </c>
      <c r="K46">
        <v>6.66</v>
      </c>
    </row>
    <row r="47" spans="1:11" ht="16.5" x14ac:dyDescent="0.3">
      <c r="A47" s="1">
        <v>41659</v>
      </c>
      <c r="B47" s="5">
        <f>YEAR(Table1[[#This Row],[Order Date]])</f>
        <v>2014</v>
      </c>
      <c r="C47" s="5">
        <f>MONTH(Table1[[#This Row],[Order Date]])</f>
        <v>1</v>
      </c>
      <c r="D47" t="s">
        <v>100</v>
      </c>
      <c r="E47" t="s">
        <v>101</v>
      </c>
      <c r="F47" t="s">
        <v>34</v>
      </c>
      <c r="G47" t="s">
        <v>47</v>
      </c>
      <c r="H47" t="s">
        <v>104</v>
      </c>
      <c r="I47">
        <v>38.6</v>
      </c>
      <c r="J47">
        <v>4</v>
      </c>
      <c r="K47">
        <v>11.58</v>
      </c>
    </row>
    <row r="48" spans="1:11" ht="16.5" x14ac:dyDescent="0.3">
      <c r="A48" s="1">
        <v>41659</v>
      </c>
      <c r="B48" s="5">
        <f>YEAR(Table1[[#This Row],[Order Date]])</f>
        <v>2014</v>
      </c>
      <c r="C48" s="5">
        <f>MONTH(Table1[[#This Row],[Order Date]])</f>
        <v>1</v>
      </c>
      <c r="D48" t="s">
        <v>100</v>
      </c>
      <c r="E48" t="s">
        <v>101</v>
      </c>
      <c r="F48" t="s">
        <v>11</v>
      </c>
      <c r="G48" t="s">
        <v>24</v>
      </c>
      <c r="H48" t="s">
        <v>105</v>
      </c>
      <c r="I48">
        <v>6.63</v>
      </c>
      <c r="J48">
        <v>3</v>
      </c>
      <c r="K48">
        <v>1.79</v>
      </c>
    </row>
    <row r="49" spans="1:11" ht="16.5" x14ac:dyDescent="0.3">
      <c r="A49" s="1">
        <v>41659</v>
      </c>
      <c r="B49" s="5">
        <f>YEAR(Table1[[#This Row],[Order Date]])</f>
        <v>2014</v>
      </c>
      <c r="C49" s="5">
        <f>MONTH(Table1[[#This Row],[Order Date]])</f>
        <v>1</v>
      </c>
      <c r="D49" t="s">
        <v>100</v>
      </c>
      <c r="E49" t="s">
        <v>101</v>
      </c>
      <c r="F49" t="s">
        <v>11</v>
      </c>
      <c r="G49" t="s">
        <v>63</v>
      </c>
      <c r="H49" t="s">
        <v>64</v>
      </c>
      <c r="I49">
        <v>23.34</v>
      </c>
      <c r="J49">
        <v>3</v>
      </c>
      <c r="K49">
        <v>10.97</v>
      </c>
    </row>
    <row r="50" spans="1:11" ht="16.5" x14ac:dyDescent="0.3">
      <c r="A50" s="1">
        <v>41659</v>
      </c>
      <c r="B50" s="5">
        <f>YEAR(Table1[[#This Row],[Order Date]])</f>
        <v>2014</v>
      </c>
      <c r="C50" s="5">
        <f>MONTH(Table1[[#This Row],[Order Date]])</f>
        <v>1</v>
      </c>
      <c r="D50" t="s">
        <v>100</v>
      </c>
      <c r="E50" t="s">
        <v>101</v>
      </c>
      <c r="F50" t="s">
        <v>34</v>
      </c>
      <c r="G50" t="s">
        <v>35</v>
      </c>
      <c r="H50" t="s">
        <v>106</v>
      </c>
      <c r="I50">
        <v>1067.94</v>
      </c>
      <c r="J50">
        <v>3</v>
      </c>
      <c r="K50">
        <v>224.27</v>
      </c>
    </row>
    <row r="51" spans="1:11" ht="16.5" x14ac:dyDescent="0.3">
      <c r="A51" s="1">
        <v>41659</v>
      </c>
      <c r="B51" s="5">
        <f>YEAR(Table1[[#This Row],[Order Date]])</f>
        <v>2014</v>
      </c>
      <c r="C51" s="5">
        <f>MONTH(Table1[[#This Row],[Order Date]])</f>
        <v>1</v>
      </c>
      <c r="D51" t="s">
        <v>107</v>
      </c>
      <c r="E51" t="s">
        <v>27</v>
      </c>
      <c r="F51" t="s">
        <v>11</v>
      </c>
      <c r="G51" t="s">
        <v>12</v>
      </c>
      <c r="H51" t="s">
        <v>108</v>
      </c>
      <c r="I51">
        <v>19.36</v>
      </c>
      <c r="J51">
        <v>2</v>
      </c>
      <c r="K51">
        <v>9.2899999999999991</v>
      </c>
    </row>
    <row r="52" spans="1:11" ht="16.5" x14ac:dyDescent="0.3">
      <c r="A52" s="1">
        <v>41659</v>
      </c>
      <c r="B52" s="5">
        <f>YEAR(Table1[[#This Row],[Order Date]])</f>
        <v>2014</v>
      </c>
      <c r="C52" s="5">
        <f>MONTH(Table1[[#This Row],[Order Date]])</f>
        <v>1</v>
      </c>
      <c r="D52" t="s">
        <v>107</v>
      </c>
      <c r="E52" t="s">
        <v>27</v>
      </c>
      <c r="F52" t="s">
        <v>34</v>
      </c>
      <c r="G52" t="s">
        <v>47</v>
      </c>
      <c r="H52" t="s">
        <v>104</v>
      </c>
      <c r="I52">
        <v>19.3</v>
      </c>
      <c r="J52">
        <v>2</v>
      </c>
      <c r="K52">
        <v>5.79</v>
      </c>
    </row>
    <row r="53" spans="1:11" ht="16.5" x14ac:dyDescent="0.3">
      <c r="A53" s="1">
        <v>41659</v>
      </c>
      <c r="B53" s="5">
        <f>YEAR(Table1[[#This Row],[Order Date]])</f>
        <v>2014</v>
      </c>
      <c r="C53" s="5">
        <f>MONTH(Table1[[#This Row],[Order Date]])</f>
        <v>1</v>
      </c>
      <c r="D53" t="s">
        <v>109</v>
      </c>
      <c r="E53" t="s">
        <v>110</v>
      </c>
      <c r="F53" t="s">
        <v>11</v>
      </c>
      <c r="G53" t="s">
        <v>18</v>
      </c>
      <c r="H53" t="s">
        <v>111</v>
      </c>
      <c r="I53">
        <v>13.98</v>
      </c>
      <c r="J53">
        <v>1</v>
      </c>
      <c r="K53">
        <v>4.05</v>
      </c>
    </row>
    <row r="54" spans="1:11" ht="16.5" x14ac:dyDescent="0.3">
      <c r="A54" s="1">
        <v>41659</v>
      </c>
      <c r="B54" s="5">
        <f>YEAR(Table1[[#This Row],[Order Date]])</f>
        <v>2014</v>
      </c>
      <c r="C54" s="5">
        <f>MONTH(Table1[[#This Row],[Order Date]])</f>
        <v>1</v>
      </c>
      <c r="D54" t="s">
        <v>109</v>
      </c>
      <c r="E54" t="s">
        <v>110</v>
      </c>
      <c r="F54" t="s">
        <v>34</v>
      </c>
      <c r="G54" t="s">
        <v>47</v>
      </c>
      <c r="H54" t="s">
        <v>112</v>
      </c>
      <c r="I54">
        <v>272.94</v>
      </c>
      <c r="J54">
        <v>3</v>
      </c>
      <c r="K54">
        <v>30.02</v>
      </c>
    </row>
    <row r="55" spans="1:11" ht="16.5" x14ac:dyDescent="0.3">
      <c r="A55" s="1">
        <v>41659</v>
      </c>
      <c r="B55" s="5">
        <f>YEAR(Table1[[#This Row],[Order Date]])</f>
        <v>2014</v>
      </c>
      <c r="C55" s="5">
        <f>MONTH(Table1[[#This Row],[Order Date]])</f>
        <v>1</v>
      </c>
      <c r="D55" t="s">
        <v>109</v>
      </c>
      <c r="E55" t="s">
        <v>110</v>
      </c>
      <c r="F55" t="s">
        <v>11</v>
      </c>
      <c r="G55" t="s">
        <v>20</v>
      </c>
      <c r="H55" t="s">
        <v>113</v>
      </c>
      <c r="I55">
        <v>19.05</v>
      </c>
      <c r="J55">
        <v>5</v>
      </c>
      <c r="K55">
        <v>8.9499999999999993</v>
      </c>
    </row>
    <row r="56" spans="1:11" ht="16.5" x14ac:dyDescent="0.3">
      <c r="A56" s="1">
        <v>41659</v>
      </c>
      <c r="B56" s="5">
        <f>YEAR(Table1[[#This Row],[Order Date]])</f>
        <v>2014</v>
      </c>
      <c r="C56" s="5">
        <f>MONTH(Table1[[#This Row],[Order Date]])</f>
        <v>1</v>
      </c>
      <c r="D56" t="s">
        <v>109</v>
      </c>
      <c r="E56" t="s">
        <v>110</v>
      </c>
      <c r="F56" t="s">
        <v>11</v>
      </c>
      <c r="G56" t="s">
        <v>92</v>
      </c>
      <c r="H56" t="s">
        <v>114</v>
      </c>
      <c r="I56">
        <v>247.72</v>
      </c>
      <c r="J56">
        <v>4</v>
      </c>
      <c r="K56">
        <v>93.58</v>
      </c>
    </row>
    <row r="57" spans="1:11" ht="16.5" x14ac:dyDescent="0.3">
      <c r="A57" s="1">
        <v>41659</v>
      </c>
      <c r="B57" s="5">
        <f>YEAR(Table1[[#This Row],[Order Date]])</f>
        <v>2014</v>
      </c>
      <c r="C57" s="5">
        <f>MONTH(Table1[[#This Row],[Order Date]])</f>
        <v>1</v>
      </c>
      <c r="D57" t="s">
        <v>109</v>
      </c>
      <c r="E57" t="s">
        <v>110</v>
      </c>
      <c r="F57" t="s">
        <v>11</v>
      </c>
      <c r="G57" t="s">
        <v>18</v>
      </c>
      <c r="H57" t="s">
        <v>115</v>
      </c>
      <c r="I57">
        <v>66.58</v>
      </c>
      <c r="J57">
        <v>2</v>
      </c>
      <c r="K57">
        <v>15.98</v>
      </c>
    </row>
    <row r="58" spans="1:11" ht="16.5" x14ac:dyDescent="0.3">
      <c r="A58" s="1">
        <v>41659</v>
      </c>
      <c r="B58" s="5">
        <f>YEAR(Table1[[#This Row],[Order Date]])</f>
        <v>2014</v>
      </c>
      <c r="C58" s="5">
        <f>MONTH(Table1[[#This Row],[Order Date]])</f>
        <v>1</v>
      </c>
      <c r="D58" t="s">
        <v>109</v>
      </c>
      <c r="E58" t="s">
        <v>110</v>
      </c>
      <c r="F58" t="s">
        <v>11</v>
      </c>
      <c r="G58" t="s">
        <v>24</v>
      </c>
      <c r="H58" t="s">
        <v>116</v>
      </c>
      <c r="I58">
        <v>43.92</v>
      </c>
      <c r="J58">
        <v>3</v>
      </c>
      <c r="K58">
        <v>12.74</v>
      </c>
    </row>
    <row r="59" spans="1:11" ht="16.5" x14ac:dyDescent="0.3">
      <c r="A59" s="1">
        <v>41659</v>
      </c>
      <c r="B59" s="5">
        <f>YEAR(Table1[[#This Row],[Order Date]])</f>
        <v>2014</v>
      </c>
      <c r="C59" s="5">
        <f>MONTH(Table1[[#This Row],[Order Date]])</f>
        <v>1</v>
      </c>
      <c r="D59" t="s">
        <v>109</v>
      </c>
      <c r="E59" t="s">
        <v>110</v>
      </c>
      <c r="F59" t="s">
        <v>34</v>
      </c>
      <c r="G59" t="s">
        <v>47</v>
      </c>
      <c r="H59" t="s">
        <v>117</v>
      </c>
      <c r="I59">
        <v>14.73</v>
      </c>
      <c r="J59">
        <v>3</v>
      </c>
      <c r="K59">
        <v>4.8600000000000003</v>
      </c>
    </row>
    <row r="60" spans="1:11" ht="16.5" x14ac:dyDescent="0.3">
      <c r="A60" s="1">
        <v>41659</v>
      </c>
      <c r="B60" s="5">
        <f>YEAR(Table1[[#This Row],[Order Date]])</f>
        <v>2014</v>
      </c>
      <c r="C60" s="5">
        <f>MONTH(Table1[[#This Row],[Order Date]])</f>
        <v>1</v>
      </c>
      <c r="D60" t="s">
        <v>109</v>
      </c>
      <c r="E60" t="s">
        <v>110</v>
      </c>
      <c r="F60" t="s">
        <v>11</v>
      </c>
      <c r="G60" t="s">
        <v>20</v>
      </c>
      <c r="H60" t="s">
        <v>118</v>
      </c>
      <c r="I60">
        <v>29.7</v>
      </c>
      <c r="J60">
        <v>5</v>
      </c>
      <c r="K60">
        <v>13.37</v>
      </c>
    </row>
    <row r="61" spans="1:11" ht="16.5" x14ac:dyDescent="0.3">
      <c r="A61" s="1">
        <v>41659</v>
      </c>
      <c r="B61" s="5">
        <f>YEAR(Table1[[#This Row],[Order Date]])</f>
        <v>2014</v>
      </c>
      <c r="C61" s="5">
        <f>MONTH(Table1[[#This Row],[Order Date]])</f>
        <v>1</v>
      </c>
      <c r="D61" t="s">
        <v>119</v>
      </c>
      <c r="E61" t="s">
        <v>120</v>
      </c>
      <c r="F61" t="s">
        <v>11</v>
      </c>
      <c r="G61" t="s">
        <v>20</v>
      </c>
      <c r="H61" t="s">
        <v>121</v>
      </c>
      <c r="I61">
        <v>67.19</v>
      </c>
      <c r="J61">
        <v>1</v>
      </c>
      <c r="K61">
        <v>-51.52</v>
      </c>
    </row>
    <row r="62" spans="1:11" ht="16.5" x14ac:dyDescent="0.3">
      <c r="A62" s="1">
        <v>41660</v>
      </c>
      <c r="B62" s="5">
        <f>YEAR(Table1[[#This Row],[Order Date]])</f>
        <v>2014</v>
      </c>
      <c r="C62" s="5">
        <f>MONTH(Table1[[#This Row],[Order Date]])</f>
        <v>1</v>
      </c>
      <c r="D62" t="s">
        <v>122</v>
      </c>
      <c r="E62" t="s">
        <v>123</v>
      </c>
      <c r="F62" t="s">
        <v>34</v>
      </c>
      <c r="G62" t="s">
        <v>47</v>
      </c>
      <c r="H62" t="s">
        <v>124</v>
      </c>
      <c r="I62">
        <v>25.25</v>
      </c>
      <c r="J62">
        <v>3</v>
      </c>
      <c r="K62">
        <v>4.0999999999999996</v>
      </c>
    </row>
    <row r="63" spans="1:11" ht="16.5" x14ac:dyDescent="0.3">
      <c r="A63" s="1">
        <v>41662</v>
      </c>
      <c r="B63" s="5">
        <f>YEAR(Table1[[#This Row],[Order Date]])</f>
        <v>2014</v>
      </c>
      <c r="C63" s="5">
        <f>MONTH(Table1[[#This Row],[Order Date]])</f>
        <v>1</v>
      </c>
      <c r="D63" t="s">
        <v>125</v>
      </c>
      <c r="E63" t="s">
        <v>126</v>
      </c>
      <c r="F63" t="s">
        <v>11</v>
      </c>
      <c r="G63" t="s">
        <v>12</v>
      </c>
      <c r="H63" t="s">
        <v>127</v>
      </c>
      <c r="I63">
        <v>40.08</v>
      </c>
      <c r="J63">
        <v>6</v>
      </c>
      <c r="K63">
        <v>19.239999999999998</v>
      </c>
    </row>
    <row r="64" spans="1:11" ht="16.5" x14ac:dyDescent="0.3">
      <c r="A64" s="1">
        <v>41662</v>
      </c>
      <c r="B64" s="5">
        <f>YEAR(Table1[[#This Row],[Order Date]])</f>
        <v>2014</v>
      </c>
      <c r="C64" s="5">
        <f>MONTH(Table1[[#This Row],[Order Date]])</f>
        <v>1</v>
      </c>
      <c r="D64" t="s">
        <v>128</v>
      </c>
      <c r="E64" t="s">
        <v>129</v>
      </c>
      <c r="F64" t="s">
        <v>11</v>
      </c>
      <c r="G64" t="s">
        <v>43</v>
      </c>
      <c r="H64" t="s">
        <v>130</v>
      </c>
      <c r="I64">
        <v>5.94</v>
      </c>
      <c r="J64">
        <v>3</v>
      </c>
      <c r="K64">
        <v>0</v>
      </c>
    </row>
    <row r="65" spans="1:11" ht="16.5" x14ac:dyDescent="0.3">
      <c r="A65" s="1">
        <v>41665</v>
      </c>
      <c r="B65" s="5">
        <f>YEAR(Table1[[#This Row],[Order Date]])</f>
        <v>2014</v>
      </c>
      <c r="C65" s="5">
        <f>MONTH(Table1[[#This Row],[Order Date]])</f>
        <v>1</v>
      </c>
      <c r="D65" t="s">
        <v>131</v>
      </c>
      <c r="E65" t="s">
        <v>55</v>
      </c>
      <c r="F65" t="s">
        <v>34</v>
      </c>
      <c r="G65" t="s">
        <v>47</v>
      </c>
      <c r="H65" t="s">
        <v>132</v>
      </c>
      <c r="I65">
        <v>62.82</v>
      </c>
      <c r="J65">
        <v>3</v>
      </c>
      <c r="K65">
        <v>30.78</v>
      </c>
    </row>
    <row r="66" spans="1:11" ht="16.5" x14ac:dyDescent="0.3">
      <c r="A66" s="1">
        <v>41665</v>
      </c>
      <c r="B66" s="5">
        <f>YEAR(Table1[[#This Row],[Order Date]])</f>
        <v>2014</v>
      </c>
      <c r="C66" s="5">
        <f>MONTH(Table1[[#This Row],[Order Date]])</f>
        <v>1</v>
      </c>
      <c r="D66" t="s">
        <v>131</v>
      </c>
      <c r="E66" t="s">
        <v>55</v>
      </c>
      <c r="F66" t="s">
        <v>11</v>
      </c>
      <c r="G66" t="s">
        <v>18</v>
      </c>
      <c r="H66" t="s">
        <v>133</v>
      </c>
      <c r="I66">
        <v>489.92</v>
      </c>
      <c r="J66">
        <v>8</v>
      </c>
      <c r="K66">
        <v>0</v>
      </c>
    </row>
    <row r="67" spans="1:11" ht="16.5" x14ac:dyDescent="0.3">
      <c r="A67" s="1">
        <v>41665</v>
      </c>
      <c r="B67" s="5">
        <f>YEAR(Table1[[#This Row],[Order Date]])</f>
        <v>2014</v>
      </c>
      <c r="C67" s="5">
        <f>MONTH(Table1[[#This Row],[Order Date]])</f>
        <v>1</v>
      </c>
      <c r="D67" t="s">
        <v>131</v>
      </c>
      <c r="E67" t="s">
        <v>55</v>
      </c>
      <c r="F67" t="s">
        <v>11</v>
      </c>
      <c r="G67" t="s">
        <v>12</v>
      </c>
      <c r="H67" t="s">
        <v>134</v>
      </c>
      <c r="I67">
        <v>19.440000000000001</v>
      </c>
      <c r="J67">
        <v>3</v>
      </c>
      <c r="K67">
        <v>9.33</v>
      </c>
    </row>
    <row r="68" spans="1:11" ht="16.5" x14ac:dyDescent="0.3">
      <c r="A68" s="1">
        <v>41665</v>
      </c>
      <c r="B68" s="5">
        <f>YEAR(Table1[[#This Row],[Order Date]])</f>
        <v>2014</v>
      </c>
      <c r="C68" s="5">
        <f>MONTH(Table1[[#This Row],[Order Date]])</f>
        <v>1</v>
      </c>
      <c r="D68" t="s">
        <v>131</v>
      </c>
      <c r="E68" t="s">
        <v>55</v>
      </c>
      <c r="F68" t="s">
        <v>11</v>
      </c>
      <c r="G68" t="s">
        <v>12</v>
      </c>
      <c r="H68" t="s">
        <v>135</v>
      </c>
      <c r="I68">
        <v>16.68</v>
      </c>
      <c r="J68">
        <v>2</v>
      </c>
      <c r="K68">
        <v>8.34</v>
      </c>
    </row>
    <row r="69" spans="1:11" ht="16.5" x14ac:dyDescent="0.3">
      <c r="A69" s="1">
        <v>41665</v>
      </c>
      <c r="B69" s="5">
        <f>YEAR(Table1[[#This Row],[Order Date]])</f>
        <v>2014</v>
      </c>
      <c r="C69" s="5">
        <f>MONTH(Table1[[#This Row],[Order Date]])</f>
        <v>1</v>
      </c>
      <c r="D69" t="s">
        <v>131</v>
      </c>
      <c r="E69" t="s">
        <v>55</v>
      </c>
      <c r="F69" t="s">
        <v>39</v>
      </c>
      <c r="G69" t="s">
        <v>40</v>
      </c>
      <c r="H69" t="s">
        <v>136</v>
      </c>
      <c r="I69">
        <v>155.35</v>
      </c>
      <c r="J69">
        <v>13</v>
      </c>
      <c r="K69">
        <v>0</v>
      </c>
    </row>
    <row r="70" spans="1:11" ht="16.5" x14ac:dyDescent="0.3">
      <c r="A70" s="1">
        <v>41665</v>
      </c>
      <c r="B70" s="5">
        <f>YEAR(Table1[[#This Row],[Order Date]])</f>
        <v>2014</v>
      </c>
      <c r="C70" s="5">
        <f>MONTH(Table1[[#This Row],[Order Date]])</f>
        <v>1</v>
      </c>
      <c r="D70" t="s">
        <v>131</v>
      </c>
      <c r="E70" t="s">
        <v>55</v>
      </c>
      <c r="F70" t="s">
        <v>34</v>
      </c>
      <c r="G70" t="s">
        <v>47</v>
      </c>
      <c r="H70" t="s">
        <v>137</v>
      </c>
      <c r="I70">
        <v>12.42</v>
      </c>
      <c r="J70">
        <v>3</v>
      </c>
      <c r="K70">
        <v>4.47</v>
      </c>
    </row>
    <row r="71" spans="1:11" ht="16.5" x14ac:dyDescent="0.3">
      <c r="A71" s="1">
        <v>41665</v>
      </c>
      <c r="B71" s="5">
        <f>YEAR(Table1[[#This Row],[Order Date]])</f>
        <v>2014</v>
      </c>
      <c r="C71" s="5">
        <f>MONTH(Table1[[#This Row],[Order Date]])</f>
        <v>1</v>
      </c>
      <c r="D71" t="s">
        <v>131</v>
      </c>
      <c r="E71" t="s">
        <v>55</v>
      </c>
      <c r="F71" t="s">
        <v>39</v>
      </c>
      <c r="G71" t="s">
        <v>40</v>
      </c>
      <c r="H71" t="s">
        <v>138</v>
      </c>
      <c r="I71">
        <v>187.98</v>
      </c>
      <c r="J71">
        <v>2</v>
      </c>
      <c r="K71">
        <v>52.63</v>
      </c>
    </row>
    <row r="72" spans="1:11" ht="16.5" x14ac:dyDescent="0.3">
      <c r="A72" s="1">
        <v>41665</v>
      </c>
      <c r="B72" s="5">
        <f>YEAR(Table1[[#This Row],[Order Date]])</f>
        <v>2014</v>
      </c>
      <c r="C72" s="5">
        <f>MONTH(Table1[[#This Row],[Order Date]])</f>
        <v>1</v>
      </c>
      <c r="D72" t="s">
        <v>139</v>
      </c>
      <c r="E72" t="s">
        <v>140</v>
      </c>
      <c r="F72" t="s">
        <v>11</v>
      </c>
      <c r="G72" t="s">
        <v>20</v>
      </c>
      <c r="H72" t="s">
        <v>141</v>
      </c>
      <c r="I72">
        <v>10.68</v>
      </c>
      <c r="J72">
        <v>2</v>
      </c>
      <c r="K72">
        <v>5.0199999999999996</v>
      </c>
    </row>
    <row r="73" spans="1:11" ht="16.5" x14ac:dyDescent="0.3">
      <c r="A73" s="1">
        <v>41665</v>
      </c>
      <c r="B73" s="5">
        <f>YEAR(Table1[[#This Row],[Order Date]])</f>
        <v>2014</v>
      </c>
      <c r="C73" s="5">
        <f>MONTH(Table1[[#This Row],[Order Date]])</f>
        <v>1</v>
      </c>
      <c r="D73" t="s">
        <v>139</v>
      </c>
      <c r="E73" t="s">
        <v>140</v>
      </c>
      <c r="F73" t="s">
        <v>34</v>
      </c>
      <c r="G73" t="s">
        <v>74</v>
      </c>
      <c r="H73" t="s">
        <v>142</v>
      </c>
      <c r="I73">
        <v>141.96</v>
      </c>
      <c r="J73">
        <v>2</v>
      </c>
      <c r="K73">
        <v>39.75</v>
      </c>
    </row>
    <row r="74" spans="1:11" ht="16.5" x14ac:dyDescent="0.3">
      <c r="A74" s="1">
        <v>41666</v>
      </c>
      <c r="B74" s="5">
        <f>YEAR(Table1[[#This Row],[Order Date]])</f>
        <v>2014</v>
      </c>
      <c r="C74" s="5">
        <f>MONTH(Table1[[#This Row],[Order Date]])</f>
        <v>1</v>
      </c>
      <c r="D74" t="s">
        <v>143</v>
      </c>
      <c r="E74" t="s">
        <v>27</v>
      </c>
      <c r="F74" t="s">
        <v>11</v>
      </c>
      <c r="G74" t="s">
        <v>18</v>
      </c>
      <c r="H74" t="s">
        <v>144</v>
      </c>
      <c r="I74">
        <v>57.23</v>
      </c>
      <c r="J74">
        <v>1</v>
      </c>
      <c r="K74">
        <v>14.31</v>
      </c>
    </row>
    <row r="75" spans="1:11" ht="16.5" x14ac:dyDescent="0.3">
      <c r="A75" s="1">
        <v>41666</v>
      </c>
      <c r="B75" s="5">
        <f>YEAR(Table1[[#This Row],[Order Date]])</f>
        <v>2014</v>
      </c>
      <c r="C75" s="5">
        <f>MONTH(Table1[[#This Row],[Order Date]])</f>
        <v>1</v>
      </c>
      <c r="D75" t="s">
        <v>143</v>
      </c>
      <c r="E75" t="s">
        <v>27</v>
      </c>
      <c r="F75" t="s">
        <v>34</v>
      </c>
      <c r="G75" t="s">
        <v>145</v>
      </c>
      <c r="H75" t="s">
        <v>146</v>
      </c>
      <c r="I75">
        <v>333</v>
      </c>
      <c r="J75">
        <v>3</v>
      </c>
      <c r="K75">
        <v>-16.649999999999999</v>
      </c>
    </row>
    <row r="76" spans="1:11" ht="16.5" x14ac:dyDescent="0.3">
      <c r="A76" s="1">
        <v>41666</v>
      </c>
      <c r="B76" s="5">
        <f>YEAR(Table1[[#This Row],[Order Date]])</f>
        <v>2014</v>
      </c>
      <c r="C76" s="5">
        <f>MONTH(Table1[[#This Row],[Order Date]])</f>
        <v>1</v>
      </c>
      <c r="D76" t="s">
        <v>143</v>
      </c>
      <c r="E76" t="s">
        <v>27</v>
      </c>
      <c r="F76" t="s">
        <v>11</v>
      </c>
      <c r="G76" t="s">
        <v>24</v>
      </c>
      <c r="H76" t="s">
        <v>147</v>
      </c>
      <c r="I76">
        <v>36.44</v>
      </c>
      <c r="J76">
        <v>4</v>
      </c>
      <c r="K76">
        <v>12.03</v>
      </c>
    </row>
    <row r="77" spans="1:11" ht="16.5" x14ac:dyDescent="0.3">
      <c r="A77" s="1">
        <v>41667</v>
      </c>
      <c r="B77" s="5">
        <f>YEAR(Table1[[#This Row],[Order Date]])</f>
        <v>2014</v>
      </c>
      <c r="C77" s="5">
        <f>MONTH(Table1[[#This Row],[Order Date]])</f>
        <v>1</v>
      </c>
      <c r="D77" t="s">
        <v>148</v>
      </c>
      <c r="E77" t="s">
        <v>149</v>
      </c>
      <c r="F77" t="s">
        <v>11</v>
      </c>
      <c r="G77" t="s">
        <v>20</v>
      </c>
      <c r="H77" t="s">
        <v>150</v>
      </c>
      <c r="I77">
        <v>3.93</v>
      </c>
      <c r="J77">
        <v>1</v>
      </c>
      <c r="K77">
        <v>1.33</v>
      </c>
    </row>
    <row r="78" spans="1:11" ht="16.5" x14ac:dyDescent="0.3">
      <c r="A78" s="1">
        <v>41669</v>
      </c>
      <c r="B78" s="5">
        <f>YEAR(Table1[[#This Row],[Order Date]])</f>
        <v>2014</v>
      </c>
      <c r="C78" s="5">
        <f>MONTH(Table1[[#This Row],[Order Date]])</f>
        <v>1</v>
      </c>
      <c r="D78" t="s">
        <v>151</v>
      </c>
      <c r="E78" t="s">
        <v>110</v>
      </c>
      <c r="F78" t="s">
        <v>11</v>
      </c>
      <c r="G78" t="s">
        <v>12</v>
      </c>
      <c r="H78" t="s">
        <v>152</v>
      </c>
      <c r="I78">
        <v>10.56</v>
      </c>
      <c r="J78">
        <v>2</v>
      </c>
      <c r="K78">
        <v>4.75</v>
      </c>
    </row>
    <row r="79" spans="1:11" ht="16.5" x14ac:dyDescent="0.3">
      <c r="A79" s="1">
        <v>41669</v>
      </c>
      <c r="B79" s="5">
        <f>YEAR(Table1[[#This Row],[Order Date]])</f>
        <v>2014</v>
      </c>
      <c r="C79" s="5">
        <f>MONTH(Table1[[#This Row],[Order Date]])</f>
        <v>1</v>
      </c>
      <c r="D79" t="s">
        <v>151</v>
      </c>
      <c r="E79" t="s">
        <v>110</v>
      </c>
      <c r="F79" t="s">
        <v>11</v>
      </c>
      <c r="G79" t="s">
        <v>18</v>
      </c>
      <c r="H79" t="s">
        <v>153</v>
      </c>
      <c r="I79">
        <v>229.94</v>
      </c>
      <c r="J79">
        <v>2</v>
      </c>
      <c r="K79">
        <v>6.9</v>
      </c>
    </row>
    <row r="80" spans="1:11" ht="16.5" x14ac:dyDescent="0.3">
      <c r="A80" s="1">
        <v>41670</v>
      </c>
      <c r="B80" s="5">
        <f>YEAR(Table1[[#This Row],[Order Date]])</f>
        <v>2014</v>
      </c>
      <c r="C80" s="5">
        <f>MONTH(Table1[[#This Row],[Order Date]])</f>
        <v>1</v>
      </c>
      <c r="D80" t="s">
        <v>154</v>
      </c>
      <c r="E80" t="s">
        <v>27</v>
      </c>
      <c r="F80" t="s">
        <v>34</v>
      </c>
      <c r="G80" t="s">
        <v>74</v>
      </c>
      <c r="H80" t="s">
        <v>155</v>
      </c>
      <c r="I80">
        <v>290.67</v>
      </c>
      <c r="J80">
        <v>2</v>
      </c>
      <c r="K80">
        <v>3.42</v>
      </c>
    </row>
    <row r="81" spans="1:11" ht="16.5" x14ac:dyDescent="0.3">
      <c r="A81" s="1">
        <v>41671</v>
      </c>
      <c r="B81" s="5">
        <f>YEAR(Table1[[#This Row],[Order Date]])</f>
        <v>2014</v>
      </c>
      <c r="C81" s="5">
        <f>MONTH(Table1[[#This Row],[Order Date]])</f>
        <v>2</v>
      </c>
      <c r="D81" t="s">
        <v>156</v>
      </c>
      <c r="E81" t="s">
        <v>157</v>
      </c>
      <c r="F81" t="s">
        <v>39</v>
      </c>
      <c r="G81" t="s">
        <v>52</v>
      </c>
      <c r="H81" t="s">
        <v>158</v>
      </c>
      <c r="I81">
        <v>468.9</v>
      </c>
      <c r="J81">
        <v>6</v>
      </c>
      <c r="K81">
        <v>206.32</v>
      </c>
    </row>
    <row r="82" spans="1:11" ht="16.5" x14ac:dyDescent="0.3">
      <c r="A82" s="1">
        <v>41672</v>
      </c>
      <c r="B82" s="5">
        <f>YEAR(Table1[[#This Row],[Order Date]])</f>
        <v>2014</v>
      </c>
      <c r="C82" s="5">
        <f>MONTH(Table1[[#This Row],[Order Date]])</f>
        <v>2</v>
      </c>
      <c r="D82" t="s">
        <v>159</v>
      </c>
      <c r="E82" t="s">
        <v>27</v>
      </c>
      <c r="F82" t="s">
        <v>11</v>
      </c>
      <c r="G82" t="s">
        <v>43</v>
      </c>
      <c r="H82" t="s">
        <v>160</v>
      </c>
      <c r="I82">
        <v>12.35</v>
      </c>
      <c r="J82">
        <v>5</v>
      </c>
      <c r="K82">
        <v>5.8</v>
      </c>
    </row>
    <row r="83" spans="1:11" ht="16.5" x14ac:dyDescent="0.3">
      <c r="A83" s="1">
        <v>41672</v>
      </c>
      <c r="B83" s="5">
        <f>YEAR(Table1[[#This Row],[Order Date]])</f>
        <v>2014</v>
      </c>
      <c r="C83" s="5">
        <f>MONTH(Table1[[#This Row],[Order Date]])</f>
        <v>2</v>
      </c>
      <c r="D83" t="s">
        <v>161</v>
      </c>
      <c r="E83" t="s">
        <v>123</v>
      </c>
      <c r="F83" t="s">
        <v>11</v>
      </c>
      <c r="G83" t="s">
        <v>20</v>
      </c>
      <c r="H83" t="s">
        <v>162</v>
      </c>
      <c r="I83">
        <v>18.34</v>
      </c>
      <c r="J83">
        <v>2</v>
      </c>
      <c r="K83">
        <v>-12.22</v>
      </c>
    </row>
    <row r="84" spans="1:11" ht="16.5" x14ac:dyDescent="0.3">
      <c r="A84" s="1">
        <v>41672</v>
      </c>
      <c r="B84" s="5">
        <f>YEAR(Table1[[#This Row],[Order Date]])</f>
        <v>2014</v>
      </c>
      <c r="C84" s="5">
        <f>MONTH(Table1[[#This Row],[Order Date]])</f>
        <v>2</v>
      </c>
      <c r="D84" t="s">
        <v>161</v>
      </c>
      <c r="E84" t="s">
        <v>123</v>
      </c>
      <c r="F84" t="s">
        <v>39</v>
      </c>
      <c r="G84" t="s">
        <v>40</v>
      </c>
      <c r="H84" t="s">
        <v>163</v>
      </c>
      <c r="I84">
        <v>180.96</v>
      </c>
      <c r="J84">
        <v>5</v>
      </c>
      <c r="K84">
        <v>13.57</v>
      </c>
    </row>
    <row r="85" spans="1:11" ht="16.5" x14ac:dyDescent="0.3">
      <c r="A85" s="1">
        <v>41673</v>
      </c>
      <c r="B85" s="5">
        <f>YEAR(Table1[[#This Row],[Order Date]])</f>
        <v>2014</v>
      </c>
      <c r="C85" s="5">
        <f>MONTH(Table1[[#This Row],[Order Date]])</f>
        <v>2</v>
      </c>
      <c r="D85" t="s">
        <v>122</v>
      </c>
      <c r="E85" t="s">
        <v>164</v>
      </c>
      <c r="F85" t="s">
        <v>11</v>
      </c>
      <c r="G85" t="s">
        <v>20</v>
      </c>
      <c r="H85" t="s">
        <v>165</v>
      </c>
      <c r="I85">
        <v>83.84</v>
      </c>
      <c r="J85">
        <v>2</v>
      </c>
      <c r="K85">
        <v>27.25</v>
      </c>
    </row>
    <row r="86" spans="1:11" ht="16.5" x14ac:dyDescent="0.3">
      <c r="A86" s="1">
        <v>41673</v>
      </c>
      <c r="B86" s="5">
        <f>YEAR(Table1[[#This Row],[Order Date]])</f>
        <v>2014</v>
      </c>
      <c r="C86" s="5">
        <f>MONTH(Table1[[#This Row],[Order Date]])</f>
        <v>2</v>
      </c>
      <c r="D86" t="s">
        <v>122</v>
      </c>
      <c r="E86" t="s">
        <v>164</v>
      </c>
      <c r="F86" t="s">
        <v>11</v>
      </c>
      <c r="G86" t="s">
        <v>20</v>
      </c>
      <c r="H86" t="s">
        <v>166</v>
      </c>
      <c r="I86">
        <v>13.27</v>
      </c>
      <c r="J86">
        <v>3</v>
      </c>
      <c r="K86">
        <v>4.3099999999999996</v>
      </c>
    </row>
    <row r="87" spans="1:11" ht="16.5" x14ac:dyDescent="0.3">
      <c r="A87" s="1">
        <v>41674</v>
      </c>
      <c r="B87" s="5">
        <f>YEAR(Table1[[#This Row],[Order Date]])</f>
        <v>2014</v>
      </c>
      <c r="C87" s="5">
        <f>MONTH(Table1[[#This Row],[Order Date]])</f>
        <v>2</v>
      </c>
      <c r="D87" t="s">
        <v>167</v>
      </c>
      <c r="E87" t="s">
        <v>27</v>
      </c>
      <c r="F87" t="s">
        <v>11</v>
      </c>
      <c r="G87" t="s">
        <v>20</v>
      </c>
      <c r="H87" t="s">
        <v>168</v>
      </c>
      <c r="I87">
        <v>82.9</v>
      </c>
      <c r="J87">
        <v>3</v>
      </c>
      <c r="K87">
        <v>29.01</v>
      </c>
    </row>
    <row r="88" spans="1:11" ht="16.5" x14ac:dyDescent="0.3">
      <c r="A88" s="1">
        <v>41674</v>
      </c>
      <c r="B88" s="5">
        <f>YEAR(Table1[[#This Row],[Order Date]])</f>
        <v>2014</v>
      </c>
      <c r="C88" s="5">
        <f>MONTH(Table1[[#This Row],[Order Date]])</f>
        <v>2</v>
      </c>
      <c r="D88" t="s">
        <v>167</v>
      </c>
      <c r="E88" t="s">
        <v>27</v>
      </c>
      <c r="F88" t="s">
        <v>11</v>
      </c>
      <c r="G88" t="s">
        <v>12</v>
      </c>
      <c r="H88" t="s">
        <v>169</v>
      </c>
      <c r="I88">
        <v>34.24</v>
      </c>
      <c r="J88">
        <v>4</v>
      </c>
      <c r="K88">
        <v>16.09</v>
      </c>
    </row>
    <row r="89" spans="1:11" ht="16.5" x14ac:dyDescent="0.3">
      <c r="A89" s="1">
        <v>41674</v>
      </c>
      <c r="B89" s="5">
        <f>YEAR(Table1[[#This Row],[Order Date]])</f>
        <v>2014</v>
      </c>
      <c r="C89" s="5">
        <f>MONTH(Table1[[#This Row],[Order Date]])</f>
        <v>2</v>
      </c>
      <c r="D89" t="s">
        <v>170</v>
      </c>
      <c r="E89" t="s">
        <v>27</v>
      </c>
      <c r="F89" t="s">
        <v>11</v>
      </c>
      <c r="G89" t="s">
        <v>20</v>
      </c>
      <c r="H89" t="s">
        <v>96</v>
      </c>
      <c r="I89">
        <v>17.25</v>
      </c>
      <c r="J89">
        <v>2</v>
      </c>
      <c r="K89">
        <v>6.04</v>
      </c>
    </row>
    <row r="90" spans="1:11" ht="16.5" x14ac:dyDescent="0.3">
      <c r="A90" s="1">
        <v>41676</v>
      </c>
      <c r="B90" s="5">
        <f>YEAR(Table1[[#This Row],[Order Date]])</f>
        <v>2014</v>
      </c>
      <c r="C90" s="5">
        <f>MONTH(Table1[[#This Row],[Order Date]])</f>
        <v>2</v>
      </c>
      <c r="D90" t="s">
        <v>171</v>
      </c>
      <c r="E90" t="s">
        <v>55</v>
      </c>
      <c r="F90" t="s">
        <v>11</v>
      </c>
      <c r="G90" t="s">
        <v>16</v>
      </c>
      <c r="H90" t="s">
        <v>172</v>
      </c>
      <c r="I90">
        <v>15</v>
      </c>
      <c r="J90">
        <v>4</v>
      </c>
      <c r="K90">
        <v>7.2</v>
      </c>
    </row>
    <row r="91" spans="1:11" ht="16.5" x14ac:dyDescent="0.3">
      <c r="A91" s="1">
        <v>41676</v>
      </c>
      <c r="B91" s="5">
        <f>YEAR(Table1[[#This Row],[Order Date]])</f>
        <v>2014</v>
      </c>
      <c r="C91" s="5">
        <f>MONTH(Table1[[#This Row],[Order Date]])</f>
        <v>2</v>
      </c>
      <c r="D91" t="s">
        <v>171</v>
      </c>
      <c r="E91" t="s">
        <v>55</v>
      </c>
      <c r="F91" t="s">
        <v>39</v>
      </c>
      <c r="G91" t="s">
        <v>40</v>
      </c>
      <c r="H91" t="s">
        <v>173</v>
      </c>
      <c r="I91">
        <v>161.61000000000001</v>
      </c>
      <c r="J91">
        <v>1</v>
      </c>
      <c r="K91">
        <v>42.02</v>
      </c>
    </row>
    <row r="92" spans="1:11" ht="16.5" x14ac:dyDescent="0.3">
      <c r="A92" s="1">
        <v>41676</v>
      </c>
      <c r="B92" s="5">
        <f>YEAR(Table1[[#This Row],[Order Date]])</f>
        <v>2014</v>
      </c>
      <c r="C92" s="5">
        <f>MONTH(Table1[[#This Row],[Order Date]])</f>
        <v>2</v>
      </c>
      <c r="D92" t="s">
        <v>171</v>
      </c>
      <c r="E92" t="s">
        <v>55</v>
      </c>
      <c r="F92" t="s">
        <v>39</v>
      </c>
      <c r="G92" t="s">
        <v>40</v>
      </c>
      <c r="H92" t="s">
        <v>174</v>
      </c>
      <c r="I92">
        <v>144.94999999999999</v>
      </c>
      <c r="J92">
        <v>5</v>
      </c>
      <c r="K92">
        <v>42.04</v>
      </c>
    </row>
    <row r="93" spans="1:11" ht="16.5" x14ac:dyDescent="0.3">
      <c r="A93" s="1">
        <v>41676</v>
      </c>
      <c r="B93" s="5">
        <f>YEAR(Table1[[#This Row],[Order Date]])</f>
        <v>2014</v>
      </c>
      <c r="C93" s="5">
        <f>MONTH(Table1[[#This Row],[Order Date]])</f>
        <v>2</v>
      </c>
      <c r="D93" t="s">
        <v>85</v>
      </c>
      <c r="E93" t="s">
        <v>15</v>
      </c>
      <c r="F93" t="s">
        <v>11</v>
      </c>
      <c r="G93" t="s">
        <v>20</v>
      </c>
      <c r="H93" t="s">
        <v>175</v>
      </c>
      <c r="I93">
        <v>8.9499999999999993</v>
      </c>
      <c r="J93">
        <v>2</v>
      </c>
      <c r="K93">
        <v>-14.77</v>
      </c>
    </row>
    <row r="94" spans="1:11" ht="16.5" x14ac:dyDescent="0.3">
      <c r="A94" s="1">
        <v>41677</v>
      </c>
      <c r="B94" s="5">
        <f>YEAR(Table1[[#This Row],[Order Date]])</f>
        <v>2014</v>
      </c>
      <c r="C94" s="5">
        <f>MONTH(Table1[[#This Row],[Order Date]])</f>
        <v>2</v>
      </c>
      <c r="D94" t="s">
        <v>176</v>
      </c>
      <c r="E94" t="s">
        <v>177</v>
      </c>
      <c r="F94" t="s">
        <v>39</v>
      </c>
      <c r="G94" t="s">
        <v>52</v>
      </c>
      <c r="H94" t="s">
        <v>178</v>
      </c>
      <c r="I94">
        <v>115.36</v>
      </c>
      <c r="J94">
        <v>7</v>
      </c>
      <c r="K94">
        <v>49.6</v>
      </c>
    </row>
    <row r="95" spans="1:11" ht="16.5" x14ac:dyDescent="0.3">
      <c r="A95" s="1">
        <v>41677</v>
      </c>
      <c r="B95" s="5">
        <f>YEAR(Table1[[#This Row],[Order Date]])</f>
        <v>2014</v>
      </c>
      <c r="C95" s="5">
        <f>MONTH(Table1[[#This Row],[Order Date]])</f>
        <v>2</v>
      </c>
      <c r="D95" t="s">
        <v>61</v>
      </c>
      <c r="E95" t="s">
        <v>149</v>
      </c>
      <c r="F95" t="s">
        <v>11</v>
      </c>
      <c r="G95" t="s">
        <v>18</v>
      </c>
      <c r="H95" t="s">
        <v>179</v>
      </c>
      <c r="I95">
        <v>64.959999999999994</v>
      </c>
      <c r="J95">
        <v>4</v>
      </c>
      <c r="K95">
        <v>9.74</v>
      </c>
    </row>
    <row r="96" spans="1:11" ht="16.5" x14ac:dyDescent="0.3">
      <c r="A96" s="1">
        <v>41678</v>
      </c>
      <c r="B96" s="5">
        <f>YEAR(Table1[[#This Row],[Order Date]])</f>
        <v>2014</v>
      </c>
      <c r="C96" s="5">
        <f>MONTH(Table1[[#This Row],[Order Date]])</f>
        <v>2</v>
      </c>
      <c r="D96" t="s">
        <v>180</v>
      </c>
      <c r="E96" t="s">
        <v>126</v>
      </c>
      <c r="F96" t="s">
        <v>34</v>
      </c>
      <c r="G96" t="s">
        <v>47</v>
      </c>
      <c r="H96" t="s">
        <v>181</v>
      </c>
      <c r="I96">
        <v>14.56</v>
      </c>
      <c r="J96">
        <v>2</v>
      </c>
      <c r="K96">
        <v>5.53</v>
      </c>
    </row>
    <row r="97" spans="1:11" ht="16.5" x14ac:dyDescent="0.3">
      <c r="A97" s="1">
        <v>41681</v>
      </c>
      <c r="B97" s="5">
        <f>YEAR(Table1[[#This Row],[Order Date]])</f>
        <v>2014</v>
      </c>
      <c r="C97" s="5">
        <f>MONTH(Table1[[#This Row],[Order Date]])</f>
        <v>2</v>
      </c>
      <c r="D97" t="s">
        <v>182</v>
      </c>
      <c r="E97" t="s">
        <v>55</v>
      </c>
      <c r="F97" t="s">
        <v>39</v>
      </c>
      <c r="G97" t="s">
        <v>52</v>
      </c>
      <c r="H97" t="s">
        <v>158</v>
      </c>
      <c r="I97">
        <v>234.45</v>
      </c>
      <c r="J97">
        <v>3</v>
      </c>
      <c r="K97">
        <v>103.16</v>
      </c>
    </row>
    <row r="98" spans="1:11" ht="16.5" x14ac:dyDescent="0.3">
      <c r="A98" s="1">
        <v>41681</v>
      </c>
      <c r="B98" s="5">
        <f>YEAR(Table1[[#This Row],[Order Date]])</f>
        <v>2014</v>
      </c>
      <c r="C98" s="5">
        <f>MONTH(Table1[[#This Row],[Order Date]])</f>
        <v>2</v>
      </c>
      <c r="D98" t="s">
        <v>182</v>
      </c>
      <c r="E98" t="s">
        <v>55</v>
      </c>
      <c r="F98" t="s">
        <v>34</v>
      </c>
      <c r="G98" t="s">
        <v>145</v>
      </c>
      <c r="H98" t="s">
        <v>183</v>
      </c>
      <c r="I98">
        <v>1256.22</v>
      </c>
      <c r="J98">
        <v>6</v>
      </c>
      <c r="K98">
        <v>75.37</v>
      </c>
    </row>
    <row r="99" spans="1:11" ht="16.5" x14ac:dyDescent="0.3">
      <c r="A99" s="1">
        <v>41681</v>
      </c>
      <c r="B99" s="5">
        <f>YEAR(Table1[[#This Row],[Order Date]])</f>
        <v>2014</v>
      </c>
      <c r="C99" s="5">
        <f>MONTH(Table1[[#This Row],[Order Date]])</f>
        <v>2</v>
      </c>
      <c r="D99" t="s">
        <v>182</v>
      </c>
      <c r="E99" t="s">
        <v>55</v>
      </c>
      <c r="F99" t="s">
        <v>11</v>
      </c>
      <c r="G99" t="s">
        <v>20</v>
      </c>
      <c r="H99" t="s">
        <v>184</v>
      </c>
      <c r="I99">
        <v>17.46</v>
      </c>
      <c r="J99">
        <v>2</v>
      </c>
      <c r="K99">
        <v>8.2100000000000009</v>
      </c>
    </row>
    <row r="100" spans="1:11" ht="16.5" x14ac:dyDescent="0.3">
      <c r="A100" s="1">
        <v>41681</v>
      </c>
      <c r="B100" s="5">
        <f>YEAR(Table1[[#This Row],[Order Date]])</f>
        <v>2014</v>
      </c>
      <c r="C100" s="5">
        <f>MONTH(Table1[[#This Row],[Order Date]])</f>
        <v>2</v>
      </c>
      <c r="D100" t="s">
        <v>185</v>
      </c>
      <c r="E100" t="s">
        <v>186</v>
      </c>
      <c r="F100" t="s">
        <v>34</v>
      </c>
      <c r="G100" t="s">
        <v>35</v>
      </c>
      <c r="H100" t="s">
        <v>187</v>
      </c>
      <c r="I100">
        <v>60.89</v>
      </c>
      <c r="J100">
        <v>1</v>
      </c>
      <c r="K100">
        <v>15.22</v>
      </c>
    </row>
    <row r="101" spans="1:11" ht="16.5" x14ac:dyDescent="0.3">
      <c r="A101" s="1">
        <v>41681</v>
      </c>
      <c r="B101" s="5">
        <f>YEAR(Table1[[#This Row],[Order Date]])</f>
        <v>2014</v>
      </c>
      <c r="C101" s="5">
        <f>MONTH(Table1[[#This Row],[Order Date]])</f>
        <v>2</v>
      </c>
      <c r="D101" t="s">
        <v>185</v>
      </c>
      <c r="E101" t="s">
        <v>186</v>
      </c>
      <c r="F101" t="s">
        <v>11</v>
      </c>
      <c r="G101" t="s">
        <v>16</v>
      </c>
      <c r="H101" t="s">
        <v>188</v>
      </c>
      <c r="I101">
        <v>14.94</v>
      </c>
      <c r="J101">
        <v>3</v>
      </c>
      <c r="K101">
        <v>6.87</v>
      </c>
    </row>
    <row r="102" spans="1:11" ht="16.5" x14ac:dyDescent="0.3">
      <c r="A102" s="1">
        <v>41681</v>
      </c>
      <c r="B102" s="5">
        <f>YEAR(Table1[[#This Row],[Order Date]])</f>
        <v>2014</v>
      </c>
      <c r="C102" s="5">
        <f>MONTH(Table1[[#This Row],[Order Date]])</f>
        <v>2</v>
      </c>
      <c r="D102" t="s">
        <v>185</v>
      </c>
      <c r="E102" t="s">
        <v>186</v>
      </c>
      <c r="F102" t="s">
        <v>11</v>
      </c>
      <c r="G102" t="s">
        <v>20</v>
      </c>
      <c r="H102" t="s">
        <v>189</v>
      </c>
      <c r="I102">
        <v>9.64</v>
      </c>
      <c r="J102">
        <v>2</v>
      </c>
      <c r="K102">
        <v>4.43</v>
      </c>
    </row>
    <row r="103" spans="1:11" ht="16.5" x14ac:dyDescent="0.3">
      <c r="A103" s="1">
        <v>41681</v>
      </c>
      <c r="B103" s="5">
        <f>YEAR(Table1[[#This Row],[Order Date]])</f>
        <v>2014</v>
      </c>
      <c r="C103" s="5">
        <f>MONTH(Table1[[#This Row],[Order Date]])</f>
        <v>2</v>
      </c>
      <c r="D103" t="s">
        <v>185</v>
      </c>
      <c r="E103" t="s">
        <v>186</v>
      </c>
      <c r="F103" t="s">
        <v>34</v>
      </c>
      <c r="G103" t="s">
        <v>47</v>
      </c>
      <c r="H103" t="s">
        <v>190</v>
      </c>
      <c r="I103">
        <v>332.94</v>
      </c>
      <c r="J103">
        <v>3</v>
      </c>
      <c r="K103">
        <v>53.27</v>
      </c>
    </row>
    <row r="104" spans="1:11" ht="16.5" x14ac:dyDescent="0.3">
      <c r="A104" s="1">
        <v>41681</v>
      </c>
      <c r="B104" s="5">
        <f>YEAR(Table1[[#This Row],[Order Date]])</f>
        <v>2014</v>
      </c>
      <c r="C104" s="5">
        <f>MONTH(Table1[[#This Row],[Order Date]])</f>
        <v>2</v>
      </c>
      <c r="D104" t="s">
        <v>185</v>
      </c>
      <c r="E104" t="s">
        <v>186</v>
      </c>
      <c r="F104" t="s">
        <v>11</v>
      </c>
      <c r="G104" t="s">
        <v>20</v>
      </c>
      <c r="H104" t="s">
        <v>191</v>
      </c>
      <c r="I104">
        <v>51.9</v>
      </c>
      <c r="J104">
        <v>3</v>
      </c>
      <c r="K104">
        <v>24.39</v>
      </c>
    </row>
    <row r="105" spans="1:11" ht="16.5" x14ac:dyDescent="0.3">
      <c r="A105" s="1">
        <v>41681</v>
      </c>
      <c r="B105" s="5">
        <f>YEAR(Table1[[#This Row],[Order Date]])</f>
        <v>2014</v>
      </c>
      <c r="C105" s="5">
        <f>MONTH(Table1[[#This Row],[Order Date]])</f>
        <v>2</v>
      </c>
      <c r="D105" t="s">
        <v>185</v>
      </c>
      <c r="E105" t="s">
        <v>186</v>
      </c>
      <c r="F105" t="s">
        <v>11</v>
      </c>
      <c r="G105" t="s">
        <v>18</v>
      </c>
      <c r="H105" t="s">
        <v>192</v>
      </c>
      <c r="I105">
        <v>64.959999999999994</v>
      </c>
      <c r="J105">
        <v>2</v>
      </c>
      <c r="K105">
        <v>2.6</v>
      </c>
    </row>
    <row r="106" spans="1:11" ht="16.5" x14ac:dyDescent="0.3">
      <c r="A106" s="1">
        <v>41682</v>
      </c>
      <c r="B106" s="5">
        <f>YEAR(Table1[[#This Row],[Order Date]])</f>
        <v>2014</v>
      </c>
      <c r="C106" s="5">
        <f>MONTH(Table1[[#This Row],[Order Date]])</f>
        <v>2</v>
      </c>
      <c r="D106" t="s">
        <v>193</v>
      </c>
      <c r="E106" t="s">
        <v>27</v>
      </c>
      <c r="F106" t="s">
        <v>34</v>
      </c>
      <c r="G106" t="s">
        <v>35</v>
      </c>
      <c r="H106" t="s">
        <v>194</v>
      </c>
      <c r="I106">
        <v>129.57</v>
      </c>
      <c r="J106">
        <v>2</v>
      </c>
      <c r="K106">
        <v>-24.29</v>
      </c>
    </row>
    <row r="107" spans="1:11" ht="16.5" x14ac:dyDescent="0.3">
      <c r="A107" s="1">
        <v>41684</v>
      </c>
      <c r="B107" s="5">
        <f>YEAR(Table1[[#This Row],[Order Date]])</f>
        <v>2014</v>
      </c>
      <c r="C107" s="5">
        <f>MONTH(Table1[[#This Row],[Order Date]])</f>
        <v>2</v>
      </c>
      <c r="D107" t="s">
        <v>195</v>
      </c>
      <c r="E107" t="s">
        <v>10</v>
      </c>
      <c r="F107" t="s">
        <v>11</v>
      </c>
      <c r="G107" t="s">
        <v>12</v>
      </c>
      <c r="H107" t="s">
        <v>196</v>
      </c>
      <c r="I107">
        <v>16.18</v>
      </c>
      <c r="J107">
        <v>3</v>
      </c>
      <c r="K107">
        <v>6.07</v>
      </c>
    </row>
    <row r="108" spans="1:11" ht="16.5" x14ac:dyDescent="0.3">
      <c r="A108" s="1">
        <v>41684</v>
      </c>
      <c r="B108" s="5">
        <f>YEAR(Table1[[#This Row],[Order Date]])</f>
        <v>2014</v>
      </c>
      <c r="C108" s="5">
        <f>MONTH(Table1[[#This Row],[Order Date]])</f>
        <v>2</v>
      </c>
      <c r="D108" t="s">
        <v>197</v>
      </c>
      <c r="E108" t="s">
        <v>164</v>
      </c>
      <c r="F108" t="s">
        <v>39</v>
      </c>
      <c r="G108" t="s">
        <v>52</v>
      </c>
      <c r="H108" t="s">
        <v>198</v>
      </c>
      <c r="I108">
        <v>239.97</v>
      </c>
      <c r="J108">
        <v>3</v>
      </c>
      <c r="K108">
        <v>86.39</v>
      </c>
    </row>
    <row r="109" spans="1:11" ht="16.5" x14ac:dyDescent="0.3">
      <c r="A109" s="1">
        <v>41684</v>
      </c>
      <c r="B109" s="5">
        <f>YEAR(Table1[[#This Row],[Order Date]])</f>
        <v>2014</v>
      </c>
      <c r="C109" s="5">
        <f>MONTH(Table1[[#This Row],[Order Date]])</f>
        <v>2</v>
      </c>
      <c r="D109" t="s">
        <v>197</v>
      </c>
      <c r="E109" t="s">
        <v>164</v>
      </c>
      <c r="F109" t="s">
        <v>11</v>
      </c>
      <c r="G109" t="s">
        <v>92</v>
      </c>
      <c r="H109" t="s">
        <v>199</v>
      </c>
      <c r="I109">
        <v>81.96</v>
      </c>
      <c r="J109">
        <v>2</v>
      </c>
      <c r="K109">
        <v>22.95</v>
      </c>
    </row>
    <row r="110" spans="1:11" ht="16.5" x14ac:dyDescent="0.3">
      <c r="A110" s="1">
        <v>41684</v>
      </c>
      <c r="B110" s="5">
        <f>YEAR(Table1[[#This Row],[Order Date]])</f>
        <v>2014</v>
      </c>
      <c r="C110" s="5">
        <f>MONTH(Table1[[#This Row],[Order Date]])</f>
        <v>2</v>
      </c>
      <c r="D110" t="s">
        <v>197</v>
      </c>
      <c r="E110" t="s">
        <v>164</v>
      </c>
      <c r="F110" t="s">
        <v>11</v>
      </c>
      <c r="G110" t="s">
        <v>200</v>
      </c>
      <c r="H110" t="s">
        <v>201</v>
      </c>
      <c r="I110">
        <v>238.62</v>
      </c>
      <c r="J110">
        <v>2</v>
      </c>
      <c r="K110">
        <v>4.7699999999999996</v>
      </c>
    </row>
    <row r="111" spans="1:11" ht="16.5" x14ac:dyDescent="0.3">
      <c r="A111" s="1">
        <v>41685</v>
      </c>
      <c r="B111" s="5">
        <f>YEAR(Table1[[#This Row],[Order Date]])</f>
        <v>2014</v>
      </c>
      <c r="C111" s="5">
        <f>MONTH(Table1[[#This Row],[Order Date]])</f>
        <v>2</v>
      </c>
      <c r="D111" t="s">
        <v>202</v>
      </c>
      <c r="E111" t="s">
        <v>164</v>
      </c>
      <c r="F111" t="s">
        <v>11</v>
      </c>
      <c r="G111" t="s">
        <v>20</v>
      </c>
      <c r="H111" t="s">
        <v>203</v>
      </c>
      <c r="I111">
        <v>21.36</v>
      </c>
      <c r="J111">
        <v>5</v>
      </c>
      <c r="K111">
        <v>7.21</v>
      </c>
    </row>
    <row r="112" spans="1:11" ht="16.5" x14ac:dyDescent="0.3">
      <c r="A112" s="1">
        <v>41686</v>
      </c>
      <c r="B112" s="5">
        <f>YEAR(Table1[[#This Row],[Order Date]])</f>
        <v>2014</v>
      </c>
      <c r="C112" s="5">
        <f>MONTH(Table1[[#This Row],[Order Date]])</f>
        <v>2</v>
      </c>
      <c r="D112" t="s">
        <v>204</v>
      </c>
      <c r="E112" t="s">
        <v>10</v>
      </c>
      <c r="F112" t="s">
        <v>11</v>
      </c>
      <c r="G112" t="s">
        <v>20</v>
      </c>
      <c r="H112" t="s">
        <v>205</v>
      </c>
      <c r="I112">
        <v>1.08</v>
      </c>
      <c r="J112">
        <v>3</v>
      </c>
      <c r="K112">
        <v>-1.73</v>
      </c>
    </row>
    <row r="113" spans="1:11" ht="16.5" x14ac:dyDescent="0.3">
      <c r="A113" s="1">
        <v>41686</v>
      </c>
      <c r="B113" s="5">
        <f>YEAR(Table1[[#This Row],[Order Date]])</f>
        <v>2014</v>
      </c>
      <c r="C113" s="5">
        <f>MONTH(Table1[[#This Row],[Order Date]])</f>
        <v>2</v>
      </c>
      <c r="D113" t="s">
        <v>204</v>
      </c>
      <c r="E113" t="s">
        <v>10</v>
      </c>
      <c r="F113" t="s">
        <v>11</v>
      </c>
      <c r="G113" t="s">
        <v>92</v>
      </c>
      <c r="H113" t="s">
        <v>206</v>
      </c>
      <c r="I113">
        <v>7.96</v>
      </c>
      <c r="J113">
        <v>2</v>
      </c>
      <c r="K113">
        <v>-13.93</v>
      </c>
    </row>
    <row r="114" spans="1:11" ht="16.5" x14ac:dyDescent="0.3">
      <c r="A114" s="1">
        <v>41687</v>
      </c>
      <c r="B114" s="5">
        <f>YEAR(Table1[[#This Row],[Order Date]])</f>
        <v>2014</v>
      </c>
      <c r="C114" s="5">
        <f>MONTH(Table1[[#This Row],[Order Date]])</f>
        <v>2</v>
      </c>
      <c r="D114" t="s">
        <v>85</v>
      </c>
      <c r="E114" t="s">
        <v>15</v>
      </c>
      <c r="F114" t="s">
        <v>11</v>
      </c>
      <c r="G114" t="s">
        <v>24</v>
      </c>
      <c r="H114" t="s">
        <v>207</v>
      </c>
      <c r="I114">
        <v>54.21</v>
      </c>
      <c r="J114">
        <v>14</v>
      </c>
      <c r="K114">
        <v>8.81</v>
      </c>
    </row>
    <row r="115" spans="1:11" ht="16.5" x14ac:dyDescent="0.3">
      <c r="A115" s="1">
        <v>41688</v>
      </c>
      <c r="B115" s="5">
        <f>YEAR(Table1[[#This Row],[Order Date]])</f>
        <v>2014</v>
      </c>
      <c r="C115" s="5">
        <f>MONTH(Table1[[#This Row],[Order Date]])</f>
        <v>2</v>
      </c>
      <c r="D115" t="s">
        <v>208</v>
      </c>
      <c r="E115" t="s">
        <v>10</v>
      </c>
      <c r="F115" t="s">
        <v>34</v>
      </c>
      <c r="G115" t="s">
        <v>47</v>
      </c>
      <c r="H115" t="s">
        <v>209</v>
      </c>
      <c r="I115">
        <v>25.16</v>
      </c>
      <c r="J115">
        <v>5</v>
      </c>
      <c r="K115">
        <v>-11.32</v>
      </c>
    </row>
    <row r="116" spans="1:11" ht="16.5" x14ac:dyDescent="0.3">
      <c r="A116" s="1">
        <v>41688</v>
      </c>
      <c r="B116" s="5">
        <f>YEAR(Table1[[#This Row],[Order Date]])</f>
        <v>2014</v>
      </c>
      <c r="C116" s="5">
        <f>MONTH(Table1[[#This Row],[Order Date]])</f>
        <v>2</v>
      </c>
      <c r="D116" t="s">
        <v>210</v>
      </c>
      <c r="E116" t="s">
        <v>10</v>
      </c>
      <c r="F116" t="s">
        <v>11</v>
      </c>
      <c r="G116" t="s">
        <v>18</v>
      </c>
      <c r="H116" t="s">
        <v>211</v>
      </c>
      <c r="I116">
        <v>12.62</v>
      </c>
      <c r="J116">
        <v>2</v>
      </c>
      <c r="K116">
        <v>-2.52</v>
      </c>
    </row>
    <row r="117" spans="1:11" ht="16.5" x14ac:dyDescent="0.3">
      <c r="A117" s="1">
        <v>41690</v>
      </c>
      <c r="B117" s="5">
        <f>YEAR(Table1[[#This Row],[Order Date]])</f>
        <v>2014</v>
      </c>
      <c r="C117" s="5">
        <f>MONTH(Table1[[#This Row],[Order Date]])</f>
        <v>2</v>
      </c>
      <c r="D117" t="s">
        <v>212</v>
      </c>
      <c r="E117" t="s">
        <v>129</v>
      </c>
      <c r="F117" t="s">
        <v>39</v>
      </c>
      <c r="G117" t="s">
        <v>52</v>
      </c>
      <c r="H117" t="s">
        <v>213</v>
      </c>
      <c r="I117">
        <v>62.31</v>
      </c>
      <c r="J117">
        <v>3</v>
      </c>
      <c r="K117">
        <v>22.43</v>
      </c>
    </row>
    <row r="118" spans="1:11" ht="16.5" x14ac:dyDescent="0.3">
      <c r="A118" s="1">
        <v>41690</v>
      </c>
      <c r="B118" s="5">
        <f>YEAR(Table1[[#This Row],[Order Date]])</f>
        <v>2014</v>
      </c>
      <c r="C118" s="5">
        <f>MONTH(Table1[[#This Row],[Order Date]])</f>
        <v>2</v>
      </c>
      <c r="D118" t="s">
        <v>212</v>
      </c>
      <c r="E118" t="s">
        <v>129</v>
      </c>
      <c r="F118" t="s">
        <v>34</v>
      </c>
      <c r="G118" t="s">
        <v>47</v>
      </c>
      <c r="H118" t="s">
        <v>214</v>
      </c>
      <c r="I118">
        <v>20.32</v>
      </c>
      <c r="J118">
        <v>4</v>
      </c>
      <c r="K118">
        <v>6.91</v>
      </c>
    </row>
    <row r="119" spans="1:11" ht="16.5" x14ac:dyDescent="0.3">
      <c r="A119" s="1">
        <v>41690</v>
      </c>
      <c r="B119" s="5">
        <f>YEAR(Table1[[#This Row],[Order Date]])</f>
        <v>2014</v>
      </c>
      <c r="C119" s="5">
        <f>MONTH(Table1[[#This Row],[Order Date]])</f>
        <v>2</v>
      </c>
      <c r="D119" t="s">
        <v>215</v>
      </c>
      <c r="E119" t="s">
        <v>27</v>
      </c>
      <c r="F119" t="s">
        <v>11</v>
      </c>
      <c r="G119" t="s">
        <v>12</v>
      </c>
      <c r="H119" t="s">
        <v>216</v>
      </c>
      <c r="I119">
        <v>12.96</v>
      </c>
      <c r="J119">
        <v>2</v>
      </c>
      <c r="K119">
        <v>6.22</v>
      </c>
    </row>
    <row r="120" spans="1:11" ht="16.5" x14ac:dyDescent="0.3">
      <c r="A120" s="1">
        <v>41691</v>
      </c>
      <c r="B120" s="5">
        <f>YEAR(Table1[[#This Row],[Order Date]])</f>
        <v>2014</v>
      </c>
      <c r="C120" s="5">
        <f>MONTH(Table1[[#This Row],[Order Date]])</f>
        <v>2</v>
      </c>
      <c r="D120" t="s">
        <v>217</v>
      </c>
      <c r="E120" t="s">
        <v>15</v>
      </c>
      <c r="F120" t="s">
        <v>11</v>
      </c>
      <c r="G120" t="s">
        <v>20</v>
      </c>
      <c r="H120" t="s">
        <v>21</v>
      </c>
      <c r="I120">
        <v>8.85</v>
      </c>
      <c r="J120">
        <v>5</v>
      </c>
      <c r="K120">
        <v>-13.72</v>
      </c>
    </row>
    <row r="121" spans="1:11" ht="16.5" x14ac:dyDescent="0.3">
      <c r="A121" s="1">
        <v>41692</v>
      </c>
      <c r="B121" s="5">
        <f>YEAR(Table1[[#This Row],[Order Date]])</f>
        <v>2014</v>
      </c>
      <c r="C121" s="5">
        <f>MONTH(Table1[[#This Row],[Order Date]])</f>
        <v>2</v>
      </c>
      <c r="D121" t="s">
        <v>218</v>
      </c>
      <c r="E121" t="s">
        <v>27</v>
      </c>
      <c r="F121" t="s">
        <v>11</v>
      </c>
      <c r="G121" t="s">
        <v>12</v>
      </c>
      <c r="H121" t="s">
        <v>219</v>
      </c>
      <c r="I121">
        <v>19.440000000000001</v>
      </c>
      <c r="J121">
        <v>3</v>
      </c>
      <c r="K121">
        <v>9.33</v>
      </c>
    </row>
    <row r="122" spans="1:11" ht="16.5" x14ac:dyDescent="0.3">
      <c r="A122" s="1">
        <v>41693</v>
      </c>
      <c r="B122" s="5">
        <f>YEAR(Table1[[#This Row],[Order Date]])</f>
        <v>2014</v>
      </c>
      <c r="C122" s="5">
        <f>MONTH(Table1[[#This Row],[Order Date]])</f>
        <v>2</v>
      </c>
      <c r="D122" t="s">
        <v>220</v>
      </c>
      <c r="E122" t="s">
        <v>10</v>
      </c>
      <c r="F122" t="s">
        <v>11</v>
      </c>
      <c r="G122" t="s">
        <v>16</v>
      </c>
      <c r="H122" t="s">
        <v>221</v>
      </c>
      <c r="I122">
        <v>6.94</v>
      </c>
      <c r="J122">
        <v>3</v>
      </c>
      <c r="K122">
        <v>2.34</v>
      </c>
    </row>
    <row r="123" spans="1:11" ht="16.5" x14ac:dyDescent="0.3">
      <c r="A123" s="1">
        <v>41693</v>
      </c>
      <c r="B123" s="5">
        <f>YEAR(Table1[[#This Row],[Order Date]])</f>
        <v>2014</v>
      </c>
      <c r="C123" s="5">
        <f>MONTH(Table1[[#This Row],[Order Date]])</f>
        <v>2</v>
      </c>
      <c r="D123" t="s">
        <v>220</v>
      </c>
      <c r="E123" t="s">
        <v>10</v>
      </c>
      <c r="F123" t="s">
        <v>11</v>
      </c>
      <c r="G123" t="s">
        <v>20</v>
      </c>
      <c r="H123" t="s">
        <v>222</v>
      </c>
      <c r="I123">
        <v>4.43</v>
      </c>
      <c r="J123">
        <v>3</v>
      </c>
      <c r="K123">
        <v>-6.86</v>
      </c>
    </row>
    <row r="124" spans="1:11" ht="16.5" x14ac:dyDescent="0.3">
      <c r="A124" s="1">
        <v>41694</v>
      </c>
      <c r="B124" s="5">
        <f>YEAR(Table1[[#This Row],[Order Date]])</f>
        <v>2014</v>
      </c>
      <c r="C124" s="5">
        <f>MONTH(Table1[[#This Row],[Order Date]])</f>
        <v>2</v>
      </c>
      <c r="D124" t="s">
        <v>223</v>
      </c>
      <c r="E124" t="s">
        <v>91</v>
      </c>
      <c r="F124" t="s">
        <v>11</v>
      </c>
      <c r="G124" t="s">
        <v>12</v>
      </c>
      <c r="H124" t="s">
        <v>13</v>
      </c>
      <c r="I124">
        <v>32.9</v>
      </c>
      <c r="J124">
        <v>4</v>
      </c>
      <c r="K124">
        <v>11.1</v>
      </c>
    </row>
    <row r="125" spans="1:11" ht="16.5" x14ac:dyDescent="0.3">
      <c r="A125" s="1">
        <v>41694</v>
      </c>
      <c r="B125" s="5">
        <f>YEAR(Table1[[#This Row],[Order Date]])</f>
        <v>2014</v>
      </c>
      <c r="C125" s="5">
        <f>MONTH(Table1[[#This Row],[Order Date]])</f>
        <v>2</v>
      </c>
      <c r="D125" t="s">
        <v>223</v>
      </c>
      <c r="E125" t="s">
        <v>91</v>
      </c>
      <c r="F125" t="s">
        <v>11</v>
      </c>
      <c r="G125" t="s">
        <v>12</v>
      </c>
      <c r="H125" t="s">
        <v>224</v>
      </c>
      <c r="I125">
        <v>22.78</v>
      </c>
      <c r="J125">
        <v>3</v>
      </c>
      <c r="K125">
        <v>7.69</v>
      </c>
    </row>
    <row r="126" spans="1:11" ht="16.5" x14ac:dyDescent="0.3">
      <c r="A126" s="1">
        <v>41697</v>
      </c>
      <c r="B126" s="5">
        <f>YEAR(Table1[[#This Row],[Order Date]])</f>
        <v>2014</v>
      </c>
      <c r="C126" s="5">
        <f>MONTH(Table1[[#This Row],[Order Date]])</f>
        <v>2</v>
      </c>
      <c r="D126" t="s">
        <v>225</v>
      </c>
      <c r="E126" t="s">
        <v>78</v>
      </c>
      <c r="F126" t="s">
        <v>11</v>
      </c>
      <c r="G126" t="s">
        <v>24</v>
      </c>
      <c r="H126" t="s">
        <v>226</v>
      </c>
      <c r="I126">
        <v>19.46</v>
      </c>
      <c r="J126">
        <v>4</v>
      </c>
      <c r="K126">
        <v>3.4</v>
      </c>
    </row>
    <row r="127" spans="1:11" ht="16.5" x14ac:dyDescent="0.3">
      <c r="A127" s="1">
        <v>41699</v>
      </c>
      <c r="B127" s="5">
        <f>YEAR(Table1[[#This Row],[Order Date]])</f>
        <v>2014</v>
      </c>
      <c r="C127" s="5">
        <f>MONTH(Table1[[#This Row],[Order Date]])</f>
        <v>3</v>
      </c>
      <c r="D127" t="s">
        <v>227</v>
      </c>
      <c r="E127" t="s">
        <v>164</v>
      </c>
      <c r="F127" t="s">
        <v>34</v>
      </c>
      <c r="G127" t="s">
        <v>35</v>
      </c>
      <c r="H127" t="s">
        <v>36</v>
      </c>
      <c r="I127">
        <v>457.57</v>
      </c>
      <c r="J127">
        <v>2</v>
      </c>
      <c r="K127">
        <v>51.48</v>
      </c>
    </row>
    <row r="128" spans="1:11" ht="16.5" x14ac:dyDescent="0.3">
      <c r="A128" s="1">
        <v>41699</v>
      </c>
      <c r="B128" s="5">
        <f>YEAR(Table1[[#This Row],[Order Date]])</f>
        <v>2014</v>
      </c>
      <c r="C128" s="5">
        <f>MONTH(Table1[[#This Row],[Order Date]])</f>
        <v>3</v>
      </c>
      <c r="D128" t="s">
        <v>228</v>
      </c>
      <c r="E128" t="s">
        <v>149</v>
      </c>
      <c r="F128" t="s">
        <v>39</v>
      </c>
      <c r="G128" t="s">
        <v>40</v>
      </c>
      <c r="H128" t="s">
        <v>229</v>
      </c>
      <c r="I128">
        <v>5.94</v>
      </c>
      <c r="J128">
        <v>3</v>
      </c>
      <c r="K128">
        <v>1.6</v>
      </c>
    </row>
    <row r="129" spans="1:11" ht="16.5" x14ac:dyDescent="0.3">
      <c r="A129" s="1">
        <v>41699</v>
      </c>
      <c r="B129" s="5">
        <f>YEAR(Table1[[#This Row],[Order Date]])</f>
        <v>2014</v>
      </c>
      <c r="C129" s="5">
        <f>MONTH(Table1[[#This Row],[Order Date]])</f>
        <v>3</v>
      </c>
      <c r="D129" t="s">
        <v>230</v>
      </c>
      <c r="E129" t="s">
        <v>15</v>
      </c>
      <c r="F129" t="s">
        <v>34</v>
      </c>
      <c r="G129" t="s">
        <v>35</v>
      </c>
      <c r="H129" t="s">
        <v>231</v>
      </c>
      <c r="I129">
        <v>634.12</v>
      </c>
      <c r="J129">
        <v>6</v>
      </c>
      <c r="K129">
        <v>-172.12</v>
      </c>
    </row>
    <row r="130" spans="1:11" ht="16.5" x14ac:dyDescent="0.3">
      <c r="A130" s="1">
        <v>41699</v>
      </c>
      <c r="B130" s="5">
        <f>YEAR(Table1[[#This Row],[Order Date]])</f>
        <v>2014</v>
      </c>
      <c r="C130" s="5">
        <f>MONTH(Table1[[#This Row],[Order Date]])</f>
        <v>3</v>
      </c>
      <c r="D130" t="s">
        <v>230</v>
      </c>
      <c r="E130" t="s">
        <v>15</v>
      </c>
      <c r="F130" t="s">
        <v>11</v>
      </c>
      <c r="G130" t="s">
        <v>12</v>
      </c>
      <c r="H130" t="s">
        <v>232</v>
      </c>
      <c r="I130">
        <v>17.47</v>
      </c>
      <c r="J130">
        <v>3</v>
      </c>
      <c r="K130">
        <v>5.68</v>
      </c>
    </row>
    <row r="131" spans="1:11" ht="16.5" x14ac:dyDescent="0.3">
      <c r="A131" s="1">
        <v>41699</v>
      </c>
      <c r="B131" s="5">
        <f>YEAR(Table1[[#This Row],[Order Date]])</f>
        <v>2014</v>
      </c>
      <c r="C131" s="5">
        <f>MONTH(Table1[[#This Row],[Order Date]])</f>
        <v>3</v>
      </c>
      <c r="D131" t="s">
        <v>233</v>
      </c>
      <c r="E131" t="s">
        <v>10</v>
      </c>
      <c r="F131" t="s">
        <v>11</v>
      </c>
      <c r="G131" t="s">
        <v>43</v>
      </c>
      <c r="H131" t="s">
        <v>234</v>
      </c>
      <c r="I131">
        <v>18.84</v>
      </c>
      <c r="J131">
        <v>5</v>
      </c>
      <c r="K131">
        <v>-3.53</v>
      </c>
    </row>
    <row r="132" spans="1:11" ht="16.5" x14ac:dyDescent="0.3">
      <c r="A132" s="1">
        <v>41699</v>
      </c>
      <c r="B132" s="5">
        <f>YEAR(Table1[[#This Row],[Order Date]])</f>
        <v>2014</v>
      </c>
      <c r="C132" s="5">
        <f>MONTH(Table1[[#This Row],[Order Date]])</f>
        <v>3</v>
      </c>
      <c r="D132" t="s">
        <v>233</v>
      </c>
      <c r="E132" t="s">
        <v>10</v>
      </c>
      <c r="F132" t="s">
        <v>34</v>
      </c>
      <c r="G132" t="s">
        <v>35</v>
      </c>
      <c r="H132" t="s">
        <v>235</v>
      </c>
      <c r="I132">
        <v>362.25</v>
      </c>
      <c r="J132">
        <v>6</v>
      </c>
      <c r="K132">
        <v>0</v>
      </c>
    </row>
    <row r="133" spans="1:11" ht="16.5" x14ac:dyDescent="0.3">
      <c r="A133" s="1">
        <v>41699</v>
      </c>
      <c r="B133" s="5">
        <f>YEAR(Table1[[#This Row],[Order Date]])</f>
        <v>2014</v>
      </c>
      <c r="C133" s="5">
        <f>MONTH(Table1[[#This Row],[Order Date]])</f>
        <v>3</v>
      </c>
      <c r="D133" t="s">
        <v>233</v>
      </c>
      <c r="E133" t="s">
        <v>10</v>
      </c>
      <c r="F133" t="s">
        <v>34</v>
      </c>
      <c r="G133" t="s">
        <v>47</v>
      </c>
      <c r="H133" t="s">
        <v>86</v>
      </c>
      <c r="I133">
        <v>63.55</v>
      </c>
      <c r="J133">
        <v>6</v>
      </c>
      <c r="K133">
        <v>-34.950000000000003</v>
      </c>
    </row>
    <row r="134" spans="1:11" ht="16.5" x14ac:dyDescent="0.3">
      <c r="A134" s="1">
        <v>41699</v>
      </c>
      <c r="B134" s="5">
        <f>YEAR(Table1[[#This Row],[Order Date]])</f>
        <v>2014</v>
      </c>
      <c r="C134" s="5">
        <f>MONTH(Table1[[#This Row],[Order Date]])</f>
        <v>3</v>
      </c>
      <c r="D134" t="s">
        <v>233</v>
      </c>
      <c r="E134" t="s">
        <v>10</v>
      </c>
      <c r="F134" t="s">
        <v>11</v>
      </c>
      <c r="G134" t="s">
        <v>18</v>
      </c>
      <c r="H134" t="s">
        <v>236</v>
      </c>
      <c r="I134">
        <v>129.55000000000001</v>
      </c>
      <c r="J134">
        <v>3</v>
      </c>
      <c r="K134">
        <v>-22.67</v>
      </c>
    </row>
    <row r="135" spans="1:11" ht="16.5" x14ac:dyDescent="0.3">
      <c r="A135" s="1">
        <v>41699</v>
      </c>
      <c r="B135" s="5">
        <f>YEAR(Table1[[#This Row],[Order Date]])</f>
        <v>2014</v>
      </c>
      <c r="C135" s="5">
        <f>MONTH(Table1[[#This Row],[Order Date]])</f>
        <v>3</v>
      </c>
      <c r="D135" t="s">
        <v>237</v>
      </c>
      <c r="E135" t="s">
        <v>10</v>
      </c>
      <c r="F135" t="s">
        <v>11</v>
      </c>
      <c r="G135" t="s">
        <v>18</v>
      </c>
      <c r="H135" t="s">
        <v>144</v>
      </c>
      <c r="I135">
        <v>137.35</v>
      </c>
      <c r="J135">
        <v>3</v>
      </c>
      <c r="K135">
        <v>8.58</v>
      </c>
    </row>
    <row r="136" spans="1:11" ht="16.5" x14ac:dyDescent="0.3">
      <c r="A136" s="1">
        <v>41699</v>
      </c>
      <c r="B136" s="5">
        <f>YEAR(Table1[[#This Row],[Order Date]])</f>
        <v>2014</v>
      </c>
      <c r="C136" s="5">
        <f>MONTH(Table1[[#This Row],[Order Date]])</f>
        <v>3</v>
      </c>
      <c r="D136" t="s">
        <v>237</v>
      </c>
      <c r="E136" t="s">
        <v>10</v>
      </c>
      <c r="F136" t="s">
        <v>34</v>
      </c>
      <c r="G136" t="s">
        <v>145</v>
      </c>
      <c r="H136" t="s">
        <v>238</v>
      </c>
      <c r="I136">
        <v>376.51</v>
      </c>
      <c r="J136">
        <v>3</v>
      </c>
      <c r="K136">
        <v>-43.03</v>
      </c>
    </row>
    <row r="137" spans="1:11" ht="16.5" x14ac:dyDescent="0.3">
      <c r="A137" s="1">
        <v>41700</v>
      </c>
      <c r="B137" s="5">
        <f>YEAR(Table1[[#This Row],[Order Date]])</f>
        <v>2014</v>
      </c>
      <c r="C137" s="5">
        <f>MONTH(Table1[[#This Row],[Order Date]])</f>
        <v>3</v>
      </c>
      <c r="D137" t="s">
        <v>239</v>
      </c>
      <c r="E137" t="s">
        <v>149</v>
      </c>
      <c r="F137" t="s">
        <v>11</v>
      </c>
      <c r="G137" t="s">
        <v>63</v>
      </c>
      <c r="H137" t="s">
        <v>64</v>
      </c>
      <c r="I137">
        <v>11.36</v>
      </c>
      <c r="J137">
        <v>2</v>
      </c>
      <c r="K137">
        <v>5.34</v>
      </c>
    </row>
    <row r="138" spans="1:11" ht="16.5" x14ac:dyDescent="0.3">
      <c r="A138" s="1">
        <v>41700</v>
      </c>
      <c r="B138" s="5">
        <f>YEAR(Table1[[#This Row],[Order Date]])</f>
        <v>2014</v>
      </c>
      <c r="C138" s="5">
        <f>MONTH(Table1[[#This Row],[Order Date]])</f>
        <v>3</v>
      </c>
      <c r="D138" t="s">
        <v>239</v>
      </c>
      <c r="E138" t="s">
        <v>149</v>
      </c>
      <c r="F138" t="s">
        <v>11</v>
      </c>
      <c r="G138" t="s">
        <v>12</v>
      </c>
      <c r="H138" t="s">
        <v>240</v>
      </c>
      <c r="I138">
        <v>36.4</v>
      </c>
      <c r="J138">
        <v>5</v>
      </c>
      <c r="K138">
        <v>17.47</v>
      </c>
    </row>
    <row r="139" spans="1:11" ht="16.5" x14ac:dyDescent="0.3">
      <c r="A139" s="1">
        <v>41700</v>
      </c>
      <c r="B139" s="5">
        <f>YEAR(Table1[[#This Row],[Order Date]])</f>
        <v>2014</v>
      </c>
      <c r="C139" s="5">
        <f>MONTH(Table1[[#This Row],[Order Date]])</f>
        <v>3</v>
      </c>
      <c r="D139" t="s">
        <v>241</v>
      </c>
      <c r="E139" t="s">
        <v>23</v>
      </c>
      <c r="F139" t="s">
        <v>11</v>
      </c>
      <c r="G139" t="s">
        <v>12</v>
      </c>
      <c r="H139" t="s">
        <v>242</v>
      </c>
      <c r="I139">
        <v>3.42</v>
      </c>
      <c r="J139">
        <v>1</v>
      </c>
      <c r="K139">
        <v>1.07</v>
      </c>
    </row>
    <row r="140" spans="1:11" ht="16.5" x14ac:dyDescent="0.3">
      <c r="A140" s="1">
        <v>41700</v>
      </c>
      <c r="B140" s="5">
        <f>YEAR(Table1[[#This Row],[Order Date]])</f>
        <v>2014</v>
      </c>
      <c r="C140" s="5">
        <f>MONTH(Table1[[#This Row],[Order Date]])</f>
        <v>3</v>
      </c>
      <c r="D140" t="s">
        <v>241</v>
      </c>
      <c r="E140" t="s">
        <v>23</v>
      </c>
      <c r="F140" t="s">
        <v>39</v>
      </c>
      <c r="G140" t="s">
        <v>52</v>
      </c>
      <c r="H140" t="s">
        <v>243</v>
      </c>
      <c r="I140">
        <v>151.19999999999999</v>
      </c>
      <c r="J140">
        <v>3</v>
      </c>
      <c r="K140">
        <v>32.130000000000003</v>
      </c>
    </row>
    <row r="141" spans="1:11" ht="16.5" x14ac:dyDescent="0.3">
      <c r="A141" s="1">
        <v>41701</v>
      </c>
      <c r="B141" s="5">
        <f>YEAR(Table1[[#This Row],[Order Date]])</f>
        <v>2014</v>
      </c>
      <c r="C141" s="5">
        <f>MONTH(Table1[[#This Row],[Order Date]])</f>
        <v>3</v>
      </c>
      <c r="D141" t="s">
        <v>244</v>
      </c>
      <c r="E141" t="s">
        <v>245</v>
      </c>
      <c r="F141" t="s">
        <v>11</v>
      </c>
      <c r="G141" t="s">
        <v>24</v>
      </c>
      <c r="H141" t="s">
        <v>226</v>
      </c>
      <c r="I141">
        <v>19.46</v>
      </c>
      <c r="J141">
        <v>4</v>
      </c>
      <c r="K141">
        <v>3.4</v>
      </c>
    </row>
    <row r="142" spans="1:11" ht="16.5" x14ac:dyDescent="0.3">
      <c r="A142" s="1">
        <v>41701</v>
      </c>
      <c r="B142" s="5">
        <f>YEAR(Table1[[#This Row],[Order Date]])</f>
        <v>2014</v>
      </c>
      <c r="C142" s="5">
        <f>MONTH(Table1[[#This Row],[Order Date]])</f>
        <v>3</v>
      </c>
      <c r="D142" t="s">
        <v>246</v>
      </c>
      <c r="E142" t="s">
        <v>149</v>
      </c>
      <c r="F142" t="s">
        <v>39</v>
      </c>
      <c r="G142" t="s">
        <v>40</v>
      </c>
      <c r="H142" t="s">
        <v>247</v>
      </c>
      <c r="I142">
        <v>9.99</v>
      </c>
      <c r="J142">
        <v>1</v>
      </c>
      <c r="K142">
        <v>4.5999999999999996</v>
      </c>
    </row>
    <row r="143" spans="1:11" ht="16.5" x14ac:dyDescent="0.3">
      <c r="A143" s="1">
        <v>41701</v>
      </c>
      <c r="B143" s="5">
        <f>YEAR(Table1[[#This Row],[Order Date]])</f>
        <v>2014</v>
      </c>
      <c r="C143" s="5">
        <f>MONTH(Table1[[#This Row],[Order Date]])</f>
        <v>3</v>
      </c>
      <c r="D143" t="s">
        <v>246</v>
      </c>
      <c r="E143" t="s">
        <v>149</v>
      </c>
      <c r="F143" t="s">
        <v>11</v>
      </c>
      <c r="G143" t="s">
        <v>20</v>
      </c>
      <c r="H143" t="s">
        <v>165</v>
      </c>
      <c r="I143">
        <v>125.76</v>
      </c>
      <c r="J143">
        <v>3</v>
      </c>
      <c r="K143">
        <v>40.869999999999997</v>
      </c>
    </row>
    <row r="144" spans="1:11" ht="16.5" x14ac:dyDescent="0.3">
      <c r="A144" s="1">
        <v>41701</v>
      </c>
      <c r="B144" s="5">
        <f>YEAR(Table1[[#This Row],[Order Date]])</f>
        <v>2014</v>
      </c>
      <c r="C144" s="5">
        <f>MONTH(Table1[[#This Row],[Order Date]])</f>
        <v>3</v>
      </c>
      <c r="D144" t="s">
        <v>246</v>
      </c>
      <c r="E144" t="s">
        <v>149</v>
      </c>
      <c r="F144" t="s">
        <v>11</v>
      </c>
      <c r="G144" t="s">
        <v>20</v>
      </c>
      <c r="H144" t="s">
        <v>248</v>
      </c>
      <c r="I144">
        <v>25.32</v>
      </c>
      <c r="J144">
        <v>5</v>
      </c>
      <c r="K144">
        <v>9.18</v>
      </c>
    </row>
    <row r="145" spans="1:11" ht="16.5" x14ac:dyDescent="0.3">
      <c r="A145" s="1">
        <v>41701</v>
      </c>
      <c r="B145" s="5">
        <f>YEAR(Table1[[#This Row],[Order Date]])</f>
        <v>2014</v>
      </c>
      <c r="C145" s="5">
        <f>MONTH(Table1[[#This Row],[Order Date]])</f>
        <v>3</v>
      </c>
      <c r="D145" t="s">
        <v>249</v>
      </c>
      <c r="E145" t="s">
        <v>78</v>
      </c>
      <c r="F145" t="s">
        <v>11</v>
      </c>
      <c r="G145" t="s">
        <v>16</v>
      </c>
      <c r="H145" t="s">
        <v>250</v>
      </c>
      <c r="I145">
        <v>15.12</v>
      </c>
      <c r="J145">
        <v>3</v>
      </c>
      <c r="K145">
        <v>4.91</v>
      </c>
    </row>
    <row r="146" spans="1:11" ht="16.5" x14ac:dyDescent="0.3">
      <c r="A146" s="1">
        <v>41701</v>
      </c>
      <c r="B146" s="5">
        <f>YEAR(Table1[[#This Row],[Order Date]])</f>
        <v>2014</v>
      </c>
      <c r="C146" s="5">
        <f>MONTH(Table1[[#This Row],[Order Date]])</f>
        <v>3</v>
      </c>
      <c r="D146" t="s">
        <v>249</v>
      </c>
      <c r="E146" t="s">
        <v>78</v>
      </c>
      <c r="F146" t="s">
        <v>34</v>
      </c>
      <c r="G146" t="s">
        <v>74</v>
      </c>
      <c r="H146" t="s">
        <v>99</v>
      </c>
      <c r="I146">
        <v>302.45</v>
      </c>
      <c r="J146">
        <v>5</v>
      </c>
      <c r="K146">
        <v>-199.62</v>
      </c>
    </row>
    <row r="147" spans="1:11" ht="16.5" x14ac:dyDescent="0.3">
      <c r="A147" s="1">
        <v>41701</v>
      </c>
      <c r="B147" s="5">
        <f>YEAR(Table1[[#This Row],[Order Date]])</f>
        <v>2014</v>
      </c>
      <c r="C147" s="5">
        <f>MONTH(Table1[[#This Row],[Order Date]])</f>
        <v>3</v>
      </c>
      <c r="D147" t="s">
        <v>249</v>
      </c>
      <c r="E147" t="s">
        <v>78</v>
      </c>
      <c r="F147" t="s">
        <v>11</v>
      </c>
      <c r="G147" t="s">
        <v>18</v>
      </c>
      <c r="H147" t="s">
        <v>251</v>
      </c>
      <c r="I147">
        <v>44.67</v>
      </c>
      <c r="J147">
        <v>8</v>
      </c>
      <c r="K147">
        <v>-10.050000000000001</v>
      </c>
    </row>
    <row r="148" spans="1:11" ht="16.5" x14ac:dyDescent="0.3">
      <c r="A148" s="1">
        <v>41701</v>
      </c>
      <c r="B148" s="5">
        <f>YEAR(Table1[[#This Row],[Order Date]])</f>
        <v>2014</v>
      </c>
      <c r="C148" s="5">
        <f>MONTH(Table1[[#This Row],[Order Date]])</f>
        <v>3</v>
      </c>
      <c r="D148" t="s">
        <v>252</v>
      </c>
      <c r="E148" t="s">
        <v>10</v>
      </c>
      <c r="F148" t="s">
        <v>11</v>
      </c>
      <c r="G148" t="s">
        <v>92</v>
      </c>
      <c r="H148" t="s">
        <v>253</v>
      </c>
      <c r="I148">
        <v>176.77</v>
      </c>
      <c r="J148">
        <v>3</v>
      </c>
      <c r="K148">
        <v>-459.61</v>
      </c>
    </row>
    <row r="149" spans="1:11" ht="16.5" x14ac:dyDescent="0.3">
      <c r="A149" s="1">
        <v>41701</v>
      </c>
      <c r="B149" s="5">
        <f>YEAR(Table1[[#This Row],[Order Date]])</f>
        <v>2014</v>
      </c>
      <c r="C149" s="5">
        <f>MONTH(Table1[[#This Row],[Order Date]])</f>
        <v>3</v>
      </c>
      <c r="D149" t="s">
        <v>254</v>
      </c>
      <c r="E149" t="s">
        <v>27</v>
      </c>
      <c r="F149" t="s">
        <v>34</v>
      </c>
      <c r="G149" t="s">
        <v>145</v>
      </c>
      <c r="H149" t="s">
        <v>255</v>
      </c>
      <c r="I149">
        <v>626.35</v>
      </c>
      <c r="J149">
        <v>3</v>
      </c>
      <c r="K149">
        <v>-23.49</v>
      </c>
    </row>
    <row r="150" spans="1:11" ht="16.5" x14ac:dyDescent="0.3">
      <c r="A150" s="1">
        <v>41702</v>
      </c>
      <c r="B150" s="5">
        <f>YEAR(Table1[[#This Row],[Order Date]])</f>
        <v>2014</v>
      </c>
      <c r="C150" s="5">
        <f>MONTH(Table1[[#This Row],[Order Date]])</f>
        <v>3</v>
      </c>
      <c r="D150" t="s">
        <v>256</v>
      </c>
      <c r="E150" t="s">
        <v>70</v>
      </c>
      <c r="F150" t="s">
        <v>11</v>
      </c>
      <c r="G150" t="s">
        <v>18</v>
      </c>
      <c r="H150" t="s">
        <v>257</v>
      </c>
      <c r="I150">
        <v>354.9</v>
      </c>
      <c r="J150">
        <v>5</v>
      </c>
      <c r="K150">
        <v>17.75</v>
      </c>
    </row>
    <row r="151" spans="1:11" ht="16.5" x14ac:dyDescent="0.3">
      <c r="A151" s="1">
        <v>41702</v>
      </c>
      <c r="B151" s="5">
        <f>YEAR(Table1[[#This Row],[Order Date]])</f>
        <v>2014</v>
      </c>
      <c r="C151" s="5">
        <f>MONTH(Table1[[#This Row],[Order Date]])</f>
        <v>3</v>
      </c>
      <c r="D151" t="s">
        <v>193</v>
      </c>
      <c r="E151" t="s">
        <v>123</v>
      </c>
      <c r="F151" t="s">
        <v>11</v>
      </c>
      <c r="G151" t="s">
        <v>24</v>
      </c>
      <c r="H151" t="s">
        <v>258</v>
      </c>
      <c r="I151">
        <v>15.55</v>
      </c>
      <c r="J151">
        <v>3</v>
      </c>
      <c r="K151">
        <v>2.33</v>
      </c>
    </row>
    <row r="152" spans="1:11" ht="16.5" x14ac:dyDescent="0.3">
      <c r="A152" s="1">
        <v>41703</v>
      </c>
      <c r="B152" s="5">
        <f>YEAR(Table1[[#This Row],[Order Date]])</f>
        <v>2014</v>
      </c>
      <c r="C152" s="5">
        <f>MONTH(Table1[[#This Row],[Order Date]])</f>
        <v>3</v>
      </c>
      <c r="D152" t="s">
        <v>259</v>
      </c>
      <c r="E152" t="s">
        <v>149</v>
      </c>
      <c r="F152" t="s">
        <v>11</v>
      </c>
      <c r="G152" t="s">
        <v>24</v>
      </c>
      <c r="H152" t="s">
        <v>260</v>
      </c>
      <c r="I152">
        <v>59.52</v>
      </c>
      <c r="J152">
        <v>3</v>
      </c>
      <c r="K152">
        <v>15.48</v>
      </c>
    </row>
    <row r="153" spans="1:11" ht="16.5" x14ac:dyDescent="0.3">
      <c r="A153" s="1">
        <v>41703</v>
      </c>
      <c r="B153" s="5">
        <f>YEAR(Table1[[#This Row],[Order Date]])</f>
        <v>2014</v>
      </c>
      <c r="C153" s="5">
        <f>MONTH(Table1[[#This Row],[Order Date]])</f>
        <v>3</v>
      </c>
      <c r="D153" t="s">
        <v>259</v>
      </c>
      <c r="E153" t="s">
        <v>149</v>
      </c>
      <c r="F153" t="s">
        <v>39</v>
      </c>
      <c r="G153" t="s">
        <v>52</v>
      </c>
      <c r="H153" t="s">
        <v>261</v>
      </c>
      <c r="I153">
        <v>479.97</v>
      </c>
      <c r="J153">
        <v>3</v>
      </c>
      <c r="K153">
        <v>177.59</v>
      </c>
    </row>
    <row r="154" spans="1:11" ht="16.5" x14ac:dyDescent="0.3">
      <c r="A154" s="1">
        <v>41703</v>
      </c>
      <c r="B154" s="5">
        <f>YEAR(Table1[[#This Row],[Order Date]])</f>
        <v>2014</v>
      </c>
      <c r="C154" s="5">
        <f>MONTH(Table1[[#This Row],[Order Date]])</f>
        <v>3</v>
      </c>
      <c r="D154" t="s">
        <v>259</v>
      </c>
      <c r="E154" t="s">
        <v>149</v>
      </c>
      <c r="F154" t="s">
        <v>11</v>
      </c>
      <c r="G154" t="s">
        <v>200</v>
      </c>
      <c r="H154" t="s">
        <v>262</v>
      </c>
      <c r="I154">
        <v>18.62</v>
      </c>
      <c r="J154">
        <v>2</v>
      </c>
      <c r="K154">
        <v>5.4</v>
      </c>
    </row>
    <row r="155" spans="1:11" ht="16.5" x14ac:dyDescent="0.3">
      <c r="A155" s="1">
        <v>41703</v>
      </c>
      <c r="B155" s="5">
        <f>YEAR(Table1[[#This Row],[Order Date]])</f>
        <v>2014</v>
      </c>
      <c r="C155" s="5">
        <f>MONTH(Table1[[#This Row],[Order Date]])</f>
        <v>3</v>
      </c>
      <c r="D155" t="s">
        <v>259</v>
      </c>
      <c r="E155" t="s">
        <v>149</v>
      </c>
      <c r="F155" t="s">
        <v>11</v>
      </c>
      <c r="G155" t="s">
        <v>20</v>
      </c>
      <c r="H155" t="s">
        <v>263</v>
      </c>
      <c r="I155">
        <v>49.63</v>
      </c>
      <c r="J155">
        <v>6</v>
      </c>
      <c r="K155">
        <v>16.75</v>
      </c>
    </row>
    <row r="156" spans="1:11" ht="16.5" x14ac:dyDescent="0.3">
      <c r="A156" s="1">
        <v>41703</v>
      </c>
      <c r="B156" s="5">
        <f>YEAR(Table1[[#This Row],[Order Date]])</f>
        <v>2014</v>
      </c>
      <c r="C156" s="5">
        <f>MONTH(Table1[[#This Row],[Order Date]])</f>
        <v>3</v>
      </c>
      <c r="D156" t="s">
        <v>259</v>
      </c>
      <c r="E156" t="s">
        <v>149</v>
      </c>
      <c r="F156" t="s">
        <v>11</v>
      </c>
      <c r="G156" t="s">
        <v>12</v>
      </c>
      <c r="H156" t="s">
        <v>264</v>
      </c>
      <c r="I156">
        <v>97.82</v>
      </c>
      <c r="J156">
        <v>2</v>
      </c>
      <c r="K156">
        <v>45.98</v>
      </c>
    </row>
    <row r="157" spans="1:11" ht="16.5" x14ac:dyDescent="0.3">
      <c r="A157" s="1">
        <v>41705</v>
      </c>
      <c r="B157" s="5">
        <f>YEAR(Table1[[#This Row],[Order Date]])</f>
        <v>2014</v>
      </c>
      <c r="C157" s="5">
        <f>MONTH(Table1[[#This Row],[Order Date]])</f>
        <v>3</v>
      </c>
      <c r="D157" t="s">
        <v>210</v>
      </c>
      <c r="E157" t="s">
        <v>164</v>
      </c>
      <c r="F157" t="s">
        <v>34</v>
      </c>
      <c r="G157" t="s">
        <v>35</v>
      </c>
      <c r="H157" t="s">
        <v>265</v>
      </c>
      <c r="I157">
        <v>48.71</v>
      </c>
      <c r="J157">
        <v>1</v>
      </c>
      <c r="K157">
        <v>5.48</v>
      </c>
    </row>
    <row r="158" spans="1:11" ht="16.5" x14ac:dyDescent="0.3">
      <c r="A158" s="1">
        <v>41705</v>
      </c>
      <c r="B158" s="5">
        <f>YEAR(Table1[[#This Row],[Order Date]])</f>
        <v>2014</v>
      </c>
      <c r="C158" s="5">
        <f>MONTH(Table1[[#This Row],[Order Date]])</f>
        <v>3</v>
      </c>
      <c r="D158" t="s">
        <v>210</v>
      </c>
      <c r="E158" t="s">
        <v>164</v>
      </c>
      <c r="F158" t="s">
        <v>11</v>
      </c>
      <c r="G158" t="s">
        <v>24</v>
      </c>
      <c r="H158" t="s">
        <v>266</v>
      </c>
      <c r="I158">
        <v>17.940000000000001</v>
      </c>
      <c r="J158">
        <v>3</v>
      </c>
      <c r="K158">
        <v>4.66</v>
      </c>
    </row>
    <row r="159" spans="1:11" ht="16.5" x14ac:dyDescent="0.3">
      <c r="A159" s="1">
        <v>41705</v>
      </c>
      <c r="B159" s="5">
        <f>YEAR(Table1[[#This Row],[Order Date]])</f>
        <v>2014</v>
      </c>
      <c r="C159" s="5">
        <f>MONTH(Table1[[#This Row],[Order Date]])</f>
        <v>3</v>
      </c>
      <c r="D159" t="s">
        <v>210</v>
      </c>
      <c r="E159" t="s">
        <v>164</v>
      </c>
      <c r="F159" t="s">
        <v>11</v>
      </c>
      <c r="G159" t="s">
        <v>18</v>
      </c>
      <c r="H159" t="s">
        <v>267</v>
      </c>
      <c r="I159">
        <v>242.94</v>
      </c>
      <c r="J159">
        <v>3</v>
      </c>
      <c r="K159">
        <v>4.8600000000000003</v>
      </c>
    </row>
    <row r="160" spans="1:11" ht="16.5" x14ac:dyDescent="0.3">
      <c r="A160" s="1">
        <v>41705</v>
      </c>
      <c r="B160" s="5">
        <f>YEAR(Table1[[#This Row],[Order Date]])</f>
        <v>2014</v>
      </c>
      <c r="C160" s="5">
        <f>MONTH(Table1[[#This Row],[Order Date]])</f>
        <v>3</v>
      </c>
      <c r="D160" t="s">
        <v>268</v>
      </c>
      <c r="E160" t="s">
        <v>164</v>
      </c>
      <c r="F160" t="s">
        <v>11</v>
      </c>
      <c r="G160" t="s">
        <v>20</v>
      </c>
      <c r="H160" t="s">
        <v>269</v>
      </c>
      <c r="I160">
        <v>107.65</v>
      </c>
      <c r="J160">
        <v>2</v>
      </c>
      <c r="K160">
        <v>33.64</v>
      </c>
    </row>
    <row r="161" spans="1:11" ht="16.5" x14ac:dyDescent="0.3">
      <c r="A161" s="1">
        <v>41705</v>
      </c>
      <c r="B161" s="5">
        <f>YEAR(Table1[[#This Row],[Order Date]])</f>
        <v>2014</v>
      </c>
      <c r="C161" s="5">
        <f>MONTH(Table1[[#This Row],[Order Date]])</f>
        <v>3</v>
      </c>
      <c r="D161" t="s">
        <v>270</v>
      </c>
      <c r="E161" t="s">
        <v>164</v>
      </c>
      <c r="F161" t="s">
        <v>11</v>
      </c>
      <c r="G161" t="s">
        <v>24</v>
      </c>
      <c r="H161" t="s">
        <v>271</v>
      </c>
      <c r="I161">
        <v>20.65</v>
      </c>
      <c r="J161">
        <v>5</v>
      </c>
      <c r="K161">
        <v>9.5</v>
      </c>
    </row>
    <row r="162" spans="1:11" ht="16.5" x14ac:dyDescent="0.3">
      <c r="A162" s="1">
        <v>41705</v>
      </c>
      <c r="B162" s="5">
        <f>YEAR(Table1[[#This Row],[Order Date]])</f>
        <v>2014</v>
      </c>
      <c r="C162" s="5">
        <f>MONTH(Table1[[#This Row],[Order Date]])</f>
        <v>3</v>
      </c>
      <c r="D162" t="s">
        <v>270</v>
      </c>
      <c r="E162" t="s">
        <v>164</v>
      </c>
      <c r="F162" t="s">
        <v>11</v>
      </c>
      <c r="G162" t="s">
        <v>18</v>
      </c>
      <c r="H162" t="s">
        <v>272</v>
      </c>
      <c r="I162">
        <v>204.9</v>
      </c>
      <c r="J162">
        <v>5</v>
      </c>
      <c r="K162">
        <v>0</v>
      </c>
    </row>
    <row r="163" spans="1:11" ht="16.5" x14ac:dyDescent="0.3">
      <c r="A163" s="1">
        <v>41705</v>
      </c>
      <c r="B163" s="5">
        <f>YEAR(Table1[[#This Row],[Order Date]])</f>
        <v>2014</v>
      </c>
      <c r="C163" s="5">
        <f>MONTH(Table1[[#This Row],[Order Date]])</f>
        <v>3</v>
      </c>
      <c r="D163" t="s">
        <v>270</v>
      </c>
      <c r="E163" t="s">
        <v>164</v>
      </c>
      <c r="F163" t="s">
        <v>34</v>
      </c>
      <c r="G163" t="s">
        <v>35</v>
      </c>
      <c r="H163" t="s">
        <v>273</v>
      </c>
      <c r="I163">
        <v>436.7</v>
      </c>
      <c r="J163">
        <v>6</v>
      </c>
      <c r="K163">
        <v>21.84</v>
      </c>
    </row>
    <row r="164" spans="1:11" ht="16.5" x14ac:dyDescent="0.3">
      <c r="A164" s="1">
        <v>41705</v>
      </c>
      <c r="B164" s="5">
        <f>YEAR(Table1[[#This Row],[Order Date]])</f>
        <v>2014</v>
      </c>
      <c r="C164" s="5">
        <f>MONTH(Table1[[#This Row],[Order Date]])</f>
        <v>3</v>
      </c>
      <c r="D164" t="s">
        <v>270</v>
      </c>
      <c r="E164" t="s">
        <v>164</v>
      </c>
      <c r="F164" t="s">
        <v>34</v>
      </c>
      <c r="G164" t="s">
        <v>35</v>
      </c>
      <c r="H164" t="s">
        <v>274</v>
      </c>
      <c r="I164">
        <v>481.57</v>
      </c>
      <c r="J164">
        <v>2</v>
      </c>
      <c r="K164">
        <v>54.18</v>
      </c>
    </row>
    <row r="165" spans="1:11" ht="16.5" x14ac:dyDescent="0.3">
      <c r="A165" s="1">
        <v>41708</v>
      </c>
      <c r="B165" s="5">
        <f>YEAR(Table1[[#This Row],[Order Date]])</f>
        <v>2014</v>
      </c>
      <c r="C165" s="5">
        <f>MONTH(Table1[[#This Row],[Order Date]])</f>
        <v>3</v>
      </c>
      <c r="D165" t="s">
        <v>275</v>
      </c>
      <c r="E165" t="s">
        <v>110</v>
      </c>
      <c r="F165" t="s">
        <v>11</v>
      </c>
      <c r="G165" t="s">
        <v>12</v>
      </c>
      <c r="H165" t="s">
        <v>276</v>
      </c>
      <c r="I165">
        <v>22.38</v>
      </c>
      <c r="J165">
        <v>2</v>
      </c>
      <c r="K165">
        <v>10.74</v>
      </c>
    </row>
    <row r="166" spans="1:11" ht="16.5" x14ac:dyDescent="0.3">
      <c r="A166" s="1">
        <v>41708</v>
      </c>
      <c r="B166" s="5">
        <f>YEAR(Table1[[#This Row],[Order Date]])</f>
        <v>2014</v>
      </c>
      <c r="C166" s="5">
        <f>MONTH(Table1[[#This Row],[Order Date]])</f>
        <v>3</v>
      </c>
      <c r="D166" t="s">
        <v>277</v>
      </c>
      <c r="E166" t="s">
        <v>278</v>
      </c>
      <c r="F166" t="s">
        <v>11</v>
      </c>
      <c r="G166" t="s">
        <v>18</v>
      </c>
      <c r="H166" t="s">
        <v>73</v>
      </c>
      <c r="I166">
        <v>636.41</v>
      </c>
      <c r="J166">
        <v>3</v>
      </c>
      <c r="K166">
        <v>-15.91</v>
      </c>
    </row>
    <row r="167" spans="1:11" ht="16.5" x14ac:dyDescent="0.3">
      <c r="A167" s="1">
        <v>41708</v>
      </c>
      <c r="B167" s="5">
        <f>YEAR(Table1[[#This Row],[Order Date]])</f>
        <v>2014</v>
      </c>
      <c r="C167" s="5">
        <f>MONTH(Table1[[#This Row],[Order Date]])</f>
        <v>3</v>
      </c>
      <c r="D167" t="s">
        <v>277</v>
      </c>
      <c r="E167" t="s">
        <v>278</v>
      </c>
      <c r="F167" t="s">
        <v>11</v>
      </c>
      <c r="G167" t="s">
        <v>24</v>
      </c>
      <c r="H167" t="s">
        <v>279</v>
      </c>
      <c r="I167">
        <v>83.17</v>
      </c>
      <c r="J167">
        <v>4</v>
      </c>
      <c r="K167">
        <v>9.36</v>
      </c>
    </row>
    <row r="168" spans="1:11" ht="16.5" x14ac:dyDescent="0.3">
      <c r="A168" s="1">
        <v>41709</v>
      </c>
      <c r="B168" s="5">
        <f>YEAR(Table1[[#This Row],[Order Date]])</f>
        <v>2014</v>
      </c>
      <c r="C168" s="5">
        <f>MONTH(Table1[[#This Row],[Order Date]])</f>
        <v>3</v>
      </c>
      <c r="D168" t="s">
        <v>280</v>
      </c>
      <c r="E168" t="s">
        <v>78</v>
      </c>
      <c r="F168" t="s">
        <v>34</v>
      </c>
      <c r="G168" t="s">
        <v>47</v>
      </c>
      <c r="H168" t="s">
        <v>281</v>
      </c>
      <c r="I168">
        <v>8.32</v>
      </c>
      <c r="J168">
        <v>5</v>
      </c>
      <c r="K168">
        <v>2.29</v>
      </c>
    </row>
    <row r="169" spans="1:11" ht="16.5" x14ac:dyDescent="0.3">
      <c r="A169" s="1">
        <v>41709</v>
      </c>
      <c r="B169" s="5">
        <f>YEAR(Table1[[#This Row],[Order Date]])</f>
        <v>2014</v>
      </c>
      <c r="C169" s="5">
        <f>MONTH(Table1[[#This Row],[Order Date]])</f>
        <v>3</v>
      </c>
      <c r="D169" t="s">
        <v>280</v>
      </c>
      <c r="E169" t="s">
        <v>78</v>
      </c>
      <c r="F169" t="s">
        <v>11</v>
      </c>
      <c r="G169" t="s">
        <v>43</v>
      </c>
      <c r="H169" t="s">
        <v>282</v>
      </c>
      <c r="I169">
        <v>10.46</v>
      </c>
      <c r="J169">
        <v>6</v>
      </c>
      <c r="K169">
        <v>1.7</v>
      </c>
    </row>
    <row r="170" spans="1:11" ht="16.5" x14ac:dyDescent="0.3">
      <c r="A170" s="1">
        <v>41709</v>
      </c>
      <c r="B170" s="5">
        <f>YEAR(Table1[[#This Row],[Order Date]])</f>
        <v>2014</v>
      </c>
      <c r="C170" s="5">
        <f>MONTH(Table1[[#This Row],[Order Date]])</f>
        <v>3</v>
      </c>
      <c r="D170" t="s">
        <v>283</v>
      </c>
      <c r="E170" t="s">
        <v>149</v>
      </c>
      <c r="F170" t="s">
        <v>11</v>
      </c>
      <c r="G170" t="s">
        <v>12</v>
      </c>
      <c r="H170" t="s">
        <v>284</v>
      </c>
      <c r="I170">
        <v>108.92</v>
      </c>
      <c r="J170">
        <v>14</v>
      </c>
      <c r="K170">
        <v>49.01</v>
      </c>
    </row>
    <row r="171" spans="1:11" ht="16.5" x14ac:dyDescent="0.3">
      <c r="A171" s="1">
        <v>41709</v>
      </c>
      <c r="B171" s="5">
        <f>YEAR(Table1[[#This Row],[Order Date]])</f>
        <v>2014</v>
      </c>
      <c r="C171" s="5">
        <f>MONTH(Table1[[#This Row],[Order Date]])</f>
        <v>3</v>
      </c>
      <c r="D171" t="s">
        <v>285</v>
      </c>
      <c r="E171" t="s">
        <v>33</v>
      </c>
      <c r="F171" t="s">
        <v>11</v>
      </c>
      <c r="G171" t="s">
        <v>92</v>
      </c>
      <c r="H171" t="s">
        <v>286</v>
      </c>
      <c r="I171">
        <v>146.76</v>
      </c>
      <c r="J171">
        <v>3</v>
      </c>
      <c r="K171">
        <v>38.159999999999997</v>
      </c>
    </row>
    <row r="172" spans="1:11" ht="16.5" x14ac:dyDescent="0.3">
      <c r="A172" s="1">
        <v>41709</v>
      </c>
      <c r="B172" s="5">
        <f>YEAR(Table1[[#This Row],[Order Date]])</f>
        <v>2014</v>
      </c>
      <c r="C172" s="5">
        <f>MONTH(Table1[[#This Row],[Order Date]])</f>
        <v>3</v>
      </c>
      <c r="D172" t="s">
        <v>285</v>
      </c>
      <c r="E172" t="s">
        <v>33</v>
      </c>
      <c r="F172" t="s">
        <v>39</v>
      </c>
      <c r="G172" t="s">
        <v>52</v>
      </c>
      <c r="H172" t="s">
        <v>178</v>
      </c>
      <c r="I172">
        <v>32.96</v>
      </c>
      <c r="J172">
        <v>2</v>
      </c>
      <c r="K172">
        <v>14.17</v>
      </c>
    </row>
    <row r="173" spans="1:11" ht="16.5" x14ac:dyDescent="0.3">
      <c r="A173" s="1">
        <v>41709</v>
      </c>
      <c r="B173" s="5">
        <f>YEAR(Table1[[#This Row],[Order Date]])</f>
        <v>2014</v>
      </c>
      <c r="C173" s="5">
        <f>MONTH(Table1[[#This Row],[Order Date]])</f>
        <v>3</v>
      </c>
      <c r="D173" t="s">
        <v>285</v>
      </c>
      <c r="E173" t="s">
        <v>33</v>
      </c>
      <c r="F173" t="s">
        <v>39</v>
      </c>
      <c r="G173" t="s">
        <v>40</v>
      </c>
      <c r="H173" t="s">
        <v>287</v>
      </c>
      <c r="I173">
        <v>587.97</v>
      </c>
      <c r="J173">
        <v>3</v>
      </c>
      <c r="K173">
        <v>164.63</v>
      </c>
    </row>
    <row r="174" spans="1:11" ht="16.5" x14ac:dyDescent="0.3">
      <c r="A174" s="1">
        <v>41709</v>
      </c>
      <c r="B174" s="5">
        <f>YEAR(Table1[[#This Row],[Order Date]])</f>
        <v>2014</v>
      </c>
      <c r="C174" s="5">
        <f>MONTH(Table1[[#This Row],[Order Date]])</f>
        <v>3</v>
      </c>
      <c r="D174" t="s">
        <v>285</v>
      </c>
      <c r="E174" t="s">
        <v>33</v>
      </c>
      <c r="F174" t="s">
        <v>11</v>
      </c>
      <c r="G174" t="s">
        <v>12</v>
      </c>
      <c r="H174" t="s">
        <v>288</v>
      </c>
      <c r="I174">
        <v>14.94</v>
      </c>
      <c r="J174">
        <v>3</v>
      </c>
      <c r="K174">
        <v>7.02</v>
      </c>
    </row>
    <row r="175" spans="1:11" ht="16.5" x14ac:dyDescent="0.3">
      <c r="A175" s="1">
        <v>41709</v>
      </c>
      <c r="B175" s="5">
        <f>YEAR(Table1[[#This Row],[Order Date]])</f>
        <v>2014</v>
      </c>
      <c r="C175" s="5">
        <f>MONTH(Table1[[#This Row],[Order Date]])</f>
        <v>3</v>
      </c>
      <c r="D175" t="s">
        <v>289</v>
      </c>
      <c r="E175" t="s">
        <v>27</v>
      </c>
      <c r="F175" t="s">
        <v>11</v>
      </c>
      <c r="G175" t="s">
        <v>24</v>
      </c>
      <c r="H175" t="s">
        <v>290</v>
      </c>
      <c r="I175">
        <v>7.98</v>
      </c>
      <c r="J175">
        <v>3</v>
      </c>
      <c r="K175">
        <v>2.0699999999999998</v>
      </c>
    </row>
    <row r="176" spans="1:11" ht="16.5" x14ac:dyDescent="0.3">
      <c r="A176" s="1">
        <v>41712</v>
      </c>
      <c r="B176" s="5">
        <f>YEAR(Table1[[#This Row],[Order Date]])</f>
        <v>2014</v>
      </c>
      <c r="C176" s="5">
        <f>MONTH(Table1[[#This Row],[Order Date]])</f>
        <v>3</v>
      </c>
      <c r="D176" t="s">
        <v>291</v>
      </c>
      <c r="E176" t="s">
        <v>27</v>
      </c>
      <c r="F176" t="s">
        <v>11</v>
      </c>
      <c r="G176" t="s">
        <v>12</v>
      </c>
      <c r="H176" t="s">
        <v>152</v>
      </c>
      <c r="I176">
        <v>10.56</v>
      </c>
      <c r="J176">
        <v>2</v>
      </c>
      <c r="K176">
        <v>4.75</v>
      </c>
    </row>
    <row r="177" spans="1:11" ht="16.5" x14ac:dyDescent="0.3">
      <c r="A177" s="1">
        <v>41712</v>
      </c>
      <c r="B177" s="5">
        <f>YEAR(Table1[[#This Row],[Order Date]])</f>
        <v>2014</v>
      </c>
      <c r="C177" s="5">
        <f>MONTH(Table1[[#This Row],[Order Date]])</f>
        <v>3</v>
      </c>
      <c r="D177" t="s">
        <v>291</v>
      </c>
      <c r="E177" t="s">
        <v>27</v>
      </c>
      <c r="F177" t="s">
        <v>11</v>
      </c>
      <c r="G177" t="s">
        <v>24</v>
      </c>
      <c r="H177" t="s">
        <v>292</v>
      </c>
      <c r="I177">
        <v>3.38</v>
      </c>
      <c r="J177">
        <v>1</v>
      </c>
      <c r="K177">
        <v>1.25</v>
      </c>
    </row>
    <row r="178" spans="1:11" ht="16.5" x14ac:dyDescent="0.3">
      <c r="A178" s="1">
        <v>41712</v>
      </c>
      <c r="B178" s="5">
        <f>YEAR(Table1[[#This Row],[Order Date]])</f>
        <v>2014</v>
      </c>
      <c r="C178" s="5">
        <f>MONTH(Table1[[#This Row],[Order Date]])</f>
        <v>3</v>
      </c>
      <c r="D178" t="s">
        <v>293</v>
      </c>
      <c r="E178" t="s">
        <v>55</v>
      </c>
      <c r="F178" t="s">
        <v>34</v>
      </c>
      <c r="G178" t="s">
        <v>35</v>
      </c>
      <c r="H178" t="s">
        <v>294</v>
      </c>
      <c r="I178">
        <v>1139.92</v>
      </c>
      <c r="J178">
        <v>4</v>
      </c>
      <c r="K178">
        <v>284.98</v>
      </c>
    </row>
    <row r="179" spans="1:11" ht="16.5" x14ac:dyDescent="0.3">
      <c r="A179" s="1">
        <v>41712</v>
      </c>
      <c r="B179" s="5">
        <f>YEAR(Table1[[#This Row],[Order Date]])</f>
        <v>2014</v>
      </c>
      <c r="C179" s="5">
        <f>MONTH(Table1[[#This Row],[Order Date]])</f>
        <v>3</v>
      </c>
      <c r="D179" t="s">
        <v>295</v>
      </c>
      <c r="E179" t="s">
        <v>296</v>
      </c>
      <c r="F179" t="s">
        <v>11</v>
      </c>
      <c r="G179" t="s">
        <v>20</v>
      </c>
      <c r="H179" t="s">
        <v>263</v>
      </c>
      <c r="I179">
        <v>33.090000000000003</v>
      </c>
      <c r="J179">
        <v>4</v>
      </c>
      <c r="K179">
        <v>11.17</v>
      </c>
    </row>
    <row r="180" spans="1:11" ht="16.5" x14ac:dyDescent="0.3">
      <c r="A180" s="1">
        <v>41712</v>
      </c>
      <c r="B180" s="5">
        <f>YEAR(Table1[[#This Row],[Order Date]])</f>
        <v>2014</v>
      </c>
      <c r="C180" s="5">
        <f>MONTH(Table1[[#This Row],[Order Date]])</f>
        <v>3</v>
      </c>
      <c r="D180" t="s">
        <v>295</v>
      </c>
      <c r="E180" t="s">
        <v>296</v>
      </c>
      <c r="F180" t="s">
        <v>11</v>
      </c>
      <c r="G180" t="s">
        <v>18</v>
      </c>
      <c r="H180" t="s">
        <v>297</v>
      </c>
      <c r="I180">
        <v>80.98</v>
      </c>
      <c r="J180">
        <v>1</v>
      </c>
      <c r="K180">
        <v>3.24</v>
      </c>
    </row>
    <row r="181" spans="1:11" ht="16.5" x14ac:dyDescent="0.3">
      <c r="A181" s="1">
        <v>41712</v>
      </c>
      <c r="B181" s="5">
        <f>YEAR(Table1[[#This Row],[Order Date]])</f>
        <v>2014</v>
      </c>
      <c r="C181" s="5">
        <f>MONTH(Table1[[#This Row],[Order Date]])</f>
        <v>3</v>
      </c>
      <c r="D181" t="s">
        <v>295</v>
      </c>
      <c r="E181" t="s">
        <v>296</v>
      </c>
      <c r="F181" t="s">
        <v>39</v>
      </c>
      <c r="G181" t="s">
        <v>52</v>
      </c>
      <c r="H181" t="s">
        <v>298</v>
      </c>
      <c r="I181">
        <v>82.8</v>
      </c>
      <c r="J181">
        <v>12</v>
      </c>
      <c r="K181">
        <v>6.62</v>
      </c>
    </row>
    <row r="182" spans="1:11" ht="16.5" x14ac:dyDescent="0.3">
      <c r="A182" s="1">
        <v>41712</v>
      </c>
      <c r="B182" s="5">
        <f>YEAR(Table1[[#This Row],[Order Date]])</f>
        <v>2014</v>
      </c>
      <c r="C182" s="5">
        <f>MONTH(Table1[[#This Row],[Order Date]])</f>
        <v>3</v>
      </c>
      <c r="D182" t="s">
        <v>295</v>
      </c>
      <c r="E182" t="s">
        <v>296</v>
      </c>
      <c r="F182" t="s">
        <v>11</v>
      </c>
      <c r="G182" t="s">
        <v>18</v>
      </c>
      <c r="H182" t="s">
        <v>299</v>
      </c>
      <c r="I182">
        <v>21.36</v>
      </c>
      <c r="J182">
        <v>2</v>
      </c>
      <c r="K182">
        <v>5.77</v>
      </c>
    </row>
    <row r="183" spans="1:11" ht="16.5" x14ac:dyDescent="0.3">
      <c r="A183" s="1">
        <v>41712</v>
      </c>
      <c r="B183" s="5">
        <f>YEAR(Table1[[#This Row],[Order Date]])</f>
        <v>2014</v>
      </c>
      <c r="C183" s="5">
        <f>MONTH(Table1[[#This Row],[Order Date]])</f>
        <v>3</v>
      </c>
      <c r="D183" t="s">
        <v>295</v>
      </c>
      <c r="E183" t="s">
        <v>296</v>
      </c>
      <c r="F183" t="s">
        <v>11</v>
      </c>
      <c r="G183" t="s">
        <v>20</v>
      </c>
      <c r="H183" t="s">
        <v>300</v>
      </c>
      <c r="I183">
        <v>62.05</v>
      </c>
      <c r="J183">
        <v>2</v>
      </c>
      <c r="K183">
        <v>20.170000000000002</v>
      </c>
    </row>
    <row r="184" spans="1:11" ht="16.5" x14ac:dyDescent="0.3">
      <c r="A184" s="1">
        <v>41712</v>
      </c>
      <c r="B184" s="5">
        <f>YEAR(Table1[[#This Row],[Order Date]])</f>
        <v>2014</v>
      </c>
      <c r="C184" s="5">
        <f>MONTH(Table1[[#This Row],[Order Date]])</f>
        <v>3</v>
      </c>
      <c r="D184" t="s">
        <v>301</v>
      </c>
      <c r="E184" t="s">
        <v>15</v>
      </c>
      <c r="F184" t="s">
        <v>39</v>
      </c>
      <c r="G184" t="s">
        <v>302</v>
      </c>
      <c r="H184" t="s">
        <v>303</v>
      </c>
      <c r="I184">
        <v>574.91</v>
      </c>
      <c r="J184">
        <v>2</v>
      </c>
      <c r="K184">
        <v>156.05000000000001</v>
      </c>
    </row>
    <row r="185" spans="1:11" ht="16.5" x14ac:dyDescent="0.3">
      <c r="A185" s="1">
        <v>41712</v>
      </c>
      <c r="B185" s="5">
        <f>YEAR(Table1[[#This Row],[Order Date]])</f>
        <v>2014</v>
      </c>
      <c r="C185" s="5">
        <f>MONTH(Table1[[#This Row],[Order Date]])</f>
        <v>3</v>
      </c>
      <c r="D185" t="s">
        <v>301</v>
      </c>
      <c r="E185" t="s">
        <v>15</v>
      </c>
      <c r="F185" t="s">
        <v>11</v>
      </c>
      <c r="G185" t="s">
        <v>12</v>
      </c>
      <c r="H185" t="s">
        <v>304</v>
      </c>
      <c r="I185">
        <v>8.4499999999999993</v>
      </c>
      <c r="J185">
        <v>2</v>
      </c>
      <c r="K185">
        <v>2.64</v>
      </c>
    </row>
    <row r="186" spans="1:11" ht="16.5" x14ac:dyDescent="0.3">
      <c r="A186" s="1">
        <v>41712</v>
      </c>
      <c r="B186" s="5">
        <f>YEAR(Table1[[#This Row],[Order Date]])</f>
        <v>2014</v>
      </c>
      <c r="C186" s="5">
        <f>MONTH(Table1[[#This Row],[Order Date]])</f>
        <v>3</v>
      </c>
      <c r="D186" t="s">
        <v>305</v>
      </c>
      <c r="E186" t="s">
        <v>123</v>
      </c>
      <c r="F186" t="s">
        <v>11</v>
      </c>
      <c r="G186" t="s">
        <v>12</v>
      </c>
      <c r="H186" t="s">
        <v>306</v>
      </c>
      <c r="I186">
        <v>91.06</v>
      </c>
      <c r="J186">
        <v>6</v>
      </c>
      <c r="K186">
        <v>31.87</v>
      </c>
    </row>
    <row r="187" spans="1:11" ht="16.5" x14ac:dyDescent="0.3">
      <c r="A187" s="1">
        <v>41713</v>
      </c>
      <c r="B187" s="5">
        <f>YEAR(Table1[[#This Row],[Order Date]])</f>
        <v>2014</v>
      </c>
      <c r="C187" s="5">
        <f>MONTH(Table1[[#This Row],[Order Date]])</f>
        <v>3</v>
      </c>
      <c r="D187" t="s">
        <v>307</v>
      </c>
      <c r="E187" t="s">
        <v>123</v>
      </c>
      <c r="F187" t="s">
        <v>11</v>
      </c>
      <c r="G187" t="s">
        <v>18</v>
      </c>
      <c r="H187" t="s">
        <v>308</v>
      </c>
      <c r="I187">
        <v>142.78</v>
      </c>
      <c r="J187">
        <v>1</v>
      </c>
      <c r="K187">
        <v>17.850000000000001</v>
      </c>
    </row>
    <row r="188" spans="1:11" ht="16.5" x14ac:dyDescent="0.3">
      <c r="A188" s="1">
        <v>41713</v>
      </c>
      <c r="B188" s="5">
        <f>YEAR(Table1[[#This Row],[Order Date]])</f>
        <v>2014</v>
      </c>
      <c r="C188" s="5">
        <f>MONTH(Table1[[#This Row],[Order Date]])</f>
        <v>3</v>
      </c>
      <c r="D188" t="s">
        <v>307</v>
      </c>
      <c r="E188" t="s">
        <v>123</v>
      </c>
      <c r="F188" t="s">
        <v>34</v>
      </c>
      <c r="G188" t="s">
        <v>47</v>
      </c>
      <c r="H188" t="s">
        <v>309</v>
      </c>
      <c r="I188">
        <v>45.7</v>
      </c>
      <c r="J188">
        <v>3</v>
      </c>
      <c r="K188">
        <v>5.14</v>
      </c>
    </row>
    <row r="189" spans="1:11" ht="16.5" x14ac:dyDescent="0.3">
      <c r="A189" s="1">
        <v>41713</v>
      </c>
      <c r="B189" s="5">
        <f>YEAR(Table1[[#This Row],[Order Date]])</f>
        <v>2014</v>
      </c>
      <c r="C189" s="5">
        <f>MONTH(Table1[[#This Row],[Order Date]])</f>
        <v>3</v>
      </c>
      <c r="D189" t="s">
        <v>307</v>
      </c>
      <c r="E189" t="s">
        <v>123</v>
      </c>
      <c r="F189" t="s">
        <v>11</v>
      </c>
      <c r="G189" t="s">
        <v>20</v>
      </c>
      <c r="H189" t="s">
        <v>310</v>
      </c>
      <c r="I189">
        <v>7.22</v>
      </c>
      <c r="J189">
        <v>3</v>
      </c>
      <c r="K189">
        <v>-5.53</v>
      </c>
    </row>
    <row r="190" spans="1:11" ht="16.5" x14ac:dyDescent="0.3">
      <c r="A190" s="1">
        <v>41713</v>
      </c>
      <c r="B190" s="5">
        <f>YEAR(Table1[[#This Row],[Order Date]])</f>
        <v>2014</v>
      </c>
      <c r="C190" s="5">
        <f>MONTH(Table1[[#This Row],[Order Date]])</f>
        <v>3</v>
      </c>
      <c r="D190" t="s">
        <v>307</v>
      </c>
      <c r="E190" t="s">
        <v>123</v>
      </c>
      <c r="F190" t="s">
        <v>11</v>
      </c>
      <c r="G190" t="s">
        <v>20</v>
      </c>
      <c r="H190" t="s">
        <v>311</v>
      </c>
      <c r="I190">
        <v>43.19</v>
      </c>
      <c r="J190">
        <v>4</v>
      </c>
      <c r="K190">
        <v>-31.67</v>
      </c>
    </row>
    <row r="191" spans="1:11" ht="16.5" x14ac:dyDescent="0.3">
      <c r="A191" s="1">
        <v>41713</v>
      </c>
      <c r="B191" s="5">
        <f>YEAR(Table1[[#This Row],[Order Date]])</f>
        <v>2014</v>
      </c>
      <c r="C191" s="5">
        <f>MONTH(Table1[[#This Row],[Order Date]])</f>
        <v>3</v>
      </c>
      <c r="D191" t="s">
        <v>307</v>
      </c>
      <c r="E191" t="s">
        <v>123</v>
      </c>
      <c r="F191" t="s">
        <v>11</v>
      </c>
      <c r="G191" t="s">
        <v>12</v>
      </c>
      <c r="H191" t="s">
        <v>312</v>
      </c>
      <c r="I191">
        <v>131.9</v>
      </c>
      <c r="J191">
        <v>3</v>
      </c>
      <c r="K191">
        <v>47.82</v>
      </c>
    </row>
    <row r="192" spans="1:11" ht="16.5" x14ac:dyDescent="0.3">
      <c r="A192" s="1">
        <v>41714</v>
      </c>
      <c r="B192" s="5">
        <f>YEAR(Table1[[#This Row],[Order Date]])</f>
        <v>2014</v>
      </c>
      <c r="C192" s="5">
        <f>MONTH(Table1[[#This Row],[Order Date]])</f>
        <v>3</v>
      </c>
      <c r="D192" t="s">
        <v>239</v>
      </c>
      <c r="E192" t="s">
        <v>245</v>
      </c>
      <c r="F192" t="s">
        <v>39</v>
      </c>
      <c r="G192" t="s">
        <v>40</v>
      </c>
      <c r="H192" t="s">
        <v>313</v>
      </c>
      <c r="I192">
        <v>471.92</v>
      </c>
      <c r="J192">
        <v>2</v>
      </c>
      <c r="K192">
        <v>29.5</v>
      </c>
    </row>
    <row r="193" spans="1:11" ht="16.5" x14ac:dyDescent="0.3">
      <c r="A193" s="1">
        <v>41715</v>
      </c>
      <c r="B193" s="5">
        <f>YEAR(Table1[[#This Row],[Order Date]])</f>
        <v>2014</v>
      </c>
      <c r="C193" s="5">
        <f>MONTH(Table1[[#This Row],[Order Date]])</f>
        <v>3</v>
      </c>
      <c r="D193" t="s">
        <v>314</v>
      </c>
      <c r="E193" t="s">
        <v>315</v>
      </c>
      <c r="F193" t="s">
        <v>11</v>
      </c>
      <c r="G193" t="s">
        <v>92</v>
      </c>
      <c r="H193" t="s">
        <v>316</v>
      </c>
      <c r="I193">
        <v>93.78</v>
      </c>
      <c r="J193">
        <v>2</v>
      </c>
      <c r="K193">
        <v>36.57</v>
      </c>
    </row>
    <row r="194" spans="1:11" ht="16.5" x14ac:dyDescent="0.3">
      <c r="A194" s="1">
        <v>41715</v>
      </c>
      <c r="B194" s="5">
        <f>YEAR(Table1[[#This Row],[Order Date]])</f>
        <v>2014</v>
      </c>
      <c r="C194" s="5">
        <f>MONTH(Table1[[#This Row],[Order Date]])</f>
        <v>3</v>
      </c>
      <c r="D194" t="s">
        <v>314</v>
      </c>
      <c r="E194" t="s">
        <v>315</v>
      </c>
      <c r="F194" t="s">
        <v>11</v>
      </c>
      <c r="G194" t="s">
        <v>12</v>
      </c>
      <c r="H194" t="s">
        <v>196</v>
      </c>
      <c r="I194">
        <v>47.18</v>
      </c>
      <c r="J194">
        <v>7</v>
      </c>
      <c r="K194">
        <v>23.59</v>
      </c>
    </row>
    <row r="195" spans="1:11" ht="16.5" x14ac:dyDescent="0.3">
      <c r="A195" s="1">
        <v>41715</v>
      </c>
      <c r="B195" s="5">
        <f>YEAR(Table1[[#This Row],[Order Date]])</f>
        <v>2014</v>
      </c>
      <c r="C195" s="5">
        <f>MONTH(Table1[[#This Row],[Order Date]])</f>
        <v>3</v>
      </c>
      <c r="D195" t="s">
        <v>314</v>
      </c>
      <c r="E195" t="s">
        <v>315</v>
      </c>
      <c r="F195" t="s">
        <v>11</v>
      </c>
      <c r="G195" t="s">
        <v>24</v>
      </c>
      <c r="H195" t="s">
        <v>317</v>
      </c>
      <c r="I195">
        <v>19.68</v>
      </c>
      <c r="J195">
        <v>6</v>
      </c>
      <c r="K195">
        <v>5.71</v>
      </c>
    </row>
    <row r="196" spans="1:11" ht="16.5" x14ac:dyDescent="0.3">
      <c r="A196" s="1">
        <v>41715</v>
      </c>
      <c r="B196" s="5">
        <f>YEAR(Table1[[#This Row],[Order Date]])</f>
        <v>2014</v>
      </c>
      <c r="C196" s="5">
        <f>MONTH(Table1[[#This Row],[Order Date]])</f>
        <v>3</v>
      </c>
      <c r="D196" t="s">
        <v>314</v>
      </c>
      <c r="E196" t="s">
        <v>315</v>
      </c>
      <c r="F196" t="s">
        <v>11</v>
      </c>
      <c r="G196" t="s">
        <v>20</v>
      </c>
      <c r="H196" t="s">
        <v>141</v>
      </c>
      <c r="I196">
        <v>53.4</v>
      </c>
      <c r="J196">
        <v>10</v>
      </c>
      <c r="K196">
        <v>25.1</v>
      </c>
    </row>
    <row r="197" spans="1:11" ht="16.5" x14ac:dyDescent="0.3">
      <c r="A197" s="1">
        <v>41715</v>
      </c>
      <c r="B197" s="5">
        <f>YEAR(Table1[[#This Row],[Order Date]])</f>
        <v>2014</v>
      </c>
      <c r="C197" s="5">
        <f>MONTH(Table1[[#This Row],[Order Date]])</f>
        <v>3</v>
      </c>
      <c r="D197" t="s">
        <v>314</v>
      </c>
      <c r="E197" t="s">
        <v>315</v>
      </c>
      <c r="F197" t="s">
        <v>11</v>
      </c>
      <c r="G197" t="s">
        <v>20</v>
      </c>
      <c r="H197" t="s">
        <v>318</v>
      </c>
      <c r="I197">
        <v>35.880000000000003</v>
      </c>
      <c r="J197">
        <v>6</v>
      </c>
      <c r="K197">
        <v>17.22</v>
      </c>
    </row>
    <row r="198" spans="1:11" ht="16.5" x14ac:dyDescent="0.3">
      <c r="A198" s="1">
        <v>41715</v>
      </c>
      <c r="B198" s="5">
        <f>YEAR(Table1[[#This Row],[Order Date]])</f>
        <v>2014</v>
      </c>
      <c r="C198" s="5">
        <f>MONTH(Table1[[#This Row],[Order Date]])</f>
        <v>3</v>
      </c>
      <c r="D198" t="s">
        <v>319</v>
      </c>
      <c r="E198" t="s">
        <v>149</v>
      </c>
      <c r="F198" t="s">
        <v>34</v>
      </c>
      <c r="G198" t="s">
        <v>145</v>
      </c>
      <c r="H198" t="s">
        <v>320</v>
      </c>
      <c r="I198">
        <v>1579.75</v>
      </c>
      <c r="J198">
        <v>7</v>
      </c>
      <c r="K198">
        <v>-447.59</v>
      </c>
    </row>
    <row r="199" spans="1:11" ht="16.5" x14ac:dyDescent="0.3">
      <c r="A199" s="1">
        <v>41715</v>
      </c>
      <c r="B199" s="5">
        <f>YEAR(Table1[[#This Row],[Order Date]])</f>
        <v>2014</v>
      </c>
      <c r="C199" s="5">
        <f>MONTH(Table1[[#This Row],[Order Date]])</f>
        <v>3</v>
      </c>
      <c r="D199" t="s">
        <v>319</v>
      </c>
      <c r="E199" t="s">
        <v>149</v>
      </c>
      <c r="F199" t="s">
        <v>34</v>
      </c>
      <c r="G199" t="s">
        <v>145</v>
      </c>
      <c r="H199" t="s">
        <v>321</v>
      </c>
      <c r="I199">
        <v>1071.58</v>
      </c>
      <c r="J199">
        <v>4</v>
      </c>
      <c r="K199">
        <v>-553.65</v>
      </c>
    </row>
    <row r="200" spans="1:11" ht="16.5" x14ac:dyDescent="0.3">
      <c r="A200" s="1">
        <v>41715</v>
      </c>
      <c r="B200" s="5">
        <f>YEAR(Table1[[#This Row],[Order Date]])</f>
        <v>2014</v>
      </c>
      <c r="C200" s="5">
        <f>MONTH(Table1[[#This Row],[Order Date]])</f>
        <v>3</v>
      </c>
      <c r="D200" t="s">
        <v>319</v>
      </c>
      <c r="E200" t="s">
        <v>149</v>
      </c>
      <c r="F200" t="s">
        <v>34</v>
      </c>
      <c r="G200" t="s">
        <v>145</v>
      </c>
      <c r="H200" t="s">
        <v>322</v>
      </c>
      <c r="I200">
        <v>613.91</v>
      </c>
      <c r="J200">
        <v>3</v>
      </c>
      <c r="K200">
        <v>-122.78</v>
      </c>
    </row>
    <row r="201" spans="1:11" ht="16.5" x14ac:dyDescent="0.3">
      <c r="A201" s="1">
        <v>41715</v>
      </c>
      <c r="B201" s="5">
        <f>YEAR(Table1[[#This Row],[Order Date]])</f>
        <v>2014</v>
      </c>
      <c r="C201" s="5">
        <f>MONTH(Table1[[#This Row],[Order Date]])</f>
        <v>3</v>
      </c>
      <c r="D201" t="s">
        <v>319</v>
      </c>
      <c r="E201" t="s">
        <v>149</v>
      </c>
      <c r="F201" t="s">
        <v>11</v>
      </c>
      <c r="G201" t="s">
        <v>12</v>
      </c>
      <c r="H201" t="s">
        <v>323</v>
      </c>
      <c r="I201">
        <v>34.86</v>
      </c>
      <c r="J201">
        <v>7</v>
      </c>
      <c r="K201">
        <v>16.38</v>
      </c>
    </row>
    <row r="202" spans="1:11" ht="16.5" x14ac:dyDescent="0.3">
      <c r="A202" s="1">
        <v>41715</v>
      </c>
      <c r="B202" s="5">
        <f>YEAR(Table1[[#This Row],[Order Date]])</f>
        <v>2014</v>
      </c>
      <c r="C202" s="5">
        <f>MONTH(Table1[[#This Row],[Order Date]])</f>
        <v>3</v>
      </c>
      <c r="D202" t="s">
        <v>319</v>
      </c>
      <c r="E202" t="s">
        <v>149</v>
      </c>
      <c r="F202" t="s">
        <v>11</v>
      </c>
      <c r="G202" t="s">
        <v>12</v>
      </c>
      <c r="H202" t="s">
        <v>324</v>
      </c>
      <c r="I202">
        <v>155.04</v>
      </c>
      <c r="J202">
        <v>4</v>
      </c>
      <c r="K202">
        <v>75.97</v>
      </c>
    </row>
    <row r="203" spans="1:11" ht="16.5" x14ac:dyDescent="0.3">
      <c r="A203" s="1">
        <v>41715</v>
      </c>
      <c r="B203" s="5">
        <f>YEAR(Table1[[#This Row],[Order Date]])</f>
        <v>2014</v>
      </c>
      <c r="C203" s="5">
        <f>MONTH(Table1[[#This Row],[Order Date]])</f>
        <v>3</v>
      </c>
      <c r="D203" t="s">
        <v>325</v>
      </c>
      <c r="E203" t="s">
        <v>10</v>
      </c>
      <c r="F203" t="s">
        <v>11</v>
      </c>
      <c r="G203" t="s">
        <v>24</v>
      </c>
      <c r="H203" t="s">
        <v>326</v>
      </c>
      <c r="I203">
        <v>4.45</v>
      </c>
      <c r="J203">
        <v>2</v>
      </c>
      <c r="K203">
        <v>0.33</v>
      </c>
    </row>
    <row r="204" spans="1:11" ht="16.5" x14ac:dyDescent="0.3">
      <c r="A204" s="1">
        <v>41715</v>
      </c>
      <c r="B204" s="5">
        <f>YEAR(Table1[[#This Row],[Order Date]])</f>
        <v>2014</v>
      </c>
      <c r="C204" s="5">
        <f>MONTH(Table1[[#This Row],[Order Date]])</f>
        <v>3</v>
      </c>
      <c r="D204" t="s">
        <v>325</v>
      </c>
      <c r="E204" t="s">
        <v>10</v>
      </c>
      <c r="F204" t="s">
        <v>11</v>
      </c>
      <c r="G204" t="s">
        <v>12</v>
      </c>
      <c r="H204" t="s">
        <v>327</v>
      </c>
      <c r="I204">
        <v>5.18</v>
      </c>
      <c r="J204">
        <v>1</v>
      </c>
      <c r="K204">
        <v>1.88</v>
      </c>
    </row>
    <row r="205" spans="1:11" ht="16.5" x14ac:dyDescent="0.3">
      <c r="A205" s="1">
        <v>41715</v>
      </c>
      <c r="B205" s="5">
        <f>YEAR(Table1[[#This Row],[Order Date]])</f>
        <v>2014</v>
      </c>
      <c r="C205" s="5">
        <f>MONTH(Table1[[#This Row],[Order Date]])</f>
        <v>3</v>
      </c>
      <c r="D205" t="s">
        <v>325</v>
      </c>
      <c r="E205" t="s">
        <v>10</v>
      </c>
      <c r="F205" t="s">
        <v>11</v>
      </c>
      <c r="G205" t="s">
        <v>12</v>
      </c>
      <c r="H205" t="s">
        <v>328</v>
      </c>
      <c r="I205">
        <v>15.55</v>
      </c>
      <c r="J205">
        <v>3</v>
      </c>
      <c r="K205">
        <v>5.44</v>
      </c>
    </row>
    <row r="206" spans="1:11" ht="16.5" x14ac:dyDescent="0.3">
      <c r="A206" s="1">
        <v>41715</v>
      </c>
      <c r="B206" s="5">
        <f>YEAR(Table1[[#This Row],[Order Date]])</f>
        <v>2014</v>
      </c>
      <c r="C206" s="5">
        <f>MONTH(Table1[[#This Row],[Order Date]])</f>
        <v>3</v>
      </c>
      <c r="D206" t="s">
        <v>170</v>
      </c>
      <c r="E206" t="s">
        <v>329</v>
      </c>
      <c r="F206" t="s">
        <v>11</v>
      </c>
      <c r="G206" t="s">
        <v>20</v>
      </c>
      <c r="H206" t="s">
        <v>113</v>
      </c>
      <c r="I206">
        <v>11.43</v>
      </c>
      <c r="J206">
        <v>3</v>
      </c>
      <c r="K206">
        <v>5.37</v>
      </c>
    </row>
    <row r="207" spans="1:11" ht="16.5" x14ac:dyDescent="0.3">
      <c r="A207" s="1">
        <v>41715</v>
      </c>
      <c r="B207" s="5">
        <f>YEAR(Table1[[#This Row],[Order Date]])</f>
        <v>2014</v>
      </c>
      <c r="C207" s="5">
        <f>MONTH(Table1[[#This Row],[Order Date]])</f>
        <v>3</v>
      </c>
      <c r="D207" t="s">
        <v>170</v>
      </c>
      <c r="E207" t="s">
        <v>329</v>
      </c>
      <c r="F207" t="s">
        <v>11</v>
      </c>
      <c r="G207" t="s">
        <v>20</v>
      </c>
      <c r="H207" t="s">
        <v>330</v>
      </c>
      <c r="I207">
        <v>30.44</v>
      </c>
      <c r="J207">
        <v>2</v>
      </c>
      <c r="K207">
        <v>14.92</v>
      </c>
    </row>
    <row r="208" spans="1:11" ht="16.5" x14ac:dyDescent="0.3">
      <c r="A208" s="1">
        <v>41715</v>
      </c>
      <c r="B208" s="5">
        <f>YEAR(Table1[[#This Row],[Order Date]])</f>
        <v>2014</v>
      </c>
      <c r="C208" s="5">
        <f>MONTH(Table1[[#This Row],[Order Date]])</f>
        <v>3</v>
      </c>
      <c r="D208" t="s">
        <v>170</v>
      </c>
      <c r="E208" t="s">
        <v>329</v>
      </c>
      <c r="F208" t="s">
        <v>11</v>
      </c>
      <c r="G208" t="s">
        <v>12</v>
      </c>
      <c r="H208" t="s">
        <v>331</v>
      </c>
      <c r="I208">
        <v>12.96</v>
      </c>
      <c r="J208">
        <v>2</v>
      </c>
      <c r="K208">
        <v>6.35</v>
      </c>
    </row>
    <row r="209" spans="1:11" ht="16.5" x14ac:dyDescent="0.3">
      <c r="A209" s="1">
        <v>41715</v>
      </c>
      <c r="B209" s="5">
        <f>YEAR(Table1[[#This Row],[Order Date]])</f>
        <v>2014</v>
      </c>
      <c r="C209" s="5">
        <f>MONTH(Table1[[#This Row],[Order Date]])</f>
        <v>3</v>
      </c>
      <c r="D209" t="s">
        <v>170</v>
      </c>
      <c r="E209" t="s">
        <v>329</v>
      </c>
      <c r="F209" t="s">
        <v>11</v>
      </c>
      <c r="G209" t="s">
        <v>12</v>
      </c>
      <c r="H209" t="s">
        <v>332</v>
      </c>
      <c r="I209">
        <v>16</v>
      </c>
      <c r="J209">
        <v>4</v>
      </c>
      <c r="K209">
        <v>7.68</v>
      </c>
    </row>
    <row r="210" spans="1:11" ht="16.5" x14ac:dyDescent="0.3">
      <c r="A210" s="1">
        <v>41715</v>
      </c>
      <c r="B210" s="5">
        <f>YEAR(Table1[[#This Row],[Order Date]])</f>
        <v>2014</v>
      </c>
      <c r="C210" s="5">
        <f>MONTH(Table1[[#This Row],[Order Date]])</f>
        <v>3</v>
      </c>
      <c r="D210" t="s">
        <v>170</v>
      </c>
      <c r="E210" t="s">
        <v>329</v>
      </c>
      <c r="F210" t="s">
        <v>11</v>
      </c>
      <c r="G210" t="s">
        <v>92</v>
      </c>
      <c r="H210" t="s">
        <v>333</v>
      </c>
      <c r="I210">
        <v>32.67</v>
      </c>
      <c r="J210">
        <v>3</v>
      </c>
      <c r="K210">
        <v>8.49</v>
      </c>
    </row>
    <row r="211" spans="1:11" ht="16.5" x14ac:dyDescent="0.3">
      <c r="A211" s="1">
        <v>41715</v>
      </c>
      <c r="B211" s="5">
        <f>YEAR(Table1[[#This Row],[Order Date]])</f>
        <v>2014</v>
      </c>
      <c r="C211" s="5">
        <f>MONTH(Table1[[#This Row],[Order Date]])</f>
        <v>3</v>
      </c>
      <c r="D211" t="s">
        <v>334</v>
      </c>
      <c r="E211" t="s">
        <v>23</v>
      </c>
      <c r="F211" t="s">
        <v>11</v>
      </c>
      <c r="G211" t="s">
        <v>12</v>
      </c>
      <c r="H211" t="s">
        <v>335</v>
      </c>
      <c r="I211">
        <v>126.62</v>
      </c>
      <c r="J211">
        <v>6</v>
      </c>
      <c r="K211">
        <v>41.15</v>
      </c>
    </row>
    <row r="212" spans="1:11" ht="16.5" x14ac:dyDescent="0.3">
      <c r="A212" s="1">
        <v>41716</v>
      </c>
      <c r="B212" s="5">
        <f>YEAR(Table1[[#This Row],[Order Date]])</f>
        <v>2014</v>
      </c>
      <c r="C212" s="5">
        <f>MONTH(Table1[[#This Row],[Order Date]])</f>
        <v>3</v>
      </c>
      <c r="D212" t="s">
        <v>336</v>
      </c>
      <c r="E212" t="s">
        <v>123</v>
      </c>
      <c r="F212" t="s">
        <v>39</v>
      </c>
      <c r="G212" t="s">
        <v>302</v>
      </c>
      <c r="H212" t="s">
        <v>303</v>
      </c>
      <c r="I212">
        <v>821.3</v>
      </c>
      <c r="J212">
        <v>4</v>
      </c>
      <c r="K212">
        <v>-16.43</v>
      </c>
    </row>
    <row r="213" spans="1:11" ht="16.5" x14ac:dyDescent="0.3">
      <c r="A213" s="1">
        <v>41716</v>
      </c>
      <c r="B213" s="5">
        <f>YEAR(Table1[[#This Row],[Order Date]])</f>
        <v>2014</v>
      </c>
      <c r="C213" s="5">
        <f>MONTH(Table1[[#This Row],[Order Date]])</f>
        <v>3</v>
      </c>
      <c r="D213" t="s">
        <v>336</v>
      </c>
      <c r="E213" t="s">
        <v>123</v>
      </c>
      <c r="F213" t="s">
        <v>39</v>
      </c>
      <c r="G213" t="s">
        <v>302</v>
      </c>
      <c r="H213" t="s">
        <v>337</v>
      </c>
      <c r="I213">
        <v>22638.48</v>
      </c>
      <c r="J213">
        <v>6</v>
      </c>
      <c r="K213">
        <v>-1811.08</v>
      </c>
    </row>
    <row r="214" spans="1:11" ht="16.5" x14ac:dyDescent="0.3">
      <c r="A214" s="1">
        <v>41716</v>
      </c>
      <c r="B214" s="5">
        <f>YEAR(Table1[[#This Row],[Order Date]])</f>
        <v>2014</v>
      </c>
      <c r="C214" s="5">
        <f>MONTH(Table1[[#This Row],[Order Date]])</f>
        <v>3</v>
      </c>
      <c r="D214" t="s">
        <v>336</v>
      </c>
      <c r="E214" t="s">
        <v>123</v>
      </c>
      <c r="F214" t="s">
        <v>11</v>
      </c>
      <c r="G214" t="s">
        <v>12</v>
      </c>
      <c r="H214" t="s">
        <v>127</v>
      </c>
      <c r="I214">
        <v>21.38</v>
      </c>
      <c r="J214">
        <v>4</v>
      </c>
      <c r="K214">
        <v>7.48</v>
      </c>
    </row>
    <row r="215" spans="1:11" ht="16.5" x14ac:dyDescent="0.3">
      <c r="A215" s="1">
        <v>41716</v>
      </c>
      <c r="B215" s="5">
        <f>YEAR(Table1[[#This Row],[Order Date]])</f>
        <v>2014</v>
      </c>
      <c r="C215" s="5">
        <f>MONTH(Table1[[#This Row],[Order Date]])</f>
        <v>3</v>
      </c>
      <c r="D215" t="s">
        <v>336</v>
      </c>
      <c r="E215" t="s">
        <v>123</v>
      </c>
      <c r="F215" t="s">
        <v>11</v>
      </c>
      <c r="G215" t="s">
        <v>24</v>
      </c>
      <c r="H215" t="s">
        <v>338</v>
      </c>
      <c r="I215">
        <v>8.02</v>
      </c>
      <c r="J215">
        <v>3</v>
      </c>
      <c r="K215">
        <v>1</v>
      </c>
    </row>
    <row r="216" spans="1:11" ht="16.5" x14ac:dyDescent="0.3">
      <c r="A216" s="1">
        <v>41716</v>
      </c>
      <c r="B216" s="5">
        <f>YEAR(Table1[[#This Row],[Order Date]])</f>
        <v>2014</v>
      </c>
      <c r="C216" s="5">
        <f>MONTH(Table1[[#This Row],[Order Date]])</f>
        <v>3</v>
      </c>
      <c r="D216" t="s">
        <v>336</v>
      </c>
      <c r="E216" t="s">
        <v>123</v>
      </c>
      <c r="F216" t="s">
        <v>34</v>
      </c>
      <c r="G216" t="s">
        <v>47</v>
      </c>
      <c r="H216" t="s">
        <v>339</v>
      </c>
      <c r="I216">
        <v>30.77</v>
      </c>
      <c r="J216">
        <v>2</v>
      </c>
      <c r="K216">
        <v>8.08</v>
      </c>
    </row>
    <row r="217" spans="1:11" ht="16.5" x14ac:dyDescent="0.3">
      <c r="A217" s="1">
        <v>41716</v>
      </c>
      <c r="B217" s="5">
        <f>YEAR(Table1[[#This Row],[Order Date]])</f>
        <v>2014</v>
      </c>
      <c r="C217" s="5">
        <f>MONTH(Table1[[#This Row],[Order Date]])</f>
        <v>3</v>
      </c>
      <c r="D217" t="s">
        <v>336</v>
      </c>
      <c r="E217" t="s">
        <v>123</v>
      </c>
      <c r="F217" t="s">
        <v>11</v>
      </c>
      <c r="G217" t="s">
        <v>43</v>
      </c>
      <c r="H217" t="s">
        <v>160</v>
      </c>
      <c r="I217">
        <v>18.940000000000001</v>
      </c>
      <c r="J217">
        <v>3</v>
      </c>
      <c r="K217">
        <v>5.92</v>
      </c>
    </row>
    <row r="218" spans="1:11" ht="16.5" x14ac:dyDescent="0.3">
      <c r="A218" s="1">
        <v>41716</v>
      </c>
      <c r="B218" s="5">
        <f>YEAR(Table1[[#This Row],[Order Date]])</f>
        <v>2014</v>
      </c>
      <c r="C218" s="5">
        <f>MONTH(Table1[[#This Row],[Order Date]])</f>
        <v>3</v>
      </c>
      <c r="D218" t="s">
        <v>336</v>
      </c>
      <c r="E218" t="s">
        <v>123</v>
      </c>
      <c r="F218" t="s">
        <v>34</v>
      </c>
      <c r="G218" t="s">
        <v>47</v>
      </c>
      <c r="H218" t="s">
        <v>340</v>
      </c>
      <c r="I218">
        <v>122.35</v>
      </c>
      <c r="J218">
        <v>3</v>
      </c>
      <c r="K218">
        <v>15.29</v>
      </c>
    </row>
    <row r="219" spans="1:11" ht="16.5" x14ac:dyDescent="0.3">
      <c r="A219" s="1">
        <v>41716</v>
      </c>
      <c r="B219" s="5">
        <f>YEAR(Table1[[#This Row],[Order Date]])</f>
        <v>2014</v>
      </c>
      <c r="C219" s="5">
        <f>MONTH(Table1[[#This Row],[Order Date]])</f>
        <v>3</v>
      </c>
      <c r="D219" t="s">
        <v>341</v>
      </c>
      <c r="E219" t="s">
        <v>27</v>
      </c>
      <c r="F219" t="s">
        <v>34</v>
      </c>
      <c r="G219" t="s">
        <v>74</v>
      </c>
      <c r="H219" t="s">
        <v>342</v>
      </c>
      <c r="I219">
        <v>1198.33</v>
      </c>
      <c r="J219">
        <v>10</v>
      </c>
      <c r="K219">
        <v>70.489999999999995</v>
      </c>
    </row>
    <row r="220" spans="1:11" ht="16.5" x14ac:dyDescent="0.3">
      <c r="A220" s="1">
        <v>41716</v>
      </c>
      <c r="B220" s="5">
        <f>YEAR(Table1[[#This Row],[Order Date]])</f>
        <v>2014</v>
      </c>
      <c r="C220" s="5">
        <f>MONTH(Table1[[#This Row],[Order Date]])</f>
        <v>3</v>
      </c>
      <c r="D220" t="s">
        <v>343</v>
      </c>
      <c r="E220" t="s">
        <v>27</v>
      </c>
      <c r="F220" t="s">
        <v>34</v>
      </c>
      <c r="G220" t="s">
        <v>47</v>
      </c>
      <c r="H220" t="s">
        <v>344</v>
      </c>
      <c r="I220">
        <v>111</v>
      </c>
      <c r="J220">
        <v>2</v>
      </c>
      <c r="K220">
        <v>14.43</v>
      </c>
    </row>
    <row r="221" spans="1:11" ht="16.5" x14ac:dyDescent="0.3">
      <c r="A221" s="1">
        <v>41716</v>
      </c>
      <c r="B221" s="5">
        <f>YEAR(Table1[[#This Row],[Order Date]])</f>
        <v>2014</v>
      </c>
      <c r="C221" s="5">
        <f>MONTH(Table1[[#This Row],[Order Date]])</f>
        <v>3</v>
      </c>
      <c r="D221" t="s">
        <v>343</v>
      </c>
      <c r="E221" t="s">
        <v>27</v>
      </c>
      <c r="F221" t="s">
        <v>39</v>
      </c>
      <c r="G221" t="s">
        <v>302</v>
      </c>
      <c r="H221" t="s">
        <v>345</v>
      </c>
      <c r="I221">
        <v>1279.97</v>
      </c>
      <c r="J221">
        <v>4</v>
      </c>
      <c r="K221">
        <v>415.99</v>
      </c>
    </row>
    <row r="222" spans="1:11" ht="16.5" x14ac:dyDescent="0.3">
      <c r="A222" s="1">
        <v>41716</v>
      </c>
      <c r="B222" s="5">
        <f>YEAR(Table1[[#This Row],[Order Date]])</f>
        <v>2014</v>
      </c>
      <c r="C222" s="5">
        <f>MONTH(Table1[[#This Row],[Order Date]])</f>
        <v>3</v>
      </c>
      <c r="D222" t="s">
        <v>343</v>
      </c>
      <c r="E222" t="s">
        <v>27</v>
      </c>
      <c r="F222" t="s">
        <v>11</v>
      </c>
      <c r="G222" t="s">
        <v>18</v>
      </c>
      <c r="H222" t="s">
        <v>73</v>
      </c>
      <c r="I222">
        <v>1856.19</v>
      </c>
      <c r="J222">
        <v>7</v>
      </c>
      <c r="K222">
        <v>334.11</v>
      </c>
    </row>
    <row r="223" spans="1:11" ht="16.5" x14ac:dyDescent="0.3">
      <c r="A223" s="1">
        <v>41717</v>
      </c>
      <c r="B223" s="5">
        <f>YEAR(Table1[[#This Row],[Order Date]])</f>
        <v>2014</v>
      </c>
      <c r="C223" s="5">
        <f>MONTH(Table1[[#This Row],[Order Date]])</f>
        <v>3</v>
      </c>
      <c r="D223" t="s">
        <v>346</v>
      </c>
      <c r="E223" t="s">
        <v>123</v>
      </c>
      <c r="F223" t="s">
        <v>39</v>
      </c>
      <c r="G223" t="s">
        <v>40</v>
      </c>
      <c r="H223" t="s">
        <v>347</v>
      </c>
      <c r="I223">
        <v>323.98</v>
      </c>
      <c r="J223">
        <v>3</v>
      </c>
      <c r="K223">
        <v>28.35</v>
      </c>
    </row>
    <row r="224" spans="1:11" ht="16.5" x14ac:dyDescent="0.3">
      <c r="A224" s="1">
        <v>41717</v>
      </c>
      <c r="B224" s="5">
        <f>YEAR(Table1[[#This Row],[Order Date]])</f>
        <v>2014</v>
      </c>
      <c r="C224" s="5">
        <f>MONTH(Table1[[#This Row],[Order Date]])</f>
        <v>3</v>
      </c>
      <c r="D224" t="s">
        <v>346</v>
      </c>
      <c r="E224" t="s">
        <v>123</v>
      </c>
      <c r="F224" t="s">
        <v>11</v>
      </c>
      <c r="G224" t="s">
        <v>16</v>
      </c>
      <c r="H224" t="s">
        <v>348</v>
      </c>
      <c r="I224">
        <v>11.81</v>
      </c>
      <c r="J224">
        <v>4</v>
      </c>
      <c r="K224">
        <v>3.99</v>
      </c>
    </row>
    <row r="225" spans="1:11" ht="16.5" x14ac:dyDescent="0.3">
      <c r="A225" s="1">
        <v>41717</v>
      </c>
      <c r="B225" s="5">
        <f>YEAR(Table1[[#This Row],[Order Date]])</f>
        <v>2014</v>
      </c>
      <c r="C225" s="5">
        <f>MONTH(Table1[[#This Row],[Order Date]])</f>
        <v>3</v>
      </c>
      <c r="D225" t="s">
        <v>346</v>
      </c>
      <c r="E225" t="s">
        <v>123</v>
      </c>
      <c r="F225" t="s">
        <v>11</v>
      </c>
      <c r="G225" t="s">
        <v>18</v>
      </c>
      <c r="H225" t="s">
        <v>349</v>
      </c>
      <c r="I225">
        <v>26.16</v>
      </c>
      <c r="J225">
        <v>3</v>
      </c>
      <c r="K225">
        <v>1.96</v>
      </c>
    </row>
    <row r="226" spans="1:11" ht="16.5" x14ac:dyDescent="0.3">
      <c r="A226" s="1">
        <v>41717</v>
      </c>
      <c r="B226" s="5">
        <f>YEAR(Table1[[#This Row],[Order Date]])</f>
        <v>2014</v>
      </c>
      <c r="C226" s="5">
        <f>MONTH(Table1[[#This Row],[Order Date]])</f>
        <v>3</v>
      </c>
      <c r="D226" t="s">
        <v>346</v>
      </c>
      <c r="E226" t="s">
        <v>123</v>
      </c>
      <c r="F226" t="s">
        <v>11</v>
      </c>
      <c r="G226" t="s">
        <v>20</v>
      </c>
      <c r="H226" t="s">
        <v>175</v>
      </c>
      <c r="I226">
        <v>33.57</v>
      </c>
      <c r="J226">
        <v>5</v>
      </c>
      <c r="K226">
        <v>-25.74</v>
      </c>
    </row>
    <row r="227" spans="1:11" ht="16.5" x14ac:dyDescent="0.3">
      <c r="A227" s="1">
        <v>41717</v>
      </c>
      <c r="B227" s="5">
        <f>YEAR(Table1[[#This Row],[Order Date]])</f>
        <v>2014</v>
      </c>
      <c r="C227" s="5">
        <f>MONTH(Table1[[#This Row],[Order Date]])</f>
        <v>3</v>
      </c>
      <c r="D227" t="s">
        <v>346</v>
      </c>
      <c r="E227" t="s">
        <v>123</v>
      </c>
      <c r="F227" t="s">
        <v>34</v>
      </c>
      <c r="G227" t="s">
        <v>47</v>
      </c>
      <c r="H227" t="s">
        <v>281</v>
      </c>
      <c r="I227">
        <v>4.99</v>
      </c>
      <c r="J227">
        <v>3</v>
      </c>
      <c r="K227">
        <v>1.37</v>
      </c>
    </row>
    <row r="228" spans="1:11" ht="16.5" x14ac:dyDescent="0.3">
      <c r="A228" s="1">
        <v>41717</v>
      </c>
      <c r="B228" s="5">
        <f>YEAR(Table1[[#This Row],[Order Date]])</f>
        <v>2014</v>
      </c>
      <c r="C228" s="5">
        <f>MONTH(Table1[[#This Row],[Order Date]])</f>
        <v>3</v>
      </c>
      <c r="D228" t="s">
        <v>346</v>
      </c>
      <c r="E228" t="s">
        <v>123</v>
      </c>
      <c r="F228" t="s">
        <v>34</v>
      </c>
      <c r="G228" t="s">
        <v>47</v>
      </c>
      <c r="H228" t="s">
        <v>350</v>
      </c>
      <c r="I228">
        <v>20.02</v>
      </c>
      <c r="J228">
        <v>3</v>
      </c>
      <c r="K228">
        <v>5.5</v>
      </c>
    </row>
    <row r="229" spans="1:11" ht="16.5" x14ac:dyDescent="0.3">
      <c r="A229" s="1">
        <v>41717</v>
      </c>
      <c r="B229" s="5">
        <f>YEAR(Table1[[#This Row],[Order Date]])</f>
        <v>2014</v>
      </c>
      <c r="C229" s="5">
        <f>MONTH(Table1[[#This Row],[Order Date]])</f>
        <v>3</v>
      </c>
      <c r="D229" t="s">
        <v>346</v>
      </c>
      <c r="E229" t="s">
        <v>123</v>
      </c>
      <c r="F229" t="s">
        <v>39</v>
      </c>
      <c r="G229" t="s">
        <v>52</v>
      </c>
      <c r="H229" t="s">
        <v>351</v>
      </c>
      <c r="I229">
        <v>170.24</v>
      </c>
      <c r="J229">
        <v>2</v>
      </c>
      <c r="K229">
        <v>53.2</v>
      </c>
    </row>
    <row r="230" spans="1:11" ht="16.5" x14ac:dyDescent="0.3">
      <c r="A230" s="1">
        <v>41719</v>
      </c>
      <c r="B230" s="5">
        <f>YEAR(Table1[[#This Row],[Order Date]])</f>
        <v>2014</v>
      </c>
      <c r="C230" s="5">
        <f>MONTH(Table1[[#This Row],[Order Date]])</f>
        <v>3</v>
      </c>
      <c r="D230" t="s">
        <v>352</v>
      </c>
      <c r="E230" t="s">
        <v>78</v>
      </c>
      <c r="F230" t="s">
        <v>11</v>
      </c>
      <c r="G230" t="s">
        <v>24</v>
      </c>
      <c r="H230" t="s">
        <v>353</v>
      </c>
      <c r="I230">
        <v>7.41</v>
      </c>
      <c r="J230">
        <v>2</v>
      </c>
      <c r="K230">
        <v>1.2</v>
      </c>
    </row>
    <row r="231" spans="1:11" ht="16.5" x14ac:dyDescent="0.3">
      <c r="A231" s="1">
        <v>41719</v>
      </c>
      <c r="B231" s="5">
        <f>YEAR(Table1[[#This Row],[Order Date]])</f>
        <v>2014</v>
      </c>
      <c r="C231" s="5">
        <f>MONTH(Table1[[#This Row],[Order Date]])</f>
        <v>3</v>
      </c>
      <c r="D231" t="s">
        <v>352</v>
      </c>
      <c r="E231" t="s">
        <v>78</v>
      </c>
      <c r="F231" t="s">
        <v>11</v>
      </c>
      <c r="G231" t="s">
        <v>24</v>
      </c>
      <c r="H231" t="s">
        <v>354</v>
      </c>
      <c r="I231">
        <v>6.05</v>
      </c>
      <c r="J231">
        <v>3</v>
      </c>
      <c r="K231">
        <v>1.59</v>
      </c>
    </row>
    <row r="232" spans="1:11" ht="16.5" x14ac:dyDescent="0.3">
      <c r="A232" s="1">
        <v>41719</v>
      </c>
      <c r="B232" s="5">
        <f>YEAR(Table1[[#This Row],[Order Date]])</f>
        <v>2014</v>
      </c>
      <c r="C232" s="5">
        <f>MONTH(Table1[[#This Row],[Order Date]])</f>
        <v>3</v>
      </c>
      <c r="D232" t="s">
        <v>355</v>
      </c>
      <c r="E232" t="s">
        <v>245</v>
      </c>
      <c r="F232" t="s">
        <v>11</v>
      </c>
      <c r="G232" t="s">
        <v>18</v>
      </c>
      <c r="H232" t="s">
        <v>356</v>
      </c>
      <c r="I232">
        <v>16.27</v>
      </c>
      <c r="J232">
        <v>1</v>
      </c>
      <c r="K232">
        <v>-3.86</v>
      </c>
    </row>
    <row r="233" spans="1:11" ht="16.5" x14ac:dyDescent="0.3">
      <c r="A233" s="1">
        <v>41719</v>
      </c>
      <c r="B233" s="5">
        <f>YEAR(Table1[[#This Row],[Order Date]])</f>
        <v>2014</v>
      </c>
      <c r="C233" s="5">
        <f>MONTH(Table1[[#This Row],[Order Date]])</f>
        <v>3</v>
      </c>
      <c r="D233" t="s">
        <v>357</v>
      </c>
      <c r="E233" t="s">
        <v>55</v>
      </c>
      <c r="F233" t="s">
        <v>39</v>
      </c>
      <c r="G233" t="s">
        <v>40</v>
      </c>
      <c r="H233" t="s">
        <v>358</v>
      </c>
      <c r="I233">
        <v>3499.93</v>
      </c>
      <c r="J233">
        <v>7</v>
      </c>
      <c r="K233">
        <v>909.98</v>
      </c>
    </row>
    <row r="234" spans="1:11" ht="16.5" x14ac:dyDescent="0.3">
      <c r="A234" s="1">
        <v>41719</v>
      </c>
      <c r="B234" s="5">
        <f>YEAR(Table1[[#This Row],[Order Date]])</f>
        <v>2014</v>
      </c>
      <c r="C234" s="5">
        <f>MONTH(Table1[[#This Row],[Order Date]])</f>
        <v>3</v>
      </c>
      <c r="D234" t="s">
        <v>357</v>
      </c>
      <c r="E234" t="s">
        <v>55</v>
      </c>
      <c r="F234" t="s">
        <v>11</v>
      </c>
      <c r="G234" t="s">
        <v>16</v>
      </c>
      <c r="H234" t="s">
        <v>359</v>
      </c>
      <c r="I234">
        <v>14.4</v>
      </c>
      <c r="J234">
        <v>5</v>
      </c>
      <c r="K234">
        <v>6.62</v>
      </c>
    </row>
    <row r="235" spans="1:11" ht="16.5" x14ac:dyDescent="0.3">
      <c r="A235" s="1">
        <v>41719</v>
      </c>
      <c r="B235" s="5">
        <f>YEAR(Table1[[#This Row],[Order Date]])</f>
        <v>2014</v>
      </c>
      <c r="C235" s="5">
        <f>MONTH(Table1[[#This Row],[Order Date]])</f>
        <v>3</v>
      </c>
      <c r="D235" t="s">
        <v>357</v>
      </c>
      <c r="E235" t="s">
        <v>55</v>
      </c>
      <c r="F235" t="s">
        <v>11</v>
      </c>
      <c r="G235" t="s">
        <v>12</v>
      </c>
      <c r="H235" t="s">
        <v>360</v>
      </c>
      <c r="I235">
        <v>122.97</v>
      </c>
      <c r="J235">
        <v>3</v>
      </c>
      <c r="K235">
        <v>60.26</v>
      </c>
    </row>
    <row r="236" spans="1:11" ht="16.5" x14ac:dyDescent="0.3">
      <c r="A236" s="1">
        <v>41719</v>
      </c>
      <c r="B236" s="5">
        <f>YEAR(Table1[[#This Row],[Order Date]])</f>
        <v>2014</v>
      </c>
      <c r="C236" s="5">
        <f>MONTH(Table1[[#This Row],[Order Date]])</f>
        <v>3</v>
      </c>
      <c r="D236" t="s">
        <v>357</v>
      </c>
      <c r="E236" t="s">
        <v>55</v>
      </c>
      <c r="F236" t="s">
        <v>11</v>
      </c>
      <c r="G236" t="s">
        <v>24</v>
      </c>
      <c r="H236" t="s">
        <v>361</v>
      </c>
      <c r="I236">
        <v>9.32</v>
      </c>
      <c r="J236">
        <v>4</v>
      </c>
      <c r="K236">
        <v>2.7</v>
      </c>
    </row>
    <row r="237" spans="1:11" ht="16.5" x14ac:dyDescent="0.3">
      <c r="A237" s="1">
        <v>41719</v>
      </c>
      <c r="B237" s="5">
        <f>YEAR(Table1[[#This Row],[Order Date]])</f>
        <v>2014</v>
      </c>
      <c r="C237" s="5">
        <f>MONTH(Table1[[#This Row],[Order Date]])</f>
        <v>3</v>
      </c>
      <c r="D237" t="s">
        <v>357</v>
      </c>
      <c r="E237" t="s">
        <v>55</v>
      </c>
      <c r="F237" t="s">
        <v>11</v>
      </c>
      <c r="G237" t="s">
        <v>20</v>
      </c>
      <c r="H237" t="s">
        <v>362</v>
      </c>
      <c r="I237">
        <v>122.94</v>
      </c>
      <c r="J237">
        <v>3</v>
      </c>
      <c r="K237">
        <v>59.01</v>
      </c>
    </row>
    <row r="238" spans="1:11" ht="16.5" x14ac:dyDescent="0.3">
      <c r="A238" s="1">
        <v>41719</v>
      </c>
      <c r="B238" s="5">
        <f>YEAR(Table1[[#This Row],[Order Date]])</f>
        <v>2014</v>
      </c>
      <c r="C238" s="5">
        <f>MONTH(Table1[[#This Row],[Order Date]])</f>
        <v>3</v>
      </c>
      <c r="D238" t="s">
        <v>363</v>
      </c>
      <c r="E238" t="s">
        <v>120</v>
      </c>
      <c r="F238" t="s">
        <v>11</v>
      </c>
      <c r="G238" t="s">
        <v>16</v>
      </c>
      <c r="H238" t="s">
        <v>364</v>
      </c>
      <c r="I238">
        <v>59.2</v>
      </c>
      <c r="J238">
        <v>5</v>
      </c>
      <c r="K238">
        <v>22.2</v>
      </c>
    </row>
    <row r="239" spans="1:11" ht="16.5" x14ac:dyDescent="0.3">
      <c r="A239" s="1">
        <v>41719</v>
      </c>
      <c r="B239" s="5">
        <f>YEAR(Table1[[#This Row],[Order Date]])</f>
        <v>2014</v>
      </c>
      <c r="C239" s="5">
        <f>MONTH(Table1[[#This Row],[Order Date]])</f>
        <v>3</v>
      </c>
      <c r="D239" t="s">
        <v>363</v>
      </c>
      <c r="E239" t="s">
        <v>120</v>
      </c>
      <c r="F239" t="s">
        <v>34</v>
      </c>
      <c r="G239" t="s">
        <v>47</v>
      </c>
      <c r="H239" t="s">
        <v>365</v>
      </c>
      <c r="I239">
        <v>32.950000000000003</v>
      </c>
      <c r="J239">
        <v>3</v>
      </c>
      <c r="K239">
        <v>6.59</v>
      </c>
    </row>
    <row r="240" spans="1:11" ht="16.5" x14ac:dyDescent="0.3">
      <c r="A240" s="1">
        <v>41719</v>
      </c>
      <c r="B240" s="5">
        <f>YEAR(Table1[[#This Row],[Order Date]])</f>
        <v>2014</v>
      </c>
      <c r="C240" s="5">
        <f>MONTH(Table1[[#This Row],[Order Date]])</f>
        <v>3</v>
      </c>
      <c r="D240" t="s">
        <v>363</v>
      </c>
      <c r="E240" t="s">
        <v>120</v>
      </c>
      <c r="F240" t="s">
        <v>34</v>
      </c>
      <c r="G240" t="s">
        <v>35</v>
      </c>
      <c r="H240" t="s">
        <v>71</v>
      </c>
      <c r="I240">
        <v>218.38</v>
      </c>
      <c r="J240">
        <v>3</v>
      </c>
      <c r="K240">
        <v>-10.92</v>
      </c>
    </row>
    <row r="241" spans="1:11" ht="16.5" x14ac:dyDescent="0.3">
      <c r="A241" s="1">
        <v>41720</v>
      </c>
      <c r="B241" s="5">
        <f>YEAR(Table1[[#This Row],[Order Date]])</f>
        <v>2014</v>
      </c>
      <c r="C241" s="5">
        <f>MONTH(Table1[[#This Row],[Order Date]])</f>
        <v>3</v>
      </c>
      <c r="D241" t="s">
        <v>366</v>
      </c>
      <c r="E241" t="s">
        <v>245</v>
      </c>
      <c r="F241" t="s">
        <v>11</v>
      </c>
      <c r="G241" t="s">
        <v>20</v>
      </c>
      <c r="H241" t="s">
        <v>367</v>
      </c>
      <c r="I241">
        <v>7.64</v>
      </c>
      <c r="J241">
        <v>4</v>
      </c>
      <c r="K241">
        <v>-5.86</v>
      </c>
    </row>
    <row r="242" spans="1:11" ht="16.5" x14ac:dyDescent="0.3">
      <c r="A242" s="1">
        <v>41720</v>
      </c>
      <c r="B242" s="5">
        <f>YEAR(Table1[[#This Row],[Order Date]])</f>
        <v>2014</v>
      </c>
      <c r="C242" s="5">
        <f>MONTH(Table1[[#This Row],[Order Date]])</f>
        <v>3</v>
      </c>
      <c r="D242" t="s">
        <v>366</v>
      </c>
      <c r="E242" t="s">
        <v>245</v>
      </c>
      <c r="F242" t="s">
        <v>11</v>
      </c>
      <c r="G242" t="s">
        <v>20</v>
      </c>
      <c r="H242" t="s">
        <v>368</v>
      </c>
      <c r="I242">
        <v>51.47</v>
      </c>
      <c r="J242">
        <v>5</v>
      </c>
      <c r="K242">
        <v>-39.46</v>
      </c>
    </row>
    <row r="243" spans="1:11" ht="16.5" x14ac:dyDescent="0.3">
      <c r="A243" s="1">
        <v>41720</v>
      </c>
      <c r="B243" s="5">
        <f>YEAR(Table1[[#This Row],[Order Date]])</f>
        <v>2014</v>
      </c>
      <c r="C243" s="5">
        <f>MONTH(Table1[[#This Row],[Order Date]])</f>
        <v>3</v>
      </c>
      <c r="D243" t="s">
        <v>369</v>
      </c>
      <c r="E243" t="s">
        <v>95</v>
      </c>
      <c r="F243" t="s">
        <v>11</v>
      </c>
      <c r="G243" t="s">
        <v>12</v>
      </c>
      <c r="H243" t="s">
        <v>370</v>
      </c>
      <c r="I243">
        <v>74.349999999999994</v>
      </c>
      <c r="J243">
        <v>3</v>
      </c>
      <c r="K243">
        <v>23.24</v>
      </c>
    </row>
    <row r="244" spans="1:11" ht="16.5" x14ac:dyDescent="0.3">
      <c r="A244" s="1">
        <v>41720</v>
      </c>
      <c r="B244" s="5">
        <f>YEAR(Table1[[#This Row],[Order Date]])</f>
        <v>2014</v>
      </c>
      <c r="C244" s="5">
        <f>MONTH(Table1[[#This Row],[Order Date]])</f>
        <v>3</v>
      </c>
      <c r="D244" t="s">
        <v>369</v>
      </c>
      <c r="E244" t="s">
        <v>95</v>
      </c>
      <c r="F244" t="s">
        <v>34</v>
      </c>
      <c r="G244" t="s">
        <v>35</v>
      </c>
      <c r="H244" t="s">
        <v>371</v>
      </c>
      <c r="I244">
        <v>314.35000000000002</v>
      </c>
      <c r="J244">
        <v>3</v>
      </c>
      <c r="K244">
        <v>-35.36</v>
      </c>
    </row>
    <row r="245" spans="1:11" ht="16.5" x14ac:dyDescent="0.3">
      <c r="A245" s="1">
        <v>41720</v>
      </c>
      <c r="B245" s="5">
        <f>YEAR(Table1[[#This Row],[Order Date]])</f>
        <v>2014</v>
      </c>
      <c r="C245" s="5">
        <f>MONTH(Table1[[#This Row],[Order Date]])</f>
        <v>3</v>
      </c>
      <c r="D245" t="s">
        <v>372</v>
      </c>
      <c r="E245" t="s">
        <v>129</v>
      </c>
      <c r="F245" t="s">
        <v>11</v>
      </c>
      <c r="G245" t="s">
        <v>24</v>
      </c>
      <c r="H245" t="s">
        <v>25</v>
      </c>
      <c r="I245">
        <v>16.28</v>
      </c>
      <c r="J245">
        <v>2</v>
      </c>
      <c r="K245">
        <v>6.51</v>
      </c>
    </row>
    <row r="246" spans="1:11" ht="16.5" x14ac:dyDescent="0.3">
      <c r="A246" s="1">
        <v>41721</v>
      </c>
      <c r="B246" s="5">
        <f>YEAR(Table1[[#This Row],[Order Date]])</f>
        <v>2014</v>
      </c>
      <c r="C246" s="5">
        <f>MONTH(Table1[[#This Row],[Order Date]])</f>
        <v>3</v>
      </c>
      <c r="D246" t="s">
        <v>373</v>
      </c>
      <c r="E246" t="s">
        <v>27</v>
      </c>
      <c r="F246" t="s">
        <v>11</v>
      </c>
      <c r="G246" t="s">
        <v>18</v>
      </c>
      <c r="H246" t="s">
        <v>374</v>
      </c>
      <c r="I246">
        <v>330.4</v>
      </c>
      <c r="J246">
        <v>2</v>
      </c>
      <c r="K246">
        <v>85.9</v>
      </c>
    </row>
    <row r="247" spans="1:11" ht="16.5" x14ac:dyDescent="0.3">
      <c r="A247" s="1">
        <v>41721</v>
      </c>
      <c r="B247" s="5">
        <f>YEAR(Table1[[#This Row],[Order Date]])</f>
        <v>2014</v>
      </c>
      <c r="C247" s="5">
        <f>MONTH(Table1[[#This Row],[Order Date]])</f>
        <v>3</v>
      </c>
      <c r="D247" t="s">
        <v>373</v>
      </c>
      <c r="E247" t="s">
        <v>27</v>
      </c>
      <c r="F247" t="s">
        <v>39</v>
      </c>
      <c r="G247" t="s">
        <v>40</v>
      </c>
      <c r="H247" t="s">
        <v>375</v>
      </c>
      <c r="I247">
        <v>604.75</v>
      </c>
      <c r="J247">
        <v>6</v>
      </c>
      <c r="K247">
        <v>37.799999999999997</v>
      </c>
    </row>
    <row r="248" spans="1:11" ht="16.5" x14ac:dyDescent="0.3">
      <c r="A248" s="1">
        <v>41721</v>
      </c>
      <c r="B248" s="5">
        <f>YEAR(Table1[[#This Row],[Order Date]])</f>
        <v>2014</v>
      </c>
      <c r="C248" s="5">
        <f>MONTH(Table1[[#This Row],[Order Date]])</f>
        <v>3</v>
      </c>
      <c r="D248" t="s">
        <v>376</v>
      </c>
      <c r="E248" t="s">
        <v>123</v>
      </c>
      <c r="F248" t="s">
        <v>11</v>
      </c>
      <c r="G248" t="s">
        <v>16</v>
      </c>
      <c r="H248" t="s">
        <v>377</v>
      </c>
      <c r="I248">
        <v>9.91</v>
      </c>
      <c r="J248">
        <v>3</v>
      </c>
      <c r="K248">
        <v>3.22</v>
      </c>
    </row>
    <row r="249" spans="1:11" ht="16.5" x14ac:dyDescent="0.3">
      <c r="A249" s="1">
        <v>41722</v>
      </c>
      <c r="B249" s="5">
        <f>YEAR(Table1[[#This Row],[Order Date]])</f>
        <v>2014</v>
      </c>
      <c r="C249" s="5">
        <f>MONTH(Table1[[#This Row],[Order Date]])</f>
        <v>3</v>
      </c>
      <c r="D249" t="s">
        <v>378</v>
      </c>
      <c r="E249" t="s">
        <v>149</v>
      </c>
      <c r="F249" t="s">
        <v>11</v>
      </c>
      <c r="G249" t="s">
        <v>12</v>
      </c>
      <c r="H249" t="s">
        <v>379</v>
      </c>
      <c r="I249">
        <v>24.9</v>
      </c>
      <c r="J249">
        <v>5</v>
      </c>
      <c r="K249">
        <v>11.7</v>
      </c>
    </row>
    <row r="250" spans="1:11" ht="16.5" x14ac:dyDescent="0.3">
      <c r="A250" s="1">
        <v>41722</v>
      </c>
      <c r="B250" s="5">
        <f>YEAR(Table1[[#This Row],[Order Date]])</f>
        <v>2014</v>
      </c>
      <c r="C250" s="5">
        <f>MONTH(Table1[[#This Row],[Order Date]])</f>
        <v>3</v>
      </c>
      <c r="D250" t="s">
        <v>380</v>
      </c>
      <c r="E250" t="s">
        <v>27</v>
      </c>
      <c r="F250" t="s">
        <v>34</v>
      </c>
      <c r="G250" t="s">
        <v>47</v>
      </c>
      <c r="H250" t="s">
        <v>381</v>
      </c>
      <c r="I250">
        <v>40.479999999999997</v>
      </c>
      <c r="J250">
        <v>2</v>
      </c>
      <c r="K250">
        <v>14.57</v>
      </c>
    </row>
    <row r="251" spans="1:11" ht="16.5" x14ac:dyDescent="0.3">
      <c r="A251" s="1">
        <v>41723</v>
      </c>
      <c r="B251" s="5">
        <f>YEAR(Table1[[#This Row],[Order Date]])</f>
        <v>2014</v>
      </c>
      <c r="C251" s="5">
        <f>MONTH(Table1[[#This Row],[Order Date]])</f>
        <v>3</v>
      </c>
      <c r="D251" t="s">
        <v>325</v>
      </c>
      <c r="E251" t="s">
        <v>149</v>
      </c>
      <c r="F251" t="s">
        <v>34</v>
      </c>
      <c r="G251" t="s">
        <v>35</v>
      </c>
      <c r="H251" t="s">
        <v>382</v>
      </c>
      <c r="I251">
        <v>366.79</v>
      </c>
      <c r="J251">
        <v>7</v>
      </c>
      <c r="K251">
        <v>65.209999999999994</v>
      </c>
    </row>
    <row r="252" spans="1:11" ht="16.5" x14ac:dyDescent="0.3">
      <c r="A252" s="1">
        <v>41723</v>
      </c>
      <c r="B252" s="5">
        <f>YEAR(Table1[[#This Row],[Order Date]])</f>
        <v>2014</v>
      </c>
      <c r="C252" s="5">
        <f>MONTH(Table1[[#This Row],[Order Date]])</f>
        <v>3</v>
      </c>
      <c r="D252" t="s">
        <v>383</v>
      </c>
      <c r="E252" t="s">
        <v>27</v>
      </c>
      <c r="F252" t="s">
        <v>11</v>
      </c>
      <c r="G252" t="s">
        <v>24</v>
      </c>
      <c r="H252" t="s">
        <v>317</v>
      </c>
      <c r="I252">
        <v>6.56</v>
      </c>
      <c r="J252">
        <v>2</v>
      </c>
      <c r="K252">
        <v>1.9</v>
      </c>
    </row>
    <row r="253" spans="1:11" ht="16.5" x14ac:dyDescent="0.3">
      <c r="A253" s="1">
        <v>41723</v>
      </c>
      <c r="B253" s="5">
        <f>YEAR(Table1[[#This Row],[Order Date]])</f>
        <v>2014</v>
      </c>
      <c r="C253" s="5">
        <f>MONTH(Table1[[#This Row],[Order Date]])</f>
        <v>3</v>
      </c>
      <c r="D253" t="s">
        <v>383</v>
      </c>
      <c r="E253" t="s">
        <v>27</v>
      </c>
      <c r="F253" t="s">
        <v>11</v>
      </c>
      <c r="G253" t="s">
        <v>24</v>
      </c>
      <c r="H253" t="s">
        <v>384</v>
      </c>
      <c r="I253">
        <v>14.88</v>
      </c>
      <c r="J253">
        <v>2</v>
      </c>
      <c r="K253">
        <v>3.72</v>
      </c>
    </row>
    <row r="254" spans="1:11" ht="16.5" x14ac:dyDescent="0.3">
      <c r="A254" s="1">
        <v>41723</v>
      </c>
      <c r="B254" s="5">
        <f>YEAR(Table1[[#This Row],[Order Date]])</f>
        <v>2014</v>
      </c>
      <c r="C254" s="5">
        <f>MONTH(Table1[[#This Row],[Order Date]])</f>
        <v>3</v>
      </c>
      <c r="D254" t="s">
        <v>383</v>
      </c>
      <c r="E254" t="s">
        <v>27</v>
      </c>
      <c r="F254" t="s">
        <v>39</v>
      </c>
      <c r="G254" t="s">
        <v>52</v>
      </c>
      <c r="H254" t="s">
        <v>385</v>
      </c>
      <c r="I254">
        <v>45.48</v>
      </c>
      <c r="J254">
        <v>4</v>
      </c>
      <c r="K254">
        <v>15.92</v>
      </c>
    </row>
    <row r="255" spans="1:11" ht="16.5" x14ac:dyDescent="0.3">
      <c r="A255" s="1">
        <v>41723</v>
      </c>
      <c r="B255" s="5">
        <f>YEAR(Table1[[#This Row],[Order Date]])</f>
        <v>2014</v>
      </c>
      <c r="C255" s="5">
        <f>MONTH(Table1[[#This Row],[Order Date]])</f>
        <v>3</v>
      </c>
      <c r="D255" t="s">
        <v>383</v>
      </c>
      <c r="E255" t="s">
        <v>27</v>
      </c>
      <c r="F255" t="s">
        <v>11</v>
      </c>
      <c r="G255" t="s">
        <v>24</v>
      </c>
      <c r="H255" t="s">
        <v>386</v>
      </c>
      <c r="I255">
        <v>25.44</v>
      </c>
      <c r="J255">
        <v>6</v>
      </c>
      <c r="K255">
        <v>9.92</v>
      </c>
    </row>
    <row r="256" spans="1:11" ht="16.5" x14ac:dyDescent="0.3">
      <c r="A256" s="1">
        <v>41724</v>
      </c>
      <c r="B256" s="5">
        <f>YEAR(Table1[[#This Row],[Order Date]])</f>
        <v>2014</v>
      </c>
      <c r="C256" s="5">
        <f>MONTH(Table1[[#This Row],[Order Date]])</f>
        <v>3</v>
      </c>
      <c r="D256" t="s">
        <v>387</v>
      </c>
      <c r="E256" t="s">
        <v>27</v>
      </c>
      <c r="F256" t="s">
        <v>39</v>
      </c>
      <c r="G256" t="s">
        <v>52</v>
      </c>
      <c r="H256" t="s">
        <v>388</v>
      </c>
      <c r="I256">
        <v>66.3</v>
      </c>
      <c r="J256">
        <v>3</v>
      </c>
      <c r="K256">
        <v>8.6199999999999992</v>
      </c>
    </row>
    <row r="257" spans="1:11" ht="16.5" x14ac:dyDescent="0.3">
      <c r="A257" s="1">
        <v>41724</v>
      </c>
      <c r="B257" s="5">
        <f>YEAR(Table1[[#This Row],[Order Date]])</f>
        <v>2014</v>
      </c>
      <c r="C257" s="5">
        <f>MONTH(Table1[[#This Row],[Order Date]])</f>
        <v>3</v>
      </c>
      <c r="D257" t="s">
        <v>389</v>
      </c>
      <c r="E257" t="s">
        <v>27</v>
      </c>
      <c r="F257" t="s">
        <v>11</v>
      </c>
      <c r="G257" t="s">
        <v>24</v>
      </c>
      <c r="H257" t="s">
        <v>390</v>
      </c>
      <c r="I257">
        <v>3.36</v>
      </c>
      <c r="J257">
        <v>2</v>
      </c>
      <c r="K257">
        <v>0.84</v>
      </c>
    </row>
    <row r="258" spans="1:11" ht="16.5" x14ac:dyDescent="0.3">
      <c r="A258" s="1">
        <v>41724</v>
      </c>
      <c r="B258" s="5">
        <f>YEAR(Table1[[#This Row],[Order Date]])</f>
        <v>2014</v>
      </c>
      <c r="C258" s="5">
        <f>MONTH(Table1[[#This Row],[Order Date]])</f>
        <v>3</v>
      </c>
      <c r="D258" t="s">
        <v>389</v>
      </c>
      <c r="E258" t="s">
        <v>27</v>
      </c>
      <c r="F258" t="s">
        <v>11</v>
      </c>
      <c r="G258" t="s">
        <v>20</v>
      </c>
      <c r="H258" t="s">
        <v>184</v>
      </c>
      <c r="I258">
        <v>27.94</v>
      </c>
      <c r="J258">
        <v>4</v>
      </c>
      <c r="K258">
        <v>9.43</v>
      </c>
    </row>
    <row r="259" spans="1:11" ht="16.5" x14ac:dyDescent="0.3">
      <c r="A259" s="1">
        <v>41724</v>
      </c>
      <c r="B259" s="5">
        <f>YEAR(Table1[[#This Row],[Order Date]])</f>
        <v>2014</v>
      </c>
      <c r="C259" s="5">
        <f>MONTH(Table1[[#This Row],[Order Date]])</f>
        <v>3</v>
      </c>
      <c r="D259" t="s">
        <v>389</v>
      </c>
      <c r="E259" t="s">
        <v>27</v>
      </c>
      <c r="F259" t="s">
        <v>39</v>
      </c>
      <c r="G259" t="s">
        <v>40</v>
      </c>
      <c r="H259" t="s">
        <v>391</v>
      </c>
      <c r="I259">
        <v>28.78</v>
      </c>
      <c r="J259">
        <v>2</v>
      </c>
      <c r="K259">
        <v>2.88</v>
      </c>
    </row>
    <row r="260" spans="1:11" ht="16.5" x14ac:dyDescent="0.3">
      <c r="A260" s="1">
        <v>41724</v>
      </c>
      <c r="B260" s="5">
        <f>YEAR(Table1[[#This Row],[Order Date]])</f>
        <v>2014</v>
      </c>
      <c r="C260" s="5">
        <f>MONTH(Table1[[#This Row],[Order Date]])</f>
        <v>3</v>
      </c>
      <c r="D260" t="s">
        <v>392</v>
      </c>
      <c r="E260" t="s">
        <v>27</v>
      </c>
      <c r="F260" t="s">
        <v>11</v>
      </c>
      <c r="G260" t="s">
        <v>16</v>
      </c>
      <c r="H260" t="s">
        <v>393</v>
      </c>
      <c r="I260">
        <v>18.75</v>
      </c>
      <c r="J260">
        <v>5</v>
      </c>
      <c r="K260">
        <v>9</v>
      </c>
    </row>
    <row r="261" spans="1:11" ht="16.5" x14ac:dyDescent="0.3">
      <c r="A261" s="1">
        <v>41726</v>
      </c>
      <c r="B261" s="5">
        <f>YEAR(Table1[[#This Row],[Order Date]])</f>
        <v>2014</v>
      </c>
      <c r="C261" s="5">
        <f>MONTH(Table1[[#This Row],[Order Date]])</f>
        <v>3</v>
      </c>
      <c r="D261" t="s">
        <v>394</v>
      </c>
      <c r="E261" t="s">
        <v>395</v>
      </c>
      <c r="F261" t="s">
        <v>11</v>
      </c>
      <c r="G261" t="s">
        <v>63</v>
      </c>
      <c r="H261" t="s">
        <v>396</v>
      </c>
      <c r="I261">
        <v>6.12</v>
      </c>
      <c r="J261">
        <v>3</v>
      </c>
      <c r="K261">
        <v>2.88</v>
      </c>
    </row>
    <row r="262" spans="1:11" ht="16.5" x14ac:dyDescent="0.3">
      <c r="A262" s="1">
        <v>41726</v>
      </c>
      <c r="B262" s="5">
        <f>YEAR(Table1[[#This Row],[Order Date]])</f>
        <v>2014</v>
      </c>
      <c r="C262" s="5">
        <f>MONTH(Table1[[#This Row],[Order Date]])</f>
        <v>3</v>
      </c>
      <c r="D262" t="s">
        <v>394</v>
      </c>
      <c r="E262" t="s">
        <v>395</v>
      </c>
      <c r="F262" t="s">
        <v>34</v>
      </c>
      <c r="G262" t="s">
        <v>145</v>
      </c>
      <c r="H262" t="s">
        <v>397</v>
      </c>
      <c r="I262">
        <v>1184.72</v>
      </c>
      <c r="J262">
        <v>4</v>
      </c>
      <c r="K262">
        <v>106.62</v>
      </c>
    </row>
    <row r="263" spans="1:11" ht="16.5" x14ac:dyDescent="0.3">
      <c r="A263" s="1">
        <v>41726</v>
      </c>
      <c r="B263" s="5">
        <f>YEAR(Table1[[#This Row],[Order Date]])</f>
        <v>2014</v>
      </c>
      <c r="C263" s="5">
        <f>MONTH(Table1[[#This Row],[Order Date]])</f>
        <v>3</v>
      </c>
      <c r="D263" t="s">
        <v>398</v>
      </c>
      <c r="E263" t="s">
        <v>399</v>
      </c>
      <c r="F263" t="s">
        <v>39</v>
      </c>
      <c r="G263" t="s">
        <v>40</v>
      </c>
      <c r="H263" t="s">
        <v>400</v>
      </c>
      <c r="I263">
        <v>302.38</v>
      </c>
      <c r="J263">
        <v>3</v>
      </c>
      <c r="K263">
        <v>22.68</v>
      </c>
    </row>
    <row r="264" spans="1:11" ht="16.5" x14ac:dyDescent="0.3">
      <c r="A264" s="1">
        <v>41726</v>
      </c>
      <c r="B264" s="5">
        <f>YEAR(Table1[[#This Row],[Order Date]])</f>
        <v>2014</v>
      </c>
      <c r="C264" s="5">
        <f>MONTH(Table1[[#This Row],[Order Date]])</f>
        <v>3</v>
      </c>
      <c r="D264" t="s">
        <v>401</v>
      </c>
      <c r="E264" t="s">
        <v>78</v>
      </c>
      <c r="F264" t="s">
        <v>34</v>
      </c>
      <c r="G264" t="s">
        <v>145</v>
      </c>
      <c r="H264" t="s">
        <v>402</v>
      </c>
      <c r="I264">
        <v>330.59</v>
      </c>
      <c r="J264">
        <v>1</v>
      </c>
      <c r="K264">
        <v>-143.25</v>
      </c>
    </row>
    <row r="265" spans="1:11" ht="16.5" x14ac:dyDescent="0.3">
      <c r="A265" s="1">
        <v>41727</v>
      </c>
      <c r="B265" s="5">
        <f>YEAR(Table1[[#This Row],[Order Date]])</f>
        <v>2014</v>
      </c>
      <c r="C265" s="5">
        <f>MONTH(Table1[[#This Row],[Order Date]])</f>
        <v>3</v>
      </c>
      <c r="D265" t="s">
        <v>403</v>
      </c>
      <c r="E265" t="s">
        <v>10</v>
      </c>
      <c r="F265" t="s">
        <v>34</v>
      </c>
      <c r="G265" t="s">
        <v>145</v>
      </c>
      <c r="H265" t="s">
        <v>404</v>
      </c>
      <c r="I265">
        <v>890.84</v>
      </c>
      <c r="J265">
        <v>3</v>
      </c>
      <c r="K265">
        <v>-152.72</v>
      </c>
    </row>
    <row r="266" spans="1:11" ht="16.5" x14ac:dyDescent="0.3">
      <c r="A266" s="1">
        <v>41728</v>
      </c>
      <c r="B266" s="5">
        <f>YEAR(Table1[[#This Row],[Order Date]])</f>
        <v>2014</v>
      </c>
      <c r="C266" s="5">
        <f>MONTH(Table1[[#This Row],[Order Date]])</f>
        <v>3</v>
      </c>
      <c r="D266" t="s">
        <v>405</v>
      </c>
      <c r="E266" t="s">
        <v>149</v>
      </c>
      <c r="F266" t="s">
        <v>11</v>
      </c>
      <c r="G266" t="s">
        <v>24</v>
      </c>
      <c r="H266" t="s">
        <v>406</v>
      </c>
      <c r="I266">
        <v>49.65</v>
      </c>
      <c r="J266">
        <v>5</v>
      </c>
      <c r="K266">
        <v>20.85</v>
      </c>
    </row>
    <row r="267" spans="1:11" ht="16.5" x14ac:dyDescent="0.3">
      <c r="A267" s="1">
        <v>41728</v>
      </c>
      <c r="B267" s="5">
        <f>YEAR(Table1[[#This Row],[Order Date]])</f>
        <v>2014</v>
      </c>
      <c r="C267" s="5">
        <f>MONTH(Table1[[#This Row],[Order Date]])</f>
        <v>3</v>
      </c>
      <c r="D267" t="s">
        <v>407</v>
      </c>
      <c r="E267" t="s">
        <v>164</v>
      </c>
      <c r="F267" t="s">
        <v>11</v>
      </c>
      <c r="G267" t="s">
        <v>18</v>
      </c>
      <c r="H267" t="s">
        <v>408</v>
      </c>
      <c r="I267">
        <v>15.84</v>
      </c>
      <c r="J267">
        <v>3</v>
      </c>
      <c r="K267">
        <v>0</v>
      </c>
    </row>
    <row r="268" spans="1:11" ht="16.5" x14ac:dyDescent="0.3">
      <c r="A268" s="1">
        <v>41728</v>
      </c>
      <c r="B268" s="5">
        <f>YEAR(Table1[[#This Row],[Order Date]])</f>
        <v>2014</v>
      </c>
      <c r="C268" s="5">
        <f>MONTH(Table1[[#This Row],[Order Date]])</f>
        <v>3</v>
      </c>
      <c r="D268" t="s">
        <v>407</v>
      </c>
      <c r="E268" t="s">
        <v>164</v>
      </c>
      <c r="F268" t="s">
        <v>11</v>
      </c>
      <c r="G268" t="s">
        <v>16</v>
      </c>
      <c r="H268" t="s">
        <v>409</v>
      </c>
      <c r="I268">
        <v>44.4</v>
      </c>
      <c r="J268">
        <v>3</v>
      </c>
      <c r="K268">
        <v>22.2</v>
      </c>
    </row>
    <row r="269" spans="1:11" ht="16.5" x14ac:dyDescent="0.3">
      <c r="A269" s="1">
        <v>41728</v>
      </c>
      <c r="B269" s="5">
        <f>YEAR(Table1[[#This Row],[Order Date]])</f>
        <v>2014</v>
      </c>
      <c r="C269" s="5">
        <f>MONTH(Table1[[#This Row],[Order Date]])</f>
        <v>3</v>
      </c>
      <c r="D269" t="s">
        <v>410</v>
      </c>
      <c r="E269" t="s">
        <v>149</v>
      </c>
      <c r="F269" t="s">
        <v>11</v>
      </c>
      <c r="G269" t="s">
        <v>24</v>
      </c>
      <c r="H269" t="s">
        <v>411</v>
      </c>
      <c r="I269">
        <v>10.5</v>
      </c>
      <c r="J269">
        <v>5</v>
      </c>
      <c r="K269">
        <v>2.94</v>
      </c>
    </row>
    <row r="270" spans="1:11" ht="16.5" x14ac:dyDescent="0.3">
      <c r="A270" s="1">
        <v>41728</v>
      </c>
      <c r="B270" s="5">
        <f>YEAR(Table1[[#This Row],[Order Date]])</f>
        <v>2014</v>
      </c>
      <c r="C270" s="5">
        <f>MONTH(Table1[[#This Row],[Order Date]])</f>
        <v>3</v>
      </c>
      <c r="D270" t="s">
        <v>185</v>
      </c>
      <c r="E270" t="s">
        <v>27</v>
      </c>
      <c r="F270" t="s">
        <v>34</v>
      </c>
      <c r="G270" t="s">
        <v>74</v>
      </c>
      <c r="H270" t="s">
        <v>412</v>
      </c>
      <c r="I270">
        <v>205.67</v>
      </c>
      <c r="J270">
        <v>2</v>
      </c>
      <c r="K270">
        <v>-12.1</v>
      </c>
    </row>
    <row r="271" spans="1:11" ht="16.5" x14ac:dyDescent="0.3">
      <c r="A271" s="1">
        <v>41728</v>
      </c>
      <c r="B271" s="5">
        <f>YEAR(Table1[[#This Row],[Order Date]])</f>
        <v>2014</v>
      </c>
      <c r="C271" s="5">
        <f>MONTH(Table1[[#This Row],[Order Date]])</f>
        <v>3</v>
      </c>
      <c r="D271" t="s">
        <v>413</v>
      </c>
      <c r="E271" t="s">
        <v>10</v>
      </c>
      <c r="F271" t="s">
        <v>11</v>
      </c>
      <c r="G271" t="s">
        <v>63</v>
      </c>
      <c r="H271" t="s">
        <v>414</v>
      </c>
      <c r="I271">
        <v>335.72</v>
      </c>
      <c r="J271">
        <v>5</v>
      </c>
      <c r="K271">
        <v>113.31</v>
      </c>
    </row>
    <row r="272" spans="1:11" ht="16.5" x14ac:dyDescent="0.3">
      <c r="A272" s="1">
        <v>41728</v>
      </c>
      <c r="B272" s="5">
        <f>YEAR(Table1[[#This Row],[Order Date]])</f>
        <v>2014</v>
      </c>
      <c r="C272" s="5">
        <f>MONTH(Table1[[#This Row],[Order Date]])</f>
        <v>3</v>
      </c>
      <c r="D272" t="s">
        <v>413</v>
      </c>
      <c r="E272" t="s">
        <v>10</v>
      </c>
      <c r="F272" t="s">
        <v>39</v>
      </c>
      <c r="G272" t="s">
        <v>40</v>
      </c>
      <c r="H272" t="s">
        <v>415</v>
      </c>
      <c r="I272">
        <v>251.94</v>
      </c>
      <c r="J272">
        <v>7</v>
      </c>
      <c r="K272">
        <v>88.18</v>
      </c>
    </row>
    <row r="273" spans="1:11" ht="16.5" x14ac:dyDescent="0.3">
      <c r="A273" s="1">
        <v>41728</v>
      </c>
      <c r="B273" s="5">
        <f>YEAR(Table1[[#This Row],[Order Date]])</f>
        <v>2014</v>
      </c>
      <c r="C273" s="5">
        <f>MONTH(Table1[[#This Row],[Order Date]])</f>
        <v>3</v>
      </c>
      <c r="D273" t="s">
        <v>413</v>
      </c>
      <c r="E273" t="s">
        <v>10</v>
      </c>
      <c r="F273" t="s">
        <v>34</v>
      </c>
      <c r="G273" t="s">
        <v>35</v>
      </c>
      <c r="H273" t="s">
        <v>416</v>
      </c>
      <c r="I273">
        <v>127.3</v>
      </c>
      <c r="J273">
        <v>7</v>
      </c>
      <c r="K273">
        <v>-9.09</v>
      </c>
    </row>
    <row r="274" spans="1:11" ht="16.5" x14ac:dyDescent="0.3">
      <c r="A274" s="1">
        <v>41728</v>
      </c>
      <c r="B274" s="5">
        <f>YEAR(Table1[[#This Row],[Order Date]])</f>
        <v>2014</v>
      </c>
      <c r="C274" s="5">
        <f>MONTH(Table1[[#This Row],[Order Date]])</f>
        <v>3</v>
      </c>
      <c r="D274" t="s">
        <v>417</v>
      </c>
      <c r="E274" t="s">
        <v>315</v>
      </c>
      <c r="F274" t="s">
        <v>11</v>
      </c>
      <c r="G274" t="s">
        <v>18</v>
      </c>
      <c r="H274" t="s">
        <v>418</v>
      </c>
      <c r="I274">
        <v>129.30000000000001</v>
      </c>
      <c r="J274">
        <v>2</v>
      </c>
      <c r="K274">
        <v>6.47</v>
      </c>
    </row>
    <row r="275" spans="1:11" ht="16.5" x14ac:dyDescent="0.3">
      <c r="A275" s="1">
        <v>41729</v>
      </c>
      <c r="B275" s="5">
        <f>YEAR(Table1[[#This Row],[Order Date]])</f>
        <v>2014</v>
      </c>
      <c r="C275" s="5">
        <f>MONTH(Table1[[#This Row],[Order Date]])</f>
        <v>3</v>
      </c>
      <c r="D275" t="s">
        <v>419</v>
      </c>
      <c r="E275" t="s">
        <v>27</v>
      </c>
      <c r="F275" t="s">
        <v>11</v>
      </c>
      <c r="G275" t="s">
        <v>20</v>
      </c>
      <c r="H275" t="s">
        <v>420</v>
      </c>
      <c r="I275">
        <v>673.57</v>
      </c>
      <c r="J275">
        <v>2</v>
      </c>
      <c r="K275">
        <v>252.59</v>
      </c>
    </row>
    <row r="276" spans="1:11" ht="16.5" x14ac:dyDescent="0.3">
      <c r="A276" s="1">
        <v>41729</v>
      </c>
      <c r="B276" s="5">
        <f>YEAR(Table1[[#This Row],[Order Date]])</f>
        <v>2014</v>
      </c>
      <c r="C276" s="5">
        <f>MONTH(Table1[[#This Row],[Order Date]])</f>
        <v>3</v>
      </c>
      <c r="D276" t="s">
        <v>419</v>
      </c>
      <c r="E276" t="s">
        <v>27</v>
      </c>
      <c r="F276" t="s">
        <v>11</v>
      </c>
      <c r="G276" t="s">
        <v>92</v>
      </c>
      <c r="H276" t="s">
        <v>421</v>
      </c>
      <c r="I276">
        <v>52.98</v>
      </c>
      <c r="J276">
        <v>2</v>
      </c>
      <c r="K276">
        <v>14.83</v>
      </c>
    </row>
    <row r="277" spans="1:11" ht="16.5" x14ac:dyDescent="0.3">
      <c r="A277" s="1">
        <v>41729</v>
      </c>
      <c r="B277" s="5">
        <f>YEAR(Table1[[#This Row],[Order Date]])</f>
        <v>2014</v>
      </c>
      <c r="C277" s="5">
        <f>MONTH(Table1[[#This Row],[Order Date]])</f>
        <v>3</v>
      </c>
      <c r="D277" t="s">
        <v>422</v>
      </c>
      <c r="E277" t="s">
        <v>23</v>
      </c>
      <c r="F277" t="s">
        <v>11</v>
      </c>
      <c r="G277" t="s">
        <v>20</v>
      </c>
      <c r="H277" t="s">
        <v>423</v>
      </c>
      <c r="I277">
        <v>0.85</v>
      </c>
      <c r="J277">
        <v>1</v>
      </c>
      <c r="K277">
        <v>-0.6</v>
      </c>
    </row>
    <row r="278" spans="1:11" ht="16.5" x14ac:dyDescent="0.3">
      <c r="A278" s="1">
        <v>41729</v>
      </c>
      <c r="B278" s="5">
        <f>YEAR(Table1[[#This Row],[Order Date]])</f>
        <v>2014</v>
      </c>
      <c r="C278" s="5">
        <f>MONTH(Table1[[#This Row],[Order Date]])</f>
        <v>3</v>
      </c>
      <c r="D278" t="s">
        <v>424</v>
      </c>
      <c r="E278" t="s">
        <v>15</v>
      </c>
      <c r="F278" t="s">
        <v>11</v>
      </c>
      <c r="G278" t="s">
        <v>20</v>
      </c>
      <c r="H278" t="s">
        <v>425</v>
      </c>
      <c r="I278">
        <v>8.1300000000000008</v>
      </c>
      <c r="J278">
        <v>7</v>
      </c>
      <c r="K278">
        <v>-13.83</v>
      </c>
    </row>
    <row r="279" spans="1:11" ht="16.5" x14ac:dyDescent="0.3">
      <c r="A279" s="1">
        <v>41729</v>
      </c>
      <c r="B279" s="5">
        <f>YEAR(Table1[[#This Row],[Order Date]])</f>
        <v>2014</v>
      </c>
      <c r="C279" s="5">
        <f>MONTH(Table1[[#This Row],[Order Date]])</f>
        <v>3</v>
      </c>
      <c r="D279" t="s">
        <v>424</v>
      </c>
      <c r="E279" t="s">
        <v>15</v>
      </c>
      <c r="F279" t="s">
        <v>39</v>
      </c>
      <c r="G279" t="s">
        <v>52</v>
      </c>
      <c r="H279" t="s">
        <v>426</v>
      </c>
      <c r="I279">
        <v>79.98</v>
      </c>
      <c r="J279">
        <v>2</v>
      </c>
      <c r="K279">
        <v>14</v>
      </c>
    </row>
    <row r="280" spans="1:11" ht="16.5" x14ac:dyDescent="0.3">
      <c r="A280" s="1">
        <v>41729</v>
      </c>
      <c r="B280" s="5">
        <f>YEAR(Table1[[#This Row],[Order Date]])</f>
        <v>2014</v>
      </c>
      <c r="C280" s="5">
        <f>MONTH(Table1[[#This Row],[Order Date]])</f>
        <v>3</v>
      </c>
      <c r="D280" t="s">
        <v>427</v>
      </c>
      <c r="E280" t="s">
        <v>123</v>
      </c>
      <c r="F280" t="s">
        <v>11</v>
      </c>
      <c r="G280" t="s">
        <v>20</v>
      </c>
      <c r="H280" t="s">
        <v>428</v>
      </c>
      <c r="I280">
        <v>1.87</v>
      </c>
      <c r="J280">
        <v>1</v>
      </c>
      <c r="K280">
        <v>-1.31</v>
      </c>
    </row>
    <row r="281" spans="1:11" ht="16.5" x14ac:dyDescent="0.3">
      <c r="A281" s="1">
        <v>41729</v>
      </c>
      <c r="B281" s="5">
        <f>YEAR(Table1[[#This Row],[Order Date]])</f>
        <v>2014</v>
      </c>
      <c r="C281" s="5">
        <f>MONTH(Table1[[#This Row],[Order Date]])</f>
        <v>3</v>
      </c>
      <c r="D281" t="s">
        <v>429</v>
      </c>
      <c r="E281" t="s">
        <v>123</v>
      </c>
      <c r="F281" t="s">
        <v>34</v>
      </c>
      <c r="G281" t="s">
        <v>35</v>
      </c>
      <c r="H281" t="s">
        <v>430</v>
      </c>
      <c r="I281">
        <v>1125.49</v>
      </c>
      <c r="J281">
        <v>7</v>
      </c>
      <c r="K281">
        <v>98.48</v>
      </c>
    </row>
    <row r="282" spans="1:11" ht="16.5" x14ac:dyDescent="0.3">
      <c r="A282" s="1">
        <v>41729</v>
      </c>
      <c r="B282" s="5">
        <f>YEAR(Table1[[#This Row],[Order Date]])</f>
        <v>2014</v>
      </c>
      <c r="C282" s="5">
        <f>MONTH(Table1[[#This Row],[Order Date]])</f>
        <v>3</v>
      </c>
      <c r="D282" t="s">
        <v>429</v>
      </c>
      <c r="E282" t="s">
        <v>123</v>
      </c>
      <c r="F282" t="s">
        <v>11</v>
      </c>
      <c r="G282" t="s">
        <v>20</v>
      </c>
      <c r="H282" t="s">
        <v>431</v>
      </c>
      <c r="I282">
        <v>12.65</v>
      </c>
      <c r="J282">
        <v>5</v>
      </c>
      <c r="K282">
        <v>-10.119999999999999</v>
      </c>
    </row>
    <row r="283" spans="1:11" ht="16.5" x14ac:dyDescent="0.3">
      <c r="A283" s="1">
        <v>41729</v>
      </c>
      <c r="B283" s="5">
        <f>YEAR(Table1[[#This Row],[Order Date]])</f>
        <v>2014</v>
      </c>
      <c r="C283" s="5">
        <f>MONTH(Table1[[#This Row],[Order Date]])</f>
        <v>3</v>
      </c>
      <c r="D283" t="s">
        <v>429</v>
      </c>
      <c r="E283" t="s">
        <v>123</v>
      </c>
      <c r="F283" t="s">
        <v>11</v>
      </c>
      <c r="G283" t="s">
        <v>24</v>
      </c>
      <c r="H283" t="s">
        <v>354</v>
      </c>
      <c r="I283">
        <v>4.03</v>
      </c>
      <c r="J283">
        <v>2</v>
      </c>
      <c r="K283">
        <v>1.06</v>
      </c>
    </row>
    <row r="284" spans="1:11" ht="16.5" x14ac:dyDescent="0.3">
      <c r="A284" s="1">
        <v>41730</v>
      </c>
      <c r="B284" s="5">
        <f>YEAR(Table1[[#This Row],[Order Date]])</f>
        <v>2014</v>
      </c>
      <c r="C284" s="5">
        <f>MONTH(Table1[[#This Row],[Order Date]])</f>
        <v>4</v>
      </c>
      <c r="D284" t="s">
        <v>405</v>
      </c>
      <c r="E284" t="s">
        <v>27</v>
      </c>
      <c r="F284" t="s">
        <v>11</v>
      </c>
      <c r="G284" t="s">
        <v>16</v>
      </c>
      <c r="H284" t="s">
        <v>409</v>
      </c>
      <c r="I284">
        <v>29.6</v>
      </c>
      <c r="J284">
        <v>2</v>
      </c>
      <c r="K284">
        <v>14.8</v>
      </c>
    </row>
    <row r="285" spans="1:11" ht="16.5" x14ac:dyDescent="0.3">
      <c r="A285" s="1">
        <v>41730</v>
      </c>
      <c r="B285" s="5">
        <f>YEAR(Table1[[#This Row],[Order Date]])</f>
        <v>2014</v>
      </c>
      <c r="C285" s="5">
        <f>MONTH(Table1[[#This Row],[Order Date]])</f>
        <v>4</v>
      </c>
      <c r="D285" t="s">
        <v>405</v>
      </c>
      <c r="E285" t="s">
        <v>27</v>
      </c>
      <c r="F285" t="s">
        <v>11</v>
      </c>
      <c r="G285" t="s">
        <v>20</v>
      </c>
      <c r="H285" t="s">
        <v>432</v>
      </c>
      <c r="I285">
        <v>17.09</v>
      </c>
      <c r="J285">
        <v>4</v>
      </c>
      <c r="K285">
        <v>5.55</v>
      </c>
    </row>
    <row r="286" spans="1:11" ht="16.5" x14ac:dyDescent="0.3">
      <c r="A286" s="1">
        <v>41730</v>
      </c>
      <c r="B286" s="5">
        <f>YEAR(Table1[[#This Row],[Order Date]])</f>
        <v>2014</v>
      </c>
      <c r="C286" s="5">
        <f>MONTH(Table1[[#This Row],[Order Date]])</f>
        <v>4</v>
      </c>
      <c r="D286" t="s">
        <v>433</v>
      </c>
      <c r="E286" t="s">
        <v>434</v>
      </c>
      <c r="F286" t="s">
        <v>11</v>
      </c>
      <c r="G286" t="s">
        <v>18</v>
      </c>
      <c r="H286" t="s">
        <v>435</v>
      </c>
      <c r="I286">
        <v>66.959999999999994</v>
      </c>
      <c r="J286">
        <v>4</v>
      </c>
      <c r="K286">
        <v>2.68</v>
      </c>
    </row>
    <row r="287" spans="1:11" ht="16.5" x14ac:dyDescent="0.3">
      <c r="A287" s="1">
        <v>41730</v>
      </c>
      <c r="B287" s="5">
        <f>YEAR(Table1[[#This Row],[Order Date]])</f>
        <v>2014</v>
      </c>
      <c r="C287" s="5">
        <f>MONTH(Table1[[#This Row],[Order Date]])</f>
        <v>4</v>
      </c>
      <c r="D287" t="s">
        <v>433</v>
      </c>
      <c r="E287" t="s">
        <v>434</v>
      </c>
      <c r="F287" t="s">
        <v>11</v>
      </c>
      <c r="G287" t="s">
        <v>20</v>
      </c>
      <c r="H287" t="s">
        <v>436</v>
      </c>
      <c r="I287">
        <v>6.24</v>
      </c>
      <c r="J287">
        <v>2</v>
      </c>
      <c r="K287">
        <v>3.06</v>
      </c>
    </row>
    <row r="288" spans="1:11" ht="16.5" x14ac:dyDescent="0.3">
      <c r="A288" s="1">
        <v>41731</v>
      </c>
      <c r="B288" s="5">
        <f>YEAR(Table1[[#This Row],[Order Date]])</f>
        <v>2014</v>
      </c>
      <c r="C288" s="5">
        <f>MONTH(Table1[[#This Row],[Order Date]])</f>
        <v>4</v>
      </c>
      <c r="D288" t="s">
        <v>437</v>
      </c>
      <c r="E288" t="s">
        <v>30</v>
      </c>
      <c r="F288" t="s">
        <v>11</v>
      </c>
      <c r="G288" t="s">
        <v>12</v>
      </c>
      <c r="H288" t="s">
        <v>438</v>
      </c>
      <c r="I288">
        <v>15.84</v>
      </c>
      <c r="J288">
        <v>3</v>
      </c>
      <c r="K288">
        <v>7.13</v>
      </c>
    </row>
    <row r="289" spans="1:11" ht="16.5" x14ac:dyDescent="0.3">
      <c r="A289" s="1">
        <v>41731</v>
      </c>
      <c r="B289" s="5">
        <f>YEAR(Table1[[#This Row],[Order Date]])</f>
        <v>2014</v>
      </c>
      <c r="C289" s="5">
        <f>MONTH(Table1[[#This Row],[Order Date]])</f>
        <v>4</v>
      </c>
      <c r="D289" t="s">
        <v>437</v>
      </c>
      <c r="E289" t="s">
        <v>30</v>
      </c>
      <c r="F289" t="s">
        <v>39</v>
      </c>
      <c r="G289" t="s">
        <v>40</v>
      </c>
      <c r="H289" t="s">
        <v>439</v>
      </c>
      <c r="I289">
        <v>1049.93</v>
      </c>
      <c r="J289">
        <v>7</v>
      </c>
      <c r="K289">
        <v>293.98</v>
      </c>
    </row>
    <row r="290" spans="1:11" ht="16.5" x14ac:dyDescent="0.3">
      <c r="A290" s="1">
        <v>41731</v>
      </c>
      <c r="B290" s="5">
        <f>YEAR(Table1[[#This Row],[Order Date]])</f>
        <v>2014</v>
      </c>
      <c r="C290" s="5">
        <f>MONTH(Table1[[#This Row],[Order Date]])</f>
        <v>4</v>
      </c>
      <c r="D290" t="s">
        <v>437</v>
      </c>
      <c r="E290" t="s">
        <v>30</v>
      </c>
      <c r="F290" t="s">
        <v>11</v>
      </c>
      <c r="G290" t="s">
        <v>92</v>
      </c>
      <c r="H290" t="s">
        <v>440</v>
      </c>
      <c r="I290">
        <v>154.9</v>
      </c>
      <c r="J290">
        <v>5</v>
      </c>
      <c r="K290">
        <v>40.270000000000003</v>
      </c>
    </row>
    <row r="291" spans="1:11" ht="16.5" x14ac:dyDescent="0.3">
      <c r="A291" s="1">
        <v>41731</v>
      </c>
      <c r="B291" s="5">
        <f>YEAR(Table1[[#This Row],[Order Date]])</f>
        <v>2014</v>
      </c>
      <c r="C291" s="5">
        <f>MONTH(Table1[[#This Row],[Order Date]])</f>
        <v>4</v>
      </c>
      <c r="D291" t="s">
        <v>252</v>
      </c>
      <c r="E291" t="s">
        <v>10</v>
      </c>
      <c r="F291" t="s">
        <v>11</v>
      </c>
      <c r="G291" t="s">
        <v>12</v>
      </c>
      <c r="H291" t="s">
        <v>441</v>
      </c>
      <c r="I291">
        <v>26.72</v>
      </c>
      <c r="J291">
        <v>5</v>
      </c>
      <c r="K291">
        <v>9.35</v>
      </c>
    </row>
    <row r="292" spans="1:11" ht="16.5" x14ac:dyDescent="0.3">
      <c r="A292" s="1">
        <v>41731</v>
      </c>
      <c r="B292" s="5">
        <f>YEAR(Table1[[#This Row],[Order Date]])</f>
        <v>2014</v>
      </c>
      <c r="C292" s="5">
        <f>MONTH(Table1[[#This Row],[Order Date]])</f>
        <v>4</v>
      </c>
      <c r="D292" t="s">
        <v>252</v>
      </c>
      <c r="E292" t="s">
        <v>10</v>
      </c>
      <c r="F292" t="s">
        <v>11</v>
      </c>
      <c r="G292" t="s">
        <v>12</v>
      </c>
      <c r="H292" t="s">
        <v>442</v>
      </c>
      <c r="I292">
        <v>33.49</v>
      </c>
      <c r="J292">
        <v>7</v>
      </c>
      <c r="K292">
        <v>10.47</v>
      </c>
    </row>
    <row r="293" spans="1:11" ht="16.5" x14ac:dyDescent="0.3">
      <c r="A293" s="1">
        <v>41731</v>
      </c>
      <c r="B293" s="5">
        <f>YEAR(Table1[[#This Row],[Order Date]])</f>
        <v>2014</v>
      </c>
      <c r="C293" s="5">
        <f>MONTH(Table1[[#This Row],[Order Date]])</f>
        <v>4</v>
      </c>
      <c r="D293" t="s">
        <v>443</v>
      </c>
      <c r="E293" t="s">
        <v>55</v>
      </c>
      <c r="F293" t="s">
        <v>34</v>
      </c>
      <c r="G293" t="s">
        <v>47</v>
      </c>
      <c r="H293" t="s">
        <v>444</v>
      </c>
      <c r="I293">
        <v>177.68</v>
      </c>
      <c r="J293">
        <v>2</v>
      </c>
      <c r="K293">
        <v>46.2</v>
      </c>
    </row>
    <row r="294" spans="1:11" ht="16.5" x14ac:dyDescent="0.3">
      <c r="A294" s="1">
        <v>41732</v>
      </c>
      <c r="B294" s="5">
        <f>YEAR(Table1[[#This Row],[Order Date]])</f>
        <v>2014</v>
      </c>
      <c r="C294" s="5">
        <f>MONTH(Table1[[#This Row],[Order Date]])</f>
        <v>4</v>
      </c>
      <c r="D294" t="s">
        <v>445</v>
      </c>
      <c r="E294" t="s">
        <v>27</v>
      </c>
      <c r="F294" t="s">
        <v>11</v>
      </c>
      <c r="G294" t="s">
        <v>63</v>
      </c>
      <c r="H294" t="s">
        <v>64</v>
      </c>
      <c r="I294">
        <v>11.16</v>
      </c>
      <c r="J294">
        <v>2</v>
      </c>
      <c r="K294">
        <v>5.58</v>
      </c>
    </row>
    <row r="295" spans="1:11" ht="16.5" x14ac:dyDescent="0.3">
      <c r="A295" s="1">
        <v>41732</v>
      </c>
      <c r="B295" s="5">
        <f>YEAR(Table1[[#This Row],[Order Date]])</f>
        <v>2014</v>
      </c>
      <c r="C295" s="5">
        <f>MONTH(Table1[[#This Row],[Order Date]])</f>
        <v>4</v>
      </c>
      <c r="D295" t="s">
        <v>445</v>
      </c>
      <c r="E295" t="s">
        <v>27</v>
      </c>
      <c r="F295" t="s">
        <v>39</v>
      </c>
      <c r="G295" t="s">
        <v>52</v>
      </c>
      <c r="H295" t="s">
        <v>213</v>
      </c>
      <c r="I295">
        <v>62.31</v>
      </c>
      <c r="J295">
        <v>3</v>
      </c>
      <c r="K295">
        <v>22.43</v>
      </c>
    </row>
    <row r="296" spans="1:11" ht="16.5" x14ac:dyDescent="0.3">
      <c r="A296" s="1">
        <v>41732</v>
      </c>
      <c r="B296" s="5">
        <f>YEAR(Table1[[#This Row],[Order Date]])</f>
        <v>2014</v>
      </c>
      <c r="C296" s="5">
        <f>MONTH(Table1[[#This Row],[Order Date]])</f>
        <v>4</v>
      </c>
      <c r="D296" t="s">
        <v>445</v>
      </c>
      <c r="E296" t="s">
        <v>27</v>
      </c>
      <c r="F296" t="s">
        <v>39</v>
      </c>
      <c r="G296" t="s">
        <v>52</v>
      </c>
      <c r="H296" t="s">
        <v>198</v>
      </c>
      <c r="I296">
        <v>159.97999999999999</v>
      </c>
      <c r="J296">
        <v>2</v>
      </c>
      <c r="K296">
        <v>57.59</v>
      </c>
    </row>
    <row r="297" spans="1:11" ht="16.5" x14ac:dyDescent="0.3">
      <c r="A297" s="1">
        <v>41733</v>
      </c>
      <c r="B297" s="5">
        <f>YEAR(Table1[[#This Row],[Order Date]])</f>
        <v>2014</v>
      </c>
      <c r="C297" s="5">
        <f>MONTH(Table1[[#This Row],[Order Date]])</f>
        <v>4</v>
      </c>
      <c r="D297" t="s">
        <v>446</v>
      </c>
      <c r="E297" t="s">
        <v>27</v>
      </c>
      <c r="F297" t="s">
        <v>11</v>
      </c>
      <c r="G297" t="s">
        <v>16</v>
      </c>
      <c r="H297" t="s">
        <v>447</v>
      </c>
      <c r="I297">
        <v>18.899999999999999</v>
      </c>
      <c r="J297">
        <v>6</v>
      </c>
      <c r="K297">
        <v>9.07</v>
      </c>
    </row>
    <row r="298" spans="1:11" ht="16.5" x14ac:dyDescent="0.3">
      <c r="A298" s="1">
        <v>41733</v>
      </c>
      <c r="B298" s="5">
        <f>YEAR(Table1[[#This Row],[Order Date]])</f>
        <v>2014</v>
      </c>
      <c r="C298" s="5">
        <f>MONTH(Table1[[#This Row],[Order Date]])</f>
        <v>4</v>
      </c>
      <c r="D298" t="s">
        <v>380</v>
      </c>
      <c r="E298" t="s">
        <v>110</v>
      </c>
      <c r="F298" t="s">
        <v>34</v>
      </c>
      <c r="G298" t="s">
        <v>47</v>
      </c>
      <c r="H298" t="s">
        <v>448</v>
      </c>
      <c r="I298">
        <v>5.47</v>
      </c>
      <c r="J298">
        <v>1</v>
      </c>
      <c r="K298">
        <v>2.35</v>
      </c>
    </row>
    <row r="299" spans="1:11" ht="16.5" x14ac:dyDescent="0.3">
      <c r="A299" s="1">
        <v>41733</v>
      </c>
      <c r="B299" s="5">
        <f>YEAR(Table1[[#This Row],[Order Date]])</f>
        <v>2014</v>
      </c>
      <c r="C299" s="5">
        <f>MONTH(Table1[[#This Row],[Order Date]])</f>
        <v>4</v>
      </c>
      <c r="D299" t="s">
        <v>380</v>
      </c>
      <c r="E299" t="s">
        <v>110</v>
      </c>
      <c r="F299" t="s">
        <v>11</v>
      </c>
      <c r="G299" t="s">
        <v>24</v>
      </c>
      <c r="H299" t="s">
        <v>449</v>
      </c>
      <c r="I299">
        <v>79.36</v>
      </c>
      <c r="J299">
        <v>4</v>
      </c>
      <c r="K299">
        <v>23.81</v>
      </c>
    </row>
    <row r="300" spans="1:11" ht="16.5" x14ac:dyDescent="0.3">
      <c r="A300" s="1">
        <v>41733</v>
      </c>
      <c r="B300" s="5">
        <f>YEAR(Table1[[#This Row],[Order Date]])</f>
        <v>2014</v>
      </c>
      <c r="C300" s="5">
        <f>MONTH(Table1[[#This Row],[Order Date]])</f>
        <v>4</v>
      </c>
      <c r="D300" t="s">
        <v>450</v>
      </c>
      <c r="E300" t="s">
        <v>27</v>
      </c>
      <c r="F300" t="s">
        <v>11</v>
      </c>
      <c r="G300" t="s">
        <v>20</v>
      </c>
      <c r="H300" t="s">
        <v>451</v>
      </c>
      <c r="I300">
        <v>7.18</v>
      </c>
      <c r="J300">
        <v>2</v>
      </c>
      <c r="K300">
        <v>2.25</v>
      </c>
    </row>
    <row r="301" spans="1:11" ht="16.5" x14ac:dyDescent="0.3">
      <c r="A301" s="1">
        <v>41733</v>
      </c>
      <c r="B301" s="5">
        <f>YEAR(Table1[[#This Row],[Order Date]])</f>
        <v>2014</v>
      </c>
      <c r="C301" s="5">
        <f>MONTH(Table1[[#This Row],[Order Date]])</f>
        <v>4</v>
      </c>
      <c r="D301" t="s">
        <v>452</v>
      </c>
      <c r="E301" t="s">
        <v>62</v>
      </c>
      <c r="F301" t="s">
        <v>11</v>
      </c>
      <c r="G301" t="s">
        <v>18</v>
      </c>
      <c r="H301" t="s">
        <v>453</v>
      </c>
      <c r="I301">
        <v>232.55</v>
      </c>
      <c r="J301">
        <v>5</v>
      </c>
      <c r="K301">
        <v>9.3000000000000007</v>
      </c>
    </row>
    <row r="302" spans="1:11" ht="16.5" x14ac:dyDescent="0.3">
      <c r="A302" s="1">
        <v>41733</v>
      </c>
      <c r="B302" s="5">
        <f>YEAR(Table1[[#This Row],[Order Date]])</f>
        <v>2014</v>
      </c>
      <c r="C302" s="5">
        <f>MONTH(Table1[[#This Row],[Order Date]])</f>
        <v>4</v>
      </c>
      <c r="D302" t="s">
        <v>452</v>
      </c>
      <c r="E302" t="s">
        <v>62</v>
      </c>
      <c r="F302" t="s">
        <v>39</v>
      </c>
      <c r="G302" t="s">
        <v>52</v>
      </c>
      <c r="H302" t="s">
        <v>454</v>
      </c>
      <c r="I302">
        <v>99.98</v>
      </c>
      <c r="J302">
        <v>2</v>
      </c>
      <c r="K302">
        <v>42.99</v>
      </c>
    </row>
    <row r="303" spans="1:11" ht="16.5" x14ac:dyDescent="0.3">
      <c r="A303" s="1">
        <v>41733</v>
      </c>
      <c r="B303" s="5">
        <f>YEAR(Table1[[#This Row],[Order Date]])</f>
        <v>2014</v>
      </c>
      <c r="C303" s="5">
        <f>MONTH(Table1[[#This Row],[Order Date]])</f>
        <v>4</v>
      </c>
      <c r="D303" t="s">
        <v>452</v>
      </c>
      <c r="E303" t="s">
        <v>62</v>
      </c>
      <c r="F303" t="s">
        <v>11</v>
      </c>
      <c r="G303" t="s">
        <v>12</v>
      </c>
      <c r="H303" t="s">
        <v>455</v>
      </c>
      <c r="I303">
        <v>19.440000000000001</v>
      </c>
      <c r="J303">
        <v>3</v>
      </c>
      <c r="K303">
        <v>9.33</v>
      </c>
    </row>
    <row r="304" spans="1:11" ht="16.5" x14ac:dyDescent="0.3">
      <c r="A304" s="1">
        <v>41733</v>
      </c>
      <c r="B304" s="5">
        <f>YEAR(Table1[[#This Row],[Order Date]])</f>
        <v>2014</v>
      </c>
      <c r="C304" s="5">
        <f>MONTH(Table1[[#This Row],[Order Date]])</f>
        <v>4</v>
      </c>
      <c r="D304" t="s">
        <v>452</v>
      </c>
      <c r="E304" t="s">
        <v>62</v>
      </c>
      <c r="F304" t="s">
        <v>11</v>
      </c>
      <c r="G304" t="s">
        <v>12</v>
      </c>
      <c r="H304" t="s">
        <v>327</v>
      </c>
      <c r="I304">
        <v>12.96</v>
      </c>
      <c r="J304">
        <v>2</v>
      </c>
      <c r="K304">
        <v>6.35</v>
      </c>
    </row>
    <row r="305" spans="1:11" ht="16.5" x14ac:dyDescent="0.3">
      <c r="A305" s="1">
        <v>41734</v>
      </c>
      <c r="B305" s="5">
        <f>YEAR(Table1[[#This Row],[Order Date]])</f>
        <v>2014</v>
      </c>
      <c r="C305" s="5">
        <f>MONTH(Table1[[#This Row],[Order Date]])</f>
        <v>4</v>
      </c>
      <c r="D305" t="s">
        <v>456</v>
      </c>
      <c r="E305" t="s">
        <v>149</v>
      </c>
      <c r="F305" t="s">
        <v>11</v>
      </c>
      <c r="G305" t="s">
        <v>12</v>
      </c>
      <c r="H305" t="s">
        <v>457</v>
      </c>
      <c r="I305">
        <v>55.48</v>
      </c>
      <c r="J305">
        <v>1</v>
      </c>
      <c r="K305">
        <v>26.63</v>
      </c>
    </row>
    <row r="306" spans="1:11" ht="16.5" x14ac:dyDescent="0.3">
      <c r="A306" s="1">
        <v>41734</v>
      </c>
      <c r="B306" s="5">
        <f>YEAR(Table1[[#This Row],[Order Date]])</f>
        <v>2014</v>
      </c>
      <c r="C306" s="5">
        <f>MONTH(Table1[[#This Row],[Order Date]])</f>
        <v>4</v>
      </c>
      <c r="D306" t="s">
        <v>458</v>
      </c>
      <c r="E306" t="s">
        <v>55</v>
      </c>
      <c r="F306" t="s">
        <v>11</v>
      </c>
      <c r="G306" t="s">
        <v>24</v>
      </c>
      <c r="H306" t="s">
        <v>459</v>
      </c>
      <c r="I306">
        <v>22.96</v>
      </c>
      <c r="J306">
        <v>7</v>
      </c>
      <c r="K306">
        <v>7.58</v>
      </c>
    </row>
    <row r="307" spans="1:11" ht="16.5" x14ac:dyDescent="0.3">
      <c r="A307" s="1">
        <v>41734</v>
      </c>
      <c r="B307" s="5">
        <f>YEAR(Table1[[#This Row],[Order Date]])</f>
        <v>2014</v>
      </c>
      <c r="C307" s="5">
        <f>MONTH(Table1[[#This Row],[Order Date]])</f>
        <v>4</v>
      </c>
      <c r="D307" t="s">
        <v>458</v>
      </c>
      <c r="E307" t="s">
        <v>55</v>
      </c>
      <c r="F307" t="s">
        <v>39</v>
      </c>
      <c r="G307" t="s">
        <v>40</v>
      </c>
      <c r="H307" t="s">
        <v>174</v>
      </c>
      <c r="I307">
        <v>28.99</v>
      </c>
      <c r="J307">
        <v>1</v>
      </c>
      <c r="K307">
        <v>8.41</v>
      </c>
    </row>
    <row r="308" spans="1:11" ht="16.5" x14ac:dyDescent="0.3">
      <c r="A308" s="1">
        <v>41734</v>
      </c>
      <c r="B308" s="5">
        <f>YEAR(Table1[[#This Row],[Order Date]])</f>
        <v>2014</v>
      </c>
      <c r="C308" s="5">
        <f>MONTH(Table1[[#This Row],[Order Date]])</f>
        <v>4</v>
      </c>
      <c r="D308" t="s">
        <v>458</v>
      </c>
      <c r="E308" t="s">
        <v>55</v>
      </c>
      <c r="F308" t="s">
        <v>11</v>
      </c>
      <c r="G308" t="s">
        <v>12</v>
      </c>
      <c r="H308" t="s">
        <v>331</v>
      </c>
      <c r="I308">
        <v>12.96</v>
      </c>
      <c r="J308">
        <v>2</v>
      </c>
      <c r="K308">
        <v>6.35</v>
      </c>
    </row>
    <row r="309" spans="1:11" ht="16.5" x14ac:dyDescent="0.3">
      <c r="A309" s="1">
        <v>41734</v>
      </c>
      <c r="B309" s="5">
        <f>YEAR(Table1[[#This Row],[Order Date]])</f>
        <v>2014</v>
      </c>
      <c r="C309" s="5">
        <f>MONTH(Table1[[#This Row],[Order Date]])</f>
        <v>4</v>
      </c>
      <c r="D309" t="s">
        <v>458</v>
      </c>
      <c r="E309" t="s">
        <v>55</v>
      </c>
      <c r="F309" t="s">
        <v>11</v>
      </c>
      <c r="G309" t="s">
        <v>24</v>
      </c>
      <c r="H309" t="s">
        <v>460</v>
      </c>
      <c r="I309">
        <v>22.96</v>
      </c>
      <c r="J309">
        <v>7</v>
      </c>
      <c r="K309">
        <v>6.66</v>
      </c>
    </row>
    <row r="310" spans="1:11" ht="16.5" x14ac:dyDescent="0.3">
      <c r="A310" s="1">
        <v>41734</v>
      </c>
      <c r="B310" s="5">
        <f>YEAR(Table1[[#This Row],[Order Date]])</f>
        <v>2014</v>
      </c>
      <c r="C310" s="5">
        <f>MONTH(Table1[[#This Row],[Order Date]])</f>
        <v>4</v>
      </c>
      <c r="D310" t="s">
        <v>458</v>
      </c>
      <c r="E310" t="s">
        <v>55</v>
      </c>
      <c r="F310" t="s">
        <v>11</v>
      </c>
      <c r="G310" t="s">
        <v>200</v>
      </c>
      <c r="H310" t="s">
        <v>461</v>
      </c>
      <c r="I310">
        <v>4164.05</v>
      </c>
      <c r="J310">
        <v>5</v>
      </c>
      <c r="K310">
        <v>83.28</v>
      </c>
    </row>
    <row r="311" spans="1:11" ht="16.5" x14ac:dyDescent="0.3">
      <c r="A311" s="1">
        <v>41734</v>
      </c>
      <c r="B311" s="5">
        <f>YEAR(Table1[[#This Row],[Order Date]])</f>
        <v>2014</v>
      </c>
      <c r="C311" s="5">
        <f>MONTH(Table1[[#This Row],[Order Date]])</f>
        <v>4</v>
      </c>
      <c r="D311" t="s">
        <v>462</v>
      </c>
      <c r="E311" t="s">
        <v>15</v>
      </c>
      <c r="F311" t="s">
        <v>11</v>
      </c>
      <c r="G311" t="s">
        <v>18</v>
      </c>
      <c r="H311" t="s">
        <v>463</v>
      </c>
      <c r="I311">
        <v>49.63</v>
      </c>
      <c r="J311">
        <v>4</v>
      </c>
      <c r="K311">
        <v>3.72</v>
      </c>
    </row>
    <row r="312" spans="1:11" ht="16.5" x14ac:dyDescent="0.3">
      <c r="A312" s="1">
        <v>41734</v>
      </c>
      <c r="B312" s="5">
        <f>YEAR(Table1[[#This Row],[Order Date]])</f>
        <v>2014</v>
      </c>
      <c r="C312" s="5">
        <f>MONTH(Table1[[#This Row],[Order Date]])</f>
        <v>4</v>
      </c>
      <c r="D312" t="s">
        <v>462</v>
      </c>
      <c r="E312" t="s">
        <v>15</v>
      </c>
      <c r="F312" t="s">
        <v>11</v>
      </c>
      <c r="G312" t="s">
        <v>18</v>
      </c>
      <c r="H312" t="s">
        <v>464</v>
      </c>
      <c r="I312">
        <v>52.1</v>
      </c>
      <c r="J312">
        <v>4</v>
      </c>
      <c r="K312">
        <v>3.91</v>
      </c>
    </row>
    <row r="313" spans="1:11" ht="16.5" x14ac:dyDescent="0.3">
      <c r="A313" s="1">
        <v>41734</v>
      </c>
      <c r="B313" s="5">
        <f>YEAR(Table1[[#This Row],[Order Date]])</f>
        <v>2014</v>
      </c>
      <c r="C313" s="5">
        <f>MONTH(Table1[[#This Row],[Order Date]])</f>
        <v>4</v>
      </c>
      <c r="D313" t="s">
        <v>465</v>
      </c>
      <c r="E313" t="s">
        <v>110</v>
      </c>
      <c r="F313" t="s">
        <v>11</v>
      </c>
      <c r="G313" t="s">
        <v>24</v>
      </c>
      <c r="H313" t="s">
        <v>466</v>
      </c>
      <c r="I313">
        <v>26.7</v>
      </c>
      <c r="J313">
        <v>2</v>
      </c>
      <c r="K313">
        <v>7.48</v>
      </c>
    </row>
    <row r="314" spans="1:11" ht="16.5" x14ac:dyDescent="0.3">
      <c r="A314" s="1">
        <v>41734</v>
      </c>
      <c r="B314" s="5">
        <f>YEAR(Table1[[#This Row],[Order Date]])</f>
        <v>2014</v>
      </c>
      <c r="C314" s="5">
        <f>MONTH(Table1[[#This Row],[Order Date]])</f>
        <v>4</v>
      </c>
      <c r="D314" t="s">
        <v>465</v>
      </c>
      <c r="E314" t="s">
        <v>110</v>
      </c>
      <c r="F314" t="s">
        <v>11</v>
      </c>
      <c r="G314" t="s">
        <v>20</v>
      </c>
      <c r="H314" t="s">
        <v>467</v>
      </c>
      <c r="I314">
        <v>40.200000000000003</v>
      </c>
      <c r="J314">
        <v>5</v>
      </c>
      <c r="K314">
        <v>18.09</v>
      </c>
    </row>
    <row r="315" spans="1:11" ht="16.5" x14ac:dyDescent="0.3">
      <c r="A315" s="1">
        <v>41734</v>
      </c>
      <c r="B315" s="5">
        <f>YEAR(Table1[[#This Row],[Order Date]])</f>
        <v>2014</v>
      </c>
      <c r="C315" s="5">
        <f>MONTH(Table1[[#This Row],[Order Date]])</f>
        <v>4</v>
      </c>
      <c r="D315" t="s">
        <v>465</v>
      </c>
      <c r="E315" t="s">
        <v>110</v>
      </c>
      <c r="F315" t="s">
        <v>11</v>
      </c>
      <c r="G315" t="s">
        <v>24</v>
      </c>
      <c r="H315" t="s">
        <v>353</v>
      </c>
      <c r="I315">
        <v>13.89</v>
      </c>
      <c r="J315">
        <v>3</v>
      </c>
      <c r="K315">
        <v>4.58</v>
      </c>
    </row>
    <row r="316" spans="1:11" ht="16.5" x14ac:dyDescent="0.3">
      <c r="A316" s="1">
        <v>41734</v>
      </c>
      <c r="B316" s="5">
        <f>YEAR(Table1[[#This Row],[Order Date]])</f>
        <v>2014</v>
      </c>
      <c r="C316" s="5">
        <f>MONTH(Table1[[#This Row],[Order Date]])</f>
        <v>4</v>
      </c>
      <c r="D316" t="s">
        <v>465</v>
      </c>
      <c r="E316" t="s">
        <v>110</v>
      </c>
      <c r="F316" t="s">
        <v>11</v>
      </c>
      <c r="G316" t="s">
        <v>18</v>
      </c>
      <c r="H316" t="s">
        <v>153</v>
      </c>
      <c r="I316">
        <v>689.82</v>
      </c>
      <c r="J316">
        <v>6</v>
      </c>
      <c r="K316">
        <v>20.69</v>
      </c>
    </row>
    <row r="317" spans="1:11" ht="16.5" x14ac:dyDescent="0.3">
      <c r="A317" s="1">
        <v>41734</v>
      </c>
      <c r="B317" s="5">
        <f>YEAR(Table1[[#This Row],[Order Date]])</f>
        <v>2014</v>
      </c>
      <c r="C317" s="5">
        <f>MONTH(Table1[[#This Row],[Order Date]])</f>
        <v>4</v>
      </c>
      <c r="D317" t="s">
        <v>468</v>
      </c>
      <c r="E317" t="s">
        <v>33</v>
      </c>
      <c r="F317" t="s">
        <v>11</v>
      </c>
      <c r="G317" t="s">
        <v>20</v>
      </c>
      <c r="H317" t="s">
        <v>469</v>
      </c>
      <c r="I317">
        <v>115.36</v>
      </c>
      <c r="J317">
        <v>7</v>
      </c>
      <c r="K317">
        <v>56.53</v>
      </c>
    </row>
    <row r="318" spans="1:11" ht="16.5" x14ac:dyDescent="0.3">
      <c r="A318" s="1">
        <v>41735</v>
      </c>
      <c r="B318" s="5">
        <f>YEAR(Table1[[#This Row],[Order Date]])</f>
        <v>2014</v>
      </c>
      <c r="C318" s="5">
        <f>MONTH(Table1[[#This Row],[Order Date]])</f>
        <v>4</v>
      </c>
      <c r="D318" t="s">
        <v>470</v>
      </c>
      <c r="E318" t="s">
        <v>23</v>
      </c>
      <c r="F318" t="s">
        <v>11</v>
      </c>
      <c r="G318" t="s">
        <v>20</v>
      </c>
      <c r="H318" t="s">
        <v>471</v>
      </c>
      <c r="I318">
        <v>44.91</v>
      </c>
      <c r="J318">
        <v>6</v>
      </c>
      <c r="K318">
        <v>-35.93</v>
      </c>
    </row>
    <row r="319" spans="1:11" ht="16.5" x14ac:dyDescent="0.3">
      <c r="A319" s="1">
        <v>41735</v>
      </c>
      <c r="B319" s="5">
        <f>YEAR(Table1[[#This Row],[Order Date]])</f>
        <v>2014</v>
      </c>
      <c r="C319" s="5">
        <f>MONTH(Table1[[#This Row],[Order Date]])</f>
        <v>4</v>
      </c>
      <c r="D319" t="s">
        <v>131</v>
      </c>
      <c r="E319" t="s">
        <v>23</v>
      </c>
      <c r="F319" t="s">
        <v>11</v>
      </c>
      <c r="G319" t="s">
        <v>200</v>
      </c>
      <c r="H319" t="s">
        <v>472</v>
      </c>
      <c r="I319">
        <v>10.3</v>
      </c>
      <c r="J319">
        <v>1</v>
      </c>
      <c r="K319">
        <v>-2.19</v>
      </c>
    </row>
    <row r="320" spans="1:11" ht="16.5" x14ac:dyDescent="0.3">
      <c r="A320" s="1">
        <v>41735</v>
      </c>
      <c r="B320" s="5">
        <f>YEAR(Table1[[#This Row],[Order Date]])</f>
        <v>2014</v>
      </c>
      <c r="C320" s="5">
        <f>MONTH(Table1[[#This Row],[Order Date]])</f>
        <v>4</v>
      </c>
      <c r="D320" t="s">
        <v>131</v>
      </c>
      <c r="E320" t="s">
        <v>23</v>
      </c>
      <c r="F320" t="s">
        <v>34</v>
      </c>
      <c r="G320" t="s">
        <v>145</v>
      </c>
      <c r="H320" t="s">
        <v>473</v>
      </c>
      <c r="I320">
        <v>154.76</v>
      </c>
      <c r="J320">
        <v>3</v>
      </c>
      <c r="K320">
        <v>-36.11</v>
      </c>
    </row>
    <row r="321" spans="1:11" ht="16.5" x14ac:dyDescent="0.3">
      <c r="A321" s="1">
        <v>41735</v>
      </c>
      <c r="B321" s="5">
        <f>YEAR(Table1[[#This Row],[Order Date]])</f>
        <v>2014</v>
      </c>
      <c r="C321" s="5">
        <f>MONTH(Table1[[#This Row],[Order Date]])</f>
        <v>4</v>
      </c>
      <c r="D321" t="s">
        <v>131</v>
      </c>
      <c r="E321" t="s">
        <v>23</v>
      </c>
      <c r="F321" t="s">
        <v>39</v>
      </c>
      <c r="G321" t="s">
        <v>52</v>
      </c>
      <c r="H321" t="s">
        <v>474</v>
      </c>
      <c r="I321">
        <v>116.78</v>
      </c>
      <c r="J321">
        <v>2</v>
      </c>
      <c r="K321">
        <v>21.9</v>
      </c>
    </row>
    <row r="322" spans="1:11" ht="16.5" x14ac:dyDescent="0.3">
      <c r="A322" s="1">
        <v>41735</v>
      </c>
      <c r="B322" s="5">
        <f>YEAR(Table1[[#This Row],[Order Date]])</f>
        <v>2014</v>
      </c>
      <c r="C322" s="5">
        <f>MONTH(Table1[[#This Row],[Order Date]])</f>
        <v>4</v>
      </c>
      <c r="D322" t="s">
        <v>475</v>
      </c>
      <c r="E322" t="s">
        <v>164</v>
      </c>
      <c r="F322" t="s">
        <v>34</v>
      </c>
      <c r="G322" t="s">
        <v>145</v>
      </c>
      <c r="H322" t="s">
        <v>476</v>
      </c>
      <c r="I322">
        <v>653.54999999999995</v>
      </c>
      <c r="J322">
        <v>3</v>
      </c>
      <c r="K322">
        <v>111.1</v>
      </c>
    </row>
    <row r="323" spans="1:11" ht="16.5" x14ac:dyDescent="0.3">
      <c r="A323" s="1">
        <v>41735</v>
      </c>
      <c r="B323" s="5">
        <f>YEAR(Table1[[#This Row],[Order Date]])</f>
        <v>2014</v>
      </c>
      <c r="C323" s="5">
        <f>MONTH(Table1[[#This Row],[Order Date]])</f>
        <v>4</v>
      </c>
      <c r="D323" t="s">
        <v>475</v>
      </c>
      <c r="E323" t="s">
        <v>164</v>
      </c>
      <c r="F323" t="s">
        <v>39</v>
      </c>
      <c r="G323" t="s">
        <v>52</v>
      </c>
      <c r="H323" t="s">
        <v>477</v>
      </c>
      <c r="I323">
        <v>33.9</v>
      </c>
      <c r="J323">
        <v>2</v>
      </c>
      <c r="K323">
        <v>2.0299999999999998</v>
      </c>
    </row>
    <row r="324" spans="1:11" ht="16.5" x14ac:dyDescent="0.3">
      <c r="A324" s="1">
        <v>41735</v>
      </c>
      <c r="B324" s="5">
        <f>YEAR(Table1[[#This Row],[Order Date]])</f>
        <v>2014</v>
      </c>
      <c r="C324" s="5">
        <f>MONTH(Table1[[#This Row],[Order Date]])</f>
        <v>4</v>
      </c>
      <c r="D324" t="s">
        <v>478</v>
      </c>
      <c r="E324" t="s">
        <v>27</v>
      </c>
      <c r="F324" t="s">
        <v>34</v>
      </c>
      <c r="G324" t="s">
        <v>47</v>
      </c>
      <c r="H324" t="s">
        <v>479</v>
      </c>
      <c r="I324">
        <v>91.96</v>
      </c>
      <c r="J324">
        <v>2</v>
      </c>
      <c r="K324">
        <v>15.63</v>
      </c>
    </row>
    <row r="325" spans="1:11" ht="16.5" x14ac:dyDescent="0.3">
      <c r="A325" s="1">
        <v>41735</v>
      </c>
      <c r="B325" s="5">
        <f>YEAR(Table1[[#This Row],[Order Date]])</f>
        <v>2014</v>
      </c>
      <c r="C325" s="5">
        <f>MONTH(Table1[[#This Row],[Order Date]])</f>
        <v>4</v>
      </c>
      <c r="D325" t="s">
        <v>478</v>
      </c>
      <c r="E325" t="s">
        <v>27</v>
      </c>
      <c r="F325" t="s">
        <v>34</v>
      </c>
      <c r="G325" t="s">
        <v>47</v>
      </c>
      <c r="H325" t="s">
        <v>480</v>
      </c>
      <c r="I325">
        <v>33.11</v>
      </c>
      <c r="J325">
        <v>7</v>
      </c>
      <c r="K325">
        <v>12.91</v>
      </c>
    </row>
    <row r="326" spans="1:11" ht="16.5" x14ac:dyDescent="0.3">
      <c r="A326" s="1">
        <v>41735</v>
      </c>
      <c r="B326" s="5">
        <f>YEAR(Table1[[#This Row],[Order Date]])</f>
        <v>2014</v>
      </c>
      <c r="C326" s="5">
        <f>MONTH(Table1[[#This Row],[Order Date]])</f>
        <v>4</v>
      </c>
      <c r="D326" t="s">
        <v>478</v>
      </c>
      <c r="E326" t="s">
        <v>27</v>
      </c>
      <c r="F326" t="s">
        <v>11</v>
      </c>
      <c r="G326" t="s">
        <v>12</v>
      </c>
      <c r="H326" t="s">
        <v>481</v>
      </c>
      <c r="I326">
        <v>19.440000000000001</v>
      </c>
      <c r="J326">
        <v>3</v>
      </c>
      <c r="K326">
        <v>9.33</v>
      </c>
    </row>
    <row r="327" spans="1:11" ht="16.5" x14ac:dyDescent="0.3">
      <c r="A327" s="1">
        <v>41735</v>
      </c>
      <c r="B327" s="5">
        <f>YEAR(Table1[[#This Row],[Order Date]])</f>
        <v>2014</v>
      </c>
      <c r="C327" s="5">
        <f>MONTH(Table1[[#This Row],[Order Date]])</f>
        <v>4</v>
      </c>
      <c r="D327" t="s">
        <v>478</v>
      </c>
      <c r="E327" t="s">
        <v>27</v>
      </c>
      <c r="F327" t="s">
        <v>11</v>
      </c>
      <c r="G327" t="s">
        <v>12</v>
      </c>
      <c r="H327" t="s">
        <v>482</v>
      </c>
      <c r="I327">
        <v>55.48</v>
      </c>
      <c r="J327">
        <v>1</v>
      </c>
      <c r="K327">
        <v>26.63</v>
      </c>
    </row>
    <row r="328" spans="1:11" ht="16.5" x14ac:dyDescent="0.3">
      <c r="A328" s="1">
        <v>41735</v>
      </c>
      <c r="B328" s="5">
        <f>YEAR(Table1[[#This Row],[Order Date]])</f>
        <v>2014</v>
      </c>
      <c r="C328" s="5">
        <f>MONTH(Table1[[#This Row],[Order Date]])</f>
        <v>4</v>
      </c>
      <c r="D328" t="s">
        <v>483</v>
      </c>
      <c r="E328" t="s">
        <v>27</v>
      </c>
      <c r="F328" t="s">
        <v>11</v>
      </c>
      <c r="G328" t="s">
        <v>24</v>
      </c>
      <c r="H328" t="s">
        <v>484</v>
      </c>
      <c r="I328">
        <v>70.95</v>
      </c>
      <c r="J328">
        <v>3</v>
      </c>
      <c r="K328">
        <v>18.45</v>
      </c>
    </row>
    <row r="329" spans="1:11" ht="16.5" x14ac:dyDescent="0.3">
      <c r="A329" s="1">
        <v>41735</v>
      </c>
      <c r="B329" s="5">
        <f>YEAR(Table1[[#This Row],[Order Date]])</f>
        <v>2014</v>
      </c>
      <c r="C329" s="5">
        <f>MONTH(Table1[[#This Row],[Order Date]])</f>
        <v>4</v>
      </c>
      <c r="D329" t="s">
        <v>483</v>
      </c>
      <c r="E329" t="s">
        <v>27</v>
      </c>
      <c r="F329" t="s">
        <v>11</v>
      </c>
      <c r="G329" t="s">
        <v>20</v>
      </c>
      <c r="H329" t="s">
        <v>485</v>
      </c>
      <c r="I329">
        <v>65.569999999999993</v>
      </c>
      <c r="J329">
        <v>2</v>
      </c>
      <c r="K329">
        <v>23.77</v>
      </c>
    </row>
    <row r="330" spans="1:11" ht="16.5" x14ac:dyDescent="0.3">
      <c r="A330" s="1">
        <v>41735</v>
      </c>
      <c r="B330" s="5">
        <f>YEAR(Table1[[#This Row],[Order Date]])</f>
        <v>2014</v>
      </c>
      <c r="C330" s="5">
        <f>MONTH(Table1[[#This Row],[Order Date]])</f>
        <v>4</v>
      </c>
      <c r="D330" t="s">
        <v>483</v>
      </c>
      <c r="E330" t="s">
        <v>27</v>
      </c>
      <c r="F330" t="s">
        <v>39</v>
      </c>
      <c r="G330" t="s">
        <v>52</v>
      </c>
      <c r="H330" t="s">
        <v>486</v>
      </c>
      <c r="I330">
        <v>299.97000000000003</v>
      </c>
      <c r="J330">
        <v>3</v>
      </c>
      <c r="K330">
        <v>131.99</v>
      </c>
    </row>
    <row r="331" spans="1:11" ht="16.5" x14ac:dyDescent="0.3">
      <c r="A331" s="1">
        <v>41736</v>
      </c>
      <c r="B331" s="5">
        <f>YEAR(Table1[[#This Row],[Order Date]])</f>
        <v>2014</v>
      </c>
      <c r="C331" s="5">
        <f>MONTH(Table1[[#This Row],[Order Date]])</f>
        <v>4</v>
      </c>
      <c r="D331" t="s">
        <v>487</v>
      </c>
      <c r="E331" t="s">
        <v>488</v>
      </c>
      <c r="F331" t="s">
        <v>34</v>
      </c>
      <c r="G331" t="s">
        <v>47</v>
      </c>
      <c r="H331" t="s">
        <v>489</v>
      </c>
      <c r="I331">
        <v>8.9600000000000009</v>
      </c>
      <c r="J331">
        <v>2</v>
      </c>
      <c r="K331">
        <v>2.78</v>
      </c>
    </row>
    <row r="332" spans="1:11" ht="16.5" x14ac:dyDescent="0.3">
      <c r="A332" s="1">
        <v>41736</v>
      </c>
      <c r="B332" s="5">
        <f>YEAR(Table1[[#This Row],[Order Date]])</f>
        <v>2014</v>
      </c>
      <c r="C332" s="5">
        <f>MONTH(Table1[[#This Row],[Order Date]])</f>
        <v>4</v>
      </c>
      <c r="D332" t="s">
        <v>490</v>
      </c>
      <c r="E332" t="s">
        <v>70</v>
      </c>
      <c r="F332" t="s">
        <v>39</v>
      </c>
      <c r="G332" t="s">
        <v>40</v>
      </c>
      <c r="H332" t="s">
        <v>400</v>
      </c>
      <c r="I332">
        <v>629.95000000000005</v>
      </c>
      <c r="J332">
        <v>5</v>
      </c>
      <c r="K332">
        <v>163.79</v>
      </c>
    </row>
    <row r="333" spans="1:11" ht="16.5" x14ac:dyDescent="0.3">
      <c r="A333" s="1">
        <v>41736</v>
      </c>
      <c r="B333" s="5">
        <f>YEAR(Table1[[#This Row],[Order Date]])</f>
        <v>2014</v>
      </c>
      <c r="C333" s="5">
        <f>MONTH(Table1[[#This Row],[Order Date]])</f>
        <v>4</v>
      </c>
      <c r="D333" t="s">
        <v>490</v>
      </c>
      <c r="E333" t="s">
        <v>70</v>
      </c>
      <c r="F333" t="s">
        <v>11</v>
      </c>
      <c r="G333" t="s">
        <v>12</v>
      </c>
      <c r="H333" t="s">
        <v>491</v>
      </c>
      <c r="I333">
        <v>122.97</v>
      </c>
      <c r="J333">
        <v>3</v>
      </c>
      <c r="K333">
        <v>60.26</v>
      </c>
    </row>
    <row r="334" spans="1:11" ht="16.5" x14ac:dyDescent="0.3">
      <c r="A334" s="1">
        <v>41736</v>
      </c>
      <c r="B334" s="5">
        <f>YEAR(Table1[[#This Row],[Order Date]])</f>
        <v>2014</v>
      </c>
      <c r="C334" s="5">
        <f>MONTH(Table1[[#This Row],[Order Date]])</f>
        <v>4</v>
      </c>
      <c r="D334" t="s">
        <v>492</v>
      </c>
      <c r="E334" t="s">
        <v>30</v>
      </c>
      <c r="F334" t="s">
        <v>11</v>
      </c>
      <c r="G334" t="s">
        <v>12</v>
      </c>
      <c r="H334" t="s">
        <v>493</v>
      </c>
      <c r="I334">
        <v>58.32</v>
      </c>
      <c r="J334">
        <v>9</v>
      </c>
      <c r="K334">
        <v>27.99</v>
      </c>
    </row>
    <row r="335" spans="1:11" ht="16.5" x14ac:dyDescent="0.3">
      <c r="A335" s="1">
        <v>41736</v>
      </c>
      <c r="B335" s="5">
        <f>YEAR(Table1[[#This Row],[Order Date]])</f>
        <v>2014</v>
      </c>
      <c r="C335" s="5">
        <f>MONTH(Table1[[#This Row],[Order Date]])</f>
        <v>4</v>
      </c>
      <c r="D335" t="s">
        <v>492</v>
      </c>
      <c r="E335" t="s">
        <v>30</v>
      </c>
      <c r="F335" t="s">
        <v>39</v>
      </c>
      <c r="G335" t="s">
        <v>40</v>
      </c>
      <c r="H335" t="s">
        <v>494</v>
      </c>
      <c r="I335">
        <v>200.97</v>
      </c>
      <c r="J335">
        <v>3</v>
      </c>
      <c r="K335">
        <v>50.24</v>
      </c>
    </row>
    <row r="336" spans="1:11" ht="16.5" x14ac:dyDescent="0.3">
      <c r="A336" s="1">
        <v>41737</v>
      </c>
      <c r="B336" s="5">
        <f>YEAR(Table1[[#This Row],[Order Date]])</f>
        <v>2014</v>
      </c>
      <c r="C336" s="5">
        <f>MONTH(Table1[[#This Row],[Order Date]])</f>
        <v>4</v>
      </c>
      <c r="D336" t="s">
        <v>495</v>
      </c>
      <c r="E336" t="s">
        <v>95</v>
      </c>
      <c r="F336" t="s">
        <v>11</v>
      </c>
      <c r="G336" t="s">
        <v>43</v>
      </c>
      <c r="H336" t="s">
        <v>496</v>
      </c>
      <c r="I336">
        <v>2.37</v>
      </c>
      <c r="J336">
        <v>2</v>
      </c>
      <c r="K336">
        <v>0.83</v>
      </c>
    </row>
    <row r="337" spans="1:11" ht="16.5" x14ac:dyDescent="0.3">
      <c r="A337" s="1">
        <v>41737</v>
      </c>
      <c r="B337" s="5">
        <f>YEAR(Table1[[#This Row],[Order Date]])</f>
        <v>2014</v>
      </c>
      <c r="C337" s="5">
        <f>MONTH(Table1[[#This Row],[Order Date]])</f>
        <v>4</v>
      </c>
      <c r="D337" t="s">
        <v>495</v>
      </c>
      <c r="E337" t="s">
        <v>95</v>
      </c>
      <c r="F337" t="s">
        <v>11</v>
      </c>
      <c r="G337" t="s">
        <v>12</v>
      </c>
      <c r="H337" t="s">
        <v>497</v>
      </c>
      <c r="I337">
        <v>19.010000000000002</v>
      </c>
      <c r="J337">
        <v>3</v>
      </c>
      <c r="K337">
        <v>6.89</v>
      </c>
    </row>
    <row r="338" spans="1:11" ht="16.5" x14ac:dyDescent="0.3">
      <c r="A338" s="1">
        <v>41737</v>
      </c>
      <c r="B338" s="5">
        <f>YEAR(Table1[[#This Row],[Order Date]])</f>
        <v>2014</v>
      </c>
      <c r="C338" s="5">
        <f>MONTH(Table1[[#This Row],[Order Date]])</f>
        <v>4</v>
      </c>
      <c r="D338" t="s">
        <v>498</v>
      </c>
      <c r="E338" t="s">
        <v>488</v>
      </c>
      <c r="F338" t="s">
        <v>34</v>
      </c>
      <c r="G338" t="s">
        <v>145</v>
      </c>
      <c r="H338" t="s">
        <v>499</v>
      </c>
      <c r="I338">
        <v>1215.92</v>
      </c>
      <c r="J338">
        <v>8</v>
      </c>
      <c r="K338">
        <v>316.14</v>
      </c>
    </row>
    <row r="339" spans="1:11" ht="16.5" x14ac:dyDescent="0.3">
      <c r="A339" s="1">
        <v>41737</v>
      </c>
      <c r="B339" s="5">
        <f>YEAR(Table1[[#This Row],[Order Date]])</f>
        <v>2014</v>
      </c>
      <c r="C339" s="5">
        <f>MONTH(Table1[[#This Row],[Order Date]])</f>
        <v>4</v>
      </c>
      <c r="D339" t="s">
        <v>500</v>
      </c>
      <c r="E339" t="s">
        <v>95</v>
      </c>
      <c r="F339" t="s">
        <v>11</v>
      </c>
      <c r="G339" t="s">
        <v>43</v>
      </c>
      <c r="H339" t="s">
        <v>44</v>
      </c>
      <c r="I339">
        <v>49.79</v>
      </c>
      <c r="J339">
        <v>8</v>
      </c>
      <c r="K339">
        <v>-11.83</v>
      </c>
    </row>
    <row r="340" spans="1:11" ht="16.5" x14ac:dyDescent="0.3">
      <c r="A340" s="1">
        <v>41737</v>
      </c>
      <c r="B340" s="5">
        <f>YEAR(Table1[[#This Row],[Order Date]])</f>
        <v>2014</v>
      </c>
      <c r="C340" s="5">
        <f>MONTH(Table1[[#This Row],[Order Date]])</f>
        <v>4</v>
      </c>
      <c r="D340" t="s">
        <v>180</v>
      </c>
      <c r="E340" t="s">
        <v>27</v>
      </c>
      <c r="F340" t="s">
        <v>34</v>
      </c>
      <c r="G340" t="s">
        <v>145</v>
      </c>
      <c r="H340" t="s">
        <v>501</v>
      </c>
      <c r="I340">
        <v>99.59</v>
      </c>
      <c r="J340">
        <v>1</v>
      </c>
      <c r="K340">
        <v>2.4900000000000002</v>
      </c>
    </row>
    <row r="341" spans="1:11" ht="16.5" x14ac:dyDescent="0.3">
      <c r="A341" s="1">
        <v>41737</v>
      </c>
      <c r="B341" s="5">
        <f>YEAR(Table1[[#This Row],[Order Date]])</f>
        <v>2014</v>
      </c>
      <c r="C341" s="5">
        <f>MONTH(Table1[[#This Row],[Order Date]])</f>
        <v>4</v>
      </c>
      <c r="D341" t="s">
        <v>180</v>
      </c>
      <c r="E341" t="s">
        <v>27</v>
      </c>
      <c r="F341" t="s">
        <v>39</v>
      </c>
      <c r="G341" t="s">
        <v>52</v>
      </c>
      <c r="H341" t="s">
        <v>502</v>
      </c>
      <c r="I341">
        <v>399.96</v>
      </c>
      <c r="J341">
        <v>4</v>
      </c>
      <c r="K341">
        <v>139.99</v>
      </c>
    </row>
    <row r="342" spans="1:11" ht="16.5" x14ac:dyDescent="0.3">
      <c r="A342" s="1">
        <v>41737</v>
      </c>
      <c r="B342" s="5">
        <f>YEAR(Table1[[#This Row],[Order Date]])</f>
        <v>2014</v>
      </c>
      <c r="C342" s="5">
        <f>MONTH(Table1[[#This Row],[Order Date]])</f>
        <v>4</v>
      </c>
      <c r="D342" t="s">
        <v>503</v>
      </c>
      <c r="E342" t="s">
        <v>78</v>
      </c>
      <c r="F342" t="s">
        <v>34</v>
      </c>
      <c r="G342" t="s">
        <v>145</v>
      </c>
      <c r="H342" t="s">
        <v>504</v>
      </c>
      <c r="I342">
        <v>172.11</v>
      </c>
      <c r="J342">
        <v>1</v>
      </c>
      <c r="K342">
        <v>-94.66</v>
      </c>
    </row>
    <row r="343" spans="1:11" ht="16.5" x14ac:dyDescent="0.3">
      <c r="A343" s="1">
        <v>41740</v>
      </c>
      <c r="B343" s="5">
        <f>YEAR(Table1[[#This Row],[Order Date]])</f>
        <v>2014</v>
      </c>
      <c r="C343" s="5">
        <f>MONTH(Table1[[#This Row],[Order Date]])</f>
        <v>4</v>
      </c>
      <c r="D343" t="s">
        <v>505</v>
      </c>
      <c r="E343" t="s">
        <v>123</v>
      </c>
      <c r="F343" t="s">
        <v>11</v>
      </c>
      <c r="G343" t="s">
        <v>43</v>
      </c>
      <c r="H343" t="s">
        <v>506</v>
      </c>
      <c r="I343">
        <v>6.91</v>
      </c>
      <c r="J343">
        <v>3</v>
      </c>
      <c r="K343">
        <v>2.33</v>
      </c>
    </row>
    <row r="344" spans="1:11" ht="16.5" x14ac:dyDescent="0.3">
      <c r="A344" s="1">
        <v>41740</v>
      </c>
      <c r="B344" s="5">
        <f>YEAR(Table1[[#This Row],[Order Date]])</f>
        <v>2014</v>
      </c>
      <c r="C344" s="5">
        <f>MONTH(Table1[[#This Row],[Order Date]])</f>
        <v>4</v>
      </c>
      <c r="D344" t="s">
        <v>505</v>
      </c>
      <c r="E344" t="s">
        <v>123</v>
      </c>
      <c r="F344" t="s">
        <v>39</v>
      </c>
      <c r="G344" t="s">
        <v>52</v>
      </c>
      <c r="H344" t="s">
        <v>261</v>
      </c>
      <c r="I344">
        <v>383.98</v>
      </c>
      <c r="J344">
        <v>3</v>
      </c>
      <c r="K344">
        <v>81.59</v>
      </c>
    </row>
    <row r="345" spans="1:11" ht="16.5" x14ac:dyDescent="0.3">
      <c r="A345" s="1">
        <v>41740</v>
      </c>
      <c r="B345" s="5">
        <f>YEAR(Table1[[#This Row],[Order Date]])</f>
        <v>2014</v>
      </c>
      <c r="C345" s="5">
        <f>MONTH(Table1[[#This Row],[Order Date]])</f>
        <v>4</v>
      </c>
      <c r="D345" t="s">
        <v>505</v>
      </c>
      <c r="E345" t="s">
        <v>123</v>
      </c>
      <c r="F345" t="s">
        <v>11</v>
      </c>
      <c r="G345" t="s">
        <v>12</v>
      </c>
      <c r="H345" t="s">
        <v>507</v>
      </c>
      <c r="I345">
        <v>10.37</v>
      </c>
      <c r="J345">
        <v>2</v>
      </c>
      <c r="K345">
        <v>3.63</v>
      </c>
    </row>
    <row r="346" spans="1:11" ht="16.5" x14ac:dyDescent="0.3">
      <c r="A346" s="1">
        <v>41740</v>
      </c>
      <c r="B346" s="5">
        <f>YEAR(Table1[[#This Row],[Order Date]])</f>
        <v>2014</v>
      </c>
      <c r="C346" s="5">
        <f>MONTH(Table1[[#This Row],[Order Date]])</f>
        <v>4</v>
      </c>
      <c r="D346" t="s">
        <v>505</v>
      </c>
      <c r="E346" t="s">
        <v>123</v>
      </c>
      <c r="F346" t="s">
        <v>39</v>
      </c>
      <c r="G346" t="s">
        <v>52</v>
      </c>
      <c r="H346" t="s">
        <v>508</v>
      </c>
      <c r="I346">
        <v>335.94</v>
      </c>
      <c r="J346">
        <v>7</v>
      </c>
      <c r="K346">
        <v>41.99</v>
      </c>
    </row>
    <row r="347" spans="1:11" ht="16.5" x14ac:dyDescent="0.3">
      <c r="A347" s="1">
        <v>41740</v>
      </c>
      <c r="B347" s="5">
        <f>YEAR(Table1[[#This Row],[Order Date]])</f>
        <v>2014</v>
      </c>
      <c r="C347" s="5">
        <f>MONTH(Table1[[#This Row],[Order Date]])</f>
        <v>4</v>
      </c>
      <c r="D347" t="s">
        <v>509</v>
      </c>
      <c r="E347" t="s">
        <v>510</v>
      </c>
      <c r="F347" t="s">
        <v>11</v>
      </c>
      <c r="G347" t="s">
        <v>20</v>
      </c>
      <c r="H347" t="s">
        <v>511</v>
      </c>
      <c r="I347">
        <v>9.58</v>
      </c>
      <c r="J347">
        <v>1</v>
      </c>
      <c r="K347">
        <v>3.35</v>
      </c>
    </row>
    <row r="348" spans="1:11" ht="16.5" x14ac:dyDescent="0.3">
      <c r="A348" s="1">
        <v>41740</v>
      </c>
      <c r="B348" s="5">
        <f>YEAR(Table1[[#This Row],[Order Date]])</f>
        <v>2014</v>
      </c>
      <c r="C348" s="5">
        <f>MONTH(Table1[[#This Row],[Order Date]])</f>
        <v>4</v>
      </c>
      <c r="D348" t="s">
        <v>512</v>
      </c>
      <c r="E348" t="s">
        <v>10</v>
      </c>
      <c r="F348" t="s">
        <v>39</v>
      </c>
      <c r="G348" t="s">
        <v>40</v>
      </c>
      <c r="H348" t="s">
        <v>513</v>
      </c>
      <c r="I348">
        <v>758.35</v>
      </c>
      <c r="J348">
        <v>6</v>
      </c>
      <c r="K348">
        <v>265.42</v>
      </c>
    </row>
    <row r="349" spans="1:11" ht="16.5" x14ac:dyDescent="0.3">
      <c r="A349" s="1">
        <v>41740</v>
      </c>
      <c r="B349" s="5">
        <f>YEAR(Table1[[#This Row],[Order Date]])</f>
        <v>2014</v>
      </c>
      <c r="C349" s="5">
        <f>MONTH(Table1[[#This Row],[Order Date]])</f>
        <v>4</v>
      </c>
      <c r="D349" t="s">
        <v>514</v>
      </c>
      <c r="E349" t="s">
        <v>515</v>
      </c>
      <c r="F349" t="s">
        <v>11</v>
      </c>
      <c r="G349" t="s">
        <v>18</v>
      </c>
      <c r="H349" t="s">
        <v>516</v>
      </c>
      <c r="I349">
        <v>87.08</v>
      </c>
      <c r="J349">
        <v>7</v>
      </c>
      <c r="K349">
        <v>24.38</v>
      </c>
    </row>
    <row r="350" spans="1:11" ht="16.5" x14ac:dyDescent="0.3">
      <c r="A350" s="1">
        <v>41740</v>
      </c>
      <c r="B350" s="5">
        <f>YEAR(Table1[[#This Row],[Order Date]])</f>
        <v>2014</v>
      </c>
      <c r="C350" s="5">
        <f>MONTH(Table1[[#This Row],[Order Date]])</f>
        <v>4</v>
      </c>
      <c r="D350" t="s">
        <v>514</v>
      </c>
      <c r="E350" t="s">
        <v>515</v>
      </c>
      <c r="F350" t="s">
        <v>39</v>
      </c>
      <c r="G350" t="s">
        <v>40</v>
      </c>
      <c r="H350" t="s">
        <v>517</v>
      </c>
      <c r="I350">
        <v>105.58</v>
      </c>
      <c r="J350">
        <v>2</v>
      </c>
      <c r="K350">
        <v>9.24</v>
      </c>
    </row>
    <row r="351" spans="1:11" ht="16.5" x14ac:dyDescent="0.3">
      <c r="A351" s="1">
        <v>41740</v>
      </c>
      <c r="B351" s="5">
        <f>YEAR(Table1[[#This Row],[Order Date]])</f>
        <v>2014</v>
      </c>
      <c r="C351" s="5">
        <f>MONTH(Table1[[#This Row],[Order Date]])</f>
        <v>4</v>
      </c>
      <c r="D351" t="s">
        <v>514</v>
      </c>
      <c r="E351" t="s">
        <v>515</v>
      </c>
      <c r="F351" t="s">
        <v>39</v>
      </c>
      <c r="G351" t="s">
        <v>52</v>
      </c>
      <c r="H351" t="s">
        <v>518</v>
      </c>
      <c r="I351">
        <v>217.44</v>
      </c>
      <c r="J351">
        <v>6</v>
      </c>
      <c r="K351">
        <v>91.32</v>
      </c>
    </row>
    <row r="352" spans="1:11" ht="16.5" x14ac:dyDescent="0.3">
      <c r="A352" s="1">
        <v>41741</v>
      </c>
      <c r="B352" s="5">
        <f>YEAR(Table1[[#This Row],[Order Date]])</f>
        <v>2014</v>
      </c>
      <c r="C352" s="5">
        <f>MONTH(Table1[[#This Row],[Order Date]])</f>
        <v>4</v>
      </c>
      <c r="D352" t="s">
        <v>519</v>
      </c>
      <c r="E352" t="s">
        <v>27</v>
      </c>
      <c r="F352" t="s">
        <v>39</v>
      </c>
      <c r="G352" t="s">
        <v>40</v>
      </c>
      <c r="H352" t="s">
        <v>520</v>
      </c>
      <c r="I352">
        <v>1075.0899999999999</v>
      </c>
      <c r="J352">
        <v>14</v>
      </c>
      <c r="K352">
        <v>94.07</v>
      </c>
    </row>
    <row r="353" spans="1:11" ht="16.5" x14ac:dyDescent="0.3">
      <c r="A353" s="1">
        <v>41741</v>
      </c>
      <c r="B353" s="5">
        <f>YEAR(Table1[[#This Row],[Order Date]])</f>
        <v>2014</v>
      </c>
      <c r="C353" s="5">
        <f>MONTH(Table1[[#This Row],[Order Date]])</f>
        <v>4</v>
      </c>
      <c r="D353" t="s">
        <v>519</v>
      </c>
      <c r="E353" t="s">
        <v>27</v>
      </c>
      <c r="F353" t="s">
        <v>39</v>
      </c>
      <c r="G353" t="s">
        <v>40</v>
      </c>
      <c r="H353" t="s">
        <v>521</v>
      </c>
      <c r="I353">
        <v>438.37</v>
      </c>
      <c r="J353">
        <v>4</v>
      </c>
      <c r="K353">
        <v>38.36</v>
      </c>
    </row>
    <row r="354" spans="1:11" ht="16.5" x14ac:dyDescent="0.3">
      <c r="A354" s="1">
        <v>41741</v>
      </c>
      <c r="B354" s="5">
        <f>YEAR(Table1[[#This Row],[Order Date]])</f>
        <v>2014</v>
      </c>
      <c r="C354" s="5">
        <f>MONTH(Table1[[#This Row],[Order Date]])</f>
        <v>4</v>
      </c>
      <c r="D354" t="s">
        <v>519</v>
      </c>
      <c r="E354" t="s">
        <v>27</v>
      </c>
      <c r="F354" t="s">
        <v>11</v>
      </c>
      <c r="G354" t="s">
        <v>20</v>
      </c>
      <c r="H354" t="s">
        <v>522</v>
      </c>
      <c r="I354">
        <v>18.09</v>
      </c>
      <c r="J354">
        <v>7</v>
      </c>
      <c r="K354">
        <v>6.56</v>
      </c>
    </row>
    <row r="355" spans="1:11" ht="16.5" x14ac:dyDescent="0.3">
      <c r="A355" s="1">
        <v>41741</v>
      </c>
      <c r="B355" s="5">
        <f>YEAR(Table1[[#This Row],[Order Date]])</f>
        <v>2014</v>
      </c>
      <c r="C355" s="5">
        <f>MONTH(Table1[[#This Row],[Order Date]])</f>
        <v>4</v>
      </c>
      <c r="D355" t="s">
        <v>519</v>
      </c>
      <c r="E355" t="s">
        <v>27</v>
      </c>
      <c r="F355" t="s">
        <v>34</v>
      </c>
      <c r="G355" t="s">
        <v>74</v>
      </c>
      <c r="H355" t="s">
        <v>412</v>
      </c>
      <c r="I355">
        <v>308.5</v>
      </c>
      <c r="J355">
        <v>3</v>
      </c>
      <c r="K355">
        <v>-18.149999999999999</v>
      </c>
    </row>
    <row r="356" spans="1:11" ht="16.5" x14ac:dyDescent="0.3">
      <c r="A356" s="1">
        <v>41741</v>
      </c>
      <c r="B356" s="5">
        <f>YEAR(Table1[[#This Row],[Order Date]])</f>
        <v>2014</v>
      </c>
      <c r="C356" s="5">
        <f>MONTH(Table1[[#This Row],[Order Date]])</f>
        <v>4</v>
      </c>
      <c r="D356" t="s">
        <v>523</v>
      </c>
      <c r="E356" t="s">
        <v>129</v>
      </c>
      <c r="F356" t="s">
        <v>11</v>
      </c>
      <c r="G356" t="s">
        <v>12</v>
      </c>
      <c r="H356" t="s">
        <v>524</v>
      </c>
      <c r="I356">
        <v>32.4</v>
      </c>
      <c r="J356">
        <v>5</v>
      </c>
      <c r="K356">
        <v>15.55</v>
      </c>
    </row>
    <row r="357" spans="1:11" ht="16.5" x14ac:dyDescent="0.3">
      <c r="A357" s="1">
        <v>41741</v>
      </c>
      <c r="B357" s="5">
        <f>YEAR(Table1[[#This Row],[Order Date]])</f>
        <v>2014</v>
      </c>
      <c r="C357" s="5">
        <f>MONTH(Table1[[#This Row],[Order Date]])</f>
        <v>4</v>
      </c>
      <c r="D357" t="s">
        <v>525</v>
      </c>
      <c r="E357" t="s">
        <v>27</v>
      </c>
      <c r="F357" t="s">
        <v>11</v>
      </c>
      <c r="G357" t="s">
        <v>24</v>
      </c>
      <c r="H357" t="s">
        <v>526</v>
      </c>
      <c r="I357">
        <v>39.68</v>
      </c>
      <c r="J357">
        <v>2</v>
      </c>
      <c r="K357">
        <v>16.27</v>
      </c>
    </row>
    <row r="358" spans="1:11" ht="16.5" x14ac:dyDescent="0.3">
      <c r="A358" s="1">
        <v>41742</v>
      </c>
      <c r="B358" s="5">
        <f>YEAR(Table1[[#This Row],[Order Date]])</f>
        <v>2014</v>
      </c>
      <c r="C358" s="5">
        <f>MONTH(Table1[[#This Row],[Order Date]])</f>
        <v>4</v>
      </c>
      <c r="D358" t="s">
        <v>387</v>
      </c>
      <c r="E358" t="s">
        <v>23</v>
      </c>
      <c r="F358" t="s">
        <v>11</v>
      </c>
      <c r="G358" t="s">
        <v>24</v>
      </c>
      <c r="H358" t="s">
        <v>527</v>
      </c>
      <c r="I358">
        <v>17.86</v>
      </c>
      <c r="J358">
        <v>4</v>
      </c>
      <c r="K358">
        <v>1.1200000000000001</v>
      </c>
    </row>
    <row r="359" spans="1:11" ht="16.5" x14ac:dyDescent="0.3">
      <c r="A359" s="1">
        <v>41742</v>
      </c>
      <c r="B359" s="5">
        <f>YEAR(Table1[[#This Row],[Order Date]])</f>
        <v>2014</v>
      </c>
      <c r="C359" s="5">
        <f>MONTH(Table1[[#This Row],[Order Date]])</f>
        <v>4</v>
      </c>
      <c r="D359" t="s">
        <v>387</v>
      </c>
      <c r="E359" t="s">
        <v>23</v>
      </c>
      <c r="F359" t="s">
        <v>11</v>
      </c>
      <c r="G359" t="s">
        <v>20</v>
      </c>
      <c r="H359" t="s">
        <v>528</v>
      </c>
      <c r="I359">
        <v>509.97</v>
      </c>
      <c r="J359">
        <v>10</v>
      </c>
      <c r="K359">
        <v>-407.98</v>
      </c>
    </row>
    <row r="360" spans="1:11" ht="16.5" x14ac:dyDescent="0.3">
      <c r="A360" s="1">
        <v>41742</v>
      </c>
      <c r="B360" s="5">
        <f>YEAR(Table1[[#This Row],[Order Date]])</f>
        <v>2014</v>
      </c>
      <c r="C360" s="5">
        <f>MONTH(Table1[[#This Row],[Order Date]])</f>
        <v>4</v>
      </c>
      <c r="D360" t="s">
        <v>387</v>
      </c>
      <c r="E360" t="s">
        <v>23</v>
      </c>
      <c r="F360" t="s">
        <v>11</v>
      </c>
      <c r="G360" t="s">
        <v>43</v>
      </c>
      <c r="H360" t="s">
        <v>160</v>
      </c>
      <c r="I360">
        <v>30.99</v>
      </c>
      <c r="J360">
        <v>13</v>
      </c>
      <c r="K360">
        <v>10.07</v>
      </c>
    </row>
    <row r="361" spans="1:11" ht="16.5" x14ac:dyDescent="0.3">
      <c r="A361" s="1">
        <v>41742</v>
      </c>
      <c r="B361" s="5">
        <f>YEAR(Table1[[#This Row],[Order Date]])</f>
        <v>2014</v>
      </c>
      <c r="C361" s="5">
        <f>MONTH(Table1[[#This Row],[Order Date]])</f>
        <v>4</v>
      </c>
      <c r="D361" t="s">
        <v>387</v>
      </c>
      <c r="E361" t="s">
        <v>23</v>
      </c>
      <c r="F361" t="s">
        <v>39</v>
      </c>
      <c r="G361" t="s">
        <v>40</v>
      </c>
      <c r="H361" t="s">
        <v>529</v>
      </c>
      <c r="I361">
        <v>71.930000000000007</v>
      </c>
      <c r="J361">
        <v>12</v>
      </c>
      <c r="K361">
        <v>8.39</v>
      </c>
    </row>
    <row r="362" spans="1:11" ht="16.5" x14ac:dyDescent="0.3">
      <c r="A362" s="1">
        <v>41742</v>
      </c>
      <c r="B362" s="5">
        <f>YEAR(Table1[[#This Row],[Order Date]])</f>
        <v>2014</v>
      </c>
      <c r="C362" s="5">
        <f>MONTH(Table1[[#This Row],[Order Date]])</f>
        <v>4</v>
      </c>
      <c r="D362" t="s">
        <v>530</v>
      </c>
      <c r="E362" t="s">
        <v>531</v>
      </c>
      <c r="F362" t="s">
        <v>11</v>
      </c>
      <c r="G362" t="s">
        <v>16</v>
      </c>
      <c r="H362" t="s">
        <v>532</v>
      </c>
      <c r="I362">
        <v>7.83</v>
      </c>
      <c r="J362">
        <v>3</v>
      </c>
      <c r="K362">
        <v>3.6</v>
      </c>
    </row>
    <row r="363" spans="1:11" ht="16.5" x14ac:dyDescent="0.3">
      <c r="A363" s="1">
        <v>41744</v>
      </c>
      <c r="B363" s="5">
        <f>YEAR(Table1[[#This Row],[Order Date]])</f>
        <v>2014</v>
      </c>
      <c r="C363" s="5">
        <f>MONTH(Table1[[#This Row],[Order Date]])</f>
        <v>4</v>
      </c>
      <c r="D363" t="s">
        <v>533</v>
      </c>
      <c r="E363" t="s">
        <v>27</v>
      </c>
      <c r="F363" t="s">
        <v>11</v>
      </c>
      <c r="G363" t="s">
        <v>92</v>
      </c>
      <c r="H363" t="s">
        <v>534</v>
      </c>
      <c r="I363">
        <v>106.96</v>
      </c>
      <c r="J363">
        <v>2</v>
      </c>
      <c r="K363">
        <v>31.02</v>
      </c>
    </row>
    <row r="364" spans="1:11" ht="16.5" x14ac:dyDescent="0.3">
      <c r="A364" s="1">
        <v>41744</v>
      </c>
      <c r="B364" s="5">
        <f>YEAR(Table1[[#This Row],[Order Date]])</f>
        <v>2014</v>
      </c>
      <c r="C364" s="5">
        <f>MONTH(Table1[[#This Row],[Order Date]])</f>
        <v>4</v>
      </c>
      <c r="D364" t="s">
        <v>533</v>
      </c>
      <c r="E364" t="s">
        <v>27</v>
      </c>
      <c r="F364" t="s">
        <v>34</v>
      </c>
      <c r="G364" t="s">
        <v>47</v>
      </c>
      <c r="H364" t="s">
        <v>535</v>
      </c>
      <c r="I364">
        <v>187.76</v>
      </c>
      <c r="J364">
        <v>4</v>
      </c>
      <c r="K364">
        <v>76.98</v>
      </c>
    </row>
    <row r="365" spans="1:11" ht="16.5" x14ac:dyDescent="0.3">
      <c r="A365" s="1">
        <v>41745</v>
      </c>
      <c r="B365" s="5">
        <f>YEAR(Table1[[#This Row],[Order Date]])</f>
        <v>2014</v>
      </c>
      <c r="C365" s="5">
        <f>MONTH(Table1[[#This Row],[Order Date]])</f>
        <v>4</v>
      </c>
      <c r="D365" t="s">
        <v>536</v>
      </c>
      <c r="E365" t="s">
        <v>245</v>
      </c>
      <c r="F365" t="s">
        <v>11</v>
      </c>
      <c r="G365" t="s">
        <v>24</v>
      </c>
      <c r="H365" t="s">
        <v>25</v>
      </c>
      <c r="I365">
        <v>39.07</v>
      </c>
      <c r="J365">
        <v>6</v>
      </c>
      <c r="K365">
        <v>9.77</v>
      </c>
    </row>
    <row r="366" spans="1:11" ht="16.5" x14ac:dyDescent="0.3">
      <c r="A366" s="1">
        <v>41747</v>
      </c>
      <c r="B366" s="5">
        <f>YEAR(Table1[[#This Row],[Order Date]])</f>
        <v>2014</v>
      </c>
      <c r="C366" s="5">
        <f>MONTH(Table1[[#This Row],[Order Date]])</f>
        <v>4</v>
      </c>
      <c r="D366" t="s">
        <v>537</v>
      </c>
      <c r="E366" t="s">
        <v>27</v>
      </c>
      <c r="F366" t="s">
        <v>39</v>
      </c>
      <c r="G366" t="s">
        <v>302</v>
      </c>
      <c r="H366" t="s">
        <v>538</v>
      </c>
      <c r="I366">
        <v>287.97000000000003</v>
      </c>
      <c r="J366">
        <v>4</v>
      </c>
      <c r="K366">
        <v>97.19</v>
      </c>
    </row>
    <row r="367" spans="1:11" ht="16.5" x14ac:dyDescent="0.3">
      <c r="A367" s="1">
        <v>41747</v>
      </c>
      <c r="B367" s="5">
        <f>YEAR(Table1[[#This Row],[Order Date]])</f>
        <v>2014</v>
      </c>
      <c r="C367" s="5">
        <f>MONTH(Table1[[#This Row],[Order Date]])</f>
        <v>4</v>
      </c>
      <c r="D367" t="s">
        <v>537</v>
      </c>
      <c r="E367" t="s">
        <v>27</v>
      </c>
      <c r="F367" t="s">
        <v>11</v>
      </c>
      <c r="G367" t="s">
        <v>24</v>
      </c>
      <c r="H367" t="s">
        <v>103</v>
      </c>
      <c r="I367">
        <v>13.12</v>
      </c>
      <c r="J367">
        <v>4</v>
      </c>
      <c r="K367">
        <v>3.8</v>
      </c>
    </row>
    <row r="368" spans="1:11" ht="16.5" x14ac:dyDescent="0.3">
      <c r="A368" s="1">
        <v>41747</v>
      </c>
      <c r="B368" s="5">
        <f>YEAR(Table1[[#This Row],[Order Date]])</f>
        <v>2014</v>
      </c>
      <c r="C368" s="5">
        <f>MONTH(Table1[[#This Row],[Order Date]])</f>
        <v>4</v>
      </c>
      <c r="D368" t="s">
        <v>537</v>
      </c>
      <c r="E368" t="s">
        <v>27</v>
      </c>
      <c r="F368" t="s">
        <v>11</v>
      </c>
      <c r="G368" t="s">
        <v>24</v>
      </c>
      <c r="H368" t="s">
        <v>539</v>
      </c>
      <c r="I368">
        <v>10.75</v>
      </c>
      <c r="J368">
        <v>5</v>
      </c>
      <c r="K368">
        <v>3.55</v>
      </c>
    </row>
    <row r="369" spans="1:11" ht="16.5" x14ac:dyDescent="0.3">
      <c r="A369" s="1">
        <v>41747</v>
      </c>
      <c r="B369" s="5">
        <f>YEAR(Table1[[#This Row],[Order Date]])</f>
        <v>2014</v>
      </c>
      <c r="C369" s="5">
        <f>MONTH(Table1[[#This Row],[Order Date]])</f>
        <v>4</v>
      </c>
      <c r="D369" t="s">
        <v>537</v>
      </c>
      <c r="E369" t="s">
        <v>27</v>
      </c>
      <c r="F369" t="s">
        <v>11</v>
      </c>
      <c r="G369" t="s">
        <v>43</v>
      </c>
      <c r="H369" t="s">
        <v>540</v>
      </c>
      <c r="I369">
        <v>11.62</v>
      </c>
      <c r="J369">
        <v>2</v>
      </c>
      <c r="K369">
        <v>3.6</v>
      </c>
    </row>
    <row r="370" spans="1:11" ht="16.5" x14ac:dyDescent="0.3">
      <c r="A370" s="1">
        <v>41747</v>
      </c>
      <c r="B370" s="5">
        <f>YEAR(Table1[[#This Row],[Order Date]])</f>
        <v>2014</v>
      </c>
      <c r="C370" s="5">
        <f>MONTH(Table1[[#This Row],[Order Date]])</f>
        <v>4</v>
      </c>
      <c r="D370" t="s">
        <v>405</v>
      </c>
      <c r="E370" t="s">
        <v>10</v>
      </c>
      <c r="F370" t="s">
        <v>11</v>
      </c>
      <c r="G370" t="s">
        <v>24</v>
      </c>
      <c r="H370" t="s">
        <v>541</v>
      </c>
      <c r="I370">
        <v>2.69</v>
      </c>
      <c r="J370">
        <v>2</v>
      </c>
      <c r="K370">
        <v>1.01</v>
      </c>
    </row>
    <row r="371" spans="1:11" ht="16.5" x14ac:dyDescent="0.3">
      <c r="A371" s="1">
        <v>41747</v>
      </c>
      <c r="B371" s="5">
        <f>YEAR(Table1[[#This Row],[Order Date]])</f>
        <v>2014</v>
      </c>
      <c r="C371" s="5">
        <f>MONTH(Table1[[#This Row],[Order Date]])</f>
        <v>4</v>
      </c>
      <c r="D371" t="s">
        <v>405</v>
      </c>
      <c r="E371" t="s">
        <v>10</v>
      </c>
      <c r="F371" t="s">
        <v>34</v>
      </c>
      <c r="G371" t="s">
        <v>35</v>
      </c>
      <c r="H371" t="s">
        <v>542</v>
      </c>
      <c r="I371">
        <v>317.06</v>
      </c>
      <c r="J371">
        <v>3</v>
      </c>
      <c r="K371">
        <v>-18.12</v>
      </c>
    </row>
    <row r="372" spans="1:11" ht="16.5" x14ac:dyDescent="0.3">
      <c r="A372" s="1">
        <v>41747</v>
      </c>
      <c r="B372" s="5">
        <f>YEAR(Table1[[#This Row],[Order Date]])</f>
        <v>2014</v>
      </c>
      <c r="C372" s="5">
        <f>MONTH(Table1[[#This Row],[Order Date]])</f>
        <v>4</v>
      </c>
      <c r="D372" t="s">
        <v>405</v>
      </c>
      <c r="E372" t="s">
        <v>10</v>
      </c>
      <c r="F372" t="s">
        <v>11</v>
      </c>
      <c r="G372" t="s">
        <v>63</v>
      </c>
      <c r="H372" t="s">
        <v>543</v>
      </c>
      <c r="I372">
        <v>149.35</v>
      </c>
      <c r="J372">
        <v>3</v>
      </c>
      <c r="K372">
        <v>50.41</v>
      </c>
    </row>
    <row r="373" spans="1:11" ht="16.5" x14ac:dyDescent="0.3">
      <c r="A373" s="1">
        <v>41747</v>
      </c>
      <c r="B373" s="5">
        <f>YEAR(Table1[[#This Row],[Order Date]])</f>
        <v>2014</v>
      </c>
      <c r="C373" s="5">
        <f>MONTH(Table1[[#This Row],[Order Date]])</f>
        <v>4</v>
      </c>
      <c r="D373" t="s">
        <v>405</v>
      </c>
      <c r="E373" t="s">
        <v>10</v>
      </c>
      <c r="F373" t="s">
        <v>39</v>
      </c>
      <c r="G373" t="s">
        <v>52</v>
      </c>
      <c r="H373" t="s">
        <v>544</v>
      </c>
      <c r="I373">
        <v>227.98</v>
      </c>
      <c r="J373">
        <v>3</v>
      </c>
      <c r="K373">
        <v>28.5</v>
      </c>
    </row>
    <row r="374" spans="1:11" ht="16.5" x14ac:dyDescent="0.3">
      <c r="A374" s="1">
        <v>41748</v>
      </c>
      <c r="B374" s="5">
        <f>YEAR(Table1[[#This Row],[Order Date]])</f>
        <v>2014</v>
      </c>
      <c r="C374" s="5">
        <f>MONTH(Table1[[#This Row],[Order Date]])</f>
        <v>4</v>
      </c>
      <c r="D374" t="s">
        <v>545</v>
      </c>
      <c r="E374" t="s">
        <v>27</v>
      </c>
      <c r="F374" t="s">
        <v>34</v>
      </c>
      <c r="G374" t="s">
        <v>47</v>
      </c>
      <c r="H374" t="s">
        <v>546</v>
      </c>
      <c r="I374">
        <v>76.14</v>
      </c>
      <c r="J374">
        <v>3</v>
      </c>
      <c r="K374">
        <v>26.65</v>
      </c>
    </row>
    <row r="375" spans="1:11" ht="16.5" x14ac:dyDescent="0.3">
      <c r="A375" s="1">
        <v>41748</v>
      </c>
      <c r="B375" s="5">
        <f>YEAR(Table1[[#This Row],[Order Date]])</f>
        <v>2014</v>
      </c>
      <c r="C375" s="5">
        <f>MONTH(Table1[[#This Row],[Order Date]])</f>
        <v>4</v>
      </c>
      <c r="D375" t="s">
        <v>547</v>
      </c>
      <c r="E375" t="s">
        <v>55</v>
      </c>
      <c r="F375" t="s">
        <v>11</v>
      </c>
      <c r="G375" t="s">
        <v>20</v>
      </c>
      <c r="H375" t="s">
        <v>548</v>
      </c>
      <c r="I375">
        <v>58.05</v>
      </c>
      <c r="J375">
        <v>3</v>
      </c>
      <c r="K375">
        <v>26.7</v>
      </c>
    </row>
    <row r="376" spans="1:11" ht="16.5" x14ac:dyDescent="0.3">
      <c r="A376" s="1">
        <v>41748</v>
      </c>
      <c r="B376" s="5">
        <f>YEAR(Table1[[#This Row],[Order Date]])</f>
        <v>2014</v>
      </c>
      <c r="C376" s="5">
        <f>MONTH(Table1[[#This Row],[Order Date]])</f>
        <v>4</v>
      </c>
      <c r="D376" t="s">
        <v>547</v>
      </c>
      <c r="E376" t="s">
        <v>55</v>
      </c>
      <c r="F376" t="s">
        <v>11</v>
      </c>
      <c r="G376" t="s">
        <v>12</v>
      </c>
      <c r="H376" t="s">
        <v>549</v>
      </c>
      <c r="I376">
        <v>71.28</v>
      </c>
      <c r="J376">
        <v>11</v>
      </c>
      <c r="K376">
        <v>34.21</v>
      </c>
    </row>
    <row r="377" spans="1:11" ht="16.5" x14ac:dyDescent="0.3">
      <c r="A377" s="1">
        <v>41749</v>
      </c>
      <c r="B377" s="5">
        <f>YEAR(Table1[[#This Row],[Order Date]])</f>
        <v>2014</v>
      </c>
      <c r="C377" s="5">
        <f>MONTH(Table1[[#This Row],[Order Date]])</f>
        <v>4</v>
      </c>
      <c r="D377" t="s">
        <v>58</v>
      </c>
      <c r="E377" t="s">
        <v>10</v>
      </c>
      <c r="F377" t="s">
        <v>34</v>
      </c>
      <c r="G377" t="s">
        <v>145</v>
      </c>
      <c r="H377" t="s">
        <v>550</v>
      </c>
      <c r="I377">
        <v>744.1</v>
      </c>
      <c r="J377">
        <v>5</v>
      </c>
      <c r="K377">
        <v>-95.67</v>
      </c>
    </row>
    <row r="378" spans="1:11" ht="16.5" x14ac:dyDescent="0.3">
      <c r="A378" s="1">
        <v>41749</v>
      </c>
      <c r="B378" s="5">
        <f>YEAR(Table1[[#This Row],[Order Date]])</f>
        <v>2014</v>
      </c>
      <c r="C378" s="5">
        <f>MONTH(Table1[[#This Row],[Order Date]])</f>
        <v>4</v>
      </c>
      <c r="D378" t="s">
        <v>58</v>
      </c>
      <c r="E378" t="s">
        <v>10</v>
      </c>
      <c r="F378" t="s">
        <v>11</v>
      </c>
      <c r="G378" t="s">
        <v>18</v>
      </c>
      <c r="H378" t="s">
        <v>551</v>
      </c>
      <c r="I378">
        <v>44.84</v>
      </c>
      <c r="J378">
        <v>5</v>
      </c>
      <c r="K378">
        <v>5.61</v>
      </c>
    </row>
    <row r="379" spans="1:11" ht="16.5" x14ac:dyDescent="0.3">
      <c r="A379" s="1">
        <v>41749</v>
      </c>
      <c r="B379" s="5">
        <f>YEAR(Table1[[#This Row],[Order Date]])</f>
        <v>2014</v>
      </c>
      <c r="C379" s="5">
        <f>MONTH(Table1[[#This Row],[Order Date]])</f>
        <v>4</v>
      </c>
      <c r="D379" t="s">
        <v>58</v>
      </c>
      <c r="E379" t="s">
        <v>10</v>
      </c>
      <c r="F379" t="s">
        <v>34</v>
      </c>
      <c r="G379" t="s">
        <v>145</v>
      </c>
      <c r="H379" t="s">
        <v>504</v>
      </c>
      <c r="I379">
        <v>401.59</v>
      </c>
      <c r="J379">
        <v>2</v>
      </c>
      <c r="K379">
        <v>-131.94999999999999</v>
      </c>
    </row>
    <row r="380" spans="1:11" ht="16.5" x14ac:dyDescent="0.3">
      <c r="A380" s="1">
        <v>41749</v>
      </c>
      <c r="B380" s="5">
        <f>YEAR(Table1[[#This Row],[Order Date]])</f>
        <v>2014</v>
      </c>
      <c r="C380" s="5">
        <f>MONTH(Table1[[#This Row],[Order Date]])</f>
        <v>4</v>
      </c>
      <c r="D380" t="s">
        <v>552</v>
      </c>
      <c r="E380" t="s">
        <v>27</v>
      </c>
      <c r="F380" t="s">
        <v>34</v>
      </c>
      <c r="G380" t="s">
        <v>47</v>
      </c>
      <c r="H380" t="s">
        <v>553</v>
      </c>
      <c r="I380">
        <v>59.92</v>
      </c>
      <c r="J380">
        <v>4</v>
      </c>
      <c r="K380">
        <v>27.56</v>
      </c>
    </row>
    <row r="381" spans="1:11" ht="16.5" x14ac:dyDescent="0.3">
      <c r="A381" s="1">
        <v>41750</v>
      </c>
      <c r="B381" s="5">
        <f>YEAR(Table1[[#This Row],[Order Date]])</f>
        <v>2014</v>
      </c>
      <c r="C381" s="5">
        <f>MONTH(Table1[[#This Row],[Order Date]])</f>
        <v>4</v>
      </c>
      <c r="D381" t="s">
        <v>554</v>
      </c>
      <c r="E381" t="s">
        <v>27</v>
      </c>
      <c r="F381" t="s">
        <v>11</v>
      </c>
      <c r="G381" t="s">
        <v>20</v>
      </c>
      <c r="H381" t="s">
        <v>555</v>
      </c>
      <c r="I381">
        <v>16.52</v>
      </c>
      <c r="J381">
        <v>5</v>
      </c>
      <c r="K381">
        <v>5.58</v>
      </c>
    </row>
    <row r="382" spans="1:11" ht="16.5" x14ac:dyDescent="0.3">
      <c r="A382" s="1">
        <v>41750</v>
      </c>
      <c r="B382" s="5">
        <f>YEAR(Table1[[#This Row],[Order Date]])</f>
        <v>2014</v>
      </c>
      <c r="C382" s="5">
        <f>MONTH(Table1[[#This Row],[Order Date]])</f>
        <v>4</v>
      </c>
      <c r="D382" t="s">
        <v>556</v>
      </c>
      <c r="E382" t="s">
        <v>33</v>
      </c>
      <c r="F382" t="s">
        <v>11</v>
      </c>
      <c r="G382" t="s">
        <v>18</v>
      </c>
      <c r="H382" t="s">
        <v>557</v>
      </c>
      <c r="I382">
        <v>828.84</v>
      </c>
      <c r="J382">
        <v>6</v>
      </c>
      <c r="K382">
        <v>0</v>
      </c>
    </row>
    <row r="383" spans="1:11" ht="16.5" x14ac:dyDescent="0.3">
      <c r="A383" s="1">
        <v>41751</v>
      </c>
      <c r="B383" s="5">
        <f>YEAR(Table1[[#This Row],[Order Date]])</f>
        <v>2014</v>
      </c>
      <c r="C383" s="5">
        <f>MONTH(Table1[[#This Row],[Order Date]])</f>
        <v>4</v>
      </c>
      <c r="D383" t="s">
        <v>558</v>
      </c>
      <c r="E383" t="s">
        <v>149</v>
      </c>
      <c r="F383" t="s">
        <v>11</v>
      </c>
      <c r="G383" t="s">
        <v>63</v>
      </c>
      <c r="H383" t="s">
        <v>64</v>
      </c>
      <c r="I383">
        <v>247.84</v>
      </c>
      <c r="J383">
        <v>8</v>
      </c>
      <c r="K383">
        <v>121.44</v>
      </c>
    </row>
    <row r="384" spans="1:11" ht="16.5" x14ac:dyDescent="0.3">
      <c r="A384" s="1">
        <v>41751</v>
      </c>
      <c r="B384" s="5">
        <f>YEAR(Table1[[#This Row],[Order Date]])</f>
        <v>2014</v>
      </c>
      <c r="C384" s="5">
        <f>MONTH(Table1[[#This Row],[Order Date]])</f>
        <v>4</v>
      </c>
      <c r="D384" t="s">
        <v>558</v>
      </c>
      <c r="E384" t="s">
        <v>149</v>
      </c>
      <c r="F384" t="s">
        <v>11</v>
      </c>
      <c r="G384" t="s">
        <v>20</v>
      </c>
      <c r="H384" t="s">
        <v>559</v>
      </c>
      <c r="I384">
        <v>9.91</v>
      </c>
      <c r="J384">
        <v>3</v>
      </c>
      <c r="K384">
        <v>3.35</v>
      </c>
    </row>
    <row r="385" spans="1:11" ht="16.5" x14ac:dyDescent="0.3">
      <c r="A385" s="1">
        <v>41752</v>
      </c>
      <c r="B385" s="5">
        <f>YEAR(Table1[[#This Row],[Order Date]])</f>
        <v>2014</v>
      </c>
      <c r="C385" s="5">
        <f>MONTH(Table1[[#This Row],[Order Date]])</f>
        <v>4</v>
      </c>
      <c r="D385" t="s">
        <v>560</v>
      </c>
      <c r="E385" t="s">
        <v>23</v>
      </c>
      <c r="F385" t="s">
        <v>11</v>
      </c>
      <c r="G385" t="s">
        <v>20</v>
      </c>
      <c r="H385" t="s">
        <v>561</v>
      </c>
      <c r="I385">
        <v>2.5</v>
      </c>
      <c r="J385">
        <v>3</v>
      </c>
      <c r="K385">
        <v>-1.75</v>
      </c>
    </row>
    <row r="386" spans="1:11" ht="16.5" x14ac:dyDescent="0.3">
      <c r="A386" s="1">
        <v>41752</v>
      </c>
      <c r="B386" s="5">
        <f>YEAR(Table1[[#This Row],[Order Date]])</f>
        <v>2014</v>
      </c>
      <c r="C386" s="5">
        <f>MONTH(Table1[[#This Row],[Order Date]])</f>
        <v>4</v>
      </c>
      <c r="D386" t="s">
        <v>562</v>
      </c>
      <c r="E386" t="s">
        <v>78</v>
      </c>
      <c r="F386" t="s">
        <v>34</v>
      </c>
      <c r="G386" t="s">
        <v>35</v>
      </c>
      <c r="H386" t="s">
        <v>430</v>
      </c>
      <c r="I386">
        <v>281.37</v>
      </c>
      <c r="J386">
        <v>2</v>
      </c>
      <c r="K386">
        <v>-12.06</v>
      </c>
    </row>
    <row r="387" spans="1:11" ht="16.5" x14ac:dyDescent="0.3">
      <c r="A387" s="1">
        <v>41752</v>
      </c>
      <c r="B387" s="5">
        <f>YEAR(Table1[[#This Row],[Order Date]])</f>
        <v>2014</v>
      </c>
      <c r="C387" s="5">
        <f>MONTH(Table1[[#This Row],[Order Date]])</f>
        <v>4</v>
      </c>
      <c r="D387" t="s">
        <v>562</v>
      </c>
      <c r="E387" t="s">
        <v>78</v>
      </c>
      <c r="F387" t="s">
        <v>11</v>
      </c>
      <c r="G387" t="s">
        <v>20</v>
      </c>
      <c r="H387" t="s">
        <v>436</v>
      </c>
      <c r="I387">
        <v>7.49</v>
      </c>
      <c r="J387">
        <v>8</v>
      </c>
      <c r="K387">
        <v>-5.24</v>
      </c>
    </row>
    <row r="388" spans="1:11" ht="16.5" x14ac:dyDescent="0.3">
      <c r="A388" s="1">
        <v>41752</v>
      </c>
      <c r="B388" s="5">
        <f>YEAR(Table1[[#This Row],[Order Date]])</f>
        <v>2014</v>
      </c>
      <c r="C388" s="5">
        <f>MONTH(Table1[[#This Row],[Order Date]])</f>
        <v>4</v>
      </c>
      <c r="D388" t="s">
        <v>562</v>
      </c>
      <c r="E388" t="s">
        <v>78</v>
      </c>
      <c r="F388" t="s">
        <v>34</v>
      </c>
      <c r="G388" t="s">
        <v>47</v>
      </c>
      <c r="H388" t="s">
        <v>563</v>
      </c>
      <c r="I388">
        <v>22.34</v>
      </c>
      <c r="J388">
        <v>4</v>
      </c>
      <c r="K388">
        <v>7.82</v>
      </c>
    </row>
    <row r="389" spans="1:11" ht="16.5" x14ac:dyDescent="0.3">
      <c r="A389" s="1">
        <v>41752</v>
      </c>
      <c r="B389" s="5">
        <f>YEAR(Table1[[#This Row],[Order Date]])</f>
        <v>2014</v>
      </c>
      <c r="C389" s="5">
        <f>MONTH(Table1[[#This Row],[Order Date]])</f>
        <v>4</v>
      </c>
      <c r="D389" t="s">
        <v>180</v>
      </c>
      <c r="E389" t="s">
        <v>27</v>
      </c>
      <c r="F389" t="s">
        <v>11</v>
      </c>
      <c r="G389" t="s">
        <v>12</v>
      </c>
      <c r="H389" t="s">
        <v>264</v>
      </c>
      <c r="I389">
        <v>48.91</v>
      </c>
      <c r="J389">
        <v>1</v>
      </c>
      <c r="K389">
        <v>22.99</v>
      </c>
    </row>
    <row r="390" spans="1:11" ht="16.5" x14ac:dyDescent="0.3">
      <c r="A390" s="1">
        <v>41754</v>
      </c>
      <c r="B390" s="5">
        <f>YEAR(Table1[[#This Row],[Order Date]])</f>
        <v>2014</v>
      </c>
      <c r="C390" s="5">
        <f>MONTH(Table1[[#This Row],[Order Date]])</f>
        <v>4</v>
      </c>
      <c r="D390" t="s">
        <v>564</v>
      </c>
      <c r="E390" t="s">
        <v>10</v>
      </c>
      <c r="F390" t="s">
        <v>11</v>
      </c>
      <c r="G390" t="s">
        <v>12</v>
      </c>
      <c r="H390" t="s">
        <v>565</v>
      </c>
      <c r="I390">
        <v>10.37</v>
      </c>
      <c r="J390">
        <v>2</v>
      </c>
      <c r="K390">
        <v>3.63</v>
      </c>
    </row>
    <row r="391" spans="1:11" ht="16.5" x14ac:dyDescent="0.3">
      <c r="A391" s="1">
        <v>41754</v>
      </c>
      <c r="B391" s="5">
        <f>YEAR(Table1[[#This Row],[Order Date]])</f>
        <v>2014</v>
      </c>
      <c r="C391" s="5">
        <f>MONTH(Table1[[#This Row],[Order Date]])</f>
        <v>4</v>
      </c>
      <c r="D391" t="s">
        <v>564</v>
      </c>
      <c r="E391" t="s">
        <v>10</v>
      </c>
      <c r="F391" t="s">
        <v>11</v>
      </c>
      <c r="G391" t="s">
        <v>24</v>
      </c>
      <c r="H391" t="s">
        <v>566</v>
      </c>
      <c r="I391">
        <v>6.24</v>
      </c>
      <c r="J391">
        <v>3</v>
      </c>
      <c r="K391">
        <v>0.55000000000000004</v>
      </c>
    </row>
    <row r="392" spans="1:11" ht="16.5" x14ac:dyDescent="0.3">
      <c r="A392" s="1">
        <v>41754</v>
      </c>
      <c r="B392" s="5">
        <f>YEAR(Table1[[#This Row],[Order Date]])</f>
        <v>2014</v>
      </c>
      <c r="C392" s="5">
        <f>MONTH(Table1[[#This Row],[Order Date]])</f>
        <v>4</v>
      </c>
      <c r="D392" t="s">
        <v>567</v>
      </c>
      <c r="E392" t="s">
        <v>245</v>
      </c>
      <c r="F392" t="s">
        <v>39</v>
      </c>
      <c r="G392" t="s">
        <v>40</v>
      </c>
      <c r="H392" t="s">
        <v>568</v>
      </c>
      <c r="I392">
        <v>302.38</v>
      </c>
      <c r="J392">
        <v>3</v>
      </c>
      <c r="K392">
        <v>37.799999999999997</v>
      </c>
    </row>
    <row r="393" spans="1:11" ht="16.5" x14ac:dyDescent="0.3">
      <c r="A393" s="1">
        <v>41754</v>
      </c>
      <c r="B393" s="5">
        <f>YEAR(Table1[[#This Row],[Order Date]])</f>
        <v>2014</v>
      </c>
      <c r="C393" s="5">
        <f>MONTH(Table1[[#This Row],[Order Date]])</f>
        <v>4</v>
      </c>
      <c r="D393" t="s">
        <v>569</v>
      </c>
      <c r="E393" t="s">
        <v>27</v>
      </c>
      <c r="F393" t="s">
        <v>34</v>
      </c>
      <c r="G393" t="s">
        <v>47</v>
      </c>
      <c r="H393" t="s">
        <v>570</v>
      </c>
      <c r="I393">
        <v>303.25</v>
      </c>
      <c r="J393">
        <v>5</v>
      </c>
      <c r="K393">
        <v>63.68</v>
      </c>
    </row>
    <row r="394" spans="1:11" ht="16.5" x14ac:dyDescent="0.3">
      <c r="A394" s="1">
        <v>41754</v>
      </c>
      <c r="B394" s="5">
        <f>YEAR(Table1[[#This Row],[Order Date]])</f>
        <v>2014</v>
      </c>
      <c r="C394" s="5">
        <f>MONTH(Table1[[#This Row],[Order Date]])</f>
        <v>4</v>
      </c>
      <c r="D394" t="s">
        <v>569</v>
      </c>
      <c r="E394" t="s">
        <v>27</v>
      </c>
      <c r="F394" t="s">
        <v>11</v>
      </c>
      <c r="G394" t="s">
        <v>92</v>
      </c>
      <c r="H394" t="s">
        <v>571</v>
      </c>
      <c r="I394">
        <v>270.72000000000003</v>
      </c>
      <c r="J394">
        <v>3</v>
      </c>
      <c r="K394">
        <v>78.510000000000005</v>
      </c>
    </row>
    <row r="395" spans="1:11" ht="16.5" x14ac:dyDescent="0.3">
      <c r="A395" s="1">
        <v>41754</v>
      </c>
      <c r="B395" s="5">
        <f>YEAR(Table1[[#This Row],[Order Date]])</f>
        <v>2014</v>
      </c>
      <c r="C395" s="5">
        <f>MONTH(Table1[[#This Row],[Order Date]])</f>
        <v>4</v>
      </c>
      <c r="D395" t="s">
        <v>569</v>
      </c>
      <c r="E395" t="s">
        <v>27</v>
      </c>
      <c r="F395" t="s">
        <v>34</v>
      </c>
      <c r="G395" t="s">
        <v>35</v>
      </c>
      <c r="H395" t="s">
        <v>572</v>
      </c>
      <c r="I395">
        <v>1487.04</v>
      </c>
      <c r="J395">
        <v>5</v>
      </c>
      <c r="K395">
        <v>148.69999999999999</v>
      </c>
    </row>
    <row r="396" spans="1:11" ht="16.5" x14ac:dyDescent="0.3">
      <c r="A396" s="1">
        <v>41755</v>
      </c>
      <c r="B396" s="5">
        <f>YEAR(Table1[[#This Row],[Order Date]])</f>
        <v>2014</v>
      </c>
      <c r="C396" s="5">
        <f>MONTH(Table1[[#This Row],[Order Date]])</f>
        <v>4</v>
      </c>
      <c r="D396" t="s">
        <v>573</v>
      </c>
      <c r="E396" t="s">
        <v>27</v>
      </c>
      <c r="F396" t="s">
        <v>34</v>
      </c>
      <c r="G396" t="s">
        <v>35</v>
      </c>
      <c r="H396" t="s">
        <v>574</v>
      </c>
      <c r="I396">
        <v>230.28</v>
      </c>
      <c r="J396">
        <v>3</v>
      </c>
      <c r="K396">
        <v>23.03</v>
      </c>
    </row>
    <row r="397" spans="1:11" ht="16.5" x14ac:dyDescent="0.3">
      <c r="A397" s="1">
        <v>41755</v>
      </c>
      <c r="B397" s="5">
        <f>YEAR(Table1[[#This Row],[Order Date]])</f>
        <v>2014</v>
      </c>
      <c r="C397" s="5">
        <f>MONTH(Table1[[#This Row],[Order Date]])</f>
        <v>4</v>
      </c>
      <c r="D397" t="s">
        <v>573</v>
      </c>
      <c r="E397" t="s">
        <v>27</v>
      </c>
      <c r="F397" t="s">
        <v>11</v>
      </c>
      <c r="G397" t="s">
        <v>20</v>
      </c>
      <c r="H397" t="s">
        <v>575</v>
      </c>
      <c r="I397">
        <v>18.29</v>
      </c>
      <c r="J397">
        <v>6</v>
      </c>
      <c r="K397">
        <v>5.72</v>
      </c>
    </row>
    <row r="398" spans="1:11" ht="16.5" x14ac:dyDescent="0.3">
      <c r="A398" s="1">
        <v>41755</v>
      </c>
      <c r="B398" s="5">
        <f>YEAR(Table1[[#This Row],[Order Date]])</f>
        <v>2014</v>
      </c>
      <c r="C398" s="5">
        <f>MONTH(Table1[[#This Row],[Order Date]])</f>
        <v>4</v>
      </c>
      <c r="D398" t="s">
        <v>576</v>
      </c>
      <c r="E398" t="s">
        <v>27</v>
      </c>
      <c r="F398" t="s">
        <v>11</v>
      </c>
      <c r="G398" t="s">
        <v>24</v>
      </c>
      <c r="H398" t="s">
        <v>577</v>
      </c>
      <c r="I398">
        <v>21.4</v>
      </c>
      <c r="J398">
        <v>5</v>
      </c>
      <c r="K398">
        <v>6.21</v>
      </c>
    </row>
    <row r="399" spans="1:11" ht="16.5" x14ac:dyDescent="0.3">
      <c r="A399" s="1">
        <v>41755</v>
      </c>
      <c r="B399" s="5">
        <f>YEAR(Table1[[#This Row],[Order Date]])</f>
        <v>2014</v>
      </c>
      <c r="C399" s="5">
        <f>MONTH(Table1[[#This Row],[Order Date]])</f>
        <v>4</v>
      </c>
      <c r="D399" t="s">
        <v>576</v>
      </c>
      <c r="E399" t="s">
        <v>27</v>
      </c>
      <c r="F399" t="s">
        <v>11</v>
      </c>
      <c r="G399" t="s">
        <v>16</v>
      </c>
      <c r="H399" t="s">
        <v>250</v>
      </c>
      <c r="I399">
        <v>12.6</v>
      </c>
      <c r="J399">
        <v>2</v>
      </c>
      <c r="K399">
        <v>5.8</v>
      </c>
    </row>
    <row r="400" spans="1:11" ht="16.5" x14ac:dyDescent="0.3">
      <c r="A400" s="1">
        <v>41757</v>
      </c>
      <c r="B400" s="5">
        <f>YEAR(Table1[[#This Row],[Order Date]])</f>
        <v>2014</v>
      </c>
      <c r="C400" s="5">
        <f>MONTH(Table1[[#This Row],[Order Date]])</f>
        <v>4</v>
      </c>
      <c r="D400" t="s">
        <v>578</v>
      </c>
      <c r="E400" t="s">
        <v>531</v>
      </c>
      <c r="F400" t="s">
        <v>11</v>
      </c>
      <c r="G400" t="s">
        <v>20</v>
      </c>
      <c r="H400" t="s">
        <v>579</v>
      </c>
      <c r="I400">
        <v>20.86</v>
      </c>
      <c r="J400">
        <v>2</v>
      </c>
      <c r="K400">
        <v>9.39</v>
      </c>
    </row>
    <row r="401" spans="1:11" ht="16.5" x14ac:dyDescent="0.3">
      <c r="A401" s="1">
        <v>41757</v>
      </c>
      <c r="B401" s="5">
        <f>YEAR(Table1[[#This Row],[Order Date]])</f>
        <v>2014</v>
      </c>
      <c r="C401" s="5">
        <f>MONTH(Table1[[#This Row],[Order Date]])</f>
        <v>4</v>
      </c>
      <c r="D401" t="s">
        <v>578</v>
      </c>
      <c r="E401" t="s">
        <v>531</v>
      </c>
      <c r="F401" t="s">
        <v>11</v>
      </c>
      <c r="G401" t="s">
        <v>18</v>
      </c>
      <c r="H401" t="s">
        <v>580</v>
      </c>
      <c r="I401">
        <v>497.61</v>
      </c>
      <c r="J401">
        <v>9</v>
      </c>
      <c r="K401">
        <v>129.38</v>
      </c>
    </row>
    <row r="402" spans="1:11" ht="16.5" x14ac:dyDescent="0.3">
      <c r="A402" s="1">
        <v>41757</v>
      </c>
      <c r="B402" s="5">
        <f>YEAR(Table1[[#This Row],[Order Date]])</f>
        <v>2014</v>
      </c>
      <c r="C402" s="5">
        <f>MONTH(Table1[[#This Row],[Order Date]])</f>
        <v>4</v>
      </c>
      <c r="D402" t="s">
        <v>578</v>
      </c>
      <c r="E402" t="s">
        <v>531</v>
      </c>
      <c r="F402" t="s">
        <v>11</v>
      </c>
      <c r="G402" t="s">
        <v>24</v>
      </c>
      <c r="H402" t="s">
        <v>581</v>
      </c>
      <c r="I402">
        <v>5.34</v>
      </c>
      <c r="J402">
        <v>2</v>
      </c>
      <c r="K402">
        <v>1.5</v>
      </c>
    </row>
    <row r="403" spans="1:11" ht="16.5" x14ac:dyDescent="0.3">
      <c r="A403" s="1">
        <v>41757</v>
      </c>
      <c r="B403" s="5">
        <f>YEAR(Table1[[#This Row],[Order Date]])</f>
        <v>2014</v>
      </c>
      <c r="C403" s="5">
        <f>MONTH(Table1[[#This Row],[Order Date]])</f>
        <v>4</v>
      </c>
      <c r="D403" t="s">
        <v>578</v>
      </c>
      <c r="E403" t="s">
        <v>531</v>
      </c>
      <c r="F403" t="s">
        <v>11</v>
      </c>
      <c r="G403" t="s">
        <v>16</v>
      </c>
      <c r="H403" t="s">
        <v>582</v>
      </c>
      <c r="I403">
        <v>3.15</v>
      </c>
      <c r="J403">
        <v>1</v>
      </c>
      <c r="K403">
        <v>1.51</v>
      </c>
    </row>
    <row r="404" spans="1:11" ht="16.5" x14ac:dyDescent="0.3">
      <c r="A404" s="1">
        <v>41757</v>
      </c>
      <c r="B404" s="5">
        <f>YEAR(Table1[[#This Row],[Order Date]])</f>
        <v>2014</v>
      </c>
      <c r="C404" s="5">
        <f>MONTH(Table1[[#This Row],[Order Date]])</f>
        <v>4</v>
      </c>
      <c r="D404" t="s">
        <v>583</v>
      </c>
      <c r="E404" t="s">
        <v>78</v>
      </c>
      <c r="F404" t="s">
        <v>11</v>
      </c>
      <c r="G404" t="s">
        <v>16</v>
      </c>
      <c r="H404" t="s">
        <v>584</v>
      </c>
      <c r="I404">
        <v>6.91</v>
      </c>
      <c r="J404">
        <v>3</v>
      </c>
      <c r="K404">
        <v>2.5099999999999998</v>
      </c>
    </row>
    <row r="405" spans="1:11" ht="16.5" x14ac:dyDescent="0.3">
      <c r="A405" s="1">
        <v>41757</v>
      </c>
      <c r="B405" s="5">
        <f>YEAR(Table1[[#This Row],[Order Date]])</f>
        <v>2014</v>
      </c>
      <c r="C405" s="5">
        <f>MONTH(Table1[[#This Row],[Order Date]])</f>
        <v>4</v>
      </c>
      <c r="D405" t="s">
        <v>583</v>
      </c>
      <c r="E405" t="s">
        <v>78</v>
      </c>
      <c r="F405" t="s">
        <v>11</v>
      </c>
      <c r="G405" t="s">
        <v>18</v>
      </c>
      <c r="H405" t="s">
        <v>585</v>
      </c>
      <c r="I405">
        <v>27.1</v>
      </c>
      <c r="J405">
        <v>3</v>
      </c>
      <c r="K405">
        <v>2.0299999999999998</v>
      </c>
    </row>
    <row r="406" spans="1:11" ht="16.5" x14ac:dyDescent="0.3">
      <c r="A406" s="1">
        <v>41757</v>
      </c>
      <c r="B406" s="5">
        <f>YEAR(Table1[[#This Row],[Order Date]])</f>
        <v>2014</v>
      </c>
      <c r="C406" s="5">
        <f>MONTH(Table1[[#This Row],[Order Date]])</f>
        <v>4</v>
      </c>
      <c r="D406" t="s">
        <v>583</v>
      </c>
      <c r="E406" t="s">
        <v>78</v>
      </c>
      <c r="F406" t="s">
        <v>11</v>
      </c>
      <c r="G406" t="s">
        <v>18</v>
      </c>
      <c r="H406" t="s">
        <v>586</v>
      </c>
      <c r="I406">
        <v>177.57</v>
      </c>
      <c r="J406">
        <v>2</v>
      </c>
      <c r="K406">
        <v>-37.729999999999997</v>
      </c>
    </row>
    <row r="407" spans="1:11" ht="16.5" x14ac:dyDescent="0.3">
      <c r="A407" s="1">
        <v>41757</v>
      </c>
      <c r="B407" s="5">
        <f>YEAR(Table1[[#This Row],[Order Date]])</f>
        <v>2014</v>
      </c>
      <c r="C407" s="5">
        <f>MONTH(Table1[[#This Row],[Order Date]])</f>
        <v>4</v>
      </c>
      <c r="D407" t="s">
        <v>587</v>
      </c>
      <c r="E407" t="s">
        <v>27</v>
      </c>
      <c r="F407" t="s">
        <v>39</v>
      </c>
      <c r="G407" t="s">
        <v>40</v>
      </c>
      <c r="H407" t="s">
        <v>588</v>
      </c>
      <c r="I407">
        <v>1679.96</v>
      </c>
      <c r="J407">
        <v>5</v>
      </c>
      <c r="K407">
        <v>126</v>
      </c>
    </row>
    <row r="408" spans="1:11" ht="16.5" x14ac:dyDescent="0.3">
      <c r="A408" s="1">
        <v>41757</v>
      </c>
      <c r="B408" s="5">
        <f>YEAR(Table1[[#This Row],[Order Date]])</f>
        <v>2014</v>
      </c>
      <c r="C408" s="5">
        <f>MONTH(Table1[[#This Row],[Order Date]])</f>
        <v>4</v>
      </c>
      <c r="D408" t="s">
        <v>589</v>
      </c>
      <c r="E408" t="s">
        <v>149</v>
      </c>
      <c r="F408" t="s">
        <v>39</v>
      </c>
      <c r="G408" t="s">
        <v>52</v>
      </c>
      <c r="H408" t="s">
        <v>198</v>
      </c>
      <c r="I408">
        <v>159.97999999999999</v>
      </c>
      <c r="J408">
        <v>2</v>
      </c>
      <c r="K408">
        <v>57.59</v>
      </c>
    </row>
    <row r="409" spans="1:11" ht="16.5" x14ac:dyDescent="0.3">
      <c r="A409" s="1">
        <v>41758</v>
      </c>
      <c r="B409" s="5">
        <f>YEAR(Table1[[#This Row],[Order Date]])</f>
        <v>2014</v>
      </c>
      <c r="C409" s="5">
        <f>MONTH(Table1[[#This Row],[Order Date]])</f>
        <v>4</v>
      </c>
      <c r="D409" t="s">
        <v>590</v>
      </c>
      <c r="E409" t="s">
        <v>149</v>
      </c>
      <c r="F409" t="s">
        <v>34</v>
      </c>
      <c r="G409" t="s">
        <v>47</v>
      </c>
      <c r="H409" t="s">
        <v>591</v>
      </c>
      <c r="I409">
        <v>17.46</v>
      </c>
      <c r="J409">
        <v>2</v>
      </c>
      <c r="K409">
        <v>5.94</v>
      </c>
    </row>
    <row r="410" spans="1:11" ht="16.5" x14ac:dyDescent="0.3">
      <c r="A410" s="1">
        <v>41758</v>
      </c>
      <c r="B410" s="5">
        <f>YEAR(Table1[[#This Row],[Order Date]])</f>
        <v>2014</v>
      </c>
      <c r="C410" s="5">
        <f>MONTH(Table1[[#This Row],[Order Date]])</f>
        <v>4</v>
      </c>
      <c r="D410" t="s">
        <v>592</v>
      </c>
      <c r="E410" t="s">
        <v>62</v>
      </c>
      <c r="F410" t="s">
        <v>34</v>
      </c>
      <c r="G410" t="s">
        <v>35</v>
      </c>
      <c r="H410" t="s">
        <v>416</v>
      </c>
      <c r="I410">
        <v>51.96</v>
      </c>
      <c r="J410">
        <v>2</v>
      </c>
      <c r="K410">
        <v>12.99</v>
      </c>
    </row>
    <row r="411" spans="1:11" ht="16.5" x14ac:dyDescent="0.3">
      <c r="A411" s="1">
        <v>41758</v>
      </c>
      <c r="B411" s="5">
        <f>YEAR(Table1[[#This Row],[Order Date]])</f>
        <v>2014</v>
      </c>
      <c r="C411" s="5">
        <f>MONTH(Table1[[#This Row],[Order Date]])</f>
        <v>4</v>
      </c>
      <c r="D411" t="s">
        <v>592</v>
      </c>
      <c r="E411" t="s">
        <v>62</v>
      </c>
      <c r="F411" t="s">
        <v>11</v>
      </c>
      <c r="G411" t="s">
        <v>20</v>
      </c>
      <c r="H411" t="s">
        <v>318</v>
      </c>
      <c r="I411">
        <v>17.940000000000001</v>
      </c>
      <c r="J411">
        <v>3</v>
      </c>
      <c r="K411">
        <v>8.61</v>
      </c>
    </row>
    <row r="412" spans="1:11" ht="16.5" x14ac:dyDescent="0.3">
      <c r="A412" s="1">
        <v>41758</v>
      </c>
      <c r="B412" s="5">
        <f>YEAR(Table1[[#This Row],[Order Date]])</f>
        <v>2014</v>
      </c>
      <c r="C412" s="5">
        <f>MONTH(Table1[[#This Row],[Order Date]])</f>
        <v>4</v>
      </c>
      <c r="D412" t="s">
        <v>593</v>
      </c>
      <c r="E412" t="s">
        <v>120</v>
      </c>
      <c r="F412" t="s">
        <v>34</v>
      </c>
      <c r="G412" t="s">
        <v>35</v>
      </c>
      <c r="H412" t="s">
        <v>594</v>
      </c>
      <c r="I412">
        <v>561.58000000000004</v>
      </c>
      <c r="J412">
        <v>2</v>
      </c>
      <c r="K412">
        <v>70.2</v>
      </c>
    </row>
    <row r="413" spans="1:11" ht="16.5" x14ac:dyDescent="0.3">
      <c r="A413" s="1">
        <v>41758</v>
      </c>
      <c r="B413" s="5">
        <f>YEAR(Table1[[#This Row],[Order Date]])</f>
        <v>2014</v>
      </c>
      <c r="C413" s="5">
        <f>MONTH(Table1[[#This Row],[Order Date]])</f>
        <v>4</v>
      </c>
      <c r="D413" t="s">
        <v>593</v>
      </c>
      <c r="E413" t="s">
        <v>120</v>
      </c>
      <c r="F413" t="s">
        <v>11</v>
      </c>
      <c r="G413" t="s">
        <v>18</v>
      </c>
      <c r="H413" t="s">
        <v>595</v>
      </c>
      <c r="I413">
        <v>99.92</v>
      </c>
      <c r="J413">
        <v>5</v>
      </c>
      <c r="K413">
        <v>-1.25</v>
      </c>
    </row>
    <row r="414" spans="1:11" ht="16.5" x14ac:dyDescent="0.3">
      <c r="A414" s="1">
        <v>41758</v>
      </c>
      <c r="B414" s="5">
        <f>YEAR(Table1[[#This Row],[Order Date]])</f>
        <v>2014</v>
      </c>
      <c r="C414" s="5">
        <f>MONTH(Table1[[#This Row],[Order Date]])</f>
        <v>4</v>
      </c>
      <c r="D414" t="s">
        <v>596</v>
      </c>
      <c r="E414" t="s">
        <v>59</v>
      </c>
      <c r="F414" t="s">
        <v>39</v>
      </c>
      <c r="G414" t="s">
        <v>40</v>
      </c>
      <c r="H414" t="s">
        <v>597</v>
      </c>
      <c r="I414">
        <v>19.98</v>
      </c>
      <c r="J414">
        <v>2</v>
      </c>
      <c r="K414">
        <v>5.19</v>
      </c>
    </row>
    <row r="415" spans="1:11" ht="16.5" x14ac:dyDescent="0.3">
      <c r="A415" s="1">
        <v>41759</v>
      </c>
      <c r="B415" s="5">
        <f>YEAR(Table1[[#This Row],[Order Date]])</f>
        <v>2014</v>
      </c>
      <c r="C415" s="5">
        <f>MONTH(Table1[[#This Row],[Order Date]])</f>
        <v>4</v>
      </c>
      <c r="D415" t="s">
        <v>217</v>
      </c>
      <c r="E415" t="s">
        <v>329</v>
      </c>
      <c r="F415" t="s">
        <v>39</v>
      </c>
      <c r="G415" t="s">
        <v>52</v>
      </c>
      <c r="H415" t="s">
        <v>598</v>
      </c>
      <c r="I415">
        <v>47.79</v>
      </c>
      <c r="J415">
        <v>3</v>
      </c>
      <c r="K415">
        <v>16.25</v>
      </c>
    </row>
    <row r="416" spans="1:11" ht="16.5" x14ac:dyDescent="0.3">
      <c r="A416" s="1">
        <v>41759</v>
      </c>
      <c r="B416" s="5">
        <f>YEAR(Table1[[#This Row],[Order Date]])</f>
        <v>2014</v>
      </c>
      <c r="C416" s="5">
        <f>MONTH(Table1[[#This Row],[Order Date]])</f>
        <v>4</v>
      </c>
      <c r="D416" t="s">
        <v>599</v>
      </c>
      <c r="E416" t="s">
        <v>33</v>
      </c>
      <c r="F416" t="s">
        <v>11</v>
      </c>
      <c r="G416" t="s">
        <v>24</v>
      </c>
      <c r="H416" t="s">
        <v>600</v>
      </c>
      <c r="I416">
        <v>174.95</v>
      </c>
      <c r="J416">
        <v>5</v>
      </c>
      <c r="K416">
        <v>45.49</v>
      </c>
    </row>
    <row r="417" spans="1:11" ht="16.5" x14ac:dyDescent="0.3">
      <c r="A417" s="1">
        <v>41759</v>
      </c>
      <c r="B417" s="5">
        <f>YEAR(Table1[[#This Row],[Order Date]])</f>
        <v>2014</v>
      </c>
      <c r="C417" s="5">
        <f>MONTH(Table1[[#This Row],[Order Date]])</f>
        <v>4</v>
      </c>
      <c r="D417" t="s">
        <v>599</v>
      </c>
      <c r="E417" t="s">
        <v>33</v>
      </c>
      <c r="F417" t="s">
        <v>11</v>
      </c>
      <c r="G417" t="s">
        <v>18</v>
      </c>
      <c r="H417" t="s">
        <v>374</v>
      </c>
      <c r="I417">
        <v>826</v>
      </c>
      <c r="J417">
        <v>5</v>
      </c>
      <c r="K417">
        <v>214.76</v>
      </c>
    </row>
    <row r="418" spans="1:11" ht="16.5" x14ac:dyDescent="0.3">
      <c r="A418" s="1">
        <v>41761</v>
      </c>
      <c r="B418" s="5">
        <f>YEAR(Table1[[#This Row],[Order Date]])</f>
        <v>2014</v>
      </c>
      <c r="C418" s="5">
        <f>MONTH(Table1[[#This Row],[Order Date]])</f>
        <v>5</v>
      </c>
      <c r="D418" t="s">
        <v>601</v>
      </c>
      <c r="E418" t="s">
        <v>78</v>
      </c>
      <c r="F418" t="s">
        <v>11</v>
      </c>
      <c r="G418" t="s">
        <v>92</v>
      </c>
      <c r="H418" t="s">
        <v>333</v>
      </c>
      <c r="I418">
        <v>26.14</v>
      </c>
      <c r="J418">
        <v>3</v>
      </c>
      <c r="K418">
        <v>1.96</v>
      </c>
    </row>
    <row r="419" spans="1:11" ht="16.5" x14ac:dyDescent="0.3">
      <c r="A419" s="1">
        <v>41761</v>
      </c>
      <c r="B419" s="5">
        <f>YEAR(Table1[[#This Row],[Order Date]])</f>
        <v>2014</v>
      </c>
      <c r="C419" s="5">
        <f>MONTH(Table1[[#This Row],[Order Date]])</f>
        <v>5</v>
      </c>
      <c r="D419" t="s">
        <v>602</v>
      </c>
      <c r="E419" t="s">
        <v>123</v>
      </c>
      <c r="F419" t="s">
        <v>39</v>
      </c>
      <c r="G419" t="s">
        <v>603</v>
      </c>
      <c r="H419" t="s">
        <v>604</v>
      </c>
      <c r="I419">
        <v>479.98</v>
      </c>
      <c r="J419">
        <v>2</v>
      </c>
      <c r="K419">
        <v>90</v>
      </c>
    </row>
    <row r="420" spans="1:11" ht="16.5" x14ac:dyDescent="0.3">
      <c r="A420" s="1">
        <v>41762</v>
      </c>
      <c r="B420" s="5">
        <f>YEAR(Table1[[#This Row],[Order Date]])</f>
        <v>2014</v>
      </c>
      <c r="C420" s="5">
        <f>MONTH(Table1[[#This Row],[Order Date]])</f>
        <v>5</v>
      </c>
      <c r="D420" t="s">
        <v>605</v>
      </c>
      <c r="E420" t="s">
        <v>157</v>
      </c>
      <c r="F420" t="s">
        <v>11</v>
      </c>
      <c r="G420" t="s">
        <v>16</v>
      </c>
      <c r="H420" t="s">
        <v>606</v>
      </c>
      <c r="I420">
        <v>21.56</v>
      </c>
      <c r="J420">
        <v>7</v>
      </c>
      <c r="K420">
        <v>10.35</v>
      </c>
    </row>
    <row r="421" spans="1:11" ht="16.5" x14ac:dyDescent="0.3">
      <c r="A421" s="1">
        <v>41762</v>
      </c>
      <c r="B421" s="5">
        <f>YEAR(Table1[[#This Row],[Order Date]])</f>
        <v>2014</v>
      </c>
      <c r="C421" s="5">
        <f>MONTH(Table1[[#This Row],[Order Date]])</f>
        <v>5</v>
      </c>
      <c r="D421" t="s">
        <v>607</v>
      </c>
      <c r="E421" t="s">
        <v>149</v>
      </c>
      <c r="F421" t="s">
        <v>11</v>
      </c>
      <c r="G421" t="s">
        <v>20</v>
      </c>
      <c r="H421" t="s">
        <v>608</v>
      </c>
      <c r="I421">
        <v>40.18</v>
      </c>
      <c r="J421">
        <v>3</v>
      </c>
      <c r="K421">
        <v>14.56</v>
      </c>
    </row>
    <row r="422" spans="1:11" ht="16.5" x14ac:dyDescent="0.3">
      <c r="A422" s="1">
        <v>41762</v>
      </c>
      <c r="B422" s="5">
        <f>YEAR(Table1[[#This Row],[Order Date]])</f>
        <v>2014</v>
      </c>
      <c r="C422" s="5">
        <f>MONTH(Table1[[#This Row],[Order Date]])</f>
        <v>5</v>
      </c>
      <c r="D422" t="s">
        <v>607</v>
      </c>
      <c r="E422" t="s">
        <v>149</v>
      </c>
      <c r="F422" t="s">
        <v>11</v>
      </c>
      <c r="G422" t="s">
        <v>20</v>
      </c>
      <c r="H422" t="s">
        <v>609</v>
      </c>
      <c r="I422">
        <v>10.9</v>
      </c>
      <c r="J422">
        <v>3</v>
      </c>
      <c r="K422">
        <v>3.95</v>
      </c>
    </row>
    <row r="423" spans="1:11" ht="16.5" x14ac:dyDescent="0.3">
      <c r="A423" s="1">
        <v>41763</v>
      </c>
      <c r="B423" s="5">
        <f>YEAR(Table1[[#This Row],[Order Date]])</f>
        <v>2014</v>
      </c>
      <c r="C423" s="5">
        <f>MONTH(Table1[[#This Row],[Order Date]])</f>
        <v>5</v>
      </c>
      <c r="D423" t="s">
        <v>610</v>
      </c>
      <c r="E423" t="s">
        <v>110</v>
      </c>
      <c r="F423" t="s">
        <v>11</v>
      </c>
      <c r="G423" t="s">
        <v>20</v>
      </c>
      <c r="H423" t="s">
        <v>611</v>
      </c>
      <c r="I423">
        <v>46.8</v>
      </c>
      <c r="J423">
        <v>4</v>
      </c>
      <c r="K423">
        <v>21.06</v>
      </c>
    </row>
    <row r="424" spans="1:11" ht="16.5" x14ac:dyDescent="0.3">
      <c r="A424" s="1">
        <v>41763</v>
      </c>
      <c r="B424" s="5">
        <f>YEAR(Table1[[#This Row],[Order Date]])</f>
        <v>2014</v>
      </c>
      <c r="C424" s="5">
        <f>MONTH(Table1[[#This Row],[Order Date]])</f>
        <v>5</v>
      </c>
      <c r="D424" t="s">
        <v>612</v>
      </c>
      <c r="E424" t="s">
        <v>613</v>
      </c>
      <c r="F424" t="s">
        <v>34</v>
      </c>
      <c r="G424" t="s">
        <v>47</v>
      </c>
      <c r="H424" t="s">
        <v>365</v>
      </c>
      <c r="I424">
        <v>27.46</v>
      </c>
      <c r="J424">
        <v>2</v>
      </c>
      <c r="K424">
        <v>9.89</v>
      </c>
    </row>
    <row r="425" spans="1:11" ht="16.5" x14ac:dyDescent="0.3">
      <c r="A425" s="1">
        <v>41763</v>
      </c>
      <c r="B425" s="5">
        <f>YEAR(Table1[[#This Row],[Order Date]])</f>
        <v>2014</v>
      </c>
      <c r="C425" s="5">
        <f>MONTH(Table1[[#This Row],[Order Date]])</f>
        <v>5</v>
      </c>
      <c r="D425" t="s">
        <v>417</v>
      </c>
      <c r="E425" t="s">
        <v>10</v>
      </c>
      <c r="F425" t="s">
        <v>11</v>
      </c>
      <c r="G425" t="s">
        <v>24</v>
      </c>
      <c r="H425" t="s">
        <v>484</v>
      </c>
      <c r="I425">
        <v>37.840000000000003</v>
      </c>
      <c r="J425">
        <v>2</v>
      </c>
      <c r="K425">
        <v>2.84</v>
      </c>
    </row>
    <row r="426" spans="1:11" ht="16.5" x14ac:dyDescent="0.3">
      <c r="A426" s="1">
        <v>41763</v>
      </c>
      <c r="B426" s="5">
        <f>YEAR(Table1[[#This Row],[Order Date]])</f>
        <v>2014</v>
      </c>
      <c r="C426" s="5">
        <f>MONTH(Table1[[#This Row],[Order Date]])</f>
        <v>5</v>
      </c>
      <c r="D426" t="s">
        <v>417</v>
      </c>
      <c r="E426" t="s">
        <v>10</v>
      </c>
      <c r="F426" t="s">
        <v>11</v>
      </c>
      <c r="G426" t="s">
        <v>43</v>
      </c>
      <c r="H426" t="s">
        <v>614</v>
      </c>
      <c r="I426">
        <v>5.47</v>
      </c>
      <c r="J426">
        <v>6</v>
      </c>
      <c r="K426">
        <v>1.85</v>
      </c>
    </row>
    <row r="427" spans="1:11" ht="16.5" x14ac:dyDescent="0.3">
      <c r="A427" s="1">
        <v>41763</v>
      </c>
      <c r="B427" s="5">
        <f>YEAR(Table1[[#This Row],[Order Date]])</f>
        <v>2014</v>
      </c>
      <c r="C427" s="5">
        <f>MONTH(Table1[[#This Row],[Order Date]])</f>
        <v>5</v>
      </c>
      <c r="D427" t="s">
        <v>615</v>
      </c>
      <c r="E427" t="s">
        <v>164</v>
      </c>
      <c r="F427" t="s">
        <v>34</v>
      </c>
      <c r="G427" t="s">
        <v>47</v>
      </c>
      <c r="H427" t="s">
        <v>616</v>
      </c>
      <c r="I427">
        <v>12.18</v>
      </c>
      <c r="J427">
        <v>7</v>
      </c>
      <c r="K427">
        <v>3.9</v>
      </c>
    </row>
    <row r="428" spans="1:11" ht="16.5" x14ac:dyDescent="0.3">
      <c r="A428" s="1">
        <v>41763</v>
      </c>
      <c r="B428" s="5">
        <f>YEAR(Table1[[#This Row],[Order Date]])</f>
        <v>2014</v>
      </c>
      <c r="C428" s="5">
        <f>MONTH(Table1[[#This Row],[Order Date]])</f>
        <v>5</v>
      </c>
      <c r="D428" t="s">
        <v>615</v>
      </c>
      <c r="E428" t="s">
        <v>164</v>
      </c>
      <c r="F428" t="s">
        <v>11</v>
      </c>
      <c r="G428" t="s">
        <v>92</v>
      </c>
      <c r="H428" t="s">
        <v>617</v>
      </c>
      <c r="I428">
        <v>57.68</v>
      </c>
      <c r="J428">
        <v>4</v>
      </c>
      <c r="K428">
        <v>19.03</v>
      </c>
    </row>
    <row r="429" spans="1:11" ht="16.5" x14ac:dyDescent="0.3">
      <c r="A429" s="1">
        <v>41764</v>
      </c>
      <c r="B429" s="5">
        <f>YEAR(Table1[[#This Row],[Order Date]])</f>
        <v>2014</v>
      </c>
      <c r="C429" s="5">
        <f>MONTH(Table1[[#This Row],[Order Date]])</f>
        <v>5</v>
      </c>
      <c r="D429" t="s">
        <v>618</v>
      </c>
      <c r="E429" t="s">
        <v>33</v>
      </c>
      <c r="F429" t="s">
        <v>11</v>
      </c>
      <c r="G429" t="s">
        <v>12</v>
      </c>
      <c r="H429" t="s">
        <v>619</v>
      </c>
      <c r="I429">
        <v>9.42</v>
      </c>
      <c r="J429">
        <v>3</v>
      </c>
      <c r="K429">
        <v>4.24</v>
      </c>
    </row>
    <row r="430" spans="1:11" ht="16.5" x14ac:dyDescent="0.3">
      <c r="A430" s="1">
        <v>41764</v>
      </c>
      <c r="B430" s="5">
        <f>YEAR(Table1[[#This Row],[Order Date]])</f>
        <v>2014</v>
      </c>
      <c r="C430" s="5">
        <f>MONTH(Table1[[#This Row],[Order Date]])</f>
        <v>5</v>
      </c>
      <c r="D430" t="s">
        <v>618</v>
      </c>
      <c r="E430" t="s">
        <v>33</v>
      </c>
      <c r="F430" t="s">
        <v>11</v>
      </c>
      <c r="G430" t="s">
        <v>24</v>
      </c>
      <c r="H430" t="s">
        <v>620</v>
      </c>
      <c r="I430">
        <v>6.56</v>
      </c>
      <c r="J430">
        <v>2</v>
      </c>
      <c r="K430">
        <v>1.9</v>
      </c>
    </row>
    <row r="431" spans="1:11" ht="16.5" x14ac:dyDescent="0.3">
      <c r="A431" s="1">
        <v>41764</v>
      </c>
      <c r="B431" s="5">
        <f>YEAR(Table1[[#This Row],[Order Date]])</f>
        <v>2014</v>
      </c>
      <c r="C431" s="5">
        <f>MONTH(Table1[[#This Row],[Order Date]])</f>
        <v>5</v>
      </c>
      <c r="D431" t="s">
        <v>618</v>
      </c>
      <c r="E431" t="s">
        <v>33</v>
      </c>
      <c r="F431" t="s">
        <v>11</v>
      </c>
      <c r="G431" t="s">
        <v>12</v>
      </c>
      <c r="H431" t="s">
        <v>621</v>
      </c>
      <c r="I431">
        <v>24.56</v>
      </c>
      <c r="J431">
        <v>2</v>
      </c>
      <c r="K431">
        <v>11.54</v>
      </c>
    </row>
    <row r="432" spans="1:11" ht="16.5" x14ac:dyDescent="0.3">
      <c r="A432" s="1">
        <v>41764</v>
      </c>
      <c r="B432" s="5">
        <f>YEAR(Table1[[#This Row],[Order Date]])</f>
        <v>2014</v>
      </c>
      <c r="C432" s="5">
        <f>MONTH(Table1[[#This Row],[Order Date]])</f>
        <v>5</v>
      </c>
      <c r="D432" t="s">
        <v>622</v>
      </c>
      <c r="E432" t="s">
        <v>10</v>
      </c>
      <c r="F432" t="s">
        <v>34</v>
      </c>
      <c r="G432" t="s">
        <v>35</v>
      </c>
      <c r="H432" t="s">
        <v>187</v>
      </c>
      <c r="I432">
        <v>127.87</v>
      </c>
      <c r="J432">
        <v>3</v>
      </c>
      <c r="K432">
        <v>-9.1300000000000008</v>
      </c>
    </row>
    <row r="433" spans="1:11" ht="16.5" x14ac:dyDescent="0.3">
      <c r="A433" s="1">
        <v>41764</v>
      </c>
      <c r="B433" s="5">
        <f>YEAR(Table1[[#This Row],[Order Date]])</f>
        <v>2014</v>
      </c>
      <c r="C433" s="5">
        <f>MONTH(Table1[[#This Row],[Order Date]])</f>
        <v>5</v>
      </c>
      <c r="D433" t="s">
        <v>433</v>
      </c>
      <c r="E433" t="s">
        <v>15</v>
      </c>
      <c r="F433" t="s">
        <v>11</v>
      </c>
      <c r="G433" t="s">
        <v>18</v>
      </c>
      <c r="H433" t="s">
        <v>623</v>
      </c>
      <c r="I433">
        <v>45.25</v>
      </c>
      <c r="J433">
        <v>2</v>
      </c>
      <c r="K433">
        <v>3.96</v>
      </c>
    </row>
    <row r="434" spans="1:11" ht="16.5" x14ac:dyDescent="0.3">
      <c r="A434" s="1">
        <v>41764</v>
      </c>
      <c r="B434" s="5">
        <f>YEAR(Table1[[#This Row],[Order Date]])</f>
        <v>2014</v>
      </c>
      <c r="C434" s="5">
        <f>MONTH(Table1[[#This Row],[Order Date]])</f>
        <v>5</v>
      </c>
      <c r="D434" t="s">
        <v>624</v>
      </c>
      <c r="E434" t="s">
        <v>55</v>
      </c>
      <c r="F434" t="s">
        <v>11</v>
      </c>
      <c r="G434" t="s">
        <v>20</v>
      </c>
      <c r="H434" t="s">
        <v>118</v>
      </c>
      <c r="I434">
        <v>11.88</v>
      </c>
      <c r="J434">
        <v>2</v>
      </c>
      <c r="K434">
        <v>5.35</v>
      </c>
    </row>
    <row r="435" spans="1:11" ht="16.5" x14ac:dyDescent="0.3">
      <c r="A435" s="1">
        <v>41764</v>
      </c>
      <c r="B435" s="5">
        <f>YEAR(Table1[[#This Row],[Order Date]])</f>
        <v>2014</v>
      </c>
      <c r="C435" s="5">
        <f>MONTH(Table1[[#This Row],[Order Date]])</f>
        <v>5</v>
      </c>
      <c r="D435" t="s">
        <v>624</v>
      </c>
      <c r="E435" t="s">
        <v>55</v>
      </c>
      <c r="F435" t="s">
        <v>11</v>
      </c>
      <c r="G435" t="s">
        <v>12</v>
      </c>
      <c r="H435" t="s">
        <v>625</v>
      </c>
      <c r="I435">
        <v>35.44</v>
      </c>
      <c r="J435">
        <v>1</v>
      </c>
      <c r="K435">
        <v>16.66</v>
      </c>
    </row>
    <row r="436" spans="1:11" ht="16.5" x14ac:dyDescent="0.3">
      <c r="A436" s="1">
        <v>41765</v>
      </c>
      <c r="B436" s="5">
        <f>YEAR(Table1[[#This Row],[Order Date]])</f>
        <v>2014</v>
      </c>
      <c r="C436" s="5">
        <f>MONTH(Table1[[#This Row],[Order Date]])</f>
        <v>5</v>
      </c>
      <c r="D436" t="s">
        <v>626</v>
      </c>
      <c r="E436" t="s">
        <v>27</v>
      </c>
      <c r="F436" t="s">
        <v>11</v>
      </c>
      <c r="G436" t="s">
        <v>20</v>
      </c>
      <c r="H436" t="s">
        <v>627</v>
      </c>
      <c r="I436">
        <v>140.74</v>
      </c>
      <c r="J436">
        <v>8</v>
      </c>
      <c r="K436">
        <v>52.78</v>
      </c>
    </row>
    <row r="437" spans="1:11" ht="16.5" x14ac:dyDescent="0.3">
      <c r="A437" s="1">
        <v>41765</v>
      </c>
      <c r="B437" s="5">
        <f>YEAR(Table1[[#This Row],[Order Date]])</f>
        <v>2014</v>
      </c>
      <c r="C437" s="5">
        <f>MONTH(Table1[[#This Row],[Order Date]])</f>
        <v>5</v>
      </c>
      <c r="D437" t="s">
        <v>628</v>
      </c>
      <c r="E437" t="s">
        <v>27</v>
      </c>
      <c r="F437" t="s">
        <v>11</v>
      </c>
      <c r="G437" t="s">
        <v>16</v>
      </c>
      <c r="H437" t="s">
        <v>221</v>
      </c>
      <c r="I437">
        <v>5.78</v>
      </c>
      <c r="J437">
        <v>2</v>
      </c>
      <c r="K437">
        <v>2.72</v>
      </c>
    </row>
    <row r="438" spans="1:11" ht="16.5" x14ac:dyDescent="0.3">
      <c r="A438" s="1">
        <v>41765</v>
      </c>
      <c r="B438" s="5">
        <f>YEAR(Table1[[#This Row],[Order Date]])</f>
        <v>2014</v>
      </c>
      <c r="C438" s="5">
        <f>MONTH(Table1[[#This Row],[Order Date]])</f>
        <v>5</v>
      </c>
      <c r="D438" t="s">
        <v>628</v>
      </c>
      <c r="E438" t="s">
        <v>27</v>
      </c>
      <c r="F438" t="s">
        <v>11</v>
      </c>
      <c r="G438" t="s">
        <v>24</v>
      </c>
      <c r="H438" t="s">
        <v>629</v>
      </c>
      <c r="I438">
        <v>107.94</v>
      </c>
      <c r="J438">
        <v>6</v>
      </c>
      <c r="K438">
        <v>30.22</v>
      </c>
    </row>
    <row r="439" spans="1:11" ht="16.5" x14ac:dyDescent="0.3">
      <c r="A439" s="1">
        <v>41766</v>
      </c>
      <c r="B439" s="5">
        <f>YEAR(Table1[[#This Row],[Order Date]])</f>
        <v>2014</v>
      </c>
      <c r="C439" s="5">
        <f>MONTH(Table1[[#This Row],[Order Date]])</f>
        <v>5</v>
      </c>
      <c r="D439" t="s">
        <v>630</v>
      </c>
      <c r="E439" t="s">
        <v>434</v>
      </c>
      <c r="F439" t="s">
        <v>11</v>
      </c>
      <c r="G439" t="s">
        <v>20</v>
      </c>
      <c r="H439" t="s">
        <v>631</v>
      </c>
      <c r="I439">
        <v>16.14</v>
      </c>
      <c r="J439">
        <v>3</v>
      </c>
      <c r="K439">
        <v>7.91</v>
      </c>
    </row>
    <row r="440" spans="1:11" ht="16.5" x14ac:dyDescent="0.3">
      <c r="A440" s="1">
        <v>41766</v>
      </c>
      <c r="B440" s="5">
        <f>YEAR(Table1[[#This Row],[Order Date]])</f>
        <v>2014</v>
      </c>
      <c r="C440" s="5">
        <f>MONTH(Table1[[#This Row],[Order Date]])</f>
        <v>5</v>
      </c>
      <c r="D440" t="s">
        <v>630</v>
      </c>
      <c r="E440" t="s">
        <v>434</v>
      </c>
      <c r="F440" t="s">
        <v>34</v>
      </c>
      <c r="G440" t="s">
        <v>145</v>
      </c>
      <c r="H440" t="s">
        <v>146</v>
      </c>
      <c r="I440">
        <v>194.25</v>
      </c>
      <c r="J440">
        <v>2</v>
      </c>
      <c r="K440">
        <v>-38.85</v>
      </c>
    </row>
    <row r="441" spans="1:11" ht="16.5" x14ac:dyDescent="0.3">
      <c r="A441" s="1">
        <v>41766</v>
      </c>
      <c r="B441" s="5">
        <f>YEAR(Table1[[#This Row],[Order Date]])</f>
        <v>2014</v>
      </c>
      <c r="C441" s="5">
        <f>MONTH(Table1[[#This Row],[Order Date]])</f>
        <v>5</v>
      </c>
      <c r="D441" t="s">
        <v>630</v>
      </c>
      <c r="E441" t="s">
        <v>434</v>
      </c>
      <c r="F441" t="s">
        <v>11</v>
      </c>
      <c r="G441" t="s">
        <v>24</v>
      </c>
      <c r="H441" t="s">
        <v>632</v>
      </c>
      <c r="I441">
        <v>8.64</v>
      </c>
      <c r="J441">
        <v>3</v>
      </c>
      <c r="K441">
        <v>2.5099999999999998</v>
      </c>
    </row>
    <row r="442" spans="1:11" ht="16.5" x14ac:dyDescent="0.3">
      <c r="A442" s="1">
        <v>41766</v>
      </c>
      <c r="B442" s="5">
        <f>YEAR(Table1[[#This Row],[Order Date]])</f>
        <v>2014</v>
      </c>
      <c r="C442" s="5">
        <f>MONTH(Table1[[#This Row],[Order Date]])</f>
        <v>5</v>
      </c>
      <c r="D442" t="s">
        <v>630</v>
      </c>
      <c r="E442" t="s">
        <v>434</v>
      </c>
      <c r="F442" t="s">
        <v>34</v>
      </c>
      <c r="G442" t="s">
        <v>35</v>
      </c>
      <c r="H442" t="s">
        <v>633</v>
      </c>
      <c r="I442">
        <v>872.32</v>
      </c>
      <c r="J442">
        <v>4</v>
      </c>
      <c r="K442">
        <v>244.25</v>
      </c>
    </row>
    <row r="443" spans="1:11" ht="16.5" x14ac:dyDescent="0.3">
      <c r="A443" s="1">
        <v>41767</v>
      </c>
      <c r="B443" s="5">
        <f>YEAR(Table1[[#This Row],[Order Date]])</f>
        <v>2014</v>
      </c>
      <c r="C443" s="5">
        <f>MONTH(Table1[[#This Row],[Order Date]])</f>
        <v>5</v>
      </c>
      <c r="D443" t="s">
        <v>277</v>
      </c>
      <c r="E443" t="s">
        <v>23</v>
      </c>
      <c r="F443" t="s">
        <v>39</v>
      </c>
      <c r="G443" t="s">
        <v>603</v>
      </c>
      <c r="H443" t="s">
        <v>634</v>
      </c>
      <c r="I443">
        <v>1799.97</v>
      </c>
      <c r="J443">
        <v>5</v>
      </c>
      <c r="K443">
        <v>240</v>
      </c>
    </row>
    <row r="444" spans="1:11" ht="16.5" x14ac:dyDescent="0.3">
      <c r="A444" s="1">
        <v>41768</v>
      </c>
      <c r="B444" s="5">
        <f>YEAR(Table1[[#This Row],[Order Date]])</f>
        <v>2014</v>
      </c>
      <c r="C444" s="5">
        <f>MONTH(Table1[[#This Row],[Order Date]])</f>
        <v>5</v>
      </c>
      <c r="D444" t="s">
        <v>635</v>
      </c>
      <c r="E444" t="s">
        <v>27</v>
      </c>
      <c r="F444" t="s">
        <v>39</v>
      </c>
      <c r="G444" t="s">
        <v>52</v>
      </c>
      <c r="H444" t="s">
        <v>477</v>
      </c>
      <c r="I444">
        <v>67.8</v>
      </c>
      <c r="J444">
        <v>4</v>
      </c>
      <c r="K444">
        <v>4.07</v>
      </c>
    </row>
    <row r="445" spans="1:11" ht="16.5" x14ac:dyDescent="0.3">
      <c r="A445" s="1">
        <v>41768</v>
      </c>
      <c r="B445" s="5">
        <f>YEAR(Table1[[#This Row],[Order Date]])</f>
        <v>2014</v>
      </c>
      <c r="C445" s="5">
        <f>MONTH(Table1[[#This Row],[Order Date]])</f>
        <v>5</v>
      </c>
      <c r="D445" t="s">
        <v>635</v>
      </c>
      <c r="E445" t="s">
        <v>27</v>
      </c>
      <c r="F445" t="s">
        <v>39</v>
      </c>
      <c r="G445" t="s">
        <v>52</v>
      </c>
      <c r="H445" t="s">
        <v>636</v>
      </c>
      <c r="I445">
        <v>167.97</v>
      </c>
      <c r="J445">
        <v>3</v>
      </c>
      <c r="K445">
        <v>40.31</v>
      </c>
    </row>
    <row r="446" spans="1:11" ht="16.5" x14ac:dyDescent="0.3">
      <c r="A446" s="1">
        <v>41768</v>
      </c>
      <c r="B446" s="5">
        <f>YEAR(Table1[[#This Row],[Order Date]])</f>
        <v>2014</v>
      </c>
      <c r="C446" s="5">
        <f>MONTH(Table1[[#This Row],[Order Date]])</f>
        <v>5</v>
      </c>
      <c r="D446" t="s">
        <v>637</v>
      </c>
      <c r="E446" t="s">
        <v>33</v>
      </c>
      <c r="F446" t="s">
        <v>11</v>
      </c>
      <c r="G446" t="s">
        <v>18</v>
      </c>
      <c r="H446" t="s">
        <v>638</v>
      </c>
      <c r="I446">
        <v>83.25</v>
      </c>
      <c r="J446">
        <v>3</v>
      </c>
      <c r="K446">
        <v>14.99</v>
      </c>
    </row>
    <row r="447" spans="1:11" ht="16.5" x14ac:dyDescent="0.3">
      <c r="A447" s="1">
        <v>41768</v>
      </c>
      <c r="B447" s="5">
        <f>YEAR(Table1[[#This Row],[Order Date]])</f>
        <v>2014</v>
      </c>
      <c r="C447" s="5">
        <f>MONTH(Table1[[#This Row],[Order Date]])</f>
        <v>5</v>
      </c>
      <c r="D447" t="s">
        <v>637</v>
      </c>
      <c r="E447" t="s">
        <v>33</v>
      </c>
      <c r="F447" t="s">
        <v>11</v>
      </c>
      <c r="G447" t="s">
        <v>16</v>
      </c>
      <c r="H447" t="s">
        <v>447</v>
      </c>
      <c r="I447">
        <v>9.4499999999999993</v>
      </c>
      <c r="J447">
        <v>3</v>
      </c>
      <c r="K447">
        <v>4.54</v>
      </c>
    </row>
    <row r="448" spans="1:11" ht="16.5" x14ac:dyDescent="0.3">
      <c r="A448" s="1">
        <v>41768</v>
      </c>
      <c r="B448" s="5">
        <f>YEAR(Table1[[#This Row],[Order Date]])</f>
        <v>2014</v>
      </c>
      <c r="C448" s="5">
        <f>MONTH(Table1[[#This Row],[Order Date]])</f>
        <v>5</v>
      </c>
      <c r="D448" t="s">
        <v>637</v>
      </c>
      <c r="E448" t="s">
        <v>33</v>
      </c>
      <c r="F448" t="s">
        <v>11</v>
      </c>
      <c r="G448" t="s">
        <v>16</v>
      </c>
      <c r="H448" t="s">
        <v>639</v>
      </c>
      <c r="I448">
        <v>20.65</v>
      </c>
      <c r="J448">
        <v>5</v>
      </c>
      <c r="K448">
        <v>9.5</v>
      </c>
    </row>
    <row r="449" spans="1:11" ht="16.5" x14ac:dyDescent="0.3">
      <c r="A449" s="1">
        <v>41768</v>
      </c>
      <c r="B449" s="5">
        <f>YEAR(Table1[[#This Row],[Order Date]])</f>
        <v>2014</v>
      </c>
      <c r="C449" s="5">
        <f>MONTH(Table1[[#This Row],[Order Date]])</f>
        <v>5</v>
      </c>
      <c r="D449" t="s">
        <v>637</v>
      </c>
      <c r="E449" t="s">
        <v>33</v>
      </c>
      <c r="F449" t="s">
        <v>11</v>
      </c>
      <c r="G449" t="s">
        <v>12</v>
      </c>
      <c r="H449" t="s">
        <v>640</v>
      </c>
      <c r="I449">
        <v>45.36</v>
      </c>
      <c r="J449">
        <v>7</v>
      </c>
      <c r="K449">
        <v>21.77</v>
      </c>
    </row>
    <row r="450" spans="1:11" ht="16.5" x14ac:dyDescent="0.3">
      <c r="A450" s="1">
        <v>41769</v>
      </c>
      <c r="B450" s="5">
        <f>YEAR(Table1[[#This Row],[Order Date]])</f>
        <v>2014</v>
      </c>
      <c r="C450" s="5">
        <f>MONTH(Table1[[#This Row],[Order Date]])</f>
        <v>5</v>
      </c>
      <c r="D450" t="s">
        <v>587</v>
      </c>
      <c r="E450" t="s">
        <v>164</v>
      </c>
      <c r="F450" t="s">
        <v>11</v>
      </c>
      <c r="G450" t="s">
        <v>63</v>
      </c>
      <c r="H450" t="s">
        <v>641</v>
      </c>
      <c r="I450">
        <v>158.13</v>
      </c>
      <c r="J450">
        <v>3</v>
      </c>
      <c r="K450">
        <v>77.48</v>
      </c>
    </row>
    <row r="451" spans="1:11" ht="16.5" x14ac:dyDescent="0.3">
      <c r="A451" s="1">
        <v>41769</v>
      </c>
      <c r="B451" s="5">
        <f>YEAR(Table1[[#This Row],[Order Date]])</f>
        <v>2014</v>
      </c>
      <c r="C451" s="5">
        <f>MONTH(Table1[[#This Row],[Order Date]])</f>
        <v>5</v>
      </c>
      <c r="D451" t="s">
        <v>587</v>
      </c>
      <c r="E451" t="s">
        <v>164</v>
      </c>
      <c r="F451" t="s">
        <v>39</v>
      </c>
      <c r="G451" t="s">
        <v>40</v>
      </c>
      <c r="H451" t="s">
        <v>642</v>
      </c>
      <c r="I451">
        <v>43.6</v>
      </c>
      <c r="J451">
        <v>5</v>
      </c>
      <c r="K451">
        <v>4.3600000000000003</v>
      </c>
    </row>
    <row r="452" spans="1:11" ht="16.5" x14ac:dyDescent="0.3">
      <c r="A452" s="1">
        <v>41769</v>
      </c>
      <c r="B452" s="5">
        <f>YEAR(Table1[[#This Row],[Order Date]])</f>
        <v>2014</v>
      </c>
      <c r="C452" s="5">
        <f>MONTH(Table1[[#This Row],[Order Date]])</f>
        <v>5</v>
      </c>
      <c r="D452" t="s">
        <v>643</v>
      </c>
      <c r="E452" t="s">
        <v>23</v>
      </c>
      <c r="F452" t="s">
        <v>34</v>
      </c>
      <c r="G452" t="s">
        <v>74</v>
      </c>
      <c r="H452" t="s">
        <v>644</v>
      </c>
      <c r="I452">
        <v>349.97</v>
      </c>
      <c r="J452">
        <v>7</v>
      </c>
      <c r="K452">
        <v>-216.98</v>
      </c>
    </row>
    <row r="453" spans="1:11" ht="16.5" x14ac:dyDescent="0.3">
      <c r="A453" s="1">
        <v>41769</v>
      </c>
      <c r="B453" s="5">
        <f>YEAR(Table1[[#This Row],[Order Date]])</f>
        <v>2014</v>
      </c>
      <c r="C453" s="5">
        <f>MONTH(Table1[[#This Row],[Order Date]])</f>
        <v>5</v>
      </c>
      <c r="D453" t="s">
        <v>643</v>
      </c>
      <c r="E453" t="s">
        <v>23</v>
      </c>
      <c r="F453" t="s">
        <v>11</v>
      </c>
      <c r="G453" t="s">
        <v>24</v>
      </c>
      <c r="H453" t="s">
        <v>645</v>
      </c>
      <c r="I453">
        <v>22.32</v>
      </c>
      <c r="J453">
        <v>5</v>
      </c>
      <c r="K453">
        <v>5.3</v>
      </c>
    </row>
    <row r="454" spans="1:11" ht="16.5" x14ac:dyDescent="0.3">
      <c r="A454" s="1">
        <v>41769</v>
      </c>
      <c r="B454" s="5">
        <f>YEAR(Table1[[#This Row],[Order Date]])</f>
        <v>2014</v>
      </c>
      <c r="C454" s="5">
        <f>MONTH(Table1[[#This Row],[Order Date]])</f>
        <v>5</v>
      </c>
      <c r="D454" t="s">
        <v>646</v>
      </c>
      <c r="E454" t="s">
        <v>27</v>
      </c>
      <c r="F454" t="s">
        <v>11</v>
      </c>
      <c r="G454" t="s">
        <v>12</v>
      </c>
      <c r="H454" t="s">
        <v>647</v>
      </c>
      <c r="I454">
        <v>39.96</v>
      </c>
      <c r="J454">
        <v>2</v>
      </c>
      <c r="K454">
        <v>19.18</v>
      </c>
    </row>
    <row r="455" spans="1:11" ht="16.5" x14ac:dyDescent="0.3">
      <c r="A455" s="1">
        <v>41769</v>
      </c>
      <c r="B455" s="5">
        <f>YEAR(Table1[[#This Row],[Order Date]])</f>
        <v>2014</v>
      </c>
      <c r="C455" s="5">
        <f>MONTH(Table1[[#This Row],[Order Date]])</f>
        <v>5</v>
      </c>
      <c r="D455" t="s">
        <v>646</v>
      </c>
      <c r="E455" t="s">
        <v>27</v>
      </c>
      <c r="F455" t="s">
        <v>39</v>
      </c>
      <c r="G455" t="s">
        <v>40</v>
      </c>
      <c r="H455" t="s">
        <v>648</v>
      </c>
      <c r="I455">
        <v>1432</v>
      </c>
      <c r="J455">
        <v>5</v>
      </c>
      <c r="K455">
        <v>125.3</v>
      </c>
    </row>
    <row r="456" spans="1:11" ht="16.5" x14ac:dyDescent="0.3">
      <c r="A456" s="1">
        <v>41769</v>
      </c>
      <c r="B456" s="5">
        <f>YEAR(Table1[[#This Row],[Order Date]])</f>
        <v>2014</v>
      </c>
      <c r="C456" s="5">
        <f>MONTH(Table1[[#This Row],[Order Date]])</f>
        <v>5</v>
      </c>
      <c r="D456" t="s">
        <v>646</v>
      </c>
      <c r="E456" t="s">
        <v>27</v>
      </c>
      <c r="F456" t="s">
        <v>11</v>
      </c>
      <c r="G456" t="s">
        <v>200</v>
      </c>
      <c r="H456" t="s">
        <v>649</v>
      </c>
      <c r="I456">
        <v>41.04</v>
      </c>
      <c r="J456">
        <v>6</v>
      </c>
      <c r="K456">
        <v>11.08</v>
      </c>
    </row>
    <row r="457" spans="1:11" ht="16.5" x14ac:dyDescent="0.3">
      <c r="A457" s="1">
        <v>41769</v>
      </c>
      <c r="B457" s="5">
        <f>YEAR(Table1[[#This Row],[Order Date]])</f>
        <v>2014</v>
      </c>
      <c r="C457" s="5">
        <f>MONTH(Table1[[#This Row],[Order Date]])</f>
        <v>5</v>
      </c>
      <c r="D457" t="s">
        <v>646</v>
      </c>
      <c r="E457" t="s">
        <v>27</v>
      </c>
      <c r="F457" t="s">
        <v>34</v>
      </c>
      <c r="G457" t="s">
        <v>35</v>
      </c>
      <c r="H457" t="s">
        <v>650</v>
      </c>
      <c r="I457">
        <v>256.77999999999997</v>
      </c>
      <c r="J457">
        <v>1</v>
      </c>
      <c r="K457">
        <v>32.1</v>
      </c>
    </row>
    <row r="458" spans="1:11" ht="16.5" x14ac:dyDescent="0.3">
      <c r="A458" s="1">
        <v>41770</v>
      </c>
      <c r="B458" s="5">
        <f>YEAR(Table1[[#This Row],[Order Date]])</f>
        <v>2014</v>
      </c>
      <c r="C458" s="5">
        <f>MONTH(Table1[[#This Row],[Order Date]])</f>
        <v>5</v>
      </c>
      <c r="D458" t="s">
        <v>651</v>
      </c>
      <c r="E458" t="s">
        <v>10</v>
      </c>
      <c r="F458" t="s">
        <v>39</v>
      </c>
      <c r="G458" t="s">
        <v>52</v>
      </c>
      <c r="H458" t="s">
        <v>652</v>
      </c>
      <c r="I458">
        <v>58.11</v>
      </c>
      <c r="J458">
        <v>2</v>
      </c>
      <c r="K458">
        <v>7.26</v>
      </c>
    </row>
    <row r="459" spans="1:11" ht="16.5" x14ac:dyDescent="0.3">
      <c r="A459" s="1">
        <v>41770</v>
      </c>
      <c r="B459" s="5">
        <f>YEAR(Table1[[#This Row],[Order Date]])</f>
        <v>2014</v>
      </c>
      <c r="C459" s="5">
        <f>MONTH(Table1[[#This Row],[Order Date]])</f>
        <v>5</v>
      </c>
      <c r="D459" t="s">
        <v>651</v>
      </c>
      <c r="E459" t="s">
        <v>10</v>
      </c>
      <c r="F459" t="s">
        <v>39</v>
      </c>
      <c r="G459" t="s">
        <v>40</v>
      </c>
      <c r="H459" t="s">
        <v>653</v>
      </c>
      <c r="I459">
        <v>100.79</v>
      </c>
      <c r="J459">
        <v>1</v>
      </c>
      <c r="K459">
        <v>6.3</v>
      </c>
    </row>
    <row r="460" spans="1:11" ht="16.5" x14ac:dyDescent="0.3">
      <c r="A460" s="1">
        <v>41770</v>
      </c>
      <c r="B460" s="5">
        <f>YEAR(Table1[[#This Row],[Order Date]])</f>
        <v>2014</v>
      </c>
      <c r="C460" s="5">
        <f>MONTH(Table1[[#This Row],[Order Date]])</f>
        <v>5</v>
      </c>
      <c r="D460" t="s">
        <v>651</v>
      </c>
      <c r="E460" t="s">
        <v>10</v>
      </c>
      <c r="F460" t="s">
        <v>34</v>
      </c>
      <c r="G460" t="s">
        <v>47</v>
      </c>
      <c r="H460" t="s">
        <v>654</v>
      </c>
      <c r="I460">
        <v>66.11</v>
      </c>
      <c r="J460">
        <v>4</v>
      </c>
      <c r="K460">
        <v>-84.29</v>
      </c>
    </row>
    <row r="461" spans="1:11" ht="16.5" x14ac:dyDescent="0.3">
      <c r="A461" s="1">
        <v>41770</v>
      </c>
      <c r="B461" s="5">
        <f>YEAR(Table1[[#This Row],[Order Date]])</f>
        <v>2014</v>
      </c>
      <c r="C461" s="5">
        <f>MONTH(Table1[[#This Row],[Order Date]])</f>
        <v>5</v>
      </c>
      <c r="D461" t="s">
        <v>655</v>
      </c>
      <c r="E461" t="s">
        <v>10</v>
      </c>
      <c r="F461" t="s">
        <v>39</v>
      </c>
      <c r="G461" t="s">
        <v>52</v>
      </c>
      <c r="H461" t="s">
        <v>656</v>
      </c>
      <c r="I461">
        <v>46.86</v>
      </c>
      <c r="J461">
        <v>2</v>
      </c>
      <c r="K461">
        <v>7.62</v>
      </c>
    </row>
    <row r="462" spans="1:11" ht="16.5" x14ac:dyDescent="0.3">
      <c r="A462" s="1">
        <v>41770</v>
      </c>
      <c r="B462" s="5">
        <f>YEAR(Table1[[#This Row],[Order Date]])</f>
        <v>2014</v>
      </c>
      <c r="C462" s="5">
        <f>MONTH(Table1[[#This Row],[Order Date]])</f>
        <v>5</v>
      </c>
      <c r="D462" t="s">
        <v>657</v>
      </c>
      <c r="E462" t="s">
        <v>149</v>
      </c>
      <c r="F462" t="s">
        <v>11</v>
      </c>
      <c r="G462" t="s">
        <v>92</v>
      </c>
      <c r="H462" t="s">
        <v>658</v>
      </c>
      <c r="I462">
        <v>35.909999999999997</v>
      </c>
      <c r="J462">
        <v>3</v>
      </c>
      <c r="K462">
        <v>9.6999999999999993</v>
      </c>
    </row>
    <row r="463" spans="1:11" ht="16.5" x14ac:dyDescent="0.3">
      <c r="A463" s="1">
        <v>41770</v>
      </c>
      <c r="B463" s="5">
        <f>YEAR(Table1[[#This Row],[Order Date]])</f>
        <v>2014</v>
      </c>
      <c r="C463" s="5">
        <f>MONTH(Table1[[#This Row],[Order Date]])</f>
        <v>5</v>
      </c>
      <c r="D463" t="s">
        <v>659</v>
      </c>
      <c r="E463" t="s">
        <v>10</v>
      </c>
      <c r="F463" t="s">
        <v>34</v>
      </c>
      <c r="G463" t="s">
        <v>35</v>
      </c>
      <c r="H463" t="s">
        <v>660</v>
      </c>
      <c r="I463">
        <v>1212.96</v>
      </c>
      <c r="J463">
        <v>8</v>
      </c>
      <c r="K463">
        <v>-69.31</v>
      </c>
    </row>
    <row r="464" spans="1:11" ht="16.5" x14ac:dyDescent="0.3">
      <c r="A464" s="1">
        <v>41770</v>
      </c>
      <c r="B464" s="5">
        <f>YEAR(Table1[[#This Row],[Order Date]])</f>
        <v>2014</v>
      </c>
      <c r="C464" s="5">
        <f>MONTH(Table1[[#This Row],[Order Date]])</f>
        <v>5</v>
      </c>
      <c r="D464" t="s">
        <v>661</v>
      </c>
      <c r="E464" t="s">
        <v>15</v>
      </c>
      <c r="F464" t="s">
        <v>11</v>
      </c>
      <c r="G464" t="s">
        <v>12</v>
      </c>
      <c r="H464" t="s">
        <v>232</v>
      </c>
      <c r="I464">
        <v>17.47</v>
      </c>
      <c r="J464">
        <v>3</v>
      </c>
      <c r="K464">
        <v>5.68</v>
      </c>
    </row>
    <row r="465" spans="1:11" ht="16.5" x14ac:dyDescent="0.3">
      <c r="A465" s="1">
        <v>41770</v>
      </c>
      <c r="B465" s="5">
        <f>YEAR(Table1[[#This Row],[Order Date]])</f>
        <v>2014</v>
      </c>
      <c r="C465" s="5">
        <f>MONTH(Table1[[#This Row],[Order Date]])</f>
        <v>5</v>
      </c>
      <c r="D465" t="s">
        <v>661</v>
      </c>
      <c r="E465" t="s">
        <v>15</v>
      </c>
      <c r="F465" t="s">
        <v>11</v>
      </c>
      <c r="G465" t="s">
        <v>20</v>
      </c>
      <c r="H465" t="s">
        <v>662</v>
      </c>
      <c r="I465">
        <v>104.58</v>
      </c>
      <c r="J465">
        <v>9</v>
      </c>
      <c r="K465">
        <v>-172.56</v>
      </c>
    </row>
    <row r="466" spans="1:11" ht="16.5" x14ac:dyDescent="0.3">
      <c r="A466" s="1">
        <v>41771</v>
      </c>
      <c r="B466" s="5">
        <f>YEAR(Table1[[#This Row],[Order Date]])</f>
        <v>2014</v>
      </c>
      <c r="C466" s="5">
        <f>MONTH(Table1[[#This Row],[Order Date]])</f>
        <v>5</v>
      </c>
      <c r="D466" t="s">
        <v>100</v>
      </c>
      <c r="E466" t="s">
        <v>157</v>
      </c>
      <c r="F466" t="s">
        <v>34</v>
      </c>
      <c r="G466" t="s">
        <v>47</v>
      </c>
      <c r="H466" t="s">
        <v>60</v>
      </c>
      <c r="I466">
        <v>34.79</v>
      </c>
      <c r="J466">
        <v>7</v>
      </c>
      <c r="K466">
        <v>10.78</v>
      </c>
    </row>
    <row r="467" spans="1:11" ht="16.5" x14ac:dyDescent="0.3">
      <c r="A467" s="1">
        <v>41771</v>
      </c>
      <c r="B467" s="5">
        <f>YEAR(Table1[[#This Row],[Order Date]])</f>
        <v>2014</v>
      </c>
      <c r="C467" s="5">
        <f>MONTH(Table1[[#This Row],[Order Date]])</f>
        <v>5</v>
      </c>
      <c r="D467" t="s">
        <v>277</v>
      </c>
      <c r="E467" t="s">
        <v>434</v>
      </c>
      <c r="F467" t="s">
        <v>34</v>
      </c>
      <c r="G467" t="s">
        <v>145</v>
      </c>
      <c r="H467" t="s">
        <v>663</v>
      </c>
      <c r="I467">
        <v>700.06</v>
      </c>
      <c r="J467">
        <v>3</v>
      </c>
      <c r="K467">
        <v>-130.01</v>
      </c>
    </row>
    <row r="468" spans="1:11" ht="16.5" x14ac:dyDescent="0.3">
      <c r="A468" s="1">
        <v>41772</v>
      </c>
      <c r="B468" s="5">
        <f>YEAR(Table1[[#This Row],[Order Date]])</f>
        <v>2014</v>
      </c>
      <c r="C468" s="5">
        <f>MONTH(Table1[[#This Row],[Order Date]])</f>
        <v>5</v>
      </c>
      <c r="D468" t="s">
        <v>664</v>
      </c>
      <c r="E468" t="s">
        <v>296</v>
      </c>
      <c r="F468" t="s">
        <v>11</v>
      </c>
      <c r="G468" t="s">
        <v>18</v>
      </c>
      <c r="H468" t="s">
        <v>638</v>
      </c>
      <c r="I468">
        <v>55.5</v>
      </c>
      <c r="J468">
        <v>2</v>
      </c>
      <c r="K468">
        <v>9.99</v>
      </c>
    </row>
    <row r="469" spans="1:11" ht="16.5" x14ac:dyDescent="0.3">
      <c r="A469" s="1">
        <v>41772</v>
      </c>
      <c r="B469" s="5">
        <f>YEAR(Table1[[#This Row],[Order Date]])</f>
        <v>2014</v>
      </c>
      <c r="C469" s="5">
        <f>MONTH(Table1[[#This Row],[Order Date]])</f>
        <v>5</v>
      </c>
      <c r="D469" t="s">
        <v>665</v>
      </c>
      <c r="E469" t="s">
        <v>123</v>
      </c>
      <c r="F469" t="s">
        <v>11</v>
      </c>
      <c r="G469" t="s">
        <v>43</v>
      </c>
      <c r="H469" t="s">
        <v>160</v>
      </c>
      <c r="I469">
        <v>7.1</v>
      </c>
      <c r="J469">
        <v>2</v>
      </c>
      <c r="K469">
        <v>2.4</v>
      </c>
    </row>
    <row r="470" spans="1:11" ht="16.5" x14ac:dyDescent="0.3">
      <c r="A470" s="1">
        <v>41772</v>
      </c>
      <c r="B470" s="5">
        <f>YEAR(Table1[[#This Row],[Order Date]])</f>
        <v>2014</v>
      </c>
      <c r="C470" s="5">
        <f>MONTH(Table1[[#This Row],[Order Date]])</f>
        <v>5</v>
      </c>
      <c r="D470" t="s">
        <v>665</v>
      </c>
      <c r="E470" t="s">
        <v>123</v>
      </c>
      <c r="F470" t="s">
        <v>11</v>
      </c>
      <c r="G470" t="s">
        <v>20</v>
      </c>
      <c r="H470" t="s">
        <v>666</v>
      </c>
      <c r="I470">
        <v>398.35</v>
      </c>
      <c r="J470">
        <v>8</v>
      </c>
      <c r="K470">
        <v>-331.96</v>
      </c>
    </row>
    <row r="471" spans="1:11" ht="16.5" x14ac:dyDescent="0.3">
      <c r="A471" s="1">
        <v>41772</v>
      </c>
      <c r="B471" s="5">
        <f>YEAR(Table1[[#This Row],[Order Date]])</f>
        <v>2014</v>
      </c>
      <c r="C471" s="5">
        <f>MONTH(Table1[[#This Row],[Order Date]])</f>
        <v>5</v>
      </c>
      <c r="D471" t="s">
        <v>667</v>
      </c>
      <c r="E471" t="s">
        <v>27</v>
      </c>
      <c r="F471" t="s">
        <v>39</v>
      </c>
      <c r="G471" t="s">
        <v>52</v>
      </c>
      <c r="H471" t="s">
        <v>668</v>
      </c>
      <c r="I471">
        <v>149.97</v>
      </c>
      <c r="J471">
        <v>3</v>
      </c>
      <c r="K471">
        <v>52.49</v>
      </c>
    </row>
    <row r="472" spans="1:11" ht="16.5" x14ac:dyDescent="0.3">
      <c r="A472" s="1">
        <v>41772</v>
      </c>
      <c r="B472" s="5">
        <f>YEAR(Table1[[#This Row],[Order Date]])</f>
        <v>2014</v>
      </c>
      <c r="C472" s="5">
        <f>MONTH(Table1[[#This Row],[Order Date]])</f>
        <v>5</v>
      </c>
      <c r="D472" t="s">
        <v>558</v>
      </c>
      <c r="E472" t="s">
        <v>27</v>
      </c>
      <c r="F472" t="s">
        <v>34</v>
      </c>
      <c r="G472" t="s">
        <v>35</v>
      </c>
      <c r="H472" t="s">
        <v>382</v>
      </c>
      <c r="I472">
        <v>279.45999999999998</v>
      </c>
      <c r="J472">
        <v>6</v>
      </c>
      <c r="K472">
        <v>20.96</v>
      </c>
    </row>
    <row r="473" spans="1:11" ht="16.5" x14ac:dyDescent="0.3">
      <c r="A473" s="1">
        <v>41772</v>
      </c>
      <c r="B473" s="5">
        <f>YEAR(Table1[[#This Row],[Order Date]])</f>
        <v>2014</v>
      </c>
      <c r="C473" s="5">
        <f>MONTH(Table1[[#This Row],[Order Date]])</f>
        <v>5</v>
      </c>
      <c r="D473" t="s">
        <v>558</v>
      </c>
      <c r="E473" t="s">
        <v>27</v>
      </c>
      <c r="F473" t="s">
        <v>11</v>
      </c>
      <c r="G473" t="s">
        <v>12</v>
      </c>
      <c r="H473" t="s">
        <v>332</v>
      </c>
      <c r="I473">
        <v>8</v>
      </c>
      <c r="J473">
        <v>2</v>
      </c>
      <c r="K473">
        <v>3.84</v>
      </c>
    </row>
    <row r="474" spans="1:11" ht="16.5" x14ac:dyDescent="0.3">
      <c r="A474" s="1">
        <v>41773</v>
      </c>
      <c r="B474" s="5">
        <f>YEAR(Table1[[#This Row],[Order Date]])</f>
        <v>2014</v>
      </c>
      <c r="C474" s="5">
        <f>MONTH(Table1[[#This Row],[Order Date]])</f>
        <v>5</v>
      </c>
      <c r="D474" t="s">
        <v>669</v>
      </c>
      <c r="E474" t="s">
        <v>123</v>
      </c>
      <c r="F474" t="s">
        <v>34</v>
      </c>
      <c r="G474" t="s">
        <v>47</v>
      </c>
      <c r="H474" t="s">
        <v>670</v>
      </c>
      <c r="I474">
        <v>310.88</v>
      </c>
      <c r="J474">
        <v>2</v>
      </c>
      <c r="K474">
        <v>23.32</v>
      </c>
    </row>
    <row r="475" spans="1:11" ht="16.5" x14ac:dyDescent="0.3">
      <c r="A475" s="1">
        <v>41775</v>
      </c>
      <c r="B475" s="5">
        <f>YEAR(Table1[[#This Row],[Order Date]])</f>
        <v>2014</v>
      </c>
      <c r="C475" s="5">
        <f>MONTH(Table1[[#This Row],[Order Date]])</f>
        <v>5</v>
      </c>
      <c r="D475" t="s">
        <v>671</v>
      </c>
      <c r="E475" t="s">
        <v>27</v>
      </c>
      <c r="F475" t="s">
        <v>34</v>
      </c>
      <c r="G475" t="s">
        <v>35</v>
      </c>
      <c r="H475" t="s">
        <v>382</v>
      </c>
      <c r="I475">
        <v>232.88</v>
      </c>
      <c r="J475">
        <v>5</v>
      </c>
      <c r="K475">
        <v>17.47</v>
      </c>
    </row>
    <row r="476" spans="1:11" ht="16.5" x14ac:dyDescent="0.3">
      <c r="A476" s="1">
        <v>41775</v>
      </c>
      <c r="B476" s="5">
        <f>YEAR(Table1[[#This Row],[Order Date]])</f>
        <v>2014</v>
      </c>
      <c r="C476" s="5">
        <f>MONTH(Table1[[#This Row],[Order Date]])</f>
        <v>5</v>
      </c>
      <c r="D476" t="s">
        <v>672</v>
      </c>
      <c r="E476" t="s">
        <v>27</v>
      </c>
      <c r="F476" t="s">
        <v>39</v>
      </c>
      <c r="G476" t="s">
        <v>52</v>
      </c>
      <c r="H476" t="s">
        <v>673</v>
      </c>
      <c r="I476">
        <v>56.4</v>
      </c>
      <c r="J476">
        <v>3</v>
      </c>
      <c r="K476">
        <v>3.38</v>
      </c>
    </row>
    <row r="477" spans="1:11" ht="16.5" x14ac:dyDescent="0.3">
      <c r="A477" s="1">
        <v>41776</v>
      </c>
      <c r="B477" s="5">
        <f>YEAR(Table1[[#This Row],[Order Date]])</f>
        <v>2014</v>
      </c>
      <c r="C477" s="5">
        <f>MONTH(Table1[[#This Row],[Order Date]])</f>
        <v>5</v>
      </c>
      <c r="D477" t="s">
        <v>674</v>
      </c>
      <c r="E477" t="s">
        <v>157</v>
      </c>
      <c r="F477" t="s">
        <v>11</v>
      </c>
      <c r="G477" t="s">
        <v>20</v>
      </c>
      <c r="H477" t="s">
        <v>162</v>
      </c>
      <c r="I477">
        <v>91.68</v>
      </c>
      <c r="J477">
        <v>3</v>
      </c>
      <c r="K477">
        <v>45.84</v>
      </c>
    </row>
    <row r="478" spans="1:11" ht="16.5" x14ac:dyDescent="0.3">
      <c r="A478" s="1">
        <v>41777</v>
      </c>
      <c r="B478" s="5">
        <f>YEAR(Table1[[#This Row],[Order Date]])</f>
        <v>2014</v>
      </c>
      <c r="C478" s="5">
        <f>MONTH(Table1[[#This Row],[Order Date]])</f>
        <v>5</v>
      </c>
      <c r="D478" t="s">
        <v>675</v>
      </c>
      <c r="E478" t="s">
        <v>78</v>
      </c>
      <c r="F478" t="s">
        <v>39</v>
      </c>
      <c r="G478" t="s">
        <v>40</v>
      </c>
      <c r="H478" t="s">
        <v>676</v>
      </c>
      <c r="I478">
        <v>779.8</v>
      </c>
      <c r="J478">
        <v>2</v>
      </c>
      <c r="K478">
        <v>-168.96</v>
      </c>
    </row>
    <row r="479" spans="1:11" ht="16.5" x14ac:dyDescent="0.3">
      <c r="A479" s="1">
        <v>41777</v>
      </c>
      <c r="B479" s="5">
        <f>YEAR(Table1[[#This Row],[Order Date]])</f>
        <v>2014</v>
      </c>
      <c r="C479" s="5">
        <f>MONTH(Table1[[#This Row],[Order Date]])</f>
        <v>5</v>
      </c>
      <c r="D479" t="s">
        <v>677</v>
      </c>
      <c r="E479" t="s">
        <v>78</v>
      </c>
      <c r="F479" t="s">
        <v>34</v>
      </c>
      <c r="G479" t="s">
        <v>47</v>
      </c>
      <c r="H479" t="s">
        <v>678</v>
      </c>
      <c r="I479">
        <v>149.22999999999999</v>
      </c>
      <c r="J479">
        <v>3</v>
      </c>
      <c r="K479">
        <v>3.73</v>
      </c>
    </row>
    <row r="480" spans="1:11" ht="16.5" x14ac:dyDescent="0.3">
      <c r="A480" s="1">
        <v>41777</v>
      </c>
      <c r="B480" s="5">
        <f>YEAR(Table1[[#This Row],[Order Date]])</f>
        <v>2014</v>
      </c>
      <c r="C480" s="5">
        <f>MONTH(Table1[[#This Row],[Order Date]])</f>
        <v>5</v>
      </c>
      <c r="D480" t="s">
        <v>677</v>
      </c>
      <c r="E480" t="s">
        <v>78</v>
      </c>
      <c r="F480" t="s">
        <v>11</v>
      </c>
      <c r="G480" t="s">
        <v>12</v>
      </c>
      <c r="H480" t="s">
        <v>679</v>
      </c>
      <c r="I480">
        <v>15.94</v>
      </c>
      <c r="J480">
        <v>4</v>
      </c>
      <c r="K480">
        <v>5.78</v>
      </c>
    </row>
    <row r="481" spans="1:11" ht="16.5" x14ac:dyDescent="0.3">
      <c r="A481" s="1">
        <v>41777</v>
      </c>
      <c r="B481" s="5">
        <f>YEAR(Table1[[#This Row],[Order Date]])</f>
        <v>2014</v>
      </c>
      <c r="C481" s="5">
        <f>MONTH(Table1[[#This Row],[Order Date]])</f>
        <v>5</v>
      </c>
      <c r="D481" t="s">
        <v>680</v>
      </c>
      <c r="E481" t="s">
        <v>10</v>
      </c>
      <c r="F481" t="s">
        <v>11</v>
      </c>
      <c r="G481" t="s">
        <v>12</v>
      </c>
      <c r="H481" t="s">
        <v>679</v>
      </c>
      <c r="I481">
        <v>3.98</v>
      </c>
      <c r="J481">
        <v>1</v>
      </c>
      <c r="K481">
        <v>1.44</v>
      </c>
    </row>
    <row r="482" spans="1:11" ht="16.5" x14ac:dyDescent="0.3">
      <c r="A482" s="1">
        <v>41778</v>
      </c>
      <c r="B482" s="5">
        <f>YEAR(Table1[[#This Row],[Order Date]])</f>
        <v>2014</v>
      </c>
      <c r="C482" s="5">
        <f>MONTH(Table1[[#This Row],[Order Date]])</f>
        <v>5</v>
      </c>
      <c r="D482" t="s">
        <v>681</v>
      </c>
      <c r="E482" t="s">
        <v>110</v>
      </c>
      <c r="F482" t="s">
        <v>11</v>
      </c>
      <c r="G482" t="s">
        <v>20</v>
      </c>
      <c r="H482" t="s">
        <v>682</v>
      </c>
      <c r="I482">
        <v>57.42</v>
      </c>
      <c r="J482">
        <v>9</v>
      </c>
      <c r="K482">
        <v>26.41</v>
      </c>
    </row>
    <row r="483" spans="1:11" ht="16.5" x14ac:dyDescent="0.3">
      <c r="A483" s="1">
        <v>41778</v>
      </c>
      <c r="B483" s="5">
        <f>YEAR(Table1[[#This Row],[Order Date]])</f>
        <v>2014</v>
      </c>
      <c r="C483" s="5">
        <f>MONTH(Table1[[#This Row],[Order Date]])</f>
        <v>5</v>
      </c>
      <c r="D483" t="s">
        <v>683</v>
      </c>
      <c r="E483" t="s">
        <v>55</v>
      </c>
      <c r="F483" t="s">
        <v>11</v>
      </c>
      <c r="G483" t="s">
        <v>200</v>
      </c>
      <c r="H483" t="s">
        <v>649</v>
      </c>
      <c r="I483">
        <v>34.200000000000003</v>
      </c>
      <c r="J483">
        <v>5</v>
      </c>
      <c r="K483">
        <v>9.23</v>
      </c>
    </row>
    <row r="484" spans="1:11" ht="16.5" x14ac:dyDescent="0.3">
      <c r="A484" s="1">
        <v>41779</v>
      </c>
      <c r="B484" s="5">
        <f>YEAR(Table1[[#This Row],[Order Date]])</f>
        <v>2014</v>
      </c>
      <c r="C484" s="5">
        <f>MONTH(Table1[[#This Row],[Order Date]])</f>
        <v>5</v>
      </c>
      <c r="D484" t="s">
        <v>684</v>
      </c>
      <c r="E484" t="s">
        <v>685</v>
      </c>
      <c r="F484" t="s">
        <v>11</v>
      </c>
      <c r="G484" t="s">
        <v>92</v>
      </c>
      <c r="H484" t="s">
        <v>686</v>
      </c>
      <c r="I484">
        <v>33.28</v>
      </c>
      <c r="J484">
        <v>4</v>
      </c>
      <c r="K484">
        <v>9.32</v>
      </c>
    </row>
    <row r="485" spans="1:11" ht="16.5" x14ac:dyDescent="0.3">
      <c r="A485" s="1">
        <v>41779</v>
      </c>
      <c r="B485" s="5">
        <f>YEAR(Table1[[#This Row],[Order Date]])</f>
        <v>2014</v>
      </c>
      <c r="C485" s="5">
        <f>MONTH(Table1[[#This Row],[Order Date]])</f>
        <v>5</v>
      </c>
      <c r="D485" t="s">
        <v>684</v>
      </c>
      <c r="E485" t="s">
        <v>685</v>
      </c>
      <c r="F485" t="s">
        <v>11</v>
      </c>
      <c r="G485" t="s">
        <v>24</v>
      </c>
      <c r="H485" t="s">
        <v>687</v>
      </c>
      <c r="I485">
        <v>38.520000000000003</v>
      </c>
      <c r="J485">
        <v>9</v>
      </c>
      <c r="K485">
        <v>11.94</v>
      </c>
    </row>
    <row r="486" spans="1:11" ht="16.5" x14ac:dyDescent="0.3">
      <c r="A486" s="1">
        <v>41779</v>
      </c>
      <c r="B486" s="5">
        <f>YEAR(Table1[[#This Row],[Order Date]])</f>
        <v>2014</v>
      </c>
      <c r="C486" s="5">
        <f>MONTH(Table1[[#This Row],[Order Date]])</f>
        <v>5</v>
      </c>
      <c r="D486" t="s">
        <v>684</v>
      </c>
      <c r="E486" t="s">
        <v>685</v>
      </c>
      <c r="F486" t="s">
        <v>34</v>
      </c>
      <c r="G486" t="s">
        <v>47</v>
      </c>
      <c r="H486" t="s">
        <v>688</v>
      </c>
      <c r="I486">
        <v>139.86000000000001</v>
      </c>
      <c r="J486">
        <v>7</v>
      </c>
      <c r="K486">
        <v>60.14</v>
      </c>
    </row>
    <row r="487" spans="1:11" ht="16.5" x14ac:dyDescent="0.3">
      <c r="A487" s="1">
        <v>41779</v>
      </c>
      <c r="B487" s="5">
        <f>YEAR(Table1[[#This Row],[Order Date]])</f>
        <v>2014</v>
      </c>
      <c r="C487" s="5">
        <f>MONTH(Table1[[#This Row],[Order Date]])</f>
        <v>5</v>
      </c>
      <c r="D487" t="s">
        <v>689</v>
      </c>
      <c r="E487" t="s">
        <v>10</v>
      </c>
      <c r="F487" t="s">
        <v>34</v>
      </c>
      <c r="G487" t="s">
        <v>47</v>
      </c>
      <c r="H487" t="s">
        <v>690</v>
      </c>
      <c r="I487">
        <v>10.33</v>
      </c>
      <c r="J487">
        <v>3</v>
      </c>
      <c r="K487">
        <v>-5.94</v>
      </c>
    </row>
    <row r="488" spans="1:11" ht="16.5" x14ac:dyDescent="0.3">
      <c r="A488" s="1">
        <v>41779</v>
      </c>
      <c r="B488" s="5">
        <f>YEAR(Table1[[#This Row],[Order Date]])</f>
        <v>2014</v>
      </c>
      <c r="C488" s="5">
        <f>MONTH(Table1[[#This Row],[Order Date]])</f>
        <v>5</v>
      </c>
      <c r="D488" t="s">
        <v>689</v>
      </c>
      <c r="E488" t="s">
        <v>10</v>
      </c>
      <c r="F488" t="s">
        <v>11</v>
      </c>
      <c r="G488" t="s">
        <v>12</v>
      </c>
      <c r="H488" t="s">
        <v>524</v>
      </c>
      <c r="I488">
        <v>10.37</v>
      </c>
      <c r="J488">
        <v>2</v>
      </c>
      <c r="K488">
        <v>3.63</v>
      </c>
    </row>
    <row r="489" spans="1:11" ht="16.5" x14ac:dyDescent="0.3">
      <c r="A489" s="1">
        <v>41779</v>
      </c>
      <c r="B489" s="5">
        <f>YEAR(Table1[[#This Row],[Order Date]])</f>
        <v>2014</v>
      </c>
      <c r="C489" s="5">
        <f>MONTH(Table1[[#This Row],[Order Date]])</f>
        <v>5</v>
      </c>
      <c r="D489" t="s">
        <v>689</v>
      </c>
      <c r="E489" t="s">
        <v>10</v>
      </c>
      <c r="F489" t="s">
        <v>39</v>
      </c>
      <c r="G489" t="s">
        <v>52</v>
      </c>
      <c r="H489" t="s">
        <v>691</v>
      </c>
      <c r="I489">
        <v>20.78</v>
      </c>
      <c r="J489">
        <v>2</v>
      </c>
      <c r="K489">
        <v>-3.64</v>
      </c>
    </row>
    <row r="490" spans="1:11" ht="16.5" x14ac:dyDescent="0.3">
      <c r="A490" s="1">
        <v>41779</v>
      </c>
      <c r="B490" s="5">
        <f>YEAR(Table1[[#This Row],[Order Date]])</f>
        <v>2014</v>
      </c>
      <c r="C490" s="5">
        <f>MONTH(Table1[[#This Row],[Order Date]])</f>
        <v>5</v>
      </c>
      <c r="D490" t="s">
        <v>689</v>
      </c>
      <c r="E490" t="s">
        <v>10</v>
      </c>
      <c r="F490" t="s">
        <v>11</v>
      </c>
      <c r="G490" t="s">
        <v>18</v>
      </c>
      <c r="H490" t="s">
        <v>435</v>
      </c>
      <c r="I490">
        <v>66.959999999999994</v>
      </c>
      <c r="J490">
        <v>5</v>
      </c>
      <c r="K490">
        <v>-13.39</v>
      </c>
    </row>
    <row r="491" spans="1:11" ht="16.5" x14ac:dyDescent="0.3">
      <c r="A491" s="1">
        <v>41780</v>
      </c>
      <c r="B491" s="5">
        <f>YEAR(Table1[[#This Row],[Order Date]])</f>
        <v>2014</v>
      </c>
      <c r="C491" s="5">
        <f>MONTH(Table1[[#This Row],[Order Date]])</f>
        <v>5</v>
      </c>
      <c r="D491" t="s">
        <v>692</v>
      </c>
      <c r="E491" t="s">
        <v>55</v>
      </c>
      <c r="F491" t="s">
        <v>11</v>
      </c>
      <c r="G491" t="s">
        <v>20</v>
      </c>
      <c r="H491" t="s">
        <v>693</v>
      </c>
      <c r="I491">
        <v>2715.93</v>
      </c>
      <c r="J491">
        <v>7</v>
      </c>
      <c r="K491">
        <v>1276.49</v>
      </c>
    </row>
    <row r="492" spans="1:11" ht="16.5" x14ac:dyDescent="0.3">
      <c r="A492" s="1">
        <v>41780</v>
      </c>
      <c r="B492" s="5">
        <f>YEAR(Table1[[#This Row],[Order Date]])</f>
        <v>2014</v>
      </c>
      <c r="C492" s="5">
        <f>MONTH(Table1[[#This Row],[Order Date]])</f>
        <v>5</v>
      </c>
      <c r="D492" t="s">
        <v>692</v>
      </c>
      <c r="E492" t="s">
        <v>55</v>
      </c>
      <c r="F492" t="s">
        <v>39</v>
      </c>
      <c r="G492" t="s">
        <v>40</v>
      </c>
      <c r="H492" t="s">
        <v>694</v>
      </c>
      <c r="I492">
        <v>617.97</v>
      </c>
      <c r="J492">
        <v>3</v>
      </c>
      <c r="K492">
        <v>173.03</v>
      </c>
    </row>
    <row r="493" spans="1:11" ht="16.5" x14ac:dyDescent="0.3">
      <c r="A493" s="1">
        <v>41780</v>
      </c>
      <c r="B493" s="5">
        <f>YEAR(Table1[[#This Row],[Order Date]])</f>
        <v>2014</v>
      </c>
      <c r="C493" s="5">
        <f>MONTH(Table1[[#This Row],[Order Date]])</f>
        <v>5</v>
      </c>
      <c r="D493" t="s">
        <v>695</v>
      </c>
      <c r="E493" t="s">
        <v>27</v>
      </c>
      <c r="F493" t="s">
        <v>11</v>
      </c>
      <c r="G493" t="s">
        <v>24</v>
      </c>
      <c r="H493" t="s">
        <v>76</v>
      </c>
      <c r="I493">
        <v>31.84</v>
      </c>
      <c r="J493">
        <v>8</v>
      </c>
      <c r="K493">
        <v>10.51</v>
      </c>
    </row>
    <row r="494" spans="1:11" ht="16.5" x14ac:dyDescent="0.3">
      <c r="A494" s="1">
        <v>41780</v>
      </c>
      <c r="B494" s="5">
        <f>YEAR(Table1[[#This Row],[Order Date]])</f>
        <v>2014</v>
      </c>
      <c r="C494" s="5">
        <f>MONTH(Table1[[#This Row],[Order Date]])</f>
        <v>5</v>
      </c>
      <c r="D494" t="s">
        <v>696</v>
      </c>
      <c r="E494" t="s">
        <v>434</v>
      </c>
      <c r="F494" t="s">
        <v>11</v>
      </c>
      <c r="G494" t="s">
        <v>20</v>
      </c>
      <c r="H494" t="s">
        <v>697</v>
      </c>
      <c r="I494">
        <v>447.86</v>
      </c>
      <c r="J494">
        <v>7</v>
      </c>
      <c r="K494">
        <v>219.45</v>
      </c>
    </row>
    <row r="495" spans="1:11" ht="16.5" x14ac:dyDescent="0.3">
      <c r="A495" s="1">
        <v>41780</v>
      </c>
      <c r="B495" s="5">
        <f>YEAR(Table1[[#This Row],[Order Date]])</f>
        <v>2014</v>
      </c>
      <c r="C495" s="5">
        <f>MONTH(Table1[[#This Row],[Order Date]])</f>
        <v>5</v>
      </c>
      <c r="D495" t="s">
        <v>696</v>
      </c>
      <c r="E495" t="s">
        <v>434</v>
      </c>
      <c r="F495" t="s">
        <v>11</v>
      </c>
      <c r="G495" t="s">
        <v>12</v>
      </c>
      <c r="H495" t="s">
        <v>698</v>
      </c>
      <c r="I495">
        <v>17.940000000000001</v>
      </c>
      <c r="J495">
        <v>3</v>
      </c>
      <c r="K495">
        <v>8.7899999999999991</v>
      </c>
    </row>
    <row r="496" spans="1:11" ht="16.5" x14ac:dyDescent="0.3">
      <c r="A496" s="1">
        <v>41780</v>
      </c>
      <c r="B496" s="5">
        <f>YEAR(Table1[[#This Row],[Order Date]])</f>
        <v>2014</v>
      </c>
      <c r="C496" s="5">
        <f>MONTH(Table1[[#This Row],[Order Date]])</f>
        <v>5</v>
      </c>
      <c r="D496" t="s">
        <v>696</v>
      </c>
      <c r="E496" t="s">
        <v>434</v>
      </c>
      <c r="F496" t="s">
        <v>11</v>
      </c>
      <c r="G496" t="s">
        <v>92</v>
      </c>
      <c r="H496" t="s">
        <v>199</v>
      </c>
      <c r="I496">
        <v>245.88</v>
      </c>
      <c r="J496">
        <v>6</v>
      </c>
      <c r="K496">
        <v>68.849999999999994</v>
      </c>
    </row>
    <row r="497" spans="1:11" ht="16.5" x14ac:dyDescent="0.3">
      <c r="A497" s="1">
        <v>41780</v>
      </c>
      <c r="B497" s="5">
        <f>YEAR(Table1[[#This Row],[Order Date]])</f>
        <v>2014</v>
      </c>
      <c r="C497" s="5">
        <f>MONTH(Table1[[#This Row],[Order Date]])</f>
        <v>5</v>
      </c>
      <c r="D497" t="s">
        <v>596</v>
      </c>
      <c r="E497" t="s">
        <v>10</v>
      </c>
      <c r="F497" t="s">
        <v>11</v>
      </c>
      <c r="G497" t="s">
        <v>63</v>
      </c>
      <c r="H497" t="s">
        <v>64</v>
      </c>
      <c r="I497">
        <v>56.06</v>
      </c>
      <c r="J497">
        <v>6</v>
      </c>
      <c r="K497">
        <v>21.02</v>
      </c>
    </row>
    <row r="498" spans="1:11" ht="16.5" x14ac:dyDescent="0.3">
      <c r="A498" s="1">
        <v>41780</v>
      </c>
      <c r="B498" s="5">
        <f>YEAR(Table1[[#This Row],[Order Date]])</f>
        <v>2014</v>
      </c>
      <c r="C498" s="5">
        <f>MONTH(Table1[[#This Row],[Order Date]])</f>
        <v>5</v>
      </c>
      <c r="D498" t="s">
        <v>596</v>
      </c>
      <c r="E498" t="s">
        <v>10</v>
      </c>
      <c r="F498" t="s">
        <v>34</v>
      </c>
      <c r="G498" t="s">
        <v>35</v>
      </c>
      <c r="H498" t="s">
        <v>699</v>
      </c>
      <c r="I498">
        <v>107.77</v>
      </c>
      <c r="J498">
        <v>2</v>
      </c>
      <c r="K498">
        <v>-29.25</v>
      </c>
    </row>
    <row r="499" spans="1:11" ht="16.5" x14ac:dyDescent="0.3">
      <c r="A499" s="1">
        <v>41780</v>
      </c>
      <c r="B499" s="5">
        <f>YEAR(Table1[[#This Row],[Order Date]])</f>
        <v>2014</v>
      </c>
      <c r="C499" s="5">
        <f>MONTH(Table1[[#This Row],[Order Date]])</f>
        <v>5</v>
      </c>
      <c r="D499" t="s">
        <v>596</v>
      </c>
      <c r="E499" t="s">
        <v>10</v>
      </c>
      <c r="F499" t="s">
        <v>11</v>
      </c>
      <c r="G499" t="s">
        <v>12</v>
      </c>
      <c r="H499" t="s">
        <v>700</v>
      </c>
      <c r="I499">
        <v>4.83</v>
      </c>
      <c r="J499">
        <v>1</v>
      </c>
      <c r="K499">
        <v>1.63</v>
      </c>
    </row>
    <row r="500" spans="1:11" ht="16.5" x14ac:dyDescent="0.3">
      <c r="A500" s="1">
        <v>41780</v>
      </c>
      <c r="B500" s="5">
        <f>YEAR(Table1[[#This Row],[Order Date]])</f>
        <v>2014</v>
      </c>
      <c r="C500" s="5">
        <f>MONTH(Table1[[#This Row],[Order Date]])</f>
        <v>5</v>
      </c>
      <c r="D500" t="s">
        <v>596</v>
      </c>
      <c r="E500" t="s">
        <v>10</v>
      </c>
      <c r="F500" t="s">
        <v>11</v>
      </c>
      <c r="G500" t="s">
        <v>20</v>
      </c>
      <c r="H500" t="s">
        <v>701</v>
      </c>
      <c r="I500">
        <v>18.239999999999998</v>
      </c>
      <c r="J500">
        <v>3</v>
      </c>
      <c r="K500">
        <v>-31.01</v>
      </c>
    </row>
    <row r="501" spans="1:11" ht="16.5" x14ac:dyDescent="0.3">
      <c r="A501" s="1">
        <v>41781</v>
      </c>
      <c r="B501" s="5">
        <f>YEAR(Table1[[#This Row],[Order Date]])</f>
        <v>2014</v>
      </c>
      <c r="C501" s="5">
        <f>MONTH(Table1[[#This Row],[Order Date]])</f>
        <v>5</v>
      </c>
      <c r="D501" t="s">
        <v>702</v>
      </c>
      <c r="E501" t="s">
        <v>488</v>
      </c>
      <c r="F501" t="s">
        <v>39</v>
      </c>
      <c r="G501" t="s">
        <v>40</v>
      </c>
      <c r="H501" t="s">
        <v>703</v>
      </c>
      <c r="I501">
        <v>135.97999999999999</v>
      </c>
      <c r="J501">
        <v>2</v>
      </c>
      <c r="K501">
        <v>34</v>
      </c>
    </row>
    <row r="502" spans="1:11" ht="16.5" x14ac:dyDescent="0.3">
      <c r="A502" s="1">
        <v>41781</v>
      </c>
      <c r="B502" s="5">
        <f>YEAR(Table1[[#This Row],[Order Date]])</f>
        <v>2014</v>
      </c>
      <c r="C502" s="5">
        <f>MONTH(Table1[[#This Row],[Order Date]])</f>
        <v>5</v>
      </c>
      <c r="D502" t="s">
        <v>702</v>
      </c>
      <c r="E502" t="s">
        <v>488</v>
      </c>
      <c r="F502" t="s">
        <v>39</v>
      </c>
      <c r="G502" t="s">
        <v>40</v>
      </c>
      <c r="H502" t="s">
        <v>704</v>
      </c>
      <c r="I502">
        <v>44.95</v>
      </c>
      <c r="J502">
        <v>1</v>
      </c>
      <c r="K502">
        <v>12.59</v>
      </c>
    </row>
    <row r="503" spans="1:11" ht="16.5" x14ac:dyDescent="0.3">
      <c r="A503" s="1">
        <v>41782</v>
      </c>
      <c r="B503" s="5">
        <f>YEAR(Table1[[#This Row],[Order Date]])</f>
        <v>2014</v>
      </c>
      <c r="C503" s="5">
        <f>MONTH(Table1[[#This Row],[Order Date]])</f>
        <v>5</v>
      </c>
      <c r="D503" t="s">
        <v>601</v>
      </c>
      <c r="E503" t="s">
        <v>23</v>
      </c>
      <c r="F503" t="s">
        <v>11</v>
      </c>
      <c r="G503" t="s">
        <v>20</v>
      </c>
      <c r="H503" t="s">
        <v>705</v>
      </c>
      <c r="I503">
        <v>3.28</v>
      </c>
      <c r="J503">
        <v>2</v>
      </c>
      <c r="K503">
        <v>-2.63</v>
      </c>
    </row>
    <row r="504" spans="1:11" ht="16.5" x14ac:dyDescent="0.3">
      <c r="A504" s="1">
        <v>41782</v>
      </c>
      <c r="B504" s="5">
        <f>YEAR(Table1[[#This Row],[Order Date]])</f>
        <v>2014</v>
      </c>
      <c r="C504" s="5">
        <f>MONTH(Table1[[#This Row],[Order Date]])</f>
        <v>5</v>
      </c>
      <c r="D504" t="s">
        <v>601</v>
      </c>
      <c r="E504" t="s">
        <v>23</v>
      </c>
      <c r="F504" t="s">
        <v>11</v>
      </c>
      <c r="G504" t="s">
        <v>24</v>
      </c>
      <c r="H504" t="s">
        <v>706</v>
      </c>
      <c r="I504">
        <v>21.17</v>
      </c>
      <c r="J504">
        <v>9</v>
      </c>
      <c r="K504">
        <v>2.38</v>
      </c>
    </row>
    <row r="505" spans="1:11" ht="16.5" x14ac:dyDescent="0.3">
      <c r="A505" s="1">
        <v>41782</v>
      </c>
      <c r="B505" s="5">
        <f>YEAR(Table1[[#This Row],[Order Date]])</f>
        <v>2014</v>
      </c>
      <c r="C505" s="5">
        <f>MONTH(Table1[[#This Row],[Order Date]])</f>
        <v>5</v>
      </c>
      <c r="D505" t="s">
        <v>601</v>
      </c>
      <c r="E505" t="s">
        <v>23</v>
      </c>
      <c r="F505" t="s">
        <v>39</v>
      </c>
      <c r="G505" t="s">
        <v>40</v>
      </c>
      <c r="H505" t="s">
        <v>707</v>
      </c>
      <c r="I505">
        <v>55.19</v>
      </c>
      <c r="J505">
        <v>2</v>
      </c>
      <c r="K505">
        <v>-10.119999999999999</v>
      </c>
    </row>
    <row r="506" spans="1:11" ht="16.5" x14ac:dyDescent="0.3">
      <c r="A506" s="1">
        <v>41782</v>
      </c>
      <c r="B506" s="5">
        <f>YEAR(Table1[[#This Row],[Order Date]])</f>
        <v>2014</v>
      </c>
      <c r="C506" s="5">
        <f>MONTH(Table1[[#This Row],[Order Date]])</f>
        <v>5</v>
      </c>
      <c r="D506" t="s">
        <v>83</v>
      </c>
      <c r="E506" t="s">
        <v>164</v>
      </c>
      <c r="F506" t="s">
        <v>11</v>
      </c>
      <c r="G506" t="s">
        <v>12</v>
      </c>
      <c r="H506" t="s">
        <v>708</v>
      </c>
      <c r="I506">
        <v>12.96</v>
      </c>
      <c r="J506">
        <v>2</v>
      </c>
      <c r="K506">
        <v>6.22</v>
      </c>
    </row>
    <row r="507" spans="1:11" ht="16.5" x14ac:dyDescent="0.3">
      <c r="A507" s="1">
        <v>41782</v>
      </c>
      <c r="B507" s="5">
        <f>YEAR(Table1[[#This Row],[Order Date]])</f>
        <v>2014</v>
      </c>
      <c r="C507" s="5">
        <f>MONTH(Table1[[#This Row],[Order Date]])</f>
        <v>5</v>
      </c>
      <c r="D507" t="s">
        <v>709</v>
      </c>
      <c r="E507" t="s">
        <v>149</v>
      </c>
      <c r="F507" t="s">
        <v>11</v>
      </c>
      <c r="G507" t="s">
        <v>20</v>
      </c>
      <c r="H507" t="s">
        <v>451</v>
      </c>
      <c r="I507">
        <v>17.96</v>
      </c>
      <c r="J507">
        <v>5</v>
      </c>
      <c r="K507">
        <v>5.84</v>
      </c>
    </row>
    <row r="508" spans="1:11" ht="16.5" x14ac:dyDescent="0.3">
      <c r="A508" s="1">
        <v>41782</v>
      </c>
      <c r="B508" s="5">
        <f>YEAR(Table1[[#This Row],[Order Date]])</f>
        <v>2014</v>
      </c>
      <c r="C508" s="5">
        <f>MONTH(Table1[[#This Row],[Order Date]])</f>
        <v>5</v>
      </c>
      <c r="D508" t="s">
        <v>709</v>
      </c>
      <c r="E508" t="s">
        <v>149</v>
      </c>
      <c r="F508" t="s">
        <v>11</v>
      </c>
      <c r="G508" t="s">
        <v>200</v>
      </c>
      <c r="H508" t="s">
        <v>710</v>
      </c>
      <c r="I508">
        <v>5.04</v>
      </c>
      <c r="J508">
        <v>2</v>
      </c>
      <c r="K508">
        <v>0.15</v>
      </c>
    </row>
    <row r="509" spans="1:11" ht="16.5" x14ac:dyDescent="0.3">
      <c r="A509" s="1">
        <v>41782</v>
      </c>
      <c r="B509" s="5">
        <f>YEAR(Table1[[#This Row],[Order Date]])</f>
        <v>2014</v>
      </c>
      <c r="C509" s="5">
        <f>MONTH(Table1[[#This Row],[Order Date]])</f>
        <v>5</v>
      </c>
      <c r="D509" t="s">
        <v>709</v>
      </c>
      <c r="E509" t="s">
        <v>149</v>
      </c>
      <c r="F509" t="s">
        <v>11</v>
      </c>
      <c r="G509" t="s">
        <v>92</v>
      </c>
      <c r="H509" t="s">
        <v>711</v>
      </c>
      <c r="I509">
        <v>208.16</v>
      </c>
      <c r="J509">
        <v>1</v>
      </c>
      <c r="K509">
        <v>56.2</v>
      </c>
    </row>
    <row r="510" spans="1:11" ht="16.5" x14ac:dyDescent="0.3">
      <c r="A510" s="1">
        <v>41783</v>
      </c>
      <c r="B510" s="5">
        <f>YEAR(Table1[[#This Row],[Order Date]])</f>
        <v>2014</v>
      </c>
      <c r="C510" s="5">
        <f>MONTH(Table1[[#This Row],[Order Date]])</f>
        <v>5</v>
      </c>
      <c r="D510" t="s">
        <v>712</v>
      </c>
      <c r="E510" t="s">
        <v>531</v>
      </c>
      <c r="F510" t="s">
        <v>11</v>
      </c>
      <c r="G510" t="s">
        <v>12</v>
      </c>
      <c r="H510" t="s">
        <v>713</v>
      </c>
      <c r="I510">
        <v>116.28</v>
      </c>
      <c r="J510">
        <v>3</v>
      </c>
      <c r="K510">
        <v>56.98</v>
      </c>
    </row>
    <row r="511" spans="1:11" ht="16.5" x14ac:dyDescent="0.3">
      <c r="A511" s="1">
        <v>41784</v>
      </c>
      <c r="B511" s="5">
        <f>YEAR(Table1[[#This Row],[Order Date]])</f>
        <v>2014</v>
      </c>
      <c r="C511" s="5">
        <f>MONTH(Table1[[#This Row],[Order Date]])</f>
        <v>5</v>
      </c>
      <c r="D511" t="s">
        <v>714</v>
      </c>
      <c r="E511" t="s">
        <v>15</v>
      </c>
      <c r="F511" t="s">
        <v>11</v>
      </c>
      <c r="G511" t="s">
        <v>92</v>
      </c>
      <c r="H511" t="s">
        <v>715</v>
      </c>
      <c r="I511">
        <v>75.599999999999994</v>
      </c>
      <c r="J511">
        <v>2</v>
      </c>
      <c r="K511">
        <v>-166.32</v>
      </c>
    </row>
    <row r="512" spans="1:11" ht="16.5" x14ac:dyDescent="0.3">
      <c r="A512" s="1">
        <v>41784</v>
      </c>
      <c r="B512" s="5">
        <f>YEAR(Table1[[#This Row],[Order Date]])</f>
        <v>2014</v>
      </c>
      <c r="C512" s="5">
        <f>MONTH(Table1[[#This Row],[Order Date]])</f>
        <v>5</v>
      </c>
      <c r="D512" t="s">
        <v>714</v>
      </c>
      <c r="E512" t="s">
        <v>15</v>
      </c>
      <c r="F512" t="s">
        <v>34</v>
      </c>
      <c r="G512" t="s">
        <v>47</v>
      </c>
      <c r="H512" t="s">
        <v>716</v>
      </c>
      <c r="I512">
        <v>29.32</v>
      </c>
      <c r="J512">
        <v>2</v>
      </c>
      <c r="K512">
        <v>-24.19</v>
      </c>
    </row>
    <row r="513" spans="1:11" ht="16.5" x14ac:dyDescent="0.3">
      <c r="A513" s="1">
        <v>41784</v>
      </c>
      <c r="B513" s="5">
        <f>YEAR(Table1[[#This Row],[Order Date]])</f>
        <v>2014</v>
      </c>
      <c r="C513" s="5">
        <f>MONTH(Table1[[#This Row],[Order Date]])</f>
        <v>5</v>
      </c>
      <c r="D513" t="s">
        <v>717</v>
      </c>
      <c r="E513" t="s">
        <v>149</v>
      </c>
      <c r="F513" t="s">
        <v>11</v>
      </c>
      <c r="G513" t="s">
        <v>12</v>
      </c>
      <c r="H513" t="s">
        <v>718</v>
      </c>
      <c r="I513">
        <v>14.62</v>
      </c>
      <c r="J513">
        <v>2</v>
      </c>
      <c r="K513">
        <v>6.73</v>
      </c>
    </row>
    <row r="514" spans="1:11" ht="16.5" x14ac:dyDescent="0.3">
      <c r="A514" s="1">
        <v>41785</v>
      </c>
      <c r="B514" s="5">
        <f>YEAR(Table1[[#This Row],[Order Date]])</f>
        <v>2014</v>
      </c>
      <c r="C514" s="5">
        <f>MONTH(Table1[[#This Row],[Order Date]])</f>
        <v>5</v>
      </c>
      <c r="D514" t="s">
        <v>197</v>
      </c>
      <c r="E514" t="s">
        <v>27</v>
      </c>
      <c r="F514" t="s">
        <v>34</v>
      </c>
      <c r="G514" t="s">
        <v>74</v>
      </c>
      <c r="H514" t="s">
        <v>719</v>
      </c>
      <c r="I514">
        <v>290.67</v>
      </c>
      <c r="J514">
        <v>2</v>
      </c>
      <c r="K514">
        <v>27.36</v>
      </c>
    </row>
    <row r="515" spans="1:11" ht="16.5" x14ac:dyDescent="0.3">
      <c r="A515" s="1">
        <v>41785</v>
      </c>
      <c r="B515" s="5">
        <f>YEAR(Table1[[#This Row],[Order Date]])</f>
        <v>2014</v>
      </c>
      <c r="C515" s="5">
        <f>MONTH(Table1[[#This Row],[Order Date]])</f>
        <v>5</v>
      </c>
      <c r="D515" t="s">
        <v>197</v>
      </c>
      <c r="E515" t="s">
        <v>27</v>
      </c>
      <c r="F515" t="s">
        <v>39</v>
      </c>
      <c r="G515" t="s">
        <v>40</v>
      </c>
      <c r="H515" t="s">
        <v>720</v>
      </c>
      <c r="I515">
        <v>201.58</v>
      </c>
      <c r="J515">
        <v>2</v>
      </c>
      <c r="K515">
        <v>20.16</v>
      </c>
    </row>
    <row r="516" spans="1:11" ht="16.5" x14ac:dyDescent="0.3">
      <c r="A516" s="1">
        <v>41785</v>
      </c>
      <c r="B516" s="5">
        <f>YEAR(Table1[[#This Row],[Order Date]])</f>
        <v>2014</v>
      </c>
      <c r="C516" s="5">
        <f>MONTH(Table1[[#This Row],[Order Date]])</f>
        <v>5</v>
      </c>
      <c r="D516" t="s">
        <v>197</v>
      </c>
      <c r="E516" t="s">
        <v>27</v>
      </c>
      <c r="F516" t="s">
        <v>39</v>
      </c>
      <c r="G516" t="s">
        <v>40</v>
      </c>
      <c r="H516" t="s">
        <v>721</v>
      </c>
      <c r="I516">
        <v>83.98</v>
      </c>
      <c r="J516">
        <v>2</v>
      </c>
      <c r="K516">
        <v>31.49</v>
      </c>
    </row>
    <row r="517" spans="1:11" ht="16.5" x14ac:dyDescent="0.3">
      <c r="A517" s="1">
        <v>41785</v>
      </c>
      <c r="B517" s="5">
        <f>YEAR(Table1[[#This Row],[Order Date]])</f>
        <v>2014</v>
      </c>
      <c r="C517" s="5">
        <f>MONTH(Table1[[#This Row],[Order Date]])</f>
        <v>5</v>
      </c>
      <c r="D517" t="s">
        <v>722</v>
      </c>
      <c r="E517" t="s">
        <v>27</v>
      </c>
      <c r="F517" t="s">
        <v>34</v>
      </c>
      <c r="G517" t="s">
        <v>35</v>
      </c>
      <c r="H517" t="s">
        <v>723</v>
      </c>
      <c r="I517">
        <v>225.3</v>
      </c>
      <c r="J517">
        <v>2</v>
      </c>
      <c r="K517">
        <v>22.53</v>
      </c>
    </row>
    <row r="518" spans="1:11" ht="16.5" x14ac:dyDescent="0.3">
      <c r="A518" s="1">
        <v>41785</v>
      </c>
      <c r="B518" s="5">
        <f>YEAR(Table1[[#This Row],[Order Date]])</f>
        <v>2014</v>
      </c>
      <c r="C518" s="5">
        <f>MONTH(Table1[[#This Row],[Order Date]])</f>
        <v>5</v>
      </c>
      <c r="D518" t="s">
        <v>724</v>
      </c>
      <c r="E518" t="s">
        <v>296</v>
      </c>
      <c r="F518" t="s">
        <v>11</v>
      </c>
      <c r="G518" t="s">
        <v>12</v>
      </c>
      <c r="H518" t="s">
        <v>108</v>
      </c>
      <c r="I518">
        <v>48.4</v>
      </c>
      <c r="J518">
        <v>5</v>
      </c>
      <c r="K518">
        <v>23.23</v>
      </c>
    </row>
    <row r="519" spans="1:11" ht="16.5" x14ac:dyDescent="0.3">
      <c r="A519" s="1">
        <v>41785</v>
      </c>
      <c r="B519" s="5">
        <f>YEAR(Table1[[#This Row],[Order Date]])</f>
        <v>2014</v>
      </c>
      <c r="C519" s="5">
        <f>MONTH(Table1[[#This Row],[Order Date]])</f>
        <v>5</v>
      </c>
      <c r="D519" t="s">
        <v>514</v>
      </c>
      <c r="E519" t="s">
        <v>15</v>
      </c>
      <c r="F519" t="s">
        <v>11</v>
      </c>
      <c r="G519" t="s">
        <v>18</v>
      </c>
      <c r="H519" t="s">
        <v>725</v>
      </c>
      <c r="I519">
        <v>102.62</v>
      </c>
      <c r="J519">
        <v>3</v>
      </c>
      <c r="K519">
        <v>7.7</v>
      </c>
    </row>
    <row r="520" spans="1:11" ht="16.5" x14ac:dyDescent="0.3">
      <c r="A520" s="1">
        <v>41785</v>
      </c>
      <c r="B520" s="5">
        <f>YEAR(Table1[[#This Row],[Order Date]])</f>
        <v>2014</v>
      </c>
      <c r="C520" s="5">
        <f>MONTH(Table1[[#This Row],[Order Date]])</f>
        <v>5</v>
      </c>
      <c r="D520" t="s">
        <v>514</v>
      </c>
      <c r="E520" t="s">
        <v>15</v>
      </c>
      <c r="F520" t="s">
        <v>34</v>
      </c>
      <c r="G520" t="s">
        <v>35</v>
      </c>
      <c r="H520" t="s">
        <v>726</v>
      </c>
      <c r="I520">
        <v>359.77</v>
      </c>
      <c r="J520">
        <v>2</v>
      </c>
      <c r="K520">
        <v>-5.14</v>
      </c>
    </row>
    <row r="521" spans="1:11" ht="16.5" x14ac:dyDescent="0.3">
      <c r="A521" s="1">
        <v>41785</v>
      </c>
      <c r="B521" s="5">
        <f>YEAR(Table1[[#This Row],[Order Date]])</f>
        <v>2014</v>
      </c>
      <c r="C521" s="5">
        <f>MONTH(Table1[[#This Row],[Order Date]])</f>
        <v>5</v>
      </c>
      <c r="D521" t="s">
        <v>514</v>
      </c>
      <c r="E521" t="s">
        <v>15</v>
      </c>
      <c r="F521" t="s">
        <v>11</v>
      </c>
      <c r="G521" t="s">
        <v>24</v>
      </c>
      <c r="H521" t="s">
        <v>645</v>
      </c>
      <c r="I521">
        <v>13.39</v>
      </c>
      <c r="J521">
        <v>3</v>
      </c>
      <c r="K521">
        <v>3.18</v>
      </c>
    </row>
    <row r="522" spans="1:11" ht="16.5" x14ac:dyDescent="0.3">
      <c r="A522" s="1">
        <v>41786</v>
      </c>
      <c r="B522" s="5">
        <f>YEAR(Table1[[#This Row],[Order Date]])</f>
        <v>2014</v>
      </c>
      <c r="C522" s="5">
        <f>MONTH(Table1[[#This Row],[Order Date]])</f>
        <v>5</v>
      </c>
      <c r="D522" t="s">
        <v>727</v>
      </c>
      <c r="E522" t="s">
        <v>27</v>
      </c>
      <c r="F522" t="s">
        <v>34</v>
      </c>
      <c r="G522" t="s">
        <v>145</v>
      </c>
      <c r="H522" t="s">
        <v>728</v>
      </c>
      <c r="I522">
        <v>567.12</v>
      </c>
      <c r="J522">
        <v>10</v>
      </c>
      <c r="K522">
        <v>-28.36</v>
      </c>
    </row>
    <row r="523" spans="1:11" ht="16.5" x14ac:dyDescent="0.3">
      <c r="A523" s="1">
        <v>41786</v>
      </c>
      <c r="B523" s="5">
        <f>YEAR(Table1[[#This Row],[Order Date]])</f>
        <v>2014</v>
      </c>
      <c r="C523" s="5">
        <f>MONTH(Table1[[#This Row],[Order Date]])</f>
        <v>5</v>
      </c>
      <c r="D523" t="s">
        <v>727</v>
      </c>
      <c r="E523" t="s">
        <v>27</v>
      </c>
      <c r="F523" t="s">
        <v>11</v>
      </c>
      <c r="G523" t="s">
        <v>18</v>
      </c>
      <c r="H523" t="s">
        <v>729</v>
      </c>
      <c r="I523">
        <v>359.32</v>
      </c>
      <c r="J523">
        <v>4</v>
      </c>
      <c r="K523">
        <v>7.19</v>
      </c>
    </row>
    <row r="524" spans="1:11" ht="16.5" x14ac:dyDescent="0.3">
      <c r="A524" s="1">
        <v>41786</v>
      </c>
      <c r="B524" s="5">
        <f>YEAR(Table1[[#This Row],[Order Date]])</f>
        <v>2014</v>
      </c>
      <c r="C524" s="5">
        <f>MONTH(Table1[[#This Row],[Order Date]])</f>
        <v>5</v>
      </c>
      <c r="D524" t="s">
        <v>567</v>
      </c>
      <c r="E524" t="s">
        <v>27</v>
      </c>
      <c r="F524" t="s">
        <v>39</v>
      </c>
      <c r="G524" t="s">
        <v>40</v>
      </c>
      <c r="H524" t="s">
        <v>730</v>
      </c>
      <c r="I524">
        <v>1113.5</v>
      </c>
      <c r="J524">
        <v>12</v>
      </c>
      <c r="K524">
        <v>125.27</v>
      </c>
    </row>
    <row r="525" spans="1:11" ht="16.5" x14ac:dyDescent="0.3">
      <c r="A525" s="1">
        <v>41786</v>
      </c>
      <c r="B525" s="5">
        <f>YEAR(Table1[[#This Row],[Order Date]])</f>
        <v>2014</v>
      </c>
      <c r="C525" s="5">
        <f>MONTH(Table1[[#This Row],[Order Date]])</f>
        <v>5</v>
      </c>
      <c r="D525" t="s">
        <v>567</v>
      </c>
      <c r="E525" t="s">
        <v>27</v>
      </c>
      <c r="F525" t="s">
        <v>39</v>
      </c>
      <c r="G525" t="s">
        <v>52</v>
      </c>
      <c r="H525" t="s">
        <v>731</v>
      </c>
      <c r="I525">
        <v>99.99</v>
      </c>
      <c r="J525">
        <v>1</v>
      </c>
      <c r="K525">
        <v>38</v>
      </c>
    </row>
    <row r="526" spans="1:11" ht="16.5" x14ac:dyDescent="0.3">
      <c r="A526" s="1">
        <v>41786</v>
      </c>
      <c r="B526" s="5">
        <f>YEAR(Table1[[#This Row],[Order Date]])</f>
        <v>2014</v>
      </c>
      <c r="C526" s="5">
        <f>MONTH(Table1[[#This Row],[Order Date]])</f>
        <v>5</v>
      </c>
      <c r="D526" t="s">
        <v>732</v>
      </c>
      <c r="E526" t="s">
        <v>15</v>
      </c>
      <c r="F526" t="s">
        <v>11</v>
      </c>
      <c r="G526" t="s">
        <v>20</v>
      </c>
      <c r="H526" t="s">
        <v>733</v>
      </c>
      <c r="I526">
        <v>17.46</v>
      </c>
      <c r="J526">
        <v>6</v>
      </c>
      <c r="K526">
        <v>-30.56</v>
      </c>
    </row>
    <row r="527" spans="1:11" ht="16.5" x14ac:dyDescent="0.3">
      <c r="A527" s="1">
        <v>41787</v>
      </c>
      <c r="B527" s="5">
        <f>YEAR(Table1[[#This Row],[Order Date]])</f>
        <v>2014</v>
      </c>
      <c r="C527" s="5">
        <f>MONTH(Table1[[#This Row],[Order Date]])</f>
        <v>5</v>
      </c>
      <c r="D527" t="s">
        <v>734</v>
      </c>
      <c r="E527" t="s">
        <v>164</v>
      </c>
      <c r="F527" t="s">
        <v>39</v>
      </c>
      <c r="G527" t="s">
        <v>40</v>
      </c>
      <c r="H527" t="s">
        <v>735</v>
      </c>
      <c r="I527">
        <v>57.41</v>
      </c>
      <c r="J527">
        <v>6</v>
      </c>
      <c r="K527">
        <v>5.74</v>
      </c>
    </row>
    <row r="528" spans="1:11" ht="16.5" x14ac:dyDescent="0.3">
      <c r="A528" s="1">
        <v>41787</v>
      </c>
      <c r="B528" s="5">
        <f>YEAR(Table1[[#This Row],[Order Date]])</f>
        <v>2014</v>
      </c>
      <c r="C528" s="5">
        <f>MONTH(Table1[[#This Row],[Order Date]])</f>
        <v>5</v>
      </c>
      <c r="D528" t="s">
        <v>734</v>
      </c>
      <c r="E528" t="s">
        <v>164</v>
      </c>
      <c r="F528" t="s">
        <v>39</v>
      </c>
      <c r="G528" t="s">
        <v>52</v>
      </c>
      <c r="H528" t="s">
        <v>298</v>
      </c>
      <c r="I528">
        <v>27.6</v>
      </c>
      <c r="J528">
        <v>4</v>
      </c>
      <c r="K528">
        <v>2.21</v>
      </c>
    </row>
    <row r="529" spans="1:11" ht="16.5" x14ac:dyDescent="0.3">
      <c r="A529" s="1">
        <v>41787</v>
      </c>
      <c r="B529" s="5">
        <f>YEAR(Table1[[#This Row],[Order Date]])</f>
        <v>2014</v>
      </c>
      <c r="C529" s="5">
        <f>MONTH(Table1[[#This Row],[Order Date]])</f>
        <v>5</v>
      </c>
      <c r="D529" t="s">
        <v>736</v>
      </c>
      <c r="E529" t="s">
        <v>164</v>
      </c>
      <c r="F529" t="s">
        <v>11</v>
      </c>
      <c r="G529" t="s">
        <v>20</v>
      </c>
      <c r="H529" t="s">
        <v>737</v>
      </c>
      <c r="I529">
        <v>136.96</v>
      </c>
      <c r="J529">
        <v>4</v>
      </c>
      <c r="K529">
        <v>51.36</v>
      </c>
    </row>
    <row r="530" spans="1:11" ht="16.5" x14ac:dyDescent="0.3">
      <c r="A530" s="1">
        <v>41789</v>
      </c>
      <c r="B530" s="5">
        <f>YEAR(Table1[[#This Row],[Order Date]])</f>
        <v>2014</v>
      </c>
      <c r="C530" s="5">
        <f>MONTH(Table1[[#This Row],[Order Date]])</f>
        <v>5</v>
      </c>
      <c r="D530" t="s">
        <v>738</v>
      </c>
      <c r="E530" t="s">
        <v>55</v>
      </c>
      <c r="F530" t="s">
        <v>11</v>
      </c>
      <c r="G530" t="s">
        <v>12</v>
      </c>
      <c r="H530" t="s">
        <v>739</v>
      </c>
      <c r="I530">
        <v>13.62</v>
      </c>
      <c r="J530">
        <v>3</v>
      </c>
      <c r="K530">
        <v>6.13</v>
      </c>
    </row>
    <row r="531" spans="1:11" ht="16.5" x14ac:dyDescent="0.3">
      <c r="A531" s="1">
        <v>41789</v>
      </c>
      <c r="B531" s="5">
        <f>YEAR(Table1[[#This Row],[Order Date]])</f>
        <v>2014</v>
      </c>
      <c r="C531" s="5">
        <f>MONTH(Table1[[#This Row],[Order Date]])</f>
        <v>5</v>
      </c>
      <c r="D531" t="s">
        <v>740</v>
      </c>
      <c r="E531" t="s">
        <v>15</v>
      </c>
      <c r="F531" t="s">
        <v>34</v>
      </c>
      <c r="G531" t="s">
        <v>145</v>
      </c>
      <c r="H531" t="s">
        <v>741</v>
      </c>
      <c r="I531">
        <v>355.46</v>
      </c>
      <c r="J531">
        <v>3</v>
      </c>
      <c r="K531">
        <v>-184.84</v>
      </c>
    </row>
    <row r="532" spans="1:11" ht="16.5" x14ac:dyDescent="0.3">
      <c r="A532" s="1">
        <v>41789</v>
      </c>
      <c r="B532" s="5">
        <f>YEAR(Table1[[#This Row],[Order Date]])</f>
        <v>2014</v>
      </c>
      <c r="C532" s="5">
        <f>MONTH(Table1[[#This Row],[Order Date]])</f>
        <v>5</v>
      </c>
      <c r="D532" t="s">
        <v>742</v>
      </c>
      <c r="E532" t="s">
        <v>149</v>
      </c>
      <c r="F532" t="s">
        <v>11</v>
      </c>
      <c r="G532" t="s">
        <v>20</v>
      </c>
      <c r="H532" t="s">
        <v>627</v>
      </c>
      <c r="I532">
        <v>70.37</v>
      </c>
      <c r="J532">
        <v>4</v>
      </c>
      <c r="K532">
        <v>26.39</v>
      </c>
    </row>
    <row r="533" spans="1:11" ht="16.5" x14ac:dyDescent="0.3">
      <c r="A533" s="1">
        <v>41789</v>
      </c>
      <c r="B533" s="5">
        <f>YEAR(Table1[[#This Row],[Order Date]])</f>
        <v>2014</v>
      </c>
      <c r="C533" s="5">
        <f>MONTH(Table1[[#This Row],[Order Date]])</f>
        <v>5</v>
      </c>
      <c r="D533" t="s">
        <v>743</v>
      </c>
      <c r="E533" t="s">
        <v>149</v>
      </c>
      <c r="F533" t="s">
        <v>11</v>
      </c>
      <c r="G533" t="s">
        <v>20</v>
      </c>
      <c r="H533" t="s">
        <v>744</v>
      </c>
      <c r="I533">
        <v>25.58</v>
      </c>
      <c r="J533">
        <v>2</v>
      </c>
      <c r="K533">
        <v>8.9499999999999993</v>
      </c>
    </row>
    <row r="534" spans="1:11" ht="16.5" x14ac:dyDescent="0.3">
      <c r="A534" s="1">
        <v>41789</v>
      </c>
      <c r="B534" s="5">
        <f>YEAR(Table1[[#This Row],[Order Date]])</f>
        <v>2014</v>
      </c>
      <c r="C534" s="5">
        <f>MONTH(Table1[[#This Row],[Order Date]])</f>
        <v>5</v>
      </c>
      <c r="D534" t="s">
        <v>743</v>
      </c>
      <c r="E534" t="s">
        <v>149</v>
      </c>
      <c r="F534" t="s">
        <v>39</v>
      </c>
      <c r="G534" t="s">
        <v>40</v>
      </c>
      <c r="H534" t="s">
        <v>745</v>
      </c>
      <c r="I534">
        <v>464</v>
      </c>
      <c r="J534">
        <v>5</v>
      </c>
      <c r="K534">
        <v>134.56</v>
      </c>
    </row>
    <row r="535" spans="1:11" ht="16.5" x14ac:dyDescent="0.3">
      <c r="A535" s="1">
        <v>41789</v>
      </c>
      <c r="B535" s="5">
        <f>YEAR(Table1[[#This Row],[Order Date]])</f>
        <v>2014</v>
      </c>
      <c r="C535" s="5">
        <f>MONTH(Table1[[#This Row],[Order Date]])</f>
        <v>5</v>
      </c>
      <c r="D535" t="s">
        <v>743</v>
      </c>
      <c r="E535" t="s">
        <v>149</v>
      </c>
      <c r="F535" t="s">
        <v>11</v>
      </c>
      <c r="G535" t="s">
        <v>92</v>
      </c>
      <c r="H535" t="s">
        <v>746</v>
      </c>
      <c r="I535">
        <v>235.95</v>
      </c>
      <c r="J535">
        <v>3</v>
      </c>
      <c r="K535">
        <v>77.86</v>
      </c>
    </row>
    <row r="536" spans="1:11" ht="16.5" x14ac:dyDescent="0.3">
      <c r="A536" s="1">
        <v>41789</v>
      </c>
      <c r="B536" s="5">
        <f>YEAR(Table1[[#This Row],[Order Date]])</f>
        <v>2014</v>
      </c>
      <c r="C536" s="5">
        <f>MONTH(Table1[[#This Row],[Order Date]])</f>
        <v>5</v>
      </c>
      <c r="D536" t="s">
        <v>743</v>
      </c>
      <c r="E536" t="s">
        <v>149</v>
      </c>
      <c r="F536" t="s">
        <v>11</v>
      </c>
      <c r="G536" t="s">
        <v>12</v>
      </c>
      <c r="H536" t="s">
        <v>747</v>
      </c>
      <c r="I536">
        <v>39.96</v>
      </c>
      <c r="J536">
        <v>4</v>
      </c>
      <c r="K536">
        <v>17.98</v>
      </c>
    </row>
    <row r="537" spans="1:11" ht="16.5" x14ac:dyDescent="0.3">
      <c r="A537" s="1">
        <v>41789</v>
      </c>
      <c r="B537" s="5">
        <f>YEAR(Table1[[#This Row],[Order Date]])</f>
        <v>2014</v>
      </c>
      <c r="C537" s="5">
        <f>MONTH(Table1[[#This Row],[Order Date]])</f>
        <v>5</v>
      </c>
      <c r="D537" t="s">
        <v>748</v>
      </c>
      <c r="E537" t="s">
        <v>15</v>
      </c>
      <c r="F537" t="s">
        <v>39</v>
      </c>
      <c r="G537" t="s">
        <v>603</v>
      </c>
      <c r="H537" t="s">
        <v>604</v>
      </c>
      <c r="I537">
        <v>719.98</v>
      </c>
      <c r="J537">
        <v>3</v>
      </c>
      <c r="K537">
        <v>135</v>
      </c>
    </row>
    <row r="538" spans="1:11" ht="16.5" x14ac:dyDescent="0.3">
      <c r="A538" s="1">
        <v>41790</v>
      </c>
      <c r="B538" s="5">
        <f>YEAR(Table1[[#This Row],[Order Date]])</f>
        <v>2014</v>
      </c>
      <c r="C538" s="5">
        <f>MONTH(Table1[[#This Row],[Order Date]])</f>
        <v>5</v>
      </c>
      <c r="D538" t="s">
        <v>749</v>
      </c>
      <c r="E538" t="s">
        <v>329</v>
      </c>
      <c r="F538" t="s">
        <v>39</v>
      </c>
      <c r="G538" t="s">
        <v>40</v>
      </c>
      <c r="H538" t="s">
        <v>750</v>
      </c>
      <c r="I538">
        <v>659.97</v>
      </c>
      <c r="J538">
        <v>3</v>
      </c>
      <c r="K538">
        <v>197.99</v>
      </c>
    </row>
    <row r="539" spans="1:11" ht="16.5" x14ac:dyDescent="0.3">
      <c r="A539" s="1">
        <v>41790</v>
      </c>
      <c r="B539" s="5">
        <f>YEAR(Table1[[#This Row],[Order Date]])</f>
        <v>2014</v>
      </c>
      <c r="C539" s="5">
        <f>MONTH(Table1[[#This Row],[Order Date]])</f>
        <v>5</v>
      </c>
      <c r="D539" t="s">
        <v>749</v>
      </c>
      <c r="E539" t="s">
        <v>329</v>
      </c>
      <c r="F539" t="s">
        <v>39</v>
      </c>
      <c r="G539" t="s">
        <v>40</v>
      </c>
      <c r="H539" t="s">
        <v>751</v>
      </c>
      <c r="I539">
        <v>113.73</v>
      </c>
      <c r="J539">
        <v>3</v>
      </c>
      <c r="K539">
        <v>32.979999999999997</v>
      </c>
    </row>
    <row r="540" spans="1:11" ht="16.5" x14ac:dyDescent="0.3">
      <c r="A540" s="1">
        <v>41791</v>
      </c>
      <c r="B540" s="5">
        <f>YEAR(Table1[[#This Row],[Order Date]])</f>
        <v>2014</v>
      </c>
      <c r="C540" s="5">
        <f>MONTH(Table1[[#This Row],[Order Date]])</f>
        <v>6</v>
      </c>
      <c r="D540" t="s">
        <v>752</v>
      </c>
      <c r="E540" t="s">
        <v>315</v>
      </c>
      <c r="F540" t="s">
        <v>34</v>
      </c>
      <c r="G540" t="s">
        <v>35</v>
      </c>
      <c r="H540" t="s">
        <v>36</v>
      </c>
      <c r="I540">
        <v>2001.86</v>
      </c>
      <c r="J540">
        <v>7</v>
      </c>
      <c r="K540">
        <v>580.54</v>
      </c>
    </row>
    <row r="541" spans="1:11" ht="16.5" x14ac:dyDescent="0.3">
      <c r="A541" s="1">
        <v>41791</v>
      </c>
      <c r="B541" s="5">
        <f>YEAR(Table1[[#This Row],[Order Date]])</f>
        <v>2014</v>
      </c>
      <c r="C541" s="5">
        <f>MONTH(Table1[[#This Row],[Order Date]])</f>
        <v>6</v>
      </c>
      <c r="D541" t="s">
        <v>752</v>
      </c>
      <c r="E541" t="s">
        <v>315</v>
      </c>
      <c r="F541" t="s">
        <v>11</v>
      </c>
      <c r="G541" t="s">
        <v>18</v>
      </c>
      <c r="H541" t="s">
        <v>753</v>
      </c>
      <c r="I541">
        <v>166.72</v>
      </c>
      <c r="J541">
        <v>2</v>
      </c>
      <c r="K541">
        <v>41.68</v>
      </c>
    </row>
    <row r="542" spans="1:11" ht="16.5" x14ac:dyDescent="0.3">
      <c r="A542" s="1">
        <v>41791</v>
      </c>
      <c r="B542" s="5">
        <f>YEAR(Table1[[#This Row],[Order Date]])</f>
        <v>2014</v>
      </c>
      <c r="C542" s="5">
        <f>MONTH(Table1[[#This Row],[Order Date]])</f>
        <v>6</v>
      </c>
      <c r="D542" t="s">
        <v>752</v>
      </c>
      <c r="E542" t="s">
        <v>315</v>
      </c>
      <c r="F542" t="s">
        <v>11</v>
      </c>
      <c r="G542" t="s">
        <v>12</v>
      </c>
      <c r="H542" t="s">
        <v>754</v>
      </c>
      <c r="I542">
        <v>47.88</v>
      </c>
      <c r="J542">
        <v>6</v>
      </c>
      <c r="K542">
        <v>23.94</v>
      </c>
    </row>
    <row r="543" spans="1:11" ht="16.5" x14ac:dyDescent="0.3">
      <c r="A543" s="1">
        <v>41791</v>
      </c>
      <c r="B543" s="5">
        <f>YEAR(Table1[[#This Row],[Order Date]])</f>
        <v>2014</v>
      </c>
      <c r="C543" s="5">
        <f>MONTH(Table1[[#This Row],[Order Date]])</f>
        <v>6</v>
      </c>
      <c r="D543" t="s">
        <v>752</v>
      </c>
      <c r="E543" t="s">
        <v>315</v>
      </c>
      <c r="F543" t="s">
        <v>11</v>
      </c>
      <c r="G543" t="s">
        <v>92</v>
      </c>
      <c r="H543" t="s">
        <v>755</v>
      </c>
      <c r="I543">
        <v>1503.25</v>
      </c>
      <c r="J543">
        <v>5</v>
      </c>
      <c r="K543">
        <v>496.07</v>
      </c>
    </row>
    <row r="544" spans="1:11" ht="16.5" x14ac:dyDescent="0.3">
      <c r="A544" s="1">
        <v>41791</v>
      </c>
      <c r="B544" s="5">
        <f>YEAR(Table1[[#This Row],[Order Date]])</f>
        <v>2014</v>
      </c>
      <c r="C544" s="5">
        <f>MONTH(Table1[[#This Row],[Order Date]])</f>
        <v>6</v>
      </c>
      <c r="D544" t="s">
        <v>752</v>
      </c>
      <c r="E544" t="s">
        <v>315</v>
      </c>
      <c r="F544" t="s">
        <v>11</v>
      </c>
      <c r="G544" t="s">
        <v>12</v>
      </c>
      <c r="H544" t="s">
        <v>756</v>
      </c>
      <c r="I544">
        <v>25.92</v>
      </c>
      <c r="J544">
        <v>4</v>
      </c>
      <c r="K544">
        <v>12.44</v>
      </c>
    </row>
    <row r="545" spans="1:11" ht="16.5" x14ac:dyDescent="0.3">
      <c r="A545" s="1">
        <v>41791</v>
      </c>
      <c r="B545" s="5">
        <f>YEAR(Table1[[#This Row],[Order Date]])</f>
        <v>2014</v>
      </c>
      <c r="C545" s="5">
        <f>MONTH(Table1[[#This Row],[Order Date]])</f>
        <v>6</v>
      </c>
      <c r="D545" t="s">
        <v>757</v>
      </c>
      <c r="E545" t="s">
        <v>177</v>
      </c>
      <c r="F545" t="s">
        <v>11</v>
      </c>
      <c r="G545" t="s">
        <v>20</v>
      </c>
      <c r="H545" t="s">
        <v>758</v>
      </c>
      <c r="I545">
        <v>45.48</v>
      </c>
      <c r="J545">
        <v>3</v>
      </c>
      <c r="K545">
        <v>20.92</v>
      </c>
    </row>
    <row r="546" spans="1:11" ht="16.5" x14ac:dyDescent="0.3">
      <c r="A546" s="1">
        <v>41791</v>
      </c>
      <c r="B546" s="5">
        <f>YEAR(Table1[[#This Row],[Order Date]])</f>
        <v>2014</v>
      </c>
      <c r="C546" s="5">
        <f>MONTH(Table1[[#This Row],[Order Date]])</f>
        <v>6</v>
      </c>
      <c r="D546" t="s">
        <v>757</v>
      </c>
      <c r="E546" t="s">
        <v>177</v>
      </c>
      <c r="F546" t="s">
        <v>11</v>
      </c>
      <c r="G546" t="s">
        <v>24</v>
      </c>
      <c r="H546" t="s">
        <v>759</v>
      </c>
      <c r="I546">
        <v>289.2</v>
      </c>
      <c r="J546">
        <v>6</v>
      </c>
      <c r="K546">
        <v>83.87</v>
      </c>
    </row>
    <row r="547" spans="1:11" ht="16.5" x14ac:dyDescent="0.3">
      <c r="A547" s="1">
        <v>41791</v>
      </c>
      <c r="B547" s="5">
        <f>YEAR(Table1[[#This Row],[Order Date]])</f>
        <v>2014</v>
      </c>
      <c r="C547" s="5">
        <f>MONTH(Table1[[#This Row],[Order Date]])</f>
        <v>6</v>
      </c>
      <c r="D547" t="s">
        <v>760</v>
      </c>
      <c r="E547" t="s">
        <v>101</v>
      </c>
      <c r="F547" t="s">
        <v>34</v>
      </c>
      <c r="G547" t="s">
        <v>47</v>
      </c>
      <c r="H547" t="s">
        <v>761</v>
      </c>
      <c r="I547">
        <v>22.2</v>
      </c>
      <c r="J547">
        <v>6</v>
      </c>
      <c r="K547">
        <v>9.1</v>
      </c>
    </row>
    <row r="548" spans="1:11" ht="16.5" x14ac:dyDescent="0.3">
      <c r="A548" s="1">
        <v>41791</v>
      </c>
      <c r="B548" s="5">
        <f>YEAR(Table1[[#This Row],[Order Date]])</f>
        <v>2014</v>
      </c>
      <c r="C548" s="5">
        <f>MONTH(Table1[[#This Row],[Order Date]])</f>
        <v>6</v>
      </c>
      <c r="D548" t="s">
        <v>760</v>
      </c>
      <c r="E548" t="s">
        <v>101</v>
      </c>
      <c r="F548" t="s">
        <v>39</v>
      </c>
      <c r="G548" t="s">
        <v>40</v>
      </c>
      <c r="H548" t="s">
        <v>762</v>
      </c>
      <c r="I548">
        <v>881.93</v>
      </c>
      <c r="J548">
        <v>7</v>
      </c>
      <c r="K548">
        <v>229.3</v>
      </c>
    </row>
    <row r="549" spans="1:11" ht="16.5" x14ac:dyDescent="0.3">
      <c r="A549" s="1">
        <v>41791</v>
      </c>
      <c r="B549" s="5">
        <f>YEAR(Table1[[#This Row],[Order Date]])</f>
        <v>2014</v>
      </c>
      <c r="C549" s="5">
        <f>MONTH(Table1[[#This Row],[Order Date]])</f>
        <v>6</v>
      </c>
      <c r="D549" t="s">
        <v>334</v>
      </c>
      <c r="E549" t="s">
        <v>110</v>
      </c>
      <c r="F549" t="s">
        <v>11</v>
      </c>
      <c r="G549" t="s">
        <v>20</v>
      </c>
      <c r="H549" t="s">
        <v>763</v>
      </c>
      <c r="I549">
        <v>138.56</v>
      </c>
      <c r="J549">
        <v>4</v>
      </c>
      <c r="K549">
        <v>66.510000000000005</v>
      </c>
    </row>
    <row r="550" spans="1:11" ht="16.5" x14ac:dyDescent="0.3">
      <c r="A550" s="1">
        <v>41791</v>
      </c>
      <c r="B550" s="5">
        <f>YEAR(Table1[[#This Row],[Order Date]])</f>
        <v>2014</v>
      </c>
      <c r="C550" s="5">
        <f>MONTH(Table1[[#This Row],[Order Date]])</f>
        <v>6</v>
      </c>
      <c r="D550" t="s">
        <v>334</v>
      </c>
      <c r="E550" t="s">
        <v>110</v>
      </c>
      <c r="F550" t="s">
        <v>11</v>
      </c>
      <c r="G550" t="s">
        <v>92</v>
      </c>
      <c r="H550" t="s">
        <v>764</v>
      </c>
      <c r="I550">
        <v>65.52</v>
      </c>
      <c r="J550">
        <v>5</v>
      </c>
      <c r="K550">
        <v>12.38</v>
      </c>
    </row>
    <row r="551" spans="1:11" ht="16.5" x14ac:dyDescent="0.3">
      <c r="A551" s="1">
        <v>41792</v>
      </c>
      <c r="B551" s="5">
        <f>YEAR(Table1[[#This Row],[Order Date]])</f>
        <v>2014</v>
      </c>
      <c r="C551" s="5">
        <f>MONTH(Table1[[#This Row],[Order Date]])</f>
        <v>6</v>
      </c>
      <c r="D551" t="s">
        <v>293</v>
      </c>
      <c r="E551" t="s">
        <v>296</v>
      </c>
      <c r="F551" t="s">
        <v>11</v>
      </c>
      <c r="G551" t="s">
        <v>20</v>
      </c>
      <c r="H551" t="s">
        <v>765</v>
      </c>
      <c r="I551">
        <v>59.81</v>
      </c>
      <c r="J551">
        <v>3</v>
      </c>
      <c r="K551">
        <v>19.440000000000001</v>
      </c>
    </row>
    <row r="552" spans="1:11" ht="16.5" x14ac:dyDescent="0.3">
      <c r="A552" s="1">
        <v>41792</v>
      </c>
      <c r="B552" s="5">
        <f>YEAR(Table1[[#This Row],[Order Date]])</f>
        <v>2014</v>
      </c>
      <c r="C552" s="5">
        <f>MONTH(Table1[[#This Row],[Order Date]])</f>
        <v>6</v>
      </c>
      <c r="D552" t="s">
        <v>293</v>
      </c>
      <c r="E552" t="s">
        <v>296</v>
      </c>
      <c r="F552" t="s">
        <v>34</v>
      </c>
      <c r="G552" t="s">
        <v>47</v>
      </c>
      <c r="H552" t="s">
        <v>766</v>
      </c>
      <c r="I552">
        <v>73.319999999999993</v>
      </c>
      <c r="J552">
        <v>6</v>
      </c>
      <c r="K552">
        <v>22</v>
      </c>
    </row>
    <row r="553" spans="1:11" ht="16.5" x14ac:dyDescent="0.3">
      <c r="A553" s="1">
        <v>41792</v>
      </c>
      <c r="B553" s="5">
        <f>YEAR(Table1[[#This Row],[Order Date]])</f>
        <v>2014</v>
      </c>
      <c r="C553" s="5">
        <f>MONTH(Table1[[#This Row],[Order Date]])</f>
        <v>6</v>
      </c>
      <c r="D553" t="s">
        <v>523</v>
      </c>
      <c r="E553" t="s">
        <v>30</v>
      </c>
      <c r="F553" t="s">
        <v>11</v>
      </c>
      <c r="G553" t="s">
        <v>24</v>
      </c>
      <c r="H553" t="s">
        <v>687</v>
      </c>
      <c r="I553">
        <v>8.56</v>
      </c>
      <c r="J553">
        <v>2</v>
      </c>
      <c r="K553">
        <v>2.65</v>
      </c>
    </row>
    <row r="554" spans="1:11" ht="16.5" x14ac:dyDescent="0.3">
      <c r="A554" s="1">
        <v>41792</v>
      </c>
      <c r="B554" s="5">
        <f>YEAR(Table1[[#This Row],[Order Date]])</f>
        <v>2014</v>
      </c>
      <c r="C554" s="5">
        <f>MONTH(Table1[[#This Row],[Order Date]])</f>
        <v>6</v>
      </c>
      <c r="D554" t="s">
        <v>523</v>
      </c>
      <c r="E554" t="s">
        <v>30</v>
      </c>
      <c r="F554" t="s">
        <v>39</v>
      </c>
      <c r="G554" t="s">
        <v>40</v>
      </c>
      <c r="H554" t="s">
        <v>767</v>
      </c>
      <c r="I554">
        <v>239.97</v>
      </c>
      <c r="J554">
        <v>3</v>
      </c>
      <c r="K554">
        <v>67.19</v>
      </c>
    </row>
    <row r="555" spans="1:11" ht="16.5" x14ac:dyDescent="0.3">
      <c r="A555" s="1">
        <v>41792</v>
      </c>
      <c r="B555" s="5">
        <f>YEAR(Table1[[#This Row],[Order Date]])</f>
        <v>2014</v>
      </c>
      <c r="C555" s="5">
        <f>MONTH(Table1[[#This Row],[Order Date]])</f>
        <v>6</v>
      </c>
      <c r="D555" t="s">
        <v>523</v>
      </c>
      <c r="E555" t="s">
        <v>30</v>
      </c>
      <c r="F555" t="s">
        <v>11</v>
      </c>
      <c r="G555" t="s">
        <v>18</v>
      </c>
      <c r="H555" t="s">
        <v>308</v>
      </c>
      <c r="I555">
        <v>356.94</v>
      </c>
      <c r="J555">
        <v>2</v>
      </c>
      <c r="K555">
        <v>107.08</v>
      </c>
    </row>
    <row r="556" spans="1:11" ht="16.5" x14ac:dyDescent="0.3">
      <c r="A556" s="1">
        <v>41793</v>
      </c>
      <c r="B556" s="5">
        <f>YEAR(Table1[[#This Row],[Order Date]])</f>
        <v>2014</v>
      </c>
      <c r="C556" s="5">
        <f>MONTH(Table1[[#This Row],[Order Date]])</f>
        <v>6</v>
      </c>
      <c r="D556" t="s">
        <v>768</v>
      </c>
      <c r="E556" t="s">
        <v>164</v>
      </c>
      <c r="F556" t="s">
        <v>34</v>
      </c>
      <c r="G556" t="s">
        <v>145</v>
      </c>
      <c r="H556" t="s">
        <v>473</v>
      </c>
      <c r="I556">
        <v>515.88</v>
      </c>
      <c r="J556">
        <v>6</v>
      </c>
      <c r="K556">
        <v>113.49</v>
      </c>
    </row>
    <row r="557" spans="1:11" ht="16.5" x14ac:dyDescent="0.3">
      <c r="A557" s="1">
        <v>41793</v>
      </c>
      <c r="B557" s="5">
        <f>YEAR(Table1[[#This Row],[Order Date]])</f>
        <v>2014</v>
      </c>
      <c r="C557" s="5">
        <f>MONTH(Table1[[#This Row],[Order Date]])</f>
        <v>6</v>
      </c>
      <c r="D557" t="s">
        <v>769</v>
      </c>
      <c r="E557" t="s">
        <v>110</v>
      </c>
      <c r="F557" t="s">
        <v>11</v>
      </c>
      <c r="G557" t="s">
        <v>63</v>
      </c>
      <c r="H557" t="s">
        <v>770</v>
      </c>
      <c r="I557">
        <v>15.28</v>
      </c>
      <c r="J557">
        <v>2</v>
      </c>
      <c r="K557">
        <v>7.49</v>
      </c>
    </row>
    <row r="558" spans="1:11" ht="16.5" x14ac:dyDescent="0.3">
      <c r="A558" s="1">
        <v>41793</v>
      </c>
      <c r="B558" s="5">
        <f>YEAR(Table1[[#This Row],[Order Date]])</f>
        <v>2014</v>
      </c>
      <c r="C558" s="5">
        <f>MONTH(Table1[[#This Row],[Order Date]])</f>
        <v>6</v>
      </c>
      <c r="D558" t="s">
        <v>771</v>
      </c>
      <c r="E558" t="s">
        <v>15</v>
      </c>
      <c r="F558" t="s">
        <v>11</v>
      </c>
      <c r="G558" t="s">
        <v>16</v>
      </c>
      <c r="H558" t="s">
        <v>772</v>
      </c>
      <c r="I558">
        <v>15.94</v>
      </c>
      <c r="J558">
        <v>4</v>
      </c>
      <c r="K558">
        <v>5.18</v>
      </c>
    </row>
    <row r="559" spans="1:11" ht="16.5" x14ac:dyDescent="0.3">
      <c r="A559" s="1">
        <v>41793</v>
      </c>
      <c r="B559" s="5">
        <f>YEAR(Table1[[#This Row],[Order Date]])</f>
        <v>2014</v>
      </c>
      <c r="C559" s="5">
        <f>MONTH(Table1[[#This Row],[Order Date]])</f>
        <v>6</v>
      </c>
      <c r="D559" t="s">
        <v>771</v>
      </c>
      <c r="E559" t="s">
        <v>15</v>
      </c>
      <c r="F559" t="s">
        <v>34</v>
      </c>
      <c r="G559" t="s">
        <v>47</v>
      </c>
      <c r="H559" t="s">
        <v>773</v>
      </c>
      <c r="I559">
        <v>61.54</v>
      </c>
      <c r="J559">
        <v>7</v>
      </c>
      <c r="K559">
        <v>-40</v>
      </c>
    </row>
    <row r="560" spans="1:11" ht="16.5" x14ac:dyDescent="0.3">
      <c r="A560" s="1">
        <v>41793</v>
      </c>
      <c r="B560" s="5">
        <f>YEAR(Table1[[#This Row],[Order Date]])</f>
        <v>2014</v>
      </c>
      <c r="C560" s="5">
        <f>MONTH(Table1[[#This Row],[Order Date]])</f>
        <v>6</v>
      </c>
      <c r="D560" t="s">
        <v>771</v>
      </c>
      <c r="E560" t="s">
        <v>15</v>
      </c>
      <c r="F560" t="s">
        <v>11</v>
      </c>
      <c r="G560" t="s">
        <v>18</v>
      </c>
      <c r="H560" t="s">
        <v>580</v>
      </c>
      <c r="I560">
        <v>132.69999999999999</v>
      </c>
      <c r="J560">
        <v>3</v>
      </c>
      <c r="K560">
        <v>9.9499999999999993</v>
      </c>
    </row>
    <row r="561" spans="1:11" ht="16.5" x14ac:dyDescent="0.3">
      <c r="A561" s="1">
        <v>41794</v>
      </c>
      <c r="B561" s="5">
        <f>YEAR(Table1[[#This Row],[Order Date]])</f>
        <v>2014</v>
      </c>
      <c r="C561" s="5">
        <f>MONTH(Table1[[#This Row],[Order Date]])</f>
        <v>6</v>
      </c>
      <c r="D561" t="s">
        <v>413</v>
      </c>
      <c r="E561" t="s">
        <v>78</v>
      </c>
      <c r="F561" t="s">
        <v>11</v>
      </c>
      <c r="G561" t="s">
        <v>12</v>
      </c>
      <c r="H561" t="s">
        <v>625</v>
      </c>
      <c r="I561">
        <v>16.22</v>
      </c>
      <c r="J561">
        <v>2</v>
      </c>
      <c r="K561">
        <v>5.88</v>
      </c>
    </row>
    <row r="562" spans="1:11" ht="16.5" x14ac:dyDescent="0.3">
      <c r="A562" s="1">
        <v>41794</v>
      </c>
      <c r="B562" s="5">
        <f>YEAR(Table1[[#This Row],[Order Date]])</f>
        <v>2014</v>
      </c>
      <c r="C562" s="5">
        <f>MONTH(Table1[[#This Row],[Order Date]])</f>
        <v>6</v>
      </c>
      <c r="D562" t="s">
        <v>774</v>
      </c>
      <c r="E562" t="s">
        <v>149</v>
      </c>
      <c r="F562" t="s">
        <v>34</v>
      </c>
      <c r="G562" t="s">
        <v>47</v>
      </c>
      <c r="H562" t="s">
        <v>775</v>
      </c>
      <c r="I562">
        <v>56.96</v>
      </c>
      <c r="J562">
        <v>2</v>
      </c>
      <c r="K562">
        <v>21.08</v>
      </c>
    </row>
    <row r="563" spans="1:11" ht="16.5" x14ac:dyDescent="0.3">
      <c r="A563" s="1">
        <v>41794</v>
      </c>
      <c r="B563" s="5">
        <f>YEAR(Table1[[#This Row],[Order Date]])</f>
        <v>2014</v>
      </c>
      <c r="C563" s="5">
        <f>MONTH(Table1[[#This Row],[Order Date]])</f>
        <v>6</v>
      </c>
      <c r="D563" t="s">
        <v>774</v>
      </c>
      <c r="E563" t="s">
        <v>149</v>
      </c>
      <c r="F563" t="s">
        <v>11</v>
      </c>
      <c r="G563" t="s">
        <v>92</v>
      </c>
      <c r="H563" t="s">
        <v>776</v>
      </c>
      <c r="I563">
        <v>15.56</v>
      </c>
      <c r="J563">
        <v>4</v>
      </c>
      <c r="K563">
        <v>4.05</v>
      </c>
    </row>
    <row r="564" spans="1:11" ht="16.5" x14ac:dyDescent="0.3">
      <c r="A564" s="1">
        <v>41794</v>
      </c>
      <c r="B564" s="5">
        <f>YEAR(Table1[[#This Row],[Order Date]])</f>
        <v>2014</v>
      </c>
      <c r="C564" s="5">
        <f>MONTH(Table1[[#This Row],[Order Date]])</f>
        <v>6</v>
      </c>
      <c r="D564" t="s">
        <v>774</v>
      </c>
      <c r="E564" t="s">
        <v>149</v>
      </c>
      <c r="F564" t="s">
        <v>34</v>
      </c>
      <c r="G564" t="s">
        <v>74</v>
      </c>
      <c r="H564" t="s">
        <v>777</v>
      </c>
      <c r="I564">
        <v>353.57</v>
      </c>
      <c r="J564">
        <v>2</v>
      </c>
      <c r="K564">
        <v>-44.2</v>
      </c>
    </row>
    <row r="565" spans="1:11" ht="16.5" x14ac:dyDescent="0.3">
      <c r="A565" s="1">
        <v>41794</v>
      </c>
      <c r="B565" s="5">
        <f>YEAR(Table1[[#This Row],[Order Date]])</f>
        <v>2014</v>
      </c>
      <c r="C565" s="5">
        <f>MONTH(Table1[[#This Row],[Order Date]])</f>
        <v>6</v>
      </c>
      <c r="D565" t="s">
        <v>774</v>
      </c>
      <c r="E565" t="s">
        <v>149</v>
      </c>
      <c r="F565" t="s">
        <v>34</v>
      </c>
      <c r="G565" t="s">
        <v>47</v>
      </c>
      <c r="H565" t="s">
        <v>563</v>
      </c>
      <c r="I565">
        <v>13.96</v>
      </c>
      <c r="J565">
        <v>2</v>
      </c>
      <c r="K565">
        <v>6.7</v>
      </c>
    </row>
    <row r="566" spans="1:11" ht="16.5" x14ac:dyDescent="0.3">
      <c r="A566" s="1">
        <v>41796</v>
      </c>
      <c r="B566" s="5">
        <f>YEAR(Table1[[#This Row],[Order Date]])</f>
        <v>2014</v>
      </c>
      <c r="C566" s="5">
        <f>MONTH(Table1[[#This Row],[Order Date]])</f>
        <v>6</v>
      </c>
      <c r="D566" t="s">
        <v>778</v>
      </c>
      <c r="E566" t="s">
        <v>149</v>
      </c>
      <c r="F566" t="s">
        <v>11</v>
      </c>
      <c r="G566" t="s">
        <v>24</v>
      </c>
      <c r="H566" t="s">
        <v>779</v>
      </c>
      <c r="I566">
        <v>13.36</v>
      </c>
      <c r="J566">
        <v>2</v>
      </c>
      <c r="K566">
        <v>4.9400000000000004</v>
      </c>
    </row>
    <row r="567" spans="1:11" ht="16.5" x14ac:dyDescent="0.3">
      <c r="A567" s="1">
        <v>41796</v>
      </c>
      <c r="B567" s="5">
        <f>YEAR(Table1[[#This Row],[Order Date]])</f>
        <v>2014</v>
      </c>
      <c r="C567" s="5">
        <f>MONTH(Table1[[#This Row],[Order Date]])</f>
        <v>6</v>
      </c>
      <c r="D567" t="s">
        <v>780</v>
      </c>
      <c r="E567" t="s">
        <v>149</v>
      </c>
      <c r="F567" t="s">
        <v>11</v>
      </c>
      <c r="G567" t="s">
        <v>20</v>
      </c>
      <c r="H567" t="s">
        <v>781</v>
      </c>
      <c r="I567">
        <v>149.54</v>
      </c>
      <c r="J567">
        <v>9</v>
      </c>
      <c r="K567">
        <v>50.47</v>
      </c>
    </row>
    <row r="568" spans="1:11" ht="16.5" x14ac:dyDescent="0.3">
      <c r="A568" s="1">
        <v>41796</v>
      </c>
      <c r="B568" s="5">
        <f>YEAR(Table1[[#This Row],[Order Date]])</f>
        <v>2014</v>
      </c>
      <c r="C568" s="5">
        <f>MONTH(Table1[[#This Row],[Order Date]])</f>
        <v>6</v>
      </c>
      <c r="D568" t="s">
        <v>780</v>
      </c>
      <c r="E568" t="s">
        <v>149</v>
      </c>
      <c r="F568" t="s">
        <v>11</v>
      </c>
      <c r="G568" t="s">
        <v>200</v>
      </c>
      <c r="H568" t="s">
        <v>782</v>
      </c>
      <c r="I568">
        <v>17.14</v>
      </c>
      <c r="J568">
        <v>2</v>
      </c>
      <c r="K568">
        <v>4.46</v>
      </c>
    </row>
    <row r="569" spans="1:11" ht="16.5" x14ac:dyDescent="0.3">
      <c r="A569" s="1">
        <v>41796</v>
      </c>
      <c r="B569" s="5">
        <f>YEAR(Table1[[#This Row],[Order Date]])</f>
        <v>2014</v>
      </c>
      <c r="C569" s="5">
        <f>MONTH(Table1[[#This Row],[Order Date]])</f>
        <v>6</v>
      </c>
      <c r="D569" t="s">
        <v>780</v>
      </c>
      <c r="E569" t="s">
        <v>149</v>
      </c>
      <c r="F569" t="s">
        <v>34</v>
      </c>
      <c r="G569" t="s">
        <v>145</v>
      </c>
      <c r="H569" t="s">
        <v>783</v>
      </c>
      <c r="I569">
        <v>991.76</v>
      </c>
      <c r="J569">
        <v>3</v>
      </c>
      <c r="K569">
        <v>-347.12</v>
      </c>
    </row>
    <row r="570" spans="1:11" ht="16.5" x14ac:dyDescent="0.3">
      <c r="A570" s="1">
        <v>41796</v>
      </c>
      <c r="B570" s="5">
        <f>YEAR(Table1[[#This Row],[Order Date]])</f>
        <v>2014</v>
      </c>
      <c r="C570" s="5">
        <f>MONTH(Table1[[#This Row],[Order Date]])</f>
        <v>6</v>
      </c>
      <c r="D570" t="s">
        <v>784</v>
      </c>
      <c r="E570" t="s">
        <v>15</v>
      </c>
      <c r="F570" t="s">
        <v>11</v>
      </c>
      <c r="G570" t="s">
        <v>20</v>
      </c>
      <c r="H570" t="s">
        <v>485</v>
      </c>
      <c r="I570">
        <v>24.59</v>
      </c>
      <c r="J570">
        <v>3</v>
      </c>
      <c r="K570">
        <v>-38.11</v>
      </c>
    </row>
    <row r="571" spans="1:11" ht="16.5" x14ac:dyDescent="0.3">
      <c r="A571" s="1">
        <v>41796</v>
      </c>
      <c r="B571" s="5">
        <f>YEAR(Table1[[#This Row],[Order Date]])</f>
        <v>2014</v>
      </c>
      <c r="C571" s="5">
        <f>MONTH(Table1[[#This Row],[Order Date]])</f>
        <v>6</v>
      </c>
      <c r="D571" t="s">
        <v>784</v>
      </c>
      <c r="E571" t="s">
        <v>15</v>
      </c>
      <c r="F571" t="s">
        <v>11</v>
      </c>
      <c r="G571" t="s">
        <v>63</v>
      </c>
      <c r="H571" t="s">
        <v>785</v>
      </c>
      <c r="I571">
        <v>13.98</v>
      </c>
      <c r="J571">
        <v>2</v>
      </c>
      <c r="K571">
        <v>4.72</v>
      </c>
    </row>
    <row r="572" spans="1:11" ht="16.5" x14ac:dyDescent="0.3">
      <c r="A572" s="1">
        <v>41796</v>
      </c>
      <c r="B572" s="5">
        <f>YEAR(Table1[[#This Row],[Order Date]])</f>
        <v>2014</v>
      </c>
      <c r="C572" s="5">
        <f>MONTH(Table1[[#This Row],[Order Date]])</f>
        <v>6</v>
      </c>
      <c r="D572" t="s">
        <v>786</v>
      </c>
      <c r="E572" t="s">
        <v>10</v>
      </c>
      <c r="F572" t="s">
        <v>11</v>
      </c>
      <c r="G572" t="s">
        <v>16</v>
      </c>
      <c r="H572" t="s">
        <v>89</v>
      </c>
      <c r="I572">
        <v>100.24</v>
      </c>
      <c r="J572">
        <v>10</v>
      </c>
      <c r="K572">
        <v>33.83</v>
      </c>
    </row>
    <row r="573" spans="1:11" ht="16.5" x14ac:dyDescent="0.3">
      <c r="A573" s="1">
        <v>41796</v>
      </c>
      <c r="B573" s="5">
        <f>YEAR(Table1[[#This Row],[Order Date]])</f>
        <v>2014</v>
      </c>
      <c r="C573" s="5">
        <f>MONTH(Table1[[#This Row],[Order Date]])</f>
        <v>6</v>
      </c>
      <c r="D573" t="s">
        <v>523</v>
      </c>
      <c r="E573" t="s">
        <v>123</v>
      </c>
      <c r="F573" t="s">
        <v>11</v>
      </c>
      <c r="G573" t="s">
        <v>20</v>
      </c>
      <c r="H573" t="s">
        <v>787</v>
      </c>
      <c r="I573">
        <v>1.37</v>
      </c>
      <c r="J573">
        <v>1</v>
      </c>
      <c r="K573">
        <v>-0.91</v>
      </c>
    </row>
    <row r="574" spans="1:11" ht="16.5" x14ac:dyDescent="0.3">
      <c r="A574" s="1">
        <v>41796</v>
      </c>
      <c r="B574" s="5">
        <f>YEAR(Table1[[#This Row],[Order Date]])</f>
        <v>2014</v>
      </c>
      <c r="C574" s="5">
        <f>MONTH(Table1[[#This Row],[Order Date]])</f>
        <v>6</v>
      </c>
      <c r="D574" t="s">
        <v>523</v>
      </c>
      <c r="E574" t="s">
        <v>123</v>
      </c>
      <c r="F574" t="s">
        <v>11</v>
      </c>
      <c r="G574" t="s">
        <v>12</v>
      </c>
      <c r="H574" t="s">
        <v>713</v>
      </c>
      <c r="I574">
        <v>62.02</v>
      </c>
      <c r="J574">
        <v>2</v>
      </c>
      <c r="K574">
        <v>22.48</v>
      </c>
    </row>
    <row r="575" spans="1:11" ht="16.5" x14ac:dyDescent="0.3">
      <c r="A575" s="1">
        <v>41797</v>
      </c>
      <c r="B575" s="5">
        <f>YEAR(Table1[[#This Row],[Order Date]])</f>
        <v>2014</v>
      </c>
      <c r="C575" s="5">
        <f>MONTH(Table1[[#This Row],[Order Date]])</f>
        <v>6</v>
      </c>
      <c r="D575" t="s">
        <v>788</v>
      </c>
      <c r="E575" t="s">
        <v>15</v>
      </c>
      <c r="F575" t="s">
        <v>11</v>
      </c>
      <c r="G575" t="s">
        <v>20</v>
      </c>
      <c r="H575" t="s">
        <v>781</v>
      </c>
      <c r="I575">
        <v>12.46</v>
      </c>
      <c r="J575">
        <v>3</v>
      </c>
      <c r="K575">
        <v>-20.56</v>
      </c>
    </row>
    <row r="576" spans="1:11" ht="16.5" x14ac:dyDescent="0.3">
      <c r="A576" s="1">
        <v>41797</v>
      </c>
      <c r="B576" s="5">
        <f>YEAR(Table1[[#This Row],[Order Date]])</f>
        <v>2014</v>
      </c>
      <c r="C576" s="5">
        <f>MONTH(Table1[[#This Row],[Order Date]])</f>
        <v>6</v>
      </c>
      <c r="D576" t="s">
        <v>789</v>
      </c>
      <c r="E576" t="s">
        <v>15</v>
      </c>
      <c r="F576" t="s">
        <v>34</v>
      </c>
      <c r="G576" t="s">
        <v>145</v>
      </c>
      <c r="H576" t="s">
        <v>790</v>
      </c>
      <c r="I576">
        <v>268.94</v>
      </c>
      <c r="J576">
        <v>3</v>
      </c>
      <c r="K576">
        <v>-209.77</v>
      </c>
    </row>
    <row r="577" spans="1:11" ht="16.5" x14ac:dyDescent="0.3">
      <c r="A577" s="1">
        <v>41798</v>
      </c>
      <c r="B577" s="5">
        <f>YEAR(Table1[[#This Row],[Order Date]])</f>
        <v>2014</v>
      </c>
      <c r="C577" s="5">
        <f>MONTH(Table1[[#This Row],[Order Date]])</f>
        <v>6</v>
      </c>
      <c r="D577" t="s">
        <v>791</v>
      </c>
      <c r="E577" t="s">
        <v>164</v>
      </c>
      <c r="F577" t="s">
        <v>34</v>
      </c>
      <c r="G577" t="s">
        <v>35</v>
      </c>
      <c r="H577" t="s">
        <v>792</v>
      </c>
      <c r="I577">
        <v>585.54999999999995</v>
      </c>
      <c r="J577">
        <v>3</v>
      </c>
      <c r="K577">
        <v>73.19</v>
      </c>
    </row>
    <row r="578" spans="1:11" ht="16.5" x14ac:dyDescent="0.3">
      <c r="A578" s="1">
        <v>41798</v>
      </c>
      <c r="B578" s="5">
        <f>YEAR(Table1[[#This Row],[Order Date]])</f>
        <v>2014</v>
      </c>
      <c r="C578" s="5">
        <f>MONTH(Table1[[#This Row],[Order Date]])</f>
        <v>6</v>
      </c>
      <c r="D578" t="s">
        <v>445</v>
      </c>
      <c r="E578" t="s">
        <v>120</v>
      </c>
      <c r="F578" t="s">
        <v>34</v>
      </c>
      <c r="G578" t="s">
        <v>35</v>
      </c>
      <c r="H578" t="s">
        <v>793</v>
      </c>
      <c r="I578">
        <v>170.35</v>
      </c>
      <c r="J578">
        <v>3</v>
      </c>
      <c r="K578">
        <v>10.65</v>
      </c>
    </row>
    <row r="579" spans="1:11" ht="16.5" x14ac:dyDescent="0.3">
      <c r="A579" s="1">
        <v>41798</v>
      </c>
      <c r="B579" s="5">
        <f>YEAR(Table1[[#This Row],[Order Date]])</f>
        <v>2014</v>
      </c>
      <c r="C579" s="5">
        <f>MONTH(Table1[[#This Row],[Order Date]])</f>
        <v>6</v>
      </c>
      <c r="D579" t="s">
        <v>794</v>
      </c>
      <c r="E579" t="s">
        <v>149</v>
      </c>
      <c r="F579" t="s">
        <v>11</v>
      </c>
      <c r="G579" t="s">
        <v>20</v>
      </c>
      <c r="H579" t="s">
        <v>737</v>
      </c>
      <c r="I579">
        <v>68.48</v>
      </c>
      <c r="J579">
        <v>2</v>
      </c>
      <c r="K579">
        <v>25.68</v>
      </c>
    </row>
    <row r="580" spans="1:11" ht="16.5" x14ac:dyDescent="0.3">
      <c r="A580" s="1">
        <v>41798</v>
      </c>
      <c r="B580" s="5">
        <f>YEAR(Table1[[#This Row],[Order Date]])</f>
        <v>2014</v>
      </c>
      <c r="C580" s="5">
        <f>MONTH(Table1[[#This Row],[Order Date]])</f>
        <v>6</v>
      </c>
      <c r="D580" t="s">
        <v>794</v>
      </c>
      <c r="E580" t="s">
        <v>149</v>
      </c>
      <c r="F580" t="s">
        <v>11</v>
      </c>
      <c r="G580" t="s">
        <v>18</v>
      </c>
      <c r="H580" t="s">
        <v>795</v>
      </c>
      <c r="I580">
        <v>1676.88</v>
      </c>
      <c r="J580">
        <v>6</v>
      </c>
      <c r="K580">
        <v>83.84</v>
      </c>
    </row>
    <row r="581" spans="1:11" ht="16.5" x14ac:dyDescent="0.3">
      <c r="A581" s="1">
        <v>41799</v>
      </c>
      <c r="B581" s="5">
        <f>YEAR(Table1[[#This Row],[Order Date]])</f>
        <v>2014</v>
      </c>
      <c r="C581" s="5">
        <f>MONTH(Table1[[#This Row],[Order Date]])</f>
        <v>6</v>
      </c>
      <c r="D581" t="s">
        <v>796</v>
      </c>
      <c r="E581" t="s">
        <v>27</v>
      </c>
      <c r="F581" t="s">
        <v>34</v>
      </c>
      <c r="G581" t="s">
        <v>47</v>
      </c>
      <c r="H581" t="s">
        <v>797</v>
      </c>
      <c r="I581">
        <v>48.86</v>
      </c>
      <c r="J581">
        <v>7</v>
      </c>
      <c r="K581">
        <v>14.17</v>
      </c>
    </row>
    <row r="582" spans="1:11" ht="16.5" x14ac:dyDescent="0.3">
      <c r="A582" s="1">
        <v>41799</v>
      </c>
      <c r="B582" s="5">
        <f>YEAR(Table1[[#This Row],[Order Date]])</f>
        <v>2014</v>
      </c>
      <c r="C582" s="5">
        <f>MONTH(Table1[[#This Row],[Order Date]])</f>
        <v>6</v>
      </c>
      <c r="D582" t="s">
        <v>796</v>
      </c>
      <c r="E582" t="s">
        <v>27</v>
      </c>
      <c r="F582" t="s">
        <v>11</v>
      </c>
      <c r="G582" t="s">
        <v>24</v>
      </c>
      <c r="H582" t="s">
        <v>798</v>
      </c>
      <c r="I582">
        <v>7.28</v>
      </c>
      <c r="J582">
        <v>4</v>
      </c>
      <c r="K582">
        <v>1.97</v>
      </c>
    </row>
    <row r="583" spans="1:11" ht="16.5" x14ac:dyDescent="0.3">
      <c r="A583" s="1">
        <v>41799</v>
      </c>
      <c r="B583" s="5">
        <f>YEAR(Table1[[#This Row],[Order Date]])</f>
        <v>2014</v>
      </c>
      <c r="C583" s="5">
        <f>MONTH(Table1[[#This Row],[Order Date]])</f>
        <v>6</v>
      </c>
      <c r="D583" t="s">
        <v>796</v>
      </c>
      <c r="E583" t="s">
        <v>27</v>
      </c>
      <c r="F583" t="s">
        <v>39</v>
      </c>
      <c r="G583" t="s">
        <v>40</v>
      </c>
      <c r="H583" t="s">
        <v>799</v>
      </c>
      <c r="I583">
        <v>907.15</v>
      </c>
      <c r="J583">
        <v>6</v>
      </c>
      <c r="K583">
        <v>90.72</v>
      </c>
    </row>
    <row r="584" spans="1:11" ht="16.5" x14ac:dyDescent="0.3">
      <c r="A584" s="1">
        <v>41799</v>
      </c>
      <c r="B584" s="5">
        <f>YEAR(Table1[[#This Row],[Order Date]])</f>
        <v>2014</v>
      </c>
      <c r="C584" s="5">
        <f>MONTH(Table1[[#This Row],[Order Date]])</f>
        <v>6</v>
      </c>
      <c r="D584" t="s">
        <v>796</v>
      </c>
      <c r="E584" t="s">
        <v>27</v>
      </c>
      <c r="F584" t="s">
        <v>11</v>
      </c>
      <c r="G584" t="s">
        <v>20</v>
      </c>
      <c r="H584" t="s">
        <v>800</v>
      </c>
      <c r="I584">
        <v>18.5</v>
      </c>
      <c r="J584">
        <v>3</v>
      </c>
      <c r="K584">
        <v>5.78</v>
      </c>
    </row>
    <row r="585" spans="1:11" ht="16.5" x14ac:dyDescent="0.3">
      <c r="A585" s="1">
        <v>41799</v>
      </c>
      <c r="B585" s="5">
        <f>YEAR(Table1[[#This Row],[Order Date]])</f>
        <v>2014</v>
      </c>
      <c r="C585" s="5">
        <f>MONTH(Table1[[#This Row],[Order Date]])</f>
        <v>6</v>
      </c>
      <c r="D585" t="s">
        <v>796</v>
      </c>
      <c r="E585" t="s">
        <v>27</v>
      </c>
      <c r="F585" t="s">
        <v>11</v>
      </c>
      <c r="G585" t="s">
        <v>92</v>
      </c>
      <c r="H585" t="s">
        <v>801</v>
      </c>
      <c r="I585">
        <v>114.9</v>
      </c>
      <c r="J585">
        <v>5</v>
      </c>
      <c r="K585">
        <v>34.47</v>
      </c>
    </row>
    <row r="586" spans="1:11" ht="16.5" x14ac:dyDescent="0.3">
      <c r="A586" s="1">
        <v>41799</v>
      </c>
      <c r="B586" s="5">
        <f>YEAR(Table1[[#This Row],[Order Date]])</f>
        <v>2014</v>
      </c>
      <c r="C586" s="5">
        <f>MONTH(Table1[[#This Row],[Order Date]])</f>
        <v>6</v>
      </c>
      <c r="D586" t="s">
        <v>796</v>
      </c>
      <c r="E586" t="s">
        <v>27</v>
      </c>
      <c r="F586" t="s">
        <v>34</v>
      </c>
      <c r="G586" t="s">
        <v>145</v>
      </c>
      <c r="H586" t="s">
        <v>741</v>
      </c>
      <c r="I586">
        <v>1706.18</v>
      </c>
      <c r="J586">
        <v>9</v>
      </c>
      <c r="K586">
        <v>85.31</v>
      </c>
    </row>
    <row r="587" spans="1:11" ht="16.5" x14ac:dyDescent="0.3">
      <c r="A587" s="1">
        <v>41799</v>
      </c>
      <c r="B587" s="5">
        <f>YEAR(Table1[[#This Row],[Order Date]])</f>
        <v>2014</v>
      </c>
      <c r="C587" s="5">
        <f>MONTH(Table1[[#This Row],[Order Date]])</f>
        <v>6</v>
      </c>
      <c r="D587" t="s">
        <v>796</v>
      </c>
      <c r="E587" t="s">
        <v>27</v>
      </c>
      <c r="F587" t="s">
        <v>39</v>
      </c>
      <c r="G587" t="s">
        <v>40</v>
      </c>
      <c r="H587" t="s">
        <v>802</v>
      </c>
      <c r="I587">
        <v>911.42</v>
      </c>
      <c r="J587">
        <v>4</v>
      </c>
      <c r="K587">
        <v>68.36</v>
      </c>
    </row>
    <row r="588" spans="1:11" ht="16.5" x14ac:dyDescent="0.3">
      <c r="A588" s="1">
        <v>41799</v>
      </c>
      <c r="B588" s="5">
        <f>YEAR(Table1[[#This Row],[Order Date]])</f>
        <v>2014</v>
      </c>
      <c r="C588" s="5">
        <f>MONTH(Table1[[#This Row],[Order Date]])</f>
        <v>6</v>
      </c>
      <c r="D588" t="s">
        <v>803</v>
      </c>
      <c r="E588" t="s">
        <v>10</v>
      </c>
      <c r="F588" t="s">
        <v>39</v>
      </c>
      <c r="G588" t="s">
        <v>40</v>
      </c>
      <c r="H588" t="s">
        <v>597</v>
      </c>
      <c r="I588">
        <v>7.99</v>
      </c>
      <c r="J588">
        <v>1</v>
      </c>
      <c r="K588">
        <v>0.6</v>
      </c>
    </row>
    <row r="589" spans="1:11" ht="16.5" x14ac:dyDescent="0.3">
      <c r="A589" s="1">
        <v>41799</v>
      </c>
      <c r="B589" s="5">
        <f>YEAR(Table1[[#This Row],[Order Date]])</f>
        <v>2014</v>
      </c>
      <c r="C589" s="5">
        <f>MONTH(Table1[[#This Row],[Order Date]])</f>
        <v>6</v>
      </c>
      <c r="D589" t="s">
        <v>803</v>
      </c>
      <c r="E589" t="s">
        <v>10</v>
      </c>
      <c r="F589" t="s">
        <v>39</v>
      </c>
      <c r="G589" t="s">
        <v>52</v>
      </c>
      <c r="H589" t="s">
        <v>804</v>
      </c>
      <c r="I589">
        <v>63.98</v>
      </c>
      <c r="J589">
        <v>2</v>
      </c>
      <c r="K589">
        <v>10.4</v>
      </c>
    </row>
    <row r="590" spans="1:11" ht="16.5" x14ac:dyDescent="0.3">
      <c r="A590" s="1">
        <v>41799</v>
      </c>
      <c r="B590" s="5">
        <f>YEAR(Table1[[#This Row],[Order Date]])</f>
        <v>2014</v>
      </c>
      <c r="C590" s="5">
        <f>MONTH(Table1[[#This Row],[Order Date]])</f>
        <v>6</v>
      </c>
      <c r="D590" t="s">
        <v>803</v>
      </c>
      <c r="E590" t="s">
        <v>10</v>
      </c>
      <c r="F590" t="s">
        <v>11</v>
      </c>
      <c r="G590" t="s">
        <v>24</v>
      </c>
      <c r="H590" t="s">
        <v>805</v>
      </c>
      <c r="I590">
        <v>70.37</v>
      </c>
      <c r="J590">
        <v>2</v>
      </c>
      <c r="K590">
        <v>6.16</v>
      </c>
    </row>
    <row r="591" spans="1:11" ht="16.5" x14ac:dyDescent="0.3">
      <c r="A591" s="1">
        <v>41799</v>
      </c>
      <c r="B591" s="5">
        <f>YEAR(Table1[[#This Row],[Order Date]])</f>
        <v>2014</v>
      </c>
      <c r="C591" s="5">
        <f>MONTH(Table1[[#This Row],[Order Date]])</f>
        <v>6</v>
      </c>
      <c r="D591" t="s">
        <v>806</v>
      </c>
      <c r="E591" t="s">
        <v>27</v>
      </c>
      <c r="F591" t="s">
        <v>11</v>
      </c>
      <c r="G591" t="s">
        <v>200</v>
      </c>
      <c r="H591" t="s">
        <v>807</v>
      </c>
      <c r="I591">
        <v>7.36</v>
      </c>
      <c r="J591">
        <v>2</v>
      </c>
      <c r="K591">
        <v>0.15</v>
      </c>
    </row>
    <row r="592" spans="1:11" ht="16.5" x14ac:dyDescent="0.3">
      <c r="A592" s="1">
        <v>41799</v>
      </c>
      <c r="B592" s="5">
        <f>YEAR(Table1[[#This Row],[Order Date]])</f>
        <v>2014</v>
      </c>
      <c r="C592" s="5">
        <f>MONTH(Table1[[#This Row],[Order Date]])</f>
        <v>6</v>
      </c>
      <c r="D592" t="s">
        <v>806</v>
      </c>
      <c r="E592" t="s">
        <v>27</v>
      </c>
      <c r="F592" t="s">
        <v>11</v>
      </c>
      <c r="G592" t="s">
        <v>24</v>
      </c>
      <c r="H592" t="s">
        <v>808</v>
      </c>
      <c r="I592">
        <v>23.1</v>
      </c>
      <c r="J592">
        <v>2</v>
      </c>
      <c r="K592">
        <v>10.63</v>
      </c>
    </row>
    <row r="593" spans="1:11" ht="16.5" x14ac:dyDescent="0.3">
      <c r="A593" s="1">
        <v>41799</v>
      </c>
      <c r="B593" s="5">
        <f>YEAR(Table1[[#This Row],[Order Date]])</f>
        <v>2014</v>
      </c>
      <c r="C593" s="5">
        <f>MONTH(Table1[[#This Row],[Order Date]])</f>
        <v>6</v>
      </c>
      <c r="D593" t="s">
        <v>809</v>
      </c>
      <c r="E593" t="s">
        <v>55</v>
      </c>
      <c r="F593" t="s">
        <v>34</v>
      </c>
      <c r="G593" t="s">
        <v>145</v>
      </c>
      <c r="H593" t="s">
        <v>810</v>
      </c>
      <c r="I593">
        <v>1441.3</v>
      </c>
      <c r="J593">
        <v>7</v>
      </c>
      <c r="K593">
        <v>245.02</v>
      </c>
    </row>
    <row r="594" spans="1:11" ht="16.5" x14ac:dyDescent="0.3">
      <c r="A594" s="1">
        <v>41799</v>
      </c>
      <c r="B594" s="5">
        <f>YEAR(Table1[[#This Row],[Order Date]])</f>
        <v>2014</v>
      </c>
      <c r="C594" s="5">
        <f>MONTH(Table1[[#This Row],[Order Date]])</f>
        <v>6</v>
      </c>
      <c r="D594" t="s">
        <v>355</v>
      </c>
      <c r="E594" t="s">
        <v>126</v>
      </c>
      <c r="F594" t="s">
        <v>11</v>
      </c>
      <c r="G594" t="s">
        <v>24</v>
      </c>
      <c r="H594" t="s">
        <v>811</v>
      </c>
      <c r="I594">
        <v>18.059999999999999</v>
      </c>
      <c r="J594">
        <v>7</v>
      </c>
      <c r="K594">
        <v>4.7</v>
      </c>
    </row>
    <row r="595" spans="1:11" ht="16.5" x14ac:dyDescent="0.3">
      <c r="A595" s="1">
        <v>41799</v>
      </c>
      <c r="B595" s="5">
        <f>YEAR(Table1[[#This Row],[Order Date]])</f>
        <v>2014</v>
      </c>
      <c r="C595" s="5">
        <f>MONTH(Table1[[#This Row],[Order Date]])</f>
        <v>6</v>
      </c>
      <c r="D595" t="s">
        <v>355</v>
      </c>
      <c r="E595" t="s">
        <v>126</v>
      </c>
      <c r="F595" t="s">
        <v>11</v>
      </c>
      <c r="G595" t="s">
        <v>12</v>
      </c>
      <c r="H595" t="s">
        <v>335</v>
      </c>
      <c r="I595">
        <v>79.14</v>
      </c>
      <c r="J595">
        <v>3</v>
      </c>
      <c r="K595">
        <v>36.4</v>
      </c>
    </row>
    <row r="596" spans="1:11" ht="16.5" x14ac:dyDescent="0.3">
      <c r="A596" s="1">
        <v>41799</v>
      </c>
      <c r="B596" s="5">
        <f>YEAR(Table1[[#This Row],[Order Date]])</f>
        <v>2014</v>
      </c>
      <c r="C596" s="5">
        <f>MONTH(Table1[[#This Row],[Order Date]])</f>
        <v>6</v>
      </c>
      <c r="D596" t="s">
        <v>355</v>
      </c>
      <c r="E596" t="s">
        <v>126</v>
      </c>
      <c r="F596" t="s">
        <v>34</v>
      </c>
      <c r="G596" t="s">
        <v>47</v>
      </c>
      <c r="H596" t="s">
        <v>812</v>
      </c>
      <c r="I596">
        <v>37.4</v>
      </c>
      <c r="J596">
        <v>2</v>
      </c>
      <c r="K596">
        <v>14.21</v>
      </c>
    </row>
    <row r="597" spans="1:11" ht="16.5" x14ac:dyDescent="0.3">
      <c r="A597" s="1">
        <v>41800</v>
      </c>
      <c r="B597" s="5">
        <f>YEAR(Table1[[#This Row],[Order Date]])</f>
        <v>2014</v>
      </c>
      <c r="C597" s="5">
        <f>MONTH(Table1[[#This Row],[Order Date]])</f>
        <v>6</v>
      </c>
      <c r="D597" t="s">
        <v>813</v>
      </c>
      <c r="E597" t="s">
        <v>110</v>
      </c>
      <c r="F597" t="s">
        <v>11</v>
      </c>
      <c r="G597" t="s">
        <v>16</v>
      </c>
      <c r="H597" t="s">
        <v>814</v>
      </c>
      <c r="I597">
        <v>491.55</v>
      </c>
      <c r="J597">
        <v>5</v>
      </c>
      <c r="K597">
        <v>240.86</v>
      </c>
    </row>
    <row r="598" spans="1:11" ht="16.5" x14ac:dyDescent="0.3">
      <c r="A598" s="1">
        <v>41803</v>
      </c>
      <c r="B598" s="5">
        <f>YEAR(Table1[[#This Row],[Order Date]])</f>
        <v>2014</v>
      </c>
      <c r="C598" s="5">
        <f>MONTH(Table1[[#This Row],[Order Date]])</f>
        <v>6</v>
      </c>
      <c r="D598" t="s">
        <v>285</v>
      </c>
      <c r="E598" t="s">
        <v>27</v>
      </c>
      <c r="F598" t="s">
        <v>11</v>
      </c>
      <c r="G598" t="s">
        <v>24</v>
      </c>
      <c r="H598" t="s">
        <v>207</v>
      </c>
      <c r="I598">
        <v>14.52</v>
      </c>
      <c r="J598">
        <v>3</v>
      </c>
      <c r="K598">
        <v>4.79</v>
      </c>
    </row>
    <row r="599" spans="1:11" ht="16.5" x14ac:dyDescent="0.3">
      <c r="A599" s="1">
        <v>41804</v>
      </c>
      <c r="B599" s="5">
        <f>YEAR(Table1[[#This Row],[Order Date]])</f>
        <v>2014</v>
      </c>
      <c r="C599" s="5">
        <f>MONTH(Table1[[#This Row],[Order Date]])</f>
        <v>6</v>
      </c>
      <c r="D599" t="s">
        <v>815</v>
      </c>
      <c r="E599" t="s">
        <v>110</v>
      </c>
      <c r="F599" t="s">
        <v>34</v>
      </c>
      <c r="G599" t="s">
        <v>74</v>
      </c>
      <c r="H599" t="s">
        <v>816</v>
      </c>
      <c r="I599">
        <v>212.94</v>
      </c>
      <c r="J599">
        <v>3</v>
      </c>
      <c r="K599">
        <v>57.49</v>
      </c>
    </row>
    <row r="600" spans="1:11" ht="16.5" x14ac:dyDescent="0.3">
      <c r="A600" s="1">
        <v>41805</v>
      </c>
      <c r="B600" s="5">
        <f>YEAR(Table1[[#This Row],[Order Date]])</f>
        <v>2014</v>
      </c>
      <c r="C600" s="5">
        <f>MONTH(Table1[[#This Row],[Order Date]])</f>
        <v>6</v>
      </c>
      <c r="D600" t="s">
        <v>817</v>
      </c>
      <c r="E600" t="s">
        <v>10</v>
      </c>
      <c r="F600" t="s">
        <v>34</v>
      </c>
      <c r="G600" t="s">
        <v>145</v>
      </c>
      <c r="H600" t="s">
        <v>818</v>
      </c>
      <c r="I600">
        <v>99.92</v>
      </c>
      <c r="J600">
        <v>2</v>
      </c>
      <c r="K600">
        <v>-18.559999999999999</v>
      </c>
    </row>
    <row r="601" spans="1:11" ht="16.5" x14ac:dyDescent="0.3">
      <c r="A601" s="1">
        <v>41805</v>
      </c>
      <c r="B601" s="5">
        <f>YEAR(Table1[[#This Row],[Order Date]])</f>
        <v>2014</v>
      </c>
      <c r="C601" s="5">
        <f>MONTH(Table1[[#This Row],[Order Date]])</f>
        <v>6</v>
      </c>
      <c r="D601" t="s">
        <v>817</v>
      </c>
      <c r="E601" t="s">
        <v>10</v>
      </c>
      <c r="F601" t="s">
        <v>34</v>
      </c>
      <c r="G601" t="s">
        <v>35</v>
      </c>
      <c r="H601" t="s">
        <v>294</v>
      </c>
      <c r="I601">
        <v>797.94</v>
      </c>
      <c r="J601">
        <v>4</v>
      </c>
      <c r="K601">
        <v>-57</v>
      </c>
    </row>
    <row r="602" spans="1:11" ht="16.5" x14ac:dyDescent="0.3">
      <c r="A602" s="1">
        <v>41805</v>
      </c>
      <c r="B602" s="5">
        <f>YEAR(Table1[[#This Row],[Order Date]])</f>
        <v>2014</v>
      </c>
      <c r="C602" s="5">
        <f>MONTH(Table1[[#This Row],[Order Date]])</f>
        <v>6</v>
      </c>
      <c r="D602" t="s">
        <v>817</v>
      </c>
      <c r="E602" t="s">
        <v>10</v>
      </c>
      <c r="F602" t="s">
        <v>11</v>
      </c>
      <c r="G602" t="s">
        <v>20</v>
      </c>
      <c r="H602" t="s">
        <v>819</v>
      </c>
      <c r="I602">
        <v>8.57</v>
      </c>
      <c r="J602">
        <v>3</v>
      </c>
      <c r="K602">
        <v>-14.57</v>
      </c>
    </row>
    <row r="603" spans="1:11" ht="16.5" x14ac:dyDescent="0.3">
      <c r="A603" s="1">
        <v>41805</v>
      </c>
      <c r="B603" s="5">
        <f>YEAR(Table1[[#This Row],[Order Date]])</f>
        <v>2014</v>
      </c>
      <c r="C603" s="5">
        <f>MONTH(Table1[[#This Row],[Order Date]])</f>
        <v>6</v>
      </c>
      <c r="D603" t="s">
        <v>820</v>
      </c>
      <c r="E603" t="s">
        <v>10</v>
      </c>
      <c r="F603" t="s">
        <v>11</v>
      </c>
      <c r="G603" t="s">
        <v>12</v>
      </c>
      <c r="H603" t="s">
        <v>821</v>
      </c>
      <c r="I603">
        <v>36.54</v>
      </c>
      <c r="J603">
        <v>2</v>
      </c>
      <c r="K603">
        <v>11.88</v>
      </c>
    </row>
    <row r="604" spans="1:11" ht="16.5" x14ac:dyDescent="0.3">
      <c r="A604" s="1">
        <v>41806</v>
      </c>
      <c r="B604" s="5">
        <f>YEAR(Table1[[#This Row],[Order Date]])</f>
        <v>2014</v>
      </c>
      <c r="C604" s="5">
        <f>MONTH(Table1[[#This Row],[Order Date]])</f>
        <v>6</v>
      </c>
      <c r="D604" t="s">
        <v>822</v>
      </c>
      <c r="E604" t="s">
        <v>129</v>
      </c>
      <c r="F604" t="s">
        <v>34</v>
      </c>
      <c r="G604" t="s">
        <v>35</v>
      </c>
      <c r="H604" t="s">
        <v>194</v>
      </c>
      <c r="I604">
        <v>647.84</v>
      </c>
      <c r="J604">
        <v>8</v>
      </c>
      <c r="K604">
        <v>32.39</v>
      </c>
    </row>
    <row r="605" spans="1:11" ht="16.5" x14ac:dyDescent="0.3">
      <c r="A605" s="1">
        <v>41806</v>
      </c>
      <c r="B605" s="5">
        <f>YEAR(Table1[[#This Row],[Order Date]])</f>
        <v>2014</v>
      </c>
      <c r="C605" s="5">
        <f>MONTH(Table1[[#This Row],[Order Date]])</f>
        <v>6</v>
      </c>
      <c r="D605" t="s">
        <v>280</v>
      </c>
      <c r="E605" t="s">
        <v>149</v>
      </c>
      <c r="F605" t="s">
        <v>11</v>
      </c>
      <c r="G605" t="s">
        <v>63</v>
      </c>
      <c r="H605" t="s">
        <v>64</v>
      </c>
      <c r="I605">
        <v>41.4</v>
      </c>
      <c r="J605">
        <v>5</v>
      </c>
      <c r="K605">
        <v>19.46</v>
      </c>
    </row>
    <row r="606" spans="1:11" ht="16.5" x14ac:dyDescent="0.3">
      <c r="A606" s="1">
        <v>41806</v>
      </c>
      <c r="B606" s="5">
        <f>YEAR(Table1[[#This Row],[Order Date]])</f>
        <v>2014</v>
      </c>
      <c r="C606" s="5">
        <f>MONTH(Table1[[#This Row],[Order Date]])</f>
        <v>6</v>
      </c>
      <c r="D606" t="s">
        <v>280</v>
      </c>
      <c r="E606" t="s">
        <v>149</v>
      </c>
      <c r="F606" t="s">
        <v>11</v>
      </c>
      <c r="G606" t="s">
        <v>24</v>
      </c>
      <c r="H606" t="s">
        <v>823</v>
      </c>
      <c r="I606">
        <v>35</v>
      </c>
      <c r="J606">
        <v>4</v>
      </c>
      <c r="K606">
        <v>10.5</v>
      </c>
    </row>
    <row r="607" spans="1:11" ht="16.5" x14ac:dyDescent="0.3">
      <c r="A607" s="1">
        <v>41806</v>
      </c>
      <c r="B607" s="5">
        <f>YEAR(Table1[[#This Row],[Order Date]])</f>
        <v>2014</v>
      </c>
      <c r="C607" s="5">
        <f>MONTH(Table1[[#This Row],[Order Date]])</f>
        <v>6</v>
      </c>
      <c r="D607" t="s">
        <v>280</v>
      </c>
      <c r="E607" t="s">
        <v>149</v>
      </c>
      <c r="F607" t="s">
        <v>11</v>
      </c>
      <c r="G607" t="s">
        <v>20</v>
      </c>
      <c r="H607" t="s">
        <v>469</v>
      </c>
      <c r="I607">
        <v>39.549999999999997</v>
      </c>
      <c r="J607">
        <v>3</v>
      </c>
      <c r="K607">
        <v>14.34</v>
      </c>
    </row>
    <row r="608" spans="1:11" ht="16.5" x14ac:dyDescent="0.3">
      <c r="A608" s="1">
        <v>41807</v>
      </c>
      <c r="B608" s="5">
        <f>YEAR(Table1[[#This Row],[Order Date]])</f>
        <v>2014</v>
      </c>
      <c r="C608" s="5">
        <f>MONTH(Table1[[#This Row],[Order Date]])</f>
        <v>6</v>
      </c>
      <c r="D608" t="s">
        <v>824</v>
      </c>
      <c r="E608" t="s">
        <v>59</v>
      </c>
      <c r="F608" t="s">
        <v>39</v>
      </c>
      <c r="G608" t="s">
        <v>302</v>
      </c>
      <c r="H608" t="s">
        <v>825</v>
      </c>
      <c r="I608">
        <v>65.97</v>
      </c>
      <c r="J608">
        <v>3</v>
      </c>
      <c r="K608">
        <v>31.01</v>
      </c>
    </row>
    <row r="609" spans="1:11" ht="16.5" x14ac:dyDescent="0.3">
      <c r="A609" s="1">
        <v>41807</v>
      </c>
      <c r="B609" s="5">
        <f>YEAR(Table1[[#This Row],[Order Date]])</f>
        <v>2014</v>
      </c>
      <c r="C609" s="5">
        <f>MONTH(Table1[[#This Row],[Order Date]])</f>
        <v>6</v>
      </c>
      <c r="D609" t="s">
        <v>826</v>
      </c>
      <c r="E609" t="s">
        <v>164</v>
      </c>
      <c r="F609" t="s">
        <v>34</v>
      </c>
      <c r="G609" t="s">
        <v>47</v>
      </c>
      <c r="H609" t="s">
        <v>281</v>
      </c>
      <c r="I609">
        <v>6.24</v>
      </c>
      <c r="J609">
        <v>3</v>
      </c>
      <c r="K609">
        <v>2.62</v>
      </c>
    </row>
    <row r="610" spans="1:11" ht="16.5" x14ac:dyDescent="0.3">
      <c r="A610" s="1">
        <v>41807</v>
      </c>
      <c r="B610" s="5">
        <f>YEAR(Table1[[#This Row],[Order Date]])</f>
        <v>2014</v>
      </c>
      <c r="C610" s="5">
        <f>MONTH(Table1[[#This Row],[Order Date]])</f>
        <v>6</v>
      </c>
      <c r="D610" t="s">
        <v>826</v>
      </c>
      <c r="E610" t="s">
        <v>164</v>
      </c>
      <c r="F610" t="s">
        <v>11</v>
      </c>
      <c r="G610" t="s">
        <v>43</v>
      </c>
      <c r="H610" t="s">
        <v>827</v>
      </c>
      <c r="I610">
        <v>17.899999999999999</v>
      </c>
      <c r="J610">
        <v>5</v>
      </c>
      <c r="K610">
        <v>8.9499999999999993</v>
      </c>
    </row>
    <row r="611" spans="1:11" ht="16.5" x14ac:dyDescent="0.3">
      <c r="A611" s="1">
        <v>41807</v>
      </c>
      <c r="B611" s="5">
        <f>YEAR(Table1[[#This Row],[Order Date]])</f>
        <v>2014</v>
      </c>
      <c r="C611" s="5">
        <f>MONTH(Table1[[#This Row],[Order Date]])</f>
        <v>6</v>
      </c>
      <c r="D611" t="s">
        <v>826</v>
      </c>
      <c r="E611" t="s">
        <v>164</v>
      </c>
      <c r="F611" t="s">
        <v>11</v>
      </c>
      <c r="G611" t="s">
        <v>20</v>
      </c>
      <c r="H611" t="s">
        <v>828</v>
      </c>
      <c r="I611">
        <v>3266.38</v>
      </c>
      <c r="J611">
        <v>3</v>
      </c>
      <c r="K611">
        <v>1061.57</v>
      </c>
    </row>
    <row r="612" spans="1:11" ht="16.5" x14ac:dyDescent="0.3">
      <c r="A612" s="1">
        <v>41807</v>
      </c>
      <c r="B612" s="5">
        <f>YEAR(Table1[[#This Row],[Order Date]])</f>
        <v>2014</v>
      </c>
      <c r="C612" s="5">
        <f>MONTH(Table1[[#This Row],[Order Date]])</f>
        <v>6</v>
      </c>
      <c r="D612" t="s">
        <v>829</v>
      </c>
      <c r="E612" t="s">
        <v>15</v>
      </c>
      <c r="F612" t="s">
        <v>11</v>
      </c>
      <c r="G612" t="s">
        <v>12</v>
      </c>
      <c r="H612" t="s">
        <v>830</v>
      </c>
      <c r="I612">
        <v>62.02</v>
      </c>
      <c r="J612">
        <v>2</v>
      </c>
      <c r="K612">
        <v>22.48</v>
      </c>
    </row>
    <row r="613" spans="1:11" ht="16.5" x14ac:dyDescent="0.3">
      <c r="A613" s="1">
        <v>41808</v>
      </c>
      <c r="B613" s="5">
        <f>YEAR(Table1[[#This Row],[Order Date]])</f>
        <v>2014</v>
      </c>
      <c r="C613" s="5">
        <f>MONTH(Table1[[#This Row],[Order Date]])</f>
        <v>6</v>
      </c>
      <c r="D613" t="s">
        <v>831</v>
      </c>
      <c r="E613" t="s">
        <v>27</v>
      </c>
      <c r="F613" t="s">
        <v>39</v>
      </c>
      <c r="G613" t="s">
        <v>40</v>
      </c>
      <c r="H613" t="s">
        <v>832</v>
      </c>
      <c r="I613">
        <v>139.80000000000001</v>
      </c>
      <c r="J613">
        <v>5</v>
      </c>
      <c r="K613">
        <v>12.23</v>
      </c>
    </row>
    <row r="614" spans="1:11" ht="16.5" x14ac:dyDescent="0.3">
      <c r="A614" s="1">
        <v>41810</v>
      </c>
      <c r="B614" s="5">
        <f>YEAR(Table1[[#This Row],[Order Date]])</f>
        <v>2014</v>
      </c>
      <c r="C614" s="5">
        <f>MONTH(Table1[[#This Row],[Order Date]])</f>
        <v>6</v>
      </c>
      <c r="D614" t="s">
        <v>252</v>
      </c>
      <c r="E614" t="s">
        <v>10</v>
      </c>
      <c r="F614" t="s">
        <v>39</v>
      </c>
      <c r="G614" t="s">
        <v>40</v>
      </c>
      <c r="H614" t="s">
        <v>833</v>
      </c>
      <c r="I614">
        <v>201.58</v>
      </c>
      <c r="J614">
        <v>2</v>
      </c>
      <c r="K614">
        <v>20.16</v>
      </c>
    </row>
    <row r="615" spans="1:11" ht="16.5" x14ac:dyDescent="0.3">
      <c r="A615" s="1">
        <v>41810</v>
      </c>
      <c r="B615" s="5">
        <f>YEAR(Table1[[#This Row],[Order Date]])</f>
        <v>2014</v>
      </c>
      <c r="C615" s="5">
        <f>MONTH(Table1[[#This Row],[Order Date]])</f>
        <v>6</v>
      </c>
      <c r="D615" t="s">
        <v>252</v>
      </c>
      <c r="E615" t="s">
        <v>10</v>
      </c>
      <c r="F615" t="s">
        <v>11</v>
      </c>
      <c r="G615" t="s">
        <v>20</v>
      </c>
      <c r="H615" t="s">
        <v>834</v>
      </c>
      <c r="I615">
        <v>3.39</v>
      </c>
      <c r="J615">
        <v>4</v>
      </c>
      <c r="K615">
        <v>-5.09</v>
      </c>
    </row>
    <row r="616" spans="1:11" ht="16.5" x14ac:dyDescent="0.3">
      <c r="A616" s="1">
        <v>41810</v>
      </c>
      <c r="B616" s="5">
        <f>YEAR(Table1[[#This Row],[Order Date]])</f>
        <v>2014</v>
      </c>
      <c r="C616" s="5">
        <f>MONTH(Table1[[#This Row],[Order Date]])</f>
        <v>6</v>
      </c>
      <c r="D616" t="s">
        <v>252</v>
      </c>
      <c r="E616" t="s">
        <v>10</v>
      </c>
      <c r="F616" t="s">
        <v>34</v>
      </c>
      <c r="G616" t="s">
        <v>74</v>
      </c>
      <c r="H616" t="s">
        <v>835</v>
      </c>
      <c r="I616">
        <v>193.07</v>
      </c>
      <c r="J616">
        <v>4</v>
      </c>
      <c r="K616">
        <v>-19.87</v>
      </c>
    </row>
    <row r="617" spans="1:11" ht="16.5" x14ac:dyDescent="0.3">
      <c r="A617" s="1">
        <v>41810</v>
      </c>
      <c r="B617" s="5">
        <f>YEAR(Table1[[#This Row],[Order Date]])</f>
        <v>2014</v>
      </c>
      <c r="C617" s="5">
        <f>MONTH(Table1[[#This Row],[Order Date]])</f>
        <v>6</v>
      </c>
      <c r="D617" t="s">
        <v>252</v>
      </c>
      <c r="E617" t="s">
        <v>10</v>
      </c>
      <c r="F617" t="s">
        <v>11</v>
      </c>
      <c r="G617" t="s">
        <v>12</v>
      </c>
      <c r="H617" t="s">
        <v>836</v>
      </c>
      <c r="I617">
        <v>15.55</v>
      </c>
      <c r="J617">
        <v>3</v>
      </c>
      <c r="K617">
        <v>5.44</v>
      </c>
    </row>
    <row r="618" spans="1:11" ht="16.5" x14ac:dyDescent="0.3">
      <c r="A618" s="1">
        <v>41810</v>
      </c>
      <c r="B618" s="5">
        <f>YEAR(Table1[[#This Row],[Order Date]])</f>
        <v>2014</v>
      </c>
      <c r="C618" s="5">
        <f>MONTH(Table1[[#This Row],[Order Date]])</f>
        <v>6</v>
      </c>
      <c r="D618" t="s">
        <v>252</v>
      </c>
      <c r="E618" t="s">
        <v>10</v>
      </c>
      <c r="F618" t="s">
        <v>11</v>
      </c>
      <c r="G618" t="s">
        <v>12</v>
      </c>
      <c r="H618" t="s">
        <v>240</v>
      </c>
      <c r="I618">
        <v>11.65</v>
      </c>
      <c r="J618">
        <v>2</v>
      </c>
      <c r="K618">
        <v>4.08</v>
      </c>
    </row>
    <row r="619" spans="1:11" ht="16.5" x14ac:dyDescent="0.3">
      <c r="A619" s="1">
        <v>41810</v>
      </c>
      <c r="B619" s="5">
        <f>YEAR(Table1[[#This Row],[Order Date]])</f>
        <v>2014</v>
      </c>
      <c r="C619" s="5">
        <f>MONTH(Table1[[#This Row],[Order Date]])</f>
        <v>6</v>
      </c>
      <c r="D619" t="s">
        <v>252</v>
      </c>
      <c r="E619" t="s">
        <v>10</v>
      </c>
      <c r="F619" t="s">
        <v>39</v>
      </c>
      <c r="G619" t="s">
        <v>302</v>
      </c>
      <c r="H619" t="s">
        <v>837</v>
      </c>
      <c r="I619">
        <v>418.8</v>
      </c>
      <c r="J619">
        <v>2</v>
      </c>
      <c r="K619">
        <v>-97.72</v>
      </c>
    </row>
    <row r="620" spans="1:11" ht="16.5" x14ac:dyDescent="0.3">
      <c r="A620" s="1">
        <v>41810</v>
      </c>
      <c r="B620" s="5">
        <f>YEAR(Table1[[#This Row],[Order Date]])</f>
        <v>2014</v>
      </c>
      <c r="C620" s="5">
        <f>MONTH(Table1[[#This Row],[Order Date]])</f>
        <v>6</v>
      </c>
      <c r="D620" t="s">
        <v>252</v>
      </c>
      <c r="E620" t="s">
        <v>10</v>
      </c>
      <c r="F620" t="s">
        <v>11</v>
      </c>
      <c r="G620" t="s">
        <v>18</v>
      </c>
      <c r="H620" t="s">
        <v>838</v>
      </c>
      <c r="I620">
        <v>509.49</v>
      </c>
      <c r="J620">
        <v>7</v>
      </c>
      <c r="K620">
        <v>-127.37</v>
      </c>
    </row>
    <row r="621" spans="1:11" ht="16.5" x14ac:dyDescent="0.3">
      <c r="A621" s="1">
        <v>41810</v>
      </c>
      <c r="B621" s="5">
        <f>YEAR(Table1[[#This Row],[Order Date]])</f>
        <v>2014</v>
      </c>
      <c r="C621" s="5">
        <f>MONTH(Table1[[#This Row],[Order Date]])</f>
        <v>6</v>
      </c>
      <c r="D621" t="s">
        <v>839</v>
      </c>
      <c r="E621" t="s">
        <v>840</v>
      </c>
      <c r="F621" t="s">
        <v>11</v>
      </c>
      <c r="G621" t="s">
        <v>92</v>
      </c>
      <c r="H621" t="s">
        <v>746</v>
      </c>
      <c r="I621">
        <v>471.9</v>
      </c>
      <c r="J621">
        <v>6</v>
      </c>
      <c r="K621">
        <v>155.72999999999999</v>
      </c>
    </row>
    <row r="622" spans="1:11" ht="16.5" x14ac:dyDescent="0.3">
      <c r="A622" s="1">
        <v>41810</v>
      </c>
      <c r="B622" s="5">
        <f>YEAR(Table1[[#This Row],[Order Date]])</f>
        <v>2014</v>
      </c>
      <c r="C622" s="5">
        <f>MONTH(Table1[[#This Row],[Order Date]])</f>
        <v>6</v>
      </c>
      <c r="D622" t="s">
        <v>839</v>
      </c>
      <c r="E622" t="s">
        <v>840</v>
      </c>
      <c r="F622" t="s">
        <v>11</v>
      </c>
      <c r="G622" t="s">
        <v>24</v>
      </c>
      <c r="H622" t="s">
        <v>841</v>
      </c>
      <c r="I622">
        <v>3.52</v>
      </c>
      <c r="J622">
        <v>2</v>
      </c>
      <c r="K622">
        <v>1.69</v>
      </c>
    </row>
    <row r="623" spans="1:11" ht="16.5" x14ac:dyDescent="0.3">
      <c r="A623" s="1">
        <v>41811</v>
      </c>
      <c r="B623" s="5">
        <f>YEAR(Table1[[#This Row],[Order Date]])</f>
        <v>2014</v>
      </c>
      <c r="C623" s="5">
        <f>MONTH(Table1[[#This Row],[Order Date]])</f>
        <v>6</v>
      </c>
      <c r="D623" t="s">
        <v>667</v>
      </c>
      <c r="E623" t="s">
        <v>55</v>
      </c>
      <c r="F623" t="s">
        <v>34</v>
      </c>
      <c r="G623" t="s">
        <v>47</v>
      </c>
      <c r="H623" t="s">
        <v>842</v>
      </c>
      <c r="I623">
        <v>104.01</v>
      </c>
      <c r="J623">
        <v>1</v>
      </c>
      <c r="K623">
        <v>14.56</v>
      </c>
    </row>
    <row r="624" spans="1:11" ht="16.5" x14ac:dyDescent="0.3">
      <c r="A624" s="1">
        <v>41811</v>
      </c>
      <c r="B624" s="5">
        <f>YEAR(Table1[[#This Row],[Order Date]])</f>
        <v>2014</v>
      </c>
      <c r="C624" s="5">
        <f>MONTH(Table1[[#This Row],[Order Date]])</f>
        <v>6</v>
      </c>
      <c r="D624" t="s">
        <v>667</v>
      </c>
      <c r="E624" t="s">
        <v>55</v>
      </c>
      <c r="F624" t="s">
        <v>39</v>
      </c>
      <c r="G624" t="s">
        <v>40</v>
      </c>
      <c r="H624" t="s">
        <v>802</v>
      </c>
      <c r="I624">
        <v>284.82</v>
      </c>
      <c r="J624">
        <v>1</v>
      </c>
      <c r="K624">
        <v>74.05</v>
      </c>
    </row>
    <row r="625" spans="1:11" ht="16.5" x14ac:dyDescent="0.3">
      <c r="A625" s="1">
        <v>41811</v>
      </c>
      <c r="B625" s="5">
        <f>YEAR(Table1[[#This Row],[Order Date]])</f>
        <v>2014</v>
      </c>
      <c r="C625" s="5">
        <f>MONTH(Table1[[#This Row],[Order Date]])</f>
        <v>6</v>
      </c>
      <c r="D625" t="s">
        <v>667</v>
      </c>
      <c r="E625" t="s">
        <v>55</v>
      </c>
      <c r="F625" t="s">
        <v>11</v>
      </c>
      <c r="G625" t="s">
        <v>18</v>
      </c>
      <c r="H625" t="s">
        <v>843</v>
      </c>
      <c r="I625">
        <v>36.840000000000003</v>
      </c>
      <c r="J625">
        <v>3</v>
      </c>
      <c r="K625">
        <v>10.32</v>
      </c>
    </row>
    <row r="626" spans="1:11" ht="16.5" x14ac:dyDescent="0.3">
      <c r="A626" s="1">
        <v>41811</v>
      </c>
      <c r="B626" s="5">
        <f>YEAR(Table1[[#This Row],[Order Date]])</f>
        <v>2014</v>
      </c>
      <c r="C626" s="5">
        <f>MONTH(Table1[[#This Row],[Order Date]])</f>
        <v>6</v>
      </c>
      <c r="D626" t="s">
        <v>227</v>
      </c>
      <c r="E626" t="s">
        <v>177</v>
      </c>
      <c r="F626" t="s">
        <v>39</v>
      </c>
      <c r="G626" t="s">
        <v>40</v>
      </c>
      <c r="H626" t="s">
        <v>42</v>
      </c>
      <c r="I626">
        <v>1322.93</v>
      </c>
      <c r="J626">
        <v>7</v>
      </c>
      <c r="K626">
        <v>357.19</v>
      </c>
    </row>
    <row r="627" spans="1:11" ht="16.5" x14ac:dyDescent="0.3">
      <c r="A627" s="1">
        <v>41811</v>
      </c>
      <c r="B627" s="5">
        <f>YEAR(Table1[[#This Row],[Order Date]])</f>
        <v>2014</v>
      </c>
      <c r="C627" s="5">
        <f>MONTH(Table1[[#This Row],[Order Date]])</f>
        <v>6</v>
      </c>
      <c r="D627" t="s">
        <v>227</v>
      </c>
      <c r="E627" t="s">
        <v>177</v>
      </c>
      <c r="F627" t="s">
        <v>11</v>
      </c>
      <c r="G627" t="s">
        <v>24</v>
      </c>
      <c r="H627" t="s">
        <v>844</v>
      </c>
      <c r="I627">
        <v>3.76</v>
      </c>
      <c r="J627">
        <v>2</v>
      </c>
      <c r="K627">
        <v>1.0900000000000001</v>
      </c>
    </row>
    <row r="628" spans="1:11" ht="16.5" x14ac:dyDescent="0.3">
      <c r="A628" s="1">
        <v>41811</v>
      </c>
      <c r="B628" s="5">
        <f>YEAR(Table1[[#This Row],[Order Date]])</f>
        <v>2014</v>
      </c>
      <c r="C628" s="5">
        <f>MONTH(Table1[[#This Row],[Order Date]])</f>
        <v>6</v>
      </c>
      <c r="D628" t="s">
        <v>655</v>
      </c>
      <c r="E628" t="s">
        <v>613</v>
      </c>
      <c r="F628" t="s">
        <v>11</v>
      </c>
      <c r="G628" t="s">
        <v>24</v>
      </c>
      <c r="H628" t="s">
        <v>845</v>
      </c>
      <c r="I628">
        <v>21.4</v>
      </c>
      <c r="J628">
        <v>5</v>
      </c>
      <c r="K628">
        <v>6.21</v>
      </c>
    </row>
    <row r="629" spans="1:11" ht="16.5" x14ac:dyDescent="0.3">
      <c r="A629" s="1">
        <v>41811</v>
      </c>
      <c r="B629" s="5">
        <f>YEAR(Table1[[#This Row],[Order Date]])</f>
        <v>2014</v>
      </c>
      <c r="C629" s="5">
        <f>MONTH(Table1[[#This Row],[Order Date]])</f>
        <v>6</v>
      </c>
      <c r="D629" t="s">
        <v>523</v>
      </c>
      <c r="E629" t="s">
        <v>278</v>
      </c>
      <c r="F629" t="s">
        <v>11</v>
      </c>
      <c r="G629" t="s">
        <v>20</v>
      </c>
      <c r="H629" t="s">
        <v>846</v>
      </c>
      <c r="I629">
        <v>11.09</v>
      </c>
      <c r="J629">
        <v>7</v>
      </c>
      <c r="K629">
        <v>-8.1300000000000008</v>
      </c>
    </row>
    <row r="630" spans="1:11" ht="16.5" x14ac:dyDescent="0.3">
      <c r="A630" s="1">
        <v>41811</v>
      </c>
      <c r="B630" s="5">
        <f>YEAR(Table1[[#This Row],[Order Date]])</f>
        <v>2014</v>
      </c>
      <c r="C630" s="5">
        <f>MONTH(Table1[[#This Row],[Order Date]])</f>
        <v>6</v>
      </c>
      <c r="D630" t="s">
        <v>523</v>
      </c>
      <c r="E630" t="s">
        <v>278</v>
      </c>
      <c r="F630" t="s">
        <v>11</v>
      </c>
      <c r="G630" t="s">
        <v>20</v>
      </c>
      <c r="H630" t="s">
        <v>847</v>
      </c>
      <c r="I630">
        <v>25.16</v>
      </c>
      <c r="J630">
        <v>2</v>
      </c>
      <c r="K630">
        <v>-16.78</v>
      </c>
    </row>
    <row r="631" spans="1:11" ht="16.5" x14ac:dyDescent="0.3">
      <c r="A631" s="1">
        <v>41811</v>
      </c>
      <c r="B631" s="5">
        <f>YEAR(Table1[[#This Row],[Order Date]])</f>
        <v>2014</v>
      </c>
      <c r="C631" s="5">
        <f>MONTH(Table1[[#This Row],[Order Date]])</f>
        <v>6</v>
      </c>
      <c r="D631" t="s">
        <v>848</v>
      </c>
      <c r="E631" t="s">
        <v>23</v>
      </c>
      <c r="F631" t="s">
        <v>11</v>
      </c>
      <c r="G631" t="s">
        <v>63</v>
      </c>
      <c r="H631" t="s">
        <v>64</v>
      </c>
      <c r="I631">
        <v>24.9</v>
      </c>
      <c r="J631">
        <v>4</v>
      </c>
      <c r="K631">
        <v>8.4</v>
      </c>
    </row>
    <row r="632" spans="1:11" ht="16.5" x14ac:dyDescent="0.3">
      <c r="A632" s="1">
        <v>41811</v>
      </c>
      <c r="B632" s="5">
        <f>YEAR(Table1[[#This Row],[Order Date]])</f>
        <v>2014</v>
      </c>
      <c r="C632" s="5">
        <f>MONTH(Table1[[#This Row],[Order Date]])</f>
        <v>6</v>
      </c>
      <c r="D632" t="s">
        <v>848</v>
      </c>
      <c r="E632" t="s">
        <v>23</v>
      </c>
      <c r="F632" t="s">
        <v>34</v>
      </c>
      <c r="G632" t="s">
        <v>47</v>
      </c>
      <c r="H632" t="s">
        <v>849</v>
      </c>
      <c r="I632">
        <v>3.98</v>
      </c>
      <c r="J632">
        <v>1</v>
      </c>
      <c r="K632">
        <v>0.65</v>
      </c>
    </row>
    <row r="633" spans="1:11" ht="16.5" x14ac:dyDescent="0.3">
      <c r="A633" s="1">
        <v>41811</v>
      </c>
      <c r="B633" s="5">
        <f>YEAR(Table1[[#This Row],[Order Date]])</f>
        <v>2014</v>
      </c>
      <c r="C633" s="5">
        <f>MONTH(Table1[[#This Row],[Order Date]])</f>
        <v>6</v>
      </c>
      <c r="D633" t="s">
        <v>848</v>
      </c>
      <c r="E633" t="s">
        <v>23</v>
      </c>
      <c r="F633" t="s">
        <v>39</v>
      </c>
      <c r="G633" t="s">
        <v>52</v>
      </c>
      <c r="H633" t="s">
        <v>84</v>
      </c>
      <c r="I633">
        <v>95.97</v>
      </c>
      <c r="J633">
        <v>4</v>
      </c>
      <c r="K633">
        <v>28.79</v>
      </c>
    </row>
    <row r="634" spans="1:11" ht="16.5" x14ac:dyDescent="0.3">
      <c r="A634" s="1">
        <v>41811</v>
      </c>
      <c r="B634" s="5">
        <f>YEAR(Table1[[#This Row],[Order Date]])</f>
        <v>2014</v>
      </c>
      <c r="C634" s="5">
        <f>MONTH(Table1[[#This Row],[Order Date]])</f>
        <v>6</v>
      </c>
      <c r="D634" t="s">
        <v>848</v>
      </c>
      <c r="E634" t="s">
        <v>23</v>
      </c>
      <c r="F634" t="s">
        <v>39</v>
      </c>
      <c r="G634" t="s">
        <v>302</v>
      </c>
      <c r="H634" t="s">
        <v>850</v>
      </c>
      <c r="I634">
        <v>206.99</v>
      </c>
      <c r="J634">
        <v>3</v>
      </c>
      <c r="K634">
        <v>-172.49</v>
      </c>
    </row>
    <row r="635" spans="1:11" ht="16.5" x14ac:dyDescent="0.3">
      <c r="A635" s="1">
        <v>41811</v>
      </c>
      <c r="B635" s="5">
        <f>YEAR(Table1[[#This Row],[Order Date]])</f>
        <v>2014</v>
      </c>
      <c r="C635" s="5">
        <f>MONTH(Table1[[#This Row],[Order Date]])</f>
        <v>6</v>
      </c>
      <c r="D635" t="s">
        <v>848</v>
      </c>
      <c r="E635" t="s">
        <v>23</v>
      </c>
      <c r="F635" t="s">
        <v>11</v>
      </c>
      <c r="G635" t="s">
        <v>92</v>
      </c>
      <c r="H635" t="s">
        <v>851</v>
      </c>
      <c r="I635">
        <v>44.42</v>
      </c>
      <c r="J635">
        <v>2</v>
      </c>
      <c r="K635">
        <v>3.89</v>
      </c>
    </row>
    <row r="636" spans="1:11" ht="16.5" x14ac:dyDescent="0.3">
      <c r="A636" s="1">
        <v>41811</v>
      </c>
      <c r="B636" s="5">
        <f>YEAR(Table1[[#This Row],[Order Date]])</f>
        <v>2014</v>
      </c>
      <c r="C636" s="5">
        <f>MONTH(Table1[[#This Row],[Order Date]])</f>
        <v>6</v>
      </c>
      <c r="D636" t="s">
        <v>848</v>
      </c>
      <c r="E636" t="s">
        <v>23</v>
      </c>
      <c r="F636" t="s">
        <v>11</v>
      </c>
      <c r="G636" t="s">
        <v>20</v>
      </c>
      <c r="H636" t="s">
        <v>852</v>
      </c>
      <c r="I636">
        <v>9.01</v>
      </c>
      <c r="J636">
        <v>2</v>
      </c>
      <c r="K636">
        <v>-7.2</v>
      </c>
    </row>
    <row r="637" spans="1:11" ht="16.5" x14ac:dyDescent="0.3">
      <c r="A637" s="1">
        <v>41811</v>
      </c>
      <c r="B637" s="5">
        <f>YEAR(Table1[[#This Row],[Order Date]])</f>
        <v>2014</v>
      </c>
      <c r="C637" s="5">
        <f>MONTH(Table1[[#This Row],[Order Date]])</f>
        <v>6</v>
      </c>
      <c r="D637" t="s">
        <v>853</v>
      </c>
      <c r="E637" t="s">
        <v>149</v>
      </c>
      <c r="F637" t="s">
        <v>11</v>
      </c>
      <c r="G637" t="s">
        <v>12</v>
      </c>
      <c r="H637" t="s">
        <v>854</v>
      </c>
      <c r="I637">
        <v>19.649999999999999</v>
      </c>
      <c r="J637">
        <v>3</v>
      </c>
      <c r="K637">
        <v>9.0399999999999991</v>
      </c>
    </row>
    <row r="638" spans="1:11" ht="16.5" x14ac:dyDescent="0.3">
      <c r="A638" s="1">
        <v>41811</v>
      </c>
      <c r="B638" s="5">
        <f>YEAR(Table1[[#This Row],[Order Date]])</f>
        <v>2014</v>
      </c>
      <c r="C638" s="5">
        <f>MONTH(Table1[[#This Row],[Order Date]])</f>
        <v>6</v>
      </c>
      <c r="D638" t="s">
        <v>853</v>
      </c>
      <c r="E638" t="s">
        <v>149</v>
      </c>
      <c r="F638" t="s">
        <v>39</v>
      </c>
      <c r="G638" t="s">
        <v>40</v>
      </c>
      <c r="H638" t="s">
        <v>855</v>
      </c>
      <c r="I638">
        <v>617.97</v>
      </c>
      <c r="J638">
        <v>3</v>
      </c>
      <c r="K638">
        <v>160.66999999999999</v>
      </c>
    </row>
    <row r="639" spans="1:11" ht="16.5" x14ac:dyDescent="0.3">
      <c r="A639" s="1">
        <v>41811</v>
      </c>
      <c r="B639" s="5">
        <f>YEAR(Table1[[#This Row],[Order Date]])</f>
        <v>2014</v>
      </c>
      <c r="C639" s="5">
        <f>MONTH(Table1[[#This Row],[Order Date]])</f>
        <v>6</v>
      </c>
      <c r="D639" t="s">
        <v>853</v>
      </c>
      <c r="E639" t="s">
        <v>149</v>
      </c>
      <c r="F639" t="s">
        <v>11</v>
      </c>
      <c r="G639" t="s">
        <v>92</v>
      </c>
      <c r="H639" t="s">
        <v>206</v>
      </c>
      <c r="I639">
        <v>59.7</v>
      </c>
      <c r="J639">
        <v>3</v>
      </c>
      <c r="K639">
        <v>26.87</v>
      </c>
    </row>
    <row r="640" spans="1:11" ht="16.5" x14ac:dyDescent="0.3">
      <c r="A640" s="1">
        <v>41811</v>
      </c>
      <c r="B640" s="5">
        <f>YEAR(Table1[[#This Row],[Order Date]])</f>
        <v>2014</v>
      </c>
      <c r="C640" s="5">
        <f>MONTH(Table1[[#This Row],[Order Date]])</f>
        <v>6</v>
      </c>
      <c r="D640" t="s">
        <v>742</v>
      </c>
      <c r="E640" t="s">
        <v>149</v>
      </c>
      <c r="F640" t="s">
        <v>39</v>
      </c>
      <c r="G640" t="s">
        <v>40</v>
      </c>
      <c r="H640" t="s">
        <v>856</v>
      </c>
      <c r="I640">
        <v>1214.8499999999999</v>
      </c>
      <c r="J640">
        <v>3</v>
      </c>
      <c r="K640">
        <v>352.31</v>
      </c>
    </row>
    <row r="641" spans="1:11" ht="16.5" x14ac:dyDescent="0.3">
      <c r="A641" s="1">
        <v>41812</v>
      </c>
      <c r="B641" s="5">
        <f>YEAR(Table1[[#This Row],[Order Date]])</f>
        <v>2014</v>
      </c>
      <c r="C641" s="5">
        <f>MONTH(Table1[[#This Row],[Order Date]])</f>
        <v>6</v>
      </c>
      <c r="D641" t="s">
        <v>857</v>
      </c>
      <c r="E641" t="s">
        <v>278</v>
      </c>
      <c r="F641" t="s">
        <v>39</v>
      </c>
      <c r="G641" t="s">
        <v>52</v>
      </c>
      <c r="H641" t="s">
        <v>858</v>
      </c>
      <c r="I641">
        <v>196.75</v>
      </c>
      <c r="J641">
        <v>6</v>
      </c>
      <c r="K641">
        <v>56.57</v>
      </c>
    </row>
    <row r="642" spans="1:11" ht="16.5" x14ac:dyDescent="0.3">
      <c r="A642" s="1">
        <v>41812</v>
      </c>
      <c r="B642" s="5">
        <f>YEAR(Table1[[#This Row],[Order Date]])</f>
        <v>2014</v>
      </c>
      <c r="C642" s="5">
        <f>MONTH(Table1[[#This Row],[Order Date]])</f>
        <v>6</v>
      </c>
      <c r="D642" t="s">
        <v>859</v>
      </c>
      <c r="E642" t="s">
        <v>315</v>
      </c>
      <c r="F642" t="s">
        <v>11</v>
      </c>
      <c r="G642" t="s">
        <v>18</v>
      </c>
      <c r="H642" t="s">
        <v>860</v>
      </c>
      <c r="I642">
        <v>501.81</v>
      </c>
      <c r="J642">
        <v>3</v>
      </c>
      <c r="K642">
        <v>0</v>
      </c>
    </row>
    <row r="643" spans="1:11" ht="16.5" x14ac:dyDescent="0.3">
      <c r="A643" s="1">
        <v>41812</v>
      </c>
      <c r="B643" s="5">
        <f>YEAR(Table1[[#This Row],[Order Date]])</f>
        <v>2014</v>
      </c>
      <c r="C643" s="5">
        <f>MONTH(Table1[[#This Row],[Order Date]])</f>
        <v>6</v>
      </c>
      <c r="D643" t="s">
        <v>859</v>
      </c>
      <c r="E643" t="s">
        <v>315</v>
      </c>
      <c r="F643" t="s">
        <v>11</v>
      </c>
      <c r="G643" t="s">
        <v>18</v>
      </c>
      <c r="H643" t="s">
        <v>236</v>
      </c>
      <c r="I643">
        <v>161.94</v>
      </c>
      <c r="J643">
        <v>3</v>
      </c>
      <c r="K643">
        <v>9.7200000000000006</v>
      </c>
    </row>
    <row r="644" spans="1:11" ht="16.5" x14ac:dyDescent="0.3">
      <c r="A644" s="1">
        <v>41812</v>
      </c>
      <c r="B644" s="5">
        <f>YEAR(Table1[[#This Row],[Order Date]])</f>
        <v>2014</v>
      </c>
      <c r="C644" s="5">
        <f>MONTH(Table1[[#This Row],[Order Date]])</f>
        <v>6</v>
      </c>
      <c r="D644" t="s">
        <v>861</v>
      </c>
      <c r="E644" t="s">
        <v>23</v>
      </c>
      <c r="F644" t="s">
        <v>34</v>
      </c>
      <c r="G644" t="s">
        <v>35</v>
      </c>
      <c r="H644" t="s">
        <v>862</v>
      </c>
      <c r="I644">
        <v>170.06</v>
      </c>
      <c r="J644">
        <v>3</v>
      </c>
      <c r="K644">
        <v>-4.8600000000000003</v>
      </c>
    </row>
    <row r="645" spans="1:11" ht="16.5" x14ac:dyDescent="0.3">
      <c r="A645" s="1">
        <v>41812</v>
      </c>
      <c r="B645" s="5">
        <f>YEAR(Table1[[#This Row],[Order Date]])</f>
        <v>2014</v>
      </c>
      <c r="C645" s="5">
        <f>MONTH(Table1[[#This Row],[Order Date]])</f>
        <v>6</v>
      </c>
      <c r="D645" t="s">
        <v>861</v>
      </c>
      <c r="E645" t="s">
        <v>23</v>
      </c>
      <c r="F645" t="s">
        <v>39</v>
      </c>
      <c r="G645" t="s">
        <v>40</v>
      </c>
      <c r="H645" t="s">
        <v>863</v>
      </c>
      <c r="I645">
        <v>82.78</v>
      </c>
      <c r="J645">
        <v>3</v>
      </c>
      <c r="K645">
        <v>-15.18</v>
      </c>
    </row>
    <row r="646" spans="1:11" ht="16.5" x14ac:dyDescent="0.3">
      <c r="A646" s="1">
        <v>41812</v>
      </c>
      <c r="B646" s="5">
        <f>YEAR(Table1[[#This Row],[Order Date]])</f>
        <v>2014</v>
      </c>
      <c r="C646" s="5">
        <f>MONTH(Table1[[#This Row],[Order Date]])</f>
        <v>6</v>
      </c>
      <c r="D646" t="s">
        <v>861</v>
      </c>
      <c r="E646" t="s">
        <v>23</v>
      </c>
      <c r="F646" t="s">
        <v>34</v>
      </c>
      <c r="G646" t="s">
        <v>35</v>
      </c>
      <c r="H646" t="s">
        <v>864</v>
      </c>
      <c r="I646">
        <v>853.93</v>
      </c>
      <c r="J646">
        <v>5</v>
      </c>
      <c r="K646">
        <v>0</v>
      </c>
    </row>
    <row r="647" spans="1:11" ht="16.5" x14ac:dyDescent="0.3">
      <c r="A647" s="1">
        <v>41812</v>
      </c>
      <c r="B647" s="5">
        <f>YEAR(Table1[[#This Row],[Order Date]])</f>
        <v>2014</v>
      </c>
      <c r="C647" s="5">
        <f>MONTH(Table1[[#This Row],[Order Date]])</f>
        <v>6</v>
      </c>
      <c r="D647" t="s">
        <v>853</v>
      </c>
      <c r="E647" t="s">
        <v>95</v>
      </c>
      <c r="F647" t="s">
        <v>11</v>
      </c>
      <c r="G647" t="s">
        <v>20</v>
      </c>
      <c r="H647" t="s">
        <v>865</v>
      </c>
      <c r="I647">
        <v>8.23</v>
      </c>
      <c r="J647">
        <v>3</v>
      </c>
      <c r="K647">
        <v>-6.03</v>
      </c>
    </row>
    <row r="648" spans="1:11" ht="16.5" x14ac:dyDescent="0.3">
      <c r="A648" s="1">
        <v>41813</v>
      </c>
      <c r="B648" s="5">
        <f>YEAR(Table1[[#This Row],[Order Date]])</f>
        <v>2014</v>
      </c>
      <c r="C648" s="5">
        <f>MONTH(Table1[[#This Row],[Order Date]])</f>
        <v>6</v>
      </c>
      <c r="D648" t="s">
        <v>866</v>
      </c>
      <c r="E648" t="s">
        <v>23</v>
      </c>
      <c r="F648" t="s">
        <v>39</v>
      </c>
      <c r="G648" t="s">
        <v>52</v>
      </c>
      <c r="H648" t="s">
        <v>867</v>
      </c>
      <c r="I648">
        <v>86.38</v>
      </c>
      <c r="J648">
        <v>3</v>
      </c>
      <c r="K648">
        <v>1.08</v>
      </c>
    </row>
    <row r="649" spans="1:11" ht="16.5" x14ac:dyDescent="0.3">
      <c r="A649" s="1">
        <v>41813</v>
      </c>
      <c r="B649" s="5">
        <f>YEAR(Table1[[#This Row],[Order Date]])</f>
        <v>2014</v>
      </c>
      <c r="C649" s="5">
        <f>MONTH(Table1[[#This Row],[Order Date]])</f>
        <v>6</v>
      </c>
      <c r="D649" t="s">
        <v>868</v>
      </c>
      <c r="E649" t="s">
        <v>245</v>
      </c>
      <c r="F649" t="s">
        <v>11</v>
      </c>
      <c r="G649" t="s">
        <v>24</v>
      </c>
      <c r="H649" t="s">
        <v>869</v>
      </c>
      <c r="I649">
        <v>20.02</v>
      </c>
      <c r="J649">
        <v>9</v>
      </c>
      <c r="K649">
        <v>1.75</v>
      </c>
    </row>
    <row r="650" spans="1:11" ht="16.5" x14ac:dyDescent="0.3">
      <c r="A650" s="1">
        <v>41813</v>
      </c>
      <c r="B650" s="5">
        <f>YEAR(Table1[[#This Row],[Order Date]])</f>
        <v>2014</v>
      </c>
      <c r="C650" s="5">
        <f>MONTH(Table1[[#This Row],[Order Date]])</f>
        <v>6</v>
      </c>
      <c r="D650" t="s">
        <v>868</v>
      </c>
      <c r="E650" t="s">
        <v>245</v>
      </c>
      <c r="F650" t="s">
        <v>11</v>
      </c>
      <c r="G650" t="s">
        <v>200</v>
      </c>
      <c r="H650" t="s">
        <v>870</v>
      </c>
      <c r="I650">
        <v>3.1</v>
      </c>
      <c r="J650">
        <v>1</v>
      </c>
      <c r="K650">
        <v>0.35</v>
      </c>
    </row>
    <row r="651" spans="1:11" ht="16.5" x14ac:dyDescent="0.3">
      <c r="A651" s="1">
        <v>41814</v>
      </c>
      <c r="B651" s="5">
        <f>YEAR(Table1[[#This Row],[Order Date]])</f>
        <v>2014</v>
      </c>
      <c r="C651" s="5">
        <f>MONTH(Table1[[#This Row],[Order Date]])</f>
        <v>6</v>
      </c>
      <c r="D651" t="s">
        <v>871</v>
      </c>
      <c r="E651" t="s">
        <v>95</v>
      </c>
      <c r="F651" t="s">
        <v>34</v>
      </c>
      <c r="G651" t="s">
        <v>47</v>
      </c>
      <c r="H651" t="s">
        <v>872</v>
      </c>
      <c r="I651">
        <v>4.2699999999999996</v>
      </c>
      <c r="J651">
        <v>2</v>
      </c>
      <c r="K651">
        <v>0.96</v>
      </c>
    </row>
    <row r="652" spans="1:11" ht="16.5" x14ac:dyDescent="0.3">
      <c r="A652" s="1">
        <v>41815</v>
      </c>
      <c r="B652" s="5">
        <f>YEAR(Table1[[#This Row],[Order Date]])</f>
        <v>2014</v>
      </c>
      <c r="C652" s="5">
        <f>MONTH(Table1[[#This Row],[Order Date]])</f>
        <v>6</v>
      </c>
      <c r="D652" t="s">
        <v>873</v>
      </c>
      <c r="E652" t="s">
        <v>27</v>
      </c>
      <c r="F652" t="s">
        <v>34</v>
      </c>
      <c r="G652" t="s">
        <v>145</v>
      </c>
      <c r="H652" t="s">
        <v>874</v>
      </c>
      <c r="I652">
        <v>447.84</v>
      </c>
      <c r="J652">
        <v>5</v>
      </c>
      <c r="K652">
        <v>11.2</v>
      </c>
    </row>
    <row r="653" spans="1:11" ht="16.5" x14ac:dyDescent="0.3">
      <c r="A653" s="1">
        <v>41815</v>
      </c>
      <c r="B653" s="5">
        <f>YEAR(Table1[[#This Row],[Order Date]])</f>
        <v>2014</v>
      </c>
      <c r="C653" s="5">
        <f>MONTH(Table1[[#This Row],[Order Date]])</f>
        <v>6</v>
      </c>
      <c r="D653" t="s">
        <v>875</v>
      </c>
      <c r="E653" t="s">
        <v>91</v>
      </c>
      <c r="F653" t="s">
        <v>39</v>
      </c>
      <c r="G653" t="s">
        <v>40</v>
      </c>
      <c r="H653" t="s">
        <v>876</v>
      </c>
      <c r="I653">
        <v>263.95999999999998</v>
      </c>
      <c r="J653">
        <v>5</v>
      </c>
      <c r="K653">
        <v>19.8</v>
      </c>
    </row>
    <row r="654" spans="1:11" ht="16.5" x14ac:dyDescent="0.3">
      <c r="A654" s="1">
        <v>41815</v>
      </c>
      <c r="B654" s="5">
        <f>YEAR(Table1[[#This Row],[Order Date]])</f>
        <v>2014</v>
      </c>
      <c r="C654" s="5">
        <f>MONTH(Table1[[#This Row],[Order Date]])</f>
        <v>6</v>
      </c>
      <c r="D654" t="s">
        <v>875</v>
      </c>
      <c r="E654" t="s">
        <v>91</v>
      </c>
      <c r="F654" t="s">
        <v>11</v>
      </c>
      <c r="G654" t="s">
        <v>24</v>
      </c>
      <c r="H654" t="s">
        <v>25</v>
      </c>
      <c r="I654">
        <v>71.63</v>
      </c>
      <c r="J654">
        <v>11</v>
      </c>
      <c r="K654">
        <v>17.91</v>
      </c>
    </row>
    <row r="655" spans="1:11" ht="16.5" x14ac:dyDescent="0.3">
      <c r="A655" s="1">
        <v>41815</v>
      </c>
      <c r="B655" s="5">
        <f>YEAR(Table1[[#This Row],[Order Date]])</f>
        <v>2014</v>
      </c>
      <c r="C655" s="5">
        <f>MONTH(Table1[[#This Row],[Order Date]])</f>
        <v>6</v>
      </c>
      <c r="D655" t="s">
        <v>875</v>
      </c>
      <c r="E655" t="s">
        <v>91</v>
      </c>
      <c r="F655" t="s">
        <v>11</v>
      </c>
      <c r="G655" t="s">
        <v>24</v>
      </c>
      <c r="H655" t="s">
        <v>877</v>
      </c>
      <c r="I655">
        <v>9.33</v>
      </c>
      <c r="J655">
        <v>1</v>
      </c>
      <c r="K655">
        <v>0.82</v>
      </c>
    </row>
    <row r="656" spans="1:11" ht="16.5" x14ac:dyDescent="0.3">
      <c r="A656" s="1">
        <v>41817</v>
      </c>
      <c r="B656" s="5">
        <f>YEAR(Table1[[#This Row],[Order Date]])</f>
        <v>2014</v>
      </c>
      <c r="C656" s="5">
        <f>MONTH(Table1[[#This Row],[Order Date]])</f>
        <v>6</v>
      </c>
      <c r="D656" t="s">
        <v>878</v>
      </c>
      <c r="E656" t="s">
        <v>329</v>
      </c>
      <c r="F656" t="s">
        <v>11</v>
      </c>
      <c r="G656" t="s">
        <v>18</v>
      </c>
      <c r="H656" t="s">
        <v>133</v>
      </c>
      <c r="I656">
        <v>306.2</v>
      </c>
      <c r="J656">
        <v>5</v>
      </c>
      <c r="K656">
        <v>0</v>
      </c>
    </row>
    <row r="657" spans="1:11" ht="16.5" x14ac:dyDescent="0.3">
      <c r="A657" s="1">
        <v>41817</v>
      </c>
      <c r="B657" s="5">
        <f>YEAR(Table1[[#This Row],[Order Date]])</f>
        <v>2014</v>
      </c>
      <c r="C657" s="5">
        <f>MONTH(Table1[[#This Row],[Order Date]])</f>
        <v>6</v>
      </c>
      <c r="D657" t="s">
        <v>878</v>
      </c>
      <c r="E657" t="s">
        <v>329</v>
      </c>
      <c r="F657" t="s">
        <v>34</v>
      </c>
      <c r="G657" t="s">
        <v>145</v>
      </c>
      <c r="H657" t="s">
        <v>473</v>
      </c>
      <c r="I657">
        <v>85.98</v>
      </c>
      <c r="J657">
        <v>1</v>
      </c>
      <c r="K657">
        <v>22.35</v>
      </c>
    </row>
    <row r="658" spans="1:11" ht="16.5" x14ac:dyDescent="0.3">
      <c r="A658" s="1">
        <v>41817</v>
      </c>
      <c r="B658" s="5">
        <f>YEAR(Table1[[#This Row],[Order Date]])</f>
        <v>2014</v>
      </c>
      <c r="C658" s="5">
        <f>MONTH(Table1[[#This Row],[Order Date]])</f>
        <v>6</v>
      </c>
      <c r="D658" t="s">
        <v>878</v>
      </c>
      <c r="E658" t="s">
        <v>329</v>
      </c>
      <c r="F658" t="s">
        <v>39</v>
      </c>
      <c r="G658" t="s">
        <v>52</v>
      </c>
      <c r="H658" t="s">
        <v>636</v>
      </c>
      <c r="I658">
        <v>223.96</v>
      </c>
      <c r="J658">
        <v>4</v>
      </c>
      <c r="K658">
        <v>53.75</v>
      </c>
    </row>
    <row r="659" spans="1:11" ht="16.5" x14ac:dyDescent="0.3">
      <c r="A659" s="1">
        <v>41818</v>
      </c>
      <c r="B659" s="5">
        <f>YEAR(Table1[[#This Row],[Order Date]])</f>
        <v>2014</v>
      </c>
      <c r="C659" s="5">
        <f>MONTH(Table1[[#This Row],[Order Date]])</f>
        <v>6</v>
      </c>
      <c r="D659" t="s">
        <v>879</v>
      </c>
      <c r="E659" t="s">
        <v>23</v>
      </c>
      <c r="F659" t="s">
        <v>11</v>
      </c>
      <c r="G659" t="s">
        <v>12</v>
      </c>
      <c r="H659" t="s">
        <v>880</v>
      </c>
      <c r="I659">
        <v>41.47</v>
      </c>
      <c r="J659">
        <v>8</v>
      </c>
      <c r="K659">
        <v>14.52</v>
      </c>
    </row>
    <row r="660" spans="1:11" ht="16.5" x14ac:dyDescent="0.3">
      <c r="A660" s="1">
        <v>41818</v>
      </c>
      <c r="B660" s="5">
        <f>YEAR(Table1[[#This Row],[Order Date]])</f>
        <v>2014</v>
      </c>
      <c r="C660" s="5">
        <f>MONTH(Table1[[#This Row],[Order Date]])</f>
        <v>6</v>
      </c>
      <c r="D660" t="s">
        <v>879</v>
      </c>
      <c r="E660" t="s">
        <v>23</v>
      </c>
      <c r="F660" t="s">
        <v>11</v>
      </c>
      <c r="G660" t="s">
        <v>20</v>
      </c>
      <c r="H660" t="s">
        <v>881</v>
      </c>
      <c r="I660">
        <v>3.17</v>
      </c>
      <c r="J660">
        <v>3</v>
      </c>
      <c r="K660">
        <v>-2.4300000000000002</v>
      </c>
    </row>
    <row r="661" spans="1:11" ht="16.5" x14ac:dyDescent="0.3">
      <c r="A661" s="1">
        <v>41818</v>
      </c>
      <c r="B661" s="5">
        <f>YEAR(Table1[[#This Row],[Order Date]])</f>
        <v>2014</v>
      </c>
      <c r="C661" s="5">
        <f>MONTH(Table1[[#This Row],[Order Date]])</f>
        <v>6</v>
      </c>
      <c r="D661" t="s">
        <v>879</v>
      </c>
      <c r="E661" t="s">
        <v>23</v>
      </c>
      <c r="F661" t="s">
        <v>34</v>
      </c>
      <c r="G661" t="s">
        <v>35</v>
      </c>
      <c r="H661" t="s">
        <v>594</v>
      </c>
      <c r="I661">
        <v>1228.47</v>
      </c>
      <c r="J661">
        <v>5</v>
      </c>
      <c r="K661">
        <v>0</v>
      </c>
    </row>
    <row r="662" spans="1:11" ht="16.5" x14ac:dyDescent="0.3">
      <c r="A662" s="1">
        <v>41818</v>
      </c>
      <c r="B662" s="5">
        <f>YEAR(Table1[[#This Row],[Order Date]])</f>
        <v>2014</v>
      </c>
      <c r="C662" s="5">
        <f>MONTH(Table1[[#This Row],[Order Date]])</f>
        <v>6</v>
      </c>
      <c r="D662" t="s">
        <v>879</v>
      </c>
      <c r="E662" t="s">
        <v>23</v>
      </c>
      <c r="F662" t="s">
        <v>11</v>
      </c>
      <c r="G662" t="s">
        <v>20</v>
      </c>
      <c r="H662" t="s">
        <v>168</v>
      </c>
      <c r="I662">
        <v>31.09</v>
      </c>
      <c r="J662">
        <v>3</v>
      </c>
      <c r="K662">
        <v>-22.8</v>
      </c>
    </row>
    <row r="663" spans="1:11" ht="16.5" x14ac:dyDescent="0.3">
      <c r="A663" s="1">
        <v>41818</v>
      </c>
      <c r="B663" s="5">
        <f>YEAR(Table1[[#This Row],[Order Date]])</f>
        <v>2014</v>
      </c>
      <c r="C663" s="5">
        <f>MONTH(Table1[[#This Row],[Order Date]])</f>
        <v>6</v>
      </c>
      <c r="D663" t="s">
        <v>879</v>
      </c>
      <c r="E663" t="s">
        <v>23</v>
      </c>
      <c r="F663" t="s">
        <v>11</v>
      </c>
      <c r="G663" t="s">
        <v>12</v>
      </c>
      <c r="H663" t="s">
        <v>882</v>
      </c>
      <c r="I663">
        <v>335.52</v>
      </c>
      <c r="J663">
        <v>4</v>
      </c>
      <c r="K663">
        <v>117.43</v>
      </c>
    </row>
    <row r="664" spans="1:11" ht="16.5" x14ac:dyDescent="0.3">
      <c r="A664" s="1">
        <v>41818</v>
      </c>
      <c r="B664" s="5">
        <f>YEAR(Table1[[#This Row],[Order Date]])</f>
        <v>2014</v>
      </c>
      <c r="C664" s="5">
        <f>MONTH(Table1[[#This Row],[Order Date]])</f>
        <v>6</v>
      </c>
      <c r="D664" t="s">
        <v>883</v>
      </c>
      <c r="E664" t="s">
        <v>110</v>
      </c>
      <c r="F664" t="s">
        <v>11</v>
      </c>
      <c r="G664" t="s">
        <v>43</v>
      </c>
      <c r="H664" t="s">
        <v>160</v>
      </c>
      <c r="I664">
        <v>6.08</v>
      </c>
      <c r="J664">
        <v>1</v>
      </c>
      <c r="K664">
        <v>3.04</v>
      </c>
    </row>
    <row r="665" spans="1:11" ht="16.5" x14ac:dyDescent="0.3">
      <c r="A665" s="1">
        <v>41819</v>
      </c>
      <c r="B665" s="5">
        <f>YEAR(Table1[[#This Row],[Order Date]])</f>
        <v>2014</v>
      </c>
      <c r="C665" s="5">
        <f>MONTH(Table1[[#This Row],[Order Date]])</f>
        <v>6</v>
      </c>
      <c r="D665" t="s">
        <v>884</v>
      </c>
      <c r="E665" t="s">
        <v>78</v>
      </c>
      <c r="F665" t="s">
        <v>11</v>
      </c>
      <c r="G665" t="s">
        <v>24</v>
      </c>
      <c r="H665" t="s">
        <v>885</v>
      </c>
      <c r="I665">
        <v>32.76</v>
      </c>
      <c r="J665">
        <v>7</v>
      </c>
      <c r="K665">
        <v>3.69</v>
      </c>
    </row>
    <row r="666" spans="1:11" ht="16.5" x14ac:dyDescent="0.3">
      <c r="A666" s="1">
        <v>41819</v>
      </c>
      <c r="B666" s="5">
        <f>YEAR(Table1[[#This Row],[Order Date]])</f>
        <v>2014</v>
      </c>
      <c r="C666" s="5">
        <f>MONTH(Table1[[#This Row],[Order Date]])</f>
        <v>6</v>
      </c>
      <c r="D666" t="s">
        <v>749</v>
      </c>
      <c r="E666" t="s">
        <v>149</v>
      </c>
      <c r="F666" t="s">
        <v>11</v>
      </c>
      <c r="G666" t="s">
        <v>20</v>
      </c>
      <c r="H666" t="s">
        <v>886</v>
      </c>
      <c r="I666">
        <v>13.92</v>
      </c>
      <c r="J666">
        <v>3</v>
      </c>
      <c r="K666">
        <v>4.87</v>
      </c>
    </row>
    <row r="667" spans="1:11" ht="16.5" x14ac:dyDescent="0.3">
      <c r="A667" s="1">
        <v>41820</v>
      </c>
      <c r="B667" s="5">
        <f>YEAR(Table1[[#This Row],[Order Date]])</f>
        <v>2014</v>
      </c>
      <c r="C667" s="5">
        <f>MONTH(Table1[[#This Row],[Order Date]])</f>
        <v>6</v>
      </c>
      <c r="D667" t="s">
        <v>887</v>
      </c>
      <c r="E667" t="s">
        <v>149</v>
      </c>
      <c r="F667" t="s">
        <v>11</v>
      </c>
      <c r="G667" t="s">
        <v>20</v>
      </c>
      <c r="H667" t="s">
        <v>888</v>
      </c>
      <c r="I667">
        <v>334.77</v>
      </c>
      <c r="J667">
        <v>7</v>
      </c>
      <c r="K667">
        <v>108.8</v>
      </c>
    </row>
    <row r="668" spans="1:11" ht="16.5" x14ac:dyDescent="0.3">
      <c r="A668" s="1">
        <v>41820</v>
      </c>
      <c r="B668" s="5">
        <f>YEAR(Table1[[#This Row],[Order Date]])</f>
        <v>2014</v>
      </c>
      <c r="C668" s="5">
        <f>MONTH(Table1[[#This Row],[Order Date]])</f>
        <v>6</v>
      </c>
      <c r="D668" t="s">
        <v>889</v>
      </c>
      <c r="E668" t="s">
        <v>15</v>
      </c>
      <c r="F668" t="s">
        <v>11</v>
      </c>
      <c r="G668" t="s">
        <v>24</v>
      </c>
      <c r="H668" t="s">
        <v>890</v>
      </c>
      <c r="I668">
        <v>5.25</v>
      </c>
      <c r="J668">
        <v>4</v>
      </c>
      <c r="K668">
        <v>1.64</v>
      </c>
    </row>
    <row r="669" spans="1:11" ht="16.5" x14ac:dyDescent="0.3">
      <c r="A669" s="1">
        <v>41820</v>
      </c>
      <c r="B669" s="5">
        <f>YEAR(Table1[[#This Row],[Order Date]])</f>
        <v>2014</v>
      </c>
      <c r="C669" s="5">
        <f>MONTH(Table1[[#This Row],[Order Date]])</f>
        <v>6</v>
      </c>
      <c r="D669" t="s">
        <v>891</v>
      </c>
      <c r="E669" t="s">
        <v>27</v>
      </c>
      <c r="F669" t="s">
        <v>11</v>
      </c>
      <c r="G669" t="s">
        <v>24</v>
      </c>
      <c r="H669" t="s">
        <v>258</v>
      </c>
      <c r="I669">
        <v>32.4</v>
      </c>
      <c r="J669">
        <v>5</v>
      </c>
      <c r="K669">
        <v>10.37</v>
      </c>
    </row>
    <row r="670" spans="1:11" ht="16.5" x14ac:dyDescent="0.3">
      <c r="A670" s="1">
        <v>41820</v>
      </c>
      <c r="B670" s="5">
        <f>YEAR(Table1[[#This Row],[Order Date]])</f>
        <v>2014</v>
      </c>
      <c r="C670" s="5">
        <f>MONTH(Table1[[#This Row],[Order Date]])</f>
        <v>6</v>
      </c>
      <c r="D670" t="s">
        <v>892</v>
      </c>
      <c r="E670" t="s">
        <v>10</v>
      </c>
      <c r="F670" t="s">
        <v>11</v>
      </c>
      <c r="G670" t="s">
        <v>12</v>
      </c>
      <c r="H670" t="s">
        <v>28</v>
      </c>
      <c r="I670">
        <v>25.92</v>
      </c>
      <c r="J670">
        <v>5</v>
      </c>
      <c r="K670">
        <v>9.07</v>
      </c>
    </row>
    <row r="671" spans="1:11" ht="16.5" x14ac:dyDescent="0.3">
      <c r="A671" s="1">
        <v>41820</v>
      </c>
      <c r="B671" s="5">
        <f>YEAR(Table1[[#This Row],[Order Date]])</f>
        <v>2014</v>
      </c>
      <c r="C671" s="5">
        <f>MONTH(Table1[[#This Row],[Order Date]])</f>
        <v>6</v>
      </c>
      <c r="D671" t="s">
        <v>892</v>
      </c>
      <c r="E671" t="s">
        <v>10</v>
      </c>
      <c r="F671" t="s">
        <v>11</v>
      </c>
      <c r="G671" t="s">
        <v>43</v>
      </c>
      <c r="H671" t="s">
        <v>160</v>
      </c>
      <c r="I671">
        <v>21.31</v>
      </c>
      <c r="J671">
        <v>6</v>
      </c>
      <c r="K671">
        <v>7.19</v>
      </c>
    </row>
    <row r="672" spans="1:11" ht="16.5" x14ac:dyDescent="0.3">
      <c r="A672" s="1">
        <v>41820</v>
      </c>
      <c r="B672" s="5">
        <f>YEAR(Table1[[#This Row],[Order Date]])</f>
        <v>2014</v>
      </c>
      <c r="C672" s="5">
        <f>MONTH(Table1[[#This Row],[Order Date]])</f>
        <v>6</v>
      </c>
      <c r="D672" t="s">
        <v>602</v>
      </c>
      <c r="E672" t="s">
        <v>149</v>
      </c>
      <c r="F672" t="s">
        <v>11</v>
      </c>
      <c r="G672" t="s">
        <v>20</v>
      </c>
      <c r="H672" t="s">
        <v>893</v>
      </c>
      <c r="I672">
        <v>2.69</v>
      </c>
      <c r="J672">
        <v>1</v>
      </c>
      <c r="K672">
        <v>0.84</v>
      </c>
    </row>
    <row r="673" spans="1:11" ht="16.5" x14ac:dyDescent="0.3">
      <c r="A673" s="1">
        <v>41820</v>
      </c>
      <c r="B673" s="5">
        <f>YEAR(Table1[[#This Row],[Order Date]])</f>
        <v>2014</v>
      </c>
      <c r="C673" s="5">
        <f>MONTH(Table1[[#This Row],[Order Date]])</f>
        <v>6</v>
      </c>
      <c r="D673" t="s">
        <v>602</v>
      </c>
      <c r="E673" t="s">
        <v>149</v>
      </c>
      <c r="F673" t="s">
        <v>11</v>
      </c>
      <c r="G673" t="s">
        <v>24</v>
      </c>
      <c r="H673" t="s">
        <v>894</v>
      </c>
      <c r="I673">
        <v>6.6</v>
      </c>
      <c r="J673">
        <v>3</v>
      </c>
      <c r="K673">
        <v>2.9</v>
      </c>
    </row>
    <row r="674" spans="1:11" ht="16.5" x14ac:dyDescent="0.3">
      <c r="A674" s="1">
        <v>41820</v>
      </c>
      <c r="B674" s="5">
        <f>YEAR(Table1[[#This Row],[Order Date]])</f>
        <v>2014</v>
      </c>
      <c r="C674" s="5">
        <f>MONTH(Table1[[#This Row],[Order Date]])</f>
        <v>6</v>
      </c>
      <c r="D674" t="s">
        <v>895</v>
      </c>
      <c r="E674" t="s">
        <v>245</v>
      </c>
      <c r="F674" t="s">
        <v>11</v>
      </c>
      <c r="G674" t="s">
        <v>12</v>
      </c>
      <c r="H674" t="s">
        <v>896</v>
      </c>
      <c r="I674">
        <v>310.69</v>
      </c>
      <c r="J674">
        <v>7</v>
      </c>
      <c r="K674">
        <v>108.74</v>
      </c>
    </row>
    <row r="675" spans="1:11" ht="16.5" x14ac:dyDescent="0.3">
      <c r="A675" s="1">
        <v>41821</v>
      </c>
      <c r="B675" s="5">
        <f>YEAR(Table1[[#This Row],[Order Date]])</f>
        <v>2014</v>
      </c>
      <c r="C675" s="5">
        <f>MONTH(Table1[[#This Row],[Order Date]])</f>
        <v>7</v>
      </c>
      <c r="D675" t="s">
        <v>407</v>
      </c>
      <c r="E675" t="s">
        <v>164</v>
      </c>
      <c r="F675" t="s">
        <v>11</v>
      </c>
      <c r="G675" t="s">
        <v>20</v>
      </c>
      <c r="H675" t="s">
        <v>897</v>
      </c>
      <c r="I675">
        <v>19.920000000000002</v>
      </c>
      <c r="J675">
        <v>5</v>
      </c>
      <c r="K675">
        <v>6.97</v>
      </c>
    </row>
    <row r="676" spans="1:11" ht="16.5" x14ac:dyDescent="0.3">
      <c r="A676" s="1">
        <v>41821</v>
      </c>
      <c r="B676" s="5">
        <f>YEAR(Table1[[#This Row],[Order Date]])</f>
        <v>2014</v>
      </c>
      <c r="C676" s="5">
        <f>MONTH(Table1[[#This Row],[Order Date]])</f>
        <v>7</v>
      </c>
      <c r="D676" t="s">
        <v>743</v>
      </c>
      <c r="E676" t="s">
        <v>123</v>
      </c>
      <c r="F676" t="s">
        <v>39</v>
      </c>
      <c r="G676" t="s">
        <v>40</v>
      </c>
      <c r="H676" t="s">
        <v>898</v>
      </c>
      <c r="I676">
        <v>575.91999999999996</v>
      </c>
      <c r="J676">
        <v>2</v>
      </c>
      <c r="K676">
        <v>71.989999999999995</v>
      </c>
    </row>
    <row r="677" spans="1:11" ht="16.5" x14ac:dyDescent="0.3">
      <c r="A677" s="1">
        <v>41821</v>
      </c>
      <c r="B677" s="5">
        <f>YEAR(Table1[[#This Row],[Order Date]])</f>
        <v>2014</v>
      </c>
      <c r="C677" s="5">
        <f>MONTH(Table1[[#This Row],[Order Date]])</f>
        <v>7</v>
      </c>
      <c r="D677" t="s">
        <v>743</v>
      </c>
      <c r="E677" t="s">
        <v>123</v>
      </c>
      <c r="F677" t="s">
        <v>11</v>
      </c>
      <c r="G677" t="s">
        <v>20</v>
      </c>
      <c r="H677" t="s">
        <v>899</v>
      </c>
      <c r="I677">
        <v>5.18</v>
      </c>
      <c r="J677">
        <v>6</v>
      </c>
      <c r="K677">
        <v>-3.63</v>
      </c>
    </row>
    <row r="678" spans="1:11" ht="16.5" x14ac:dyDescent="0.3">
      <c r="A678" s="1">
        <v>41822</v>
      </c>
      <c r="B678" s="5">
        <f>YEAR(Table1[[#This Row],[Order Date]])</f>
        <v>2014</v>
      </c>
      <c r="C678" s="5">
        <f>MONTH(Table1[[#This Row],[Order Date]])</f>
        <v>7</v>
      </c>
      <c r="D678" t="s">
        <v>900</v>
      </c>
      <c r="E678" t="s">
        <v>177</v>
      </c>
      <c r="F678" t="s">
        <v>39</v>
      </c>
      <c r="G678" t="s">
        <v>40</v>
      </c>
      <c r="H678" t="s">
        <v>901</v>
      </c>
      <c r="I678">
        <v>73.98</v>
      </c>
      <c r="J678">
        <v>2</v>
      </c>
      <c r="K678">
        <v>19.97</v>
      </c>
    </row>
    <row r="679" spans="1:11" ht="16.5" x14ac:dyDescent="0.3">
      <c r="A679" s="1">
        <v>41822</v>
      </c>
      <c r="B679" s="5">
        <f>YEAR(Table1[[#This Row],[Order Date]])</f>
        <v>2014</v>
      </c>
      <c r="C679" s="5">
        <f>MONTH(Table1[[#This Row],[Order Date]])</f>
        <v>7</v>
      </c>
      <c r="D679" t="s">
        <v>900</v>
      </c>
      <c r="E679" t="s">
        <v>177</v>
      </c>
      <c r="F679" t="s">
        <v>11</v>
      </c>
      <c r="G679" t="s">
        <v>24</v>
      </c>
      <c r="H679" t="s">
        <v>645</v>
      </c>
      <c r="I679">
        <v>5.58</v>
      </c>
      <c r="J679">
        <v>1</v>
      </c>
      <c r="K679">
        <v>2.1800000000000002</v>
      </c>
    </row>
    <row r="680" spans="1:11" ht="16.5" x14ac:dyDescent="0.3">
      <c r="A680" s="1">
        <v>41824</v>
      </c>
      <c r="B680" s="5">
        <f>YEAR(Table1[[#This Row],[Order Date]])</f>
        <v>2014</v>
      </c>
      <c r="C680" s="5">
        <f>MONTH(Table1[[#This Row],[Order Date]])</f>
        <v>7</v>
      </c>
      <c r="D680" t="s">
        <v>445</v>
      </c>
      <c r="E680" t="s">
        <v>278</v>
      </c>
      <c r="F680" t="s">
        <v>11</v>
      </c>
      <c r="G680" t="s">
        <v>12</v>
      </c>
      <c r="H680" t="s">
        <v>482</v>
      </c>
      <c r="I680">
        <v>177.54</v>
      </c>
      <c r="J680">
        <v>4</v>
      </c>
      <c r="K680">
        <v>62.14</v>
      </c>
    </row>
    <row r="681" spans="1:11" ht="16.5" x14ac:dyDescent="0.3">
      <c r="A681" s="1">
        <v>41824</v>
      </c>
      <c r="B681" s="5">
        <f>YEAR(Table1[[#This Row],[Order Date]])</f>
        <v>2014</v>
      </c>
      <c r="C681" s="5">
        <f>MONTH(Table1[[#This Row],[Order Date]])</f>
        <v>7</v>
      </c>
      <c r="D681" t="s">
        <v>445</v>
      </c>
      <c r="E681" t="s">
        <v>278</v>
      </c>
      <c r="F681" t="s">
        <v>11</v>
      </c>
      <c r="G681" t="s">
        <v>92</v>
      </c>
      <c r="H681" t="s">
        <v>93</v>
      </c>
      <c r="I681">
        <v>32.43</v>
      </c>
      <c r="J681">
        <v>2</v>
      </c>
      <c r="K681">
        <v>3.24</v>
      </c>
    </row>
    <row r="682" spans="1:11" ht="16.5" x14ac:dyDescent="0.3">
      <c r="A682" s="1">
        <v>41824</v>
      </c>
      <c r="B682" s="5">
        <f>YEAR(Table1[[#This Row],[Order Date]])</f>
        <v>2014</v>
      </c>
      <c r="C682" s="5">
        <f>MONTH(Table1[[#This Row],[Order Date]])</f>
        <v>7</v>
      </c>
      <c r="D682" t="s">
        <v>902</v>
      </c>
      <c r="E682" t="s">
        <v>55</v>
      </c>
      <c r="F682" t="s">
        <v>11</v>
      </c>
      <c r="G682" t="s">
        <v>12</v>
      </c>
      <c r="H682" t="s">
        <v>903</v>
      </c>
      <c r="I682">
        <v>21.84</v>
      </c>
      <c r="J682">
        <v>3</v>
      </c>
      <c r="K682">
        <v>10.92</v>
      </c>
    </row>
    <row r="683" spans="1:11" ht="16.5" x14ac:dyDescent="0.3">
      <c r="A683" s="1">
        <v>41824</v>
      </c>
      <c r="B683" s="5">
        <f>YEAR(Table1[[#This Row],[Order Date]])</f>
        <v>2014</v>
      </c>
      <c r="C683" s="5">
        <f>MONTH(Table1[[#This Row],[Order Date]])</f>
        <v>7</v>
      </c>
      <c r="D683" t="s">
        <v>902</v>
      </c>
      <c r="E683" t="s">
        <v>55</v>
      </c>
      <c r="F683" t="s">
        <v>11</v>
      </c>
      <c r="G683" t="s">
        <v>20</v>
      </c>
      <c r="H683" t="s">
        <v>436</v>
      </c>
      <c r="I683">
        <v>15.6</v>
      </c>
      <c r="J683">
        <v>5</v>
      </c>
      <c r="K683">
        <v>7.64</v>
      </c>
    </row>
    <row r="684" spans="1:11" ht="16.5" x14ac:dyDescent="0.3">
      <c r="A684" s="1">
        <v>41825</v>
      </c>
      <c r="B684" s="5">
        <f>YEAR(Table1[[#This Row],[Order Date]])</f>
        <v>2014</v>
      </c>
      <c r="C684" s="5">
        <f>MONTH(Table1[[#This Row],[Order Date]])</f>
        <v>7</v>
      </c>
      <c r="D684" t="s">
        <v>904</v>
      </c>
      <c r="E684" t="s">
        <v>329</v>
      </c>
      <c r="F684" t="s">
        <v>39</v>
      </c>
      <c r="G684" t="s">
        <v>52</v>
      </c>
      <c r="H684" t="s">
        <v>905</v>
      </c>
      <c r="I684">
        <v>479.97</v>
      </c>
      <c r="J684">
        <v>3</v>
      </c>
      <c r="K684">
        <v>163.19</v>
      </c>
    </row>
    <row r="685" spans="1:11" ht="16.5" x14ac:dyDescent="0.3">
      <c r="A685" s="1">
        <v>41825</v>
      </c>
      <c r="B685" s="5">
        <f>YEAR(Table1[[#This Row],[Order Date]])</f>
        <v>2014</v>
      </c>
      <c r="C685" s="5">
        <f>MONTH(Table1[[#This Row],[Order Date]])</f>
        <v>7</v>
      </c>
      <c r="D685" t="s">
        <v>904</v>
      </c>
      <c r="E685" t="s">
        <v>329</v>
      </c>
      <c r="F685" t="s">
        <v>11</v>
      </c>
      <c r="G685" t="s">
        <v>16</v>
      </c>
      <c r="H685" t="s">
        <v>906</v>
      </c>
      <c r="I685">
        <v>14.62</v>
      </c>
      <c r="J685">
        <v>2</v>
      </c>
      <c r="K685">
        <v>6.87</v>
      </c>
    </row>
    <row r="686" spans="1:11" ht="16.5" x14ac:dyDescent="0.3">
      <c r="A686" s="1">
        <v>41825</v>
      </c>
      <c r="B686" s="5">
        <f>YEAR(Table1[[#This Row],[Order Date]])</f>
        <v>2014</v>
      </c>
      <c r="C686" s="5">
        <f>MONTH(Table1[[#This Row],[Order Date]])</f>
        <v>7</v>
      </c>
      <c r="D686" t="s">
        <v>904</v>
      </c>
      <c r="E686" t="s">
        <v>329</v>
      </c>
      <c r="F686" t="s">
        <v>11</v>
      </c>
      <c r="G686" t="s">
        <v>12</v>
      </c>
      <c r="H686" t="s">
        <v>880</v>
      </c>
      <c r="I686">
        <v>19.440000000000001</v>
      </c>
      <c r="J686">
        <v>3</v>
      </c>
      <c r="K686">
        <v>9.33</v>
      </c>
    </row>
    <row r="687" spans="1:11" ht="16.5" x14ac:dyDescent="0.3">
      <c r="A687" s="1">
        <v>41825</v>
      </c>
      <c r="B687" s="5">
        <f>YEAR(Table1[[#This Row],[Order Date]])</f>
        <v>2014</v>
      </c>
      <c r="C687" s="5">
        <f>MONTH(Table1[[#This Row],[Order Date]])</f>
        <v>7</v>
      </c>
      <c r="D687" t="s">
        <v>907</v>
      </c>
      <c r="E687" t="s">
        <v>10</v>
      </c>
      <c r="F687" t="s">
        <v>11</v>
      </c>
      <c r="G687" t="s">
        <v>18</v>
      </c>
      <c r="H687" t="s">
        <v>908</v>
      </c>
      <c r="I687">
        <v>220.78</v>
      </c>
      <c r="J687">
        <v>3</v>
      </c>
      <c r="K687">
        <v>-44.16</v>
      </c>
    </row>
    <row r="688" spans="1:11" ht="16.5" x14ac:dyDescent="0.3">
      <c r="A688" s="1">
        <v>41825</v>
      </c>
      <c r="B688" s="5">
        <f>YEAR(Table1[[#This Row],[Order Date]])</f>
        <v>2014</v>
      </c>
      <c r="C688" s="5">
        <f>MONTH(Table1[[#This Row],[Order Date]])</f>
        <v>7</v>
      </c>
      <c r="D688" t="s">
        <v>907</v>
      </c>
      <c r="E688" t="s">
        <v>10</v>
      </c>
      <c r="F688" t="s">
        <v>11</v>
      </c>
      <c r="G688" t="s">
        <v>18</v>
      </c>
      <c r="H688" t="s">
        <v>909</v>
      </c>
      <c r="I688">
        <v>281.42</v>
      </c>
      <c r="J688">
        <v>11</v>
      </c>
      <c r="K688">
        <v>-35.18</v>
      </c>
    </row>
    <row r="689" spans="1:11" ht="16.5" x14ac:dyDescent="0.3">
      <c r="A689" s="1">
        <v>41825</v>
      </c>
      <c r="B689" s="5">
        <f>YEAR(Table1[[#This Row],[Order Date]])</f>
        <v>2014</v>
      </c>
      <c r="C689" s="5">
        <f>MONTH(Table1[[#This Row],[Order Date]])</f>
        <v>7</v>
      </c>
      <c r="D689" t="s">
        <v>910</v>
      </c>
      <c r="E689" t="s">
        <v>27</v>
      </c>
      <c r="F689" t="s">
        <v>11</v>
      </c>
      <c r="G689" t="s">
        <v>20</v>
      </c>
      <c r="H689" t="s">
        <v>911</v>
      </c>
      <c r="I689">
        <v>180.96</v>
      </c>
      <c r="J689">
        <v>6</v>
      </c>
      <c r="K689">
        <v>67.86</v>
      </c>
    </row>
    <row r="690" spans="1:11" ht="16.5" x14ac:dyDescent="0.3">
      <c r="A690" s="1">
        <v>41825</v>
      </c>
      <c r="B690" s="5">
        <f>YEAR(Table1[[#This Row],[Order Date]])</f>
        <v>2014</v>
      </c>
      <c r="C690" s="5">
        <f>MONTH(Table1[[#This Row],[Order Date]])</f>
        <v>7</v>
      </c>
      <c r="D690" t="s">
        <v>90</v>
      </c>
      <c r="E690" t="s">
        <v>120</v>
      </c>
      <c r="F690" t="s">
        <v>11</v>
      </c>
      <c r="G690" t="s">
        <v>24</v>
      </c>
      <c r="H690" t="s">
        <v>798</v>
      </c>
      <c r="I690">
        <v>4.37</v>
      </c>
      <c r="J690">
        <v>3</v>
      </c>
      <c r="K690">
        <v>0.38</v>
      </c>
    </row>
    <row r="691" spans="1:11" ht="16.5" x14ac:dyDescent="0.3">
      <c r="A691" s="1">
        <v>41825</v>
      </c>
      <c r="B691" s="5">
        <f>YEAR(Table1[[#This Row],[Order Date]])</f>
        <v>2014</v>
      </c>
      <c r="C691" s="5">
        <f>MONTH(Table1[[#This Row],[Order Date]])</f>
        <v>7</v>
      </c>
      <c r="D691" t="s">
        <v>912</v>
      </c>
      <c r="E691" t="s">
        <v>123</v>
      </c>
      <c r="F691" t="s">
        <v>34</v>
      </c>
      <c r="G691" t="s">
        <v>47</v>
      </c>
      <c r="H691" t="s">
        <v>913</v>
      </c>
      <c r="I691">
        <v>19.52</v>
      </c>
      <c r="J691">
        <v>2</v>
      </c>
      <c r="K691">
        <v>5.37</v>
      </c>
    </row>
    <row r="692" spans="1:11" ht="16.5" x14ac:dyDescent="0.3">
      <c r="A692" s="1">
        <v>41825</v>
      </c>
      <c r="B692" s="5">
        <f>YEAR(Table1[[#This Row],[Order Date]])</f>
        <v>2014</v>
      </c>
      <c r="C692" s="5">
        <f>MONTH(Table1[[#This Row],[Order Date]])</f>
        <v>7</v>
      </c>
      <c r="D692" t="s">
        <v>912</v>
      </c>
      <c r="E692" t="s">
        <v>123</v>
      </c>
      <c r="F692" t="s">
        <v>11</v>
      </c>
      <c r="G692" t="s">
        <v>20</v>
      </c>
      <c r="H692" t="s">
        <v>914</v>
      </c>
      <c r="I692">
        <v>9.81</v>
      </c>
      <c r="J692">
        <v>5</v>
      </c>
      <c r="K692">
        <v>-6.87</v>
      </c>
    </row>
    <row r="693" spans="1:11" ht="16.5" x14ac:dyDescent="0.3">
      <c r="A693" s="1">
        <v>41825</v>
      </c>
      <c r="B693" s="5">
        <f>YEAR(Table1[[#This Row],[Order Date]])</f>
        <v>2014</v>
      </c>
      <c r="C693" s="5">
        <f>MONTH(Table1[[#This Row],[Order Date]])</f>
        <v>7</v>
      </c>
      <c r="D693" t="s">
        <v>912</v>
      </c>
      <c r="E693" t="s">
        <v>123</v>
      </c>
      <c r="F693" t="s">
        <v>34</v>
      </c>
      <c r="G693" t="s">
        <v>47</v>
      </c>
      <c r="H693" t="s">
        <v>444</v>
      </c>
      <c r="I693">
        <v>213.22</v>
      </c>
      <c r="J693">
        <v>3</v>
      </c>
      <c r="K693">
        <v>15.99</v>
      </c>
    </row>
    <row r="694" spans="1:11" ht="16.5" x14ac:dyDescent="0.3">
      <c r="A694" s="1">
        <v>41826</v>
      </c>
      <c r="B694" s="5">
        <f>YEAR(Table1[[#This Row],[Order Date]])</f>
        <v>2014</v>
      </c>
      <c r="C694" s="5">
        <f>MONTH(Table1[[#This Row],[Order Date]])</f>
        <v>7</v>
      </c>
      <c r="D694" t="s">
        <v>915</v>
      </c>
      <c r="E694" t="s">
        <v>149</v>
      </c>
      <c r="F694" t="s">
        <v>39</v>
      </c>
      <c r="G694" t="s">
        <v>603</v>
      </c>
      <c r="H694" t="s">
        <v>916</v>
      </c>
      <c r="I694">
        <v>559.99</v>
      </c>
      <c r="J694">
        <v>1</v>
      </c>
      <c r="K694">
        <v>175</v>
      </c>
    </row>
    <row r="695" spans="1:11" ht="16.5" x14ac:dyDescent="0.3">
      <c r="A695" s="1">
        <v>41826</v>
      </c>
      <c r="B695" s="5">
        <f>YEAR(Table1[[#This Row],[Order Date]])</f>
        <v>2014</v>
      </c>
      <c r="C695" s="5">
        <f>MONTH(Table1[[#This Row],[Order Date]])</f>
        <v>7</v>
      </c>
      <c r="D695" t="s">
        <v>917</v>
      </c>
      <c r="E695" t="s">
        <v>27</v>
      </c>
      <c r="F695" t="s">
        <v>34</v>
      </c>
      <c r="G695" t="s">
        <v>35</v>
      </c>
      <c r="H695" t="s">
        <v>918</v>
      </c>
      <c r="I695">
        <v>478.48</v>
      </c>
      <c r="J695">
        <v>2</v>
      </c>
      <c r="K695">
        <v>47.85</v>
      </c>
    </row>
    <row r="696" spans="1:11" ht="16.5" x14ac:dyDescent="0.3">
      <c r="A696" s="1">
        <v>41827</v>
      </c>
      <c r="B696" s="5">
        <f>YEAR(Table1[[#This Row],[Order Date]])</f>
        <v>2014</v>
      </c>
      <c r="C696" s="5">
        <f>MONTH(Table1[[#This Row],[Order Date]])</f>
        <v>7</v>
      </c>
      <c r="D696" t="s">
        <v>537</v>
      </c>
      <c r="E696" t="s">
        <v>23</v>
      </c>
      <c r="F696" t="s">
        <v>34</v>
      </c>
      <c r="G696" t="s">
        <v>35</v>
      </c>
      <c r="H696" t="s">
        <v>919</v>
      </c>
      <c r="I696">
        <v>172.19</v>
      </c>
      <c r="J696">
        <v>2</v>
      </c>
      <c r="K696">
        <v>-46.74</v>
      </c>
    </row>
    <row r="697" spans="1:11" ht="16.5" x14ac:dyDescent="0.3">
      <c r="A697" s="1">
        <v>41827</v>
      </c>
      <c r="B697" s="5">
        <f>YEAR(Table1[[#This Row],[Order Date]])</f>
        <v>2014</v>
      </c>
      <c r="C697" s="5">
        <f>MONTH(Table1[[#This Row],[Order Date]])</f>
        <v>7</v>
      </c>
      <c r="D697" t="s">
        <v>537</v>
      </c>
      <c r="E697" t="s">
        <v>23</v>
      </c>
      <c r="F697" t="s">
        <v>34</v>
      </c>
      <c r="G697" t="s">
        <v>47</v>
      </c>
      <c r="H697" t="s">
        <v>920</v>
      </c>
      <c r="I697">
        <v>69.010000000000005</v>
      </c>
      <c r="J697">
        <v>2</v>
      </c>
      <c r="K697">
        <v>12.08</v>
      </c>
    </row>
    <row r="698" spans="1:11" ht="16.5" x14ac:dyDescent="0.3">
      <c r="A698" s="1">
        <v>41828</v>
      </c>
      <c r="B698" s="5">
        <f>YEAR(Table1[[#This Row],[Order Date]])</f>
        <v>2014</v>
      </c>
      <c r="C698" s="5">
        <f>MONTH(Table1[[#This Row],[Order Date]])</f>
        <v>7</v>
      </c>
      <c r="D698" t="s">
        <v>921</v>
      </c>
      <c r="E698" t="s">
        <v>149</v>
      </c>
      <c r="F698" t="s">
        <v>34</v>
      </c>
      <c r="G698" t="s">
        <v>35</v>
      </c>
      <c r="H698" t="s">
        <v>793</v>
      </c>
      <c r="I698">
        <v>63.88</v>
      </c>
      <c r="J698">
        <v>1</v>
      </c>
      <c r="K698">
        <v>10.65</v>
      </c>
    </row>
    <row r="699" spans="1:11" ht="16.5" x14ac:dyDescent="0.3">
      <c r="A699" s="1">
        <v>41828</v>
      </c>
      <c r="B699" s="5">
        <f>YEAR(Table1[[#This Row],[Order Date]])</f>
        <v>2014</v>
      </c>
      <c r="C699" s="5">
        <f>MONTH(Table1[[#This Row],[Order Date]])</f>
        <v>7</v>
      </c>
      <c r="D699" t="s">
        <v>922</v>
      </c>
      <c r="E699" t="s">
        <v>27</v>
      </c>
      <c r="F699" t="s">
        <v>34</v>
      </c>
      <c r="G699" t="s">
        <v>145</v>
      </c>
      <c r="H699" t="s">
        <v>183</v>
      </c>
      <c r="I699">
        <v>502.49</v>
      </c>
      <c r="J699">
        <v>3</v>
      </c>
      <c r="K699">
        <v>-87.94</v>
      </c>
    </row>
    <row r="700" spans="1:11" ht="16.5" x14ac:dyDescent="0.3">
      <c r="A700" s="1">
        <v>41828</v>
      </c>
      <c r="B700" s="5">
        <f>YEAR(Table1[[#This Row],[Order Date]])</f>
        <v>2014</v>
      </c>
      <c r="C700" s="5">
        <f>MONTH(Table1[[#This Row],[Order Date]])</f>
        <v>7</v>
      </c>
      <c r="D700" t="s">
        <v>922</v>
      </c>
      <c r="E700" t="s">
        <v>27</v>
      </c>
      <c r="F700" t="s">
        <v>11</v>
      </c>
      <c r="G700" t="s">
        <v>20</v>
      </c>
      <c r="H700" t="s">
        <v>362</v>
      </c>
      <c r="I700">
        <v>196.7</v>
      </c>
      <c r="J700">
        <v>6</v>
      </c>
      <c r="K700">
        <v>68.849999999999994</v>
      </c>
    </row>
    <row r="701" spans="1:11" ht="16.5" x14ac:dyDescent="0.3">
      <c r="A701" s="1">
        <v>41829</v>
      </c>
      <c r="B701" s="5">
        <f>YEAR(Table1[[#This Row],[Order Date]])</f>
        <v>2014</v>
      </c>
      <c r="C701" s="5">
        <f>MONTH(Table1[[#This Row],[Order Date]])</f>
        <v>7</v>
      </c>
      <c r="D701" t="s">
        <v>923</v>
      </c>
      <c r="E701" t="s">
        <v>10</v>
      </c>
      <c r="F701" t="s">
        <v>11</v>
      </c>
      <c r="G701" t="s">
        <v>12</v>
      </c>
      <c r="H701" t="s">
        <v>134</v>
      </c>
      <c r="I701">
        <v>10.37</v>
      </c>
      <c r="J701">
        <v>2</v>
      </c>
      <c r="K701">
        <v>3.63</v>
      </c>
    </row>
    <row r="702" spans="1:11" ht="16.5" x14ac:dyDescent="0.3">
      <c r="A702" s="1">
        <v>41829</v>
      </c>
      <c r="B702" s="5">
        <f>YEAR(Table1[[#This Row],[Order Date]])</f>
        <v>2014</v>
      </c>
      <c r="C702" s="5">
        <f>MONTH(Table1[[#This Row],[Order Date]])</f>
        <v>7</v>
      </c>
      <c r="D702" t="s">
        <v>923</v>
      </c>
      <c r="E702" t="s">
        <v>10</v>
      </c>
      <c r="F702" t="s">
        <v>11</v>
      </c>
      <c r="G702" t="s">
        <v>12</v>
      </c>
      <c r="H702" t="s">
        <v>924</v>
      </c>
      <c r="I702">
        <v>14.35</v>
      </c>
      <c r="J702">
        <v>3</v>
      </c>
      <c r="K702">
        <v>4.49</v>
      </c>
    </row>
    <row r="703" spans="1:11" ht="16.5" x14ac:dyDescent="0.3">
      <c r="A703" s="1">
        <v>41829</v>
      </c>
      <c r="B703" s="5">
        <f>YEAR(Table1[[#This Row],[Order Date]])</f>
        <v>2014</v>
      </c>
      <c r="C703" s="5">
        <f>MONTH(Table1[[#This Row],[Order Date]])</f>
        <v>7</v>
      </c>
      <c r="D703" t="s">
        <v>925</v>
      </c>
      <c r="E703" t="s">
        <v>27</v>
      </c>
      <c r="F703" t="s">
        <v>11</v>
      </c>
      <c r="G703" t="s">
        <v>16</v>
      </c>
      <c r="H703" t="s">
        <v>926</v>
      </c>
      <c r="I703">
        <v>2.88</v>
      </c>
      <c r="J703">
        <v>1</v>
      </c>
      <c r="K703">
        <v>1.41</v>
      </c>
    </row>
    <row r="704" spans="1:11" ht="16.5" x14ac:dyDescent="0.3">
      <c r="A704" s="1">
        <v>41829</v>
      </c>
      <c r="B704" s="5">
        <f>YEAR(Table1[[#This Row],[Order Date]])</f>
        <v>2014</v>
      </c>
      <c r="C704" s="5">
        <f>MONTH(Table1[[#This Row],[Order Date]])</f>
        <v>7</v>
      </c>
      <c r="D704" t="s">
        <v>925</v>
      </c>
      <c r="E704" t="s">
        <v>27</v>
      </c>
      <c r="F704" t="s">
        <v>11</v>
      </c>
      <c r="G704" t="s">
        <v>20</v>
      </c>
      <c r="H704" t="s">
        <v>184</v>
      </c>
      <c r="I704">
        <v>41.9</v>
      </c>
      <c r="J704">
        <v>6</v>
      </c>
      <c r="K704">
        <v>14.14</v>
      </c>
    </row>
    <row r="705" spans="1:11" ht="16.5" x14ac:dyDescent="0.3">
      <c r="A705" s="1">
        <v>41829</v>
      </c>
      <c r="B705" s="5">
        <f>YEAR(Table1[[#This Row],[Order Date]])</f>
        <v>2014</v>
      </c>
      <c r="C705" s="5">
        <f>MONTH(Table1[[#This Row],[Order Date]])</f>
        <v>7</v>
      </c>
      <c r="D705" t="s">
        <v>925</v>
      </c>
      <c r="E705" t="s">
        <v>27</v>
      </c>
      <c r="F705" t="s">
        <v>11</v>
      </c>
      <c r="G705" t="s">
        <v>18</v>
      </c>
      <c r="H705" t="s">
        <v>927</v>
      </c>
      <c r="I705">
        <v>23.92</v>
      </c>
      <c r="J705">
        <v>4</v>
      </c>
      <c r="K705">
        <v>4.07</v>
      </c>
    </row>
    <row r="706" spans="1:11" ht="16.5" x14ac:dyDescent="0.3">
      <c r="A706" s="1">
        <v>41829</v>
      </c>
      <c r="B706" s="5">
        <f>YEAR(Table1[[#This Row],[Order Date]])</f>
        <v>2014</v>
      </c>
      <c r="C706" s="5">
        <f>MONTH(Table1[[#This Row],[Order Date]])</f>
        <v>7</v>
      </c>
      <c r="D706" t="s">
        <v>928</v>
      </c>
      <c r="E706" t="s">
        <v>27</v>
      </c>
      <c r="F706" t="s">
        <v>11</v>
      </c>
      <c r="G706" t="s">
        <v>20</v>
      </c>
      <c r="H706" t="s">
        <v>929</v>
      </c>
      <c r="I706">
        <v>14.3</v>
      </c>
      <c r="J706">
        <v>6</v>
      </c>
      <c r="K706">
        <v>4.6500000000000004</v>
      </c>
    </row>
    <row r="707" spans="1:11" ht="16.5" x14ac:dyDescent="0.3">
      <c r="A707" s="1">
        <v>41829</v>
      </c>
      <c r="B707" s="5">
        <f>YEAR(Table1[[#This Row],[Order Date]])</f>
        <v>2014</v>
      </c>
      <c r="C707" s="5">
        <f>MONTH(Table1[[#This Row],[Order Date]])</f>
        <v>7</v>
      </c>
      <c r="D707" t="s">
        <v>928</v>
      </c>
      <c r="E707" t="s">
        <v>27</v>
      </c>
      <c r="F707" t="s">
        <v>34</v>
      </c>
      <c r="G707" t="s">
        <v>74</v>
      </c>
      <c r="H707" t="s">
        <v>342</v>
      </c>
      <c r="I707">
        <v>119.83</v>
      </c>
      <c r="J707">
        <v>1</v>
      </c>
      <c r="K707">
        <v>7.05</v>
      </c>
    </row>
    <row r="708" spans="1:11" ht="16.5" x14ac:dyDescent="0.3">
      <c r="A708" s="1">
        <v>41829</v>
      </c>
      <c r="B708" s="5">
        <f>YEAR(Table1[[#This Row],[Order Date]])</f>
        <v>2014</v>
      </c>
      <c r="C708" s="5">
        <f>MONTH(Table1[[#This Row],[Order Date]])</f>
        <v>7</v>
      </c>
      <c r="D708" t="s">
        <v>928</v>
      </c>
      <c r="E708" t="s">
        <v>27</v>
      </c>
      <c r="F708" t="s">
        <v>11</v>
      </c>
      <c r="G708" t="s">
        <v>24</v>
      </c>
      <c r="H708" t="s">
        <v>869</v>
      </c>
      <c r="I708">
        <v>5.56</v>
      </c>
      <c r="J708">
        <v>2</v>
      </c>
      <c r="K708">
        <v>2.2200000000000002</v>
      </c>
    </row>
    <row r="709" spans="1:11" ht="16.5" x14ac:dyDescent="0.3">
      <c r="A709" s="1">
        <v>41829</v>
      </c>
      <c r="B709" s="5">
        <f>YEAR(Table1[[#This Row],[Order Date]])</f>
        <v>2014</v>
      </c>
      <c r="C709" s="5">
        <f>MONTH(Table1[[#This Row],[Order Date]])</f>
        <v>7</v>
      </c>
      <c r="D709" t="s">
        <v>928</v>
      </c>
      <c r="E709" t="s">
        <v>27</v>
      </c>
      <c r="F709" t="s">
        <v>11</v>
      </c>
      <c r="G709" t="s">
        <v>12</v>
      </c>
      <c r="H709" t="s">
        <v>328</v>
      </c>
      <c r="I709">
        <v>32.4</v>
      </c>
      <c r="J709">
        <v>5</v>
      </c>
      <c r="K709">
        <v>15.55</v>
      </c>
    </row>
    <row r="710" spans="1:11" ht="16.5" x14ac:dyDescent="0.3">
      <c r="A710" s="1">
        <v>41831</v>
      </c>
      <c r="B710" s="5">
        <f>YEAR(Table1[[#This Row],[Order Date]])</f>
        <v>2014</v>
      </c>
      <c r="C710" s="5">
        <f>MONTH(Table1[[#This Row],[Order Date]])</f>
        <v>7</v>
      </c>
      <c r="D710" t="s">
        <v>593</v>
      </c>
      <c r="E710" t="s">
        <v>177</v>
      </c>
      <c r="F710" t="s">
        <v>11</v>
      </c>
      <c r="G710" t="s">
        <v>12</v>
      </c>
      <c r="H710" t="s">
        <v>625</v>
      </c>
      <c r="I710">
        <v>177.2</v>
      </c>
      <c r="J710">
        <v>5</v>
      </c>
      <c r="K710">
        <v>83.28</v>
      </c>
    </row>
    <row r="711" spans="1:11" ht="16.5" x14ac:dyDescent="0.3">
      <c r="A711" s="1">
        <v>41831</v>
      </c>
      <c r="B711" s="5">
        <f>YEAR(Table1[[#This Row],[Order Date]])</f>
        <v>2014</v>
      </c>
      <c r="C711" s="5">
        <f>MONTH(Table1[[#This Row],[Order Date]])</f>
        <v>7</v>
      </c>
      <c r="D711" t="s">
        <v>593</v>
      </c>
      <c r="E711" t="s">
        <v>177</v>
      </c>
      <c r="F711" t="s">
        <v>39</v>
      </c>
      <c r="G711" t="s">
        <v>40</v>
      </c>
      <c r="H711" t="s">
        <v>930</v>
      </c>
      <c r="I711">
        <v>197.97</v>
      </c>
      <c r="J711">
        <v>3</v>
      </c>
      <c r="K711">
        <v>57.41</v>
      </c>
    </row>
    <row r="712" spans="1:11" ht="16.5" x14ac:dyDescent="0.3">
      <c r="A712" s="1">
        <v>41831</v>
      </c>
      <c r="B712" s="5">
        <f>YEAR(Table1[[#This Row],[Order Date]])</f>
        <v>2014</v>
      </c>
      <c r="C712" s="5">
        <f>MONTH(Table1[[#This Row],[Order Date]])</f>
        <v>7</v>
      </c>
      <c r="D712" t="s">
        <v>593</v>
      </c>
      <c r="E712" t="s">
        <v>177</v>
      </c>
      <c r="F712" t="s">
        <v>34</v>
      </c>
      <c r="G712" t="s">
        <v>35</v>
      </c>
      <c r="H712" t="s">
        <v>294</v>
      </c>
      <c r="I712">
        <v>854.94</v>
      </c>
      <c r="J712">
        <v>3</v>
      </c>
      <c r="K712">
        <v>213.74</v>
      </c>
    </row>
    <row r="713" spans="1:11" ht="16.5" x14ac:dyDescent="0.3">
      <c r="A713" s="1">
        <v>41831</v>
      </c>
      <c r="B713" s="5">
        <f>YEAR(Table1[[#This Row],[Order Date]])</f>
        <v>2014</v>
      </c>
      <c r="C713" s="5">
        <f>MONTH(Table1[[#This Row],[Order Date]])</f>
        <v>7</v>
      </c>
      <c r="D713" t="s">
        <v>593</v>
      </c>
      <c r="E713" t="s">
        <v>177</v>
      </c>
      <c r="F713" t="s">
        <v>34</v>
      </c>
      <c r="G713" t="s">
        <v>47</v>
      </c>
      <c r="H713" t="s">
        <v>931</v>
      </c>
      <c r="I713">
        <v>124.11</v>
      </c>
      <c r="J713">
        <v>9</v>
      </c>
      <c r="K713">
        <v>52.13</v>
      </c>
    </row>
    <row r="714" spans="1:11" ht="16.5" x14ac:dyDescent="0.3">
      <c r="A714" s="1">
        <v>41831</v>
      </c>
      <c r="B714" s="5">
        <f>YEAR(Table1[[#This Row],[Order Date]])</f>
        <v>2014</v>
      </c>
      <c r="C714" s="5">
        <f>MONTH(Table1[[#This Row],[Order Date]])</f>
        <v>7</v>
      </c>
      <c r="D714" t="s">
        <v>593</v>
      </c>
      <c r="E714" t="s">
        <v>177</v>
      </c>
      <c r="F714" t="s">
        <v>11</v>
      </c>
      <c r="G714" t="s">
        <v>16</v>
      </c>
      <c r="H714" t="s">
        <v>932</v>
      </c>
      <c r="I714">
        <v>14.4</v>
      </c>
      <c r="J714">
        <v>5</v>
      </c>
      <c r="K714">
        <v>7.06</v>
      </c>
    </row>
    <row r="715" spans="1:11" ht="16.5" x14ac:dyDescent="0.3">
      <c r="A715" s="1">
        <v>41831</v>
      </c>
      <c r="B715" s="5">
        <f>YEAR(Table1[[#This Row],[Order Date]])</f>
        <v>2014</v>
      </c>
      <c r="C715" s="5">
        <f>MONTH(Table1[[#This Row],[Order Date]])</f>
        <v>7</v>
      </c>
      <c r="D715" t="s">
        <v>204</v>
      </c>
      <c r="E715" t="s">
        <v>10</v>
      </c>
      <c r="F715" t="s">
        <v>39</v>
      </c>
      <c r="G715" t="s">
        <v>40</v>
      </c>
      <c r="H715" t="s">
        <v>933</v>
      </c>
      <c r="I715">
        <v>575.97</v>
      </c>
      <c r="J715">
        <v>4</v>
      </c>
      <c r="K715">
        <v>43.2</v>
      </c>
    </row>
    <row r="716" spans="1:11" ht="16.5" x14ac:dyDescent="0.3">
      <c r="A716" s="1">
        <v>41831</v>
      </c>
      <c r="B716" s="5">
        <f>YEAR(Table1[[#This Row],[Order Date]])</f>
        <v>2014</v>
      </c>
      <c r="C716" s="5">
        <f>MONTH(Table1[[#This Row],[Order Date]])</f>
        <v>7</v>
      </c>
      <c r="D716" t="s">
        <v>204</v>
      </c>
      <c r="E716" t="s">
        <v>10</v>
      </c>
      <c r="F716" t="s">
        <v>11</v>
      </c>
      <c r="G716" t="s">
        <v>12</v>
      </c>
      <c r="H716" t="s">
        <v>934</v>
      </c>
      <c r="I716">
        <v>10.37</v>
      </c>
      <c r="J716">
        <v>2</v>
      </c>
      <c r="K716">
        <v>3.63</v>
      </c>
    </row>
    <row r="717" spans="1:11" ht="16.5" x14ac:dyDescent="0.3">
      <c r="A717" s="1">
        <v>41831</v>
      </c>
      <c r="B717" s="5">
        <f>YEAR(Table1[[#This Row],[Order Date]])</f>
        <v>2014</v>
      </c>
      <c r="C717" s="5">
        <f>MONTH(Table1[[#This Row],[Order Date]])</f>
        <v>7</v>
      </c>
      <c r="D717" t="s">
        <v>935</v>
      </c>
      <c r="E717" t="s">
        <v>149</v>
      </c>
      <c r="F717" t="s">
        <v>11</v>
      </c>
      <c r="G717" t="s">
        <v>12</v>
      </c>
      <c r="H717" t="s">
        <v>936</v>
      </c>
      <c r="I717">
        <v>49.12</v>
      </c>
      <c r="J717">
        <v>4</v>
      </c>
      <c r="K717">
        <v>23.09</v>
      </c>
    </row>
    <row r="718" spans="1:11" ht="16.5" x14ac:dyDescent="0.3">
      <c r="A718" s="1">
        <v>41831</v>
      </c>
      <c r="B718" s="5">
        <f>YEAR(Table1[[#This Row],[Order Date]])</f>
        <v>2014</v>
      </c>
      <c r="C718" s="5">
        <f>MONTH(Table1[[#This Row],[Order Date]])</f>
        <v>7</v>
      </c>
      <c r="D718" t="s">
        <v>935</v>
      </c>
      <c r="E718" t="s">
        <v>149</v>
      </c>
      <c r="F718" t="s">
        <v>11</v>
      </c>
      <c r="G718" t="s">
        <v>20</v>
      </c>
      <c r="H718" t="s">
        <v>937</v>
      </c>
      <c r="I718">
        <v>18.28</v>
      </c>
      <c r="J718">
        <v>5</v>
      </c>
      <c r="K718">
        <v>6.4</v>
      </c>
    </row>
    <row r="719" spans="1:11" ht="16.5" x14ac:dyDescent="0.3">
      <c r="A719" s="1">
        <v>41831</v>
      </c>
      <c r="B719" s="5">
        <f>YEAR(Table1[[#This Row],[Order Date]])</f>
        <v>2014</v>
      </c>
      <c r="C719" s="5">
        <f>MONTH(Table1[[#This Row],[Order Date]])</f>
        <v>7</v>
      </c>
      <c r="D719" t="s">
        <v>938</v>
      </c>
      <c r="E719" t="s">
        <v>149</v>
      </c>
      <c r="F719" t="s">
        <v>39</v>
      </c>
      <c r="G719" t="s">
        <v>40</v>
      </c>
      <c r="H719" t="s">
        <v>939</v>
      </c>
      <c r="I719">
        <v>164.85</v>
      </c>
      <c r="J719">
        <v>3</v>
      </c>
      <c r="K719">
        <v>47.81</v>
      </c>
    </row>
    <row r="720" spans="1:11" ht="16.5" x14ac:dyDescent="0.3">
      <c r="A720" s="1">
        <v>41832</v>
      </c>
      <c r="B720" s="5">
        <f>YEAR(Table1[[#This Row],[Order Date]])</f>
        <v>2014</v>
      </c>
      <c r="C720" s="5">
        <f>MONTH(Table1[[#This Row],[Order Date]])</f>
        <v>7</v>
      </c>
      <c r="D720" t="s">
        <v>940</v>
      </c>
      <c r="E720" t="s">
        <v>27</v>
      </c>
      <c r="F720" t="s">
        <v>11</v>
      </c>
      <c r="G720" t="s">
        <v>20</v>
      </c>
      <c r="H720" t="s">
        <v>941</v>
      </c>
      <c r="I720">
        <v>7.71</v>
      </c>
      <c r="J720">
        <v>2</v>
      </c>
      <c r="K720">
        <v>2.8</v>
      </c>
    </row>
    <row r="721" spans="1:11" ht="16.5" x14ac:dyDescent="0.3">
      <c r="A721" s="1">
        <v>41832</v>
      </c>
      <c r="B721" s="5">
        <f>YEAR(Table1[[#This Row],[Order Date]])</f>
        <v>2014</v>
      </c>
      <c r="C721" s="5">
        <f>MONTH(Table1[[#This Row],[Order Date]])</f>
        <v>7</v>
      </c>
      <c r="D721" t="s">
        <v>940</v>
      </c>
      <c r="E721" t="s">
        <v>27</v>
      </c>
      <c r="F721" t="s">
        <v>34</v>
      </c>
      <c r="G721" t="s">
        <v>145</v>
      </c>
      <c r="H721" t="s">
        <v>942</v>
      </c>
      <c r="I721">
        <v>698.35</v>
      </c>
      <c r="J721">
        <v>3</v>
      </c>
      <c r="K721">
        <v>-17.46</v>
      </c>
    </row>
    <row r="722" spans="1:11" ht="16.5" x14ac:dyDescent="0.3">
      <c r="A722" s="1">
        <v>41832</v>
      </c>
      <c r="B722" s="5">
        <f>YEAR(Table1[[#This Row],[Order Date]])</f>
        <v>2014</v>
      </c>
      <c r="C722" s="5">
        <f>MONTH(Table1[[#This Row],[Order Date]])</f>
        <v>7</v>
      </c>
      <c r="D722" t="s">
        <v>530</v>
      </c>
      <c r="E722" t="s">
        <v>27</v>
      </c>
      <c r="F722" t="s">
        <v>11</v>
      </c>
      <c r="G722" t="s">
        <v>18</v>
      </c>
      <c r="H722" t="s">
        <v>638</v>
      </c>
      <c r="I722">
        <v>249.75</v>
      </c>
      <c r="J722">
        <v>9</v>
      </c>
      <c r="K722">
        <v>44.96</v>
      </c>
    </row>
    <row r="723" spans="1:11" ht="16.5" x14ac:dyDescent="0.3">
      <c r="A723" s="1">
        <v>41832</v>
      </c>
      <c r="B723" s="5">
        <f>YEAR(Table1[[#This Row],[Order Date]])</f>
        <v>2014</v>
      </c>
      <c r="C723" s="5">
        <f>MONTH(Table1[[#This Row],[Order Date]])</f>
        <v>7</v>
      </c>
      <c r="D723" t="s">
        <v>530</v>
      </c>
      <c r="E723" t="s">
        <v>27</v>
      </c>
      <c r="F723" t="s">
        <v>39</v>
      </c>
      <c r="G723" t="s">
        <v>40</v>
      </c>
      <c r="H723" t="s">
        <v>943</v>
      </c>
      <c r="I723">
        <v>255.94</v>
      </c>
      <c r="J723">
        <v>8</v>
      </c>
      <c r="K723">
        <v>28.79</v>
      </c>
    </row>
    <row r="724" spans="1:11" ht="16.5" x14ac:dyDescent="0.3">
      <c r="A724" s="1">
        <v>41832</v>
      </c>
      <c r="B724" s="5">
        <f>YEAR(Table1[[#This Row],[Order Date]])</f>
        <v>2014</v>
      </c>
      <c r="C724" s="5">
        <f>MONTH(Table1[[#This Row],[Order Date]])</f>
        <v>7</v>
      </c>
      <c r="D724" t="s">
        <v>256</v>
      </c>
      <c r="E724" t="s">
        <v>164</v>
      </c>
      <c r="F724" t="s">
        <v>34</v>
      </c>
      <c r="G724" t="s">
        <v>35</v>
      </c>
      <c r="H724" t="s">
        <v>944</v>
      </c>
      <c r="I724">
        <v>123.14</v>
      </c>
      <c r="J724">
        <v>4</v>
      </c>
      <c r="K724">
        <v>13.85</v>
      </c>
    </row>
    <row r="725" spans="1:11" ht="16.5" x14ac:dyDescent="0.3">
      <c r="A725" s="1">
        <v>41832</v>
      </c>
      <c r="B725" s="5">
        <f>YEAR(Table1[[#This Row],[Order Date]])</f>
        <v>2014</v>
      </c>
      <c r="C725" s="5">
        <f>MONTH(Table1[[#This Row],[Order Date]])</f>
        <v>7</v>
      </c>
      <c r="D725" t="s">
        <v>256</v>
      </c>
      <c r="E725" t="s">
        <v>164</v>
      </c>
      <c r="F725" t="s">
        <v>11</v>
      </c>
      <c r="G725" t="s">
        <v>20</v>
      </c>
      <c r="H725" t="s">
        <v>881</v>
      </c>
      <c r="I725">
        <v>11.26</v>
      </c>
      <c r="J725">
        <v>4</v>
      </c>
      <c r="K725">
        <v>3.8</v>
      </c>
    </row>
    <row r="726" spans="1:11" ht="16.5" x14ac:dyDescent="0.3">
      <c r="A726" s="1">
        <v>41832</v>
      </c>
      <c r="B726" s="5">
        <f>YEAR(Table1[[#This Row],[Order Date]])</f>
        <v>2014</v>
      </c>
      <c r="C726" s="5">
        <f>MONTH(Table1[[#This Row],[Order Date]])</f>
        <v>7</v>
      </c>
      <c r="D726" t="s">
        <v>945</v>
      </c>
      <c r="E726" t="s">
        <v>15</v>
      </c>
      <c r="F726" t="s">
        <v>11</v>
      </c>
      <c r="G726" t="s">
        <v>12</v>
      </c>
      <c r="H726" t="s">
        <v>679</v>
      </c>
      <c r="I726">
        <v>35.86</v>
      </c>
      <c r="J726">
        <v>9</v>
      </c>
      <c r="K726">
        <v>13</v>
      </c>
    </row>
    <row r="727" spans="1:11" ht="16.5" x14ac:dyDescent="0.3">
      <c r="A727" s="1">
        <v>41832</v>
      </c>
      <c r="B727" s="5">
        <f>YEAR(Table1[[#This Row],[Order Date]])</f>
        <v>2014</v>
      </c>
      <c r="C727" s="5">
        <f>MONTH(Table1[[#This Row],[Order Date]])</f>
        <v>7</v>
      </c>
      <c r="D727" t="s">
        <v>945</v>
      </c>
      <c r="E727" t="s">
        <v>15</v>
      </c>
      <c r="F727" t="s">
        <v>39</v>
      </c>
      <c r="G727" t="s">
        <v>52</v>
      </c>
      <c r="H727" t="s">
        <v>946</v>
      </c>
      <c r="I727">
        <v>23.84</v>
      </c>
      <c r="J727">
        <v>4</v>
      </c>
      <c r="K727">
        <v>3.28</v>
      </c>
    </row>
    <row r="728" spans="1:11" ht="16.5" x14ac:dyDescent="0.3">
      <c r="A728" s="1">
        <v>41832</v>
      </c>
      <c r="B728" s="5">
        <f>YEAR(Table1[[#This Row],[Order Date]])</f>
        <v>2014</v>
      </c>
      <c r="C728" s="5">
        <f>MONTH(Table1[[#This Row],[Order Date]])</f>
        <v>7</v>
      </c>
      <c r="D728" t="s">
        <v>947</v>
      </c>
      <c r="E728" t="s">
        <v>10</v>
      </c>
      <c r="F728" t="s">
        <v>34</v>
      </c>
      <c r="G728" t="s">
        <v>35</v>
      </c>
      <c r="H728" t="s">
        <v>948</v>
      </c>
      <c r="I728">
        <v>512.36</v>
      </c>
      <c r="J728">
        <v>3</v>
      </c>
      <c r="K728">
        <v>-14.64</v>
      </c>
    </row>
    <row r="729" spans="1:11" ht="16.5" x14ac:dyDescent="0.3">
      <c r="A729" s="1">
        <v>41832</v>
      </c>
      <c r="B729" s="5">
        <f>YEAR(Table1[[#This Row],[Order Date]])</f>
        <v>2014</v>
      </c>
      <c r="C729" s="5">
        <f>MONTH(Table1[[#This Row],[Order Date]])</f>
        <v>7</v>
      </c>
      <c r="D729" t="s">
        <v>947</v>
      </c>
      <c r="E729" t="s">
        <v>10</v>
      </c>
      <c r="F729" t="s">
        <v>11</v>
      </c>
      <c r="G729" t="s">
        <v>43</v>
      </c>
      <c r="H729" t="s">
        <v>282</v>
      </c>
      <c r="I729">
        <v>3.49</v>
      </c>
      <c r="J729">
        <v>2</v>
      </c>
      <c r="K729">
        <v>0.56999999999999995</v>
      </c>
    </row>
    <row r="730" spans="1:11" ht="16.5" x14ac:dyDescent="0.3">
      <c r="A730" s="1">
        <v>41832</v>
      </c>
      <c r="B730" s="5">
        <f>YEAR(Table1[[#This Row],[Order Date]])</f>
        <v>2014</v>
      </c>
      <c r="C730" s="5">
        <f>MONTH(Table1[[#This Row],[Order Date]])</f>
        <v>7</v>
      </c>
      <c r="D730" t="s">
        <v>947</v>
      </c>
      <c r="E730" t="s">
        <v>10</v>
      </c>
      <c r="F730" t="s">
        <v>11</v>
      </c>
      <c r="G730" t="s">
        <v>24</v>
      </c>
      <c r="H730" t="s">
        <v>949</v>
      </c>
      <c r="I730">
        <v>22.29</v>
      </c>
      <c r="J730">
        <v>7</v>
      </c>
      <c r="K730">
        <v>3.9</v>
      </c>
    </row>
    <row r="731" spans="1:11" ht="16.5" x14ac:dyDescent="0.3">
      <c r="A731" s="1">
        <v>41832</v>
      </c>
      <c r="B731" s="5">
        <f>YEAR(Table1[[#This Row],[Order Date]])</f>
        <v>2014</v>
      </c>
      <c r="C731" s="5">
        <f>MONTH(Table1[[#This Row],[Order Date]])</f>
        <v>7</v>
      </c>
      <c r="D731" t="s">
        <v>947</v>
      </c>
      <c r="E731" t="s">
        <v>10</v>
      </c>
      <c r="F731" t="s">
        <v>11</v>
      </c>
      <c r="G731" t="s">
        <v>12</v>
      </c>
      <c r="H731" t="s">
        <v>127</v>
      </c>
      <c r="I731">
        <v>16.03</v>
      </c>
      <c r="J731">
        <v>3</v>
      </c>
      <c r="K731">
        <v>5.61</v>
      </c>
    </row>
    <row r="732" spans="1:11" ht="16.5" x14ac:dyDescent="0.3">
      <c r="A732" s="1">
        <v>41833</v>
      </c>
      <c r="B732" s="5">
        <f>YEAR(Table1[[#This Row],[Order Date]])</f>
        <v>2014</v>
      </c>
      <c r="C732" s="5">
        <f>MONTH(Table1[[#This Row],[Order Date]])</f>
        <v>7</v>
      </c>
      <c r="D732" t="s">
        <v>875</v>
      </c>
      <c r="E732" t="s">
        <v>27</v>
      </c>
      <c r="F732" t="s">
        <v>34</v>
      </c>
      <c r="G732" t="s">
        <v>145</v>
      </c>
      <c r="H732" t="s">
        <v>950</v>
      </c>
      <c r="I732">
        <v>351.22</v>
      </c>
      <c r="J732">
        <v>3</v>
      </c>
      <c r="K732">
        <v>4.3899999999999997</v>
      </c>
    </row>
    <row r="733" spans="1:11" ht="16.5" x14ac:dyDescent="0.3">
      <c r="A733" s="1">
        <v>41834</v>
      </c>
      <c r="B733" s="5">
        <f>YEAR(Table1[[#This Row],[Order Date]])</f>
        <v>2014</v>
      </c>
      <c r="C733" s="5">
        <f>MONTH(Table1[[#This Row],[Order Date]])</f>
        <v>7</v>
      </c>
      <c r="D733" t="s">
        <v>951</v>
      </c>
      <c r="E733" t="s">
        <v>15</v>
      </c>
      <c r="F733" t="s">
        <v>11</v>
      </c>
      <c r="G733" t="s">
        <v>20</v>
      </c>
      <c r="H733" t="s">
        <v>952</v>
      </c>
      <c r="I733">
        <v>29.93</v>
      </c>
      <c r="J733">
        <v>7</v>
      </c>
      <c r="K733">
        <v>-46.39</v>
      </c>
    </row>
    <row r="734" spans="1:11" ht="16.5" x14ac:dyDescent="0.3">
      <c r="A734" s="1">
        <v>41834</v>
      </c>
      <c r="B734" s="5">
        <f>YEAR(Table1[[#This Row],[Order Date]])</f>
        <v>2014</v>
      </c>
      <c r="C734" s="5">
        <f>MONTH(Table1[[#This Row],[Order Date]])</f>
        <v>7</v>
      </c>
      <c r="D734" t="s">
        <v>951</v>
      </c>
      <c r="E734" t="s">
        <v>15</v>
      </c>
      <c r="F734" t="s">
        <v>39</v>
      </c>
      <c r="G734" t="s">
        <v>40</v>
      </c>
      <c r="H734" t="s">
        <v>735</v>
      </c>
      <c r="I734">
        <v>38.270000000000003</v>
      </c>
      <c r="J734">
        <v>4</v>
      </c>
      <c r="K734">
        <v>3.83</v>
      </c>
    </row>
    <row r="735" spans="1:11" ht="16.5" x14ac:dyDescent="0.3">
      <c r="A735" s="1">
        <v>41834</v>
      </c>
      <c r="B735" s="5">
        <f>YEAR(Table1[[#This Row],[Order Date]])</f>
        <v>2014</v>
      </c>
      <c r="C735" s="5">
        <f>MONTH(Table1[[#This Row],[Order Date]])</f>
        <v>7</v>
      </c>
      <c r="D735" t="s">
        <v>953</v>
      </c>
      <c r="E735" t="s">
        <v>95</v>
      </c>
      <c r="F735" t="s">
        <v>11</v>
      </c>
      <c r="G735" t="s">
        <v>18</v>
      </c>
      <c r="H735" t="s">
        <v>111</v>
      </c>
      <c r="I735">
        <v>55.92</v>
      </c>
      <c r="J735">
        <v>5</v>
      </c>
      <c r="K735">
        <v>6.29</v>
      </c>
    </row>
    <row r="736" spans="1:11" ht="16.5" x14ac:dyDescent="0.3">
      <c r="A736" s="1">
        <v>41834</v>
      </c>
      <c r="B736" s="5">
        <f>YEAR(Table1[[#This Row],[Order Date]])</f>
        <v>2014</v>
      </c>
      <c r="C736" s="5">
        <f>MONTH(Table1[[#This Row],[Order Date]])</f>
        <v>7</v>
      </c>
      <c r="D736" t="s">
        <v>195</v>
      </c>
      <c r="E736" t="s">
        <v>23</v>
      </c>
      <c r="F736" t="s">
        <v>39</v>
      </c>
      <c r="G736" t="s">
        <v>40</v>
      </c>
      <c r="H736" t="s">
        <v>954</v>
      </c>
      <c r="I736">
        <v>13.49</v>
      </c>
      <c r="J736">
        <v>1</v>
      </c>
      <c r="K736">
        <v>-2.25</v>
      </c>
    </row>
    <row r="737" spans="1:11" ht="16.5" x14ac:dyDescent="0.3">
      <c r="A737" s="1">
        <v>41834</v>
      </c>
      <c r="B737" s="5">
        <f>YEAR(Table1[[#This Row],[Order Date]])</f>
        <v>2014</v>
      </c>
      <c r="C737" s="5">
        <f>MONTH(Table1[[#This Row],[Order Date]])</f>
        <v>7</v>
      </c>
      <c r="D737" t="s">
        <v>195</v>
      </c>
      <c r="E737" t="s">
        <v>23</v>
      </c>
      <c r="F737" t="s">
        <v>39</v>
      </c>
      <c r="G737" t="s">
        <v>40</v>
      </c>
      <c r="H737" t="s">
        <v>955</v>
      </c>
      <c r="I737">
        <v>23.99</v>
      </c>
      <c r="J737">
        <v>2</v>
      </c>
      <c r="K737">
        <v>-13.99</v>
      </c>
    </row>
    <row r="738" spans="1:11" ht="16.5" x14ac:dyDescent="0.3">
      <c r="A738" s="1">
        <v>41834</v>
      </c>
      <c r="B738" s="5">
        <f>YEAR(Table1[[#This Row],[Order Date]])</f>
        <v>2014</v>
      </c>
      <c r="C738" s="5">
        <f>MONTH(Table1[[#This Row],[Order Date]])</f>
        <v>7</v>
      </c>
      <c r="D738" t="s">
        <v>195</v>
      </c>
      <c r="E738" t="s">
        <v>23</v>
      </c>
      <c r="F738" t="s">
        <v>34</v>
      </c>
      <c r="G738" t="s">
        <v>47</v>
      </c>
      <c r="H738" t="s">
        <v>956</v>
      </c>
      <c r="I738">
        <v>31.98</v>
      </c>
      <c r="J738">
        <v>2</v>
      </c>
      <c r="K738">
        <v>1.2</v>
      </c>
    </row>
    <row r="739" spans="1:11" ht="16.5" x14ac:dyDescent="0.3">
      <c r="A739" s="1">
        <v>41834</v>
      </c>
      <c r="B739" s="5">
        <f>YEAR(Table1[[#This Row],[Order Date]])</f>
        <v>2014</v>
      </c>
      <c r="C739" s="5">
        <f>MONTH(Table1[[#This Row],[Order Date]])</f>
        <v>7</v>
      </c>
      <c r="D739" t="s">
        <v>195</v>
      </c>
      <c r="E739" t="s">
        <v>23</v>
      </c>
      <c r="F739" t="s">
        <v>11</v>
      </c>
      <c r="G739" t="s">
        <v>24</v>
      </c>
      <c r="H739" t="s">
        <v>279</v>
      </c>
      <c r="I739">
        <v>41.58</v>
      </c>
      <c r="J739">
        <v>2</v>
      </c>
      <c r="K739">
        <v>4.68</v>
      </c>
    </row>
    <row r="740" spans="1:11" ht="16.5" x14ac:dyDescent="0.3">
      <c r="A740" s="1">
        <v>41834</v>
      </c>
      <c r="B740" s="5">
        <f>YEAR(Table1[[#This Row],[Order Date]])</f>
        <v>2014</v>
      </c>
      <c r="C740" s="5">
        <f>MONTH(Table1[[#This Row],[Order Date]])</f>
        <v>7</v>
      </c>
      <c r="D740" t="s">
        <v>957</v>
      </c>
      <c r="E740" t="s">
        <v>59</v>
      </c>
      <c r="F740" t="s">
        <v>11</v>
      </c>
      <c r="G740" t="s">
        <v>92</v>
      </c>
      <c r="H740" t="s">
        <v>958</v>
      </c>
      <c r="I740">
        <v>39.479999999999997</v>
      </c>
      <c r="J740">
        <v>1</v>
      </c>
      <c r="K740">
        <v>11.05</v>
      </c>
    </row>
    <row r="741" spans="1:11" ht="16.5" x14ac:dyDescent="0.3">
      <c r="A741" s="1">
        <v>41834</v>
      </c>
      <c r="B741" s="5">
        <f>YEAR(Table1[[#This Row],[Order Date]])</f>
        <v>2014</v>
      </c>
      <c r="C741" s="5">
        <f>MONTH(Table1[[#This Row],[Order Date]])</f>
        <v>7</v>
      </c>
      <c r="D741" t="s">
        <v>959</v>
      </c>
      <c r="E741" t="s">
        <v>149</v>
      </c>
      <c r="F741" t="s">
        <v>11</v>
      </c>
      <c r="G741" t="s">
        <v>24</v>
      </c>
      <c r="H741" t="s">
        <v>960</v>
      </c>
      <c r="I741">
        <v>17.940000000000001</v>
      </c>
      <c r="J741">
        <v>3</v>
      </c>
      <c r="K741">
        <v>4.49</v>
      </c>
    </row>
    <row r="742" spans="1:11" ht="16.5" x14ac:dyDescent="0.3">
      <c r="A742" s="1">
        <v>41835</v>
      </c>
      <c r="B742" s="5">
        <f>YEAR(Table1[[#This Row],[Order Date]])</f>
        <v>2014</v>
      </c>
      <c r="C742" s="5">
        <f>MONTH(Table1[[#This Row],[Order Date]])</f>
        <v>7</v>
      </c>
      <c r="D742" t="s">
        <v>659</v>
      </c>
      <c r="E742" t="s">
        <v>140</v>
      </c>
      <c r="F742" t="s">
        <v>39</v>
      </c>
      <c r="G742" t="s">
        <v>52</v>
      </c>
      <c r="H742" t="s">
        <v>961</v>
      </c>
      <c r="I742">
        <v>2.97</v>
      </c>
      <c r="J742">
        <v>3</v>
      </c>
      <c r="K742">
        <v>1.31</v>
      </c>
    </row>
    <row r="743" spans="1:11" ht="16.5" x14ac:dyDescent="0.3">
      <c r="A743" s="1">
        <v>41835</v>
      </c>
      <c r="B743" s="5">
        <f>YEAR(Table1[[#This Row],[Order Date]])</f>
        <v>2014</v>
      </c>
      <c r="C743" s="5">
        <f>MONTH(Table1[[#This Row],[Order Date]])</f>
        <v>7</v>
      </c>
      <c r="D743" t="s">
        <v>659</v>
      </c>
      <c r="E743" t="s">
        <v>140</v>
      </c>
      <c r="F743" t="s">
        <v>11</v>
      </c>
      <c r="G743" t="s">
        <v>43</v>
      </c>
      <c r="H743" t="s">
        <v>962</v>
      </c>
      <c r="I743">
        <v>6.54</v>
      </c>
      <c r="J743">
        <v>3</v>
      </c>
      <c r="K743">
        <v>2.68</v>
      </c>
    </row>
    <row r="744" spans="1:11" ht="16.5" x14ac:dyDescent="0.3">
      <c r="A744" s="1">
        <v>41838</v>
      </c>
      <c r="B744" s="5">
        <f>YEAR(Table1[[#This Row],[Order Date]])</f>
        <v>2014</v>
      </c>
      <c r="C744" s="5">
        <f>MONTH(Table1[[#This Row],[Order Date]])</f>
        <v>7</v>
      </c>
      <c r="D744" t="s">
        <v>963</v>
      </c>
      <c r="E744" t="s">
        <v>95</v>
      </c>
      <c r="F744" t="s">
        <v>34</v>
      </c>
      <c r="G744" t="s">
        <v>35</v>
      </c>
      <c r="H744" t="s">
        <v>964</v>
      </c>
      <c r="I744">
        <v>259.14</v>
      </c>
      <c r="J744">
        <v>4</v>
      </c>
      <c r="K744">
        <v>-25.91</v>
      </c>
    </row>
    <row r="745" spans="1:11" ht="16.5" x14ac:dyDescent="0.3">
      <c r="A745" s="1">
        <v>41838</v>
      </c>
      <c r="B745" s="5">
        <f>YEAR(Table1[[#This Row],[Order Date]])</f>
        <v>2014</v>
      </c>
      <c r="C745" s="5">
        <f>MONTH(Table1[[#This Row],[Order Date]])</f>
        <v>7</v>
      </c>
      <c r="D745" t="s">
        <v>965</v>
      </c>
      <c r="E745" t="s">
        <v>149</v>
      </c>
      <c r="F745" t="s">
        <v>11</v>
      </c>
      <c r="G745" t="s">
        <v>20</v>
      </c>
      <c r="H745" t="s">
        <v>966</v>
      </c>
      <c r="I745">
        <v>13.9</v>
      </c>
      <c r="J745">
        <v>2</v>
      </c>
      <c r="K745">
        <v>4.5199999999999996</v>
      </c>
    </row>
    <row r="746" spans="1:11" ht="16.5" x14ac:dyDescent="0.3">
      <c r="A746" s="1">
        <v>41839</v>
      </c>
      <c r="B746" s="5">
        <f>YEAR(Table1[[#This Row],[Order Date]])</f>
        <v>2014</v>
      </c>
      <c r="C746" s="5">
        <f>MONTH(Table1[[#This Row],[Order Date]])</f>
        <v>7</v>
      </c>
      <c r="D746" t="s">
        <v>967</v>
      </c>
      <c r="E746" t="s">
        <v>613</v>
      </c>
      <c r="F746" t="s">
        <v>39</v>
      </c>
      <c r="G746" t="s">
        <v>40</v>
      </c>
      <c r="H746" t="s">
        <v>933</v>
      </c>
      <c r="I746">
        <v>359.98</v>
      </c>
      <c r="J746">
        <v>2</v>
      </c>
      <c r="K746">
        <v>93.59</v>
      </c>
    </row>
    <row r="747" spans="1:11" ht="16.5" x14ac:dyDescent="0.3">
      <c r="A747" s="1">
        <v>41839</v>
      </c>
      <c r="B747" s="5">
        <f>YEAR(Table1[[#This Row],[Order Date]])</f>
        <v>2014</v>
      </c>
      <c r="C747" s="5">
        <f>MONTH(Table1[[#This Row],[Order Date]])</f>
        <v>7</v>
      </c>
      <c r="D747" t="s">
        <v>967</v>
      </c>
      <c r="E747" t="s">
        <v>613</v>
      </c>
      <c r="F747" t="s">
        <v>34</v>
      </c>
      <c r="G747" t="s">
        <v>145</v>
      </c>
      <c r="H747" t="s">
        <v>968</v>
      </c>
      <c r="I747">
        <v>70.56</v>
      </c>
      <c r="J747">
        <v>1</v>
      </c>
      <c r="K747">
        <v>-4.03</v>
      </c>
    </row>
    <row r="748" spans="1:11" ht="16.5" x14ac:dyDescent="0.3">
      <c r="A748" s="1">
        <v>41839</v>
      </c>
      <c r="B748" s="5">
        <f>YEAR(Table1[[#This Row],[Order Date]])</f>
        <v>2014</v>
      </c>
      <c r="C748" s="5">
        <f>MONTH(Table1[[#This Row],[Order Date]])</f>
        <v>7</v>
      </c>
      <c r="D748" t="s">
        <v>967</v>
      </c>
      <c r="E748" t="s">
        <v>613</v>
      </c>
      <c r="F748" t="s">
        <v>11</v>
      </c>
      <c r="G748" t="s">
        <v>20</v>
      </c>
      <c r="H748" t="s">
        <v>969</v>
      </c>
      <c r="I748">
        <v>20.88</v>
      </c>
      <c r="J748">
        <v>2</v>
      </c>
      <c r="K748">
        <v>9.6</v>
      </c>
    </row>
    <row r="749" spans="1:11" ht="16.5" x14ac:dyDescent="0.3">
      <c r="A749" s="1">
        <v>41839</v>
      </c>
      <c r="B749" s="5">
        <f>YEAR(Table1[[#This Row],[Order Date]])</f>
        <v>2014</v>
      </c>
      <c r="C749" s="5">
        <f>MONTH(Table1[[#This Row],[Order Date]])</f>
        <v>7</v>
      </c>
      <c r="D749" t="s">
        <v>967</v>
      </c>
      <c r="E749" t="s">
        <v>613</v>
      </c>
      <c r="F749" t="s">
        <v>11</v>
      </c>
      <c r="G749" t="s">
        <v>20</v>
      </c>
      <c r="H749" t="s">
        <v>970</v>
      </c>
      <c r="I749">
        <v>3.81</v>
      </c>
      <c r="J749">
        <v>1</v>
      </c>
      <c r="K749">
        <v>1.83</v>
      </c>
    </row>
    <row r="750" spans="1:11" ht="16.5" x14ac:dyDescent="0.3">
      <c r="A750" s="1">
        <v>41839</v>
      </c>
      <c r="B750" s="5">
        <f>YEAR(Table1[[#This Row],[Order Date]])</f>
        <v>2014</v>
      </c>
      <c r="C750" s="5">
        <f>MONTH(Table1[[#This Row],[Order Date]])</f>
        <v>7</v>
      </c>
      <c r="D750" t="s">
        <v>971</v>
      </c>
      <c r="E750" t="s">
        <v>515</v>
      </c>
      <c r="F750" t="s">
        <v>11</v>
      </c>
      <c r="G750" t="s">
        <v>20</v>
      </c>
      <c r="H750" t="s">
        <v>972</v>
      </c>
      <c r="I750">
        <v>6.1</v>
      </c>
      <c r="J750">
        <v>2</v>
      </c>
      <c r="K750">
        <v>2.21</v>
      </c>
    </row>
    <row r="751" spans="1:11" ht="16.5" x14ac:dyDescent="0.3">
      <c r="A751" s="1">
        <v>41840</v>
      </c>
      <c r="B751" s="5">
        <f>YEAR(Table1[[#This Row],[Order Date]])</f>
        <v>2014</v>
      </c>
      <c r="C751" s="5">
        <f>MONTH(Table1[[#This Row],[Order Date]])</f>
        <v>7</v>
      </c>
      <c r="D751" t="s">
        <v>973</v>
      </c>
      <c r="E751" t="s">
        <v>10</v>
      </c>
      <c r="F751" t="s">
        <v>11</v>
      </c>
      <c r="G751" t="s">
        <v>18</v>
      </c>
      <c r="H751" t="s">
        <v>974</v>
      </c>
      <c r="I751">
        <v>342.86</v>
      </c>
      <c r="J751">
        <v>3</v>
      </c>
      <c r="K751">
        <v>38.57</v>
      </c>
    </row>
    <row r="752" spans="1:11" ht="16.5" x14ac:dyDescent="0.3">
      <c r="A752" s="1">
        <v>41840</v>
      </c>
      <c r="B752" s="5">
        <f>YEAR(Table1[[#This Row],[Order Date]])</f>
        <v>2014</v>
      </c>
      <c r="C752" s="5">
        <f>MONTH(Table1[[#This Row],[Order Date]])</f>
        <v>7</v>
      </c>
      <c r="D752" t="s">
        <v>973</v>
      </c>
      <c r="E752" t="s">
        <v>10</v>
      </c>
      <c r="F752" t="s">
        <v>34</v>
      </c>
      <c r="G752" t="s">
        <v>47</v>
      </c>
      <c r="H752" t="s">
        <v>975</v>
      </c>
      <c r="I752">
        <v>16.739999999999998</v>
      </c>
      <c r="J752">
        <v>5</v>
      </c>
      <c r="K752">
        <v>-14.23</v>
      </c>
    </row>
    <row r="753" spans="1:11" ht="16.5" x14ac:dyDescent="0.3">
      <c r="A753" s="1">
        <v>41840</v>
      </c>
      <c r="B753" s="5">
        <f>YEAR(Table1[[#This Row],[Order Date]])</f>
        <v>2014</v>
      </c>
      <c r="C753" s="5">
        <f>MONTH(Table1[[#This Row],[Order Date]])</f>
        <v>7</v>
      </c>
      <c r="D753" t="s">
        <v>973</v>
      </c>
      <c r="E753" t="s">
        <v>10</v>
      </c>
      <c r="F753" t="s">
        <v>34</v>
      </c>
      <c r="G753" t="s">
        <v>35</v>
      </c>
      <c r="H753" t="s">
        <v>976</v>
      </c>
      <c r="I753">
        <v>981.37</v>
      </c>
      <c r="J753">
        <v>2</v>
      </c>
      <c r="K753">
        <v>-140.19999999999999</v>
      </c>
    </row>
    <row r="754" spans="1:11" ht="16.5" x14ac:dyDescent="0.3">
      <c r="A754" s="1">
        <v>41840</v>
      </c>
      <c r="B754" s="5">
        <f>YEAR(Table1[[#This Row],[Order Date]])</f>
        <v>2014</v>
      </c>
      <c r="C754" s="5">
        <f>MONTH(Table1[[#This Row],[Order Date]])</f>
        <v>7</v>
      </c>
      <c r="D754" t="s">
        <v>977</v>
      </c>
      <c r="E754" t="s">
        <v>78</v>
      </c>
      <c r="F754" t="s">
        <v>11</v>
      </c>
      <c r="G754" t="s">
        <v>18</v>
      </c>
      <c r="H754" t="s">
        <v>192</v>
      </c>
      <c r="I754">
        <v>25.98</v>
      </c>
      <c r="J754">
        <v>1</v>
      </c>
      <c r="K754">
        <v>-5.2</v>
      </c>
    </row>
    <row r="755" spans="1:11" ht="16.5" x14ac:dyDescent="0.3">
      <c r="A755" s="1">
        <v>41840</v>
      </c>
      <c r="B755" s="5">
        <f>YEAR(Table1[[#This Row],[Order Date]])</f>
        <v>2014</v>
      </c>
      <c r="C755" s="5">
        <f>MONTH(Table1[[#This Row],[Order Date]])</f>
        <v>7</v>
      </c>
      <c r="D755" t="s">
        <v>977</v>
      </c>
      <c r="E755" t="s">
        <v>78</v>
      </c>
      <c r="F755" t="s">
        <v>11</v>
      </c>
      <c r="G755" t="s">
        <v>20</v>
      </c>
      <c r="H755" t="s">
        <v>701</v>
      </c>
      <c r="I755">
        <v>27.36</v>
      </c>
      <c r="J755">
        <v>3</v>
      </c>
      <c r="K755">
        <v>-21.89</v>
      </c>
    </row>
    <row r="756" spans="1:11" ht="16.5" x14ac:dyDescent="0.3">
      <c r="A756" s="1">
        <v>41840</v>
      </c>
      <c r="B756" s="5">
        <f>YEAR(Table1[[#This Row],[Order Date]])</f>
        <v>2014</v>
      </c>
      <c r="C756" s="5">
        <f>MONTH(Table1[[#This Row],[Order Date]])</f>
        <v>7</v>
      </c>
      <c r="D756" t="s">
        <v>978</v>
      </c>
      <c r="E756" t="s">
        <v>27</v>
      </c>
      <c r="F756" t="s">
        <v>11</v>
      </c>
      <c r="G756" t="s">
        <v>12</v>
      </c>
      <c r="H756" t="s">
        <v>979</v>
      </c>
      <c r="I756">
        <v>104.85</v>
      </c>
      <c r="J756">
        <v>1</v>
      </c>
      <c r="K756">
        <v>50.33</v>
      </c>
    </row>
    <row r="757" spans="1:11" ht="16.5" x14ac:dyDescent="0.3">
      <c r="A757" s="1">
        <v>41840</v>
      </c>
      <c r="B757" s="5">
        <f>YEAR(Table1[[#This Row],[Order Date]])</f>
        <v>2014</v>
      </c>
      <c r="C757" s="5">
        <f>MONTH(Table1[[#This Row],[Order Date]])</f>
        <v>7</v>
      </c>
      <c r="D757" t="s">
        <v>978</v>
      </c>
      <c r="E757" t="s">
        <v>27</v>
      </c>
      <c r="F757" t="s">
        <v>11</v>
      </c>
      <c r="G757" t="s">
        <v>20</v>
      </c>
      <c r="H757" t="s">
        <v>980</v>
      </c>
      <c r="I757">
        <v>8.6999999999999993</v>
      </c>
      <c r="J757">
        <v>2</v>
      </c>
      <c r="K757">
        <v>3.16</v>
      </c>
    </row>
    <row r="758" spans="1:11" ht="16.5" x14ac:dyDescent="0.3">
      <c r="A758" s="1">
        <v>41840</v>
      </c>
      <c r="B758" s="5">
        <f>YEAR(Table1[[#This Row],[Order Date]])</f>
        <v>2014</v>
      </c>
      <c r="C758" s="5">
        <f>MONTH(Table1[[#This Row],[Order Date]])</f>
        <v>7</v>
      </c>
      <c r="D758" t="s">
        <v>978</v>
      </c>
      <c r="E758" t="s">
        <v>27</v>
      </c>
      <c r="F758" t="s">
        <v>11</v>
      </c>
      <c r="G758" t="s">
        <v>12</v>
      </c>
      <c r="H758" t="s">
        <v>981</v>
      </c>
      <c r="I758">
        <v>19.920000000000002</v>
      </c>
      <c r="J758">
        <v>4</v>
      </c>
      <c r="K758">
        <v>9.76</v>
      </c>
    </row>
    <row r="759" spans="1:11" ht="16.5" x14ac:dyDescent="0.3">
      <c r="A759" s="1">
        <v>41840</v>
      </c>
      <c r="B759" s="5">
        <f>YEAR(Table1[[#This Row],[Order Date]])</f>
        <v>2014</v>
      </c>
      <c r="C759" s="5">
        <f>MONTH(Table1[[#This Row],[Order Date]])</f>
        <v>7</v>
      </c>
      <c r="D759" t="s">
        <v>978</v>
      </c>
      <c r="E759" t="s">
        <v>27</v>
      </c>
      <c r="F759" t="s">
        <v>34</v>
      </c>
      <c r="G759" t="s">
        <v>47</v>
      </c>
      <c r="H759" t="s">
        <v>982</v>
      </c>
      <c r="I759">
        <v>43.02</v>
      </c>
      <c r="J759">
        <v>3</v>
      </c>
      <c r="K759">
        <v>15.49</v>
      </c>
    </row>
    <row r="760" spans="1:11" ht="16.5" x14ac:dyDescent="0.3">
      <c r="A760" s="1">
        <v>41840</v>
      </c>
      <c r="B760" s="5">
        <f>YEAR(Table1[[#This Row],[Order Date]])</f>
        <v>2014</v>
      </c>
      <c r="C760" s="5">
        <f>MONTH(Table1[[#This Row],[Order Date]])</f>
        <v>7</v>
      </c>
      <c r="D760" t="s">
        <v>983</v>
      </c>
      <c r="E760" t="s">
        <v>27</v>
      </c>
      <c r="F760" t="s">
        <v>11</v>
      </c>
      <c r="G760" t="s">
        <v>20</v>
      </c>
      <c r="H760" t="s">
        <v>984</v>
      </c>
      <c r="I760">
        <v>89.71</v>
      </c>
      <c r="J760">
        <v>6</v>
      </c>
      <c r="K760">
        <v>30.28</v>
      </c>
    </row>
    <row r="761" spans="1:11" ht="16.5" x14ac:dyDescent="0.3">
      <c r="A761" s="1">
        <v>41840</v>
      </c>
      <c r="B761" s="5">
        <f>YEAR(Table1[[#This Row],[Order Date]])</f>
        <v>2014</v>
      </c>
      <c r="C761" s="5">
        <f>MONTH(Table1[[#This Row],[Order Date]])</f>
        <v>7</v>
      </c>
      <c r="D761" t="s">
        <v>983</v>
      </c>
      <c r="E761" t="s">
        <v>27</v>
      </c>
      <c r="F761" t="s">
        <v>11</v>
      </c>
      <c r="G761" t="s">
        <v>12</v>
      </c>
      <c r="H761" t="s">
        <v>985</v>
      </c>
      <c r="I761">
        <v>22.83</v>
      </c>
      <c r="J761">
        <v>3</v>
      </c>
      <c r="K761">
        <v>10.73</v>
      </c>
    </row>
    <row r="762" spans="1:11" ht="16.5" x14ac:dyDescent="0.3">
      <c r="A762" s="1">
        <v>41840</v>
      </c>
      <c r="B762" s="5">
        <f>YEAR(Table1[[#This Row],[Order Date]])</f>
        <v>2014</v>
      </c>
      <c r="C762" s="5">
        <f>MONTH(Table1[[#This Row],[Order Date]])</f>
        <v>7</v>
      </c>
      <c r="D762" t="s">
        <v>387</v>
      </c>
      <c r="E762" t="s">
        <v>27</v>
      </c>
      <c r="F762" t="s">
        <v>39</v>
      </c>
      <c r="G762" t="s">
        <v>52</v>
      </c>
      <c r="H762" t="s">
        <v>986</v>
      </c>
      <c r="I762">
        <v>41.94</v>
      </c>
      <c r="J762">
        <v>2</v>
      </c>
      <c r="K762">
        <v>15.1</v>
      </c>
    </row>
    <row r="763" spans="1:11" ht="16.5" x14ac:dyDescent="0.3">
      <c r="A763" s="1">
        <v>41840</v>
      </c>
      <c r="B763" s="5">
        <f>YEAR(Table1[[#This Row],[Order Date]])</f>
        <v>2014</v>
      </c>
      <c r="C763" s="5">
        <f>MONTH(Table1[[#This Row],[Order Date]])</f>
        <v>7</v>
      </c>
      <c r="D763" t="s">
        <v>387</v>
      </c>
      <c r="E763" t="s">
        <v>27</v>
      </c>
      <c r="F763" t="s">
        <v>11</v>
      </c>
      <c r="G763" t="s">
        <v>12</v>
      </c>
      <c r="H763" t="s">
        <v>987</v>
      </c>
      <c r="I763">
        <v>11.96</v>
      </c>
      <c r="J763">
        <v>2</v>
      </c>
      <c r="K763">
        <v>5.86</v>
      </c>
    </row>
    <row r="764" spans="1:11" ht="16.5" x14ac:dyDescent="0.3">
      <c r="A764" s="1">
        <v>41840</v>
      </c>
      <c r="B764" s="5">
        <f>YEAR(Table1[[#This Row],[Order Date]])</f>
        <v>2014</v>
      </c>
      <c r="C764" s="5">
        <f>MONTH(Table1[[#This Row],[Order Date]])</f>
        <v>7</v>
      </c>
      <c r="D764" t="s">
        <v>387</v>
      </c>
      <c r="E764" t="s">
        <v>27</v>
      </c>
      <c r="F764" t="s">
        <v>11</v>
      </c>
      <c r="G764" t="s">
        <v>24</v>
      </c>
      <c r="H764" t="s">
        <v>988</v>
      </c>
      <c r="I764">
        <v>13.12</v>
      </c>
      <c r="J764">
        <v>4</v>
      </c>
      <c r="K764">
        <v>3.8</v>
      </c>
    </row>
    <row r="765" spans="1:11" ht="16.5" x14ac:dyDescent="0.3">
      <c r="A765" s="1">
        <v>41840</v>
      </c>
      <c r="B765" s="5">
        <f>YEAR(Table1[[#This Row],[Order Date]])</f>
        <v>2014</v>
      </c>
      <c r="C765" s="5">
        <f>MONTH(Table1[[#This Row],[Order Date]])</f>
        <v>7</v>
      </c>
      <c r="D765" t="s">
        <v>387</v>
      </c>
      <c r="E765" t="s">
        <v>27</v>
      </c>
      <c r="F765" t="s">
        <v>11</v>
      </c>
      <c r="G765" t="s">
        <v>18</v>
      </c>
      <c r="H765" t="s">
        <v>308</v>
      </c>
      <c r="I765">
        <v>535.41</v>
      </c>
      <c r="J765">
        <v>3</v>
      </c>
      <c r="K765">
        <v>160.62</v>
      </c>
    </row>
    <row r="766" spans="1:11" ht="16.5" x14ac:dyDescent="0.3">
      <c r="A766" s="1">
        <v>41841</v>
      </c>
      <c r="B766" s="5">
        <f>YEAR(Table1[[#This Row],[Order Date]])</f>
        <v>2014</v>
      </c>
      <c r="C766" s="5">
        <f>MONTH(Table1[[#This Row],[Order Date]])</f>
        <v>7</v>
      </c>
      <c r="D766" t="s">
        <v>989</v>
      </c>
      <c r="E766" t="s">
        <v>27</v>
      </c>
      <c r="F766" t="s">
        <v>11</v>
      </c>
      <c r="G766" t="s">
        <v>24</v>
      </c>
      <c r="H766" t="s">
        <v>990</v>
      </c>
      <c r="I766">
        <v>99.2</v>
      </c>
      <c r="J766">
        <v>5</v>
      </c>
      <c r="K766">
        <v>25.79</v>
      </c>
    </row>
    <row r="767" spans="1:11" ht="16.5" x14ac:dyDescent="0.3">
      <c r="A767" s="1">
        <v>41841</v>
      </c>
      <c r="B767" s="5">
        <f>YEAR(Table1[[#This Row],[Order Date]])</f>
        <v>2014</v>
      </c>
      <c r="C767" s="5">
        <f>MONTH(Table1[[#This Row],[Order Date]])</f>
        <v>7</v>
      </c>
      <c r="D767" t="s">
        <v>989</v>
      </c>
      <c r="E767" t="s">
        <v>27</v>
      </c>
      <c r="F767" t="s">
        <v>34</v>
      </c>
      <c r="G767" t="s">
        <v>35</v>
      </c>
      <c r="H767" t="s">
        <v>991</v>
      </c>
      <c r="I767">
        <v>801.57</v>
      </c>
      <c r="J767">
        <v>2</v>
      </c>
      <c r="K767">
        <v>50.1</v>
      </c>
    </row>
    <row r="768" spans="1:11" ht="16.5" x14ac:dyDescent="0.3">
      <c r="A768" s="1">
        <v>41841</v>
      </c>
      <c r="B768" s="5">
        <f>YEAR(Table1[[#This Row],[Order Date]])</f>
        <v>2014</v>
      </c>
      <c r="C768" s="5">
        <f>MONTH(Table1[[#This Row],[Order Date]])</f>
        <v>7</v>
      </c>
      <c r="D768" t="s">
        <v>989</v>
      </c>
      <c r="E768" t="s">
        <v>27</v>
      </c>
      <c r="F768" t="s">
        <v>34</v>
      </c>
      <c r="G768" t="s">
        <v>145</v>
      </c>
      <c r="H768" t="s">
        <v>322</v>
      </c>
      <c r="I768">
        <v>272.85000000000002</v>
      </c>
      <c r="J768">
        <v>1</v>
      </c>
      <c r="K768">
        <v>27.28</v>
      </c>
    </row>
    <row r="769" spans="1:11" ht="16.5" x14ac:dyDescent="0.3">
      <c r="A769" s="1">
        <v>41841</v>
      </c>
      <c r="B769" s="5">
        <f>YEAR(Table1[[#This Row],[Order Date]])</f>
        <v>2014</v>
      </c>
      <c r="C769" s="5">
        <f>MONTH(Table1[[#This Row],[Order Date]])</f>
        <v>7</v>
      </c>
      <c r="D769" t="s">
        <v>992</v>
      </c>
      <c r="E769" t="s">
        <v>10</v>
      </c>
      <c r="F769" t="s">
        <v>11</v>
      </c>
      <c r="G769" t="s">
        <v>92</v>
      </c>
      <c r="H769" t="s">
        <v>686</v>
      </c>
      <c r="I769">
        <v>4.99</v>
      </c>
      <c r="J769">
        <v>3</v>
      </c>
      <c r="K769">
        <v>-12.98</v>
      </c>
    </row>
    <row r="770" spans="1:11" ht="16.5" x14ac:dyDescent="0.3">
      <c r="A770" s="1">
        <v>41841</v>
      </c>
      <c r="B770" s="5">
        <f>YEAR(Table1[[#This Row],[Order Date]])</f>
        <v>2014</v>
      </c>
      <c r="C770" s="5">
        <f>MONTH(Table1[[#This Row],[Order Date]])</f>
        <v>7</v>
      </c>
      <c r="D770" t="s">
        <v>992</v>
      </c>
      <c r="E770" t="s">
        <v>10</v>
      </c>
      <c r="F770" t="s">
        <v>11</v>
      </c>
      <c r="G770" t="s">
        <v>63</v>
      </c>
      <c r="H770" t="s">
        <v>993</v>
      </c>
      <c r="I770">
        <v>87.92</v>
      </c>
      <c r="J770">
        <v>5</v>
      </c>
      <c r="K770">
        <v>29.67</v>
      </c>
    </row>
    <row r="771" spans="1:11" ht="16.5" x14ac:dyDescent="0.3">
      <c r="A771" s="1">
        <v>41841</v>
      </c>
      <c r="B771" s="5">
        <f>YEAR(Table1[[#This Row],[Order Date]])</f>
        <v>2014</v>
      </c>
      <c r="C771" s="5">
        <f>MONTH(Table1[[#This Row],[Order Date]])</f>
        <v>7</v>
      </c>
      <c r="D771" t="s">
        <v>992</v>
      </c>
      <c r="E771" t="s">
        <v>10</v>
      </c>
      <c r="F771" t="s">
        <v>34</v>
      </c>
      <c r="G771" t="s">
        <v>35</v>
      </c>
      <c r="H771" t="s">
        <v>994</v>
      </c>
      <c r="I771">
        <v>657.93</v>
      </c>
      <c r="J771">
        <v>5</v>
      </c>
      <c r="K771">
        <v>-93.99</v>
      </c>
    </row>
    <row r="772" spans="1:11" ht="16.5" x14ac:dyDescent="0.3">
      <c r="A772" s="1">
        <v>41841</v>
      </c>
      <c r="B772" s="5">
        <f>YEAR(Table1[[#This Row],[Order Date]])</f>
        <v>2014</v>
      </c>
      <c r="C772" s="5">
        <f>MONTH(Table1[[#This Row],[Order Date]])</f>
        <v>7</v>
      </c>
      <c r="D772" t="s">
        <v>992</v>
      </c>
      <c r="E772" t="s">
        <v>10</v>
      </c>
      <c r="F772" t="s">
        <v>11</v>
      </c>
      <c r="G772" t="s">
        <v>20</v>
      </c>
      <c r="H772" t="s">
        <v>995</v>
      </c>
      <c r="I772">
        <v>1.04</v>
      </c>
      <c r="J772">
        <v>1</v>
      </c>
      <c r="K772">
        <v>-1.83</v>
      </c>
    </row>
    <row r="773" spans="1:11" ht="16.5" x14ac:dyDescent="0.3">
      <c r="A773" s="1">
        <v>41841</v>
      </c>
      <c r="B773" s="5">
        <f>YEAR(Table1[[#This Row],[Order Date]])</f>
        <v>2014</v>
      </c>
      <c r="C773" s="5">
        <f>MONTH(Table1[[#This Row],[Order Date]])</f>
        <v>7</v>
      </c>
      <c r="D773" t="s">
        <v>635</v>
      </c>
      <c r="E773" t="s">
        <v>996</v>
      </c>
      <c r="F773" t="s">
        <v>39</v>
      </c>
      <c r="G773" t="s">
        <v>40</v>
      </c>
      <c r="H773" t="s">
        <v>391</v>
      </c>
      <c r="I773">
        <v>35.979999999999997</v>
      </c>
      <c r="J773">
        <v>2</v>
      </c>
      <c r="K773">
        <v>10.07</v>
      </c>
    </row>
    <row r="774" spans="1:11" ht="16.5" x14ac:dyDescent="0.3">
      <c r="A774" s="1">
        <v>41842</v>
      </c>
      <c r="B774" s="5">
        <f>YEAR(Table1[[#This Row],[Order Date]])</f>
        <v>2014</v>
      </c>
      <c r="C774" s="5">
        <f>MONTH(Table1[[#This Row],[Order Date]])</f>
        <v>7</v>
      </c>
      <c r="D774" t="s">
        <v>997</v>
      </c>
      <c r="E774" t="s">
        <v>149</v>
      </c>
      <c r="F774" t="s">
        <v>11</v>
      </c>
      <c r="G774" t="s">
        <v>24</v>
      </c>
      <c r="H774" t="s">
        <v>998</v>
      </c>
      <c r="I774">
        <v>5.96</v>
      </c>
      <c r="J774">
        <v>2</v>
      </c>
      <c r="K774">
        <v>1.67</v>
      </c>
    </row>
    <row r="775" spans="1:11" ht="16.5" x14ac:dyDescent="0.3">
      <c r="A775" s="1">
        <v>41842</v>
      </c>
      <c r="B775" s="5">
        <f>YEAR(Table1[[#This Row],[Order Date]])</f>
        <v>2014</v>
      </c>
      <c r="C775" s="5">
        <f>MONTH(Table1[[#This Row],[Order Date]])</f>
        <v>7</v>
      </c>
      <c r="D775" t="s">
        <v>997</v>
      </c>
      <c r="E775" t="s">
        <v>149</v>
      </c>
      <c r="F775" t="s">
        <v>39</v>
      </c>
      <c r="G775" t="s">
        <v>52</v>
      </c>
      <c r="H775" t="s">
        <v>999</v>
      </c>
      <c r="I775">
        <v>159.97999999999999</v>
      </c>
      <c r="J775">
        <v>2</v>
      </c>
      <c r="K775">
        <v>57.59</v>
      </c>
    </row>
    <row r="776" spans="1:11" ht="16.5" x14ac:dyDescent="0.3">
      <c r="A776" s="1">
        <v>41842</v>
      </c>
      <c r="B776" s="5">
        <f>YEAR(Table1[[#This Row],[Order Date]])</f>
        <v>2014</v>
      </c>
      <c r="C776" s="5">
        <f>MONTH(Table1[[#This Row],[Order Date]])</f>
        <v>7</v>
      </c>
      <c r="D776" t="s">
        <v>667</v>
      </c>
      <c r="E776" t="s">
        <v>27</v>
      </c>
      <c r="F776" t="s">
        <v>11</v>
      </c>
      <c r="G776" t="s">
        <v>24</v>
      </c>
      <c r="H776" t="s">
        <v>1000</v>
      </c>
      <c r="I776">
        <v>11.52</v>
      </c>
      <c r="J776">
        <v>4</v>
      </c>
      <c r="K776">
        <v>3.23</v>
      </c>
    </row>
    <row r="777" spans="1:11" ht="16.5" x14ac:dyDescent="0.3">
      <c r="A777" s="1">
        <v>41842</v>
      </c>
      <c r="B777" s="5">
        <f>YEAR(Table1[[#This Row],[Order Date]])</f>
        <v>2014</v>
      </c>
      <c r="C777" s="5">
        <f>MONTH(Table1[[#This Row],[Order Date]])</f>
        <v>7</v>
      </c>
      <c r="D777" t="s">
        <v>667</v>
      </c>
      <c r="E777" t="s">
        <v>27</v>
      </c>
      <c r="F777" t="s">
        <v>34</v>
      </c>
      <c r="G777" t="s">
        <v>35</v>
      </c>
      <c r="H777" t="s">
        <v>918</v>
      </c>
      <c r="I777">
        <v>717.72</v>
      </c>
      <c r="J777">
        <v>3</v>
      </c>
      <c r="K777">
        <v>71.77</v>
      </c>
    </row>
    <row r="778" spans="1:11" ht="16.5" x14ac:dyDescent="0.3">
      <c r="A778" s="1">
        <v>41842</v>
      </c>
      <c r="B778" s="5">
        <f>YEAR(Table1[[#This Row],[Order Date]])</f>
        <v>2014</v>
      </c>
      <c r="C778" s="5">
        <f>MONTH(Table1[[#This Row],[Order Date]])</f>
        <v>7</v>
      </c>
      <c r="D778" t="s">
        <v>667</v>
      </c>
      <c r="E778" t="s">
        <v>27</v>
      </c>
      <c r="F778" t="s">
        <v>11</v>
      </c>
      <c r="G778" t="s">
        <v>18</v>
      </c>
      <c r="H778" t="s">
        <v>1001</v>
      </c>
      <c r="I778">
        <v>236.5</v>
      </c>
      <c r="J778">
        <v>10</v>
      </c>
      <c r="K778">
        <v>68.59</v>
      </c>
    </row>
    <row r="779" spans="1:11" ht="16.5" x14ac:dyDescent="0.3">
      <c r="A779" s="1">
        <v>41842</v>
      </c>
      <c r="B779" s="5">
        <f>YEAR(Table1[[#This Row],[Order Date]])</f>
        <v>2014</v>
      </c>
      <c r="C779" s="5">
        <f>MONTH(Table1[[#This Row],[Order Date]])</f>
        <v>7</v>
      </c>
      <c r="D779" t="s">
        <v>667</v>
      </c>
      <c r="E779" t="s">
        <v>27</v>
      </c>
      <c r="F779" t="s">
        <v>34</v>
      </c>
      <c r="G779" t="s">
        <v>145</v>
      </c>
      <c r="H779" t="s">
        <v>1002</v>
      </c>
      <c r="I779">
        <v>170.35</v>
      </c>
      <c r="J779">
        <v>3</v>
      </c>
      <c r="K779">
        <v>19.16</v>
      </c>
    </row>
    <row r="780" spans="1:11" ht="16.5" x14ac:dyDescent="0.3">
      <c r="A780" s="1">
        <v>41842</v>
      </c>
      <c r="B780" s="5">
        <f>YEAR(Table1[[#This Row],[Order Date]])</f>
        <v>2014</v>
      </c>
      <c r="C780" s="5">
        <f>MONTH(Table1[[#This Row],[Order Date]])</f>
        <v>7</v>
      </c>
      <c r="D780" t="s">
        <v>1003</v>
      </c>
      <c r="E780" t="s">
        <v>27</v>
      </c>
      <c r="F780" t="s">
        <v>11</v>
      </c>
      <c r="G780" t="s">
        <v>24</v>
      </c>
      <c r="H780" t="s">
        <v>459</v>
      </c>
      <c r="I780">
        <v>19.68</v>
      </c>
      <c r="J780">
        <v>6</v>
      </c>
      <c r="K780">
        <v>6.49</v>
      </c>
    </row>
    <row r="781" spans="1:11" ht="16.5" x14ac:dyDescent="0.3">
      <c r="A781" s="1">
        <v>41842</v>
      </c>
      <c r="B781" s="5">
        <f>YEAR(Table1[[#This Row],[Order Date]])</f>
        <v>2014</v>
      </c>
      <c r="C781" s="5">
        <f>MONTH(Table1[[#This Row],[Order Date]])</f>
        <v>7</v>
      </c>
      <c r="D781" t="s">
        <v>1004</v>
      </c>
      <c r="E781" t="s">
        <v>10</v>
      </c>
      <c r="F781" t="s">
        <v>11</v>
      </c>
      <c r="G781" t="s">
        <v>18</v>
      </c>
      <c r="H781" t="s">
        <v>115</v>
      </c>
      <c r="I781">
        <v>26.63</v>
      </c>
      <c r="J781">
        <v>1</v>
      </c>
      <c r="K781">
        <v>1.33</v>
      </c>
    </row>
    <row r="782" spans="1:11" ht="16.5" x14ac:dyDescent="0.3">
      <c r="A782" s="1">
        <v>41843</v>
      </c>
      <c r="B782" s="5">
        <f>YEAR(Table1[[#This Row],[Order Date]])</f>
        <v>2014</v>
      </c>
      <c r="C782" s="5">
        <f>MONTH(Table1[[#This Row],[Order Date]])</f>
        <v>7</v>
      </c>
      <c r="D782" t="s">
        <v>1005</v>
      </c>
      <c r="E782" t="s">
        <v>95</v>
      </c>
      <c r="F782" t="s">
        <v>11</v>
      </c>
      <c r="G782" t="s">
        <v>20</v>
      </c>
      <c r="H782" t="s">
        <v>980</v>
      </c>
      <c r="I782">
        <v>8.16</v>
      </c>
      <c r="J782">
        <v>5</v>
      </c>
      <c r="K782">
        <v>-5.71</v>
      </c>
    </row>
    <row r="783" spans="1:11" ht="16.5" x14ac:dyDescent="0.3">
      <c r="A783" s="1">
        <v>41843</v>
      </c>
      <c r="B783" s="5">
        <f>YEAR(Table1[[#This Row],[Order Date]])</f>
        <v>2014</v>
      </c>
      <c r="C783" s="5">
        <f>MONTH(Table1[[#This Row],[Order Date]])</f>
        <v>7</v>
      </c>
      <c r="D783" t="s">
        <v>1005</v>
      </c>
      <c r="E783" t="s">
        <v>95</v>
      </c>
      <c r="F783" t="s">
        <v>39</v>
      </c>
      <c r="G783" t="s">
        <v>52</v>
      </c>
      <c r="H783" t="s">
        <v>905</v>
      </c>
      <c r="I783">
        <v>1023.94</v>
      </c>
      <c r="J783">
        <v>8</v>
      </c>
      <c r="K783">
        <v>179.19</v>
      </c>
    </row>
    <row r="784" spans="1:11" ht="16.5" x14ac:dyDescent="0.3">
      <c r="A784" s="1">
        <v>41843</v>
      </c>
      <c r="B784" s="5">
        <f>YEAR(Table1[[#This Row],[Order Date]])</f>
        <v>2014</v>
      </c>
      <c r="C784" s="5">
        <f>MONTH(Table1[[#This Row],[Order Date]])</f>
        <v>7</v>
      </c>
      <c r="D784" t="s">
        <v>1005</v>
      </c>
      <c r="E784" t="s">
        <v>95</v>
      </c>
      <c r="F784" t="s">
        <v>11</v>
      </c>
      <c r="G784" t="s">
        <v>24</v>
      </c>
      <c r="H784" t="s">
        <v>1006</v>
      </c>
      <c r="I784">
        <v>9.24</v>
      </c>
      <c r="J784">
        <v>1</v>
      </c>
      <c r="K784">
        <v>0.92</v>
      </c>
    </row>
    <row r="785" spans="1:11" ht="16.5" x14ac:dyDescent="0.3">
      <c r="A785" s="1">
        <v>41843</v>
      </c>
      <c r="B785" s="5">
        <f>YEAR(Table1[[#This Row],[Order Date]])</f>
        <v>2014</v>
      </c>
      <c r="C785" s="5">
        <f>MONTH(Table1[[#This Row],[Order Date]])</f>
        <v>7</v>
      </c>
      <c r="D785" t="s">
        <v>1005</v>
      </c>
      <c r="E785" t="s">
        <v>95</v>
      </c>
      <c r="F785" t="s">
        <v>39</v>
      </c>
      <c r="G785" t="s">
        <v>52</v>
      </c>
      <c r="H785" t="s">
        <v>1007</v>
      </c>
      <c r="I785">
        <v>479.04</v>
      </c>
      <c r="J785">
        <v>10</v>
      </c>
      <c r="K785">
        <v>-29.94</v>
      </c>
    </row>
    <row r="786" spans="1:11" ht="16.5" x14ac:dyDescent="0.3">
      <c r="A786" s="1">
        <v>41843</v>
      </c>
      <c r="B786" s="5">
        <f>YEAR(Table1[[#This Row],[Order Date]])</f>
        <v>2014</v>
      </c>
      <c r="C786" s="5">
        <f>MONTH(Table1[[#This Row],[Order Date]])</f>
        <v>7</v>
      </c>
      <c r="D786" t="s">
        <v>664</v>
      </c>
      <c r="E786" t="s">
        <v>149</v>
      </c>
      <c r="F786" t="s">
        <v>39</v>
      </c>
      <c r="G786" t="s">
        <v>52</v>
      </c>
      <c r="H786" t="s">
        <v>1008</v>
      </c>
      <c r="I786">
        <v>99.98</v>
      </c>
      <c r="J786">
        <v>2</v>
      </c>
      <c r="K786">
        <v>8</v>
      </c>
    </row>
    <row r="787" spans="1:11" ht="16.5" x14ac:dyDescent="0.3">
      <c r="A787" s="1">
        <v>41843</v>
      </c>
      <c r="B787" s="5">
        <f>YEAR(Table1[[#This Row],[Order Date]])</f>
        <v>2014</v>
      </c>
      <c r="C787" s="5">
        <f>MONTH(Table1[[#This Row],[Order Date]])</f>
        <v>7</v>
      </c>
      <c r="D787" t="s">
        <v>1009</v>
      </c>
      <c r="E787" t="s">
        <v>27</v>
      </c>
      <c r="F787" t="s">
        <v>39</v>
      </c>
      <c r="G787" t="s">
        <v>40</v>
      </c>
      <c r="H787" t="s">
        <v>720</v>
      </c>
      <c r="I787">
        <v>604.75</v>
      </c>
      <c r="J787">
        <v>6</v>
      </c>
      <c r="K787">
        <v>60.48</v>
      </c>
    </row>
    <row r="788" spans="1:11" ht="16.5" x14ac:dyDescent="0.3">
      <c r="A788" s="1">
        <v>41843</v>
      </c>
      <c r="B788" s="5">
        <f>YEAR(Table1[[#This Row],[Order Date]])</f>
        <v>2014</v>
      </c>
      <c r="C788" s="5">
        <f>MONTH(Table1[[#This Row],[Order Date]])</f>
        <v>7</v>
      </c>
      <c r="D788" t="s">
        <v>1009</v>
      </c>
      <c r="E788" t="s">
        <v>27</v>
      </c>
      <c r="F788" t="s">
        <v>11</v>
      </c>
      <c r="G788" t="s">
        <v>200</v>
      </c>
      <c r="H788" t="s">
        <v>1010</v>
      </c>
      <c r="I788">
        <v>40.700000000000003</v>
      </c>
      <c r="J788">
        <v>5</v>
      </c>
      <c r="K788">
        <v>11.8</v>
      </c>
    </row>
    <row r="789" spans="1:11" ht="16.5" x14ac:dyDescent="0.3">
      <c r="A789" s="1">
        <v>41843</v>
      </c>
      <c r="B789" s="5">
        <f>YEAR(Table1[[#This Row],[Order Date]])</f>
        <v>2014</v>
      </c>
      <c r="C789" s="5">
        <f>MONTH(Table1[[#This Row],[Order Date]])</f>
        <v>7</v>
      </c>
      <c r="D789" t="s">
        <v>1009</v>
      </c>
      <c r="E789" t="s">
        <v>27</v>
      </c>
      <c r="F789" t="s">
        <v>39</v>
      </c>
      <c r="G789" t="s">
        <v>40</v>
      </c>
      <c r="H789" t="s">
        <v>568</v>
      </c>
      <c r="I789">
        <v>302.38</v>
      </c>
      <c r="J789">
        <v>3</v>
      </c>
      <c r="K789">
        <v>37.799999999999997</v>
      </c>
    </row>
    <row r="790" spans="1:11" ht="16.5" x14ac:dyDescent="0.3">
      <c r="A790" s="1">
        <v>41843</v>
      </c>
      <c r="B790" s="5">
        <f>YEAR(Table1[[#This Row],[Order Date]])</f>
        <v>2014</v>
      </c>
      <c r="C790" s="5">
        <f>MONTH(Table1[[#This Row],[Order Date]])</f>
        <v>7</v>
      </c>
      <c r="D790" t="s">
        <v>1009</v>
      </c>
      <c r="E790" t="s">
        <v>27</v>
      </c>
      <c r="F790" t="s">
        <v>39</v>
      </c>
      <c r="G790" t="s">
        <v>52</v>
      </c>
      <c r="H790" t="s">
        <v>1011</v>
      </c>
      <c r="I790">
        <v>45</v>
      </c>
      <c r="J790">
        <v>3</v>
      </c>
      <c r="K790">
        <v>4.95</v>
      </c>
    </row>
    <row r="791" spans="1:11" ht="16.5" x14ac:dyDescent="0.3">
      <c r="A791" s="1">
        <v>41845</v>
      </c>
      <c r="B791" s="5">
        <f>YEAR(Table1[[#This Row],[Order Date]])</f>
        <v>2014</v>
      </c>
      <c r="C791" s="5">
        <f>MONTH(Table1[[#This Row],[Order Date]])</f>
        <v>7</v>
      </c>
      <c r="D791" t="s">
        <v>1012</v>
      </c>
      <c r="E791" t="s">
        <v>27</v>
      </c>
      <c r="F791" t="s">
        <v>11</v>
      </c>
      <c r="G791" t="s">
        <v>18</v>
      </c>
      <c r="H791" t="s">
        <v>1013</v>
      </c>
      <c r="I791">
        <v>53.72</v>
      </c>
      <c r="J791">
        <v>4</v>
      </c>
      <c r="K791">
        <v>15.04</v>
      </c>
    </row>
    <row r="792" spans="1:11" ht="16.5" x14ac:dyDescent="0.3">
      <c r="A792" s="1">
        <v>41845</v>
      </c>
      <c r="B792" s="5">
        <f>YEAR(Table1[[#This Row],[Order Date]])</f>
        <v>2014</v>
      </c>
      <c r="C792" s="5">
        <f>MONTH(Table1[[#This Row],[Order Date]])</f>
        <v>7</v>
      </c>
      <c r="D792" t="s">
        <v>1012</v>
      </c>
      <c r="E792" t="s">
        <v>27</v>
      </c>
      <c r="F792" t="s">
        <v>11</v>
      </c>
      <c r="G792" t="s">
        <v>200</v>
      </c>
      <c r="H792" t="s">
        <v>1014</v>
      </c>
      <c r="I792">
        <v>8187.65</v>
      </c>
      <c r="J792">
        <v>5</v>
      </c>
      <c r="K792">
        <v>327.51</v>
      </c>
    </row>
    <row r="793" spans="1:11" ht="16.5" x14ac:dyDescent="0.3">
      <c r="A793" s="1">
        <v>41845</v>
      </c>
      <c r="B793" s="5">
        <f>YEAR(Table1[[#This Row],[Order Date]])</f>
        <v>2014</v>
      </c>
      <c r="C793" s="5">
        <f>MONTH(Table1[[#This Row],[Order Date]])</f>
        <v>7</v>
      </c>
      <c r="D793" t="s">
        <v>1012</v>
      </c>
      <c r="E793" t="s">
        <v>27</v>
      </c>
      <c r="F793" t="s">
        <v>34</v>
      </c>
      <c r="G793" t="s">
        <v>47</v>
      </c>
      <c r="H793" t="s">
        <v>1015</v>
      </c>
      <c r="I793">
        <v>77.92</v>
      </c>
      <c r="J793">
        <v>8</v>
      </c>
      <c r="K793">
        <v>34.28</v>
      </c>
    </row>
    <row r="794" spans="1:11" ht="16.5" x14ac:dyDescent="0.3">
      <c r="A794" s="1">
        <v>41845</v>
      </c>
      <c r="B794" s="5">
        <f>YEAR(Table1[[#This Row],[Order Date]])</f>
        <v>2014</v>
      </c>
      <c r="C794" s="5">
        <f>MONTH(Table1[[#This Row],[Order Date]])</f>
        <v>7</v>
      </c>
      <c r="D794" t="s">
        <v>230</v>
      </c>
      <c r="E794" t="s">
        <v>27</v>
      </c>
      <c r="F794" t="s">
        <v>11</v>
      </c>
      <c r="G794" t="s">
        <v>12</v>
      </c>
      <c r="H794" t="s">
        <v>327</v>
      </c>
      <c r="I794">
        <v>6.48</v>
      </c>
      <c r="J794">
        <v>1</v>
      </c>
      <c r="K794">
        <v>3.18</v>
      </c>
    </row>
    <row r="795" spans="1:11" ht="16.5" x14ac:dyDescent="0.3">
      <c r="A795" s="1">
        <v>41845</v>
      </c>
      <c r="B795" s="5">
        <f>YEAR(Table1[[#This Row],[Order Date]])</f>
        <v>2014</v>
      </c>
      <c r="C795" s="5">
        <f>MONTH(Table1[[#This Row],[Order Date]])</f>
        <v>7</v>
      </c>
      <c r="D795" t="s">
        <v>230</v>
      </c>
      <c r="E795" t="s">
        <v>27</v>
      </c>
      <c r="F795" t="s">
        <v>11</v>
      </c>
      <c r="G795" t="s">
        <v>200</v>
      </c>
      <c r="H795" t="s">
        <v>870</v>
      </c>
      <c r="I795">
        <v>15.52</v>
      </c>
      <c r="J795">
        <v>4</v>
      </c>
      <c r="K795">
        <v>4.5</v>
      </c>
    </row>
    <row r="796" spans="1:11" ht="16.5" x14ac:dyDescent="0.3">
      <c r="A796" s="1">
        <v>41846</v>
      </c>
      <c r="B796" s="5">
        <f>YEAR(Table1[[#This Row],[Order Date]])</f>
        <v>2014</v>
      </c>
      <c r="C796" s="5">
        <f>MONTH(Table1[[#This Row],[Order Date]])</f>
        <v>7</v>
      </c>
      <c r="D796" t="s">
        <v>1016</v>
      </c>
      <c r="E796" t="s">
        <v>15</v>
      </c>
      <c r="F796" t="s">
        <v>11</v>
      </c>
      <c r="G796" t="s">
        <v>18</v>
      </c>
      <c r="H796" t="s">
        <v>1017</v>
      </c>
      <c r="I796">
        <v>123.55</v>
      </c>
      <c r="J796">
        <v>3</v>
      </c>
      <c r="K796">
        <v>-29.34</v>
      </c>
    </row>
    <row r="797" spans="1:11" ht="16.5" x14ac:dyDescent="0.3">
      <c r="A797" s="1">
        <v>41846</v>
      </c>
      <c r="B797" s="5">
        <f>YEAR(Table1[[#This Row],[Order Date]])</f>
        <v>2014</v>
      </c>
      <c r="C797" s="5">
        <f>MONTH(Table1[[#This Row],[Order Date]])</f>
        <v>7</v>
      </c>
      <c r="D797" t="s">
        <v>405</v>
      </c>
      <c r="E797" t="s">
        <v>126</v>
      </c>
      <c r="F797" t="s">
        <v>39</v>
      </c>
      <c r="G797" t="s">
        <v>40</v>
      </c>
      <c r="H797" t="s">
        <v>1018</v>
      </c>
      <c r="I797">
        <v>911.98</v>
      </c>
      <c r="J797">
        <v>2</v>
      </c>
      <c r="K797">
        <v>114</v>
      </c>
    </row>
    <row r="798" spans="1:11" ht="16.5" x14ac:dyDescent="0.3">
      <c r="A798" s="1">
        <v>41846</v>
      </c>
      <c r="B798" s="5">
        <f>YEAR(Table1[[#This Row],[Order Date]])</f>
        <v>2014</v>
      </c>
      <c r="C798" s="5">
        <f>MONTH(Table1[[#This Row],[Order Date]])</f>
        <v>7</v>
      </c>
      <c r="D798" t="s">
        <v>405</v>
      </c>
      <c r="E798" t="s">
        <v>126</v>
      </c>
      <c r="F798" t="s">
        <v>34</v>
      </c>
      <c r="G798" t="s">
        <v>35</v>
      </c>
      <c r="H798" t="s">
        <v>1019</v>
      </c>
      <c r="I798">
        <v>674.35</v>
      </c>
      <c r="J798">
        <v>3</v>
      </c>
      <c r="K798">
        <v>-109.58</v>
      </c>
    </row>
    <row r="799" spans="1:11" ht="16.5" x14ac:dyDescent="0.3">
      <c r="A799" s="1">
        <v>41846</v>
      </c>
      <c r="B799" s="5">
        <f>YEAR(Table1[[#This Row],[Order Date]])</f>
        <v>2014</v>
      </c>
      <c r="C799" s="5">
        <f>MONTH(Table1[[#This Row],[Order Date]])</f>
        <v>7</v>
      </c>
      <c r="D799" t="s">
        <v>405</v>
      </c>
      <c r="E799" t="s">
        <v>126</v>
      </c>
      <c r="F799" t="s">
        <v>34</v>
      </c>
      <c r="G799" t="s">
        <v>47</v>
      </c>
      <c r="H799" t="s">
        <v>1020</v>
      </c>
      <c r="I799">
        <v>134.01</v>
      </c>
      <c r="J799">
        <v>9</v>
      </c>
      <c r="K799">
        <v>36.18</v>
      </c>
    </row>
    <row r="800" spans="1:11" ht="16.5" x14ac:dyDescent="0.3">
      <c r="A800" s="1">
        <v>41846</v>
      </c>
      <c r="B800" s="5">
        <f>YEAR(Table1[[#This Row],[Order Date]])</f>
        <v>2014</v>
      </c>
      <c r="C800" s="5">
        <f>MONTH(Table1[[#This Row],[Order Date]])</f>
        <v>7</v>
      </c>
      <c r="D800" t="s">
        <v>405</v>
      </c>
      <c r="E800" t="s">
        <v>126</v>
      </c>
      <c r="F800" t="s">
        <v>39</v>
      </c>
      <c r="G800" t="s">
        <v>52</v>
      </c>
      <c r="H800" t="s">
        <v>1021</v>
      </c>
      <c r="I800">
        <v>170.97</v>
      </c>
      <c r="J800">
        <v>3</v>
      </c>
      <c r="K800">
        <v>70.099999999999994</v>
      </c>
    </row>
    <row r="801" spans="1:11" ht="16.5" x14ac:dyDescent="0.3">
      <c r="A801" s="1">
        <v>41846</v>
      </c>
      <c r="B801" s="5">
        <f>YEAR(Table1[[#This Row],[Order Date]])</f>
        <v>2014</v>
      </c>
      <c r="C801" s="5">
        <f>MONTH(Table1[[#This Row],[Order Date]])</f>
        <v>7</v>
      </c>
      <c r="D801" t="s">
        <v>29</v>
      </c>
      <c r="E801" t="s">
        <v>296</v>
      </c>
      <c r="F801" t="s">
        <v>39</v>
      </c>
      <c r="G801" t="s">
        <v>52</v>
      </c>
      <c r="H801" t="s">
        <v>1022</v>
      </c>
      <c r="I801">
        <v>111.93</v>
      </c>
      <c r="J801">
        <v>7</v>
      </c>
      <c r="K801">
        <v>34.700000000000003</v>
      </c>
    </row>
    <row r="802" spans="1:11" ht="16.5" x14ac:dyDescent="0.3">
      <c r="A802" s="1">
        <v>41846</v>
      </c>
      <c r="B802" s="5">
        <f>YEAR(Table1[[#This Row],[Order Date]])</f>
        <v>2014</v>
      </c>
      <c r="C802" s="5">
        <f>MONTH(Table1[[#This Row],[Order Date]])</f>
        <v>7</v>
      </c>
      <c r="D802" t="s">
        <v>1023</v>
      </c>
      <c r="E802" t="s">
        <v>30</v>
      </c>
      <c r="F802" t="s">
        <v>34</v>
      </c>
      <c r="G802" t="s">
        <v>35</v>
      </c>
      <c r="H802" t="s">
        <v>1024</v>
      </c>
      <c r="I802">
        <v>67.88</v>
      </c>
      <c r="J802">
        <v>2</v>
      </c>
      <c r="K802">
        <v>18.329999999999998</v>
      </c>
    </row>
    <row r="803" spans="1:11" ht="16.5" x14ac:dyDescent="0.3">
      <c r="A803" s="1">
        <v>41846</v>
      </c>
      <c r="B803" s="5">
        <f>YEAR(Table1[[#This Row],[Order Date]])</f>
        <v>2014</v>
      </c>
      <c r="C803" s="5">
        <f>MONTH(Table1[[#This Row],[Order Date]])</f>
        <v>7</v>
      </c>
      <c r="D803" t="s">
        <v>1023</v>
      </c>
      <c r="E803" t="s">
        <v>30</v>
      </c>
      <c r="F803" t="s">
        <v>11</v>
      </c>
      <c r="G803" t="s">
        <v>16</v>
      </c>
      <c r="H803" t="s">
        <v>1025</v>
      </c>
      <c r="I803">
        <v>162.88999999999999</v>
      </c>
      <c r="J803">
        <v>13</v>
      </c>
      <c r="K803">
        <v>76.56</v>
      </c>
    </row>
    <row r="804" spans="1:11" ht="16.5" x14ac:dyDescent="0.3">
      <c r="A804" s="1">
        <v>41846</v>
      </c>
      <c r="B804" s="5">
        <f>YEAR(Table1[[#This Row],[Order Date]])</f>
        <v>2014</v>
      </c>
      <c r="C804" s="5">
        <f>MONTH(Table1[[#This Row],[Order Date]])</f>
        <v>7</v>
      </c>
      <c r="D804" t="s">
        <v>1023</v>
      </c>
      <c r="E804" t="s">
        <v>30</v>
      </c>
      <c r="F804" t="s">
        <v>34</v>
      </c>
      <c r="G804" t="s">
        <v>47</v>
      </c>
      <c r="H804" t="s">
        <v>1026</v>
      </c>
      <c r="I804">
        <v>25.71</v>
      </c>
      <c r="J804">
        <v>3</v>
      </c>
      <c r="K804">
        <v>9.26</v>
      </c>
    </row>
    <row r="805" spans="1:11" ht="16.5" x14ac:dyDescent="0.3">
      <c r="A805" s="1">
        <v>41846</v>
      </c>
      <c r="B805" s="5">
        <f>YEAR(Table1[[#This Row],[Order Date]])</f>
        <v>2014</v>
      </c>
      <c r="C805" s="5">
        <f>MONTH(Table1[[#This Row],[Order Date]])</f>
        <v>7</v>
      </c>
      <c r="D805" t="s">
        <v>1027</v>
      </c>
      <c r="E805" t="s">
        <v>10</v>
      </c>
      <c r="F805" t="s">
        <v>11</v>
      </c>
      <c r="G805" t="s">
        <v>20</v>
      </c>
      <c r="H805" t="s">
        <v>828</v>
      </c>
      <c r="I805">
        <v>2177.58</v>
      </c>
      <c r="J805">
        <v>8</v>
      </c>
      <c r="K805">
        <v>-3701.89</v>
      </c>
    </row>
    <row r="806" spans="1:11" ht="16.5" x14ac:dyDescent="0.3">
      <c r="A806" s="1">
        <v>41846</v>
      </c>
      <c r="B806" s="5">
        <f>YEAR(Table1[[#This Row],[Order Date]])</f>
        <v>2014</v>
      </c>
      <c r="C806" s="5">
        <f>MONTH(Table1[[#This Row],[Order Date]])</f>
        <v>7</v>
      </c>
      <c r="D806" t="s">
        <v>1027</v>
      </c>
      <c r="E806" t="s">
        <v>10</v>
      </c>
      <c r="F806" t="s">
        <v>34</v>
      </c>
      <c r="G806" t="s">
        <v>47</v>
      </c>
      <c r="H806" t="s">
        <v>1028</v>
      </c>
      <c r="I806">
        <v>17.5</v>
      </c>
      <c r="J806">
        <v>3</v>
      </c>
      <c r="K806">
        <v>-10.06</v>
      </c>
    </row>
    <row r="807" spans="1:11" ht="16.5" x14ac:dyDescent="0.3">
      <c r="A807" s="1">
        <v>41846</v>
      </c>
      <c r="B807" s="5">
        <f>YEAR(Table1[[#This Row],[Order Date]])</f>
        <v>2014</v>
      </c>
      <c r="C807" s="5">
        <f>MONTH(Table1[[#This Row],[Order Date]])</f>
        <v>7</v>
      </c>
      <c r="D807" t="s">
        <v>1027</v>
      </c>
      <c r="E807" t="s">
        <v>10</v>
      </c>
      <c r="F807" t="s">
        <v>11</v>
      </c>
      <c r="G807" t="s">
        <v>20</v>
      </c>
      <c r="H807" t="s">
        <v>1029</v>
      </c>
      <c r="I807">
        <v>16.78</v>
      </c>
      <c r="J807">
        <v>4</v>
      </c>
      <c r="K807">
        <v>-26.85</v>
      </c>
    </row>
    <row r="808" spans="1:11" ht="16.5" x14ac:dyDescent="0.3">
      <c r="A808" s="1">
        <v>41846</v>
      </c>
      <c r="B808" s="5">
        <f>YEAR(Table1[[#This Row],[Order Date]])</f>
        <v>2014</v>
      </c>
      <c r="C808" s="5">
        <f>MONTH(Table1[[#This Row],[Order Date]])</f>
        <v>7</v>
      </c>
      <c r="D808" t="s">
        <v>1027</v>
      </c>
      <c r="E808" t="s">
        <v>10</v>
      </c>
      <c r="F808" t="s">
        <v>39</v>
      </c>
      <c r="G808" t="s">
        <v>52</v>
      </c>
      <c r="H808" t="s">
        <v>1007</v>
      </c>
      <c r="I808">
        <v>431.14</v>
      </c>
      <c r="J808">
        <v>9</v>
      </c>
      <c r="K808">
        <v>-26.95</v>
      </c>
    </row>
    <row r="809" spans="1:11" ht="16.5" x14ac:dyDescent="0.3">
      <c r="A809" s="1">
        <v>41846</v>
      </c>
      <c r="B809" s="5">
        <f>YEAR(Table1[[#This Row],[Order Date]])</f>
        <v>2014</v>
      </c>
      <c r="C809" s="5">
        <f>MONTH(Table1[[#This Row],[Order Date]])</f>
        <v>7</v>
      </c>
      <c r="D809" t="s">
        <v>1027</v>
      </c>
      <c r="E809" t="s">
        <v>10</v>
      </c>
      <c r="F809" t="s">
        <v>11</v>
      </c>
      <c r="G809" t="s">
        <v>20</v>
      </c>
      <c r="H809" t="s">
        <v>1030</v>
      </c>
      <c r="I809">
        <v>8.8800000000000008</v>
      </c>
      <c r="J809">
        <v>5</v>
      </c>
      <c r="K809">
        <v>-13.32</v>
      </c>
    </row>
    <row r="810" spans="1:11" ht="16.5" x14ac:dyDescent="0.3">
      <c r="A810" s="1">
        <v>41846</v>
      </c>
      <c r="B810" s="5">
        <f>YEAR(Table1[[#This Row],[Order Date]])</f>
        <v>2014</v>
      </c>
      <c r="C810" s="5">
        <f>MONTH(Table1[[#This Row],[Order Date]])</f>
        <v>7</v>
      </c>
      <c r="D810" t="s">
        <v>1027</v>
      </c>
      <c r="E810" t="s">
        <v>10</v>
      </c>
      <c r="F810" t="s">
        <v>11</v>
      </c>
      <c r="G810" t="s">
        <v>92</v>
      </c>
      <c r="H810" t="s">
        <v>1031</v>
      </c>
      <c r="I810">
        <v>4.84</v>
      </c>
      <c r="J810">
        <v>2</v>
      </c>
      <c r="K810">
        <v>-12.09</v>
      </c>
    </row>
    <row r="811" spans="1:11" ht="16.5" x14ac:dyDescent="0.3">
      <c r="A811" s="1">
        <v>41847</v>
      </c>
      <c r="B811" s="5">
        <f>YEAR(Table1[[#This Row],[Order Date]])</f>
        <v>2014</v>
      </c>
      <c r="C811" s="5">
        <f>MONTH(Table1[[#This Row],[Order Date]])</f>
        <v>7</v>
      </c>
      <c r="D811" t="s">
        <v>237</v>
      </c>
      <c r="E811" t="s">
        <v>27</v>
      </c>
      <c r="F811" t="s">
        <v>39</v>
      </c>
      <c r="G811" t="s">
        <v>52</v>
      </c>
      <c r="H811" t="s">
        <v>1032</v>
      </c>
      <c r="I811">
        <v>238</v>
      </c>
      <c r="J811">
        <v>2</v>
      </c>
      <c r="K811">
        <v>38.08</v>
      </c>
    </row>
    <row r="812" spans="1:11" ht="16.5" x14ac:dyDescent="0.3">
      <c r="A812" s="1">
        <v>41847</v>
      </c>
      <c r="B812" s="5">
        <f>YEAR(Table1[[#This Row],[Order Date]])</f>
        <v>2014</v>
      </c>
      <c r="C812" s="5">
        <f>MONTH(Table1[[#This Row],[Order Date]])</f>
        <v>7</v>
      </c>
      <c r="D812" t="s">
        <v>1033</v>
      </c>
      <c r="E812" t="s">
        <v>149</v>
      </c>
      <c r="F812" t="s">
        <v>11</v>
      </c>
      <c r="G812" t="s">
        <v>12</v>
      </c>
      <c r="H812" t="s">
        <v>1034</v>
      </c>
      <c r="I812">
        <v>65.78</v>
      </c>
      <c r="J812">
        <v>11</v>
      </c>
      <c r="K812">
        <v>32.229999999999997</v>
      </c>
    </row>
    <row r="813" spans="1:11" ht="16.5" x14ac:dyDescent="0.3">
      <c r="A813" s="1">
        <v>41847</v>
      </c>
      <c r="B813" s="5">
        <f>YEAR(Table1[[#This Row],[Order Date]])</f>
        <v>2014</v>
      </c>
      <c r="C813" s="5">
        <f>MONTH(Table1[[#This Row],[Order Date]])</f>
        <v>7</v>
      </c>
      <c r="D813" t="s">
        <v>1035</v>
      </c>
      <c r="E813" t="s">
        <v>27</v>
      </c>
      <c r="F813" t="s">
        <v>11</v>
      </c>
      <c r="G813" t="s">
        <v>18</v>
      </c>
      <c r="H813" t="s">
        <v>557</v>
      </c>
      <c r="I813">
        <v>276.27999999999997</v>
      </c>
      <c r="J813">
        <v>2</v>
      </c>
      <c r="K813">
        <v>0</v>
      </c>
    </row>
    <row r="814" spans="1:11" ht="16.5" x14ac:dyDescent="0.3">
      <c r="A814" s="1">
        <v>41848</v>
      </c>
      <c r="B814" s="5">
        <f>YEAR(Table1[[#This Row],[Order Date]])</f>
        <v>2014</v>
      </c>
      <c r="C814" s="5">
        <f>MONTH(Table1[[#This Row],[Order Date]])</f>
        <v>7</v>
      </c>
      <c r="D814" t="s">
        <v>280</v>
      </c>
      <c r="E814" t="s">
        <v>123</v>
      </c>
      <c r="F814" t="s">
        <v>11</v>
      </c>
      <c r="G814" t="s">
        <v>43</v>
      </c>
      <c r="H814" t="s">
        <v>1036</v>
      </c>
      <c r="I814">
        <v>14.32</v>
      </c>
      <c r="J814">
        <v>5</v>
      </c>
      <c r="K814">
        <v>5.19</v>
      </c>
    </row>
    <row r="815" spans="1:11" ht="16.5" x14ac:dyDescent="0.3">
      <c r="A815" s="1">
        <v>41848</v>
      </c>
      <c r="B815" s="5">
        <f>YEAR(Table1[[#This Row],[Order Date]])</f>
        <v>2014</v>
      </c>
      <c r="C815" s="5">
        <f>MONTH(Table1[[#This Row],[Order Date]])</f>
        <v>7</v>
      </c>
      <c r="D815" t="s">
        <v>280</v>
      </c>
      <c r="E815" t="s">
        <v>123</v>
      </c>
      <c r="F815" t="s">
        <v>34</v>
      </c>
      <c r="G815" t="s">
        <v>47</v>
      </c>
      <c r="H815" t="s">
        <v>1037</v>
      </c>
      <c r="I815">
        <v>129.88999999999999</v>
      </c>
      <c r="J815">
        <v>6</v>
      </c>
      <c r="K815">
        <v>12.99</v>
      </c>
    </row>
    <row r="816" spans="1:11" ht="16.5" x14ac:dyDescent="0.3">
      <c r="A816" s="1">
        <v>41848</v>
      </c>
      <c r="B816" s="5">
        <f>YEAR(Table1[[#This Row],[Order Date]])</f>
        <v>2014</v>
      </c>
      <c r="C816" s="5">
        <f>MONTH(Table1[[#This Row],[Order Date]])</f>
        <v>7</v>
      </c>
      <c r="D816" t="s">
        <v>280</v>
      </c>
      <c r="E816" t="s">
        <v>123</v>
      </c>
      <c r="F816" t="s">
        <v>11</v>
      </c>
      <c r="G816" t="s">
        <v>63</v>
      </c>
      <c r="H816" t="s">
        <v>785</v>
      </c>
      <c r="I816">
        <v>48.94</v>
      </c>
      <c r="J816">
        <v>7</v>
      </c>
      <c r="K816">
        <v>16.52</v>
      </c>
    </row>
    <row r="817" spans="1:11" ht="16.5" x14ac:dyDescent="0.3">
      <c r="A817" s="1">
        <v>41850</v>
      </c>
      <c r="B817" s="5">
        <f>YEAR(Table1[[#This Row],[Order Date]])</f>
        <v>2014</v>
      </c>
      <c r="C817" s="5">
        <f>MONTH(Table1[[#This Row],[Order Date]])</f>
        <v>7</v>
      </c>
      <c r="D817" t="s">
        <v>1038</v>
      </c>
      <c r="E817" t="s">
        <v>164</v>
      </c>
      <c r="F817" t="s">
        <v>34</v>
      </c>
      <c r="G817" t="s">
        <v>74</v>
      </c>
      <c r="H817" t="s">
        <v>1039</v>
      </c>
      <c r="I817">
        <v>1367.84</v>
      </c>
      <c r="J817">
        <v>8</v>
      </c>
      <c r="K817">
        <v>259.89</v>
      </c>
    </row>
    <row r="818" spans="1:11" ht="16.5" x14ac:dyDescent="0.3">
      <c r="A818" s="1">
        <v>41852</v>
      </c>
      <c r="B818" s="5">
        <f>YEAR(Table1[[#This Row],[Order Date]])</f>
        <v>2014</v>
      </c>
      <c r="C818" s="5">
        <f>MONTH(Table1[[#This Row],[Order Date]])</f>
        <v>8</v>
      </c>
      <c r="D818" t="s">
        <v>959</v>
      </c>
      <c r="E818" t="s">
        <v>245</v>
      </c>
      <c r="F818" t="s">
        <v>11</v>
      </c>
      <c r="G818" t="s">
        <v>16</v>
      </c>
      <c r="H818" t="s">
        <v>1040</v>
      </c>
      <c r="I818">
        <v>17.54</v>
      </c>
      <c r="J818">
        <v>3</v>
      </c>
      <c r="K818">
        <v>5.92</v>
      </c>
    </row>
    <row r="819" spans="1:11" ht="16.5" x14ac:dyDescent="0.3">
      <c r="A819" s="1">
        <v>41852</v>
      </c>
      <c r="B819" s="5">
        <f>YEAR(Table1[[#This Row],[Order Date]])</f>
        <v>2014</v>
      </c>
      <c r="C819" s="5">
        <f>MONTH(Table1[[#This Row],[Order Date]])</f>
        <v>8</v>
      </c>
      <c r="D819" t="s">
        <v>959</v>
      </c>
      <c r="E819" t="s">
        <v>245</v>
      </c>
      <c r="F819" t="s">
        <v>34</v>
      </c>
      <c r="G819" t="s">
        <v>47</v>
      </c>
      <c r="H819" t="s">
        <v>931</v>
      </c>
      <c r="I819">
        <v>44.13</v>
      </c>
      <c r="J819">
        <v>4</v>
      </c>
      <c r="K819">
        <v>12.14</v>
      </c>
    </row>
    <row r="820" spans="1:11" ht="16.5" x14ac:dyDescent="0.3">
      <c r="A820" s="1">
        <v>41852</v>
      </c>
      <c r="B820" s="5">
        <f>YEAR(Table1[[#This Row],[Order Date]])</f>
        <v>2014</v>
      </c>
      <c r="C820" s="5">
        <f>MONTH(Table1[[#This Row],[Order Date]])</f>
        <v>8</v>
      </c>
      <c r="D820" t="s">
        <v>959</v>
      </c>
      <c r="E820" t="s">
        <v>245</v>
      </c>
      <c r="F820" t="s">
        <v>11</v>
      </c>
      <c r="G820" t="s">
        <v>92</v>
      </c>
      <c r="H820" t="s">
        <v>746</v>
      </c>
      <c r="I820">
        <v>62.92</v>
      </c>
      <c r="J820">
        <v>1</v>
      </c>
      <c r="K820">
        <v>10.220000000000001</v>
      </c>
    </row>
    <row r="821" spans="1:11" ht="16.5" x14ac:dyDescent="0.3">
      <c r="A821" s="1">
        <v>41852</v>
      </c>
      <c r="B821" s="5">
        <f>YEAR(Table1[[#This Row],[Order Date]])</f>
        <v>2014</v>
      </c>
      <c r="C821" s="5">
        <f>MONTH(Table1[[#This Row],[Order Date]])</f>
        <v>8</v>
      </c>
      <c r="D821" t="s">
        <v>959</v>
      </c>
      <c r="E821" t="s">
        <v>245</v>
      </c>
      <c r="F821" t="s">
        <v>11</v>
      </c>
      <c r="G821" t="s">
        <v>12</v>
      </c>
      <c r="H821" t="s">
        <v>1041</v>
      </c>
      <c r="I821">
        <v>78.3</v>
      </c>
      <c r="J821">
        <v>2</v>
      </c>
      <c r="K821">
        <v>29.36</v>
      </c>
    </row>
    <row r="822" spans="1:11" ht="16.5" x14ac:dyDescent="0.3">
      <c r="A822" s="1">
        <v>41852</v>
      </c>
      <c r="B822" s="5">
        <f>YEAR(Table1[[#This Row],[Order Date]])</f>
        <v>2014</v>
      </c>
      <c r="C822" s="5">
        <f>MONTH(Table1[[#This Row],[Order Date]])</f>
        <v>8</v>
      </c>
      <c r="D822" t="s">
        <v>1042</v>
      </c>
      <c r="E822" t="s">
        <v>27</v>
      </c>
      <c r="F822" t="s">
        <v>11</v>
      </c>
      <c r="G822" t="s">
        <v>20</v>
      </c>
      <c r="H822" t="s">
        <v>1043</v>
      </c>
      <c r="I822">
        <v>19.75</v>
      </c>
      <c r="J822">
        <v>3</v>
      </c>
      <c r="K822">
        <v>6.91</v>
      </c>
    </row>
    <row r="823" spans="1:11" ht="16.5" x14ac:dyDescent="0.3">
      <c r="A823" s="1">
        <v>41852</v>
      </c>
      <c r="B823" s="5">
        <f>YEAR(Table1[[#This Row],[Order Date]])</f>
        <v>2014</v>
      </c>
      <c r="C823" s="5">
        <f>MONTH(Table1[[#This Row],[Order Date]])</f>
        <v>8</v>
      </c>
      <c r="D823" t="s">
        <v>1044</v>
      </c>
      <c r="E823" t="s">
        <v>23</v>
      </c>
      <c r="F823" t="s">
        <v>11</v>
      </c>
      <c r="G823" t="s">
        <v>43</v>
      </c>
      <c r="H823" t="s">
        <v>1045</v>
      </c>
      <c r="I823">
        <v>5.68</v>
      </c>
      <c r="J823">
        <v>2</v>
      </c>
      <c r="K823">
        <v>1.92</v>
      </c>
    </row>
    <row r="824" spans="1:11" ht="16.5" x14ac:dyDescent="0.3">
      <c r="A824" s="1">
        <v>41853</v>
      </c>
      <c r="B824" s="5">
        <f>YEAR(Table1[[#This Row],[Order Date]])</f>
        <v>2014</v>
      </c>
      <c r="C824" s="5">
        <f>MONTH(Table1[[#This Row],[Order Date]])</f>
        <v>8</v>
      </c>
      <c r="D824" t="s">
        <v>1046</v>
      </c>
      <c r="E824" t="s">
        <v>186</v>
      </c>
      <c r="F824" t="s">
        <v>11</v>
      </c>
      <c r="G824" t="s">
        <v>20</v>
      </c>
      <c r="H824" t="s">
        <v>141</v>
      </c>
      <c r="I824">
        <v>26.7</v>
      </c>
      <c r="J824">
        <v>5</v>
      </c>
      <c r="K824">
        <v>12.55</v>
      </c>
    </row>
    <row r="825" spans="1:11" ht="16.5" x14ac:dyDescent="0.3">
      <c r="A825" s="1">
        <v>41853</v>
      </c>
      <c r="B825" s="5">
        <f>YEAR(Table1[[#This Row],[Order Date]])</f>
        <v>2014</v>
      </c>
      <c r="C825" s="5">
        <f>MONTH(Table1[[#This Row],[Order Date]])</f>
        <v>8</v>
      </c>
      <c r="D825" t="s">
        <v>1046</v>
      </c>
      <c r="E825" t="s">
        <v>186</v>
      </c>
      <c r="F825" t="s">
        <v>39</v>
      </c>
      <c r="G825" t="s">
        <v>52</v>
      </c>
      <c r="H825" t="s">
        <v>1047</v>
      </c>
      <c r="I825">
        <v>21.2</v>
      </c>
      <c r="J825">
        <v>2</v>
      </c>
      <c r="K825">
        <v>9.1199999999999992</v>
      </c>
    </row>
    <row r="826" spans="1:11" ht="16.5" x14ac:dyDescent="0.3">
      <c r="A826" s="1">
        <v>41853</v>
      </c>
      <c r="B826" s="5">
        <f>YEAR(Table1[[#This Row],[Order Date]])</f>
        <v>2014</v>
      </c>
      <c r="C826" s="5">
        <f>MONTH(Table1[[#This Row],[Order Date]])</f>
        <v>8</v>
      </c>
      <c r="D826" t="s">
        <v>1046</v>
      </c>
      <c r="E826" t="s">
        <v>186</v>
      </c>
      <c r="F826" t="s">
        <v>11</v>
      </c>
      <c r="G826" t="s">
        <v>18</v>
      </c>
      <c r="H826" t="s">
        <v>1048</v>
      </c>
      <c r="I826">
        <v>838.38</v>
      </c>
      <c r="J826">
        <v>2</v>
      </c>
      <c r="K826">
        <v>226.36</v>
      </c>
    </row>
    <row r="827" spans="1:11" ht="16.5" x14ac:dyDescent="0.3">
      <c r="A827" s="1">
        <v>41854</v>
      </c>
      <c r="B827" s="5">
        <f>YEAR(Table1[[#This Row],[Order Date]])</f>
        <v>2014</v>
      </c>
      <c r="C827" s="5">
        <f>MONTH(Table1[[#This Row],[Order Date]])</f>
        <v>8</v>
      </c>
      <c r="D827" t="s">
        <v>675</v>
      </c>
      <c r="E827" t="s">
        <v>278</v>
      </c>
      <c r="F827" t="s">
        <v>34</v>
      </c>
      <c r="G827" t="s">
        <v>145</v>
      </c>
      <c r="H827" t="s">
        <v>1049</v>
      </c>
      <c r="I827">
        <v>218.75</v>
      </c>
      <c r="J827">
        <v>2</v>
      </c>
      <c r="K827">
        <v>-161.88</v>
      </c>
    </row>
    <row r="828" spans="1:11" ht="16.5" x14ac:dyDescent="0.3">
      <c r="A828" s="1">
        <v>41854</v>
      </c>
      <c r="B828" s="5">
        <f>YEAR(Table1[[#This Row],[Order Date]])</f>
        <v>2014</v>
      </c>
      <c r="C828" s="5">
        <f>MONTH(Table1[[#This Row],[Order Date]])</f>
        <v>8</v>
      </c>
      <c r="D828" t="s">
        <v>675</v>
      </c>
      <c r="E828" t="s">
        <v>278</v>
      </c>
      <c r="F828" t="s">
        <v>11</v>
      </c>
      <c r="G828" t="s">
        <v>92</v>
      </c>
      <c r="H828" t="s">
        <v>1050</v>
      </c>
      <c r="I828">
        <v>2.6</v>
      </c>
      <c r="J828">
        <v>1</v>
      </c>
      <c r="K828">
        <v>0.28999999999999998</v>
      </c>
    </row>
    <row r="829" spans="1:11" ht="16.5" x14ac:dyDescent="0.3">
      <c r="A829" s="1">
        <v>41854</v>
      </c>
      <c r="B829" s="5">
        <f>YEAR(Table1[[#This Row],[Order Date]])</f>
        <v>2014</v>
      </c>
      <c r="C829" s="5">
        <f>MONTH(Table1[[#This Row],[Order Date]])</f>
        <v>8</v>
      </c>
      <c r="D829" t="s">
        <v>1051</v>
      </c>
      <c r="E829" t="s">
        <v>149</v>
      </c>
      <c r="F829" t="s">
        <v>11</v>
      </c>
      <c r="G829" t="s">
        <v>12</v>
      </c>
      <c r="H829" t="s">
        <v>1052</v>
      </c>
      <c r="I829">
        <v>39.96</v>
      </c>
      <c r="J829">
        <v>2</v>
      </c>
      <c r="K829">
        <v>18.78</v>
      </c>
    </row>
    <row r="830" spans="1:11" ht="16.5" x14ac:dyDescent="0.3">
      <c r="A830" s="1">
        <v>41854</v>
      </c>
      <c r="B830" s="5">
        <f>YEAR(Table1[[#This Row],[Order Date]])</f>
        <v>2014</v>
      </c>
      <c r="C830" s="5">
        <f>MONTH(Table1[[#This Row],[Order Date]])</f>
        <v>8</v>
      </c>
      <c r="D830" t="s">
        <v>1051</v>
      </c>
      <c r="E830" t="s">
        <v>149</v>
      </c>
      <c r="F830" t="s">
        <v>11</v>
      </c>
      <c r="G830" t="s">
        <v>200</v>
      </c>
      <c r="H830" t="s">
        <v>1053</v>
      </c>
      <c r="I830">
        <v>102.3</v>
      </c>
      <c r="J830">
        <v>10</v>
      </c>
      <c r="K830">
        <v>26.6</v>
      </c>
    </row>
    <row r="831" spans="1:11" ht="16.5" x14ac:dyDescent="0.3">
      <c r="A831" s="1">
        <v>41854</v>
      </c>
      <c r="B831" s="5">
        <f>YEAR(Table1[[#This Row],[Order Date]])</f>
        <v>2014</v>
      </c>
      <c r="C831" s="5">
        <f>MONTH(Table1[[#This Row],[Order Date]])</f>
        <v>8</v>
      </c>
      <c r="D831" t="s">
        <v>1051</v>
      </c>
      <c r="E831" t="s">
        <v>149</v>
      </c>
      <c r="F831" t="s">
        <v>11</v>
      </c>
      <c r="G831" t="s">
        <v>18</v>
      </c>
      <c r="H831" t="s">
        <v>299</v>
      </c>
      <c r="I831">
        <v>21.36</v>
      </c>
      <c r="J831">
        <v>2</v>
      </c>
      <c r="K831">
        <v>5.77</v>
      </c>
    </row>
    <row r="832" spans="1:11" ht="16.5" x14ac:dyDescent="0.3">
      <c r="A832" s="1">
        <v>41854</v>
      </c>
      <c r="B832" s="5">
        <f>YEAR(Table1[[#This Row],[Order Date]])</f>
        <v>2014</v>
      </c>
      <c r="C832" s="5">
        <f>MONTH(Table1[[#This Row],[Order Date]])</f>
        <v>8</v>
      </c>
      <c r="D832" t="s">
        <v>925</v>
      </c>
      <c r="E832" t="s">
        <v>95</v>
      </c>
      <c r="F832" t="s">
        <v>11</v>
      </c>
      <c r="G832" t="s">
        <v>12</v>
      </c>
      <c r="H832" t="s">
        <v>1054</v>
      </c>
      <c r="I832">
        <v>93.02</v>
      </c>
      <c r="J832">
        <v>3</v>
      </c>
      <c r="K832">
        <v>33.72</v>
      </c>
    </row>
    <row r="833" spans="1:11" ht="16.5" x14ac:dyDescent="0.3">
      <c r="A833" s="1">
        <v>41855</v>
      </c>
      <c r="B833" s="5">
        <f>YEAR(Table1[[#This Row],[Order Date]])</f>
        <v>2014</v>
      </c>
      <c r="C833" s="5">
        <f>MONTH(Table1[[#This Row],[Order Date]])</f>
        <v>8</v>
      </c>
      <c r="D833" t="s">
        <v>1055</v>
      </c>
      <c r="E833" t="s">
        <v>296</v>
      </c>
      <c r="F833" t="s">
        <v>11</v>
      </c>
      <c r="G833" t="s">
        <v>92</v>
      </c>
      <c r="H833" t="s">
        <v>1056</v>
      </c>
      <c r="I833">
        <v>1089.75</v>
      </c>
      <c r="J833">
        <v>3</v>
      </c>
      <c r="K833">
        <v>305.13</v>
      </c>
    </row>
    <row r="834" spans="1:11" ht="16.5" x14ac:dyDescent="0.3">
      <c r="A834" s="1">
        <v>41855</v>
      </c>
      <c r="B834" s="5">
        <f>YEAR(Table1[[#This Row],[Order Date]])</f>
        <v>2014</v>
      </c>
      <c r="C834" s="5">
        <f>MONTH(Table1[[#This Row],[Order Date]])</f>
        <v>8</v>
      </c>
      <c r="D834" t="s">
        <v>1055</v>
      </c>
      <c r="E834" t="s">
        <v>296</v>
      </c>
      <c r="F834" t="s">
        <v>11</v>
      </c>
      <c r="G834" t="s">
        <v>12</v>
      </c>
      <c r="H834" t="s">
        <v>1057</v>
      </c>
      <c r="I834">
        <v>447.84</v>
      </c>
      <c r="J834">
        <v>8</v>
      </c>
      <c r="K834">
        <v>219.44</v>
      </c>
    </row>
    <row r="835" spans="1:11" ht="16.5" x14ac:dyDescent="0.3">
      <c r="A835" s="1">
        <v>41855</v>
      </c>
      <c r="B835" s="5">
        <f>YEAR(Table1[[#This Row],[Order Date]])</f>
        <v>2014</v>
      </c>
      <c r="C835" s="5">
        <f>MONTH(Table1[[#This Row],[Order Date]])</f>
        <v>8</v>
      </c>
      <c r="D835" t="s">
        <v>1055</v>
      </c>
      <c r="E835" t="s">
        <v>296</v>
      </c>
      <c r="F835" t="s">
        <v>11</v>
      </c>
      <c r="G835" t="s">
        <v>24</v>
      </c>
      <c r="H835" t="s">
        <v>1058</v>
      </c>
      <c r="I835">
        <v>16.399999999999999</v>
      </c>
      <c r="J835">
        <v>5</v>
      </c>
      <c r="K835">
        <v>4.26</v>
      </c>
    </row>
    <row r="836" spans="1:11" ht="16.5" x14ac:dyDescent="0.3">
      <c r="A836" s="1">
        <v>41855</v>
      </c>
      <c r="B836" s="5">
        <f>YEAR(Table1[[#This Row],[Order Date]])</f>
        <v>2014</v>
      </c>
      <c r="C836" s="5">
        <f>MONTH(Table1[[#This Row],[Order Date]])</f>
        <v>8</v>
      </c>
      <c r="D836" t="s">
        <v>1055</v>
      </c>
      <c r="E836" t="s">
        <v>296</v>
      </c>
      <c r="F836" t="s">
        <v>39</v>
      </c>
      <c r="G836" t="s">
        <v>40</v>
      </c>
      <c r="H836" t="s">
        <v>1059</v>
      </c>
      <c r="I836">
        <v>399.96</v>
      </c>
      <c r="J836">
        <v>5</v>
      </c>
      <c r="K836">
        <v>35</v>
      </c>
    </row>
    <row r="837" spans="1:11" ht="16.5" x14ac:dyDescent="0.3">
      <c r="A837" s="1">
        <v>41855</v>
      </c>
      <c r="B837" s="5">
        <f>YEAR(Table1[[#This Row],[Order Date]])</f>
        <v>2014</v>
      </c>
      <c r="C837" s="5">
        <f>MONTH(Table1[[#This Row],[Order Date]])</f>
        <v>8</v>
      </c>
      <c r="D837" t="s">
        <v>1055</v>
      </c>
      <c r="E837" t="s">
        <v>296</v>
      </c>
      <c r="F837" t="s">
        <v>11</v>
      </c>
      <c r="G837" t="s">
        <v>18</v>
      </c>
      <c r="H837" t="s">
        <v>1060</v>
      </c>
      <c r="I837">
        <v>158.9</v>
      </c>
      <c r="J837">
        <v>5</v>
      </c>
      <c r="K837">
        <v>7.95</v>
      </c>
    </row>
    <row r="838" spans="1:11" ht="16.5" x14ac:dyDescent="0.3">
      <c r="A838" s="1">
        <v>41855</v>
      </c>
      <c r="B838" s="5">
        <f>YEAR(Table1[[#This Row],[Order Date]])</f>
        <v>2014</v>
      </c>
      <c r="C838" s="5">
        <f>MONTH(Table1[[#This Row],[Order Date]])</f>
        <v>8</v>
      </c>
      <c r="D838" t="s">
        <v>1055</v>
      </c>
      <c r="E838" t="s">
        <v>296</v>
      </c>
      <c r="F838" t="s">
        <v>11</v>
      </c>
      <c r="G838" t="s">
        <v>20</v>
      </c>
      <c r="H838" t="s">
        <v>469</v>
      </c>
      <c r="I838">
        <v>13.18</v>
      </c>
      <c r="J838">
        <v>1</v>
      </c>
      <c r="K838">
        <v>4.78</v>
      </c>
    </row>
    <row r="839" spans="1:11" ht="16.5" x14ac:dyDescent="0.3">
      <c r="A839" s="1">
        <v>41855</v>
      </c>
      <c r="B839" s="5">
        <f>YEAR(Table1[[#This Row],[Order Date]])</f>
        <v>2014</v>
      </c>
      <c r="C839" s="5">
        <f>MONTH(Table1[[#This Row],[Order Date]])</f>
        <v>8</v>
      </c>
      <c r="D839" t="s">
        <v>197</v>
      </c>
      <c r="E839" t="s">
        <v>1061</v>
      </c>
      <c r="F839" t="s">
        <v>11</v>
      </c>
      <c r="G839" t="s">
        <v>92</v>
      </c>
      <c r="H839" t="s">
        <v>1062</v>
      </c>
      <c r="I839">
        <v>101.96</v>
      </c>
      <c r="J839">
        <v>2</v>
      </c>
      <c r="K839">
        <v>27.53</v>
      </c>
    </row>
    <row r="840" spans="1:11" ht="16.5" x14ac:dyDescent="0.3">
      <c r="A840" s="1">
        <v>41855</v>
      </c>
      <c r="B840" s="5">
        <f>YEAR(Table1[[#This Row],[Order Date]])</f>
        <v>2014</v>
      </c>
      <c r="C840" s="5">
        <f>MONTH(Table1[[#This Row],[Order Date]])</f>
        <v>8</v>
      </c>
      <c r="D840" t="s">
        <v>197</v>
      </c>
      <c r="E840" t="s">
        <v>1061</v>
      </c>
      <c r="F840" t="s">
        <v>11</v>
      </c>
      <c r="G840" t="s">
        <v>12</v>
      </c>
      <c r="H840" t="s">
        <v>647</v>
      </c>
      <c r="I840">
        <v>259.74</v>
      </c>
      <c r="J840">
        <v>13</v>
      </c>
      <c r="K840">
        <v>124.68</v>
      </c>
    </row>
    <row r="841" spans="1:11" ht="16.5" x14ac:dyDescent="0.3">
      <c r="A841" s="1">
        <v>41855</v>
      </c>
      <c r="B841" s="5">
        <f>YEAR(Table1[[#This Row],[Order Date]])</f>
        <v>2014</v>
      </c>
      <c r="C841" s="5">
        <f>MONTH(Table1[[#This Row],[Order Date]])</f>
        <v>8</v>
      </c>
      <c r="D841" t="s">
        <v>197</v>
      </c>
      <c r="E841" t="s">
        <v>1061</v>
      </c>
      <c r="F841" t="s">
        <v>39</v>
      </c>
      <c r="G841" t="s">
        <v>52</v>
      </c>
      <c r="H841" t="s">
        <v>1063</v>
      </c>
      <c r="I841">
        <v>255.42</v>
      </c>
      <c r="J841">
        <v>9</v>
      </c>
      <c r="K841">
        <v>104.72</v>
      </c>
    </row>
    <row r="842" spans="1:11" ht="16.5" x14ac:dyDescent="0.3">
      <c r="A842" s="1">
        <v>41856</v>
      </c>
      <c r="B842" s="5">
        <f>YEAR(Table1[[#This Row],[Order Date]])</f>
        <v>2014</v>
      </c>
      <c r="C842" s="5">
        <f>MONTH(Table1[[#This Row],[Order Date]])</f>
        <v>8</v>
      </c>
      <c r="D842" t="s">
        <v>1064</v>
      </c>
      <c r="E842" t="s">
        <v>27</v>
      </c>
      <c r="F842" t="s">
        <v>11</v>
      </c>
      <c r="G842" t="s">
        <v>12</v>
      </c>
      <c r="H842" t="s">
        <v>1065</v>
      </c>
      <c r="I842">
        <v>20.94</v>
      </c>
      <c r="J842">
        <v>3</v>
      </c>
      <c r="K842">
        <v>9.84</v>
      </c>
    </row>
    <row r="843" spans="1:11" ht="16.5" x14ac:dyDescent="0.3">
      <c r="A843" s="1">
        <v>41856</v>
      </c>
      <c r="B843" s="5">
        <f>YEAR(Table1[[#This Row],[Order Date]])</f>
        <v>2014</v>
      </c>
      <c r="C843" s="5">
        <f>MONTH(Table1[[#This Row],[Order Date]])</f>
        <v>8</v>
      </c>
      <c r="D843" t="s">
        <v>1064</v>
      </c>
      <c r="E843" t="s">
        <v>27</v>
      </c>
      <c r="F843" t="s">
        <v>11</v>
      </c>
      <c r="G843" t="s">
        <v>12</v>
      </c>
      <c r="H843" t="s">
        <v>896</v>
      </c>
      <c r="I843">
        <v>110.96</v>
      </c>
      <c r="J843">
        <v>2</v>
      </c>
      <c r="K843">
        <v>53.26</v>
      </c>
    </row>
    <row r="844" spans="1:11" ht="16.5" x14ac:dyDescent="0.3">
      <c r="A844" s="1">
        <v>41856</v>
      </c>
      <c r="B844" s="5">
        <f>YEAR(Table1[[#This Row],[Order Date]])</f>
        <v>2014</v>
      </c>
      <c r="C844" s="5">
        <f>MONTH(Table1[[#This Row],[Order Date]])</f>
        <v>8</v>
      </c>
      <c r="D844" t="s">
        <v>1064</v>
      </c>
      <c r="E844" t="s">
        <v>27</v>
      </c>
      <c r="F844" t="s">
        <v>34</v>
      </c>
      <c r="G844" t="s">
        <v>35</v>
      </c>
      <c r="H844" t="s">
        <v>1066</v>
      </c>
      <c r="I844">
        <v>340.14</v>
      </c>
      <c r="J844">
        <v>7</v>
      </c>
      <c r="K844">
        <v>21.26</v>
      </c>
    </row>
    <row r="845" spans="1:11" ht="16.5" x14ac:dyDescent="0.3">
      <c r="A845" s="1">
        <v>41856</v>
      </c>
      <c r="B845" s="5">
        <f>YEAR(Table1[[#This Row],[Order Date]])</f>
        <v>2014</v>
      </c>
      <c r="C845" s="5">
        <f>MONTH(Table1[[#This Row],[Order Date]])</f>
        <v>8</v>
      </c>
      <c r="D845" t="s">
        <v>1067</v>
      </c>
      <c r="E845" t="s">
        <v>27</v>
      </c>
      <c r="F845" t="s">
        <v>39</v>
      </c>
      <c r="G845" t="s">
        <v>52</v>
      </c>
      <c r="H845" t="s">
        <v>1068</v>
      </c>
      <c r="I845">
        <v>16.36</v>
      </c>
      <c r="J845">
        <v>1</v>
      </c>
      <c r="K845">
        <v>1.64</v>
      </c>
    </row>
    <row r="846" spans="1:11" ht="16.5" x14ac:dyDescent="0.3">
      <c r="A846" s="1">
        <v>41856</v>
      </c>
      <c r="B846" s="5">
        <f>YEAR(Table1[[#This Row],[Order Date]])</f>
        <v>2014</v>
      </c>
      <c r="C846" s="5">
        <f>MONTH(Table1[[#This Row],[Order Date]])</f>
        <v>8</v>
      </c>
      <c r="D846" t="s">
        <v>1067</v>
      </c>
      <c r="E846" t="s">
        <v>27</v>
      </c>
      <c r="F846" t="s">
        <v>11</v>
      </c>
      <c r="G846" t="s">
        <v>18</v>
      </c>
      <c r="H846" t="s">
        <v>211</v>
      </c>
      <c r="I846">
        <v>15.78</v>
      </c>
      <c r="J846">
        <v>2</v>
      </c>
      <c r="K846">
        <v>0.63</v>
      </c>
    </row>
    <row r="847" spans="1:11" ht="16.5" x14ac:dyDescent="0.3">
      <c r="A847" s="1">
        <v>41856</v>
      </c>
      <c r="B847" s="5">
        <f>YEAR(Table1[[#This Row],[Order Date]])</f>
        <v>2014</v>
      </c>
      <c r="C847" s="5">
        <f>MONTH(Table1[[#This Row],[Order Date]])</f>
        <v>8</v>
      </c>
      <c r="D847" t="s">
        <v>1067</v>
      </c>
      <c r="E847" t="s">
        <v>27</v>
      </c>
      <c r="F847" t="s">
        <v>11</v>
      </c>
      <c r="G847" t="s">
        <v>24</v>
      </c>
      <c r="H847" t="s">
        <v>1069</v>
      </c>
      <c r="I847">
        <v>45.98</v>
      </c>
      <c r="J847">
        <v>2</v>
      </c>
      <c r="K847">
        <v>12.87</v>
      </c>
    </row>
    <row r="848" spans="1:11" ht="16.5" x14ac:dyDescent="0.3">
      <c r="A848" s="1">
        <v>41856</v>
      </c>
      <c r="B848" s="5">
        <f>YEAR(Table1[[#This Row],[Order Date]])</f>
        <v>2014</v>
      </c>
      <c r="C848" s="5">
        <f>MONTH(Table1[[#This Row],[Order Date]])</f>
        <v>8</v>
      </c>
      <c r="D848" t="s">
        <v>1070</v>
      </c>
      <c r="E848" t="s">
        <v>613</v>
      </c>
      <c r="F848" t="s">
        <v>11</v>
      </c>
      <c r="G848" t="s">
        <v>92</v>
      </c>
      <c r="H848" t="s">
        <v>421</v>
      </c>
      <c r="I848">
        <v>79.47</v>
      </c>
      <c r="J848">
        <v>3</v>
      </c>
      <c r="K848">
        <v>22.25</v>
      </c>
    </row>
    <row r="849" spans="1:11" ht="16.5" x14ac:dyDescent="0.3">
      <c r="A849" s="1">
        <v>41856</v>
      </c>
      <c r="B849" s="5">
        <f>YEAR(Table1[[#This Row],[Order Date]])</f>
        <v>2014</v>
      </c>
      <c r="C849" s="5">
        <f>MONTH(Table1[[#This Row],[Order Date]])</f>
        <v>8</v>
      </c>
      <c r="D849" t="s">
        <v>1070</v>
      </c>
      <c r="E849" t="s">
        <v>613</v>
      </c>
      <c r="F849" t="s">
        <v>11</v>
      </c>
      <c r="G849" t="s">
        <v>24</v>
      </c>
      <c r="H849" t="s">
        <v>1071</v>
      </c>
      <c r="I849">
        <v>4.5599999999999996</v>
      </c>
      <c r="J849">
        <v>2</v>
      </c>
      <c r="K849">
        <v>2.0099999999999998</v>
      </c>
    </row>
    <row r="850" spans="1:11" ht="16.5" x14ac:dyDescent="0.3">
      <c r="A850" s="1">
        <v>41856</v>
      </c>
      <c r="B850" s="5">
        <f>YEAR(Table1[[#This Row],[Order Date]])</f>
        <v>2014</v>
      </c>
      <c r="C850" s="5">
        <f>MONTH(Table1[[#This Row],[Order Date]])</f>
        <v>8</v>
      </c>
      <c r="D850" t="s">
        <v>1070</v>
      </c>
      <c r="E850" t="s">
        <v>613</v>
      </c>
      <c r="F850" t="s">
        <v>34</v>
      </c>
      <c r="G850" t="s">
        <v>35</v>
      </c>
      <c r="H850" t="s">
        <v>1072</v>
      </c>
      <c r="I850">
        <v>1133.3499999999999</v>
      </c>
      <c r="J850">
        <v>5</v>
      </c>
      <c r="K850">
        <v>294.67</v>
      </c>
    </row>
    <row r="851" spans="1:11" ht="16.5" x14ac:dyDescent="0.3">
      <c r="A851" s="1">
        <v>41856</v>
      </c>
      <c r="B851" s="5">
        <f>YEAR(Table1[[#This Row],[Order Date]])</f>
        <v>2014</v>
      </c>
      <c r="C851" s="5">
        <f>MONTH(Table1[[#This Row],[Order Date]])</f>
        <v>8</v>
      </c>
      <c r="D851" t="s">
        <v>536</v>
      </c>
      <c r="E851" t="s">
        <v>149</v>
      </c>
      <c r="F851" t="s">
        <v>39</v>
      </c>
      <c r="G851" t="s">
        <v>40</v>
      </c>
      <c r="H851" t="s">
        <v>1073</v>
      </c>
      <c r="I851">
        <v>135.99</v>
      </c>
      <c r="J851">
        <v>1</v>
      </c>
      <c r="K851">
        <v>36.72</v>
      </c>
    </row>
    <row r="852" spans="1:11" ht="16.5" x14ac:dyDescent="0.3">
      <c r="A852" s="1">
        <v>41856</v>
      </c>
      <c r="B852" s="5">
        <f>YEAR(Table1[[#This Row],[Order Date]])</f>
        <v>2014</v>
      </c>
      <c r="C852" s="5">
        <f>MONTH(Table1[[#This Row],[Order Date]])</f>
        <v>8</v>
      </c>
      <c r="D852" t="s">
        <v>536</v>
      </c>
      <c r="E852" t="s">
        <v>149</v>
      </c>
      <c r="F852" t="s">
        <v>11</v>
      </c>
      <c r="G852" t="s">
        <v>24</v>
      </c>
      <c r="H852" t="s">
        <v>1071</v>
      </c>
      <c r="I852">
        <v>15.96</v>
      </c>
      <c r="J852">
        <v>7</v>
      </c>
      <c r="K852">
        <v>7.02</v>
      </c>
    </row>
    <row r="853" spans="1:11" ht="16.5" x14ac:dyDescent="0.3">
      <c r="A853" s="1">
        <v>41856</v>
      </c>
      <c r="B853" s="5">
        <f>YEAR(Table1[[#This Row],[Order Date]])</f>
        <v>2014</v>
      </c>
      <c r="C853" s="5">
        <f>MONTH(Table1[[#This Row],[Order Date]])</f>
        <v>8</v>
      </c>
      <c r="D853" t="s">
        <v>1074</v>
      </c>
      <c r="E853" t="s">
        <v>10</v>
      </c>
      <c r="F853" t="s">
        <v>34</v>
      </c>
      <c r="G853" t="s">
        <v>145</v>
      </c>
      <c r="H853" t="s">
        <v>1075</v>
      </c>
      <c r="I853">
        <v>489.23</v>
      </c>
      <c r="J853">
        <v>2</v>
      </c>
      <c r="K853">
        <v>41.93</v>
      </c>
    </row>
    <row r="854" spans="1:11" ht="16.5" x14ac:dyDescent="0.3">
      <c r="A854" s="1">
        <v>41857</v>
      </c>
      <c r="B854" s="5">
        <f>YEAR(Table1[[#This Row],[Order Date]])</f>
        <v>2014</v>
      </c>
      <c r="C854" s="5">
        <f>MONTH(Table1[[#This Row],[Order Date]])</f>
        <v>8</v>
      </c>
      <c r="D854" t="s">
        <v>1076</v>
      </c>
      <c r="E854" t="s">
        <v>70</v>
      </c>
      <c r="F854" t="s">
        <v>39</v>
      </c>
      <c r="G854" t="s">
        <v>52</v>
      </c>
      <c r="H854" t="s">
        <v>986</v>
      </c>
      <c r="I854">
        <v>62.91</v>
      </c>
      <c r="J854">
        <v>3</v>
      </c>
      <c r="K854">
        <v>22.65</v>
      </c>
    </row>
    <row r="855" spans="1:11" ht="16.5" x14ac:dyDescent="0.3">
      <c r="A855" s="1">
        <v>41857</v>
      </c>
      <c r="B855" s="5">
        <f>YEAR(Table1[[#This Row],[Order Date]])</f>
        <v>2014</v>
      </c>
      <c r="C855" s="5">
        <f>MONTH(Table1[[#This Row],[Order Date]])</f>
        <v>8</v>
      </c>
      <c r="D855" t="s">
        <v>1077</v>
      </c>
      <c r="E855" t="s">
        <v>149</v>
      </c>
      <c r="F855" t="s">
        <v>39</v>
      </c>
      <c r="G855" t="s">
        <v>52</v>
      </c>
      <c r="H855" t="s">
        <v>1078</v>
      </c>
      <c r="I855">
        <v>199.98</v>
      </c>
      <c r="J855">
        <v>2</v>
      </c>
      <c r="K855">
        <v>83.99</v>
      </c>
    </row>
    <row r="856" spans="1:11" ht="16.5" x14ac:dyDescent="0.3">
      <c r="A856" s="1">
        <v>41859</v>
      </c>
      <c r="B856" s="5">
        <f>YEAR(Table1[[#This Row],[Order Date]])</f>
        <v>2014</v>
      </c>
      <c r="C856" s="5">
        <f>MONTH(Table1[[#This Row],[Order Date]])</f>
        <v>8</v>
      </c>
      <c r="D856" t="s">
        <v>1079</v>
      </c>
      <c r="E856" t="s">
        <v>27</v>
      </c>
      <c r="F856" t="s">
        <v>11</v>
      </c>
      <c r="G856" t="s">
        <v>92</v>
      </c>
      <c r="H856" t="s">
        <v>1080</v>
      </c>
      <c r="I856">
        <v>76.12</v>
      </c>
      <c r="J856">
        <v>2</v>
      </c>
      <c r="K856">
        <v>22.07</v>
      </c>
    </row>
    <row r="857" spans="1:11" ht="16.5" x14ac:dyDescent="0.3">
      <c r="A857" s="1">
        <v>41859</v>
      </c>
      <c r="B857" s="5">
        <f>YEAR(Table1[[#This Row],[Order Date]])</f>
        <v>2014</v>
      </c>
      <c r="C857" s="5">
        <f>MONTH(Table1[[#This Row],[Order Date]])</f>
        <v>8</v>
      </c>
      <c r="D857" t="s">
        <v>1079</v>
      </c>
      <c r="E857" t="s">
        <v>27</v>
      </c>
      <c r="F857" t="s">
        <v>39</v>
      </c>
      <c r="G857" t="s">
        <v>603</v>
      </c>
      <c r="H857" t="s">
        <v>1081</v>
      </c>
      <c r="I857">
        <v>1199.98</v>
      </c>
      <c r="J857">
        <v>3</v>
      </c>
      <c r="K857">
        <v>434.99</v>
      </c>
    </row>
    <row r="858" spans="1:11" ht="16.5" x14ac:dyDescent="0.3">
      <c r="A858" s="1">
        <v>41859</v>
      </c>
      <c r="B858" s="5">
        <f>YEAR(Table1[[#This Row],[Order Date]])</f>
        <v>2014</v>
      </c>
      <c r="C858" s="5">
        <f>MONTH(Table1[[#This Row],[Order Date]])</f>
        <v>8</v>
      </c>
      <c r="D858" t="s">
        <v>1079</v>
      </c>
      <c r="E858" t="s">
        <v>27</v>
      </c>
      <c r="F858" t="s">
        <v>39</v>
      </c>
      <c r="G858" t="s">
        <v>40</v>
      </c>
      <c r="H858" t="s">
        <v>1082</v>
      </c>
      <c r="I858">
        <v>445.96</v>
      </c>
      <c r="J858">
        <v>5</v>
      </c>
      <c r="K858">
        <v>55.75</v>
      </c>
    </row>
    <row r="859" spans="1:11" ht="16.5" x14ac:dyDescent="0.3">
      <c r="A859" s="1">
        <v>41859</v>
      </c>
      <c r="B859" s="5">
        <f>YEAR(Table1[[#This Row],[Order Date]])</f>
        <v>2014</v>
      </c>
      <c r="C859" s="5">
        <f>MONTH(Table1[[#This Row],[Order Date]])</f>
        <v>8</v>
      </c>
      <c r="D859" t="s">
        <v>1079</v>
      </c>
      <c r="E859" t="s">
        <v>27</v>
      </c>
      <c r="F859" t="s">
        <v>34</v>
      </c>
      <c r="G859" t="s">
        <v>47</v>
      </c>
      <c r="H859" t="s">
        <v>1083</v>
      </c>
      <c r="I859">
        <v>327.76</v>
      </c>
      <c r="J859">
        <v>8</v>
      </c>
      <c r="K859">
        <v>91.77</v>
      </c>
    </row>
    <row r="860" spans="1:11" ht="16.5" x14ac:dyDescent="0.3">
      <c r="A860" s="1">
        <v>41859</v>
      </c>
      <c r="B860" s="5">
        <f>YEAR(Table1[[#This Row],[Order Date]])</f>
        <v>2014</v>
      </c>
      <c r="C860" s="5">
        <f>MONTH(Table1[[#This Row],[Order Date]])</f>
        <v>8</v>
      </c>
      <c r="D860" t="s">
        <v>1084</v>
      </c>
      <c r="E860" t="s">
        <v>95</v>
      </c>
      <c r="F860" t="s">
        <v>34</v>
      </c>
      <c r="G860" t="s">
        <v>47</v>
      </c>
      <c r="H860" t="s">
        <v>1085</v>
      </c>
      <c r="I860">
        <v>121.38</v>
      </c>
      <c r="J860">
        <v>4</v>
      </c>
      <c r="K860">
        <v>-3.03</v>
      </c>
    </row>
    <row r="861" spans="1:11" ht="16.5" x14ac:dyDescent="0.3">
      <c r="A861" s="1">
        <v>41859</v>
      </c>
      <c r="B861" s="5">
        <f>YEAR(Table1[[#This Row],[Order Date]])</f>
        <v>2014</v>
      </c>
      <c r="C861" s="5">
        <f>MONTH(Table1[[#This Row],[Order Date]])</f>
        <v>8</v>
      </c>
      <c r="D861" t="s">
        <v>1084</v>
      </c>
      <c r="E861" t="s">
        <v>95</v>
      </c>
      <c r="F861" t="s">
        <v>39</v>
      </c>
      <c r="G861" t="s">
        <v>52</v>
      </c>
      <c r="H861" t="s">
        <v>1086</v>
      </c>
      <c r="I861">
        <v>95.98</v>
      </c>
      <c r="J861">
        <v>3</v>
      </c>
      <c r="K861">
        <v>-10.8</v>
      </c>
    </row>
    <row r="862" spans="1:11" ht="16.5" x14ac:dyDescent="0.3">
      <c r="A862" s="1">
        <v>41859</v>
      </c>
      <c r="B862" s="5">
        <f>YEAR(Table1[[#This Row],[Order Date]])</f>
        <v>2014</v>
      </c>
      <c r="C862" s="5">
        <f>MONTH(Table1[[#This Row],[Order Date]])</f>
        <v>8</v>
      </c>
      <c r="D862" t="s">
        <v>217</v>
      </c>
      <c r="E862" t="s">
        <v>27</v>
      </c>
      <c r="F862" t="s">
        <v>11</v>
      </c>
      <c r="G862" t="s">
        <v>18</v>
      </c>
      <c r="H862" t="s">
        <v>1087</v>
      </c>
      <c r="I862">
        <v>423.28</v>
      </c>
      <c r="J862">
        <v>11</v>
      </c>
      <c r="K862">
        <v>110.05</v>
      </c>
    </row>
    <row r="863" spans="1:11" ht="16.5" x14ac:dyDescent="0.3">
      <c r="A863" s="1">
        <v>41859</v>
      </c>
      <c r="B863" s="5">
        <f>YEAR(Table1[[#This Row],[Order Date]])</f>
        <v>2014</v>
      </c>
      <c r="C863" s="5">
        <f>MONTH(Table1[[#This Row],[Order Date]])</f>
        <v>8</v>
      </c>
      <c r="D863" t="s">
        <v>1088</v>
      </c>
      <c r="E863" t="s">
        <v>110</v>
      </c>
      <c r="F863" t="s">
        <v>39</v>
      </c>
      <c r="G863" t="s">
        <v>603</v>
      </c>
      <c r="H863" t="s">
        <v>1089</v>
      </c>
      <c r="I863">
        <v>549.99</v>
      </c>
      <c r="J863">
        <v>1</v>
      </c>
      <c r="K863">
        <v>275</v>
      </c>
    </row>
    <row r="864" spans="1:11" ht="16.5" x14ac:dyDescent="0.3">
      <c r="A864" s="1">
        <v>41859</v>
      </c>
      <c r="B864" s="5">
        <f>YEAR(Table1[[#This Row],[Order Date]])</f>
        <v>2014</v>
      </c>
      <c r="C864" s="5">
        <f>MONTH(Table1[[#This Row],[Order Date]])</f>
        <v>8</v>
      </c>
      <c r="D864" t="s">
        <v>1088</v>
      </c>
      <c r="E864" t="s">
        <v>110</v>
      </c>
      <c r="F864" t="s">
        <v>11</v>
      </c>
      <c r="G864" t="s">
        <v>92</v>
      </c>
      <c r="H864" t="s">
        <v>1090</v>
      </c>
      <c r="I864">
        <v>167.54</v>
      </c>
      <c r="J864">
        <v>3</v>
      </c>
      <c r="K864">
        <v>37.229999999999997</v>
      </c>
    </row>
    <row r="865" spans="1:11" ht="16.5" x14ac:dyDescent="0.3">
      <c r="A865" s="1">
        <v>41859</v>
      </c>
      <c r="B865" s="5">
        <f>YEAR(Table1[[#This Row],[Order Date]])</f>
        <v>2014</v>
      </c>
      <c r="C865" s="5">
        <f>MONTH(Table1[[#This Row],[Order Date]])</f>
        <v>8</v>
      </c>
      <c r="D865" t="s">
        <v>1088</v>
      </c>
      <c r="E865" t="s">
        <v>110</v>
      </c>
      <c r="F865" t="s">
        <v>11</v>
      </c>
      <c r="G865" t="s">
        <v>63</v>
      </c>
      <c r="H865" t="s">
        <v>1091</v>
      </c>
      <c r="I865">
        <v>38.340000000000003</v>
      </c>
      <c r="J865">
        <v>3</v>
      </c>
      <c r="K865">
        <v>17.25</v>
      </c>
    </row>
    <row r="866" spans="1:11" ht="16.5" x14ac:dyDescent="0.3">
      <c r="A866" s="1">
        <v>41859</v>
      </c>
      <c r="B866" s="5">
        <f>YEAR(Table1[[#This Row],[Order Date]])</f>
        <v>2014</v>
      </c>
      <c r="C866" s="5">
        <f>MONTH(Table1[[#This Row],[Order Date]])</f>
        <v>8</v>
      </c>
      <c r="D866" t="s">
        <v>1088</v>
      </c>
      <c r="E866" t="s">
        <v>110</v>
      </c>
      <c r="F866" t="s">
        <v>34</v>
      </c>
      <c r="G866" t="s">
        <v>47</v>
      </c>
      <c r="H866" t="s">
        <v>1092</v>
      </c>
      <c r="I866">
        <v>53.88</v>
      </c>
      <c r="J866">
        <v>6</v>
      </c>
      <c r="K866">
        <v>22.63</v>
      </c>
    </row>
    <row r="867" spans="1:11" ht="16.5" x14ac:dyDescent="0.3">
      <c r="A867" s="1">
        <v>41859</v>
      </c>
      <c r="B867" s="5">
        <f>YEAR(Table1[[#This Row],[Order Date]])</f>
        <v>2014</v>
      </c>
      <c r="C867" s="5">
        <f>MONTH(Table1[[#This Row],[Order Date]])</f>
        <v>8</v>
      </c>
      <c r="D867" t="s">
        <v>1088</v>
      </c>
      <c r="E867" t="s">
        <v>110</v>
      </c>
      <c r="F867" t="s">
        <v>39</v>
      </c>
      <c r="G867" t="s">
        <v>40</v>
      </c>
      <c r="H867" t="s">
        <v>439</v>
      </c>
      <c r="I867">
        <v>299.98</v>
      </c>
      <c r="J867">
        <v>2</v>
      </c>
      <c r="K867">
        <v>83.99</v>
      </c>
    </row>
    <row r="868" spans="1:11" ht="16.5" x14ac:dyDescent="0.3">
      <c r="A868" s="1">
        <v>41859</v>
      </c>
      <c r="B868" s="5">
        <f>YEAR(Table1[[#This Row],[Order Date]])</f>
        <v>2014</v>
      </c>
      <c r="C868" s="5">
        <f>MONTH(Table1[[#This Row],[Order Date]])</f>
        <v>8</v>
      </c>
      <c r="D868" t="s">
        <v>1093</v>
      </c>
      <c r="E868" t="s">
        <v>123</v>
      </c>
      <c r="F868" t="s">
        <v>34</v>
      </c>
      <c r="G868" t="s">
        <v>74</v>
      </c>
      <c r="H868" t="s">
        <v>1094</v>
      </c>
      <c r="I868">
        <v>155.46</v>
      </c>
      <c r="J868">
        <v>4</v>
      </c>
      <c r="K868">
        <v>-7.77</v>
      </c>
    </row>
    <row r="869" spans="1:11" ht="16.5" x14ac:dyDescent="0.3">
      <c r="A869" s="1">
        <v>41860</v>
      </c>
      <c r="B869" s="5">
        <f>YEAR(Table1[[#This Row],[Order Date]])</f>
        <v>2014</v>
      </c>
      <c r="C869" s="5">
        <f>MONTH(Table1[[#This Row],[Order Date]])</f>
        <v>8</v>
      </c>
      <c r="D869" t="s">
        <v>1095</v>
      </c>
      <c r="E869" t="s">
        <v>123</v>
      </c>
      <c r="F869" t="s">
        <v>39</v>
      </c>
      <c r="G869" t="s">
        <v>40</v>
      </c>
      <c r="H869" t="s">
        <v>1082</v>
      </c>
      <c r="I869">
        <v>178.38</v>
      </c>
      <c r="J869">
        <v>2</v>
      </c>
      <c r="K869">
        <v>22.3</v>
      </c>
    </row>
    <row r="870" spans="1:11" ht="16.5" x14ac:dyDescent="0.3">
      <c r="A870" s="1">
        <v>41860</v>
      </c>
      <c r="B870" s="5">
        <f>YEAR(Table1[[#This Row],[Order Date]])</f>
        <v>2014</v>
      </c>
      <c r="C870" s="5">
        <f>MONTH(Table1[[#This Row],[Order Date]])</f>
        <v>8</v>
      </c>
      <c r="D870" t="s">
        <v>1095</v>
      </c>
      <c r="E870" t="s">
        <v>123</v>
      </c>
      <c r="F870" t="s">
        <v>11</v>
      </c>
      <c r="G870" t="s">
        <v>12</v>
      </c>
      <c r="H870" t="s">
        <v>1096</v>
      </c>
      <c r="I870">
        <v>15.55</v>
      </c>
      <c r="J870">
        <v>3</v>
      </c>
      <c r="K870">
        <v>5.44</v>
      </c>
    </row>
    <row r="871" spans="1:11" ht="16.5" x14ac:dyDescent="0.3">
      <c r="A871" s="1">
        <v>41860</v>
      </c>
      <c r="B871" s="5">
        <f>YEAR(Table1[[#This Row],[Order Date]])</f>
        <v>2014</v>
      </c>
      <c r="C871" s="5">
        <f>MONTH(Table1[[#This Row],[Order Date]])</f>
        <v>8</v>
      </c>
      <c r="D871" t="s">
        <v>1097</v>
      </c>
      <c r="E871" t="s">
        <v>27</v>
      </c>
      <c r="F871" t="s">
        <v>11</v>
      </c>
      <c r="G871" t="s">
        <v>16</v>
      </c>
      <c r="H871" t="s">
        <v>1098</v>
      </c>
      <c r="I871">
        <v>20.88</v>
      </c>
      <c r="J871">
        <v>8</v>
      </c>
      <c r="K871">
        <v>9.6</v>
      </c>
    </row>
    <row r="872" spans="1:11" ht="16.5" x14ac:dyDescent="0.3">
      <c r="A872" s="1">
        <v>41860</v>
      </c>
      <c r="B872" s="5">
        <f>YEAR(Table1[[#This Row],[Order Date]])</f>
        <v>2014</v>
      </c>
      <c r="C872" s="5">
        <f>MONTH(Table1[[#This Row],[Order Date]])</f>
        <v>8</v>
      </c>
      <c r="D872" t="s">
        <v>1099</v>
      </c>
      <c r="E872" t="s">
        <v>164</v>
      </c>
      <c r="F872" t="s">
        <v>39</v>
      </c>
      <c r="G872" t="s">
        <v>40</v>
      </c>
      <c r="H872" t="s">
        <v>1100</v>
      </c>
      <c r="I872">
        <v>1091.17</v>
      </c>
      <c r="J872">
        <v>4</v>
      </c>
      <c r="K872">
        <v>68.2</v>
      </c>
    </row>
    <row r="873" spans="1:11" ht="16.5" x14ac:dyDescent="0.3">
      <c r="A873" s="1">
        <v>41860</v>
      </c>
      <c r="B873" s="5">
        <f>YEAR(Table1[[#This Row],[Order Date]])</f>
        <v>2014</v>
      </c>
      <c r="C873" s="5">
        <f>MONTH(Table1[[#This Row],[Order Date]])</f>
        <v>8</v>
      </c>
      <c r="D873" t="s">
        <v>1099</v>
      </c>
      <c r="E873" t="s">
        <v>164</v>
      </c>
      <c r="F873" t="s">
        <v>39</v>
      </c>
      <c r="G873" t="s">
        <v>40</v>
      </c>
      <c r="H873" t="s">
        <v>1101</v>
      </c>
      <c r="I873">
        <v>219.17</v>
      </c>
      <c r="J873">
        <v>2</v>
      </c>
      <c r="K873">
        <v>-43.83</v>
      </c>
    </row>
    <row r="874" spans="1:11" ht="16.5" x14ac:dyDescent="0.3">
      <c r="A874" s="1">
        <v>41860</v>
      </c>
      <c r="B874" s="5">
        <f>YEAR(Table1[[#This Row],[Order Date]])</f>
        <v>2014</v>
      </c>
      <c r="C874" s="5">
        <f>MONTH(Table1[[#This Row],[Order Date]])</f>
        <v>8</v>
      </c>
      <c r="D874" t="s">
        <v>1102</v>
      </c>
      <c r="E874" t="s">
        <v>164</v>
      </c>
      <c r="F874" t="s">
        <v>11</v>
      </c>
      <c r="G874" t="s">
        <v>20</v>
      </c>
      <c r="H874" t="s">
        <v>1103</v>
      </c>
      <c r="I874">
        <v>2060.7399999999998</v>
      </c>
      <c r="J874">
        <v>7</v>
      </c>
      <c r="K874">
        <v>643.98</v>
      </c>
    </row>
    <row r="875" spans="1:11" ht="16.5" x14ac:dyDescent="0.3">
      <c r="A875" s="1">
        <v>41860</v>
      </c>
      <c r="B875" s="5">
        <f>YEAR(Table1[[#This Row],[Order Date]])</f>
        <v>2014</v>
      </c>
      <c r="C875" s="5">
        <f>MONTH(Table1[[#This Row],[Order Date]])</f>
        <v>8</v>
      </c>
      <c r="D875" t="s">
        <v>1104</v>
      </c>
      <c r="E875" t="s">
        <v>27</v>
      </c>
      <c r="F875" t="s">
        <v>11</v>
      </c>
      <c r="G875" t="s">
        <v>12</v>
      </c>
      <c r="H875" t="s">
        <v>1105</v>
      </c>
      <c r="I875">
        <v>5.98</v>
      </c>
      <c r="J875">
        <v>1</v>
      </c>
      <c r="K875">
        <v>2.69</v>
      </c>
    </row>
    <row r="876" spans="1:11" ht="16.5" x14ac:dyDescent="0.3">
      <c r="A876" s="1">
        <v>41860</v>
      </c>
      <c r="B876" s="5">
        <f>YEAR(Table1[[#This Row],[Order Date]])</f>
        <v>2014</v>
      </c>
      <c r="C876" s="5">
        <f>MONTH(Table1[[#This Row],[Order Date]])</f>
        <v>8</v>
      </c>
      <c r="D876" t="s">
        <v>983</v>
      </c>
      <c r="E876" t="s">
        <v>95</v>
      </c>
      <c r="F876" t="s">
        <v>11</v>
      </c>
      <c r="G876" t="s">
        <v>43</v>
      </c>
      <c r="H876" t="s">
        <v>1106</v>
      </c>
      <c r="I876">
        <v>4.46</v>
      </c>
      <c r="J876">
        <v>3</v>
      </c>
      <c r="K876">
        <v>-0.95</v>
      </c>
    </row>
    <row r="877" spans="1:11" ht="16.5" x14ac:dyDescent="0.3">
      <c r="A877" s="1">
        <v>41860</v>
      </c>
      <c r="B877" s="5">
        <f>YEAR(Table1[[#This Row],[Order Date]])</f>
        <v>2014</v>
      </c>
      <c r="C877" s="5">
        <f>MONTH(Table1[[#This Row],[Order Date]])</f>
        <v>8</v>
      </c>
      <c r="D877" t="s">
        <v>983</v>
      </c>
      <c r="E877" t="s">
        <v>95</v>
      </c>
      <c r="F877" t="s">
        <v>11</v>
      </c>
      <c r="G877" t="s">
        <v>20</v>
      </c>
      <c r="H877" t="s">
        <v>428</v>
      </c>
      <c r="I877">
        <v>9.35</v>
      </c>
      <c r="J877">
        <v>5</v>
      </c>
      <c r="K877">
        <v>-6.54</v>
      </c>
    </row>
    <row r="878" spans="1:11" ht="16.5" x14ac:dyDescent="0.3">
      <c r="A878" s="1">
        <v>41862</v>
      </c>
      <c r="B878" s="5">
        <f>YEAR(Table1[[#This Row],[Order Date]])</f>
        <v>2014</v>
      </c>
      <c r="C878" s="5">
        <f>MONTH(Table1[[#This Row],[Order Date]])</f>
        <v>8</v>
      </c>
      <c r="D878" t="s">
        <v>646</v>
      </c>
      <c r="E878" t="s">
        <v>164</v>
      </c>
      <c r="F878" t="s">
        <v>34</v>
      </c>
      <c r="G878" t="s">
        <v>47</v>
      </c>
      <c r="H878" t="s">
        <v>1107</v>
      </c>
      <c r="I878">
        <v>12.35</v>
      </c>
      <c r="J878">
        <v>1</v>
      </c>
      <c r="K878">
        <v>5.43</v>
      </c>
    </row>
    <row r="879" spans="1:11" ht="16.5" x14ac:dyDescent="0.3">
      <c r="A879" s="1">
        <v>41862</v>
      </c>
      <c r="B879" s="5">
        <f>YEAR(Table1[[#This Row],[Order Date]])</f>
        <v>2014</v>
      </c>
      <c r="C879" s="5">
        <f>MONTH(Table1[[#This Row],[Order Date]])</f>
        <v>8</v>
      </c>
      <c r="D879" t="s">
        <v>646</v>
      </c>
      <c r="E879" t="s">
        <v>164</v>
      </c>
      <c r="F879" t="s">
        <v>11</v>
      </c>
      <c r="G879" t="s">
        <v>24</v>
      </c>
      <c r="H879" t="s">
        <v>1108</v>
      </c>
      <c r="I879">
        <v>40.97</v>
      </c>
      <c r="J879">
        <v>1</v>
      </c>
      <c r="K879">
        <v>10.65</v>
      </c>
    </row>
    <row r="880" spans="1:11" ht="16.5" x14ac:dyDescent="0.3">
      <c r="A880" s="1">
        <v>41862</v>
      </c>
      <c r="B880" s="5">
        <f>YEAR(Table1[[#This Row],[Order Date]])</f>
        <v>2014</v>
      </c>
      <c r="C880" s="5">
        <f>MONTH(Table1[[#This Row],[Order Date]])</f>
        <v>8</v>
      </c>
      <c r="D880" t="s">
        <v>646</v>
      </c>
      <c r="E880" t="s">
        <v>164</v>
      </c>
      <c r="F880" t="s">
        <v>11</v>
      </c>
      <c r="G880" t="s">
        <v>43</v>
      </c>
      <c r="H880" t="s">
        <v>1109</v>
      </c>
      <c r="I880">
        <v>22.96</v>
      </c>
      <c r="J880">
        <v>2</v>
      </c>
      <c r="K880">
        <v>10.79</v>
      </c>
    </row>
    <row r="881" spans="1:11" ht="16.5" x14ac:dyDescent="0.3">
      <c r="A881" s="1">
        <v>41862</v>
      </c>
      <c r="B881" s="5">
        <f>YEAR(Table1[[#This Row],[Order Date]])</f>
        <v>2014</v>
      </c>
      <c r="C881" s="5">
        <f>MONTH(Table1[[#This Row],[Order Date]])</f>
        <v>8</v>
      </c>
      <c r="D881" t="s">
        <v>1012</v>
      </c>
      <c r="E881" t="s">
        <v>149</v>
      </c>
      <c r="F881" t="s">
        <v>11</v>
      </c>
      <c r="G881" t="s">
        <v>18</v>
      </c>
      <c r="H881" t="s">
        <v>1110</v>
      </c>
      <c r="I881">
        <v>375.34</v>
      </c>
      <c r="J881">
        <v>1</v>
      </c>
      <c r="K881">
        <v>18.77</v>
      </c>
    </row>
    <row r="882" spans="1:11" ht="16.5" x14ac:dyDescent="0.3">
      <c r="A882" s="1">
        <v>41863</v>
      </c>
      <c r="B882" s="5">
        <f>YEAR(Table1[[#This Row],[Order Date]])</f>
        <v>2014</v>
      </c>
      <c r="C882" s="5">
        <f>MONTH(Table1[[#This Row],[Order Date]])</f>
        <v>8</v>
      </c>
      <c r="D882" t="s">
        <v>1111</v>
      </c>
      <c r="E882" t="s">
        <v>177</v>
      </c>
      <c r="F882" t="s">
        <v>11</v>
      </c>
      <c r="G882" t="s">
        <v>20</v>
      </c>
      <c r="H882" t="s">
        <v>1112</v>
      </c>
      <c r="I882">
        <v>196.21</v>
      </c>
      <c r="J882">
        <v>7</v>
      </c>
      <c r="K882">
        <v>98.11</v>
      </c>
    </row>
    <row r="883" spans="1:11" ht="16.5" x14ac:dyDescent="0.3">
      <c r="A883" s="1">
        <v>41863</v>
      </c>
      <c r="B883" s="5">
        <f>YEAR(Table1[[#This Row],[Order Date]])</f>
        <v>2014</v>
      </c>
      <c r="C883" s="5">
        <f>MONTH(Table1[[#This Row],[Order Date]])</f>
        <v>8</v>
      </c>
      <c r="D883" t="s">
        <v>1113</v>
      </c>
      <c r="E883" t="s">
        <v>27</v>
      </c>
      <c r="F883" t="s">
        <v>39</v>
      </c>
      <c r="G883" t="s">
        <v>40</v>
      </c>
      <c r="H883" t="s">
        <v>1114</v>
      </c>
      <c r="I883">
        <v>806.34</v>
      </c>
      <c r="J883">
        <v>8</v>
      </c>
      <c r="K883">
        <v>50.4</v>
      </c>
    </row>
    <row r="884" spans="1:11" ht="16.5" x14ac:dyDescent="0.3">
      <c r="A884" s="1">
        <v>41863</v>
      </c>
      <c r="B884" s="5">
        <f>YEAR(Table1[[#This Row],[Order Date]])</f>
        <v>2014</v>
      </c>
      <c r="C884" s="5">
        <f>MONTH(Table1[[#This Row],[Order Date]])</f>
        <v>8</v>
      </c>
      <c r="D884" t="s">
        <v>1113</v>
      </c>
      <c r="E884" t="s">
        <v>27</v>
      </c>
      <c r="F884" t="s">
        <v>34</v>
      </c>
      <c r="G884" t="s">
        <v>47</v>
      </c>
      <c r="H884" t="s">
        <v>775</v>
      </c>
      <c r="I884">
        <v>85.44</v>
      </c>
      <c r="J884">
        <v>3</v>
      </c>
      <c r="K884">
        <v>31.61</v>
      </c>
    </row>
    <row r="885" spans="1:11" ht="16.5" x14ac:dyDescent="0.3">
      <c r="A885" s="1">
        <v>41863</v>
      </c>
      <c r="B885" s="5">
        <f>YEAR(Table1[[#This Row],[Order Date]])</f>
        <v>2014</v>
      </c>
      <c r="C885" s="5">
        <f>MONTH(Table1[[#This Row],[Order Date]])</f>
        <v>8</v>
      </c>
      <c r="D885" t="s">
        <v>1115</v>
      </c>
      <c r="E885" t="s">
        <v>123</v>
      </c>
      <c r="F885" t="s">
        <v>11</v>
      </c>
      <c r="G885" t="s">
        <v>12</v>
      </c>
      <c r="H885" t="s">
        <v>1116</v>
      </c>
      <c r="I885">
        <v>31.1</v>
      </c>
      <c r="J885">
        <v>6</v>
      </c>
      <c r="K885">
        <v>10.89</v>
      </c>
    </row>
    <row r="886" spans="1:11" ht="16.5" x14ac:dyDescent="0.3">
      <c r="A886" s="1">
        <v>41863</v>
      </c>
      <c r="B886" s="5">
        <f>YEAR(Table1[[#This Row],[Order Date]])</f>
        <v>2014</v>
      </c>
      <c r="C886" s="5">
        <f>MONTH(Table1[[#This Row],[Order Date]])</f>
        <v>8</v>
      </c>
      <c r="D886" t="s">
        <v>1115</v>
      </c>
      <c r="E886" t="s">
        <v>123</v>
      </c>
      <c r="F886" t="s">
        <v>11</v>
      </c>
      <c r="G886" t="s">
        <v>24</v>
      </c>
      <c r="H886" t="s">
        <v>1117</v>
      </c>
      <c r="I886">
        <v>47.96</v>
      </c>
      <c r="J886">
        <v>5</v>
      </c>
      <c r="K886">
        <v>4.2</v>
      </c>
    </row>
    <row r="887" spans="1:11" ht="16.5" x14ac:dyDescent="0.3">
      <c r="A887" s="1">
        <v>41863</v>
      </c>
      <c r="B887" s="5">
        <f>YEAR(Table1[[#This Row],[Order Date]])</f>
        <v>2014</v>
      </c>
      <c r="C887" s="5">
        <f>MONTH(Table1[[#This Row],[Order Date]])</f>
        <v>8</v>
      </c>
      <c r="D887" t="s">
        <v>1115</v>
      </c>
      <c r="E887" t="s">
        <v>123</v>
      </c>
      <c r="F887" t="s">
        <v>39</v>
      </c>
      <c r="G887" t="s">
        <v>52</v>
      </c>
      <c r="H887" t="s">
        <v>1063</v>
      </c>
      <c r="I887">
        <v>158.93</v>
      </c>
      <c r="J887">
        <v>7</v>
      </c>
      <c r="K887">
        <v>41.72</v>
      </c>
    </row>
    <row r="888" spans="1:11" ht="16.5" x14ac:dyDescent="0.3">
      <c r="A888" s="1">
        <v>41863</v>
      </c>
      <c r="B888" s="5">
        <f>YEAR(Table1[[#This Row],[Order Date]])</f>
        <v>2014</v>
      </c>
      <c r="C888" s="5">
        <f>MONTH(Table1[[#This Row],[Order Date]])</f>
        <v>8</v>
      </c>
      <c r="D888" t="s">
        <v>1115</v>
      </c>
      <c r="E888" t="s">
        <v>123</v>
      </c>
      <c r="F888" t="s">
        <v>11</v>
      </c>
      <c r="G888" t="s">
        <v>92</v>
      </c>
      <c r="H888" t="s">
        <v>1118</v>
      </c>
      <c r="I888">
        <v>211.25</v>
      </c>
      <c r="J888">
        <v>6</v>
      </c>
      <c r="K888">
        <v>15.84</v>
      </c>
    </row>
    <row r="889" spans="1:11" ht="16.5" x14ac:dyDescent="0.3">
      <c r="A889" s="1">
        <v>41863</v>
      </c>
      <c r="B889" s="5">
        <f>YEAR(Table1[[#This Row],[Order Date]])</f>
        <v>2014</v>
      </c>
      <c r="C889" s="5">
        <f>MONTH(Table1[[#This Row],[Order Date]])</f>
        <v>8</v>
      </c>
      <c r="D889" t="s">
        <v>1115</v>
      </c>
      <c r="E889" t="s">
        <v>123</v>
      </c>
      <c r="F889" t="s">
        <v>11</v>
      </c>
      <c r="G889" t="s">
        <v>200</v>
      </c>
      <c r="H889" t="s">
        <v>1119</v>
      </c>
      <c r="I889">
        <v>5.55</v>
      </c>
      <c r="J889">
        <v>2</v>
      </c>
      <c r="K889">
        <v>-1.04</v>
      </c>
    </row>
    <row r="890" spans="1:11" ht="16.5" x14ac:dyDescent="0.3">
      <c r="A890" s="1">
        <v>41863</v>
      </c>
      <c r="B890" s="5">
        <f>YEAR(Table1[[#This Row],[Order Date]])</f>
        <v>2014</v>
      </c>
      <c r="C890" s="5">
        <f>MONTH(Table1[[#This Row],[Order Date]])</f>
        <v>8</v>
      </c>
      <c r="D890" t="s">
        <v>1115</v>
      </c>
      <c r="E890" t="s">
        <v>123</v>
      </c>
      <c r="F890" t="s">
        <v>11</v>
      </c>
      <c r="G890" t="s">
        <v>16</v>
      </c>
      <c r="H890" t="s">
        <v>348</v>
      </c>
      <c r="I890">
        <v>2.95</v>
      </c>
      <c r="J890">
        <v>1</v>
      </c>
      <c r="K890">
        <v>1</v>
      </c>
    </row>
    <row r="891" spans="1:11" ht="16.5" x14ac:dyDescent="0.3">
      <c r="A891" s="1">
        <v>41863</v>
      </c>
      <c r="B891" s="5">
        <f>YEAR(Table1[[#This Row],[Order Date]])</f>
        <v>2014</v>
      </c>
      <c r="C891" s="5">
        <f>MONTH(Table1[[#This Row],[Order Date]])</f>
        <v>8</v>
      </c>
      <c r="D891" t="s">
        <v>590</v>
      </c>
      <c r="E891" t="s">
        <v>30</v>
      </c>
      <c r="F891" t="s">
        <v>11</v>
      </c>
      <c r="G891" t="s">
        <v>20</v>
      </c>
      <c r="H891" t="s">
        <v>1120</v>
      </c>
      <c r="I891">
        <v>14.04</v>
      </c>
      <c r="J891">
        <v>3</v>
      </c>
      <c r="K891">
        <v>6.74</v>
      </c>
    </row>
    <row r="892" spans="1:11" ht="16.5" x14ac:dyDescent="0.3">
      <c r="A892" s="1">
        <v>41863</v>
      </c>
      <c r="B892" s="5">
        <f>YEAR(Table1[[#This Row],[Order Date]])</f>
        <v>2014</v>
      </c>
      <c r="C892" s="5">
        <f>MONTH(Table1[[#This Row],[Order Date]])</f>
        <v>8</v>
      </c>
      <c r="D892" t="s">
        <v>590</v>
      </c>
      <c r="E892" t="s">
        <v>30</v>
      </c>
      <c r="F892" t="s">
        <v>39</v>
      </c>
      <c r="G892" t="s">
        <v>52</v>
      </c>
      <c r="H892" t="s">
        <v>986</v>
      </c>
      <c r="I892">
        <v>272.61</v>
      </c>
      <c r="J892">
        <v>13</v>
      </c>
      <c r="K892">
        <v>98.14</v>
      </c>
    </row>
    <row r="893" spans="1:11" ht="16.5" x14ac:dyDescent="0.3">
      <c r="A893" s="1">
        <v>41866</v>
      </c>
      <c r="B893" s="5">
        <f>YEAR(Table1[[#This Row],[Order Date]])</f>
        <v>2014</v>
      </c>
      <c r="C893" s="5">
        <f>MONTH(Table1[[#This Row],[Order Date]])</f>
        <v>8</v>
      </c>
      <c r="D893" t="s">
        <v>1121</v>
      </c>
      <c r="E893" t="s">
        <v>10</v>
      </c>
      <c r="F893" t="s">
        <v>11</v>
      </c>
      <c r="G893" t="s">
        <v>20</v>
      </c>
      <c r="H893" t="s">
        <v>548</v>
      </c>
      <c r="I893">
        <v>30.96</v>
      </c>
      <c r="J893">
        <v>8</v>
      </c>
      <c r="K893">
        <v>-52.63</v>
      </c>
    </row>
    <row r="894" spans="1:11" ht="16.5" x14ac:dyDescent="0.3">
      <c r="A894" s="1">
        <v>41866</v>
      </c>
      <c r="B894" s="5">
        <f>YEAR(Table1[[#This Row],[Order Date]])</f>
        <v>2014</v>
      </c>
      <c r="C894" s="5">
        <f>MONTH(Table1[[#This Row],[Order Date]])</f>
        <v>8</v>
      </c>
      <c r="D894" t="s">
        <v>1122</v>
      </c>
      <c r="E894" t="s">
        <v>613</v>
      </c>
      <c r="F894" t="s">
        <v>11</v>
      </c>
      <c r="G894" t="s">
        <v>20</v>
      </c>
      <c r="H894" t="s">
        <v>1123</v>
      </c>
      <c r="I894">
        <v>62.94</v>
      </c>
      <c r="J894">
        <v>3</v>
      </c>
      <c r="K894">
        <v>30.21</v>
      </c>
    </row>
    <row r="895" spans="1:11" ht="16.5" x14ac:dyDescent="0.3">
      <c r="A895" s="1">
        <v>41866</v>
      </c>
      <c r="B895" s="5">
        <f>YEAR(Table1[[#This Row],[Order Date]])</f>
        <v>2014</v>
      </c>
      <c r="C895" s="5">
        <f>MONTH(Table1[[#This Row],[Order Date]])</f>
        <v>8</v>
      </c>
      <c r="D895" t="s">
        <v>1122</v>
      </c>
      <c r="E895" t="s">
        <v>123</v>
      </c>
      <c r="F895" t="s">
        <v>11</v>
      </c>
      <c r="G895" t="s">
        <v>12</v>
      </c>
      <c r="H895" t="s">
        <v>1124</v>
      </c>
      <c r="I895">
        <v>91.36</v>
      </c>
      <c r="J895">
        <v>5</v>
      </c>
      <c r="K895">
        <v>29.69</v>
      </c>
    </row>
    <row r="896" spans="1:11" ht="16.5" x14ac:dyDescent="0.3">
      <c r="A896" s="1">
        <v>41866</v>
      </c>
      <c r="B896" s="5">
        <f>YEAR(Table1[[#This Row],[Order Date]])</f>
        <v>2014</v>
      </c>
      <c r="C896" s="5">
        <f>MONTH(Table1[[#This Row],[Order Date]])</f>
        <v>8</v>
      </c>
      <c r="D896" t="s">
        <v>1122</v>
      </c>
      <c r="E896" t="s">
        <v>123</v>
      </c>
      <c r="F896" t="s">
        <v>11</v>
      </c>
      <c r="G896" t="s">
        <v>92</v>
      </c>
      <c r="H896" t="s">
        <v>1080</v>
      </c>
      <c r="I896">
        <v>152.24</v>
      </c>
      <c r="J896">
        <v>5</v>
      </c>
      <c r="K896">
        <v>17.13</v>
      </c>
    </row>
    <row r="897" spans="1:11" ht="16.5" x14ac:dyDescent="0.3">
      <c r="A897" s="1">
        <v>41866</v>
      </c>
      <c r="B897" s="5">
        <f>YEAR(Table1[[#This Row],[Order Date]])</f>
        <v>2014</v>
      </c>
      <c r="C897" s="5">
        <f>MONTH(Table1[[#This Row],[Order Date]])</f>
        <v>8</v>
      </c>
      <c r="D897" t="s">
        <v>72</v>
      </c>
      <c r="E897" t="s">
        <v>27</v>
      </c>
      <c r="F897" t="s">
        <v>11</v>
      </c>
      <c r="G897" t="s">
        <v>92</v>
      </c>
      <c r="H897" t="s">
        <v>1125</v>
      </c>
      <c r="I897">
        <v>152.91</v>
      </c>
      <c r="J897">
        <v>3</v>
      </c>
      <c r="K897">
        <v>42.81</v>
      </c>
    </row>
    <row r="898" spans="1:11" ht="16.5" x14ac:dyDescent="0.3">
      <c r="A898" s="1">
        <v>41866</v>
      </c>
      <c r="B898" s="5">
        <f>YEAR(Table1[[#This Row],[Order Date]])</f>
        <v>2014</v>
      </c>
      <c r="C898" s="5">
        <f>MONTH(Table1[[#This Row],[Order Date]])</f>
        <v>8</v>
      </c>
      <c r="D898" t="s">
        <v>72</v>
      </c>
      <c r="E898" t="s">
        <v>27</v>
      </c>
      <c r="F898" t="s">
        <v>11</v>
      </c>
      <c r="G898" t="s">
        <v>12</v>
      </c>
      <c r="H898" t="s">
        <v>1126</v>
      </c>
      <c r="I898">
        <v>92.94</v>
      </c>
      <c r="J898">
        <v>3</v>
      </c>
      <c r="K898">
        <v>41.82</v>
      </c>
    </row>
    <row r="899" spans="1:11" ht="16.5" x14ac:dyDescent="0.3">
      <c r="A899" s="1">
        <v>41866</v>
      </c>
      <c r="B899" s="5">
        <f>YEAR(Table1[[#This Row],[Order Date]])</f>
        <v>2014</v>
      </c>
      <c r="C899" s="5">
        <f>MONTH(Table1[[#This Row],[Order Date]])</f>
        <v>8</v>
      </c>
      <c r="D899" t="s">
        <v>72</v>
      </c>
      <c r="E899" t="s">
        <v>27</v>
      </c>
      <c r="F899" t="s">
        <v>11</v>
      </c>
      <c r="G899" t="s">
        <v>20</v>
      </c>
      <c r="H899" t="s">
        <v>1127</v>
      </c>
      <c r="I899">
        <v>17.86</v>
      </c>
      <c r="J899">
        <v>4</v>
      </c>
      <c r="K899">
        <v>6.25</v>
      </c>
    </row>
    <row r="900" spans="1:11" ht="16.5" x14ac:dyDescent="0.3">
      <c r="A900" s="1">
        <v>41866</v>
      </c>
      <c r="B900" s="5">
        <f>YEAR(Table1[[#This Row],[Order Date]])</f>
        <v>2014</v>
      </c>
      <c r="C900" s="5">
        <f>MONTH(Table1[[#This Row],[Order Date]])</f>
        <v>8</v>
      </c>
      <c r="D900" t="s">
        <v>72</v>
      </c>
      <c r="E900" t="s">
        <v>27</v>
      </c>
      <c r="F900" t="s">
        <v>11</v>
      </c>
      <c r="G900" t="s">
        <v>20</v>
      </c>
      <c r="H900" t="s">
        <v>548</v>
      </c>
      <c r="I900">
        <v>46.44</v>
      </c>
      <c r="J900">
        <v>3</v>
      </c>
      <c r="K900">
        <v>15.09</v>
      </c>
    </row>
    <row r="901" spans="1:11" ht="16.5" x14ac:dyDescent="0.3">
      <c r="A901" s="1">
        <v>41866</v>
      </c>
      <c r="B901" s="5">
        <f>YEAR(Table1[[#This Row],[Order Date]])</f>
        <v>2014</v>
      </c>
      <c r="C901" s="5">
        <f>MONTH(Table1[[#This Row],[Order Date]])</f>
        <v>8</v>
      </c>
      <c r="D901" t="s">
        <v>72</v>
      </c>
      <c r="E901" t="s">
        <v>27</v>
      </c>
      <c r="F901" t="s">
        <v>34</v>
      </c>
      <c r="G901" t="s">
        <v>35</v>
      </c>
      <c r="H901" t="s">
        <v>1128</v>
      </c>
      <c r="I901">
        <v>195.14</v>
      </c>
      <c r="J901">
        <v>4</v>
      </c>
      <c r="K901">
        <v>-12.2</v>
      </c>
    </row>
    <row r="902" spans="1:11" ht="16.5" x14ac:dyDescent="0.3">
      <c r="A902" s="1">
        <v>41867</v>
      </c>
      <c r="B902" s="5">
        <f>YEAR(Table1[[#This Row],[Order Date]])</f>
        <v>2014</v>
      </c>
      <c r="C902" s="5">
        <f>MONTH(Table1[[#This Row],[Order Date]])</f>
        <v>8</v>
      </c>
      <c r="D902" t="s">
        <v>1129</v>
      </c>
      <c r="E902" t="s">
        <v>23</v>
      </c>
      <c r="F902" t="s">
        <v>34</v>
      </c>
      <c r="G902" t="s">
        <v>145</v>
      </c>
      <c r="H902" t="s">
        <v>741</v>
      </c>
      <c r="I902">
        <v>853.09</v>
      </c>
      <c r="J902">
        <v>6</v>
      </c>
      <c r="K902">
        <v>-227.49</v>
      </c>
    </row>
    <row r="903" spans="1:11" ht="16.5" x14ac:dyDescent="0.3">
      <c r="A903" s="1">
        <v>41868</v>
      </c>
      <c r="B903" s="5">
        <f>YEAR(Table1[[#This Row],[Order Date]])</f>
        <v>2014</v>
      </c>
      <c r="C903" s="5">
        <f>MONTH(Table1[[#This Row],[Order Date]])</f>
        <v>8</v>
      </c>
      <c r="D903" t="s">
        <v>452</v>
      </c>
      <c r="E903" t="s">
        <v>10</v>
      </c>
      <c r="F903" t="s">
        <v>11</v>
      </c>
      <c r="G903" t="s">
        <v>12</v>
      </c>
      <c r="H903" t="s">
        <v>1130</v>
      </c>
      <c r="I903">
        <v>15.55</v>
      </c>
      <c r="J903">
        <v>3</v>
      </c>
      <c r="K903">
        <v>5.44</v>
      </c>
    </row>
    <row r="904" spans="1:11" ht="16.5" x14ac:dyDescent="0.3">
      <c r="A904" s="1">
        <v>41868</v>
      </c>
      <c r="B904" s="5">
        <f>YEAR(Table1[[#This Row],[Order Date]])</f>
        <v>2014</v>
      </c>
      <c r="C904" s="5">
        <f>MONTH(Table1[[#This Row],[Order Date]])</f>
        <v>8</v>
      </c>
      <c r="D904" t="s">
        <v>1131</v>
      </c>
      <c r="E904" t="s">
        <v>101</v>
      </c>
      <c r="F904" t="s">
        <v>11</v>
      </c>
      <c r="G904" t="s">
        <v>12</v>
      </c>
      <c r="H904" t="s">
        <v>1132</v>
      </c>
      <c r="I904">
        <v>114.2</v>
      </c>
      <c r="J904">
        <v>5</v>
      </c>
      <c r="K904">
        <v>52.53</v>
      </c>
    </row>
    <row r="905" spans="1:11" ht="16.5" x14ac:dyDescent="0.3">
      <c r="A905" s="1">
        <v>41868</v>
      </c>
      <c r="B905" s="5">
        <f>YEAR(Table1[[#This Row],[Order Date]])</f>
        <v>2014</v>
      </c>
      <c r="C905" s="5">
        <f>MONTH(Table1[[#This Row],[Order Date]])</f>
        <v>8</v>
      </c>
      <c r="D905" t="s">
        <v>1131</v>
      </c>
      <c r="E905" t="s">
        <v>101</v>
      </c>
      <c r="F905" t="s">
        <v>11</v>
      </c>
      <c r="G905" t="s">
        <v>20</v>
      </c>
      <c r="H905" t="s">
        <v>451</v>
      </c>
      <c r="I905">
        <v>17.96</v>
      </c>
      <c r="J905">
        <v>4</v>
      </c>
      <c r="K905">
        <v>8.26</v>
      </c>
    </row>
    <row r="906" spans="1:11" ht="16.5" x14ac:dyDescent="0.3">
      <c r="A906" s="1">
        <v>41868</v>
      </c>
      <c r="B906" s="5">
        <f>YEAR(Table1[[#This Row],[Order Date]])</f>
        <v>2014</v>
      </c>
      <c r="C906" s="5">
        <f>MONTH(Table1[[#This Row],[Order Date]])</f>
        <v>8</v>
      </c>
      <c r="D906" t="s">
        <v>1131</v>
      </c>
      <c r="E906" t="s">
        <v>101</v>
      </c>
      <c r="F906" t="s">
        <v>11</v>
      </c>
      <c r="G906" t="s">
        <v>43</v>
      </c>
      <c r="H906" t="s">
        <v>1133</v>
      </c>
      <c r="I906">
        <v>12.67</v>
      </c>
      <c r="J906">
        <v>7</v>
      </c>
      <c r="K906">
        <v>4.5599999999999996</v>
      </c>
    </row>
    <row r="907" spans="1:11" ht="16.5" x14ac:dyDescent="0.3">
      <c r="A907" s="1">
        <v>41868</v>
      </c>
      <c r="B907" s="5">
        <f>YEAR(Table1[[#This Row],[Order Date]])</f>
        <v>2014</v>
      </c>
      <c r="C907" s="5">
        <f>MONTH(Table1[[#This Row],[Order Date]])</f>
        <v>8</v>
      </c>
      <c r="D907" t="s">
        <v>1131</v>
      </c>
      <c r="E907" t="s">
        <v>101</v>
      </c>
      <c r="F907" t="s">
        <v>39</v>
      </c>
      <c r="G907" t="s">
        <v>52</v>
      </c>
      <c r="H907" t="s">
        <v>1134</v>
      </c>
      <c r="I907">
        <v>339.96</v>
      </c>
      <c r="J907">
        <v>4</v>
      </c>
      <c r="K907">
        <v>122.39</v>
      </c>
    </row>
    <row r="908" spans="1:11" ht="16.5" x14ac:dyDescent="0.3">
      <c r="A908" s="1">
        <v>41870</v>
      </c>
      <c r="B908" s="5">
        <f>YEAR(Table1[[#This Row],[Order Date]])</f>
        <v>2014</v>
      </c>
      <c r="C908" s="5">
        <f>MONTH(Table1[[#This Row],[Order Date]])</f>
        <v>8</v>
      </c>
      <c r="D908" t="s">
        <v>749</v>
      </c>
      <c r="E908" t="s">
        <v>78</v>
      </c>
      <c r="F908" t="s">
        <v>11</v>
      </c>
      <c r="G908" t="s">
        <v>24</v>
      </c>
      <c r="H908" t="s">
        <v>1135</v>
      </c>
      <c r="I908">
        <v>10.72</v>
      </c>
      <c r="J908">
        <v>2</v>
      </c>
      <c r="K908">
        <v>1.74</v>
      </c>
    </row>
    <row r="909" spans="1:11" ht="16.5" x14ac:dyDescent="0.3">
      <c r="A909" s="1">
        <v>41870</v>
      </c>
      <c r="B909" s="5">
        <f>YEAR(Table1[[#This Row],[Order Date]])</f>
        <v>2014</v>
      </c>
      <c r="C909" s="5">
        <f>MONTH(Table1[[#This Row],[Order Date]])</f>
        <v>8</v>
      </c>
      <c r="D909" t="s">
        <v>902</v>
      </c>
      <c r="E909" t="s">
        <v>78</v>
      </c>
      <c r="F909" t="s">
        <v>11</v>
      </c>
      <c r="G909" t="s">
        <v>20</v>
      </c>
      <c r="H909" t="s">
        <v>1136</v>
      </c>
      <c r="I909">
        <v>76.78</v>
      </c>
      <c r="J909">
        <v>4</v>
      </c>
      <c r="K909">
        <v>-58.86</v>
      </c>
    </row>
    <row r="910" spans="1:11" ht="16.5" x14ac:dyDescent="0.3">
      <c r="A910" s="1">
        <v>41870</v>
      </c>
      <c r="B910" s="5">
        <f>YEAR(Table1[[#This Row],[Order Date]])</f>
        <v>2014</v>
      </c>
      <c r="C910" s="5">
        <f>MONTH(Table1[[#This Row],[Order Date]])</f>
        <v>8</v>
      </c>
      <c r="D910" t="s">
        <v>902</v>
      </c>
      <c r="E910" t="s">
        <v>78</v>
      </c>
      <c r="F910" t="s">
        <v>11</v>
      </c>
      <c r="G910" t="s">
        <v>200</v>
      </c>
      <c r="H910" t="s">
        <v>1137</v>
      </c>
      <c r="I910">
        <v>9.18</v>
      </c>
      <c r="J910">
        <v>2</v>
      </c>
      <c r="K910">
        <v>1.1499999999999999</v>
      </c>
    </row>
    <row r="911" spans="1:11" ht="16.5" x14ac:dyDescent="0.3">
      <c r="A911" s="1">
        <v>41870</v>
      </c>
      <c r="B911" s="5">
        <f>YEAR(Table1[[#This Row],[Order Date]])</f>
        <v>2014</v>
      </c>
      <c r="C911" s="5">
        <f>MONTH(Table1[[#This Row],[Order Date]])</f>
        <v>8</v>
      </c>
      <c r="D911" t="s">
        <v>1138</v>
      </c>
      <c r="E911" t="s">
        <v>101</v>
      </c>
      <c r="F911" t="s">
        <v>34</v>
      </c>
      <c r="G911" t="s">
        <v>74</v>
      </c>
      <c r="H911" t="s">
        <v>816</v>
      </c>
      <c r="I911">
        <v>638.82000000000005</v>
      </c>
      <c r="J911">
        <v>9</v>
      </c>
      <c r="K911">
        <v>172.48</v>
      </c>
    </row>
    <row r="912" spans="1:11" ht="16.5" x14ac:dyDescent="0.3">
      <c r="A912" s="1">
        <v>41870</v>
      </c>
      <c r="B912" s="5">
        <f>YEAR(Table1[[#This Row],[Order Date]])</f>
        <v>2014</v>
      </c>
      <c r="C912" s="5">
        <f>MONTH(Table1[[#This Row],[Order Date]])</f>
        <v>8</v>
      </c>
      <c r="D912" t="s">
        <v>90</v>
      </c>
      <c r="E912" t="s">
        <v>27</v>
      </c>
      <c r="F912" t="s">
        <v>34</v>
      </c>
      <c r="G912" t="s">
        <v>47</v>
      </c>
      <c r="H912" t="s">
        <v>654</v>
      </c>
      <c r="I912">
        <v>289.24</v>
      </c>
      <c r="J912">
        <v>7</v>
      </c>
      <c r="K912">
        <v>26.03</v>
      </c>
    </row>
    <row r="913" spans="1:11" ht="16.5" x14ac:dyDescent="0.3">
      <c r="A913" s="1">
        <v>41870</v>
      </c>
      <c r="B913" s="5">
        <f>YEAR(Table1[[#This Row],[Order Date]])</f>
        <v>2014</v>
      </c>
      <c r="C913" s="5">
        <f>MONTH(Table1[[#This Row],[Order Date]])</f>
        <v>8</v>
      </c>
      <c r="D913" t="s">
        <v>90</v>
      </c>
      <c r="E913" t="s">
        <v>27</v>
      </c>
      <c r="F913" t="s">
        <v>11</v>
      </c>
      <c r="G913" t="s">
        <v>20</v>
      </c>
      <c r="H913" t="s">
        <v>1139</v>
      </c>
      <c r="I913">
        <v>69.459999999999994</v>
      </c>
      <c r="J913">
        <v>2</v>
      </c>
      <c r="K913">
        <v>22.57</v>
      </c>
    </row>
    <row r="914" spans="1:11" ht="16.5" x14ac:dyDescent="0.3">
      <c r="A914" s="1">
        <v>41870</v>
      </c>
      <c r="B914" s="5">
        <f>YEAR(Table1[[#This Row],[Order Date]])</f>
        <v>2014</v>
      </c>
      <c r="C914" s="5">
        <f>MONTH(Table1[[#This Row],[Order Date]])</f>
        <v>8</v>
      </c>
      <c r="D914" t="s">
        <v>615</v>
      </c>
      <c r="E914" t="s">
        <v>30</v>
      </c>
      <c r="F914" t="s">
        <v>11</v>
      </c>
      <c r="G914" t="s">
        <v>18</v>
      </c>
      <c r="H914" t="s">
        <v>153</v>
      </c>
      <c r="I914">
        <v>344.91</v>
      </c>
      <c r="J914">
        <v>3</v>
      </c>
      <c r="K914">
        <v>10.35</v>
      </c>
    </row>
    <row r="915" spans="1:11" ht="16.5" x14ac:dyDescent="0.3">
      <c r="A915" s="1">
        <v>41871</v>
      </c>
      <c r="B915" s="5">
        <f>YEAR(Table1[[#This Row],[Order Date]])</f>
        <v>2014</v>
      </c>
      <c r="C915" s="5">
        <f>MONTH(Table1[[#This Row],[Order Date]])</f>
        <v>8</v>
      </c>
      <c r="D915" t="s">
        <v>1140</v>
      </c>
      <c r="E915" t="s">
        <v>15</v>
      </c>
      <c r="F915" t="s">
        <v>34</v>
      </c>
      <c r="G915" t="s">
        <v>35</v>
      </c>
      <c r="H915" t="s">
        <v>274</v>
      </c>
      <c r="I915">
        <v>421.37</v>
      </c>
      <c r="J915">
        <v>2</v>
      </c>
      <c r="K915">
        <v>-6.02</v>
      </c>
    </row>
    <row r="916" spans="1:11" ht="16.5" x14ac:dyDescent="0.3">
      <c r="A916" s="1">
        <v>41871</v>
      </c>
      <c r="B916" s="5">
        <f>YEAR(Table1[[#This Row],[Order Date]])</f>
        <v>2014</v>
      </c>
      <c r="C916" s="5">
        <f>MONTH(Table1[[#This Row],[Order Date]])</f>
        <v>8</v>
      </c>
      <c r="D916" t="s">
        <v>1009</v>
      </c>
      <c r="E916" t="s">
        <v>55</v>
      </c>
      <c r="F916" t="s">
        <v>34</v>
      </c>
      <c r="G916" t="s">
        <v>35</v>
      </c>
      <c r="H916" t="s">
        <v>944</v>
      </c>
      <c r="I916">
        <v>500.24</v>
      </c>
      <c r="J916">
        <v>13</v>
      </c>
      <c r="K916">
        <v>145.07</v>
      </c>
    </row>
    <row r="917" spans="1:11" ht="16.5" x14ac:dyDescent="0.3">
      <c r="A917" s="1">
        <v>41871</v>
      </c>
      <c r="B917" s="5">
        <f>YEAR(Table1[[#This Row],[Order Date]])</f>
        <v>2014</v>
      </c>
      <c r="C917" s="5">
        <f>MONTH(Table1[[#This Row],[Order Date]])</f>
        <v>8</v>
      </c>
      <c r="D917" t="s">
        <v>1009</v>
      </c>
      <c r="E917" t="s">
        <v>55</v>
      </c>
      <c r="F917" t="s">
        <v>11</v>
      </c>
      <c r="G917" t="s">
        <v>12</v>
      </c>
      <c r="H917" t="s">
        <v>1141</v>
      </c>
      <c r="I917">
        <v>20.12</v>
      </c>
      <c r="J917">
        <v>2</v>
      </c>
      <c r="K917">
        <v>9.26</v>
      </c>
    </row>
    <row r="918" spans="1:11" ht="16.5" x14ac:dyDescent="0.3">
      <c r="A918" s="1">
        <v>41871</v>
      </c>
      <c r="B918" s="5">
        <f>YEAR(Table1[[#This Row],[Order Date]])</f>
        <v>2014</v>
      </c>
      <c r="C918" s="5">
        <f>MONTH(Table1[[#This Row],[Order Date]])</f>
        <v>8</v>
      </c>
      <c r="D918" t="s">
        <v>1009</v>
      </c>
      <c r="E918" t="s">
        <v>55</v>
      </c>
      <c r="F918" t="s">
        <v>11</v>
      </c>
      <c r="G918" t="s">
        <v>20</v>
      </c>
      <c r="H918" t="s">
        <v>1142</v>
      </c>
      <c r="I918">
        <v>896.99</v>
      </c>
      <c r="J918">
        <v>1</v>
      </c>
      <c r="K918">
        <v>421.59</v>
      </c>
    </row>
    <row r="919" spans="1:11" ht="16.5" x14ac:dyDescent="0.3">
      <c r="A919" s="1">
        <v>41873</v>
      </c>
      <c r="B919" s="5">
        <f>YEAR(Table1[[#This Row],[Order Date]])</f>
        <v>2014</v>
      </c>
      <c r="C919" s="5">
        <f>MONTH(Table1[[#This Row],[Order Date]])</f>
        <v>8</v>
      </c>
      <c r="D919" t="s">
        <v>1143</v>
      </c>
      <c r="E919" t="s">
        <v>78</v>
      </c>
      <c r="F919" t="s">
        <v>11</v>
      </c>
      <c r="G919" t="s">
        <v>24</v>
      </c>
      <c r="H919" t="s">
        <v>1144</v>
      </c>
      <c r="I919">
        <v>3.91</v>
      </c>
      <c r="J919">
        <v>1</v>
      </c>
      <c r="K919">
        <v>1.03</v>
      </c>
    </row>
    <row r="920" spans="1:11" ht="16.5" x14ac:dyDescent="0.3">
      <c r="A920" s="1">
        <v>41873</v>
      </c>
      <c r="B920" s="5">
        <f>YEAR(Table1[[#This Row],[Order Date]])</f>
        <v>2014</v>
      </c>
      <c r="C920" s="5">
        <f>MONTH(Table1[[#This Row],[Order Date]])</f>
        <v>8</v>
      </c>
      <c r="D920" t="s">
        <v>1145</v>
      </c>
      <c r="E920" t="s">
        <v>123</v>
      </c>
      <c r="F920" t="s">
        <v>11</v>
      </c>
      <c r="G920" t="s">
        <v>200</v>
      </c>
      <c r="H920" t="s">
        <v>1146</v>
      </c>
      <c r="I920">
        <v>7.63</v>
      </c>
      <c r="J920">
        <v>3</v>
      </c>
      <c r="K920">
        <v>-1.81</v>
      </c>
    </row>
    <row r="921" spans="1:11" ht="16.5" x14ac:dyDescent="0.3">
      <c r="A921" s="1">
        <v>41873</v>
      </c>
      <c r="B921" s="5">
        <f>YEAR(Table1[[#This Row],[Order Date]])</f>
        <v>2014</v>
      </c>
      <c r="C921" s="5">
        <f>MONTH(Table1[[#This Row],[Order Date]])</f>
        <v>8</v>
      </c>
      <c r="D921" t="s">
        <v>829</v>
      </c>
      <c r="E921" t="s">
        <v>186</v>
      </c>
      <c r="F921" t="s">
        <v>11</v>
      </c>
      <c r="G921" t="s">
        <v>12</v>
      </c>
      <c r="H921" t="s">
        <v>1147</v>
      </c>
      <c r="I921">
        <v>11.56</v>
      </c>
      <c r="J921">
        <v>2</v>
      </c>
      <c r="K921">
        <v>5.66</v>
      </c>
    </row>
    <row r="922" spans="1:11" ht="16.5" x14ac:dyDescent="0.3">
      <c r="A922" s="1">
        <v>41874</v>
      </c>
      <c r="B922" s="5">
        <f>YEAR(Table1[[#This Row],[Order Date]])</f>
        <v>2014</v>
      </c>
      <c r="C922" s="5">
        <f>MONTH(Table1[[#This Row],[Order Date]])</f>
        <v>8</v>
      </c>
      <c r="D922" t="s">
        <v>1148</v>
      </c>
      <c r="E922" t="s">
        <v>149</v>
      </c>
      <c r="F922" t="s">
        <v>11</v>
      </c>
      <c r="G922" t="s">
        <v>12</v>
      </c>
      <c r="H922" t="s">
        <v>1149</v>
      </c>
      <c r="I922">
        <v>25.92</v>
      </c>
      <c r="J922">
        <v>4</v>
      </c>
      <c r="K922">
        <v>12.44</v>
      </c>
    </row>
    <row r="923" spans="1:11" ht="16.5" x14ac:dyDescent="0.3">
      <c r="A923" s="1">
        <v>41874</v>
      </c>
      <c r="B923" s="5">
        <f>YEAR(Table1[[#This Row],[Order Date]])</f>
        <v>2014</v>
      </c>
      <c r="C923" s="5">
        <f>MONTH(Table1[[#This Row],[Order Date]])</f>
        <v>8</v>
      </c>
      <c r="D923" t="s">
        <v>1148</v>
      </c>
      <c r="E923" t="s">
        <v>149</v>
      </c>
      <c r="F923" t="s">
        <v>11</v>
      </c>
      <c r="G923" t="s">
        <v>12</v>
      </c>
      <c r="H923" t="s">
        <v>1150</v>
      </c>
      <c r="I923">
        <v>45.92</v>
      </c>
      <c r="J923">
        <v>4</v>
      </c>
      <c r="K923">
        <v>22.5</v>
      </c>
    </row>
    <row r="924" spans="1:11" ht="16.5" x14ac:dyDescent="0.3">
      <c r="A924" s="1">
        <v>41874</v>
      </c>
      <c r="B924" s="5">
        <f>YEAR(Table1[[#This Row],[Order Date]])</f>
        <v>2014</v>
      </c>
      <c r="C924" s="5">
        <f>MONTH(Table1[[#This Row],[Order Date]])</f>
        <v>8</v>
      </c>
      <c r="D924" t="s">
        <v>1151</v>
      </c>
      <c r="E924" t="s">
        <v>27</v>
      </c>
      <c r="F924" t="s">
        <v>11</v>
      </c>
      <c r="G924" t="s">
        <v>20</v>
      </c>
      <c r="H924" t="s">
        <v>88</v>
      </c>
      <c r="I924">
        <v>49.57</v>
      </c>
      <c r="J924">
        <v>2</v>
      </c>
      <c r="K924">
        <v>17.350000000000001</v>
      </c>
    </row>
    <row r="925" spans="1:11" ht="16.5" x14ac:dyDescent="0.3">
      <c r="A925" s="1">
        <v>41874</v>
      </c>
      <c r="B925" s="5">
        <f>YEAR(Table1[[#This Row],[Order Date]])</f>
        <v>2014</v>
      </c>
      <c r="C925" s="5">
        <f>MONTH(Table1[[#This Row],[Order Date]])</f>
        <v>8</v>
      </c>
      <c r="D925" t="s">
        <v>1152</v>
      </c>
      <c r="E925" t="s">
        <v>278</v>
      </c>
      <c r="F925" t="s">
        <v>11</v>
      </c>
      <c r="G925" t="s">
        <v>12</v>
      </c>
      <c r="H925" t="s">
        <v>1153</v>
      </c>
      <c r="I925">
        <v>15.55</v>
      </c>
      <c r="J925">
        <v>3</v>
      </c>
      <c r="K925">
        <v>5.44</v>
      </c>
    </row>
    <row r="926" spans="1:11" ht="16.5" x14ac:dyDescent="0.3">
      <c r="A926" s="1">
        <v>41874</v>
      </c>
      <c r="B926" s="5">
        <f>YEAR(Table1[[#This Row],[Order Date]])</f>
        <v>2014</v>
      </c>
      <c r="C926" s="5">
        <f>MONTH(Table1[[#This Row],[Order Date]])</f>
        <v>8</v>
      </c>
      <c r="D926" t="s">
        <v>1152</v>
      </c>
      <c r="E926" t="s">
        <v>278</v>
      </c>
      <c r="F926" t="s">
        <v>11</v>
      </c>
      <c r="G926" t="s">
        <v>200</v>
      </c>
      <c r="H926" t="s">
        <v>1154</v>
      </c>
      <c r="I926">
        <v>6.8</v>
      </c>
      <c r="J926">
        <v>1</v>
      </c>
      <c r="K926">
        <v>0.51</v>
      </c>
    </row>
    <row r="927" spans="1:11" ht="16.5" x14ac:dyDescent="0.3">
      <c r="A927" s="1">
        <v>41874</v>
      </c>
      <c r="B927" s="5">
        <f>YEAR(Table1[[#This Row],[Order Date]])</f>
        <v>2014</v>
      </c>
      <c r="C927" s="5">
        <f>MONTH(Table1[[#This Row],[Order Date]])</f>
        <v>8</v>
      </c>
      <c r="D927" t="s">
        <v>1152</v>
      </c>
      <c r="E927" t="s">
        <v>278</v>
      </c>
      <c r="F927" t="s">
        <v>34</v>
      </c>
      <c r="G927" t="s">
        <v>47</v>
      </c>
      <c r="H927" t="s">
        <v>1155</v>
      </c>
      <c r="I927">
        <v>4.22</v>
      </c>
      <c r="J927">
        <v>3</v>
      </c>
      <c r="K927">
        <v>1.27</v>
      </c>
    </row>
    <row r="928" spans="1:11" ht="16.5" x14ac:dyDescent="0.3">
      <c r="A928" s="1">
        <v>41874</v>
      </c>
      <c r="B928" s="5">
        <f>YEAR(Table1[[#This Row],[Order Date]])</f>
        <v>2014</v>
      </c>
      <c r="C928" s="5">
        <f>MONTH(Table1[[#This Row],[Order Date]])</f>
        <v>8</v>
      </c>
      <c r="D928" t="s">
        <v>1152</v>
      </c>
      <c r="E928" t="s">
        <v>278</v>
      </c>
      <c r="F928" t="s">
        <v>39</v>
      </c>
      <c r="G928" t="s">
        <v>40</v>
      </c>
      <c r="H928" t="s">
        <v>1156</v>
      </c>
      <c r="I928">
        <v>143.63999999999999</v>
      </c>
      <c r="J928">
        <v>9</v>
      </c>
      <c r="K928">
        <v>10.77</v>
      </c>
    </row>
    <row r="929" spans="1:11" ht="16.5" x14ac:dyDescent="0.3">
      <c r="A929" s="1">
        <v>41874</v>
      </c>
      <c r="B929" s="5">
        <f>YEAR(Table1[[#This Row],[Order Date]])</f>
        <v>2014</v>
      </c>
      <c r="C929" s="5">
        <f>MONTH(Table1[[#This Row],[Order Date]])</f>
        <v>8</v>
      </c>
      <c r="D929" t="s">
        <v>1152</v>
      </c>
      <c r="E929" t="s">
        <v>278</v>
      </c>
      <c r="F929" t="s">
        <v>11</v>
      </c>
      <c r="G929" t="s">
        <v>12</v>
      </c>
      <c r="H929" t="s">
        <v>1157</v>
      </c>
      <c r="I929">
        <v>31.1</v>
      </c>
      <c r="J929">
        <v>6</v>
      </c>
      <c r="K929">
        <v>10.89</v>
      </c>
    </row>
    <row r="930" spans="1:11" ht="16.5" x14ac:dyDescent="0.3">
      <c r="A930" s="1">
        <v>41874</v>
      </c>
      <c r="B930" s="5">
        <f>YEAR(Table1[[#This Row],[Order Date]])</f>
        <v>2014</v>
      </c>
      <c r="C930" s="5">
        <f>MONTH(Table1[[#This Row],[Order Date]])</f>
        <v>8</v>
      </c>
      <c r="D930" t="s">
        <v>1152</v>
      </c>
      <c r="E930" t="s">
        <v>278</v>
      </c>
      <c r="F930" t="s">
        <v>11</v>
      </c>
      <c r="G930" t="s">
        <v>12</v>
      </c>
      <c r="H930" t="s">
        <v>1158</v>
      </c>
      <c r="I930">
        <v>223.06</v>
      </c>
      <c r="J930">
        <v>9</v>
      </c>
      <c r="K930">
        <v>69.709999999999994</v>
      </c>
    </row>
    <row r="931" spans="1:11" ht="16.5" x14ac:dyDescent="0.3">
      <c r="A931" s="1">
        <v>41874</v>
      </c>
      <c r="B931" s="5">
        <f>YEAR(Table1[[#This Row],[Order Date]])</f>
        <v>2014</v>
      </c>
      <c r="C931" s="5">
        <f>MONTH(Table1[[#This Row],[Order Date]])</f>
        <v>8</v>
      </c>
      <c r="D931" t="s">
        <v>757</v>
      </c>
      <c r="E931" t="s">
        <v>110</v>
      </c>
      <c r="F931" t="s">
        <v>11</v>
      </c>
      <c r="G931" t="s">
        <v>12</v>
      </c>
      <c r="H931" t="s">
        <v>1159</v>
      </c>
      <c r="I931">
        <v>19.440000000000001</v>
      </c>
      <c r="J931">
        <v>3</v>
      </c>
      <c r="K931">
        <v>9.5299999999999994</v>
      </c>
    </row>
    <row r="932" spans="1:11" ht="16.5" x14ac:dyDescent="0.3">
      <c r="A932" s="1">
        <v>41875</v>
      </c>
      <c r="B932" s="5">
        <f>YEAR(Table1[[#This Row],[Order Date]])</f>
        <v>2014</v>
      </c>
      <c r="C932" s="5">
        <f>MONTH(Table1[[#This Row],[Order Date]])</f>
        <v>8</v>
      </c>
      <c r="D932" t="s">
        <v>1151</v>
      </c>
      <c r="E932" t="s">
        <v>515</v>
      </c>
      <c r="F932" t="s">
        <v>11</v>
      </c>
      <c r="G932" t="s">
        <v>20</v>
      </c>
      <c r="H932" t="s">
        <v>1160</v>
      </c>
      <c r="I932">
        <v>8.2899999999999991</v>
      </c>
      <c r="J932">
        <v>2</v>
      </c>
      <c r="K932">
        <v>2.69</v>
      </c>
    </row>
    <row r="933" spans="1:11" ht="16.5" x14ac:dyDescent="0.3">
      <c r="A933" s="1">
        <v>41875</v>
      </c>
      <c r="B933" s="5">
        <f>YEAR(Table1[[#This Row],[Order Date]])</f>
        <v>2014</v>
      </c>
      <c r="C933" s="5">
        <f>MONTH(Table1[[#This Row],[Order Date]])</f>
        <v>8</v>
      </c>
      <c r="D933" t="s">
        <v>1161</v>
      </c>
      <c r="E933" t="s">
        <v>149</v>
      </c>
      <c r="F933" t="s">
        <v>34</v>
      </c>
      <c r="G933" t="s">
        <v>47</v>
      </c>
      <c r="H933" t="s">
        <v>1162</v>
      </c>
      <c r="I933">
        <v>13.28</v>
      </c>
      <c r="J933">
        <v>2</v>
      </c>
      <c r="K933">
        <v>6.37</v>
      </c>
    </row>
    <row r="934" spans="1:11" ht="16.5" x14ac:dyDescent="0.3">
      <c r="A934" s="1">
        <v>41875</v>
      </c>
      <c r="B934" s="5">
        <f>YEAR(Table1[[#This Row],[Order Date]])</f>
        <v>2014</v>
      </c>
      <c r="C934" s="5">
        <f>MONTH(Table1[[#This Row],[Order Date]])</f>
        <v>8</v>
      </c>
      <c r="D934" t="s">
        <v>1161</v>
      </c>
      <c r="E934" t="s">
        <v>149</v>
      </c>
      <c r="F934" t="s">
        <v>11</v>
      </c>
      <c r="G934" t="s">
        <v>20</v>
      </c>
      <c r="H934" t="s">
        <v>846</v>
      </c>
      <c r="I934">
        <v>12.67</v>
      </c>
      <c r="J934">
        <v>3</v>
      </c>
      <c r="K934">
        <v>4.4400000000000004</v>
      </c>
    </row>
    <row r="935" spans="1:11" ht="16.5" x14ac:dyDescent="0.3">
      <c r="A935" s="1">
        <v>41875</v>
      </c>
      <c r="B935" s="5">
        <f>YEAR(Table1[[#This Row],[Order Date]])</f>
        <v>2014</v>
      </c>
      <c r="C935" s="5">
        <f>MONTH(Table1[[#This Row],[Order Date]])</f>
        <v>8</v>
      </c>
      <c r="D935" t="s">
        <v>1163</v>
      </c>
      <c r="E935" t="s">
        <v>33</v>
      </c>
      <c r="F935" t="s">
        <v>11</v>
      </c>
      <c r="G935" t="s">
        <v>200</v>
      </c>
      <c r="H935" t="s">
        <v>1154</v>
      </c>
      <c r="I935">
        <v>25.5</v>
      </c>
      <c r="J935">
        <v>3</v>
      </c>
      <c r="K935">
        <v>6.63</v>
      </c>
    </row>
    <row r="936" spans="1:11" ht="16.5" x14ac:dyDescent="0.3">
      <c r="A936" s="1">
        <v>41876</v>
      </c>
      <c r="B936" s="5">
        <f>YEAR(Table1[[#This Row],[Order Date]])</f>
        <v>2014</v>
      </c>
      <c r="C936" s="5">
        <f>MONTH(Table1[[#This Row],[Order Date]])</f>
        <v>8</v>
      </c>
      <c r="D936" t="s">
        <v>1164</v>
      </c>
      <c r="E936" t="s">
        <v>78</v>
      </c>
      <c r="F936" t="s">
        <v>11</v>
      </c>
      <c r="G936" t="s">
        <v>43</v>
      </c>
      <c r="H936" t="s">
        <v>1036</v>
      </c>
      <c r="I936">
        <v>40.1</v>
      </c>
      <c r="J936">
        <v>14</v>
      </c>
      <c r="K936">
        <v>14.53</v>
      </c>
    </row>
    <row r="937" spans="1:11" ht="16.5" x14ac:dyDescent="0.3">
      <c r="A937" s="1">
        <v>41876</v>
      </c>
      <c r="B937" s="5">
        <f>YEAR(Table1[[#This Row],[Order Date]])</f>
        <v>2014</v>
      </c>
      <c r="C937" s="5">
        <f>MONTH(Table1[[#This Row],[Order Date]])</f>
        <v>8</v>
      </c>
      <c r="D937" t="s">
        <v>1164</v>
      </c>
      <c r="E937" t="s">
        <v>78</v>
      </c>
      <c r="F937" t="s">
        <v>11</v>
      </c>
      <c r="G937" t="s">
        <v>63</v>
      </c>
      <c r="H937" t="s">
        <v>1165</v>
      </c>
      <c r="I937">
        <v>4.72</v>
      </c>
      <c r="J937">
        <v>2</v>
      </c>
      <c r="K937">
        <v>1.65</v>
      </c>
    </row>
    <row r="938" spans="1:11" ht="16.5" x14ac:dyDescent="0.3">
      <c r="A938" s="1">
        <v>41876</v>
      </c>
      <c r="B938" s="5">
        <f>YEAR(Table1[[#This Row],[Order Date]])</f>
        <v>2014</v>
      </c>
      <c r="C938" s="5">
        <f>MONTH(Table1[[#This Row],[Order Date]])</f>
        <v>8</v>
      </c>
      <c r="D938" t="s">
        <v>1164</v>
      </c>
      <c r="E938" t="s">
        <v>78</v>
      </c>
      <c r="F938" t="s">
        <v>11</v>
      </c>
      <c r="G938" t="s">
        <v>12</v>
      </c>
      <c r="H938" t="s">
        <v>1166</v>
      </c>
      <c r="I938">
        <v>23.98</v>
      </c>
      <c r="J938">
        <v>3</v>
      </c>
      <c r="K938">
        <v>7.49</v>
      </c>
    </row>
    <row r="939" spans="1:11" ht="16.5" x14ac:dyDescent="0.3">
      <c r="A939" s="1">
        <v>41876</v>
      </c>
      <c r="B939" s="5">
        <f>YEAR(Table1[[#This Row],[Order Date]])</f>
        <v>2014</v>
      </c>
      <c r="C939" s="5">
        <f>MONTH(Table1[[#This Row],[Order Date]])</f>
        <v>8</v>
      </c>
      <c r="D939" t="s">
        <v>1164</v>
      </c>
      <c r="E939" t="s">
        <v>78</v>
      </c>
      <c r="F939" t="s">
        <v>11</v>
      </c>
      <c r="G939" t="s">
        <v>63</v>
      </c>
      <c r="H939" t="s">
        <v>98</v>
      </c>
      <c r="I939">
        <v>130.46</v>
      </c>
      <c r="J939">
        <v>6</v>
      </c>
      <c r="K939">
        <v>44.03</v>
      </c>
    </row>
    <row r="940" spans="1:11" ht="16.5" x14ac:dyDescent="0.3">
      <c r="A940" s="1">
        <v>41876</v>
      </c>
      <c r="B940" s="5">
        <f>YEAR(Table1[[#This Row],[Order Date]])</f>
        <v>2014</v>
      </c>
      <c r="C940" s="5">
        <f>MONTH(Table1[[#This Row],[Order Date]])</f>
        <v>8</v>
      </c>
      <c r="D940" t="s">
        <v>1167</v>
      </c>
      <c r="E940" t="s">
        <v>27</v>
      </c>
      <c r="F940" t="s">
        <v>34</v>
      </c>
      <c r="G940" t="s">
        <v>47</v>
      </c>
      <c r="H940" t="s">
        <v>1168</v>
      </c>
      <c r="I940">
        <v>6.28</v>
      </c>
      <c r="J940">
        <v>1</v>
      </c>
      <c r="K940">
        <v>2.64</v>
      </c>
    </row>
    <row r="941" spans="1:11" ht="16.5" x14ac:dyDescent="0.3">
      <c r="A941" s="1">
        <v>41876</v>
      </c>
      <c r="B941" s="5">
        <f>YEAR(Table1[[#This Row],[Order Date]])</f>
        <v>2014</v>
      </c>
      <c r="C941" s="5">
        <f>MONTH(Table1[[#This Row],[Order Date]])</f>
        <v>8</v>
      </c>
      <c r="D941" t="s">
        <v>1167</v>
      </c>
      <c r="E941" t="s">
        <v>27</v>
      </c>
      <c r="F941" t="s">
        <v>39</v>
      </c>
      <c r="G941" t="s">
        <v>52</v>
      </c>
      <c r="H941" t="s">
        <v>1169</v>
      </c>
      <c r="I941">
        <v>95.1</v>
      </c>
      <c r="J941">
        <v>5</v>
      </c>
      <c r="K941">
        <v>30.43</v>
      </c>
    </row>
    <row r="942" spans="1:11" ht="16.5" x14ac:dyDescent="0.3">
      <c r="A942" s="1">
        <v>41876</v>
      </c>
      <c r="B942" s="5">
        <f>YEAR(Table1[[#This Row],[Order Date]])</f>
        <v>2014</v>
      </c>
      <c r="C942" s="5">
        <f>MONTH(Table1[[#This Row],[Order Date]])</f>
        <v>8</v>
      </c>
      <c r="D942" t="s">
        <v>1167</v>
      </c>
      <c r="E942" t="s">
        <v>27</v>
      </c>
      <c r="F942" t="s">
        <v>11</v>
      </c>
      <c r="G942" t="s">
        <v>12</v>
      </c>
      <c r="H942" t="s">
        <v>1170</v>
      </c>
      <c r="I942">
        <v>25.92</v>
      </c>
      <c r="J942">
        <v>4</v>
      </c>
      <c r="K942">
        <v>12.44</v>
      </c>
    </row>
    <row r="943" spans="1:11" ht="16.5" x14ac:dyDescent="0.3">
      <c r="A943" s="1">
        <v>41876</v>
      </c>
      <c r="B943" s="5">
        <f>YEAR(Table1[[#This Row],[Order Date]])</f>
        <v>2014</v>
      </c>
      <c r="C943" s="5">
        <f>MONTH(Table1[[#This Row],[Order Date]])</f>
        <v>8</v>
      </c>
      <c r="D943" t="s">
        <v>1167</v>
      </c>
      <c r="E943" t="s">
        <v>27</v>
      </c>
      <c r="F943" t="s">
        <v>11</v>
      </c>
      <c r="G943" t="s">
        <v>18</v>
      </c>
      <c r="H943" t="s">
        <v>1171</v>
      </c>
      <c r="I943">
        <v>48.84</v>
      </c>
      <c r="J943">
        <v>4</v>
      </c>
      <c r="K943">
        <v>13.19</v>
      </c>
    </row>
    <row r="944" spans="1:11" ht="16.5" x14ac:dyDescent="0.3">
      <c r="A944" s="1">
        <v>41876</v>
      </c>
      <c r="B944" s="5">
        <f>YEAR(Table1[[#This Row],[Order Date]])</f>
        <v>2014</v>
      </c>
      <c r="C944" s="5">
        <f>MONTH(Table1[[#This Row],[Order Date]])</f>
        <v>8</v>
      </c>
      <c r="D944" t="s">
        <v>1172</v>
      </c>
      <c r="E944" t="s">
        <v>164</v>
      </c>
      <c r="F944" t="s">
        <v>39</v>
      </c>
      <c r="G944" t="s">
        <v>40</v>
      </c>
      <c r="H944" t="s">
        <v>933</v>
      </c>
      <c r="I944">
        <v>1007.94</v>
      </c>
      <c r="J944">
        <v>7</v>
      </c>
      <c r="K944">
        <v>75.599999999999994</v>
      </c>
    </row>
    <row r="945" spans="1:11" ht="16.5" x14ac:dyDescent="0.3">
      <c r="A945" s="1">
        <v>41876</v>
      </c>
      <c r="B945" s="5">
        <f>YEAR(Table1[[#This Row],[Order Date]])</f>
        <v>2014</v>
      </c>
      <c r="C945" s="5">
        <f>MONTH(Table1[[#This Row],[Order Date]])</f>
        <v>8</v>
      </c>
      <c r="D945" t="s">
        <v>1173</v>
      </c>
      <c r="E945" t="s">
        <v>10</v>
      </c>
      <c r="F945" t="s">
        <v>11</v>
      </c>
      <c r="G945" t="s">
        <v>20</v>
      </c>
      <c r="H945" t="s">
        <v>1174</v>
      </c>
      <c r="I945">
        <v>25.68</v>
      </c>
      <c r="J945">
        <v>3</v>
      </c>
      <c r="K945">
        <v>-39.799999999999997</v>
      </c>
    </row>
    <row r="946" spans="1:11" ht="16.5" x14ac:dyDescent="0.3">
      <c r="A946" s="1">
        <v>41876</v>
      </c>
      <c r="B946" s="5">
        <f>YEAR(Table1[[#This Row],[Order Date]])</f>
        <v>2014</v>
      </c>
      <c r="C946" s="5">
        <f>MONTH(Table1[[#This Row],[Order Date]])</f>
        <v>8</v>
      </c>
      <c r="D946" t="s">
        <v>1173</v>
      </c>
      <c r="E946" t="s">
        <v>10</v>
      </c>
      <c r="F946" t="s">
        <v>11</v>
      </c>
      <c r="G946" t="s">
        <v>20</v>
      </c>
      <c r="H946" t="s">
        <v>1175</v>
      </c>
      <c r="I946">
        <v>12.38</v>
      </c>
      <c r="J946">
        <v>3</v>
      </c>
      <c r="K946">
        <v>-19.809999999999999</v>
      </c>
    </row>
    <row r="947" spans="1:11" ht="16.5" x14ac:dyDescent="0.3">
      <c r="A947" s="1">
        <v>41876</v>
      </c>
      <c r="B947" s="5">
        <f>YEAR(Table1[[#This Row],[Order Date]])</f>
        <v>2014</v>
      </c>
      <c r="C947" s="5">
        <f>MONTH(Table1[[#This Row],[Order Date]])</f>
        <v>8</v>
      </c>
      <c r="D947" t="s">
        <v>81</v>
      </c>
      <c r="E947" t="s">
        <v>78</v>
      </c>
      <c r="F947" t="s">
        <v>11</v>
      </c>
      <c r="G947" t="s">
        <v>20</v>
      </c>
      <c r="H947" t="s">
        <v>980</v>
      </c>
      <c r="I947">
        <v>6.53</v>
      </c>
      <c r="J947">
        <v>4</v>
      </c>
      <c r="K947">
        <v>-4.57</v>
      </c>
    </row>
    <row r="948" spans="1:11" ht="16.5" x14ac:dyDescent="0.3">
      <c r="A948" s="1">
        <v>41876</v>
      </c>
      <c r="B948" s="5">
        <f>YEAR(Table1[[#This Row],[Order Date]])</f>
        <v>2014</v>
      </c>
      <c r="C948" s="5">
        <f>MONTH(Table1[[#This Row],[Order Date]])</f>
        <v>8</v>
      </c>
      <c r="D948" t="s">
        <v>81</v>
      </c>
      <c r="E948" t="s">
        <v>78</v>
      </c>
      <c r="F948" t="s">
        <v>11</v>
      </c>
      <c r="G948" t="s">
        <v>20</v>
      </c>
      <c r="H948" t="s">
        <v>1176</v>
      </c>
      <c r="I948">
        <v>2.86</v>
      </c>
      <c r="J948">
        <v>3</v>
      </c>
      <c r="K948">
        <v>-2.29</v>
      </c>
    </row>
    <row r="949" spans="1:11" ht="16.5" x14ac:dyDescent="0.3">
      <c r="A949" s="1">
        <v>41876</v>
      </c>
      <c r="B949" s="5">
        <f>YEAR(Table1[[#This Row],[Order Date]])</f>
        <v>2014</v>
      </c>
      <c r="C949" s="5">
        <f>MONTH(Table1[[#This Row],[Order Date]])</f>
        <v>8</v>
      </c>
      <c r="D949" t="s">
        <v>81</v>
      </c>
      <c r="E949" t="s">
        <v>78</v>
      </c>
      <c r="F949" t="s">
        <v>11</v>
      </c>
      <c r="G949" t="s">
        <v>20</v>
      </c>
      <c r="H949" t="s">
        <v>966</v>
      </c>
      <c r="I949">
        <v>20.86</v>
      </c>
      <c r="J949">
        <v>8</v>
      </c>
      <c r="K949">
        <v>-16.68</v>
      </c>
    </row>
    <row r="950" spans="1:11" ht="16.5" x14ac:dyDescent="0.3">
      <c r="A950" s="1">
        <v>41877</v>
      </c>
      <c r="B950" s="5">
        <f>YEAR(Table1[[#This Row],[Order Date]])</f>
        <v>2014</v>
      </c>
      <c r="C950" s="5">
        <f>MONTH(Table1[[#This Row],[Order Date]])</f>
        <v>8</v>
      </c>
      <c r="D950" t="s">
        <v>1177</v>
      </c>
      <c r="E950" t="s">
        <v>27</v>
      </c>
      <c r="F950" t="s">
        <v>39</v>
      </c>
      <c r="G950" t="s">
        <v>52</v>
      </c>
      <c r="H950" t="s">
        <v>388</v>
      </c>
      <c r="I950">
        <v>176.8</v>
      </c>
      <c r="J950">
        <v>8</v>
      </c>
      <c r="K950">
        <v>22.98</v>
      </c>
    </row>
    <row r="951" spans="1:11" ht="16.5" x14ac:dyDescent="0.3">
      <c r="A951" s="1">
        <v>41877</v>
      </c>
      <c r="B951" s="5">
        <f>YEAR(Table1[[#This Row],[Order Date]])</f>
        <v>2014</v>
      </c>
      <c r="C951" s="5">
        <f>MONTH(Table1[[#This Row],[Order Date]])</f>
        <v>8</v>
      </c>
      <c r="D951" t="s">
        <v>1178</v>
      </c>
      <c r="E951" t="s">
        <v>59</v>
      </c>
      <c r="F951" t="s">
        <v>34</v>
      </c>
      <c r="G951" t="s">
        <v>47</v>
      </c>
      <c r="H951" t="s">
        <v>872</v>
      </c>
      <c r="I951">
        <v>10.68</v>
      </c>
      <c r="J951">
        <v>4</v>
      </c>
      <c r="K951">
        <v>4.0599999999999996</v>
      </c>
    </row>
    <row r="952" spans="1:11" ht="16.5" x14ac:dyDescent="0.3">
      <c r="A952" s="1">
        <v>41877</v>
      </c>
      <c r="B952" s="5">
        <f>YEAR(Table1[[#This Row],[Order Date]])</f>
        <v>2014</v>
      </c>
      <c r="C952" s="5">
        <f>MONTH(Table1[[#This Row],[Order Date]])</f>
        <v>8</v>
      </c>
      <c r="D952" t="s">
        <v>1178</v>
      </c>
      <c r="E952" t="s">
        <v>59</v>
      </c>
      <c r="F952" t="s">
        <v>11</v>
      </c>
      <c r="G952" t="s">
        <v>12</v>
      </c>
      <c r="H952" t="s">
        <v>1179</v>
      </c>
      <c r="I952">
        <v>17.34</v>
      </c>
      <c r="J952">
        <v>3</v>
      </c>
      <c r="K952">
        <v>8.5</v>
      </c>
    </row>
    <row r="953" spans="1:11" ht="16.5" x14ac:dyDescent="0.3">
      <c r="A953" s="1">
        <v>41877</v>
      </c>
      <c r="B953" s="5">
        <f>YEAR(Table1[[#This Row],[Order Date]])</f>
        <v>2014</v>
      </c>
      <c r="C953" s="5">
        <f>MONTH(Table1[[#This Row],[Order Date]])</f>
        <v>8</v>
      </c>
      <c r="D953" t="s">
        <v>1178</v>
      </c>
      <c r="E953" t="s">
        <v>59</v>
      </c>
      <c r="F953" t="s">
        <v>11</v>
      </c>
      <c r="G953" t="s">
        <v>12</v>
      </c>
      <c r="H953" t="s">
        <v>1180</v>
      </c>
      <c r="I953">
        <v>3.38</v>
      </c>
      <c r="J953">
        <v>1</v>
      </c>
      <c r="K953">
        <v>1.55</v>
      </c>
    </row>
    <row r="954" spans="1:11" ht="16.5" x14ac:dyDescent="0.3">
      <c r="A954" s="1">
        <v>41877</v>
      </c>
      <c r="B954" s="5">
        <f>YEAR(Table1[[#This Row],[Order Date]])</f>
        <v>2014</v>
      </c>
      <c r="C954" s="5">
        <f>MONTH(Table1[[#This Row],[Order Date]])</f>
        <v>8</v>
      </c>
      <c r="D954" t="s">
        <v>1181</v>
      </c>
      <c r="E954" t="s">
        <v>59</v>
      </c>
      <c r="F954" t="s">
        <v>11</v>
      </c>
      <c r="G954" t="s">
        <v>24</v>
      </c>
      <c r="H954" t="s">
        <v>1182</v>
      </c>
      <c r="I954">
        <v>8.64</v>
      </c>
      <c r="J954">
        <v>3</v>
      </c>
      <c r="K954">
        <v>2.5099999999999998</v>
      </c>
    </row>
    <row r="955" spans="1:11" ht="16.5" x14ac:dyDescent="0.3">
      <c r="A955" s="1">
        <v>41877</v>
      </c>
      <c r="B955" s="5">
        <f>YEAR(Table1[[#This Row],[Order Date]])</f>
        <v>2014</v>
      </c>
      <c r="C955" s="5">
        <f>MONTH(Table1[[#This Row],[Order Date]])</f>
        <v>8</v>
      </c>
      <c r="D955" t="s">
        <v>1181</v>
      </c>
      <c r="E955" t="s">
        <v>59</v>
      </c>
      <c r="F955" t="s">
        <v>39</v>
      </c>
      <c r="G955" t="s">
        <v>52</v>
      </c>
      <c r="H955" t="s">
        <v>668</v>
      </c>
      <c r="I955">
        <v>149.97</v>
      </c>
      <c r="J955">
        <v>3</v>
      </c>
      <c r="K955">
        <v>52.49</v>
      </c>
    </row>
    <row r="956" spans="1:11" ht="16.5" x14ac:dyDescent="0.3">
      <c r="A956" s="1">
        <v>41878</v>
      </c>
      <c r="B956" s="5">
        <f>YEAR(Table1[[#This Row],[Order Date]])</f>
        <v>2014</v>
      </c>
      <c r="C956" s="5">
        <f>MONTH(Table1[[#This Row],[Order Date]])</f>
        <v>8</v>
      </c>
      <c r="D956" t="s">
        <v>1183</v>
      </c>
      <c r="E956" t="s">
        <v>27</v>
      </c>
      <c r="F956" t="s">
        <v>11</v>
      </c>
      <c r="G956" t="s">
        <v>24</v>
      </c>
      <c r="H956" t="s">
        <v>845</v>
      </c>
      <c r="I956">
        <v>8.56</v>
      </c>
      <c r="J956">
        <v>2</v>
      </c>
      <c r="K956">
        <v>2.48</v>
      </c>
    </row>
    <row r="957" spans="1:11" ht="16.5" x14ac:dyDescent="0.3">
      <c r="A957" s="1">
        <v>41878</v>
      </c>
      <c r="B957" s="5">
        <f>YEAR(Table1[[#This Row],[Order Date]])</f>
        <v>2014</v>
      </c>
      <c r="C957" s="5">
        <f>MONTH(Table1[[#This Row],[Order Date]])</f>
        <v>8</v>
      </c>
      <c r="D957" t="s">
        <v>1183</v>
      </c>
      <c r="E957" t="s">
        <v>27</v>
      </c>
      <c r="F957" t="s">
        <v>39</v>
      </c>
      <c r="G957" t="s">
        <v>40</v>
      </c>
      <c r="H957" t="s">
        <v>1184</v>
      </c>
      <c r="I957">
        <v>213.48</v>
      </c>
      <c r="J957">
        <v>3</v>
      </c>
      <c r="K957">
        <v>16.010000000000002</v>
      </c>
    </row>
    <row r="958" spans="1:11" ht="16.5" x14ac:dyDescent="0.3">
      <c r="A958" s="1">
        <v>41878</v>
      </c>
      <c r="B958" s="5">
        <f>YEAR(Table1[[#This Row],[Order Date]])</f>
        <v>2014</v>
      </c>
      <c r="C958" s="5">
        <f>MONTH(Table1[[#This Row],[Order Date]])</f>
        <v>8</v>
      </c>
      <c r="D958" t="s">
        <v>1183</v>
      </c>
      <c r="E958" t="s">
        <v>27</v>
      </c>
      <c r="F958" t="s">
        <v>11</v>
      </c>
      <c r="G958" t="s">
        <v>20</v>
      </c>
      <c r="H958" t="s">
        <v>1185</v>
      </c>
      <c r="I958">
        <v>22.72</v>
      </c>
      <c r="J958">
        <v>4</v>
      </c>
      <c r="K958">
        <v>7.38</v>
      </c>
    </row>
    <row r="959" spans="1:11" ht="16.5" x14ac:dyDescent="0.3">
      <c r="A959" s="1">
        <v>41878</v>
      </c>
      <c r="B959" s="5">
        <f>YEAR(Table1[[#This Row],[Order Date]])</f>
        <v>2014</v>
      </c>
      <c r="C959" s="5">
        <f>MONTH(Table1[[#This Row],[Order Date]])</f>
        <v>8</v>
      </c>
      <c r="D959" t="s">
        <v>1186</v>
      </c>
      <c r="E959" t="s">
        <v>55</v>
      </c>
      <c r="F959" t="s">
        <v>39</v>
      </c>
      <c r="G959" t="s">
        <v>40</v>
      </c>
      <c r="H959" t="s">
        <v>1187</v>
      </c>
      <c r="I959">
        <v>579.95000000000005</v>
      </c>
      <c r="J959">
        <v>5</v>
      </c>
      <c r="K959">
        <v>168.19</v>
      </c>
    </row>
    <row r="960" spans="1:11" ht="16.5" x14ac:dyDescent="0.3">
      <c r="A960" s="1">
        <v>41878</v>
      </c>
      <c r="B960" s="5">
        <f>YEAR(Table1[[#This Row],[Order Date]])</f>
        <v>2014</v>
      </c>
      <c r="C960" s="5">
        <f>MONTH(Table1[[#This Row],[Order Date]])</f>
        <v>8</v>
      </c>
      <c r="D960" t="s">
        <v>1186</v>
      </c>
      <c r="E960" t="s">
        <v>55</v>
      </c>
      <c r="F960" t="s">
        <v>34</v>
      </c>
      <c r="G960" t="s">
        <v>47</v>
      </c>
      <c r="H960" t="s">
        <v>1188</v>
      </c>
      <c r="I960">
        <v>29.12</v>
      </c>
      <c r="J960">
        <v>4</v>
      </c>
      <c r="K960">
        <v>12.52</v>
      </c>
    </row>
    <row r="961" spans="1:11" ht="16.5" x14ac:dyDescent="0.3">
      <c r="A961" s="1">
        <v>41878</v>
      </c>
      <c r="B961" s="5">
        <f>YEAR(Table1[[#This Row],[Order Date]])</f>
        <v>2014</v>
      </c>
      <c r="C961" s="5">
        <f>MONTH(Table1[[#This Row],[Order Date]])</f>
        <v>8</v>
      </c>
      <c r="D961" t="s">
        <v>1186</v>
      </c>
      <c r="E961" t="s">
        <v>55</v>
      </c>
      <c r="F961" t="s">
        <v>34</v>
      </c>
      <c r="G961" t="s">
        <v>145</v>
      </c>
      <c r="H961" t="s">
        <v>1189</v>
      </c>
      <c r="I961">
        <v>1202.94</v>
      </c>
      <c r="J961">
        <v>3</v>
      </c>
      <c r="K961">
        <v>300.74</v>
      </c>
    </row>
    <row r="962" spans="1:11" ht="16.5" x14ac:dyDescent="0.3">
      <c r="A962" s="1">
        <v>41878</v>
      </c>
      <c r="B962" s="5">
        <f>YEAR(Table1[[#This Row],[Order Date]])</f>
        <v>2014</v>
      </c>
      <c r="C962" s="5">
        <f>MONTH(Table1[[#This Row],[Order Date]])</f>
        <v>8</v>
      </c>
      <c r="D962" t="s">
        <v>77</v>
      </c>
      <c r="E962" t="s">
        <v>55</v>
      </c>
      <c r="F962" t="s">
        <v>11</v>
      </c>
      <c r="G962" t="s">
        <v>12</v>
      </c>
      <c r="H962" t="s">
        <v>441</v>
      </c>
      <c r="I962">
        <v>13.36</v>
      </c>
      <c r="J962">
        <v>2</v>
      </c>
      <c r="K962">
        <v>6.41</v>
      </c>
    </row>
    <row r="963" spans="1:11" ht="16.5" x14ac:dyDescent="0.3">
      <c r="A963" s="1">
        <v>41880</v>
      </c>
      <c r="B963" s="5">
        <f>YEAR(Table1[[#This Row],[Order Date]])</f>
        <v>2014</v>
      </c>
      <c r="C963" s="5">
        <f>MONTH(Table1[[#This Row],[Order Date]])</f>
        <v>8</v>
      </c>
      <c r="D963" t="s">
        <v>1190</v>
      </c>
      <c r="E963" t="s">
        <v>27</v>
      </c>
      <c r="F963" t="s">
        <v>11</v>
      </c>
      <c r="G963" t="s">
        <v>12</v>
      </c>
      <c r="H963" t="s">
        <v>1191</v>
      </c>
      <c r="I963">
        <v>109.92</v>
      </c>
      <c r="J963">
        <v>2</v>
      </c>
      <c r="K963">
        <v>53.86</v>
      </c>
    </row>
    <row r="964" spans="1:11" ht="16.5" x14ac:dyDescent="0.3">
      <c r="A964" s="1">
        <v>41880</v>
      </c>
      <c r="B964" s="5">
        <f>YEAR(Table1[[#This Row],[Order Date]])</f>
        <v>2014</v>
      </c>
      <c r="C964" s="5">
        <f>MONTH(Table1[[#This Row],[Order Date]])</f>
        <v>8</v>
      </c>
      <c r="D964" t="s">
        <v>1190</v>
      </c>
      <c r="E964" t="s">
        <v>27</v>
      </c>
      <c r="F964" t="s">
        <v>11</v>
      </c>
      <c r="G964" t="s">
        <v>12</v>
      </c>
      <c r="H964" t="s">
        <v>1192</v>
      </c>
      <c r="I964">
        <v>13.36</v>
      </c>
      <c r="J964">
        <v>2</v>
      </c>
      <c r="K964">
        <v>6.41</v>
      </c>
    </row>
    <row r="965" spans="1:11" ht="16.5" x14ac:dyDescent="0.3">
      <c r="A965" s="1">
        <v>41880</v>
      </c>
      <c r="B965" s="5">
        <f>YEAR(Table1[[#This Row],[Order Date]])</f>
        <v>2014</v>
      </c>
      <c r="C965" s="5">
        <f>MONTH(Table1[[#This Row],[Order Date]])</f>
        <v>8</v>
      </c>
      <c r="D965" t="s">
        <v>1193</v>
      </c>
      <c r="E965" t="s">
        <v>123</v>
      </c>
      <c r="F965" t="s">
        <v>11</v>
      </c>
      <c r="G965" t="s">
        <v>63</v>
      </c>
      <c r="H965" t="s">
        <v>1194</v>
      </c>
      <c r="I965">
        <v>29.81</v>
      </c>
      <c r="J965">
        <v>2</v>
      </c>
      <c r="K965">
        <v>10.81</v>
      </c>
    </row>
    <row r="966" spans="1:11" ht="16.5" x14ac:dyDescent="0.3">
      <c r="A966" s="1">
        <v>41880</v>
      </c>
      <c r="B966" s="5">
        <f>YEAR(Table1[[#This Row],[Order Date]])</f>
        <v>2014</v>
      </c>
      <c r="C966" s="5">
        <f>MONTH(Table1[[#This Row],[Order Date]])</f>
        <v>8</v>
      </c>
      <c r="D966" t="s">
        <v>1193</v>
      </c>
      <c r="E966" t="s">
        <v>123</v>
      </c>
      <c r="F966" t="s">
        <v>11</v>
      </c>
      <c r="G966" t="s">
        <v>20</v>
      </c>
      <c r="H966" t="s">
        <v>420</v>
      </c>
      <c r="I966">
        <v>505.18</v>
      </c>
      <c r="J966">
        <v>4</v>
      </c>
      <c r="K966">
        <v>-336.78</v>
      </c>
    </row>
    <row r="967" spans="1:11" ht="16.5" x14ac:dyDescent="0.3">
      <c r="A967" s="1">
        <v>41880</v>
      </c>
      <c r="B967" s="5">
        <f>YEAR(Table1[[#This Row],[Order Date]])</f>
        <v>2014</v>
      </c>
      <c r="C967" s="5">
        <f>MONTH(Table1[[#This Row],[Order Date]])</f>
        <v>8</v>
      </c>
      <c r="D967" t="s">
        <v>1193</v>
      </c>
      <c r="E967" t="s">
        <v>123</v>
      </c>
      <c r="F967" t="s">
        <v>34</v>
      </c>
      <c r="G967" t="s">
        <v>145</v>
      </c>
      <c r="H967" t="s">
        <v>1195</v>
      </c>
      <c r="I967">
        <v>174.06</v>
      </c>
      <c r="J967">
        <v>3</v>
      </c>
      <c r="K967">
        <v>-110.76</v>
      </c>
    </row>
    <row r="968" spans="1:11" ht="16.5" x14ac:dyDescent="0.3">
      <c r="A968" s="1">
        <v>41881</v>
      </c>
      <c r="B968" s="5">
        <f>YEAR(Table1[[#This Row],[Order Date]])</f>
        <v>2014</v>
      </c>
      <c r="C968" s="5">
        <f>MONTH(Table1[[#This Row],[Order Date]])</f>
        <v>8</v>
      </c>
      <c r="D968" t="s">
        <v>1196</v>
      </c>
      <c r="E968" t="s">
        <v>613</v>
      </c>
      <c r="F968" t="s">
        <v>11</v>
      </c>
      <c r="G968" t="s">
        <v>20</v>
      </c>
      <c r="H968" t="s">
        <v>1197</v>
      </c>
      <c r="I968">
        <v>25.3</v>
      </c>
      <c r="J968">
        <v>5</v>
      </c>
      <c r="K968">
        <v>11.89</v>
      </c>
    </row>
    <row r="969" spans="1:11" ht="16.5" x14ac:dyDescent="0.3">
      <c r="A969" s="1">
        <v>41881</v>
      </c>
      <c r="B969" s="5">
        <f>YEAR(Table1[[#This Row],[Order Date]])</f>
        <v>2014</v>
      </c>
      <c r="C969" s="5">
        <f>MONTH(Table1[[#This Row],[Order Date]])</f>
        <v>8</v>
      </c>
      <c r="D969" t="s">
        <v>1196</v>
      </c>
      <c r="E969" t="s">
        <v>613</v>
      </c>
      <c r="F969" t="s">
        <v>11</v>
      </c>
      <c r="G969" t="s">
        <v>18</v>
      </c>
      <c r="H969" t="s">
        <v>909</v>
      </c>
      <c r="I969">
        <v>95.94</v>
      </c>
      <c r="J969">
        <v>3</v>
      </c>
      <c r="K969">
        <v>9.59</v>
      </c>
    </row>
    <row r="970" spans="1:11" ht="16.5" x14ac:dyDescent="0.3">
      <c r="A970" s="1">
        <v>41882</v>
      </c>
      <c r="B970" s="5">
        <f>YEAR(Table1[[#This Row],[Order Date]])</f>
        <v>2014</v>
      </c>
      <c r="C970" s="5">
        <f>MONTH(Table1[[#This Row],[Order Date]])</f>
        <v>8</v>
      </c>
      <c r="D970" t="s">
        <v>1198</v>
      </c>
      <c r="E970" t="s">
        <v>399</v>
      </c>
      <c r="F970" t="s">
        <v>39</v>
      </c>
      <c r="G970" t="s">
        <v>52</v>
      </c>
      <c r="H970" t="s">
        <v>1199</v>
      </c>
      <c r="I970">
        <v>92.52</v>
      </c>
      <c r="J970">
        <v>9</v>
      </c>
      <c r="K970">
        <v>18.5</v>
      </c>
    </row>
    <row r="971" spans="1:11" ht="16.5" x14ac:dyDescent="0.3">
      <c r="A971" s="1">
        <v>41883</v>
      </c>
      <c r="B971" s="5">
        <f>YEAR(Table1[[#This Row],[Order Date]])</f>
        <v>2014</v>
      </c>
      <c r="C971" s="5">
        <f>MONTH(Table1[[#This Row],[Order Date]])</f>
        <v>9</v>
      </c>
      <c r="D971" t="s">
        <v>1200</v>
      </c>
      <c r="E971" t="s">
        <v>27</v>
      </c>
      <c r="F971" t="s">
        <v>11</v>
      </c>
      <c r="G971" t="s">
        <v>24</v>
      </c>
      <c r="H971" t="s">
        <v>1201</v>
      </c>
      <c r="I971">
        <v>53.94</v>
      </c>
      <c r="J971">
        <v>3</v>
      </c>
      <c r="K971">
        <v>15.64</v>
      </c>
    </row>
    <row r="972" spans="1:11" ht="16.5" x14ac:dyDescent="0.3">
      <c r="A972" s="1">
        <v>41883</v>
      </c>
      <c r="B972" s="5">
        <f>YEAR(Table1[[#This Row],[Order Date]])</f>
        <v>2014</v>
      </c>
      <c r="C972" s="5">
        <f>MONTH(Table1[[#This Row],[Order Date]])</f>
        <v>9</v>
      </c>
      <c r="D972" t="s">
        <v>965</v>
      </c>
      <c r="E972" t="s">
        <v>10</v>
      </c>
      <c r="F972" t="s">
        <v>11</v>
      </c>
      <c r="G972" t="s">
        <v>20</v>
      </c>
      <c r="H972" t="s">
        <v>1202</v>
      </c>
      <c r="I972">
        <v>3.65</v>
      </c>
      <c r="J972">
        <v>3</v>
      </c>
      <c r="K972">
        <v>-6.02</v>
      </c>
    </row>
    <row r="973" spans="1:11" ht="16.5" x14ac:dyDescent="0.3">
      <c r="A973" s="1">
        <v>41883</v>
      </c>
      <c r="B973" s="5">
        <f>YEAR(Table1[[#This Row],[Order Date]])</f>
        <v>2014</v>
      </c>
      <c r="C973" s="5">
        <f>MONTH(Table1[[#This Row],[Order Date]])</f>
        <v>9</v>
      </c>
      <c r="D973" t="s">
        <v>965</v>
      </c>
      <c r="E973" t="s">
        <v>10</v>
      </c>
      <c r="F973" t="s">
        <v>11</v>
      </c>
      <c r="G973" t="s">
        <v>12</v>
      </c>
      <c r="H973" t="s">
        <v>1203</v>
      </c>
      <c r="I973">
        <v>31.1</v>
      </c>
      <c r="J973">
        <v>6</v>
      </c>
      <c r="K973">
        <v>10.89</v>
      </c>
    </row>
    <row r="974" spans="1:11" ht="16.5" x14ac:dyDescent="0.3">
      <c r="A974" s="1">
        <v>41883</v>
      </c>
      <c r="B974" s="5">
        <f>YEAR(Table1[[#This Row],[Order Date]])</f>
        <v>2014</v>
      </c>
      <c r="C974" s="5">
        <f>MONTH(Table1[[#This Row],[Order Date]])</f>
        <v>9</v>
      </c>
      <c r="D974" t="s">
        <v>1138</v>
      </c>
      <c r="E974" t="s">
        <v>149</v>
      </c>
      <c r="F974" t="s">
        <v>11</v>
      </c>
      <c r="G974" t="s">
        <v>20</v>
      </c>
      <c r="H974" t="s">
        <v>1204</v>
      </c>
      <c r="I974">
        <v>23.74</v>
      </c>
      <c r="J974">
        <v>2</v>
      </c>
      <c r="K974">
        <v>8.31</v>
      </c>
    </row>
    <row r="975" spans="1:11" ht="16.5" x14ac:dyDescent="0.3">
      <c r="A975" s="1">
        <v>41883</v>
      </c>
      <c r="B975" s="5">
        <f>YEAR(Table1[[#This Row],[Order Date]])</f>
        <v>2014</v>
      </c>
      <c r="C975" s="5">
        <f>MONTH(Table1[[#This Row],[Order Date]])</f>
        <v>9</v>
      </c>
      <c r="D975" t="s">
        <v>1138</v>
      </c>
      <c r="E975" t="s">
        <v>149</v>
      </c>
      <c r="F975" t="s">
        <v>39</v>
      </c>
      <c r="G975" t="s">
        <v>52</v>
      </c>
      <c r="H975" t="s">
        <v>1032</v>
      </c>
      <c r="I975">
        <v>357</v>
      </c>
      <c r="J975">
        <v>3</v>
      </c>
      <c r="K975">
        <v>57.12</v>
      </c>
    </row>
    <row r="976" spans="1:11" ht="16.5" x14ac:dyDescent="0.3">
      <c r="A976" s="1">
        <v>41884</v>
      </c>
      <c r="B976" s="5">
        <f>YEAR(Table1[[#This Row],[Order Date]])</f>
        <v>2014</v>
      </c>
      <c r="C976" s="5">
        <f>MONTH(Table1[[#This Row],[Order Date]])</f>
        <v>9</v>
      </c>
      <c r="D976" t="s">
        <v>599</v>
      </c>
      <c r="E976" t="s">
        <v>149</v>
      </c>
      <c r="F976" t="s">
        <v>11</v>
      </c>
      <c r="G976" t="s">
        <v>92</v>
      </c>
      <c r="H976" t="s">
        <v>206</v>
      </c>
      <c r="I976">
        <v>19.899999999999999</v>
      </c>
      <c r="J976">
        <v>1</v>
      </c>
      <c r="K976">
        <v>8.9600000000000009</v>
      </c>
    </row>
    <row r="977" spans="1:11" ht="16.5" x14ac:dyDescent="0.3">
      <c r="A977" s="1">
        <v>41884</v>
      </c>
      <c r="B977" s="5">
        <f>YEAR(Table1[[#This Row],[Order Date]])</f>
        <v>2014</v>
      </c>
      <c r="C977" s="5">
        <f>MONTH(Table1[[#This Row],[Order Date]])</f>
        <v>9</v>
      </c>
      <c r="D977" t="s">
        <v>599</v>
      </c>
      <c r="E977" t="s">
        <v>149</v>
      </c>
      <c r="F977" t="s">
        <v>34</v>
      </c>
      <c r="G977" t="s">
        <v>47</v>
      </c>
      <c r="H977" t="s">
        <v>1205</v>
      </c>
      <c r="I977">
        <v>70.709999999999994</v>
      </c>
      <c r="J977">
        <v>1</v>
      </c>
      <c r="K977">
        <v>4.95</v>
      </c>
    </row>
    <row r="978" spans="1:11" ht="16.5" x14ac:dyDescent="0.3">
      <c r="A978" s="1">
        <v>41884</v>
      </c>
      <c r="B978" s="5">
        <f>YEAR(Table1[[#This Row],[Order Date]])</f>
        <v>2014</v>
      </c>
      <c r="C978" s="5">
        <f>MONTH(Table1[[#This Row],[Order Date]])</f>
        <v>9</v>
      </c>
      <c r="D978" t="s">
        <v>256</v>
      </c>
      <c r="E978" t="s">
        <v>149</v>
      </c>
      <c r="F978" t="s">
        <v>11</v>
      </c>
      <c r="G978" t="s">
        <v>24</v>
      </c>
      <c r="H978" t="s">
        <v>1206</v>
      </c>
      <c r="I978">
        <v>21.24</v>
      </c>
      <c r="J978">
        <v>3</v>
      </c>
      <c r="K978">
        <v>8.07</v>
      </c>
    </row>
    <row r="979" spans="1:11" ht="16.5" x14ac:dyDescent="0.3">
      <c r="A979" s="1">
        <v>41884</v>
      </c>
      <c r="B979" s="5">
        <f>YEAR(Table1[[#This Row],[Order Date]])</f>
        <v>2014</v>
      </c>
      <c r="C979" s="5">
        <f>MONTH(Table1[[#This Row],[Order Date]])</f>
        <v>9</v>
      </c>
      <c r="D979" t="s">
        <v>1207</v>
      </c>
      <c r="E979" t="s">
        <v>149</v>
      </c>
      <c r="F979" t="s">
        <v>11</v>
      </c>
      <c r="G979" t="s">
        <v>24</v>
      </c>
      <c r="H979" t="s">
        <v>1006</v>
      </c>
      <c r="I979">
        <v>57.75</v>
      </c>
      <c r="J979">
        <v>5</v>
      </c>
      <c r="K979">
        <v>16.170000000000002</v>
      </c>
    </row>
    <row r="980" spans="1:11" ht="16.5" x14ac:dyDescent="0.3">
      <c r="A980" s="1">
        <v>41884</v>
      </c>
      <c r="B980" s="5">
        <f>YEAR(Table1[[#This Row],[Order Date]])</f>
        <v>2014</v>
      </c>
      <c r="C980" s="5">
        <f>MONTH(Table1[[#This Row],[Order Date]])</f>
        <v>9</v>
      </c>
      <c r="D980" t="s">
        <v>1207</v>
      </c>
      <c r="E980" t="s">
        <v>149</v>
      </c>
      <c r="F980" t="s">
        <v>11</v>
      </c>
      <c r="G980" t="s">
        <v>12</v>
      </c>
      <c r="H980" t="s">
        <v>625</v>
      </c>
      <c r="I980">
        <v>14.94</v>
      </c>
      <c r="J980">
        <v>3</v>
      </c>
      <c r="K980">
        <v>7.02</v>
      </c>
    </row>
    <row r="981" spans="1:11" ht="16.5" x14ac:dyDescent="0.3">
      <c r="A981" s="1">
        <v>41884</v>
      </c>
      <c r="B981" s="5">
        <f>YEAR(Table1[[#This Row],[Order Date]])</f>
        <v>2014</v>
      </c>
      <c r="C981" s="5">
        <f>MONTH(Table1[[#This Row],[Order Date]])</f>
        <v>9</v>
      </c>
      <c r="D981" t="s">
        <v>394</v>
      </c>
      <c r="E981" t="s">
        <v>15</v>
      </c>
      <c r="F981" t="s">
        <v>39</v>
      </c>
      <c r="G981" t="s">
        <v>52</v>
      </c>
      <c r="H981" t="s">
        <v>731</v>
      </c>
      <c r="I981">
        <v>239.98</v>
      </c>
      <c r="J981">
        <v>3</v>
      </c>
      <c r="K981">
        <v>53.99</v>
      </c>
    </row>
    <row r="982" spans="1:11" ht="16.5" x14ac:dyDescent="0.3">
      <c r="A982" s="1">
        <v>41884</v>
      </c>
      <c r="B982" s="5">
        <f>YEAR(Table1[[#This Row],[Order Date]])</f>
        <v>2014</v>
      </c>
      <c r="C982" s="5">
        <f>MONTH(Table1[[#This Row],[Order Date]])</f>
        <v>9</v>
      </c>
      <c r="D982" t="s">
        <v>1095</v>
      </c>
      <c r="E982" t="s">
        <v>10</v>
      </c>
      <c r="F982" t="s">
        <v>39</v>
      </c>
      <c r="G982" t="s">
        <v>302</v>
      </c>
      <c r="H982" t="s">
        <v>1208</v>
      </c>
      <c r="I982">
        <v>559.71</v>
      </c>
      <c r="J982">
        <v>3</v>
      </c>
      <c r="K982">
        <v>-121.27</v>
      </c>
    </row>
    <row r="983" spans="1:11" ht="16.5" x14ac:dyDescent="0.3">
      <c r="A983" s="1">
        <v>41884</v>
      </c>
      <c r="B983" s="5">
        <f>YEAR(Table1[[#This Row],[Order Date]])</f>
        <v>2014</v>
      </c>
      <c r="C983" s="5">
        <f>MONTH(Table1[[#This Row],[Order Date]])</f>
        <v>9</v>
      </c>
      <c r="D983" t="s">
        <v>193</v>
      </c>
      <c r="E983" t="s">
        <v>101</v>
      </c>
      <c r="F983" t="s">
        <v>11</v>
      </c>
      <c r="G983" t="s">
        <v>20</v>
      </c>
      <c r="H983" t="s">
        <v>1142</v>
      </c>
      <c r="I983">
        <v>1793.98</v>
      </c>
      <c r="J983">
        <v>2</v>
      </c>
      <c r="K983">
        <v>843.17</v>
      </c>
    </row>
    <row r="984" spans="1:11" ht="16.5" x14ac:dyDescent="0.3">
      <c r="A984" s="1">
        <v>41884</v>
      </c>
      <c r="B984" s="5">
        <f>YEAR(Table1[[#This Row],[Order Date]])</f>
        <v>2014</v>
      </c>
      <c r="C984" s="5">
        <f>MONTH(Table1[[#This Row],[Order Date]])</f>
        <v>9</v>
      </c>
      <c r="D984" t="s">
        <v>778</v>
      </c>
      <c r="E984" t="s">
        <v>15</v>
      </c>
      <c r="F984" t="s">
        <v>39</v>
      </c>
      <c r="G984" t="s">
        <v>52</v>
      </c>
      <c r="H984" t="s">
        <v>1134</v>
      </c>
      <c r="I984">
        <v>475.94</v>
      </c>
      <c r="J984">
        <v>7</v>
      </c>
      <c r="K984">
        <v>95.19</v>
      </c>
    </row>
    <row r="985" spans="1:11" ht="16.5" x14ac:dyDescent="0.3">
      <c r="A985" s="1">
        <v>41885</v>
      </c>
      <c r="B985" s="5">
        <f>YEAR(Table1[[#This Row],[Order Date]])</f>
        <v>2014</v>
      </c>
      <c r="C985" s="5">
        <f>MONTH(Table1[[#This Row],[Order Date]])</f>
        <v>9</v>
      </c>
      <c r="D985" t="s">
        <v>547</v>
      </c>
      <c r="E985" t="s">
        <v>149</v>
      </c>
      <c r="F985" t="s">
        <v>11</v>
      </c>
      <c r="G985" t="s">
        <v>16</v>
      </c>
      <c r="H985" t="s">
        <v>932</v>
      </c>
      <c r="I985">
        <v>14.4</v>
      </c>
      <c r="J985">
        <v>5</v>
      </c>
      <c r="K985">
        <v>7.06</v>
      </c>
    </row>
    <row r="986" spans="1:11" ht="16.5" x14ac:dyDescent="0.3">
      <c r="A986" s="1">
        <v>41885</v>
      </c>
      <c r="B986" s="5">
        <f>YEAR(Table1[[#This Row],[Order Date]])</f>
        <v>2014</v>
      </c>
      <c r="C986" s="5">
        <f>MONTH(Table1[[#This Row],[Order Date]])</f>
        <v>9</v>
      </c>
      <c r="D986" t="s">
        <v>1209</v>
      </c>
      <c r="E986" t="s">
        <v>10</v>
      </c>
      <c r="F986" t="s">
        <v>11</v>
      </c>
      <c r="G986" t="s">
        <v>20</v>
      </c>
      <c r="H986" t="s">
        <v>1210</v>
      </c>
      <c r="I986">
        <v>7.68</v>
      </c>
      <c r="J986">
        <v>5</v>
      </c>
      <c r="K986">
        <v>-11.52</v>
      </c>
    </row>
    <row r="987" spans="1:11" ht="16.5" x14ac:dyDescent="0.3">
      <c r="A987" s="1">
        <v>41887</v>
      </c>
      <c r="B987" s="5">
        <f>YEAR(Table1[[#This Row],[Order Date]])</f>
        <v>2014</v>
      </c>
      <c r="C987" s="5">
        <f>MONTH(Table1[[#This Row],[Order Date]])</f>
        <v>9</v>
      </c>
      <c r="D987" t="s">
        <v>1211</v>
      </c>
      <c r="E987" t="s">
        <v>78</v>
      </c>
      <c r="F987" t="s">
        <v>11</v>
      </c>
      <c r="G987" t="s">
        <v>18</v>
      </c>
      <c r="H987" t="s">
        <v>374</v>
      </c>
      <c r="I987">
        <v>264.32</v>
      </c>
      <c r="J987">
        <v>2</v>
      </c>
      <c r="K987">
        <v>19.82</v>
      </c>
    </row>
    <row r="988" spans="1:11" ht="16.5" x14ac:dyDescent="0.3">
      <c r="A988" s="1">
        <v>41887</v>
      </c>
      <c r="B988" s="5">
        <f>YEAR(Table1[[#This Row],[Order Date]])</f>
        <v>2014</v>
      </c>
      <c r="C988" s="5">
        <f>MONTH(Table1[[#This Row],[Order Date]])</f>
        <v>9</v>
      </c>
      <c r="D988" t="s">
        <v>1212</v>
      </c>
      <c r="E988" t="s">
        <v>123</v>
      </c>
      <c r="F988" t="s">
        <v>34</v>
      </c>
      <c r="G988" t="s">
        <v>47</v>
      </c>
      <c r="H988" t="s">
        <v>1213</v>
      </c>
      <c r="I988">
        <v>31.98</v>
      </c>
      <c r="J988">
        <v>2</v>
      </c>
      <c r="K988">
        <v>2</v>
      </c>
    </row>
    <row r="989" spans="1:11" ht="16.5" x14ac:dyDescent="0.3">
      <c r="A989" s="1">
        <v>41888</v>
      </c>
      <c r="B989" s="5">
        <f>YEAR(Table1[[#This Row],[Order Date]])</f>
        <v>2014</v>
      </c>
      <c r="C989" s="5">
        <f>MONTH(Table1[[#This Row],[Order Date]])</f>
        <v>9</v>
      </c>
      <c r="D989" t="s">
        <v>1214</v>
      </c>
      <c r="E989" t="s">
        <v>27</v>
      </c>
      <c r="F989" t="s">
        <v>34</v>
      </c>
      <c r="G989" t="s">
        <v>47</v>
      </c>
      <c r="H989" t="s">
        <v>797</v>
      </c>
      <c r="I989">
        <v>41.88</v>
      </c>
      <c r="J989">
        <v>6</v>
      </c>
      <c r="K989">
        <v>12.15</v>
      </c>
    </row>
    <row r="990" spans="1:11" ht="16.5" x14ac:dyDescent="0.3">
      <c r="A990" s="1">
        <v>41888</v>
      </c>
      <c r="B990" s="5">
        <f>YEAR(Table1[[#This Row],[Order Date]])</f>
        <v>2014</v>
      </c>
      <c r="C990" s="5">
        <f>MONTH(Table1[[#This Row],[Order Date]])</f>
        <v>9</v>
      </c>
      <c r="D990" t="s">
        <v>1214</v>
      </c>
      <c r="E990" t="s">
        <v>27</v>
      </c>
      <c r="F990" t="s">
        <v>11</v>
      </c>
      <c r="G990" t="s">
        <v>16</v>
      </c>
      <c r="H990" t="s">
        <v>906</v>
      </c>
      <c r="I990">
        <v>58.48</v>
      </c>
      <c r="J990">
        <v>8</v>
      </c>
      <c r="K990">
        <v>27.49</v>
      </c>
    </row>
    <row r="991" spans="1:11" ht="16.5" x14ac:dyDescent="0.3">
      <c r="A991" s="1">
        <v>41889</v>
      </c>
      <c r="B991" s="5">
        <f>YEAR(Table1[[#This Row],[Order Date]])</f>
        <v>2014</v>
      </c>
      <c r="C991" s="5">
        <f>MONTH(Table1[[#This Row],[Order Date]])</f>
        <v>9</v>
      </c>
      <c r="D991" t="s">
        <v>637</v>
      </c>
      <c r="E991" t="s">
        <v>23</v>
      </c>
      <c r="F991" t="s">
        <v>11</v>
      </c>
      <c r="G991" t="s">
        <v>18</v>
      </c>
      <c r="H991" t="s">
        <v>267</v>
      </c>
      <c r="I991">
        <v>64.78</v>
      </c>
      <c r="J991">
        <v>1</v>
      </c>
      <c r="K991">
        <v>-14.58</v>
      </c>
    </row>
    <row r="992" spans="1:11" ht="16.5" x14ac:dyDescent="0.3">
      <c r="A992" s="1">
        <v>41889</v>
      </c>
      <c r="B992" s="5">
        <f>YEAR(Table1[[#This Row],[Order Date]])</f>
        <v>2014</v>
      </c>
      <c r="C992" s="5">
        <f>MONTH(Table1[[#This Row],[Order Date]])</f>
        <v>9</v>
      </c>
      <c r="D992" t="s">
        <v>637</v>
      </c>
      <c r="E992" t="s">
        <v>23</v>
      </c>
      <c r="F992" t="s">
        <v>39</v>
      </c>
      <c r="G992" t="s">
        <v>40</v>
      </c>
      <c r="H992" t="s">
        <v>1215</v>
      </c>
      <c r="I992">
        <v>32.380000000000003</v>
      </c>
      <c r="J992">
        <v>3</v>
      </c>
      <c r="K992">
        <v>4.32</v>
      </c>
    </row>
    <row r="993" spans="1:11" ht="16.5" x14ac:dyDescent="0.3">
      <c r="A993" s="1">
        <v>41889</v>
      </c>
      <c r="B993" s="5">
        <f>YEAR(Table1[[#This Row],[Order Date]])</f>
        <v>2014</v>
      </c>
      <c r="C993" s="5">
        <f>MONTH(Table1[[#This Row],[Order Date]])</f>
        <v>9</v>
      </c>
      <c r="D993" t="s">
        <v>637</v>
      </c>
      <c r="E993" t="s">
        <v>23</v>
      </c>
      <c r="F993" t="s">
        <v>34</v>
      </c>
      <c r="G993" t="s">
        <v>47</v>
      </c>
      <c r="H993" t="s">
        <v>1216</v>
      </c>
      <c r="I993">
        <v>42.37</v>
      </c>
      <c r="J993">
        <v>2</v>
      </c>
      <c r="K993">
        <v>8.4700000000000006</v>
      </c>
    </row>
    <row r="994" spans="1:11" ht="16.5" x14ac:dyDescent="0.3">
      <c r="A994" s="1">
        <v>41889</v>
      </c>
      <c r="B994" s="5">
        <f>YEAR(Table1[[#This Row],[Order Date]])</f>
        <v>2014</v>
      </c>
      <c r="C994" s="5">
        <f>MONTH(Table1[[#This Row],[Order Date]])</f>
        <v>9</v>
      </c>
      <c r="D994" t="s">
        <v>637</v>
      </c>
      <c r="E994" t="s">
        <v>23</v>
      </c>
      <c r="F994" t="s">
        <v>39</v>
      </c>
      <c r="G994" t="s">
        <v>302</v>
      </c>
      <c r="H994" t="s">
        <v>1217</v>
      </c>
      <c r="I994">
        <v>399.54</v>
      </c>
      <c r="J994">
        <v>4</v>
      </c>
      <c r="K994">
        <v>-559.36</v>
      </c>
    </row>
    <row r="995" spans="1:11" ht="16.5" x14ac:dyDescent="0.3">
      <c r="A995" s="1">
        <v>41889</v>
      </c>
      <c r="B995" s="5">
        <f>YEAR(Table1[[#This Row],[Order Date]])</f>
        <v>2014</v>
      </c>
      <c r="C995" s="5">
        <f>MONTH(Table1[[#This Row],[Order Date]])</f>
        <v>9</v>
      </c>
      <c r="D995" t="s">
        <v>122</v>
      </c>
      <c r="E995" t="s">
        <v>840</v>
      </c>
      <c r="F995" t="s">
        <v>34</v>
      </c>
      <c r="G995" t="s">
        <v>47</v>
      </c>
      <c r="H995" t="s">
        <v>339</v>
      </c>
      <c r="I995">
        <v>57.69</v>
      </c>
      <c r="J995">
        <v>3</v>
      </c>
      <c r="K995">
        <v>23.65</v>
      </c>
    </row>
    <row r="996" spans="1:11" ht="16.5" x14ac:dyDescent="0.3">
      <c r="A996" s="1">
        <v>41889</v>
      </c>
      <c r="B996" s="5">
        <f>YEAR(Table1[[#This Row],[Order Date]])</f>
        <v>2014</v>
      </c>
      <c r="C996" s="5">
        <f>MONTH(Table1[[#This Row],[Order Date]])</f>
        <v>9</v>
      </c>
      <c r="D996" t="s">
        <v>122</v>
      </c>
      <c r="E996" t="s">
        <v>840</v>
      </c>
      <c r="F996" t="s">
        <v>11</v>
      </c>
      <c r="G996" t="s">
        <v>20</v>
      </c>
      <c r="H996" t="s">
        <v>1218</v>
      </c>
      <c r="I996">
        <v>42.81</v>
      </c>
      <c r="J996">
        <v>3</v>
      </c>
      <c r="K996">
        <v>20.12</v>
      </c>
    </row>
    <row r="997" spans="1:11" ht="16.5" x14ac:dyDescent="0.3">
      <c r="A997" s="1">
        <v>41889</v>
      </c>
      <c r="B997" s="5">
        <f>YEAR(Table1[[#This Row],[Order Date]])</f>
        <v>2014</v>
      </c>
      <c r="C997" s="5">
        <f>MONTH(Table1[[#This Row],[Order Date]])</f>
        <v>9</v>
      </c>
      <c r="D997" t="s">
        <v>122</v>
      </c>
      <c r="E997" t="s">
        <v>840</v>
      </c>
      <c r="F997" t="s">
        <v>11</v>
      </c>
      <c r="G997" t="s">
        <v>12</v>
      </c>
      <c r="H997" t="s">
        <v>1219</v>
      </c>
      <c r="I997">
        <v>12.96</v>
      </c>
      <c r="J997">
        <v>2</v>
      </c>
      <c r="K997">
        <v>6.22</v>
      </c>
    </row>
    <row r="998" spans="1:11" ht="16.5" x14ac:dyDescent="0.3">
      <c r="A998" s="1">
        <v>41889</v>
      </c>
      <c r="B998" s="5">
        <f>YEAR(Table1[[#This Row],[Order Date]])</f>
        <v>2014</v>
      </c>
      <c r="C998" s="5">
        <f>MONTH(Table1[[#This Row],[Order Date]])</f>
        <v>9</v>
      </c>
      <c r="D998" t="s">
        <v>122</v>
      </c>
      <c r="E998" t="s">
        <v>840</v>
      </c>
      <c r="F998" t="s">
        <v>34</v>
      </c>
      <c r="G998" t="s">
        <v>47</v>
      </c>
      <c r="H998" t="s">
        <v>1220</v>
      </c>
      <c r="I998">
        <v>821.88</v>
      </c>
      <c r="J998">
        <v>6</v>
      </c>
      <c r="K998">
        <v>213.69</v>
      </c>
    </row>
    <row r="999" spans="1:11" ht="16.5" x14ac:dyDescent="0.3">
      <c r="A999" s="1">
        <v>41889</v>
      </c>
      <c r="B999" s="5">
        <f>YEAR(Table1[[#This Row],[Order Date]])</f>
        <v>2014</v>
      </c>
      <c r="C999" s="5">
        <f>MONTH(Table1[[#This Row],[Order Date]])</f>
        <v>9</v>
      </c>
      <c r="D999" t="s">
        <v>122</v>
      </c>
      <c r="E999" t="s">
        <v>840</v>
      </c>
      <c r="F999" t="s">
        <v>39</v>
      </c>
      <c r="G999" t="s">
        <v>40</v>
      </c>
      <c r="H999" t="s">
        <v>832</v>
      </c>
      <c r="I999">
        <v>104.85</v>
      </c>
      <c r="J999">
        <v>3</v>
      </c>
      <c r="K999">
        <v>28.31</v>
      </c>
    </row>
    <row r="1000" spans="1:11" ht="16.5" x14ac:dyDescent="0.3">
      <c r="A1000" s="1">
        <v>41889</v>
      </c>
      <c r="B1000" s="5">
        <f>YEAR(Table1[[#This Row],[Order Date]])</f>
        <v>2014</v>
      </c>
      <c r="C1000" s="5">
        <f>MONTH(Table1[[#This Row],[Order Date]])</f>
        <v>9</v>
      </c>
      <c r="D1000" t="s">
        <v>1221</v>
      </c>
      <c r="E1000" t="s">
        <v>149</v>
      </c>
      <c r="F1000" t="s">
        <v>39</v>
      </c>
      <c r="G1000" t="s">
        <v>40</v>
      </c>
      <c r="H1000" t="s">
        <v>1222</v>
      </c>
      <c r="I1000">
        <v>377.97</v>
      </c>
      <c r="J1000">
        <v>3</v>
      </c>
      <c r="K1000">
        <v>109.61</v>
      </c>
    </row>
    <row r="1001" spans="1:11" ht="16.5" x14ac:dyDescent="0.3">
      <c r="A1001" s="1">
        <v>41889</v>
      </c>
      <c r="B1001" s="5">
        <f>YEAR(Table1[[#This Row],[Order Date]])</f>
        <v>2014</v>
      </c>
      <c r="C1001" s="5">
        <f>MONTH(Table1[[#This Row],[Order Date]])</f>
        <v>9</v>
      </c>
      <c r="D1001" t="s">
        <v>1223</v>
      </c>
      <c r="E1001" t="s">
        <v>10</v>
      </c>
      <c r="F1001" t="s">
        <v>39</v>
      </c>
      <c r="G1001" t="s">
        <v>40</v>
      </c>
      <c r="H1001" t="s">
        <v>1224</v>
      </c>
      <c r="I1001">
        <v>196.78</v>
      </c>
      <c r="J1001">
        <v>3</v>
      </c>
      <c r="K1001">
        <v>14.76</v>
      </c>
    </row>
    <row r="1002" spans="1:11" ht="16.5" x14ac:dyDescent="0.3">
      <c r="A1002" s="1">
        <v>41889</v>
      </c>
      <c r="B1002" s="5">
        <f>YEAR(Table1[[#This Row],[Order Date]])</f>
        <v>2014</v>
      </c>
      <c r="C1002" s="5">
        <f>MONTH(Table1[[#This Row],[Order Date]])</f>
        <v>9</v>
      </c>
      <c r="D1002" t="s">
        <v>1223</v>
      </c>
      <c r="E1002" t="s">
        <v>10</v>
      </c>
      <c r="F1002" t="s">
        <v>11</v>
      </c>
      <c r="G1002" t="s">
        <v>20</v>
      </c>
      <c r="H1002" t="s">
        <v>1225</v>
      </c>
      <c r="I1002">
        <v>2.92</v>
      </c>
      <c r="J1002">
        <v>2</v>
      </c>
      <c r="K1002">
        <v>-4.82</v>
      </c>
    </row>
    <row r="1003" spans="1:11" ht="16.5" x14ac:dyDescent="0.3">
      <c r="A1003" s="1">
        <v>41889</v>
      </c>
      <c r="B1003" s="5">
        <f>YEAR(Table1[[#This Row],[Order Date]])</f>
        <v>2014</v>
      </c>
      <c r="C1003" s="5">
        <f>MONTH(Table1[[#This Row],[Order Date]])</f>
        <v>9</v>
      </c>
      <c r="D1003" t="s">
        <v>1223</v>
      </c>
      <c r="E1003" t="s">
        <v>10</v>
      </c>
      <c r="F1003" t="s">
        <v>34</v>
      </c>
      <c r="G1003" t="s">
        <v>145</v>
      </c>
      <c r="H1003" t="s">
        <v>1226</v>
      </c>
      <c r="I1003">
        <v>200.8</v>
      </c>
      <c r="J1003">
        <v>1</v>
      </c>
      <c r="K1003">
        <v>-22.95</v>
      </c>
    </row>
    <row r="1004" spans="1:11" ht="16.5" x14ac:dyDescent="0.3">
      <c r="A1004" s="1">
        <v>41889</v>
      </c>
      <c r="B1004" s="5">
        <f>YEAR(Table1[[#This Row],[Order Date]])</f>
        <v>2014</v>
      </c>
      <c r="C1004" s="5">
        <f>MONTH(Table1[[#This Row],[Order Date]])</f>
        <v>9</v>
      </c>
      <c r="D1004" t="s">
        <v>1223</v>
      </c>
      <c r="E1004" t="s">
        <v>10</v>
      </c>
      <c r="F1004" t="s">
        <v>39</v>
      </c>
      <c r="G1004" t="s">
        <v>52</v>
      </c>
      <c r="H1004" t="s">
        <v>1227</v>
      </c>
      <c r="I1004">
        <v>46.69</v>
      </c>
      <c r="J1004">
        <v>4</v>
      </c>
      <c r="K1004">
        <v>-2.92</v>
      </c>
    </row>
    <row r="1005" spans="1:11" ht="16.5" x14ac:dyDescent="0.3">
      <c r="A1005" s="1">
        <v>41889</v>
      </c>
      <c r="B1005" s="5">
        <f>YEAR(Table1[[#This Row],[Order Date]])</f>
        <v>2014</v>
      </c>
      <c r="C1005" s="5">
        <f>MONTH(Table1[[#This Row],[Order Date]])</f>
        <v>9</v>
      </c>
      <c r="D1005" t="s">
        <v>1223</v>
      </c>
      <c r="E1005" t="s">
        <v>10</v>
      </c>
      <c r="F1005" t="s">
        <v>11</v>
      </c>
      <c r="G1005" t="s">
        <v>24</v>
      </c>
      <c r="H1005" t="s">
        <v>147</v>
      </c>
      <c r="I1005">
        <v>21.86</v>
      </c>
      <c r="J1005">
        <v>3</v>
      </c>
      <c r="K1005">
        <v>3.55</v>
      </c>
    </row>
    <row r="1006" spans="1:11" ht="16.5" x14ac:dyDescent="0.3">
      <c r="A1006" s="1">
        <v>41889</v>
      </c>
      <c r="B1006" s="5">
        <f>YEAR(Table1[[#This Row],[Order Date]])</f>
        <v>2014</v>
      </c>
      <c r="C1006" s="5">
        <f>MONTH(Table1[[#This Row],[Order Date]])</f>
        <v>9</v>
      </c>
      <c r="D1006" t="s">
        <v>301</v>
      </c>
      <c r="E1006" t="s">
        <v>840</v>
      </c>
      <c r="F1006" t="s">
        <v>34</v>
      </c>
      <c r="G1006" t="s">
        <v>145</v>
      </c>
      <c r="H1006" t="s">
        <v>473</v>
      </c>
      <c r="I1006">
        <v>429.9</v>
      </c>
      <c r="J1006">
        <v>5</v>
      </c>
      <c r="K1006">
        <v>111.77</v>
      </c>
    </row>
    <row r="1007" spans="1:11" ht="16.5" x14ac:dyDescent="0.3">
      <c r="A1007" s="1">
        <v>41889</v>
      </c>
      <c r="B1007" s="5">
        <f>YEAR(Table1[[#This Row],[Order Date]])</f>
        <v>2014</v>
      </c>
      <c r="C1007" s="5">
        <f>MONTH(Table1[[#This Row],[Order Date]])</f>
        <v>9</v>
      </c>
      <c r="D1007" t="s">
        <v>301</v>
      </c>
      <c r="E1007" t="s">
        <v>840</v>
      </c>
      <c r="F1007" t="s">
        <v>11</v>
      </c>
      <c r="G1007" t="s">
        <v>20</v>
      </c>
      <c r="H1007" t="s">
        <v>1228</v>
      </c>
      <c r="I1007">
        <v>32.06</v>
      </c>
      <c r="J1007">
        <v>2</v>
      </c>
      <c r="K1007">
        <v>15.39</v>
      </c>
    </row>
    <row r="1008" spans="1:11" ht="16.5" x14ac:dyDescent="0.3">
      <c r="A1008" s="1">
        <v>41889</v>
      </c>
      <c r="B1008" s="5">
        <f>YEAR(Table1[[#This Row],[Order Date]])</f>
        <v>2014</v>
      </c>
      <c r="C1008" s="5">
        <f>MONTH(Table1[[#This Row],[Order Date]])</f>
        <v>9</v>
      </c>
      <c r="D1008" t="s">
        <v>301</v>
      </c>
      <c r="E1008" t="s">
        <v>840</v>
      </c>
      <c r="F1008" t="s">
        <v>34</v>
      </c>
      <c r="G1008" t="s">
        <v>35</v>
      </c>
      <c r="H1008" t="s">
        <v>862</v>
      </c>
      <c r="I1008">
        <v>161.96</v>
      </c>
      <c r="J1008">
        <v>2</v>
      </c>
      <c r="K1008">
        <v>45.35</v>
      </c>
    </row>
    <row r="1009" spans="1:11" ht="16.5" x14ac:dyDescent="0.3">
      <c r="A1009" s="1">
        <v>41889</v>
      </c>
      <c r="B1009" s="5">
        <f>YEAR(Table1[[#This Row],[Order Date]])</f>
        <v>2014</v>
      </c>
      <c r="C1009" s="5">
        <f>MONTH(Table1[[#This Row],[Order Date]])</f>
        <v>9</v>
      </c>
      <c r="D1009" t="s">
        <v>301</v>
      </c>
      <c r="E1009" t="s">
        <v>840</v>
      </c>
      <c r="F1009" t="s">
        <v>11</v>
      </c>
      <c r="G1009" t="s">
        <v>18</v>
      </c>
      <c r="H1009" t="s">
        <v>1229</v>
      </c>
      <c r="I1009">
        <v>19.86</v>
      </c>
      <c r="J1009">
        <v>2</v>
      </c>
      <c r="K1009">
        <v>5.76</v>
      </c>
    </row>
    <row r="1010" spans="1:11" ht="16.5" x14ac:dyDescent="0.3">
      <c r="A1010" s="1">
        <v>41889</v>
      </c>
      <c r="B1010" s="5">
        <f>YEAR(Table1[[#This Row],[Order Date]])</f>
        <v>2014</v>
      </c>
      <c r="C1010" s="5">
        <f>MONTH(Table1[[#This Row],[Order Date]])</f>
        <v>9</v>
      </c>
      <c r="D1010" t="s">
        <v>1230</v>
      </c>
      <c r="E1010" t="s">
        <v>27</v>
      </c>
      <c r="F1010" t="s">
        <v>11</v>
      </c>
      <c r="G1010" t="s">
        <v>200</v>
      </c>
      <c r="H1010" t="s">
        <v>1231</v>
      </c>
      <c r="I1010">
        <v>27.36</v>
      </c>
      <c r="J1010">
        <v>4</v>
      </c>
      <c r="K1010">
        <v>7.39</v>
      </c>
    </row>
    <row r="1011" spans="1:11" ht="16.5" x14ac:dyDescent="0.3">
      <c r="A1011" s="1">
        <v>41889</v>
      </c>
      <c r="B1011" s="5">
        <f>YEAR(Table1[[#This Row],[Order Date]])</f>
        <v>2014</v>
      </c>
      <c r="C1011" s="5">
        <f>MONTH(Table1[[#This Row],[Order Date]])</f>
        <v>9</v>
      </c>
      <c r="D1011" t="s">
        <v>1230</v>
      </c>
      <c r="E1011" t="s">
        <v>27</v>
      </c>
      <c r="F1011" t="s">
        <v>11</v>
      </c>
      <c r="G1011" t="s">
        <v>12</v>
      </c>
      <c r="H1011" t="s">
        <v>13</v>
      </c>
      <c r="I1011">
        <v>20.56</v>
      </c>
      <c r="J1011">
        <v>2</v>
      </c>
      <c r="K1011">
        <v>9.66</v>
      </c>
    </row>
    <row r="1012" spans="1:11" ht="16.5" x14ac:dyDescent="0.3">
      <c r="A1012" s="1">
        <v>41889</v>
      </c>
      <c r="B1012" s="5">
        <f>YEAR(Table1[[#This Row],[Order Date]])</f>
        <v>2014</v>
      </c>
      <c r="C1012" s="5">
        <f>MONTH(Table1[[#This Row],[Order Date]])</f>
        <v>9</v>
      </c>
      <c r="D1012" t="s">
        <v>1230</v>
      </c>
      <c r="E1012" t="s">
        <v>27</v>
      </c>
      <c r="F1012" t="s">
        <v>11</v>
      </c>
      <c r="G1012" t="s">
        <v>20</v>
      </c>
      <c r="H1012" t="s">
        <v>1232</v>
      </c>
      <c r="I1012">
        <v>83.92</v>
      </c>
      <c r="J1012">
        <v>5</v>
      </c>
      <c r="K1012">
        <v>31.47</v>
      </c>
    </row>
    <row r="1013" spans="1:11" ht="16.5" x14ac:dyDescent="0.3">
      <c r="A1013" s="1">
        <v>41889</v>
      </c>
      <c r="B1013" s="5">
        <f>YEAR(Table1[[#This Row],[Order Date]])</f>
        <v>2014</v>
      </c>
      <c r="C1013" s="5">
        <f>MONTH(Table1[[#This Row],[Order Date]])</f>
        <v>9</v>
      </c>
      <c r="D1013" t="s">
        <v>740</v>
      </c>
      <c r="E1013" t="s">
        <v>15</v>
      </c>
      <c r="F1013" t="s">
        <v>11</v>
      </c>
      <c r="G1013" t="s">
        <v>43</v>
      </c>
      <c r="H1013" t="s">
        <v>1233</v>
      </c>
      <c r="I1013">
        <v>13.16</v>
      </c>
      <c r="J1013">
        <v>5</v>
      </c>
      <c r="K1013">
        <v>4.1100000000000003</v>
      </c>
    </row>
    <row r="1014" spans="1:11" ht="16.5" x14ac:dyDescent="0.3">
      <c r="A1014" s="1">
        <v>41889</v>
      </c>
      <c r="B1014" s="5">
        <f>YEAR(Table1[[#This Row],[Order Date]])</f>
        <v>2014</v>
      </c>
      <c r="C1014" s="5">
        <f>MONTH(Table1[[#This Row],[Order Date]])</f>
        <v>9</v>
      </c>
      <c r="D1014" t="s">
        <v>740</v>
      </c>
      <c r="E1014" t="s">
        <v>15</v>
      </c>
      <c r="F1014" t="s">
        <v>11</v>
      </c>
      <c r="G1014" t="s">
        <v>20</v>
      </c>
      <c r="H1014" t="s">
        <v>682</v>
      </c>
      <c r="I1014">
        <v>3.83</v>
      </c>
      <c r="J1014">
        <v>3</v>
      </c>
      <c r="K1014">
        <v>-6.51</v>
      </c>
    </row>
    <row r="1015" spans="1:11" ht="16.5" x14ac:dyDescent="0.3">
      <c r="A1015" s="1">
        <v>41889</v>
      </c>
      <c r="B1015" s="5">
        <f>YEAR(Table1[[#This Row],[Order Date]])</f>
        <v>2014</v>
      </c>
      <c r="C1015" s="5">
        <f>MONTH(Table1[[#This Row],[Order Date]])</f>
        <v>9</v>
      </c>
      <c r="D1015" t="s">
        <v>740</v>
      </c>
      <c r="E1015" t="s">
        <v>15</v>
      </c>
      <c r="F1015" t="s">
        <v>11</v>
      </c>
      <c r="G1015" t="s">
        <v>20</v>
      </c>
      <c r="H1015" t="s">
        <v>37</v>
      </c>
      <c r="I1015">
        <v>304.99</v>
      </c>
      <c r="J1015">
        <v>5</v>
      </c>
      <c r="K1015">
        <v>-533.73</v>
      </c>
    </row>
    <row r="1016" spans="1:11" ht="16.5" x14ac:dyDescent="0.3">
      <c r="A1016" s="1">
        <v>41890</v>
      </c>
      <c r="B1016" s="5">
        <f>YEAR(Table1[[#This Row],[Order Date]])</f>
        <v>2014</v>
      </c>
      <c r="C1016" s="5">
        <f>MONTH(Table1[[#This Row],[Order Date]])</f>
        <v>9</v>
      </c>
      <c r="D1016" t="s">
        <v>1234</v>
      </c>
      <c r="E1016" t="s">
        <v>10</v>
      </c>
      <c r="F1016" t="s">
        <v>11</v>
      </c>
      <c r="G1016" t="s">
        <v>24</v>
      </c>
      <c r="H1016" t="s">
        <v>1235</v>
      </c>
      <c r="I1016">
        <v>9.94</v>
      </c>
      <c r="J1016">
        <v>3</v>
      </c>
      <c r="K1016">
        <v>2.73</v>
      </c>
    </row>
    <row r="1017" spans="1:11" ht="16.5" x14ac:dyDescent="0.3">
      <c r="A1017" s="1">
        <v>41890</v>
      </c>
      <c r="B1017" s="5">
        <f>YEAR(Table1[[#This Row],[Order Date]])</f>
        <v>2014</v>
      </c>
      <c r="C1017" s="5">
        <f>MONTH(Table1[[#This Row],[Order Date]])</f>
        <v>9</v>
      </c>
      <c r="D1017" t="s">
        <v>1234</v>
      </c>
      <c r="E1017" t="s">
        <v>10</v>
      </c>
      <c r="F1017" t="s">
        <v>39</v>
      </c>
      <c r="G1017" t="s">
        <v>302</v>
      </c>
      <c r="H1017" t="s">
        <v>1236</v>
      </c>
      <c r="I1017">
        <v>8159.95</v>
      </c>
      <c r="J1017">
        <v>8</v>
      </c>
      <c r="K1017">
        <v>-1359.99</v>
      </c>
    </row>
    <row r="1018" spans="1:11" ht="16.5" x14ac:dyDescent="0.3">
      <c r="A1018" s="1">
        <v>41890</v>
      </c>
      <c r="B1018" s="5">
        <f>YEAR(Table1[[#This Row],[Order Date]])</f>
        <v>2014</v>
      </c>
      <c r="C1018" s="5">
        <f>MONTH(Table1[[#This Row],[Order Date]])</f>
        <v>9</v>
      </c>
      <c r="D1018" t="s">
        <v>1234</v>
      </c>
      <c r="E1018" t="s">
        <v>10</v>
      </c>
      <c r="F1018" t="s">
        <v>11</v>
      </c>
      <c r="G1018" t="s">
        <v>18</v>
      </c>
      <c r="H1018" t="s">
        <v>153</v>
      </c>
      <c r="I1018">
        <v>275.93</v>
      </c>
      <c r="J1018">
        <v>3</v>
      </c>
      <c r="K1018">
        <v>-58.63</v>
      </c>
    </row>
    <row r="1019" spans="1:11" ht="16.5" x14ac:dyDescent="0.3">
      <c r="A1019" s="1">
        <v>41890</v>
      </c>
      <c r="B1019" s="5">
        <f>YEAR(Table1[[#This Row],[Order Date]])</f>
        <v>2014</v>
      </c>
      <c r="C1019" s="5">
        <f>MONTH(Table1[[#This Row],[Order Date]])</f>
        <v>9</v>
      </c>
      <c r="D1019" t="s">
        <v>1234</v>
      </c>
      <c r="E1019" t="s">
        <v>10</v>
      </c>
      <c r="F1019" t="s">
        <v>34</v>
      </c>
      <c r="G1019" t="s">
        <v>35</v>
      </c>
      <c r="H1019" t="s">
        <v>1237</v>
      </c>
      <c r="I1019">
        <v>1740.06</v>
      </c>
      <c r="J1019">
        <v>9</v>
      </c>
      <c r="K1019">
        <v>-24.86</v>
      </c>
    </row>
    <row r="1020" spans="1:11" ht="16.5" x14ac:dyDescent="0.3">
      <c r="A1020" s="1">
        <v>41890</v>
      </c>
      <c r="B1020" s="5">
        <f>YEAR(Table1[[#This Row],[Order Date]])</f>
        <v>2014</v>
      </c>
      <c r="C1020" s="5">
        <f>MONTH(Table1[[#This Row],[Order Date]])</f>
        <v>9</v>
      </c>
      <c r="D1020" t="s">
        <v>1234</v>
      </c>
      <c r="E1020" t="s">
        <v>10</v>
      </c>
      <c r="F1020" t="s">
        <v>11</v>
      </c>
      <c r="G1020" t="s">
        <v>24</v>
      </c>
      <c r="H1020" t="s">
        <v>779</v>
      </c>
      <c r="I1020">
        <v>32.06</v>
      </c>
      <c r="J1020">
        <v>6</v>
      </c>
      <c r="K1020">
        <v>6.81</v>
      </c>
    </row>
    <row r="1021" spans="1:11" ht="16.5" x14ac:dyDescent="0.3">
      <c r="A1021" s="1">
        <v>41890</v>
      </c>
      <c r="B1021" s="5">
        <f>YEAR(Table1[[#This Row],[Order Date]])</f>
        <v>2014</v>
      </c>
      <c r="C1021" s="5">
        <f>MONTH(Table1[[#This Row],[Order Date]])</f>
        <v>9</v>
      </c>
      <c r="D1021" t="s">
        <v>1234</v>
      </c>
      <c r="E1021" t="s">
        <v>10</v>
      </c>
      <c r="F1021" t="s">
        <v>11</v>
      </c>
      <c r="G1021" t="s">
        <v>92</v>
      </c>
      <c r="H1021" t="s">
        <v>1238</v>
      </c>
      <c r="I1021">
        <v>177.98</v>
      </c>
      <c r="J1021">
        <v>5</v>
      </c>
      <c r="K1021">
        <v>-453.85</v>
      </c>
    </row>
    <row r="1022" spans="1:11" ht="16.5" x14ac:dyDescent="0.3">
      <c r="A1022" s="1">
        <v>41890</v>
      </c>
      <c r="B1022" s="5">
        <f>YEAR(Table1[[#This Row],[Order Date]])</f>
        <v>2014</v>
      </c>
      <c r="C1022" s="5">
        <f>MONTH(Table1[[#This Row],[Order Date]])</f>
        <v>9</v>
      </c>
      <c r="D1022" t="s">
        <v>1234</v>
      </c>
      <c r="E1022" t="s">
        <v>10</v>
      </c>
      <c r="F1022" t="s">
        <v>39</v>
      </c>
      <c r="G1022" t="s">
        <v>40</v>
      </c>
      <c r="H1022" t="s">
        <v>1239</v>
      </c>
      <c r="I1022">
        <v>143.97999999999999</v>
      </c>
      <c r="J1022">
        <v>3</v>
      </c>
      <c r="K1022">
        <v>9</v>
      </c>
    </row>
    <row r="1023" spans="1:11" ht="16.5" x14ac:dyDescent="0.3">
      <c r="A1023" s="1">
        <v>41890</v>
      </c>
      <c r="B1023" s="5">
        <f>YEAR(Table1[[#This Row],[Order Date]])</f>
        <v>2014</v>
      </c>
      <c r="C1023" s="5">
        <f>MONTH(Table1[[#This Row],[Order Date]])</f>
        <v>9</v>
      </c>
      <c r="D1023" t="s">
        <v>1074</v>
      </c>
      <c r="E1023" t="s">
        <v>27</v>
      </c>
      <c r="F1023" t="s">
        <v>39</v>
      </c>
      <c r="G1023" t="s">
        <v>52</v>
      </c>
      <c r="H1023" t="s">
        <v>1240</v>
      </c>
      <c r="I1023">
        <v>49.98</v>
      </c>
      <c r="J1023">
        <v>2</v>
      </c>
      <c r="K1023">
        <v>8.5</v>
      </c>
    </row>
    <row r="1024" spans="1:11" ht="16.5" x14ac:dyDescent="0.3">
      <c r="A1024" s="1">
        <v>41890</v>
      </c>
      <c r="B1024" s="5">
        <f>YEAR(Table1[[#This Row],[Order Date]])</f>
        <v>2014</v>
      </c>
      <c r="C1024" s="5">
        <f>MONTH(Table1[[#This Row],[Order Date]])</f>
        <v>9</v>
      </c>
      <c r="D1024" t="s">
        <v>1241</v>
      </c>
      <c r="E1024" t="s">
        <v>10</v>
      </c>
      <c r="F1024" t="s">
        <v>11</v>
      </c>
      <c r="G1024" t="s">
        <v>20</v>
      </c>
      <c r="H1024" t="s">
        <v>697</v>
      </c>
      <c r="I1024">
        <v>51.18</v>
      </c>
      <c r="J1024">
        <v>4</v>
      </c>
      <c r="K1024">
        <v>-79.34</v>
      </c>
    </row>
    <row r="1025" spans="1:11" ht="16.5" x14ac:dyDescent="0.3">
      <c r="A1025" s="1">
        <v>41890</v>
      </c>
      <c r="B1025" s="5">
        <f>YEAR(Table1[[#This Row],[Order Date]])</f>
        <v>2014</v>
      </c>
      <c r="C1025" s="5">
        <f>MONTH(Table1[[#This Row],[Order Date]])</f>
        <v>9</v>
      </c>
      <c r="D1025" t="s">
        <v>1242</v>
      </c>
      <c r="E1025" t="s">
        <v>30</v>
      </c>
      <c r="F1025" t="s">
        <v>39</v>
      </c>
      <c r="G1025" t="s">
        <v>52</v>
      </c>
      <c r="H1025" t="s">
        <v>1243</v>
      </c>
      <c r="I1025">
        <v>32.97</v>
      </c>
      <c r="J1025">
        <v>3</v>
      </c>
      <c r="K1025">
        <v>12.86</v>
      </c>
    </row>
    <row r="1026" spans="1:11" ht="16.5" x14ac:dyDescent="0.3">
      <c r="A1026" s="1">
        <v>41890</v>
      </c>
      <c r="B1026" s="5">
        <f>YEAR(Table1[[#This Row],[Order Date]])</f>
        <v>2014</v>
      </c>
      <c r="C1026" s="5">
        <f>MONTH(Table1[[#This Row],[Order Date]])</f>
        <v>9</v>
      </c>
      <c r="D1026" t="s">
        <v>1242</v>
      </c>
      <c r="E1026" t="s">
        <v>30</v>
      </c>
      <c r="F1026" t="s">
        <v>39</v>
      </c>
      <c r="G1026" t="s">
        <v>52</v>
      </c>
      <c r="H1026" t="s">
        <v>986</v>
      </c>
      <c r="I1026">
        <v>83.88</v>
      </c>
      <c r="J1026">
        <v>4</v>
      </c>
      <c r="K1026">
        <v>30.2</v>
      </c>
    </row>
    <row r="1027" spans="1:11" ht="16.5" x14ac:dyDescent="0.3">
      <c r="A1027" s="1">
        <v>41890</v>
      </c>
      <c r="B1027" s="5">
        <f>YEAR(Table1[[#This Row],[Order Date]])</f>
        <v>2014</v>
      </c>
      <c r="C1027" s="5">
        <f>MONTH(Table1[[#This Row],[Order Date]])</f>
        <v>9</v>
      </c>
      <c r="D1027" t="s">
        <v>910</v>
      </c>
      <c r="E1027" t="s">
        <v>27</v>
      </c>
      <c r="F1027" t="s">
        <v>11</v>
      </c>
      <c r="G1027" t="s">
        <v>92</v>
      </c>
      <c r="H1027" t="s">
        <v>1244</v>
      </c>
      <c r="I1027">
        <v>56.65</v>
      </c>
      <c r="J1027">
        <v>5</v>
      </c>
      <c r="K1027">
        <v>24.36</v>
      </c>
    </row>
    <row r="1028" spans="1:11" ht="16.5" x14ac:dyDescent="0.3">
      <c r="A1028" s="1">
        <v>41890</v>
      </c>
      <c r="B1028" s="5">
        <f>YEAR(Table1[[#This Row],[Order Date]])</f>
        <v>2014</v>
      </c>
      <c r="C1028" s="5">
        <f>MONTH(Table1[[#This Row],[Order Date]])</f>
        <v>9</v>
      </c>
      <c r="D1028" t="s">
        <v>910</v>
      </c>
      <c r="E1028" t="s">
        <v>27</v>
      </c>
      <c r="F1028" t="s">
        <v>11</v>
      </c>
      <c r="G1028" t="s">
        <v>18</v>
      </c>
      <c r="H1028" t="s">
        <v>1245</v>
      </c>
      <c r="I1028">
        <v>14.97</v>
      </c>
      <c r="J1028">
        <v>1</v>
      </c>
      <c r="K1028">
        <v>4.1900000000000004</v>
      </c>
    </row>
    <row r="1029" spans="1:11" ht="16.5" x14ac:dyDescent="0.3">
      <c r="A1029" s="1">
        <v>41890</v>
      </c>
      <c r="B1029" s="5">
        <f>YEAR(Table1[[#This Row],[Order Date]])</f>
        <v>2014</v>
      </c>
      <c r="C1029" s="5">
        <f>MONTH(Table1[[#This Row],[Order Date]])</f>
        <v>9</v>
      </c>
      <c r="D1029" t="s">
        <v>910</v>
      </c>
      <c r="E1029" t="s">
        <v>27</v>
      </c>
      <c r="F1029" t="s">
        <v>11</v>
      </c>
      <c r="G1029" t="s">
        <v>43</v>
      </c>
      <c r="H1029" t="s">
        <v>1246</v>
      </c>
      <c r="I1029">
        <v>4.0199999999999996</v>
      </c>
      <c r="J1029">
        <v>2</v>
      </c>
      <c r="K1029">
        <v>1.97</v>
      </c>
    </row>
    <row r="1030" spans="1:11" ht="16.5" x14ac:dyDescent="0.3">
      <c r="A1030" s="1">
        <v>41890</v>
      </c>
      <c r="B1030" s="5">
        <f>YEAR(Table1[[#This Row],[Order Date]])</f>
        <v>2014</v>
      </c>
      <c r="C1030" s="5">
        <f>MONTH(Table1[[#This Row],[Order Date]])</f>
        <v>9</v>
      </c>
      <c r="D1030" t="s">
        <v>677</v>
      </c>
      <c r="E1030" t="s">
        <v>55</v>
      </c>
      <c r="F1030" t="s">
        <v>11</v>
      </c>
      <c r="G1030" t="s">
        <v>43</v>
      </c>
      <c r="H1030" t="s">
        <v>1247</v>
      </c>
      <c r="I1030">
        <v>45</v>
      </c>
      <c r="J1030">
        <v>9</v>
      </c>
      <c r="K1030">
        <v>21.6</v>
      </c>
    </row>
    <row r="1031" spans="1:11" ht="16.5" x14ac:dyDescent="0.3">
      <c r="A1031" s="1">
        <v>41890</v>
      </c>
      <c r="B1031" s="5">
        <f>YEAR(Table1[[#This Row],[Order Date]])</f>
        <v>2014</v>
      </c>
      <c r="C1031" s="5">
        <f>MONTH(Table1[[#This Row],[Order Date]])</f>
        <v>9</v>
      </c>
      <c r="D1031" t="s">
        <v>677</v>
      </c>
      <c r="E1031" t="s">
        <v>55</v>
      </c>
      <c r="F1031" t="s">
        <v>39</v>
      </c>
      <c r="G1031" t="s">
        <v>302</v>
      </c>
      <c r="H1031" t="s">
        <v>1248</v>
      </c>
      <c r="I1031">
        <v>209.97</v>
      </c>
      <c r="J1031">
        <v>3</v>
      </c>
      <c r="K1031">
        <v>90.29</v>
      </c>
    </row>
    <row r="1032" spans="1:11" ht="16.5" x14ac:dyDescent="0.3">
      <c r="A1032" s="1">
        <v>41890</v>
      </c>
      <c r="B1032" s="5">
        <f>YEAR(Table1[[#This Row],[Order Date]])</f>
        <v>2014</v>
      </c>
      <c r="C1032" s="5">
        <f>MONTH(Table1[[#This Row],[Order Date]])</f>
        <v>9</v>
      </c>
      <c r="D1032" t="s">
        <v>1249</v>
      </c>
      <c r="E1032" t="s">
        <v>149</v>
      </c>
      <c r="F1032" t="s">
        <v>11</v>
      </c>
      <c r="G1032" t="s">
        <v>92</v>
      </c>
      <c r="H1032" t="s">
        <v>1250</v>
      </c>
      <c r="I1032">
        <v>16.78</v>
      </c>
      <c r="J1032">
        <v>2</v>
      </c>
      <c r="K1032">
        <v>4.2</v>
      </c>
    </row>
    <row r="1033" spans="1:11" ht="16.5" x14ac:dyDescent="0.3">
      <c r="A1033" s="1">
        <v>41890</v>
      </c>
      <c r="B1033" s="5">
        <f>YEAR(Table1[[#This Row],[Order Date]])</f>
        <v>2014</v>
      </c>
      <c r="C1033" s="5">
        <f>MONTH(Table1[[#This Row],[Order Date]])</f>
        <v>9</v>
      </c>
      <c r="D1033" t="s">
        <v>1251</v>
      </c>
      <c r="E1033" t="s">
        <v>164</v>
      </c>
      <c r="F1033" t="s">
        <v>11</v>
      </c>
      <c r="G1033" t="s">
        <v>24</v>
      </c>
      <c r="H1033" t="s">
        <v>1252</v>
      </c>
      <c r="I1033">
        <v>5.88</v>
      </c>
      <c r="J1033">
        <v>2</v>
      </c>
      <c r="K1033">
        <v>2.65</v>
      </c>
    </row>
    <row r="1034" spans="1:11" ht="16.5" x14ac:dyDescent="0.3">
      <c r="A1034" s="1">
        <v>41890</v>
      </c>
      <c r="B1034" s="5">
        <f>YEAR(Table1[[#This Row],[Order Date]])</f>
        <v>2014</v>
      </c>
      <c r="C1034" s="5">
        <f>MONTH(Table1[[#This Row],[Order Date]])</f>
        <v>9</v>
      </c>
      <c r="D1034" t="s">
        <v>1251</v>
      </c>
      <c r="E1034" t="s">
        <v>164</v>
      </c>
      <c r="F1034" t="s">
        <v>34</v>
      </c>
      <c r="G1034" t="s">
        <v>35</v>
      </c>
      <c r="H1034" t="s">
        <v>864</v>
      </c>
      <c r="I1034">
        <v>975.92</v>
      </c>
      <c r="J1034">
        <v>5</v>
      </c>
      <c r="K1034">
        <v>121.99</v>
      </c>
    </row>
    <row r="1035" spans="1:11" ht="16.5" x14ac:dyDescent="0.3">
      <c r="A1035" s="1">
        <v>41890</v>
      </c>
      <c r="B1035" s="5">
        <f>YEAR(Table1[[#This Row],[Order Date]])</f>
        <v>2014</v>
      </c>
      <c r="C1035" s="5">
        <f>MONTH(Table1[[#This Row],[Order Date]])</f>
        <v>9</v>
      </c>
      <c r="D1035" t="s">
        <v>1251</v>
      </c>
      <c r="E1035" t="s">
        <v>164</v>
      </c>
      <c r="F1035" t="s">
        <v>11</v>
      </c>
      <c r="G1035" t="s">
        <v>24</v>
      </c>
      <c r="H1035" t="s">
        <v>1253</v>
      </c>
      <c r="I1035">
        <v>303.83999999999997</v>
      </c>
      <c r="J1035">
        <v>8</v>
      </c>
      <c r="K1035">
        <v>91.15</v>
      </c>
    </row>
    <row r="1036" spans="1:11" ht="16.5" x14ac:dyDescent="0.3">
      <c r="A1036" s="1">
        <v>41890</v>
      </c>
      <c r="B1036" s="5">
        <f>YEAR(Table1[[#This Row],[Order Date]])</f>
        <v>2014</v>
      </c>
      <c r="C1036" s="5">
        <f>MONTH(Table1[[#This Row],[Order Date]])</f>
        <v>9</v>
      </c>
      <c r="D1036" t="s">
        <v>1251</v>
      </c>
      <c r="E1036" t="s">
        <v>164</v>
      </c>
      <c r="F1036" t="s">
        <v>11</v>
      </c>
      <c r="G1036" t="s">
        <v>18</v>
      </c>
      <c r="H1036" t="s">
        <v>297</v>
      </c>
      <c r="I1036">
        <v>485.88</v>
      </c>
      <c r="J1036">
        <v>6</v>
      </c>
      <c r="K1036">
        <v>19.440000000000001</v>
      </c>
    </row>
    <row r="1037" spans="1:11" ht="16.5" x14ac:dyDescent="0.3">
      <c r="A1037" s="1">
        <v>41890</v>
      </c>
      <c r="B1037" s="5">
        <f>YEAR(Table1[[#This Row],[Order Date]])</f>
        <v>2014</v>
      </c>
      <c r="C1037" s="5">
        <f>MONTH(Table1[[#This Row],[Order Date]])</f>
        <v>9</v>
      </c>
      <c r="D1037" t="s">
        <v>1254</v>
      </c>
      <c r="E1037" t="s">
        <v>10</v>
      </c>
      <c r="F1037" t="s">
        <v>11</v>
      </c>
      <c r="G1037" t="s">
        <v>12</v>
      </c>
      <c r="H1037" t="s">
        <v>276</v>
      </c>
      <c r="I1037">
        <v>17.899999999999999</v>
      </c>
      <c r="J1037">
        <v>2</v>
      </c>
      <c r="K1037">
        <v>6.27</v>
      </c>
    </row>
    <row r="1038" spans="1:11" ht="16.5" x14ac:dyDescent="0.3">
      <c r="A1038" s="1">
        <v>41890</v>
      </c>
      <c r="B1038" s="5">
        <f>YEAR(Table1[[#This Row],[Order Date]])</f>
        <v>2014</v>
      </c>
      <c r="C1038" s="5">
        <f>MONTH(Table1[[#This Row],[Order Date]])</f>
        <v>9</v>
      </c>
      <c r="D1038" t="s">
        <v>1254</v>
      </c>
      <c r="E1038" t="s">
        <v>10</v>
      </c>
      <c r="F1038" t="s">
        <v>34</v>
      </c>
      <c r="G1038" t="s">
        <v>35</v>
      </c>
      <c r="H1038" t="s">
        <v>1237</v>
      </c>
      <c r="I1038">
        <v>966.7</v>
      </c>
      <c r="J1038">
        <v>5</v>
      </c>
      <c r="K1038">
        <v>-13.81</v>
      </c>
    </row>
    <row r="1039" spans="1:11" ht="16.5" x14ac:dyDescent="0.3">
      <c r="A1039" s="1">
        <v>41890</v>
      </c>
      <c r="B1039" s="5">
        <f>YEAR(Table1[[#This Row],[Order Date]])</f>
        <v>2014</v>
      </c>
      <c r="C1039" s="5">
        <f>MONTH(Table1[[#This Row],[Order Date]])</f>
        <v>9</v>
      </c>
      <c r="D1039" t="s">
        <v>1254</v>
      </c>
      <c r="E1039" t="s">
        <v>10</v>
      </c>
      <c r="F1039" t="s">
        <v>11</v>
      </c>
      <c r="G1039" t="s">
        <v>12</v>
      </c>
      <c r="H1039" t="s">
        <v>1255</v>
      </c>
      <c r="I1039">
        <v>182.11</v>
      </c>
      <c r="J1039">
        <v>6</v>
      </c>
      <c r="K1039">
        <v>61.46</v>
      </c>
    </row>
    <row r="1040" spans="1:11" ht="16.5" x14ac:dyDescent="0.3">
      <c r="A1040" s="1">
        <v>41890</v>
      </c>
      <c r="B1040" s="5">
        <f>YEAR(Table1[[#This Row],[Order Date]])</f>
        <v>2014</v>
      </c>
      <c r="C1040" s="5">
        <f>MONTH(Table1[[#This Row],[Order Date]])</f>
        <v>9</v>
      </c>
      <c r="D1040" t="s">
        <v>1181</v>
      </c>
      <c r="E1040" t="s">
        <v>149</v>
      </c>
      <c r="F1040" t="s">
        <v>34</v>
      </c>
      <c r="G1040" t="s">
        <v>35</v>
      </c>
      <c r="H1040" t="s">
        <v>1256</v>
      </c>
      <c r="I1040">
        <v>172.76</v>
      </c>
      <c r="J1040">
        <v>2</v>
      </c>
      <c r="K1040">
        <v>13.44</v>
      </c>
    </row>
    <row r="1041" spans="1:11" ht="16.5" x14ac:dyDescent="0.3">
      <c r="A1041" s="1">
        <v>41890</v>
      </c>
      <c r="B1041" s="5">
        <f>YEAR(Table1[[#This Row],[Order Date]])</f>
        <v>2014</v>
      </c>
      <c r="C1041" s="5">
        <f>MONTH(Table1[[#This Row],[Order Date]])</f>
        <v>9</v>
      </c>
      <c r="D1041" t="s">
        <v>1181</v>
      </c>
      <c r="E1041" t="s">
        <v>149</v>
      </c>
      <c r="F1041" t="s">
        <v>11</v>
      </c>
      <c r="G1041" t="s">
        <v>24</v>
      </c>
      <c r="H1041" t="s">
        <v>841</v>
      </c>
      <c r="I1041">
        <v>3.52</v>
      </c>
      <c r="J1041">
        <v>2</v>
      </c>
      <c r="K1041">
        <v>1.69</v>
      </c>
    </row>
    <row r="1042" spans="1:11" ht="16.5" x14ac:dyDescent="0.3">
      <c r="A1042" s="1">
        <v>41890</v>
      </c>
      <c r="B1042" s="5">
        <f>YEAR(Table1[[#This Row],[Order Date]])</f>
        <v>2014</v>
      </c>
      <c r="C1042" s="5">
        <f>MONTH(Table1[[#This Row],[Order Date]])</f>
        <v>9</v>
      </c>
      <c r="D1042" t="s">
        <v>94</v>
      </c>
      <c r="E1042" t="s">
        <v>27</v>
      </c>
      <c r="F1042" t="s">
        <v>11</v>
      </c>
      <c r="G1042" t="s">
        <v>20</v>
      </c>
      <c r="H1042" t="s">
        <v>1257</v>
      </c>
      <c r="I1042">
        <v>8.61</v>
      </c>
      <c r="J1042">
        <v>2</v>
      </c>
      <c r="K1042">
        <v>3.01</v>
      </c>
    </row>
    <row r="1043" spans="1:11" ht="16.5" x14ac:dyDescent="0.3">
      <c r="A1043" s="1">
        <v>41891</v>
      </c>
      <c r="B1043" s="5">
        <f>YEAR(Table1[[#This Row],[Order Date]])</f>
        <v>2014</v>
      </c>
      <c r="C1043" s="5">
        <f>MONTH(Table1[[#This Row],[Order Date]])</f>
        <v>9</v>
      </c>
      <c r="D1043" t="s">
        <v>1258</v>
      </c>
      <c r="E1043" t="s">
        <v>110</v>
      </c>
      <c r="F1043" t="s">
        <v>11</v>
      </c>
      <c r="G1043" t="s">
        <v>16</v>
      </c>
      <c r="H1043" t="s">
        <v>1259</v>
      </c>
      <c r="I1043">
        <v>103.6</v>
      </c>
      <c r="J1043">
        <v>7</v>
      </c>
      <c r="K1043">
        <v>51.8</v>
      </c>
    </row>
    <row r="1044" spans="1:11" ht="16.5" x14ac:dyDescent="0.3">
      <c r="A1044" s="1">
        <v>41891</v>
      </c>
      <c r="B1044" s="5">
        <f>YEAR(Table1[[#This Row],[Order Date]])</f>
        <v>2014</v>
      </c>
      <c r="C1044" s="5">
        <f>MONTH(Table1[[#This Row],[Order Date]])</f>
        <v>9</v>
      </c>
      <c r="D1044" t="s">
        <v>1260</v>
      </c>
      <c r="E1044" t="s">
        <v>434</v>
      </c>
      <c r="F1044" t="s">
        <v>11</v>
      </c>
      <c r="G1044" t="s">
        <v>12</v>
      </c>
      <c r="H1044" t="s">
        <v>896</v>
      </c>
      <c r="I1044">
        <v>166.44</v>
      </c>
      <c r="J1044">
        <v>3</v>
      </c>
      <c r="K1044">
        <v>79.89</v>
      </c>
    </row>
    <row r="1045" spans="1:11" ht="16.5" x14ac:dyDescent="0.3">
      <c r="A1045" s="1">
        <v>41891</v>
      </c>
      <c r="B1045" s="5">
        <f>YEAR(Table1[[#This Row],[Order Date]])</f>
        <v>2014</v>
      </c>
      <c r="C1045" s="5">
        <f>MONTH(Table1[[#This Row],[Order Date]])</f>
        <v>9</v>
      </c>
      <c r="D1045" t="s">
        <v>1260</v>
      </c>
      <c r="E1045" t="s">
        <v>434</v>
      </c>
      <c r="F1045" t="s">
        <v>34</v>
      </c>
      <c r="G1045" t="s">
        <v>35</v>
      </c>
      <c r="H1045" t="s">
        <v>1261</v>
      </c>
      <c r="I1045">
        <v>785.88</v>
      </c>
      <c r="J1045">
        <v>6</v>
      </c>
      <c r="K1045">
        <v>212.19</v>
      </c>
    </row>
    <row r="1046" spans="1:11" ht="16.5" x14ac:dyDescent="0.3">
      <c r="A1046" s="1">
        <v>41891</v>
      </c>
      <c r="B1046" s="5">
        <f>YEAR(Table1[[#This Row],[Order Date]])</f>
        <v>2014</v>
      </c>
      <c r="C1046" s="5">
        <f>MONTH(Table1[[#This Row],[Order Date]])</f>
        <v>9</v>
      </c>
      <c r="D1046" t="s">
        <v>1260</v>
      </c>
      <c r="E1046" t="s">
        <v>434</v>
      </c>
      <c r="F1046" t="s">
        <v>11</v>
      </c>
      <c r="G1046" t="s">
        <v>12</v>
      </c>
      <c r="H1046" t="s">
        <v>1262</v>
      </c>
      <c r="I1046">
        <v>26.2</v>
      </c>
      <c r="J1046">
        <v>2</v>
      </c>
      <c r="K1046">
        <v>12.84</v>
      </c>
    </row>
    <row r="1047" spans="1:11" ht="16.5" x14ac:dyDescent="0.3">
      <c r="A1047" s="1">
        <v>41891</v>
      </c>
      <c r="B1047" s="5">
        <f>YEAR(Table1[[#This Row],[Order Date]])</f>
        <v>2014</v>
      </c>
      <c r="C1047" s="5">
        <f>MONTH(Table1[[#This Row],[Order Date]])</f>
        <v>9</v>
      </c>
      <c r="D1047" t="s">
        <v>1260</v>
      </c>
      <c r="E1047" t="s">
        <v>434</v>
      </c>
      <c r="F1047" t="s">
        <v>11</v>
      </c>
      <c r="G1047" t="s">
        <v>18</v>
      </c>
      <c r="H1047" t="s">
        <v>73</v>
      </c>
      <c r="I1047">
        <v>1325.85</v>
      </c>
      <c r="J1047">
        <v>5</v>
      </c>
      <c r="K1047">
        <v>238.65</v>
      </c>
    </row>
    <row r="1048" spans="1:11" ht="16.5" x14ac:dyDescent="0.3">
      <c r="A1048" s="1">
        <v>41891</v>
      </c>
      <c r="B1048" s="5">
        <f>YEAR(Table1[[#This Row],[Order Date]])</f>
        <v>2014</v>
      </c>
      <c r="C1048" s="5">
        <f>MONTH(Table1[[#This Row],[Order Date]])</f>
        <v>9</v>
      </c>
      <c r="D1048" t="s">
        <v>1263</v>
      </c>
      <c r="E1048" t="s">
        <v>23</v>
      </c>
      <c r="F1048" t="s">
        <v>11</v>
      </c>
      <c r="G1048" t="s">
        <v>12</v>
      </c>
      <c r="H1048" t="s">
        <v>1264</v>
      </c>
      <c r="I1048">
        <v>15.55</v>
      </c>
      <c r="J1048">
        <v>3</v>
      </c>
      <c r="K1048">
        <v>5.44</v>
      </c>
    </row>
    <row r="1049" spans="1:11" ht="16.5" x14ac:dyDescent="0.3">
      <c r="A1049" s="1">
        <v>41891</v>
      </c>
      <c r="B1049" s="5">
        <f>YEAR(Table1[[#This Row],[Order Date]])</f>
        <v>2014</v>
      </c>
      <c r="C1049" s="5">
        <f>MONTH(Table1[[#This Row],[Order Date]])</f>
        <v>9</v>
      </c>
      <c r="D1049" t="s">
        <v>1263</v>
      </c>
      <c r="E1049" t="s">
        <v>23</v>
      </c>
      <c r="F1049" t="s">
        <v>39</v>
      </c>
      <c r="G1049" t="s">
        <v>52</v>
      </c>
      <c r="H1049" t="s">
        <v>1265</v>
      </c>
      <c r="I1049">
        <v>64.7</v>
      </c>
      <c r="J1049">
        <v>6</v>
      </c>
      <c r="K1049">
        <v>-4.8499999999999996</v>
      </c>
    </row>
    <row r="1050" spans="1:11" ht="16.5" x14ac:dyDescent="0.3">
      <c r="A1050" s="1">
        <v>41891</v>
      </c>
      <c r="B1050" s="5">
        <f>YEAR(Table1[[#This Row],[Order Date]])</f>
        <v>2014</v>
      </c>
      <c r="C1050" s="5">
        <f>MONTH(Table1[[#This Row],[Order Date]])</f>
        <v>9</v>
      </c>
      <c r="D1050" t="s">
        <v>1263</v>
      </c>
      <c r="E1050" t="s">
        <v>23</v>
      </c>
      <c r="F1050" t="s">
        <v>34</v>
      </c>
      <c r="G1050" t="s">
        <v>47</v>
      </c>
      <c r="H1050" t="s">
        <v>1188</v>
      </c>
      <c r="I1050">
        <v>17.47</v>
      </c>
      <c r="J1050">
        <v>3</v>
      </c>
      <c r="K1050">
        <v>5.0199999999999996</v>
      </c>
    </row>
    <row r="1051" spans="1:11" ht="16.5" x14ac:dyDescent="0.3">
      <c r="A1051" s="1">
        <v>41891</v>
      </c>
      <c r="B1051" s="5">
        <f>YEAR(Table1[[#This Row],[Order Date]])</f>
        <v>2014</v>
      </c>
      <c r="C1051" s="5">
        <f>MONTH(Table1[[#This Row],[Order Date]])</f>
        <v>9</v>
      </c>
      <c r="D1051" t="s">
        <v>1263</v>
      </c>
      <c r="E1051" t="s">
        <v>23</v>
      </c>
      <c r="F1051" t="s">
        <v>39</v>
      </c>
      <c r="G1051" t="s">
        <v>40</v>
      </c>
      <c r="H1051" t="s">
        <v>1266</v>
      </c>
      <c r="I1051">
        <v>135.52000000000001</v>
      </c>
      <c r="J1051">
        <v>1</v>
      </c>
      <c r="K1051">
        <v>-31.62</v>
      </c>
    </row>
    <row r="1052" spans="1:11" ht="16.5" x14ac:dyDescent="0.3">
      <c r="A1052" s="1">
        <v>41891</v>
      </c>
      <c r="B1052" s="5">
        <f>YEAR(Table1[[#This Row],[Order Date]])</f>
        <v>2014</v>
      </c>
      <c r="C1052" s="5">
        <f>MONTH(Table1[[#This Row],[Order Date]])</f>
        <v>9</v>
      </c>
      <c r="D1052" t="s">
        <v>1267</v>
      </c>
      <c r="E1052" t="s">
        <v>245</v>
      </c>
      <c r="F1052" t="s">
        <v>39</v>
      </c>
      <c r="G1052" t="s">
        <v>302</v>
      </c>
      <c r="H1052" t="s">
        <v>1268</v>
      </c>
      <c r="I1052">
        <v>1299.99</v>
      </c>
      <c r="J1052">
        <v>2</v>
      </c>
      <c r="K1052">
        <v>-572</v>
      </c>
    </row>
    <row r="1053" spans="1:11" ht="16.5" x14ac:dyDescent="0.3">
      <c r="A1053" s="1">
        <v>41891</v>
      </c>
      <c r="B1053" s="5">
        <f>YEAR(Table1[[#This Row],[Order Date]])</f>
        <v>2014</v>
      </c>
      <c r="C1053" s="5">
        <f>MONTH(Table1[[#This Row],[Order Date]])</f>
        <v>9</v>
      </c>
      <c r="D1053" t="s">
        <v>545</v>
      </c>
      <c r="E1053" t="s">
        <v>78</v>
      </c>
      <c r="F1053" t="s">
        <v>34</v>
      </c>
      <c r="G1053" t="s">
        <v>47</v>
      </c>
      <c r="H1053" t="s">
        <v>1269</v>
      </c>
      <c r="I1053">
        <v>60.67</v>
      </c>
      <c r="J1053">
        <v>6</v>
      </c>
      <c r="K1053">
        <v>12.89</v>
      </c>
    </row>
    <row r="1054" spans="1:11" ht="16.5" x14ac:dyDescent="0.3">
      <c r="A1054" s="1">
        <v>41891</v>
      </c>
      <c r="B1054" s="5">
        <f>YEAR(Table1[[#This Row],[Order Date]])</f>
        <v>2014</v>
      </c>
      <c r="C1054" s="5">
        <f>MONTH(Table1[[#This Row],[Order Date]])</f>
        <v>9</v>
      </c>
      <c r="D1054" t="s">
        <v>545</v>
      </c>
      <c r="E1054" t="s">
        <v>78</v>
      </c>
      <c r="F1054" t="s">
        <v>11</v>
      </c>
      <c r="G1054" t="s">
        <v>24</v>
      </c>
      <c r="H1054" t="s">
        <v>1270</v>
      </c>
      <c r="I1054">
        <v>30.82</v>
      </c>
      <c r="J1054">
        <v>9</v>
      </c>
      <c r="K1054">
        <v>2.7</v>
      </c>
    </row>
    <row r="1055" spans="1:11" ht="16.5" x14ac:dyDescent="0.3">
      <c r="A1055" s="1">
        <v>41891</v>
      </c>
      <c r="B1055" s="5">
        <f>YEAR(Table1[[#This Row],[Order Date]])</f>
        <v>2014</v>
      </c>
      <c r="C1055" s="5">
        <f>MONTH(Table1[[#This Row],[Order Date]])</f>
        <v>9</v>
      </c>
      <c r="D1055" t="s">
        <v>1271</v>
      </c>
      <c r="E1055" t="s">
        <v>15</v>
      </c>
      <c r="F1055" t="s">
        <v>11</v>
      </c>
      <c r="G1055" t="s">
        <v>12</v>
      </c>
      <c r="H1055" t="s">
        <v>739</v>
      </c>
      <c r="I1055">
        <v>10.9</v>
      </c>
      <c r="J1055">
        <v>3</v>
      </c>
      <c r="K1055">
        <v>3.41</v>
      </c>
    </row>
    <row r="1056" spans="1:11" ht="16.5" x14ac:dyDescent="0.3">
      <c r="A1056" s="1">
        <v>41892</v>
      </c>
      <c r="B1056" s="5">
        <f>YEAR(Table1[[#This Row],[Order Date]])</f>
        <v>2014</v>
      </c>
      <c r="C1056" s="5">
        <f>MONTH(Table1[[#This Row],[Order Date]])</f>
        <v>9</v>
      </c>
      <c r="D1056" t="s">
        <v>564</v>
      </c>
      <c r="E1056" t="s">
        <v>55</v>
      </c>
      <c r="F1056" t="s">
        <v>11</v>
      </c>
      <c r="G1056" t="s">
        <v>20</v>
      </c>
      <c r="H1056" t="s">
        <v>941</v>
      </c>
      <c r="I1056">
        <v>9.64</v>
      </c>
      <c r="J1056">
        <v>2</v>
      </c>
      <c r="K1056">
        <v>4.72</v>
      </c>
    </row>
    <row r="1057" spans="1:11" ht="16.5" x14ac:dyDescent="0.3">
      <c r="A1057" s="1">
        <v>41892</v>
      </c>
      <c r="B1057" s="5">
        <f>YEAR(Table1[[#This Row],[Order Date]])</f>
        <v>2014</v>
      </c>
      <c r="C1057" s="5">
        <f>MONTH(Table1[[#This Row],[Order Date]])</f>
        <v>9</v>
      </c>
      <c r="D1057" t="s">
        <v>256</v>
      </c>
      <c r="E1057" t="s">
        <v>91</v>
      </c>
      <c r="F1057" t="s">
        <v>11</v>
      </c>
      <c r="G1057" t="s">
        <v>63</v>
      </c>
      <c r="H1057" t="s">
        <v>1272</v>
      </c>
      <c r="I1057">
        <v>21.73</v>
      </c>
      <c r="J1057">
        <v>7</v>
      </c>
      <c r="K1057">
        <v>7.6</v>
      </c>
    </row>
    <row r="1058" spans="1:11" ht="16.5" x14ac:dyDescent="0.3">
      <c r="A1058" s="1">
        <v>41892</v>
      </c>
      <c r="B1058" s="5">
        <f>YEAR(Table1[[#This Row],[Order Date]])</f>
        <v>2014</v>
      </c>
      <c r="C1058" s="5">
        <f>MONTH(Table1[[#This Row],[Order Date]])</f>
        <v>9</v>
      </c>
      <c r="D1058" t="s">
        <v>256</v>
      </c>
      <c r="E1058" t="s">
        <v>91</v>
      </c>
      <c r="F1058" t="s">
        <v>34</v>
      </c>
      <c r="G1058" t="s">
        <v>35</v>
      </c>
      <c r="H1058" t="s">
        <v>572</v>
      </c>
      <c r="I1058">
        <v>1487.04</v>
      </c>
      <c r="J1058">
        <v>5</v>
      </c>
      <c r="K1058">
        <v>148.69999999999999</v>
      </c>
    </row>
    <row r="1059" spans="1:11" ht="16.5" x14ac:dyDescent="0.3">
      <c r="A1059" s="1">
        <v>41892</v>
      </c>
      <c r="B1059" s="5">
        <f>YEAR(Table1[[#This Row],[Order Date]])</f>
        <v>2014</v>
      </c>
      <c r="C1059" s="5">
        <f>MONTH(Table1[[#This Row],[Order Date]])</f>
        <v>9</v>
      </c>
      <c r="D1059" t="s">
        <v>1273</v>
      </c>
      <c r="E1059" t="s">
        <v>177</v>
      </c>
      <c r="F1059" t="s">
        <v>11</v>
      </c>
      <c r="G1059" t="s">
        <v>92</v>
      </c>
      <c r="H1059" t="s">
        <v>1274</v>
      </c>
      <c r="I1059">
        <v>81.92</v>
      </c>
      <c r="J1059">
        <v>4</v>
      </c>
      <c r="K1059">
        <v>22.12</v>
      </c>
    </row>
    <row r="1060" spans="1:11" ht="16.5" x14ac:dyDescent="0.3">
      <c r="A1060" s="1">
        <v>41892</v>
      </c>
      <c r="B1060" s="5">
        <f>YEAR(Table1[[#This Row],[Order Date]])</f>
        <v>2014</v>
      </c>
      <c r="C1060" s="5">
        <f>MONTH(Table1[[#This Row],[Order Date]])</f>
        <v>9</v>
      </c>
      <c r="D1060" t="s">
        <v>1273</v>
      </c>
      <c r="E1060" t="s">
        <v>177</v>
      </c>
      <c r="F1060" t="s">
        <v>34</v>
      </c>
      <c r="G1060" t="s">
        <v>47</v>
      </c>
      <c r="H1060" t="s">
        <v>340</v>
      </c>
      <c r="I1060">
        <v>254.9</v>
      </c>
      <c r="J1060">
        <v>5</v>
      </c>
      <c r="K1060">
        <v>76.47</v>
      </c>
    </row>
    <row r="1061" spans="1:11" ht="16.5" x14ac:dyDescent="0.3">
      <c r="A1061" s="1">
        <v>41893</v>
      </c>
      <c r="B1061" s="5">
        <f>YEAR(Table1[[#This Row],[Order Date]])</f>
        <v>2014</v>
      </c>
      <c r="C1061" s="5">
        <f>MONTH(Table1[[#This Row],[Order Date]])</f>
        <v>9</v>
      </c>
      <c r="D1061" t="s">
        <v>1275</v>
      </c>
      <c r="E1061" t="s">
        <v>27</v>
      </c>
      <c r="F1061" t="s">
        <v>34</v>
      </c>
      <c r="G1061" t="s">
        <v>47</v>
      </c>
      <c r="H1061" t="s">
        <v>1276</v>
      </c>
      <c r="I1061">
        <v>127.95</v>
      </c>
      <c r="J1061">
        <v>3</v>
      </c>
      <c r="K1061">
        <v>21.75</v>
      </c>
    </row>
    <row r="1062" spans="1:11" ht="16.5" x14ac:dyDescent="0.3">
      <c r="A1062" s="1">
        <v>41894</v>
      </c>
      <c r="B1062" s="5">
        <f>YEAR(Table1[[#This Row],[Order Date]])</f>
        <v>2014</v>
      </c>
      <c r="C1062" s="5">
        <f>MONTH(Table1[[#This Row],[Order Date]])</f>
        <v>9</v>
      </c>
      <c r="D1062" t="s">
        <v>131</v>
      </c>
      <c r="E1062" t="s">
        <v>149</v>
      </c>
      <c r="F1062" t="s">
        <v>39</v>
      </c>
      <c r="G1062" t="s">
        <v>302</v>
      </c>
      <c r="H1062" t="s">
        <v>1248</v>
      </c>
      <c r="I1062">
        <v>69.989999999999995</v>
      </c>
      <c r="J1062">
        <v>1</v>
      </c>
      <c r="K1062">
        <v>30.1</v>
      </c>
    </row>
    <row r="1063" spans="1:11" ht="16.5" x14ac:dyDescent="0.3">
      <c r="A1063" s="1">
        <v>41894</v>
      </c>
      <c r="B1063" s="5">
        <f>YEAR(Table1[[#This Row],[Order Date]])</f>
        <v>2014</v>
      </c>
      <c r="C1063" s="5">
        <f>MONTH(Table1[[#This Row],[Order Date]])</f>
        <v>9</v>
      </c>
      <c r="D1063" t="s">
        <v>1277</v>
      </c>
      <c r="E1063" t="s">
        <v>245</v>
      </c>
      <c r="F1063" t="s">
        <v>11</v>
      </c>
      <c r="G1063" t="s">
        <v>12</v>
      </c>
      <c r="H1063" t="s">
        <v>219</v>
      </c>
      <c r="I1063">
        <v>10.37</v>
      </c>
      <c r="J1063">
        <v>2</v>
      </c>
      <c r="K1063">
        <v>3.63</v>
      </c>
    </row>
    <row r="1064" spans="1:11" ht="16.5" x14ac:dyDescent="0.3">
      <c r="A1064" s="1">
        <v>41894</v>
      </c>
      <c r="B1064" s="5">
        <f>YEAR(Table1[[#This Row],[Order Date]])</f>
        <v>2014</v>
      </c>
      <c r="C1064" s="5">
        <f>MONTH(Table1[[#This Row],[Order Date]])</f>
        <v>9</v>
      </c>
      <c r="D1064" t="s">
        <v>1277</v>
      </c>
      <c r="E1064" t="s">
        <v>245</v>
      </c>
      <c r="F1064" t="s">
        <v>11</v>
      </c>
      <c r="G1064" t="s">
        <v>92</v>
      </c>
      <c r="H1064" t="s">
        <v>1278</v>
      </c>
      <c r="I1064">
        <v>166.84</v>
      </c>
      <c r="J1064">
        <v>5</v>
      </c>
      <c r="K1064">
        <v>18.77</v>
      </c>
    </row>
    <row r="1065" spans="1:11" ht="16.5" x14ac:dyDescent="0.3">
      <c r="A1065" s="1">
        <v>41894</v>
      </c>
      <c r="B1065" s="5">
        <f>YEAR(Table1[[#This Row],[Order Date]])</f>
        <v>2014</v>
      </c>
      <c r="C1065" s="5">
        <f>MONTH(Table1[[#This Row],[Order Date]])</f>
        <v>9</v>
      </c>
      <c r="D1065" t="s">
        <v>1277</v>
      </c>
      <c r="E1065" t="s">
        <v>245</v>
      </c>
      <c r="F1065" t="s">
        <v>39</v>
      </c>
      <c r="G1065" t="s">
        <v>52</v>
      </c>
      <c r="H1065" t="s">
        <v>1169</v>
      </c>
      <c r="I1065">
        <v>15.22</v>
      </c>
      <c r="J1065">
        <v>1</v>
      </c>
      <c r="K1065">
        <v>2.2799999999999998</v>
      </c>
    </row>
    <row r="1066" spans="1:11" ht="16.5" x14ac:dyDescent="0.3">
      <c r="A1066" s="1">
        <v>41894</v>
      </c>
      <c r="B1066" s="5">
        <f>YEAR(Table1[[#This Row],[Order Date]])</f>
        <v>2014</v>
      </c>
      <c r="C1066" s="5">
        <f>MONTH(Table1[[#This Row],[Order Date]])</f>
        <v>9</v>
      </c>
      <c r="D1066" t="s">
        <v>1279</v>
      </c>
      <c r="E1066" t="s">
        <v>10</v>
      </c>
      <c r="F1066" t="s">
        <v>11</v>
      </c>
      <c r="G1066" t="s">
        <v>20</v>
      </c>
      <c r="H1066" t="s">
        <v>1280</v>
      </c>
      <c r="I1066">
        <v>5.18</v>
      </c>
      <c r="J1066">
        <v>5</v>
      </c>
      <c r="K1066">
        <v>-8.0299999999999994</v>
      </c>
    </row>
    <row r="1067" spans="1:11" ht="16.5" x14ac:dyDescent="0.3">
      <c r="A1067" s="1">
        <v>41894</v>
      </c>
      <c r="B1067" s="5">
        <f>YEAR(Table1[[#This Row],[Order Date]])</f>
        <v>2014</v>
      </c>
      <c r="C1067" s="5">
        <f>MONTH(Table1[[#This Row],[Order Date]])</f>
        <v>9</v>
      </c>
      <c r="D1067" t="s">
        <v>643</v>
      </c>
      <c r="E1067" t="s">
        <v>78</v>
      </c>
      <c r="F1067" t="s">
        <v>11</v>
      </c>
      <c r="G1067" t="s">
        <v>20</v>
      </c>
      <c r="H1067" t="s">
        <v>1281</v>
      </c>
      <c r="I1067">
        <v>63.92</v>
      </c>
      <c r="J1067">
        <v>7</v>
      </c>
      <c r="K1067">
        <v>-46.88</v>
      </c>
    </row>
    <row r="1068" spans="1:11" ht="16.5" x14ac:dyDescent="0.3">
      <c r="A1068" s="1">
        <v>41894</v>
      </c>
      <c r="B1068" s="5">
        <f>YEAR(Table1[[#This Row],[Order Date]])</f>
        <v>2014</v>
      </c>
      <c r="C1068" s="5">
        <f>MONTH(Table1[[#This Row],[Order Date]])</f>
        <v>9</v>
      </c>
      <c r="D1068" t="s">
        <v>1282</v>
      </c>
      <c r="E1068" t="s">
        <v>1283</v>
      </c>
      <c r="F1068" t="s">
        <v>11</v>
      </c>
      <c r="G1068" t="s">
        <v>200</v>
      </c>
      <c r="H1068" t="s">
        <v>201</v>
      </c>
      <c r="I1068">
        <v>357.93</v>
      </c>
      <c r="J1068">
        <v>3</v>
      </c>
      <c r="K1068">
        <v>7.16</v>
      </c>
    </row>
    <row r="1069" spans="1:11" ht="16.5" x14ac:dyDescent="0.3">
      <c r="A1069" s="1">
        <v>41894</v>
      </c>
      <c r="B1069" s="5">
        <f>YEAR(Table1[[#This Row],[Order Date]])</f>
        <v>2014</v>
      </c>
      <c r="C1069" s="5">
        <f>MONTH(Table1[[#This Row],[Order Date]])</f>
        <v>9</v>
      </c>
      <c r="D1069" t="s">
        <v>1282</v>
      </c>
      <c r="E1069" t="s">
        <v>1283</v>
      </c>
      <c r="F1069" t="s">
        <v>39</v>
      </c>
      <c r="G1069" t="s">
        <v>52</v>
      </c>
      <c r="H1069" t="s">
        <v>1284</v>
      </c>
      <c r="I1069">
        <v>57.4</v>
      </c>
      <c r="J1069">
        <v>5</v>
      </c>
      <c r="K1069">
        <v>10.91</v>
      </c>
    </row>
    <row r="1070" spans="1:11" ht="16.5" x14ac:dyDescent="0.3">
      <c r="A1070" s="1">
        <v>41894</v>
      </c>
      <c r="B1070" s="5">
        <f>YEAR(Table1[[#This Row],[Order Date]])</f>
        <v>2014</v>
      </c>
      <c r="C1070" s="5">
        <f>MONTH(Table1[[#This Row],[Order Date]])</f>
        <v>9</v>
      </c>
      <c r="D1070" t="s">
        <v>1282</v>
      </c>
      <c r="E1070" t="s">
        <v>1283</v>
      </c>
      <c r="F1070" t="s">
        <v>11</v>
      </c>
      <c r="G1070" t="s">
        <v>20</v>
      </c>
      <c r="H1070" t="s">
        <v>666</v>
      </c>
      <c r="I1070">
        <v>331.96</v>
      </c>
      <c r="J1070">
        <v>2</v>
      </c>
      <c r="K1070">
        <v>149.38</v>
      </c>
    </row>
    <row r="1071" spans="1:11" ht="16.5" x14ac:dyDescent="0.3">
      <c r="A1071" s="1">
        <v>41894</v>
      </c>
      <c r="B1071" s="5">
        <f>YEAR(Table1[[#This Row],[Order Date]])</f>
        <v>2014</v>
      </c>
      <c r="C1071" s="5">
        <f>MONTH(Table1[[#This Row],[Order Date]])</f>
        <v>9</v>
      </c>
      <c r="D1071" t="s">
        <v>1282</v>
      </c>
      <c r="E1071" t="s">
        <v>1283</v>
      </c>
      <c r="F1071" t="s">
        <v>34</v>
      </c>
      <c r="G1071" t="s">
        <v>47</v>
      </c>
      <c r="H1071" t="s">
        <v>1285</v>
      </c>
      <c r="I1071">
        <v>40.56</v>
      </c>
      <c r="J1071">
        <v>2</v>
      </c>
      <c r="K1071">
        <v>12.98</v>
      </c>
    </row>
    <row r="1072" spans="1:11" ht="16.5" x14ac:dyDescent="0.3">
      <c r="A1072" s="1">
        <v>41894</v>
      </c>
      <c r="B1072" s="5">
        <f>YEAR(Table1[[#This Row],[Order Date]])</f>
        <v>2014</v>
      </c>
      <c r="C1072" s="5">
        <f>MONTH(Table1[[#This Row],[Order Date]])</f>
        <v>9</v>
      </c>
      <c r="D1072" t="s">
        <v>1286</v>
      </c>
      <c r="E1072" t="s">
        <v>149</v>
      </c>
      <c r="F1072" t="s">
        <v>34</v>
      </c>
      <c r="G1072" t="s">
        <v>35</v>
      </c>
      <c r="H1072" t="s">
        <v>976</v>
      </c>
      <c r="I1072">
        <v>3785.29</v>
      </c>
      <c r="J1072">
        <v>6</v>
      </c>
      <c r="K1072">
        <v>420.59</v>
      </c>
    </row>
    <row r="1073" spans="1:11" ht="16.5" x14ac:dyDescent="0.3">
      <c r="A1073" s="1">
        <v>41895</v>
      </c>
      <c r="B1073" s="5">
        <f>YEAR(Table1[[#This Row],[Order Date]])</f>
        <v>2014</v>
      </c>
      <c r="C1073" s="5">
        <f>MONTH(Table1[[#This Row],[Order Date]])</f>
        <v>9</v>
      </c>
      <c r="D1073" t="s">
        <v>1287</v>
      </c>
      <c r="E1073" t="s">
        <v>245</v>
      </c>
      <c r="F1073" t="s">
        <v>11</v>
      </c>
      <c r="G1073" t="s">
        <v>20</v>
      </c>
      <c r="H1073" t="s">
        <v>1030</v>
      </c>
      <c r="I1073">
        <v>18.649999999999999</v>
      </c>
      <c r="J1073">
        <v>7</v>
      </c>
      <c r="K1073">
        <v>-12.43</v>
      </c>
    </row>
    <row r="1074" spans="1:11" ht="16.5" x14ac:dyDescent="0.3">
      <c r="A1074" s="1">
        <v>41895</v>
      </c>
      <c r="B1074" s="5">
        <f>YEAR(Table1[[#This Row],[Order Date]])</f>
        <v>2014</v>
      </c>
      <c r="C1074" s="5">
        <f>MONTH(Table1[[#This Row],[Order Date]])</f>
        <v>9</v>
      </c>
      <c r="D1074" t="s">
        <v>1288</v>
      </c>
      <c r="E1074" t="s">
        <v>23</v>
      </c>
      <c r="F1074" t="s">
        <v>11</v>
      </c>
      <c r="G1074" t="s">
        <v>12</v>
      </c>
      <c r="H1074" t="s">
        <v>565</v>
      </c>
      <c r="I1074">
        <v>15.55</v>
      </c>
      <c r="J1074">
        <v>3</v>
      </c>
      <c r="K1074">
        <v>5.44</v>
      </c>
    </row>
    <row r="1075" spans="1:11" ht="16.5" x14ac:dyDescent="0.3">
      <c r="A1075" s="1">
        <v>41895</v>
      </c>
      <c r="B1075" s="5">
        <f>YEAR(Table1[[#This Row],[Order Date]])</f>
        <v>2014</v>
      </c>
      <c r="C1075" s="5">
        <f>MONTH(Table1[[#This Row],[Order Date]])</f>
        <v>9</v>
      </c>
      <c r="D1075" t="s">
        <v>1288</v>
      </c>
      <c r="E1075" t="s">
        <v>23</v>
      </c>
      <c r="F1075" t="s">
        <v>39</v>
      </c>
      <c r="G1075" t="s">
        <v>52</v>
      </c>
      <c r="H1075" t="s">
        <v>243</v>
      </c>
      <c r="I1075">
        <v>252</v>
      </c>
      <c r="J1075">
        <v>5</v>
      </c>
      <c r="K1075">
        <v>53.55</v>
      </c>
    </row>
    <row r="1076" spans="1:11" ht="16.5" x14ac:dyDescent="0.3">
      <c r="A1076" s="1">
        <v>41895</v>
      </c>
      <c r="B1076" s="5">
        <f>YEAR(Table1[[#This Row],[Order Date]])</f>
        <v>2014</v>
      </c>
      <c r="C1076" s="5">
        <f>MONTH(Table1[[#This Row],[Order Date]])</f>
        <v>9</v>
      </c>
      <c r="D1076" t="s">
        <v>907</v>
      </c>
      <c r="E1076" t="s">
        <v>149</v>
      </c>
      <c r="F1076" t="s">
        <v>11</v>
      </c>
      <c r="G1076" t="s">
        <v>24</v>
      </c>
      <c r="H1076" t="s">
        <v>798</v>
      </c>
      <c r="I1076">
        <v>5.46</v>
      </c>
      <c r="J1076">
        <v>3</v>
      </c>
      <c r="K1076">
        <v>1.47</v>
      </c>
    </row>
    <row r="1077" spans="1:11" ht="16.5" x14ac:dyDescent="0.3">
      <c r="A1077" s="1">
        <v>41895</v>
      </c>
      <c r="B1077" s="5">
        <f>YEAR(Table1[[#This Row],[Order Date]])</f>
        <v>2014</v>
      </c>
      <c r="C1077" s="5">
        <f>MONTH(Table1[[#This Row],[Order Date]])</f>
        <v>9</v>
      </c>
      <c r="D1077" t="s">
        <v>1289</v>
      </c>
      <c r="E1077" t="s">
        <v>95</v>
      </c>
      <c r="F1077" t="s">
        <v>11</v>
      </c>
      <c r="G1077" t="s">
        <v>18</v>
      </c>
      <c r="H1077" t="s">
        <v>1290</v>
      </c>
      <c r="I1077">
        <v>79.400000000000006</v>
      </c>
      <c r="J1077">
        <v>5</v>
      </c>
      <c r="K1077">
        <v>5.96</v>
      </c>
    </row>
    <row r="1078" spans="1:11" ht="16.5" x14ac:dyDescent="0.3">
      <c r="A1078" s="1">
        <v>41895</v>
      </c>
      <c r="B1078" s="5">
        <f>YEAR(Table1[[#This Row],[Order Date]])</f>
        <v>2014</v>
      </c>
      <c r="C1078" s="5">
        <f>MONTH(Table1[[#This Row],[Order Date]])</f>
        <v>9</v>
      </c>
      <c r="D1078" t="s">
        <v>917</v>
      </c>
      <c r="E1078" t="s">
        <v>10</v>
      </c>
      <c r="F1078" t="s">
        <v>34</v>
      </c>
      <c r="G1078" t="s">
        <v>35</v>
      </c>
      <c r="H1078" t="s">
        <v>862</v>
      </c>
      <c r="I1078">
        <v>340.12</v>
      </c>
      <c r="J1078">
        <v>6</v>
      </c>
      <c r="K1078">
        <v>-9.7200000000000006</v>
      </c>
    </row>
    <row r="1079" spans="1:11" ht="16.5" x14ac:dyDescent="0.3">
      <c r="A1079" s="1">
        <v>41895</v>
      </c>
      <c r="B1079" s="5">
        <f>YEAR(Table1[[#This Row],[Order Date]])</f>
        <v>2014</v>
      </c>
      <c r="C1079" s="5">
        <f>MONTH(Table1[[#This Row],[Order Date]])</f>
        <v>9</v>
      </c>
      <c r="D1079" t="s">
        <v>1138</v>
      </c>
      <c r="E1079" t="s">
        <v>78</v>
      </c>
      <c r="F1079" t="s">
        <v>11</v>
      </c>
      <c r="G1079" t="s">
        <v>20</v>
      </c>
      <c r="H1079" t="s">
        <v>1291</v>
      </c>
      <c r="I1079">
        <v>2.5</v>
      </c>
      <c r="J1079">
        <v>3</v>
      </c>
      <c r="K1079">
        <v>-2</v>
      </c>
    </row>
    <row r="1080" spans="1:11" ht="16.5" x14ac:dyDescent="0.3">
      <c r="A1080" s="1">
        <v>41895</v>
      </c>
      <c r="B1080" s="5">
        <f>YEAR(Table1[[#This Row],[Order Date]])</f>
        <v>2014</v>
      </c>
      <c r="C1080" s="5">
        <f>MONTH(Table1[[#This Row],[Order Date]])</f>
        <v>9</v>
      </c>
      <c r="D1080" t="s">
        <v>712</v>
      </c>
      <c r="E1080" t="s">
        <v>164</v>
      </c>
      <c r="F1080" t="s">
        <v>11</v>
      </c>
      <c r="G1080" t="s">
        <v>43</v>
      </c>
      <c r="H1080" t="s">
        <v>614</v>
      </c>
      <c r="I1080">
        <v>5.7</v>
      </c>
      <c r="J1080">
        <v>5</v>
      </c>
      <c r="K1080">
        <v>2.68</v>
      </c>
    </row>
    <row r="1081" spans="1:11" ht="16.5" x14ac:dyDescent="0.3">
      <c r="A1081" s="1">
        <v>41895</v>
      </c>
      <c r="B1081" s="5">
        <f>YEAR(Table1[[#This Row],[Order Date]])</f>
        <v>2014</v>
      </c>
      <c r="C1081" s="5">
        <f>MONTH(Table1[[#This Row],[Order Date]])</f>
        <v>9</v>
      </c>
      <c r="D1081" t="s">
        <v>712</v>
      </c>
      <c r="E1081" t="s">
        <v>164</v>
      </c>
      <c r="F1081" t="s">
        <v>34</v>
      </c>
      <c r="G1081" t="s">
        <v>47</v>
      </c>
      <c r="H1081" t="s">
        <v>480</v>
      </c>
      <c r="I1081">
        <v>14.19</v>
      </c>
      <c r="J1081">
        <v>3</v>
      </c>
      <c r="K1081">
        <v>5.53</v>
      </c>
    </row>
    <row r="1082" spans="1:11" ht="16.5" x14ac:dyDescent="0.3">
      <c r="A1082" s="1">
        <v>41895</v>
      </c>
      <c r="B1082" s="5">
        <f>YEAR(Table1[[#This Row],[Order Date]])</f>
        <v>2014</v>
      </c>
      <c r="C1082" s="5">
        <f>MONTH(Table1[[#This Row],[Order Date]])</f>
        <v>9</v>
      </c>
      <c r="D1082" t="s">
        <v>712</v>
      </c>
      <c r="E1082" t="s">
        <v>164</v>
      </c>
      <c r="F1082" t="s">
        <v>11</v>
      </c>
      <c r="G1082" t="s">
        <v>200</v>
      </c>
      <c r="H1082" t="s">
        <v>1292</v>
      </c>
      <c r="I1082">
        <v>7.3</v>
      </c>
      <c r="J1082">
        <v>2</v>
      </c>
      <c r="K1082">
        <v>2.19</v>
      </c>
    </row>
    <row r="1083" spans="1:11" ht="16.5" x14ac:dyDescent="0.3">
      <c r="A1083" s="1">
        <v>41895</v>
      </c>
      <c r="B1083" s="5">
        <f>YEAR(Table1[[#This Row],[Order Date]])</f>
        <v>2014</v>
      </c>
      <c r="C1083" s="5">
        <f>MONTH(Table1[[#This Row],[Order Date]])</f>
        <v>9</v>
      </c>
      <c r="D1083" t="s">
        <v>712</v>
      </c>
      <c r="E1083" t="s">
        <v>164</v>
      </c>
      <c r="F1083" t="s">
        <v>39</v>
      </c>
      <c r="G1083" t="s">
        <v>52</v>
      </c>
      <c r="H1083" t="s">
        <v>731</v>
      </c>
      <c r="I1083">
        <v>199.98</v>
      </c>
      <c r="J1083">
        <v>2</v>
      </c>
      <c r="K1083">
        <v>75.989999999999995</v>
      </c>
    </row>
    <row r="1084" spans="1:11" ht="16.5" x14ac:dyDescent="0.3">
      <c r="A1084" s="1">
        <v>41895</v>
      </c>
      <c r="B1084" s="5">
        <f>YEAR(Table1[[#This Row],[Order Date]])</f>
        <v>2014</v>
      </c>
      <c r="C1084" s="5">
        <f>MONTH(Table1[[#This Row],[Order Date]])</f>
        <v>9</v>
      </c>
      <c r="D1084" t="s">
        <v>712</v>
      </c>
      <c r="E1084" t="s">
        <v>164</v>
      </c>
      <c r="F1084" t="s">
        <v>39</v>
      </c>
      <c r="G1084" t="s">
        <v>52</v>
      </c>
      <c r="H1084" t="s">
        <v>518</v>
      </c>
      <c r="I1084">
        <v>144.96</v>
      </c>
      <c r="J1084">
        <v>4</v>
      </c>
      <c r="K1084">
        <v>60.88</v>
      </c>
    </row>
    <row r="1085" spans="1:11" ht="16.5" x14ac:dyDescent="0.3">
      <c r="A1085" s="1">
        <v>41895</v>
      </c>
      <c r="B1085" s="5">
        <f>YEAR(Table1[[#This Row],[Order Date]])</f>
        <v>2014</v>
      </c>
      <c r="C1085" s="5">
        <f>MONTH(Table1[[#This Row],[Order Date]])</f>
        <v>9</v>
      </c>
      <c r="D1085" t="s">
        <v>712</v>
      </c>
      <c r="E1085" t="s">
        <v>164</v>
      </c>
      <c r="F1085" t="s">
        <v>39</v>
      </c>
      <c r="G1085" t="s">
        <v>52</v>
      </c>
      <c r="H1085" t="s">
        <v>1293</v>
      </c>
      <c r="I1085">
        <v>118</v>
      </c>
      <c r="J1085">
        <v>2</v>
      </c>
      <c r="K1085">
        <v>20.059999999999999</v>
      </c>
    </row>
    <row r="1086" spans="1:11" ht="16.5" x14ac:dyDescent="0.3">
      <c r="A1086" s="1">
        <v>41895</v>
      </c>
      <c r="B1086" s="5">
        <f>YEAR(Table1[[#This Row],[Order Date]])</f>
        <v>2014</v>
      </c>
      <c r="C1086" s="5">
        <f>MONTH(Table1[[#This Row],[Order Date]])</f>
        <v>9</v>
      </c>
      <c r="D1086" t="s">
        <v>712</v>
      </c>
      <c r="E1086" t="s">
        <v>164</v>
      </c>
      <c r="F1086" t="s">
        <v>11</v>
      </c>
      <c r="G1086" t="s">
        <v>12</v>
      </c>
      <c r="H1086" t="s">
        <v>1294</v>
      </c>
      <c r="I1086">
        <v>48.94</v>
      </c>
      <c r="J1086">
        <v>1</v>
      </c>
      <c r="K1086">
        <v>24.47</v>
      </c>
    </row>
    <row r="1087" spans="1:11" ht="16.5" x14ac:dyDescent="0.3">
      <c r="A1087" s="1">
        <v>41895</v>
      </c>
      <c r="B1087" s="5">
        <f>YEAR(Table1[[#This Row],[Order Date]])</f>
        <v>2014</v>
      </c>
      <c r="C1087" s="5">
        <f>MONTH(Table1[[#This Row],[Order Date]])</f>
        <v>9</v>
      </c>
      <c r="D1087" t="s">
        <v>712</v>
      </c>
      <c r="E1087" t="s">
        <v>164</v>
      </c>
      <c r="F1087" t="s">
        <v>11</v>
      </c>
      <c r="G1087" t="s">
        <v>92</v>
      </c>
      <c r="H1087" t="s">
        <v>1244</v>
      </c>
      <c r="I1087">
        <v>22.66</v>
      </c>
      <c r="J1087">
        <v>2</v>
      </c>
      <c r="K1087">
        <v>9.74</v>
      </c>
    </row>
    <row r="1088" spans="1:11" ht="16.5" x14ac:dyDescent="0.3">
      <c r="A1088" s="1">
        <v>41896</v>
      </c>
      <c r="B1088" s="5">
        <f>YEAR(Table1[[#This Row],[Order Date]])</f>
        <v>2014</v>
      </c>
      <c r="C1088" s="5">
        <f>MONTH(Table1[[#This Row],[Order Date]])</f>
        <v>9</v>
      </c>
      <c r="D1088" t="s">
        <v>1295</v>
      </c>
      <c r="E1088" t="s">
        <v>15</v>
      </c>
      <c r="F1088" t="s">
        <v>11</v>
      </c>
      <c r="G1088" t="s">
        <v>92</v>
      </c>
      <c r="H1088" t="s">
        <v>1296</v>
      </c>
      <c r="I1088">
        <v>52.45</v>
      </c>
      <c r="J1088">
        <v>2</v>
      </c>
      <c r="K1088">
        <v>-131.12</v>
      </c>
    </row>
    <row r="1089" spans="1:11" ht="16.5" x14ac:dyDescent="0.3">
      <c r="A1089" s="1">
        <v>41896</v>
      </c>
      <c r="B1089" s="5">
        <f>YEAR(Table1[[#This Row],[Order Date]])</f>
        <v>2014</v>
      </c>
      <c r="C1089" s="5">
        <f>MONTH(Table1[[#This Row],[Order Date]])</f>
        <v>9</v>
      </c>
      <c r="D1089" t="s">
        <v>1295</v>
      </c>
      <c r="E1089" t="s">
        <v>15</v>
      </c>
      <c r="F1089" t="s">
        <v>11</v>
      </c>
      <c r="G1089" t="s">
        <v>16</v>
      </c>
      <c r="H1089" t="s">
        <v>1297</v>
      </c>
      <c r="I1089">
        <v>20.16</v>
      </c>
      <c r="J1089">
        <v>4</v>
      </c>
      <c r="K1089">
        <v>6.55</v>
      </c>
    </row>
    <row r="1090" spans="1:11" ht="16.5" x14ac:dyDescent="0.3">
      <c r="A1090" s="1">
        <v>41896</v>
      </c>
      <c r="B1090" s="5">
        <f>YEAR(Table1[[#This Row],[Order Date]])</f>
        <v>2014</v>
      </c>
      <c r="C1090" s="5">
        <f>MONTH(Table1[[#This Row],[Order Date]])</f>
        <v>9</v>
      </c>
      <c r="D1090" t="s">
        <v>1298</v>
      </c>
      <c r="E1090" t="s">
        <v>149</v>
      </c>
      <c r="F1090" t="s">
        <v>11</v>
      </c>
      <c r="G1090" t="s">
        <v>18</v>
      </c>
      <c r="H1090" t="s">
        <v>729</v>
      </c>
      <c r="I1090">
        <v>449.15</v>
      </c>
      <c r="J1090">
        <v>5</v>
      </c>
      <c r="K1090">
        <v>8.98</v>
      </c>
    </row>
    <row r="1091" spans="1:11" ht="16.5" x14ac:dyDescent="0.3">
      <c r="A1091" s="1">
        <v>41896</v>
      </c>
      <c r="B1091" s="5">
        <f>YEAR(Table1[[#This Row],[Order Date]])</f>
        <v>2014</v>
      </c>
      <c r="C1091" s="5">
        <f>MONTH(Table1[[#This Row],[Order Date]])</f>
        <v>9</v>
      </c>
      <c r="D1091" t="s">
        <v>1298</v>
      </c>
      <c r="E1091" t="s">
        <v>149</v>
      </c>
      <c r="F1091" t="s">
        <v>11</v>
      </c>
      <c r="G1091" t="s">
        <v>63</v>
      </c>
      <c r="H1091" t="s">
        <v>1299</v>
      </c>
      <c r="I1091">
        <v>11.07</v>
      </c>
      <c r="J1091">
        <v>3</v>
      </c>
      <c r="K1091">
        <v>5.09</v>
      </c>
    </row>
    <row r="1092" spans="1:11" ht="16.5" x14ac:dyDescent="0.3">
      <c r="A1092" s="1">
        <v>41896</v>
      </c>
      <c r="B1092" s="5">
        <f>YEAR(Table1[[#This Row],[Order Date]])</f>
        <v>2014</v>
      </c>
      <c r="C1092" s="5">
        <f>MONTH(Table1[[#This Row],[Order Date]])</f>
        <v>9</v>
      </c>
      <c r="D1092" t="s">
        <v>879</v>
      </c>
      <c r="E1092" t="s">
        <v>123</v>
      </c>
      <c r="F1092" t="s">
        <v>11</v>
      </c>
      <c r="G1092" t="s">
        <v>92</v>
      </c>
      <c r="H1092" t="s">
        <v>1300</v>
      </c>
      <c r="I1092">
        <v>13</v>
      </c>
      <c r="J1092">
        <v>5</v>
      </c>
      <c r="K1092">
        <v>1.3</v>
      </c>
    </row>
    <row r="1093" spans="1:11" ht="16.5" x14ac:dyDescent="0.3">
      <c r="A1093" s="1">
        <v>41896</v>
      </c>
      <c r="B1093" s="5">
        <f>YEAR(Table1[[#This Row],[Order Date]])</f>
        <v>2014</v>
      </c>
      <c r="C1093" s="5">
        <f>MONTH(Table1[[#This Row],[Order Date]])</f>
        <v>9</v>
      </c>
      <c r="D1093" t="s">
        <v>879</v>
      </c>
      <c r="E1093" t="s">
        <v>123</v>
      </c>
      <c r="F1093" t="s">
        <v>34</v>
      </c>
      <c r="G1093" t="s">
        <v>47</v>
      </c>
      <c r="H1093" t="s">
        <v>448</v>
      </c>
      <c r="I1093">
        <v>13.13</v>
      </c>
      <c r="J1093">
        <v>3</v>
      </c>
      <c r="K1093">
        <v>3.77</v>
      </c>
    </row>
    <row r="1094" spans="1:11" ht="16.5" x14ac:dyDescent="0.3">
      <c r="A1094" s="1">
        <v>41896</v>
      </c>
      <c r="B1094" s="5">
        <f>YEAR(Table1[[#This Row],[Order Date]])</f>
        <v>2014</v>
      </c>
      <c r="C1094" s="5">
        <f>MONTH(Table1[[#This Row],[Order Date]])</f>
        <v>9</v>
      </c>
      <c r="D1094" t="s">
        <v>1301</v>
      </c>
      <c r="E1094" t="s">
        <v>30</v>
      </c>
      <c r="F1094" t="s">
        <v>34</v>
      </c>
      <c r="G1094" t="s">
        <v>47</v>
      </c>
      <c r="H1094" t="s">
        <v>775</v>
      </c>
      <c r="I1094">
        <v>142.4</v>
      </c>
      <c r="J1094">
        <v>5</v>
      </c>
      <c r="K1094">
        <v>52.69</v>
      </c>
    </row>
    <row r="1095" spans="1:11" ht="16.5" x14ac:dyDescent="0.3">
      <c r="A1095" s="1">
        <v>41896</v>
      </c>
      <c r="B1095" s="5">
        <f>YEAR(Table1[[#This Row],[Order Date]])</f>
        <v>2014</v>
      </c>
      <c r="C1095" s="5">
        <f>MONTH(Table1[[#This Row],[Order Date]])</f>
        <v>9</v>
      </c>
      <c r="D1095" t="s">
        <v>1301</v>
      </c>
      <c r="E1095" t="s">
        <v>30</v>
      </c>
      <c r="F1095" t="s">
        <v>11</v>
      </c>
      <c r="G1095" t="s">
        <v>20</v>
      </c>
      <c r="H1095" t="s">
        <v>1302</v>
      </c>
      <c r="I1095">
        <v>7.16</v>
      </c>
      <c r="J1095">
        <v>2</v>
      </c>
      <c r="K1095">
        <v>3.44</v>
      </c>
    </row>
    <row r="1096" spans="1:11" ht="16.5" x14ac:dyDescent="0.3">
      <c r="A1096" s="1">
        <v>41896</v>
      </c>
      <c r="B1096" s="5">
        <f>YEAR(Table1[[#This Row],[Order Date]])</f>
        <v>2014</v>
      </c>
      <c r="C1096" s="5">
        <f>MONTH(Table1[[#This Row],[Order Date]])</f>
        <v>9</v>
      </c>
      <c r="D1096" t="s">
        <v>1303</v>
      </c>
      <c r="E1096" t="s">
        <v>149</v>
      </c>
      <c r="F1096" t="s">
        <v>34</v>
      </c>
      <c r="G1096" t="s">
        <v>145</v>
      </c>
      <c r="H1096" t="s">
        <v>473</v>
      </c>
      <c r="I1096">
        <v>464.29</v>
      </c>
      <c r="J1096">
        <v>9</v>
      </c>
      <c r="K1096">
        <v>-108.33</v>
      </c>
    </row>
    <row r="1097" spans="1:11" ht="16.5" x14ac:dyDescent="0.3">
      <c r="A1097" s="1">
        <v>41896</v>
      </c>
      <c r="B1097" s="5">
        <f>YEAR(Table1[[#This Row],[Order Date]])</f>
        <v>2014</v>
      </c>
      <c r="C1097" s="5">
        <f>MONTH(Table1[[#This Row],[Order Date]])</f>
        <v>9</v>
      </c>
      <c r="D1097" t="s">
        <v>1303</v>
      </c>
      <c r="E1097" t="s">
        <v>149</v>
      </c>
      <c r="F1097" t="s">
        <v>11</v>
      </c>
      <c r="G1097" t="s">
        <v>63</v>
      </c>
      <c r="H1097" t="s">
        <v>64</v>
      </c>
      <c r="I1097">
        <v>68.459999999999994</v>
      </c>
      <c r="J1097">
        <v>7</v>
      </c>
      <c r="K1097">
        <v>31.49</v>
      </c>
    </row>
    <row r="1098" spans="1:11" ht="16.5" x14ac:dyDescent="0.3">
      <c r="A1098" s="1">
        <v>41896</v>
      </c>
      <c r="B1098" s="5">
        <f>YEAR(Table1[[#This Row],[Order Date]])</f>
        <v>2014</v>
      </c>
      <c r="C1098" s="5">
        <f>MONTH(Table1[[#This Row],[Order Date]])</f>
        <v>9</v>
      </c>
      <c r="D1098" t="s">
        <v>1303</v>
      </c>
      <c r="E1098" t="s">
        <v>149</v>
      </c>
      <c r="F1098" t="s">
        <v>39</v>
      </c>
      <c r="G1098" t="s">
        <v>302</v>
      </c>
      <c r="H1098" t="s">
        <v>1304</v>
      </c>
      <c r="I1098">
        <v>2799.96</v>
      </c>
      <c r="J1098">
        <v>4</v>
      </c>
      <c r="K1098">
        <v>1371.98</v>
      </c>
    </row>
    <row r="1099" spans="1:11" ht="16.5" x14ac:dyDescent="0.3">
      <c r="A1099" s="1">
        <v>41896</v>
      </c>
      <c r="B1099" s="5">
        <f>YEAR(Table1[[#This Row],[Order Date]])</f>
        <v>2014</v>
      </c>
      <c r="C1099" s="5">
        <f>MONTH(Table1[[#This Row],[Order Date]])</f>
        <v>9</v>
      </c>
      <c r="D1099" t="s">
        <v>1303</v>
      </c>
      <c r="E1099" t="s">
        <v>149</v>
      </c>
      <c r="F1099" t="s">
        <v>11</v>
      </c>
      <c r="G1099" t="s">
        <v>92</v>
      </c>
      <c r="H1099" t="s">
        <v>755</v>
      </c>
      <c r="I1099">
        <v>601.29999999999995</v>
      </c>
      <c r="J1099">
        <v>2</v>
      </c>
      <c r="K1099">
        <v>198.43</v>
      </c>
    </row>
    <row r="1100" spans="1:11" ht="16.5" x14ac:dyDescent="0.3">
      <c r="A1100" s="1">
        <v>41896</v>
      </c>
      <c r="B1100" s="5">
        <f>YEAR(Table1[[#This Row],[Order Date]])</f>
        <v>2014</v>
      </c>
      <c r="C1100" s="5">
        <f>MONTH(Table1[[#This Row],[Order Date]])</f>
        <v>9</v>
      </c>
      <c r="D1100" t="s">
        <v>1303</v>
      </c>
      <c r="E1100" t="s">
        <v>149</v>
      </c>
      <c r="F1100" t="s">
        <v>39</v>
      </c>
      <c r="G1100" t="s">
        <v>40</v>
      </c>
      <c r="H1100" t="s">
        <v>1305</v>
      </c>
      <c r="I1100">
        <v>16.989999999999998</v>
      </c>
      <c r="J1100">
        <v>1</v>
      </c>
      <c r="K1100">
        <v>4.42</v>
      </c>
    </row>
    <row r="1101" spans="1:11" ht="16.5" x14ac:dyDescent="0.3">
      <c r="A1101" s="1">
        <v>41896</v>
      </c>
      <c r="B1101" s="5">
        <f>YEAR(Table1[[#This Row],[Order Date]])</f>
        <v>2014</v>
      </c>
      <c r="C1101" s="5">
        <f>MONTH(Table1[[#This Row],[Order Date]])</f>
        <v>9</v>
      </c>
      <c r="D1101" t="s">
        <v>1303</v>
      </c>
      <c r="E1101" t="s">
        <v>149</v>
      </c>
      <c r="F1101" t="s">
        <v>39</v>
      </c>
      <c r="G1101" t="s">
        <v>40</v>
      </c>
      <c r="H1101" t="s">
        <v>1306</v>
      </c>
      <c r="I1101">
        <v>287.97000000000003</v>
      </c>
      <c r="J1101">
        <v>3</v>
      </c>
      <c r="K1101">
        <v>80.63</v>
      </c>
    </row>
    <row r="1102" spans="1:11" ht="16.5" x14ac:dyDescent="0.3">
      <c r="A1102" s="1">
        <v>41896</v>
      </c>
      <c r="B1102" s="5">
        <f>YEAR(Table1[[#This Row],[Order Date]])</f>
        <v>2014</v>
      </c>
      <c r="C1102" s="5">
        <f>MONTH(Table1[[#This Row],[Order Date]])</f>
        <v>9</v>
      </c>
      <c r="D1102" t="s">
        <v>1303</v>
      </c>
      <c r="E1102" t="s">
        <v>149</v>
      </c>
      <c r="F1102" t="s">
        <v>11</v>
      </c>
      <c r="G1102" t="s">
        <v>12</v>
      </c>
      <c r="H1102" t="s">
        <v>288</v>
      </c>
      <c r="I1102">
        <v>44.82</v>
      </c>
      <c r="J1102">
        <v>9</v>
      </c>
      <c r="K1102">
        <v>21.07</v>
      </c>
    </row>
    <row r="1103" spans="1:11" ht="16.5" x14ac:dyDescent="0.3">
      <c r="A1103" s="1">
        <v>41896</v>
      </c>
      <c r="B1103" s="5">
        <f>YEAR(Table1[[#This Row],[Order Date]])</f>
        <v>2014</v>
      </c>
      <c r="C1103" s="5">
        <f>MONTH(Table1[[#This Row],[Order Date]])</f>
        <v>9</v>
      </c>
      <c r="D1103" t="s">
        <v>475</v>
      </c>
      <c r="E1103" t="s">
        <v>10</v>
      </c>
      <c r="F1103" t="s">
        <v>11</v>
      </c>
      <c r="G1103" t="s">
        <v>43</v>
      </c>
      <c r="H1103" t="s">
        <v>1307</v>
      </c>
      <c r="I1103">
        <v>6.05</v>
      </c>
      <c r="J1103">
        <v>4</v>
      </c>
      <c r="K1103">
        <v>-1.36</v>
      </c>
    </row>
    <row r="1104" spans="1:11" ht="16.5" x14ac:dyDescent="0.3">
      <c r="A1104" s="1">
        <v>41896</v>
      </c>
      <c r="B1104" s="5">
        <f>YEAR(Table1[[#This Row],[Order Date]])</f>
        <v>2014</v>
      </c>
      <c r="C1104" s="5">
        <f>MONTH(Table1[[#This Row],[Order Date]])</f>
        <v>9</v>
      </c>
      <c r="D1104" t="s">
        <v>475</v>
      </c>
      <c r="E1104" t="s">
        <v>10</v>
      </c>
      <c r="F1104" t="s">
        <v>11</v>
      </c>
      <c r="G1104" t="s">
        <v>12</v>
      </c>
      <c r="H1104" t="s">
        <v>1308</v>
      </c>
      <c r="I1104">
        <v>6.85</v>
      </c>
      <c r="J1104">
        <v>2</v>
      </c>
      <c r="K1104">
        <v>2.14</v>
      </c>
    </row>
    <row r="1105" spans="1:11" ht="16.5" x14ac:dyDescent="0.3">
      <c r="A1105" s="1">
        <v>41896</v>
      </c>
      <c r="B1105" s="5">
        <f>YEAR(Table1[[#This Row],[Order Date]])</f>
        <v>2014</v>
      </c>
      <c r="C1105" s="5">
        <f>MONTH(Table1[[#This Row],[Order Date]])</f>
        <v>9</v>
      </c>
      <c r="D1105" t="s">
        <v>475</v>
      </c>
      <c r="E1105" t="s">
        <v>10</v>
      </c>
      <c r="F1105" t="s">
        <v>34</v>
      </c>
      <c r="G1105" t="s">
        <v>47</v>
      </c>
      <c r="H1105" t="s">
        <v>849</v>
      </c>
      <c r="I1105">
        <v>9.9600000000000009</v>
      </c>
      <c r="J1105">
        <v>5</v>
      </c>
      <c r="K1105">
        <v>-6.72</v>
      </c>
    </row>
    <row r="1106" spans="1:11" ht="16.5" x14ac:dyDescent="0.3">
      <c r="A1106" s="1">
        <v>41896</v>
      </c>
      <c r="B1106" s="5">
        <f>YEAR(Table1[[#This Row],[Order Date]])</f>
        <v>2014</v>
      </c>
      <c r="C1106" s="5">
        <f>MONTH(Table1[[#This Row],[Order Date]])</f>
        <v>9</v>
      </c>
      <c r="D1106" t="s">
        <v>475</v>
      </c>
      <c r="E1106" t="s">
        <v>10</v>
      </c>
      <c r="F1106" t="s">
        <v>11</v>
      </c>
      <c r="G1106" t="s">
        <v>20</v>
      </c>
      <c r="H1106" t="s">
        <v>1309</v>
      </c>
      <c r="I1106">
        <v>8.5500000000000007</v>
      </c>
      <c r="J1106">
        <v>2</v>
      </c>
      <c r="K1106">
        <v>-13.68</v>
      </c>
    </row>
    <row r="1107" spans="1:11" ht="16.5" x14ac:dyDescent="0.3">
      <c r="A1107" s="1">
        <v>41897</v>
      </c>
      <c r="B1107" s="5">
        <f>YEAR(Table1[[#This Row],[Order Date]])</f>
        <v>2014</v>
      </c>
      <c r="C1107" s="5">
        <f>MONTH(Table1[[#This Row],[Order Date]])</f>
        <v>9</v>
      </c>
      <c r="D1107" t="s">
        <v>1310</v>
      </c>
      <c r="E1107" t="s">
        <v>23</v>
      </c>
      <c r="F1107" t="s">
        <v>34</v>
      </c>
      <c r="G1107" t="s">
        <v>47</v>
      </c>
      <c r="H1107" t="s">
        <v>1311</v>
      </c>
      <c r="I1107">
        <v>103.94</v>
      </c>
      <c r="J1107">
        <v>4</v>
      </c>
      <c r="K1107">
        <v>16.89</v>
      </c>
    </row>
    <row r="1108" spans="1:11" ht="16.5" x14ac:dyDescent="0.3">
      <c r="A1108" s="1">
        <v>41897</v>
      </c>
      <c r="B1108" s="5">
        <f>YEAR(Table1[[#This Row],[Order Date]])</f>
        <v>2014</v>
      </c>
      <c r="C1108" s="5">
        <f>MONTH(Table1[[#This Row],[Order Date]])</f>
        <v>9</v>
      </c>
      <c r="D1108" t="s">
        <v>419</v>
      </c>
      <c r="E1108" t="s">
        <v>149</v>
      </c>
      <c r="F1108" t="s">
        <v>11</v>
      </c>
      <c r="G1108" t="s">
        <v>12</v>
      </c>
      <c r="H1108" t="s">
        <v>625</v>
      </c>
      <c r="I1108">
        <v>14.94</v>
      </c>
      <c r="J1108">
        <v>3</v>
      </c>
      <c r="K1108">
        <v>7.02</v>
      </c>
    </row>
    <row r="1109" spans="1:11" ht="16.5" x14ac:dyDescent="0.3">
      <c r="A1109" s="1">
        <v>41897</v>
      </c>
      <c r="B1109" s="5">
        <f>YEAR(Table1[[#This Row],[Order Date]])</f>
        <v>2014</v>
      </c>
      <c r="C1109" s="5">
        <f>MONTH(Table1[[#This Row],[Order Date]])</f>
        <v>9</v>
      </c>
      <c r="D1109" t="s">
        <v>419</v>
      </c>
      <c r="E1109" t="s">
        <v>149</v>
      </c>
      <c r="F1109" t="s">
        <v>34</v>
      </c>
      <c r="G1109" t="s">
        <v>47</v>
      </c>
      <c r="H1109" t="s">
        <v>1188</v>
      </c>
      <c r="I1109">
        <v>14.56</v>
      </c>
      <c r="J1109">
        <v>2</v>
      </c>
      <c r="K1109">
        <v>6.26</v>
      </c>
    </row>
    <row r="1110" spans="1:11" ht="16.5" x14ac:dyDescent="0.3">
      <c r="A1110" s="1">
        <v>41898</v>
      </c>
      <c r="B1110" s="5">
        <f>YEAR(Table1[[#This Row],[Order Date]])</f>
        <v>2014</v>
      </c>
      <c r="C1110" s="5">
        <f>MONTH(Table1[[#This Row],[Order Date]])</f>
        <v>9</v>
      </c>
      <c r="D1110" t="s">
        <v>684</v>
      </c>
      <c r="E1110" t="s">
        <v>149</v>
      </c>
      <c r="F1110" t="s">
        <v>11</v>
      </c>
      <c r="G1110" t="s">
        <v>20</v>
      </c>
      <c r="H1110" t="s">
        <v>847</v>
      </c>
      <c r="I1110">
        <v>33.549999999999997</v>
      </c>
      <c r="J1110">
        <v>1</v>
      </c>
      <c r="K1110">
        <v>12.58</v>
      </c>
    </row>
    <row r="1111" spans="1:11" ht="16.5" x14ac:dyDescent="0.3">
      <c r="A1111" s="1">
        <v>41899</v>
      </c>
      <c r="B1111" s="5">
        <f>YEAR(Table1[[#This Row],[Order Date]])</f>
        <v>2014</v>
      </c>
      <c r="C1111" s="5">
        <f>MONTH(Table1[[#This Row],[Order Date]])</f>
        <v>9</v>
      </c>
      <c r="D1111" t="s">
        <v>1312</v>
      </c>
      <c r="E1111" t="s">
        <v>23</v>
      </c>
      <c r="F1111" t="s">
        <v>11</v>
      </c>
      <c r="G1111" t="s">
        <v>20</v>
      </c>
      <c r="H1111" t="s">
        <v>1313</v>
      </c>
      <c r="I1111">
        <v>5.89</v>
      </c>
      <c r="J1111">
        <v>4</v>
      </c>
      <c r="K1111">
        <v>-4.12</v>
      </c>
    </row>
    <row r="1112" spans="1:11" ht="16.5" x14ac:dyDescent="0.3">
      <c r="A1112" s="1">
        <v>41899</v>
      </c>
      <c r="B1112" s="5">
        <f>YEAR(Table1[[#This Row],[Order Date]])</f>
        <v>2014</v>
      </c>
      <c r="C1112" s="5">
        <f>MONTH(Table1[[#This Row],[Order Date]])</f>
        <v>9</v>
      </c>
      <c r="D1112" t="s">
        <v>1254</v>
      </c>
      <c r="E1112" t="s">
        <v>245</v>
      </c>
      <c r="F1112" t="s">
        <v>39</v>
      </c>
      <c r="G1112" t="s">
        <v>52</v>
      </c>
      <c r="H1112" t="s">
        <v>1314</v>
      </c>
      <c r="I1112">
        <v>47.98</v>
      </c>
      <c r="J1112">
        <v>2</v>
      </c>
      <c r="K1112">
        <v>13.2</v>
      </c>
    </row>
    <row r="1113" spans="1:11" ht="16.5" x14ac:dyDescent="0.3">
      <c r="A1113" s="1">
        <v>41899</v>
      </c>
      <c r="B1113" s="5">
        <f>YEAR(Table1[[#This Row],[Order Date]])</f>
        <v>2014</v>
      </c>
      <c r="C1113" s="5">
        <f>MONTH(Table1[[#This Row],[Order Date]])</f>
        <v>9</v>
      </c>
      <c r="D1113" t="s">
        <v>1254</v>
      </c>
      <c r="E1113" t="s">
        <v>245</v>
      </c>
      <c r="F1113" t="s">
        <v>11</v>
      </c>
      <c r="G1113" t="s">
        <v>12</v>
      </c>
      <c r="H1113" t="s">
        <v>1315</v>
      </c>
      <c r="I1113">
        <v>4.62</v>
      </c>
      <c r="J1113">
        <v>1</v>
      </c>
      <c r="K1113">
        <v>1.68</v>
      </c>
    </row>
    <row r="1114" spans="1:11" ht="16.5" x14ac:dyDescent="0.3">
      <c r="A1114" s="1">
        <v>41899</v>
      </c>
      <c r="B1114" s="5">
        <f>YEAR(Table1[[#This Row],[Order Date]])</f>
        <v>2014</v>
      </c>
      <c r="C1114" s="5">
        <f>MONTH(Table1[[#This Row],[Order Date]])</f>
        <v>9</v>
      </c>
      <c r="D1114" t="s">
        <v>314</v>
      </c>
      <c r="E1114" t="s">
        <v>164</v>
      </c>
      <c r="F1114" t="s">
        <v>11</v>
      </c>
      <c r="G1114" t="s">
        <v>18</v>
      </c>
      <c r="H1114" t="s">
        <v>1316</v>
      </c>
      <c r="I1114">
        <v>30.28</v>
      </c>
      <c r="J1114">
        <v>2</v>
      </c>
      <c r="K1114">
        <v>1.21</v>
      </c>
    </row>
    <row r="1115" spans="1:11" ht="16.5" x14ac:dyDescent="0.3">
      <c r="A1115" s="1">
        <v>41899</v>
      </c>
      <c r="B1115" s="5">
        <f>YEAR(Table1[[#This Row],[Order Date]])</f>
        <v>2014</v>
      </c>
      <c r="C1115" s="5">
        <f>MONTH(Table1[[#This Row],[Order Date]])</f>
        <v>9</v>
      </c>
      <c r="D1115" t="s">
        <v>314</v>
      </c>
      <c r="E1115" t="s">
        <v>164</v>
      </c>
      <c r="F1115" t="s">
        <v>11</v>
      </c>
      <c r="G1115" t="s">
        <v>18</v>
      </c>
      <c r="H1115" t="s">
        <v>1317</v>
      </c>
      <c r="I1115">
        <v>57.93</v>
      </c>
      <c r="J1115">
        <v>3</v>
      </c>
      <c r="K1115">
        <v>16.22</v>
      </c>
    </row>
    <row r="1116" spans="1:11" ht="16.5" x14ac:dyDescent="0.3">
      <c r="A1116" s="1">
        <v>41899</v>
      </c>
      <c r="B1116" s="5">
        <f>YEAR(Table1[[#This Row],[Order Date]])</f>
        <v>2014</v>
      </c>
      <c r="C1116" s="5">
        <f>MONTH(Table1[[#This Row],[Order Date]])</f>
        <v>9</v>
      </c>
      <c r="D1116" t="s">
        <v>314</v>
      </c>
      <c r="E1116" t="s">
        <v>164</v>
      </c>
      <c r="F1116" t="s">
        <v>34</v>
      </c>
      <c r="G1116" t="s">
        <v>47</v>
      </c>
      <c r="H1116" t="s">
        <v>1318</v>
      </c>
      <c r="I1116">
        <v>35.340000000000003</v>
      </c>
      <c r="J1116">
        <v>2</v>
      </c>
      <c r="K1116">
        <v>13.43</v>
      </c>
    </row>
    <row r="1117" spans="1:11" ht="16.5" x14ac:dyDescent="0.3">
      <c r="A1117" s="1">
        <v>41899</v>
      </c>
      <c r="B1117" s="5">
        <f>YEAR(Table1[[#This Row],[Order Date]])</f>
        <v>2014</v>
      </c>
      <c r="C1117" s="5">
        <f>MONTH(Table1[[#This Row],[Order Date]])</f>
        <v>9</v>
      </c>
      <c r="D1117" t="s">
        <v>314</v>
      </c>
      <c r="E1117" t="s">
        <v>164</v>
      </c>
      <c r="F1117" t="s">
        <v>11</v>
      </c>
      <c r="G1117" t="s">
        <v>20</v>
      </c>
      <c r="H1117" t="s">
        <v>368</v>
      </c>
      <c r="I1117">
        <v>137.24</v>
      </c>
      <c r="J1117">
        <v>5</v>
      </c>
      <c r="K1117">
        <v>46.32</v>
      </c>
    </row>
    <row r="1118" spans="1:11" ht="16.5" x14ac:dyDescent="0.3">
      <c r="A1118" s="1">
        <v>41899</v>
      </c>
      <c r="B1118" s="5">
        <f>YEAR(Table1[[#This Row],[Order Date]])</f>
        <v>2014</v>
      </c>
      <c r="C1118" s="5">
        <f>MONTH(Table1[[#This Row],[Order Date]])</f>
        <v>9</v>
      </c>
      <c r="D1118" t="s">
        <v>789</v>
      </c>
      <c r="E1118" t="s">
        <v>27</v>
      </c>
      <c r="F1118" t="s">
        <v>11</v>
      </c>
      <c r="G1118" t="s">
        <v>63</v>
      </c>
      <c r="H1118" t="s">
        <v>1319</v>
      </c>
      <c r="I1118">
        <v>182.94</v>
      </c>
      <c r="J1118">
        <v>3</v>
      </c>
      <c r="K1118">
        <v>85.98</v>
      </c>
    </row>
    <row r="1119" spans="1:11" ht="16.5" x14ac:dyDescent="0.3">
      <c r="A1119" s="1">
        <v>41899</v>
      </c>
      <c r="B1119" s="5">
        <f>YEAR(Table1[[#This Row],[Order Date]])</f>
        <v>2014</v>
      </c>
      <c r="C1119" s="5">
        <f>MONTH(Table1[[#This Row],[Order Date]])</f>
        <v>9</v>
      </c>
      <c r="D1119" t="s">
        <v>1320</v>
      </c>
      <c r="E1119" t="s">
        <v>91</v>
      </c>
      <c r="F1119" t="s">
        <v>11</v>
      </c>
      <c r="G1119" t="s">
        <v>24</v>
      </c>
      <c r="H1119" t="s">
        <v>1321</v>
      </c>
      <c r="I1119">
        <v>5.25</v>
      </c>
      <c r="J1119">
        <v>2</v>
      </c>
      <c r="K1119">
        <v>0.46</v>
      </c>
    </row>
    <row r="1120" spans="1:11" ht="16.5" x14ac:dyDescent="0.3">
      <c r="A1120" s="1">
        <v>41899</v>
      </c>
      <c r="B1120" s="5">
        <f>YEAR(Table1[[#This Row],[Order Date]])</f>
        <v>2014</v>
      </c>
      <c r="C1120" s="5">
        <f>MONTH(Table1[[#This Row],[Order Date]])</f>
        <v>9</v>
      </c>
      <c r="D1120" t="s">
        <v>1320</v>
      </c>
      <c r="E1120" t="s">
        <v>91</v>
      </c>
      <c r="F1120" t="s">
        <v>11</v>
      </c>
      <c r="G1120" t="s">
        <v>24</v>
      </c>
      <c r="H1120" t="s">
        <v>1322</v>
      </c>
      <c r="I1120">
        <v>38.26</v>
      </c>
      <c r="J1120">
        <v>3</v>
      </c>
      <c r="K1120">
        <v>4.78</v>
      </c>
    </row>
    <row r="1121" spans="1:11" ht="16.5" x14ac:dyDescent="0.3">
      <c r="A1121" s="1">
        <v>41899</v>
      </c>
      <c r="B1121" s="5">
        <f>YEAR(Table1[[#This Row],[Order Date]])</f>
        <v>2014</v>
      </c>
      <c r="C1121" s="5">
        <f>MONTH(Table1[[#This Row],[Order Date]])</f>
        <v>9</v>
      </c>
      <c r="D1121" t="s">
        <v>1320</v>
      </c>
      <c r="E1121" t="s">
        <v>91</v>
      </c>
      <c r="F1121" t="s">
        <v>11</v>
      </c>
      <c r="G1121" t="s">
        <v>12</v>
      </c>
      <c r="H1121" t="s">
        <v>1141</v>
      </c>
      <c r="I1121">
        <v>40.24</v>
      </c>
      <c r="J1121">
        <v>5</v>
      </c>
      <c r="K1121">
        <v>13.08</v>
      </c>
    </row>
    <row r="1122" spans="1:11" ht="16.5" x14ac:dyDescent="0.3">
      <c r="A1122" s="1">
        <v>41899</v>
      </c>
      <c r="B1122" s="5">
        <f>YEAR(Table1[[#This Row],[Order Date]])</f>
        <v>2014</v>
      </c>
      <c r="C1122" s="5">
        <f>MONTH(Table1[[#This Row],[Order Date]])</f>
        <v>9</v>
      </c>
      <c r="D1122" t="s">
        <v>1320</v>
      </c>
      <c r="E1122" t="s">
        <v>91</v>
      </c>
      <c r="F1122" t="s">
        <v>39</v>
      </c>
      <c r="G1122" t="s">
        <v>302</v>
      </c>
      <c r="H1122" t="s">
        <v>1323</v>
      </c>
      <c r="I1122">
        <v>29.93</v>
      </c>
      <c r="J1122">
        <v>5</v>
      </c>
      <c r="K1122">
        <v>-21.95</v>
      </c>
    </row>
    <row r="1123" spans="1:11" ht="16.5" x14ac:dyDescent="0.3">
      <c r="A1123" s="1">
        <v>41899</v>
      </c>
      <c r="B1123" s="5">
        <f>YEAR(Table1[[#This Row],[Order Date]])</f>
        <v>2014</v>
      </c>
      <c r="C1123" s="5">
        <f>MONTH(Table1[[#This Row],[Order Date]])</f>
        <v>9</v>
      </c>
      <c r="D1123" t="s">
        <v>1320</v>
      </c>
      <c r="E1123" t="s">
        <v>91</v>
      </c>
      <c r="F1123" t="s">
        <v>11</v>
      </c>
      <c r="G1123" t="s">
        <v>12</v>
      </c>
      <c r="H1123" t="s">
        <v>1324</v>
      </c>
      <c r="I1123">
        <v>148.69999999999999</v>
      </c>
      <c r="J1123">
        <v>6</v>
      </c>
      <c r="K1123">
        <v>46.47</v>
      </c>
    </row>
    <row r="1124" spans="1:11" ht="16.5" x14ac:dyDescent="0.3">
      <c r="A1124" s="1">
        <v>41899</v>
      </c>
      <c r="B1124" s="5">
        <f>YEAR(Table1[[#This Row],[Order Date]])</f>
        <v>2014</v>
      </c>
      <c r="C1124" s="5">
        <f>MONTH(Table1[[#This Row],[Order Date]])</f>
        <v>9</v>
      </c>
      <c r="D1124" t="s">
        <v>1320</v>
      </c>
      <c r="E1124" t="s">
        <v>91</v>
      </c>
      <c r="F1124" t="s">
        <v>39</v>
      </c>
      <c r="G1124" t="s">
        <v>52</v>
      </c>
      <c r="H1124" t="s">
        <v>1325</v>
      </c>
      <c r="I1124">
        <v>55.92</v>
      </c>
      <c r="J1124">
        <v>10</v>
      </c>
      <c r="K1124">
        <v>16.78</v>
      </c>
    </row>
    <row r="1125" spans="1:11" ht="16.5" x14ac:dyDescent="0.3">
      <c r="A1125" s="1">
        <v>41901</v>
      </c>
      <c r="B1125" s="5">
        <f>YEAR(Table1[[#This Row],[Order Date]])</f>
        <v>2014</v>
      </c>
      <c r="C1125" s="5">
        <f>MONTH(Table1[[#This Row],[Order Date]])</f>
        <v>9</v>
      </c>
      <c r="D1125" t="s">
        <v>637</v>
      </c>
      <c r="E1125" t="s">
        <v>10</v>
      </c>
      <c r="F1125" t="s">
        <v>39</v>
      </c>
      <c r="G1125" t="s">
        <v>302</v>
      </c>
      <c r="H1125" t="s">
        <v>1236</v>
      </c>
      <c r="I1125">
        <v>3059.98</v>
      </c>
      <c r="J1125">
        <v>3</v>
      </c>
      <c r="K1125">
        <v>-510</v>
      </c>
    </row>
    <row r="1126" spans="1:11" ht="16.5" x14ac:dyDescent="0.3">
      <c r="A1126" s="1">
        <v>41901</v>
      </c>
      <c r="B1126" s="5">
        <f>YEAR(Table1[[#This Row],[Order Date]])</f>
        <v>2014</v>
      </c>
      <c r="C1126" s="5">
        <f>MONTH(Table1[[#This Row],[Order Date]])</f>
        <v>9</v>
      </c>
      <c r="D1126" t="s">
        <v>637</v>
      </c>
      <c r="E1126" t="s">
        <v>10</v>
      </c>
      <c r="F1126" t="s">
        <v>39</v>
      </c>
      <c r="G1126" t="s">
        <v>302</v>
      </c>
      <c r="H1126" t="s">
        <v>1326</v>
      </c>
      <c r="I1126">
        <v>2519.96</v>
      </c>
      <c r="J1126">
        <v>7</v>
      </c>
      <c r="K1126">
        <v>-252</v>
      </c>
    </row>
    <row r="1127" spans="1:11" ht="16.5" x14ac:dyDescent="0.3">
      <c r="A1127" s="1">
        <v>41901</v>
      </c>
      <c r="B1127" s="5">
        <f>YEAR(Table1[[#This Row],[Order Date]])</f>
        <v>2014</v>
      </c>
      <c r="C1127" s="5">
        <f>MONTH(Table1[[#This Row],[Order Date]])</f>
        <v>9</v>
      </c>
      <c r="D1127" t="s">
        <v>1327</v>
      </c>
      <c r="E1127" t="s">
        <v>27</v>
      </c>
      <c r="F1127" t="s">
        <v>11</v>
      </c>
      <c r="G1127" t="s">
        <v>43</v>
      </c>
      <c r="H1127" t="s">
        <v>827</v>
      </c>
      <c r="I1127">
        <v>7.16</v>
      </c>
      <c r="J1127">
        <v>2</v>
      </c>
      <c r="K1127">
        <v>3.58</v>
      </c>
    </row>
    <row r="1128" spans="1:11" ht="16.5" x14ac:dyDescent="0.3">
      <c r="A1128" s="1">
        <v>41901</v>
      </c>
      <c r="B1128" s="5">
        <f>YEAR(Table1[[#This Row],[Order Date]])</f>
        <v>2014</v>
      </c>
      <c r="C1128" s="5">
        <f>MONTH(Table1[[#This Row],[Order Date]])</f>
        <v>9</v>
      </c>
      <c r="D1128" t="s">
        <v>537</v>
      </c>
      <c r="E1128" t="s">
        <v>245</v>
      </c>
      <c r="F1128" t="s">
        <v>11</v>
      </c>
      <c r="G1128" t="s">
        <v>18</v>
      </c>
      <c r="H1128" t="s">
        <v>1328</v>
      </c>
      <c r="I1128">
        <v>67.34</v>
      </c>
      <c r="J1128">
        <v>6</v>
      </c>
      <c r="K1128">
        <v>7.58</v>
      </c>
    </row>
    <row r="1129" spans="1:11" ht="16.5" x14ac:dyDescent="0.3">
      <c r="A1129" s="1">
        <v>41901</v>
      </c>
      <c r="B1129" s="5">
        <f>YEAR(Table1[[#This Row],[Order Date]])</f>
        <v>2014</v>
      </c>
      <c r="C1129" s="5">
        <f>MONTH(Table1[[#This Row],[Order Date]])</f>
        <v>9</v>
      </c>
      <c r="D1129" t="s">
        <v>537</v>
      </c>
      <c r="E1129" t="s">
        <v>245</v>
      </c>
      <c r="F1129" t="s">
        <v>39</v>
      </c>
      <c r="G1129" t="s">
        <v>302</v>
      </c>
      <c r="H1129" t="s">
        <v>1329</v>
      </c>
      <c r="I1129">
        <v>2624.99</v>
      </c>
      <c r="J1129">
        <v>3</v>
      </c>
      <c r="K1129">
        <v>-944.99</v>
      </c>
    </row>
    <row r="1130" spans="1:11" ht="16.5" x14ac:dyDescent="0.3">
      <c r="A1130" s="1">
        <v>41901</v>
      </c>
      <c r="B1130" s="5">
        <f>YEAR(Table1[[#This Row],[Order Date]])</f>
        <v>2014</v>
      </c>
      <c r="C1130" s="5">
        <f>MONTH(Table1[[#This Row],[Order Date]])</f>
        <v>9</v>
      </c>
      <c r="D1130" t="s">
        <v>615</v>
      </c>
      <c r="E1130" t="s">
        <v>149</v>
      </c>
      <c r="F1130" t="s">
        <v>34</v>
      </c>
      <c r="G1130" t="s">
        <v>35</v>
      </c>
      <c r="H1130" t="s">
        <v>723</v>
      </c>
      <c r="I1130">
        <v>887.1</v>
      </c>
      <c r="J1130">
        <v>7</v>
      </c>
      <c r="K1130">
        <v>177.42</v>
      </c>
    </row>
    <row r="1131" spans="1:11" ht="16.5" x14ac:dyDescent="0.3">
      <c r="A1131" s="1">
        <v>41901</v>
      </c>
      <c r="B1131" s="5">
        <f>YEAR(Table1[[#This Row],[Order Date]])</f>
        <v>2014</v>
      </c>
      <c r="C1131" s="5">
        <f>MONTH(Table1[[#This Row],[Order Date]])</f>
        <v>9</v>
      </c>
      <c r="D1131" t="s">
        <v>1330</v>
      </c>
      <c r="E1131" t="s">
        <v>164</v>
      </c>
      <c r="F1131" t="s">
        <v>11</v>
      </c>
      <c r="G1131" t="s">
        <v>18</v>
      </c>
      <c r="H1131" t="s">
        <v>1331</v>
      </c>
      <c r="I1131">
        <v>92.52</v>
      </c>
      <c r="J1131">
        <v>6</v>
      </c>
      <c r="K1131">
        <v>24.98</v>
      </c>
    </row>
    <row r="1132" spans="1:11" ht="16.5" x14ac:dyDescent="0.3">
      <c r="A1132" s="1">
        <v>41901</v>
      </c>
      <c r="B1132" s="5">
        <f>YEAR(Table1[[#This Row],[Order Date]])</f>
        <v>2014</v>
      </c>
      <c r="C1132" s="5">
        <f>MONTH(Table1[[#This Row],[Order Date]])</f>
        <v>9</v>
      </c>
      <c r="D1132" t="s">
        <v>1332</v>
      </c>
      <c r="E1132" t="s">
        <v>27</v>
      </c>
      <c r="F1132" t="s">
        <v>11</v>
      </c>
      <c r="G1132" t="s">
        <v>43</v>
      </c>
      <c r="H1132" t="s">
        <v>1307</v>
      </c>
      <c r="I1132">
        <v>5.67</v>
      </c>
      <c r="J1132">
        <v>3</v>
      </c>
      <c r="K1132">
        <v>0.11</v>
      </c>
    </row>
    <row r="1133" spans="1:11" ht="16.5" x14ac:dyDescent="0.3">
      <c r="A1133" s="1">
        <v>41901</v>
      </c>
      <c r="B1133" s="5">
        <f>YEAR(Table1[[#This Row],[Order Date]])</f>
        <v>2014</v>
      </c>
      <c r="C1133" s="5">
        <f>MONTH(Table1[[#This Row],[Order Date]])</f>
        <v>9</v>
      </c>
      <c r="D1133" t="s">
        <v>171</v>
      </c>
      <c r="E1133" t="s">
        <v>95</v>
      </c>
      <c r="F1133" t="s">
        <v>34</v>
      </c>
      <c r="G1133" t="s">
        <v>145</v>
      </c>
      <c r="H1133" t="s">
        <v>1333</v>
      </c>
      <c r="I1133">
        <v>73.92</v>
      </c>
      <c r="J1133">
        <v>1</v>
      </c>
      <c r="K1133">
        <v>-45.83</v>
      </c>
    </row>
    <row r="1134" spans="1:11" ht="16.5" x14ac:dyDescent="0.3">
      <c r="A1134" s="1">
        <v>41902</v>
      </c>
      <c r="B1134" s="5">
        <f>YEAR(Table1[[#This Row],[Order Date]])</f>
        <v>2014</v>
      </c>
      <c r="C1134" s="5">
        <f>MONTH(Table1[[#This Row],[Order Date]])</f>
        <v>9</v>
      </c>
      <c r="D1134" t="s">
        <v>1334</v>
      </c>
      <c r="E1134" t="s">
        <v>15</v>
      </c>
      <c r="F1134" t="s">
        <v>34</v>
      </c>
      <c r="G1134" t="s">
        <v>145</v>
      </c>
      <c r="H1134" t="s">
        <v>810</v>
      </c>
      <c r="I1134">
        <v>617.70000000000005</v>
      </c>
      <c r="J1134">
        <v>6</v>
      </c>
      <c r="K1134">
        <v>-407.68</v>
      </c>
    </row>
    <row r="1135" spans="1:11" ht="16.5" x14ac:dyDescent="0.3">
      <c r="A1135" s="1">
        <v>41902</v>
      </c>
      <c r="B1135" s="5">
        <f>YEAR(Table1[[#This Row],[Order Date]])</f>
        <v>2014</v>
      </c>
      <c r="C1135" s="5">
        <f>MONTH(Table1[[#This Row],[Order Date]])</f>
        <v>9</v>
      </c>
      <c r="D1135" t="s">
        <v>1335</v>
      </c>
      <c r="E1135" t="s">
        <v>27</v>
      </c>
      <c r="F1135" t="s">
        <v>11</v>
      </c>
      <c r="G1135" t="s">
        <v>16</v>
      </c>
      <c r="H1135" t="s">
        <v>1336</v>
      </c>
      <c r="I1135">
        <v>9.9600000000000009</v>
      </c>
      <c r="J1135">
        <v>2</v>
      </c>
      <c r="K1135">
        <v>4.58</v>
      </c>
    </row>
    <row r="1136" spans="1:11" ht="16.5" x14ac:dyDescent="0.3">
      <c r="A1136" s="1">
        <v>41902</v>
      </c>
      <c r="B1136" s="5">
        <f>YEAR(Table1[[#This Row],[Order Date]])</f>
        <v>2014</v>
      </c>
      <c r="C1136" s="5">
        <f>MONTH(Table1[[#This Row],[Order Date]])</f>
        <v>9</v>
      </c>
      <c r="D1136" t="s">
        <v>1335</v>
      </c>
      <c r="E1136" t="s">
        <v>27</v>
      </c>
      <c r="F1136" t="s">
        <v>11</v>
      </c>
      <c r="G1136" t="s">
        <v>12</v>
      </c>
      <c r="H1136" t="s">
        <v>1337</v>
      </c>
      <c r="I1136">
        <v>21.72</v>
      </c>
      <c r="J1136">
        <v>4</v>
      </c>
      <c r="K1136">
        <v>10.64</v>
      </c>
    </row>
    <row r="1137" spans="1:11" ht="16.5" x14ac:dyDescent="0.3">
      <c r="A1137" s="1">
        <v>41902</v>
      </c>
      <c r="B1137" s="5">
        <f>YEAR(Table1[[#This Row],[Order Date]])</f>
        <v>2014</v>
      </c>
      <c r="C1137" s="5">
        <f>MONTH(Table1[[#This Row],[Order Date]])</f>
        <v>9</v>
      </c>
      <c r="D1137" t="s">
        <v>556</v>
      </c>
      <c r="E1137" t="s">
        <v>123</v>
      </c>
      <c r="F1137" t="s">
        <v>11</v>
      </c>
      <c r="G1137" t="s">
        <v>24</v>
      </c>
      <c r="H1137" t="s">
        <v>841</v>
      </c>
      <c r="I1137">
        <v>2.82</v>
      </c>
      <c r="J1137">
        <v>2</v>
      </c>
      <c r="K1137">
        <v>0.99</v>
      </c>
    </row>
    <row r="1138" spans="1:11" ht="16.5" x14ac:dyDescent="0.3">
      <c r="A1138" s="1">
        <v>41902</v>
      </c>
      <c r="B1138" s="5">
        <f>YEAR(Table1[[#This Row],[Order Date]])</f>
        <v>2014</v>
      </c>
      <c r="C1138" s="5">
        <f>MONTH(Table1[[#This Row],[Order Date]])</f>
        <v>9</v>
      </c>
      <c r="D1138" t="s">
        <v>1338</v>
      </c>
      <c r="E1138" t="s">
        <v>27</v>
      </c>
      <c r="F1138" t="s">
        <v>11</v>
      </c>
      <c r="G1138" t="s">
        <v>92</v>
      </c>
      <c r="H1138" t="s">
        <v>658</v>
      </c>
      <c r="I1138">
        <v>43.92</v>
      </c>
      <c r="J1138">
        <v>4</v>
      </c>
      <c r="K1138">
        <v>11.86</v>
      </c>
    </row>
    <row r="1139" spans="1:11" ht="16.5" x14ac:dyDescent="0.3">
      <c r="A1139" s="1">
        <v>41902</v>
      </c>
      <c r="B1139" s="5">
        <f>YEAR(Table1[[#This Row],[Order Date]])</f>
        <v>2014</v>
      </c>
      <c r="C1139" s="5">
        <f>MONTH(Table1[[#This Row],[Order Date]])</f>
        <v>9</v>
      </c>
      <c r="D1139" t="s">
        <v>1338</v>
      </c>
      <c r="E1139" t="s">
        <v>27</v>
      </c>
      <c r="F1139" t="s">
        <v>11</v>
      </c>
      <c r="G1139" t="s">
        <v>20</v>
      </c>
      <c r="H1139" t="s">
        <v>431</v>
      </c>
      <c r="I1139">
        <v>20.23</v>
      </c>
      <c r="J1139">
        <v>3</v>
      </c>
      <c r="K1139">
        <v>6.58</v>
      </c>
    </row>
    <row r="1140" spans="1:11" ht="16.5" x14ac:dyDescent="0.3">
      <c r="A1140" s="1">
        <v>41902</v>
      </c>
      <c r="B1140" s="5">
        <f>YEAR(Table1[[#This Row],[Order Date]])</f>
        <v>2014</v>
      </c>
      <c r="C1140" s="5">
        <f>MONTH(Table1[[#This Row],[Order Date]])</f>
        <v>9</v>
      </c>
      <c r="D1140" t="s">
        <v>1339</v>
      </c>
      <c r="E1140" t="s">
        <v>531</v>
      </c>
      <c r="F1140" t="s">
        <v>34</v>
      </c>
      <c r="G1140" t="s">
        <v>47</v>
      </c>
      <c r="H1140" t="s">
        <v>1340</v>
      </c>
      <c r="I1140">
        <v>164.22</v>
      </c>
      <c r="J1140">
        <v>3</v>
      </c>
      <c r="K1140">
        <v>50.91</v>
      </c>
    </row>
    <row r="1141" spans="1:11" ht="16.5" x14ac:dyDescent="0.3">
      <c r="A1141" s="1">
        <v>41902</v>
      </c>
      <c r="B1141" s="5">
        <f>YEAR(Table1[[#This Row],[Order Date]])</f>
        <v>2014</v>
      </c>
      <c r="C1141" s="5">
        <f>MONTH(Table1[[#This Row],[Order Date]])</f>
        <v>9</v>
      </c>
      <c r="D1141" t="s">
        <v>1339</v>
      </c>
      <c r="E1141" t="s">
        <v>531</v>
      </c>
      <c r="F1141" t="s">
        <v>34</v>
      </c>
      <c r="G1141" t="s">
        <v>74</v>
      </c>
      <c r="H1141" t="s">
        <v>412</v>
      </c>
      <c r="I1141">
        <v>362.94</v>
      </c>
      <c r="J1141">
        <v>3</v>
      </c>
      <c r="K1141">
        <v>36.29</v>
      </c>
    </row>
    <row r="1142" spans="1:11" ht="16.5" x14ac:dyDescent="0.3">
      <c r="A1142" s="1">
        <v>41902</v>
      </c>
      <c r="B1142" s="5">
        <f>YEAR(Table1[[#This Row],[Order Date]])</f>
        <v>2014</v>
      </c>
      <c r="C1142" s="5">
        <f>MONTH(Table1[[#This Row],[Order Date]])</f>
        <v>9</v>
      </c>
      <c r="D1142" t="s">
        <v>1339</v>
      </c>
      <c r="E1142" t="s">
        <v>531</v>
      </c>
      <c r="F1142" t="s">
        <v>39</v>
      </c>
      <c r="G1142" t="s">
        <v>52</v>
      </c>
      <c r="H1142" t="s">
        <v>84</v>
      </c>
      <c r="I1142">
        <v>59.98</v>
      </c>
      <c r="J1142">
        <v>2</v>
      </c>
      <c r="K1142">
        <v>26.39</v>
      </c>
    </row>
    <row r="1143" spans="1:11" ht="16.5" x14ac:dyDescent="0.3">
      <c r="A1143" s="1">
        <v>41902</v>
      </c>
      <c r="B1143" s="5">
        <f>YEAR(Table1[[#This Row],[Order Date]])</f>
        <v>2014</v>
      </c>
      <c r="C1143" s="5">
        <f>MONTH(Table1[[#This Row],[Order Date]])</f>
        <v>9</v>
      </c>
      <c r="D1143" t="s">
        <v>1341</v>
      </c>
      <c r="E1143" t="s">
        <v>15</v>
      </c>
      <c r="F1143" t="s">
        <v>34</v>
      </c>
      <c r="G1143" t="s">
        <v>74</v>
      </c>
      <c r="H1143" t="s">
        <v>342</v>
      </c>
      <c r="I1143">
        <v>493.43</v>
      </c>
      <c r="J1143">
        <v>5</v>
      </c>
      <c r="K1143">
        <v>-70.489999999999995</v>
      </c>
    </row>
    <row r="1144" spans="1:11" ht="16.5" x14ac:dyDescent="0.3">
      <c r="A1144" s="1">
        <v>41902</v>
      </c>
      <c r="B1144" s="5">
        <f>YEAR(Table1[[#This Row],[Order Date]])</f>
        <v>2014</v>
      </c>
      <c r="C1144" s="5">
        <f>MONTH(Table1[[#This Row],[Order Date]])</f>
        <v>9</v>
      </c>
      <c r="D1144" t="s">
        <v>1341</v>
      </c>
      <c r="E1144" t="s">
        <v>15</v>
      </c>
      <c r="F1144" t="s">
        <v>39</v>
      </c>
      <c r="G1144" t="s">
        <v>40</v>
      </c>
      <c r="H1144" t="s">
        <v>1342</v>
      </c>
      <c r="I1144">
        <v>11.12</v>
      </c>
      <c r="J1144">
        <v>2</v>
      </c>
      <c r="K1144">
        <v>3.48</v>
      </c>
    </row>
    <row r="1145" spans="1:11" ht="16.5" x14ac:dyDescent="0.3">
      <c r="A1145" s="1">
        <v>41902</v>
      </c>
      <c r="B1145" s="5">
        <f>YEAR(Table1[[#This Row],[Order Date]])</f>
        <v>2014</v>
      </c>
      <c r="C1145" s="5">
        <f>MONTH(Table1[[#This Row],[Order Date]])</f>
        <v>9</v>
      </c>
      <c r="D1145" t="s">
        <v>1343</v>
      </c>
      <c r="E1145" t="s">
        <v>27</v>
      </c>
      <c r="F1145" t="s">
        <v>11</v>
      </c>
      <c r="G1145" t="s">
        <v>12</v>
      </c>
      <c r="H1145" t="s">
        <v>1308</v>
      </c>
      <c r="I1145">
        <v>8.56</v>
      </c>
      <c r="J1145">
        <v>2</v>
      </c>
      <c r="K1145">
        <v>3.85</v>
      </c>
    </row>
    <row r="1146" spans="1:11" ht="16.5" x14ac:dyDescent="0.3">
      <c r="A1146" s="1">
        <v>41902</v>
      </c>
      <c r="B1146" s="5">
        <f>YEAR(Table1[[#This Row],[Order Date]])</f>
        <v>2014</v>
      </c>
      <c r="C1146" s="5">
        <f>MONTH(Table1[[#This Row],[Order Date]])</f>
        <v>9</v>
      </c>
      <c r="D1146" t="s">
        <v>1172</v>
      </c>
      <c r="E1146" t="s">
        <v>149</v>
      </c>
      <c r="F1146" t="s">
        <v>39</v>
      </c>
      <c r="G1146" t="s">
        <v>40</v>
      </c>
      <c r="H1146" t="s">
        <v>375</v>
      </c>
      <c r="I1146">
        <v>629.95000000000005</v>
      </c>
      <c r="J1146">
        <v>5</v>
      </c>
      <c r="K1146">
        <v>157.49</v>
      </c>
    </row>
    <row r="1147" spans="1:11" ht="16.5" x14ac:dyDescent="0.3">
      <c r="A1147" s="1">
        <v>41902</v>
      </c>
      <c r="B1147" s="5">
        <f>YEAR(Table1[[#This Row],[Order Date]])</f>
        <v>2014</v>
      </c>
      <c r="C1147" s="5">
        <f>MONTH(Table1[[#This Row],[Order Date]])</f>
        <v>9</v>
      </c>
      <c r="D1147" t="s">
        <v>1172</v>
      </c>
      <c r="E1147" t="s">
        <v>149</v>
      </c>
      <c r="F1147" t="s">
        <v>34</v>
      </c>
      <c r="G1147" t="s">
        <v>35</v>
      </c>
      <c r="H1147" t="s">
        <v>594</v>
      </c>
      <c r="I1147">
        <v>631.78</v>
      </c>
      <c r="J1147">
        <v>2</v>
      </c>
      <c r="K1147">
        <v>140.4</v>
      </c>
    </row>
    <row r="1148" spans="1:11" ht="16.5" x14ac:dyDescent="0.3">
      <c r="A1148" s="1">
        <v>41902</v>
      </c>
      <c r="B1148" s="5">
        <f>YEAR(Table1[[#This Row],[Order Date]])</f>
        <v>2014</v>
      </c>
      <c r="C1148" s="5">
        <f>MONTH(Table1[[#This Row],[Order Date]])</f>
        <v>9</v>
      </c>
      <c r="D1148" t="s">
        <v>1172</v>
      </c>
      <c r="E1148" t="s">
        <v>149</v>
      </c>
      <c r="F1148" t="s">
        <v>34</v>
      </c>
      <c r="G1148" t="s">
        <v>74</v>
      </c>
      <c r="H1148" t="s">
        <v>1344</v>
      </c>
      <c r="I1148">
        <v>801.57</v>
      </c>
      <c r="J1148">
        <v>2</v>
      </c>
      <c r="K1148">
        <v>-10.02</v>
      </c>
    </row>
    <row r="1149" spans="1:11" ht="16.5" x14ac:dyDescent="0.3">
      <c r="A1149" s="1">
        <v>41902</v>
      </c>
      <c r="B1149" s="5">
        <f>YEAR(Table1[[#This Row],[Order Date]])</f>
        <v>2014</v>
      </c>
      <c r="C1149" s="5">
        <f>MONTH(Table1[[#This Row],[Order Date]])</f>
        <v>9</v>
      </c>
      <c r="D1149" t="s">
        <v>1172</v>
      </c>
      <c r="E1149" t="s">
        <v>149</v>
      </c>
      <c r="F1149" t="s">
        <v>11</v>
      </c>
      <c r="G1149" t="s">
        <v>16</v>
      </c>
      <c r="H1149" t="s">
        <v>1025</v>
      </c>
      <c r="I1149">
        <v>75.180000000000007</v>
      </c>
      <c r="J1149">
        <v>6</v>
      </c>
      <c r="K1149">
        <v>35.33</v>
      </c>
    </row>
    <row r="1150" spans="1:11" ht="16.5" x14ac:dyDescent="0.3">
      <c r="A1150" s="1">
        <v>41902</v>
      </c>
      <c r="B1150" s="5">
        <f>YEAR(Table1[[#This Row],[Order Date]])</f>
        <v>2014</v>
      </c>
      <c r="C1150" s="5">
        <f>MONTH(Table1[[#This Row],[Order Date]])</f>
        <v>9</v>
      </c>
      <c r="D1150" t="s">
        <v>1172</v>
      </c>
      <c r="E1150" t="s">
        <v>149</v>
      </c>
      <c r="F1150" t="s">
        <v>11</v>
      </c>
      <c r="G1150" t="s">
        <v>92</v>
      </c>
      <c r="H1150" t="s">
        <v>440</v>
      </c>
      <c r="I1150">
        <v>30.98</v>
      </c>
      <c r="J1150">
        <v>1</v>
      </c>
      <c r="K1150">
        <v>8.0500000000000007</v>
      </c>
    </row>
    <row r="1151" spans="1:11" ht="16.5" x14ac:dyDescent="0.3">
      <c r="A1151" s="1">
        <v>41902</v>
      </c>
      <c r="B1151" s="5">
        <f>YEAR(Table1[[#This Row],[Order Date]])</f>
        <v>2014</v>
      </c>
      <c r="C1151" s="5">
        <f>MONTH(Table1[[#This Row],[Order Date]])</f>
        <v>9</v>
      </c>
      <c r="D1151" t="s">
        <v>1172</v>
      </c>
      <c r="E1151" t="s">
        <v>149</v>
      </c>
      <c r="F1151" t="s">
        <v>39</v>
      </c>
      <c r="G1151" t="s">
        <v>40</v>
      </c>
      <c r="H1151" t="s">
        <v>1345</v>
      </c>
      <c r="I1151">
        <v>1349.91</v>
      </c>
      <c r="J1151">
        <v>9</v>
      </c>
      <c r="K1151">
        <v>661.46</v>
      </c>
    </row>
    <row r="1152" spans="1:11" ht="16.5" x14ac:dyDescent="0.3">
      <c r="A1152" s="1">
        <v>41903</v>
      </c>
      <c r="B1152" s="5">
        <f>YEAR(Table1[[#This Row],[Order Date]])</f>
        <v>2014</v>
      </c>
      <c r="C1152" s="5">
        <f>MONTH(Table1[[#This Row],[Order Date]])</f>
        <v>9</v>
      </c>
      <c r="D1152" t="s">
        <v>1346</v>
      </c>
      <c r="E1152" t="s">
        <v>164</v>
      </c>
      <c r="F1152" t="s">
        <v>39</v>
      </c>
      <c r="G1152" t="s">
        <v>40</v>
      </c>
      <c r="H1152" t="s">
        <v>1347</v>
      </c>
      <c r="I1152">
        <v>246.38</v>
      </c>
      <c r="J1152">
        <v>2</v>
      </c>
      <c r="K1152">
        <v>27.72</v>
      </c>
    </row>
    <row r="1153" spans="1:11" ht="16.5" x14ac:dyDescent="0.3">
      <c r="A1153" s="1">
        <v>41903</v>
      </c>
      <c r="B1153" s="5">
        <f>YEAR(Table1[[#This Row],[Order Date]])</f>
        <v>2014</v>
      </c>
      <c r="C1153" s="5">
        <f>MONTH(Table1[[#This Row],[Order Date]])</f>
        <v>9</v>
      </c>
      <c r="D1153" t="s">
        <v>1346</v>
      </c>
      <c r="E1153" t="s">
        <v>164</v>
      </c>
      <c r="F1153" t="s">
        <v>39</v>
      </c>
      <c r="G1153" t="s">
        <v>603</v>
      </c>
      <c r="H1153" t="s">
        <v>1348</v>
      </c>
      <c r="I1153">
        <v>1799.97</v>
      </c>
      <c r="J1153">
        <v>3</v>
      </c>
      <c r="K1153">
        <v>701.99</v>
      </c>
    </row>
    <row r="1154" spans="1:11" ht="16.5" x14ac:dyDescent="0.3">
      <c r="A1154" s="1">
        <v>41903</v>
      </c>
      <c r="B1154" s="5">
        <f>YEAR(Table1[[#This Row],[Order Date]])</f>
        <v>2014</v>
      </c>
      <c r="C1154" s="5">
        <f>MONTH(Table1[[#This Row],[Order Date]])</f>
        <v>9</v>
      </c>
      <c r="D1154" t="s">
        <v>923</v>
      </c>
      <c r="E1154" t="s">
        <v>996</v>
      </c>
      <c r="F1154" t="s">
        <v>11</v>
      </c>
      <c r="G1154" t="s">
        <v>92</v>
      </c>
      <c r="H1154" t="s">
        <v>1349</v>
      </c>
      <c r="I1154">
        <v>25.96</v>
      </c>
      <c r="J1154">
        <v>2</v>
      </c>
      <c r="K1154">
        <v>7.53</v>
      </c>
    </row>
    <row r="1155" spans="1:11" ht="16.5" x14ac:dyDescent="0.3">
      <c r="A1155" s="1">
        <v>41903</v>
      </c>
      <c r="B1155" s="5">
        <f>YEAR(Table1[[#This Row],[Order Date]])</f>
        <v>2014</v>
      </c>
      <c r="C1155" s="5">
        <f>MONTH(Table1[[#This Row],[Order Date]])</f>
        <v>9</v>
      </c>
      <c r="D1155" t="s">
        <v>923</v>
      </c>
      <c r="E1155" t="s">
        <v>996</v>
      </c>
      <c r="F1155" t="s">
        <v>11</v>
      </c>
      <c r="G1155" t="s">
        <v>92</v>
      </c>
      <c r="H1155" t="s">
        <v>1031</v>
      </c>
      <c r="I1155">
        <v>36.270000000000003</v>
      </c>
      <c r="J1155">
        <v>3</v>
      </c>
      <c r="K1155">
        <v>10.88</v>
      </c>
    </row>
    <row r="1156" spans="1:11" ht="16.5" x14ac:dyDescent="0.3">
      <c r="A1156" s="1">
        <v>41903</v>
      </c>
      <c r="B1156" s="5">
        <f>YEAR(Table1[[#This Row],[Order Date]])</f>
        <v>2014</v>
      </c>
      <c r="C1156" s="5">
        <f>MONTH(Table1[[#This Row],[Order Date]])</f>
        <v>9</v>
      </c>
      <c r="D1156" t="s">
        <v>923</v>
      </c>
      <c r="E1156" t="s">
        <v>996</v>
      </c>
      <c r="F1156" t="s">
        <v>11</v>
      </c>
      <c r="G1156" t="s">
        <v>12</v>
      </c>
      <c r="H1156" t="s">
        <v>507</v>
      </c>
      <c r="I1156">
        <v>6.48</v>
      </c>
      <c r="J1156">
        <v>1</v>
      </c>
      <c r="K1156">
        <v>3.11</v>
      </c>
    </row>
    <row r="1157" spans="1:11" ht="16.5" x14ac:dyDescent="0.3">
      <c r="A1157" s="1">
        <v>41903</v>
      </c>
      <c r="B1157" s="5">
        <f>YEAR(Table1[[#This Row],[Order Date]])</f>
        <v>2014</v>
      </c>
      <c r="C1157" s="5">
        <f>MONTH(Table1[[#This Row],[Order Date]])</f>
        <v>9</v>
      </c>
      <c r="D1157" t="s">
        <v>722</v>
      </c>
      <c r="E1157" t="s">
        <v>27</v>
      </c>
      <c r="F1157" t="s">
        <v>11</v>
      </c>
      <c r="G1157" t="s">
        <v>63</v>
      </c>
      <c r="H1157" t="s">
        <v>64</v>
      </c>
      <c r="I1157">
        <v>15.56</v>
      </c>
      <c r="J1157">
        <v>2</v>
      </c>
      <c r="K1157">
        <v>7.31</v>
      </c>
    </row>
    <row r="1158" spans="1:11" ht="16.5" x14ac:dyDescent="0.3">
      <c r="A1158" s="1">
        <v>41903</v>
      </c>
      <c r="B1158" s="5">
        <f>YEAR(Table1[[#This Row],[Order Date]])</f>
        <v>2014</v>
      </c>
      <c r="C1158" s="5">
        <f>MONTH(Table1[[#This Row],[Order Date]])</f>
        <v>9</v>
      </c>
      <c r="D1158" t="s">
        <v>722</v>
      </c>
      <c r="E1158" t="s">
        <v>27</v>
      </c>
      <c r="F1158" t="s">
        <v>11</v>
      </c>
      <c r="G1158" t="s">
        <v>63</v>
      </c>
      <c r="H1158" t="s">
        <v>1350</v>
      </c>
      <c r="I1158">
        <v>78.349999999999994</v>
      </c>
      <c r="J1158">
        <v>5</v>
      </c>
      <c r="K1158">
        <v>36.82</v>
      </c>
    </row>
    <row r="1159" spans="1:11" ht="16.5" x14ac:dyDescent="0.3">
      <c r="A1159" s="1">
        <v>41903</v>
      </c>
      <c r="B1159" s="5">
        <f>YEAR(Table1[[#This Row],[Order Date]])</f>
        <v>2014</v>
      </c>
      <c r="C1159" s="5">
        <f>MONTH(Table1[[#This Row],[Order Date]])</f>
        <v>9</v>
      </c>
      <c r="D1159" t="s">
        <v>722</v>
      </c>
      <c r="E1159" t="s">
        <v>27</v>
      </c>
      <c r="F1159" t="s">
        <v>11</v>
      </c>
      <c r="G1159" t="s">
        <v>24</v>
      </c>
      <c r="H1159" t="s">
        <v>1351</v>
      </c>
      <c r="I1159">
        <v>59.52</v>
      </c>
      <c r="J1159">
        <v>3</v>
      </c>
      <c r="K1159">
        <v>15.48</v>
      </c>
    </row>
    <row r="1160" spans="1:11" ht="16.5" x14ac:dyDescent="0.3">
      <c r="A1160" s="1">
        <v>41903</v>
      </c>
      <c r="B1160" s="5">
        <f>YEAR(Table1[[#This Row],[Order Date]])</f>
        <v>2014</v>
      </c>
      <c r="C1160" s="5">
        <f>MONTH(Table1[[#This Row],[Order Date]])</f>
        <v>9</v>
      </c>
      <c r="D1160" t="s">
        <v>722</v>
      </c>
      <c r="E1160" t="s">
        <v>27</v>
      </c>
      <c r="F1160" t="s">
        <v>11</v>
      </c>
      <c r="G1160" t="s">
        <v>12</v>
      </c>
      <c r="H1160" t="s">
        <v>242</v>
      </c>
      <c r="I1160">
        <v>38.520000000000003</v>
      </c>
      <c r="J1160">
        <v>9</v>
      </c>
      <c r="K1160">
        <v>17.329999999999998</v>
      </c>
    </row>
    <row r="1161" spans="1:11" ht="16.5" x14ac:dyDescent="0.3">
      <c r="A1161" s="1">
        <v>41903</v>
      </c>
      <c r="B1161" s="5">
        <f>YEAR(Table1[[#This Row],[Order Date]])</f>
        <v>2014</v>
      </c>
      <c r="C1161" s="5">
        <f>MONTH(Table1[[#This Row],[Order Date]])</f>
        <v>9</v>
      </c>
      <c r="D1161" t="s">
        <v>722</v>
      </c>
      <c r="E1161" t="s">
        <v>27</v>
      </c>
      <c r="F1161" t="s">
        <v>39</v>
      </c>
      <c r="G1161" t="s">
        <v>40</v>
      </c>
      <c r="H1161" t="s">
        <v>1352</v>
      </c>
      <c r="I1161">
        <v>239.98</v>
      </c>
      <c r="J1161">
        <v>2</v>
      </c>
      <c r="K1161">
        <v>24</v>
      </c>
    </row>
    <row r="1162" spans="1:11" ht="16.5" x14ac:dyDescent="0.3">
      <c r="A1162" s="1">
        <v>41903</v>
      </c>
      <c r="B1162" s="5">
        <f>YEAR(Table1[[#This Row],[Order Date]])</f>
        <v>2014</v>
      </c>
      <c r="C1162" s="5">
        <f>MONTH(Table1[[#This Row],[Order Date]])</f>
        <v>9</v>
      </c>
      <c r="D1162" t="s">
        <v>722</v>
      </c>
      <c r="E1162" t="s">
        <v>27</v>
      </c>
      <c r="F1162" t="s">
        <v>11</v>
      </c>
      <c r="G1162" t="s">
        <v>12</v>
      </c>
      <c r="H1162" t="s">
        <v>1353</v>
      </c>
      <c r="I1162">
        <v>19.350000000000001</v>
      </c>
      <c r="J1162">
        <v>3</v>
      </c>
      <c r="K1162">
        <v>9.48</v>
      </c>
    </row>
    <row r="1163" spans="1:11" ht="16.5" x14ac:dyDescent="0.3">
      <c r="A1163" s="1">
        <v>41903</v>
      </c>
      <c r="B1163" s="5">
        <f>YEAR(Table1[[#This Row],[Order Date]])</f>
        <v>2014</v>
      </c>
      <c r="C1163" s="5">
        <f>MONTH(Table1[[#This Row],[Order Date]])</f>
        <v>9</v>
      </c>
      <c r="D1163" t="s">
        <v>1088</v>
      </c>
      <c r="E1163" t="s">
        <v>23</v>
      </c>
      <c r="F1163" t="s">
        <v>11</v>
      </c>
      <c r="G1163" t="s">
        <v>12</v>
      </c>
      <c r="H1163" t="s">
        <v>1354</v>
      </c>
      <c r="I1163">
        <v>11.35</v>
      </c>
      <c r="J1163">
        <v>3</v>
      </c>
      <c r="K1163">
        <v>4.12</v>
      </c>
    </row>
    <row r="1164" spans="1:11" ht="16.5" x14ac:dyDescent="0.3">
      <c r="A1164" s="1">
        <v>41903</v>
      </c>
      <c r="B1164" s="5">
        <f>YEAR(Table1[[#This Row],[Order Date]])</f>
        <v>2014</v>
      </c>
      <c r="C1164" s="5">
        <f>MONTH(Table1[[#This Row],[Order Date]])</f>
        <v>9</v>
      </c>
      <c r="D1164" t="s">
        <v>1088</v>
      </c>
      <c r="E1164" t="s">
        <v>23</v>
      </c>
      <c r="F1164" t="s">
        <v>11</v>
      </c>
      <c r="G1164" t="s">
        <v>16</v>
      </c>
      <c r="H1164" t="s">
        <v>221</v>
      </c>
      <c r="I1164">
        <v>20.81</v>
      </c>
      <c r="J1164">
        <v>9</v>
      </c>
      <c r="K1164">
        <v>7.02</v>
      </c>
    </row>
    <row r="1165" spans="1:11" ht="16.5" x14ac:dyDescent="0.3">
      <c r="A1165" s="1">
        <v>41903</v>
      </c>
      <c r="B1165" s="5">
        <f>YEAR(Table1[[#This Row],[Order Date]])</f>
        <v>2014</v>
      </c>
      <c r="C1165" s="5">
        <f>MONTH(Table1[[#This Row],[Order Date]])</f>
        <v>9</v>
      </c>
      <c r="D1165" t="s">
        <v>605</v>
      </c>
      <c r="E1165" t="s">
        <v>10</v>
      </c>
      <c r="F1165" t="s">
        <v>34</v>
      </c>
      <c r="G1165" t="s">
        <v>47</v>
      </c>
      <c r="H1165" t="s">
        <v>1355</v>
      </c>
      <c r="I1165">
        <v>8.5399999999999991</v>
      </c>
      <c r="J1165">
        <v>2</v>
      </c>
      <c r="K1165">
        <v>-7.48</v>
      </c>
    </row>
    <row r="1166" spans="1:11" ht="16.5" x14ac:dyDescent="0.3">
      <c r="A1166" s="1">
        <v>41903</v>
      </c>
      <c r="B1166" s="5">
        <f>YEAR(Table1[[#This Row],[Order Date]])</f>
        <v>2014</v>
      </c>
      <c r="C1166" s="5">
        <f>MONTH(Table1[[#This Row],[Order Date]])</f>
        <v>9</v>
      </c>
      <c r="D1166" t="s">
        <v>1356</v>
      </c>
      <c r="E1166" t="s">
        <v>23</v>
      </c>
      <c r="F1166" t="s">
        <v>11</v>
      </c>
      <c r="G1166" t="s">
        <v>20</v>
      </c>
      <c r="H1166" t="s">
        <v>1225</v>
      </c>
      <c r="I1166">
        <v>6.57</v>
      </c>
      <c r="J1166">
        <v>3</v>
      </c>
      <c r="K1166">
        <v>-5.04</v>
      </c>
    </row>
    <row r="1167" spans="1:11" ht="16.5" x14ac:dyDescent="0.3">
      <c r="A1167" s="1">
        <v>41903</v>
      </c>
      <c r="B1167" s="5">
        <f>YEAR(Table1[[#This Row],[Order Date]])</f>
        <v>2014</v>
      </c>
      <c r="C1167" s="5">
        <f>MONTH(Table1[[#This Row],[Order Date]])</f>
        <v>9</v>
      </c>
      <c r="D1167" t="s">
        <v>1357</v>
      </c>
      <c r="E1167" t="s">
        <v>149</v>
      </c>
      <c r="F1167" t="s">
        <v>11</v>
      </c>
      <c r="G1167" t="s">
        <v>24</v>
      </c>
      <c r="H1167" t="s">
        <v>1358</v>
      </c>
      <c r="I1167">
        <v>66.03</v>
      </c>
      <c r="J1167">
        <v>3</v>
      </c>
      <c r="K1167">
        <v>17.170000000000002</v>
      </c>
    </row>
    <row r="1168" spans="1:11" ht="16.5" x14ac:dyDescent="0.3">
      <c r="A1168" s="1">
        <v>41904</v>
      </c>
      <c r="B1168" s="5">
        <f>YEAR(Table1[[#This Row],[Order Date]])</f>
        <v>2014</v>
      </c>
      <c r="C1168" s="5">
        <f>MONTH(Table1[[#This Row],[Order Date]])</f>
        <v>9</v>
      </c>
      <c r="D1168" t="s">
        <v>1258</v>
      </c>
      <c r="E1168" t="s">
        <v>123</v>
      </c>
      <c r="F1168" t="s">
        <v>11</v>
      </c>
      <c r="G1168" t="s">
        <v>16</v>
      </c>
      <c r="H1168" t="s">
        <v>584</v>
      </c>
      <c r="I1168">
        <v>4.6100000000000003</v>
      </c>
      <c r="J1168">
        <v>2</v>
      </c>
      <c r="K1168">
        <v>1.67</v>
      </c>
    </row>
    <row r="1169" spans="1:11" ht="16.5" x14ac:dyDescent="0.3">
      <c r="A1169" s="1">
        <v>41904</v>
      </c>
      <c r="B1169" s="5">
        <f>YEAR(Table1[[#This Row],[Order Date]])</f>
        <v>2014</v>
      </c>
      <c r="C1169" s="5">
        <f>MONTH(Table1[[#This Row],[Order Date]])</f>
        <v>9</v>
      </c>
      <c r="D1169" t="s">
        <v>1359</v>
      </c>
      <c r="E1169" t="s">
        <v>15</v>
      </c>
      <c r="F1169" t="s">
        <v>11</v>
      </c>
      <c r="G1169" t="s">
        <v>18</v>
      </c>
      <c r="H1169" t="s">
        <v>557</v>
      </c>
      <c r="I1169">
        <v>331.54</v>
      </c>
      <c r="J1169">
        <v>3</v>
      </c>
      <c r="K1169">
        <v>-82.88</v>
      </c>
    </row>
    <row r="1170" spans="1:11" ht="16.5" x14ac:dyDescent="0.3">
      <c r="A1170" s="1">
        <v>41904</v>
      </c>
      <c r="B1170" s="5">
        <f>YEAR(Table1[[#This Row],[Order Date]])</f>
        <v>2014</v>
      </c>
      <c r="C1170" s="5">
        <f>MONTH(Table1[[#This Row],[Order Date]])</f>
        <v>9</v>
      </c>
      <c r="D1170" t="s">
        <v>509</v>
      </c>
      <c r="E1170" t="s">
        <v>27</v>
      </c>
      <c r="F1170" t="s">
        <v>11</v>
      </c>
      <c r="G1170" t="s">
        <v>18</v>
      </c>
      <c r="H1170" t="s">
        <v>1360</v>
      </c>
      <c r="I1170">
        <v>169.45</v>
      </c>
      <c r="J1170">
        <v>5</v>
      </c>
      <c r="K1170">
        <v>42.36</v>
      </c>
    </row>
    <row r="1171" spans="1:11" ht="16.5" x14ac:dyDescent="0.3">
      <c r="A1171" s="1">
        <v>41904</v>
      </c>
      <c r="B1171" s="5">
        <f>YEAR(Table1[[#This Row],[Order Date]])</f>
        <v>2014</v>
      </c>
      <c r="C1171" s="5">
        <f>MONTH(Table1[[#This Row],[Order Date]])</f>
        <v>9</v>
      </c>
      <c r="D1171" t="s">
        <v>509</v>
      </c>
      <c r="E1171" t="s">
        <v>27</v>
      </c>
      <c r="F1171" t="s">
        <v>11</v>
      </c>
      <c r="G1171" t="s">
        <v>18</v>
      </c>
      <c r="H1171" t="s">
        <v>356</v>
      </c>
      <c r="I1171">
        <v>40.68</v>
      </c>
      <c r="J1171">
        <v>2</v>
      </c>
      <c r="K1171">
        <v>0.41</v>
      </c>
    </row>
    <row r="1172" spans="1:11" ht="16.5" x14ac:dyDescent="0.3">
      <c r="A1172" s="1">
        <v>41904</v>
      </c>
      <c r="B1172" s="5">
        <f>YEAR(Table1[[#This Row],[Order Date]])</f>
        <v>2014</v>
      </c>
      <c r="C1172" s="5">
        <f>MONTH(Table1[[#This Row],[Order Date]])</f>
        <v>9</v>
      </c>
      <c r="D1172" t="s">
        <v>1361</v>
      </c>
      <c r="E1172" t="s">
        <v>149</v>
      </c>
      <c r="F1172" t="s">
        <v>34</v>
      </c>
      <c r="G1172" t="s">
        <v>47</v>
      </c>
      <c r="H1172" t="s">
        <v>1362</v>
      </c>
      <c r="I1172">
        <v>97.44</v>
      </c>
      <c r="J1172">
        <v>3</v>
      </c>
      <c r="K1172">
        <v>35.08</v>
      </c>
    </row>
    <row r="1173" spans="1:11" ht="16.5" x14ac:dyDescent="0.3">
      <c r="A1173" s="1">
        <v>41904</v>
      </c>
      <c r="B1173" s="5">
        <f>YEAR(Table1[[#This Row],[Order Date]])</f>
        <v>2014</v>
      </c>
      <c r="C1173" s="5">
        <f>MONTH(Table1[[#This Row],[Order Date]])</f>
        <v>9</v>
      </c>
      <c r="D1173" t="s">
        <v>1361</v>
      </c>
      <c r="E1173" t="s">
        <v>149</v>
      </c>
      <c r="F1173" t="s">
        <v>11</v>
      </c>
      <c r="G1173" t="s">
        <v>20</v>
      </c>
      <c r="H1173" t="s">
        <v>897</v>
      </c>
      <c r="I1173">
        <v>3.98</v>
      </c>
      <c r="J1173">
        <v>1</v>
      </c>
      <c r="K1173">
        <v>1.39</v>
      </c>
    </row>
    <row r="1174" spans="1:11" ht="16.5" x14ac:dyDescent="0.3">
      <c r="A1174" s="1">
        <v>41904</v>
      </c>
      <c r="B1174" s="5">
        <f>YEAR(Table1[[#This Row],[Order Date]])</f>
        <v>2014</v>
      </c>
      <c r="C1174" s="5">
        <f>MONTH(Table1[[#This Row],[Order Date]])</f>
        <v>9</v>
      </c>
      <c r="D1174" t="s">
        <v>1361</v>
      </c>
      <c r="E1174" t="s">
        <v>149</v>
      </c>
      <c r="F1174" t="s">
        <v>11</v>
      </c>
      <c r="G1174" t="s">
        <v>24</v>
      </c>
      <c r="H1174" t="s">
        <v>1363</v>
      </c>
      <c r="I1174">
        <v>13.04</v>
      </c>
      <c r="J1174">
        <v>4</v>
      </c>
      <c r="K1174">
        <v>5.74</v>
      </c>
    </row>
    <row r="1175" spans="1:11" ht="16.5" x14ac:dyDescent="0.3">
      <c r="A1175" s="1">
        <v>41904</v>
      </c>
      <c r="B1175" s="5">
        <f>YEAR(Table1[[#This Row],[Order Date]])</f>
        <v>2014</v>
      </c>
      <c r="C1175" s="5">
        <f>MONTH(Table1[[#This Row],[Order Date]])</f>
        <v>9</v>
      </c>
      <c r="D1175" t="s">
        <v>1361</v>
      </c>
      <c r="E1175" t="s">
        <v>149</v>
      </c>
      <c r="F1175" t="s">
        <v>34</v>
      </c>
      <c r="G1175" t="s">
        <v>35</v>
      </c>
      <c r="H1175" t="s">
        <v>1364</v>
      </c>
      <c r="I1175">
        <v>579.53</v>
      </c>
      <c r="J1175">
        <v>4</v>
      </c>
      <c r="K1175">
        <v>83.71</v>
      </c>
    </row>
    <row r="1176" spans="1:11" ht="16.5" x14ac:dyDescent="0.3">
      <c r="A1176" s="1">
        <v>41905</v>
      </c>
      <c r="B1176" s="5">
        <f>YEAR(Table1[[#This Row],[Order Date]])</f>
        <v>2014</v>
      </c>
      <c r="C1176" s="5">
        <f>MONTH(Table1[[#This Row],[Order Date]])</f>
        <v>9</v>
      </c>
      <c r="D1176" t="s">
        <v>923</v>
      </c>
      <c r="E1176" t="s">
        <v>27</v>
      </c>
      <c r="F1176" t="s">
        <v>34</v>
      </c>
      <c r="G1176" t="s">
        <v>74</v>
      </c>
      <c r="H1176" t="s">
        <v>1039</v>
      </c>
      <c r="I1176">
        <v>436</v>
      </c>
      <c r="J1176">
        <v>3</v>
      </c>
      <c r="K1176">
        <v>20.52</v>
      </c>
    </row>
    <row r="1177" spans="1:11" ht="16.5" x14ac:dyDescent="0.3">
      <c r="A1177" s="1">
        <v>41905</v>
      </c>
      <c r="B1177" s="5">
        <f>YEAR(Table1[[#This Row],[Order Date]])</f>
        <v>2014</v>
      </c>
      <c r="C1177" s="5">
        <f>MONTH(Table1[[#This Row],[Order Date]])</f>
        <v>9</v>
      </c>
      <c r="D1177" t="s">
        <v>923</v>
      </c>
      <c r="E1177" t="s">
        <v>27</v>
      </c>
      <c r="F1177" t="s">
        <v>39</v>
      </c>
      <c r="G1177" t="s">
        <v>40</v>
      </c>
      <c r="H1177" t="s">
        <v>721</v>
      </c>
      <c r="I1177">
        <v>83.98</v>
      </c>
      <c r="J1177">
        <v>2</v>
      </c>
      <c r="K1177">
        <v>31.49</v>
      </c>
    </row>
    <row r="1178" spans="1:11" ht="16.5" x14ac:dyDescent="0.3">
      <c r="A1178" s="1">
        <v>41905</v>
      </c>
      <c r="B1178" s="5">
        <f>YEAR(Table1[[#This Row],[Order Date]])</f>
        <v>2014</v>
      </c>
      <c r="C1178" s="5">
        <f>MONTH(Table1[[#This Row],[Order Date]])</f>
        <v>9</v>
      </c>
      <c r="D1178" t="s">
        <v>195</v>
      </c>
      <c r="E1178" t="s">
        <v>149</v>
      </c>
      <c r="F1178" t="s">
        <v>11</v>
      </c>
      <c r="G1178" t="s">
        <v>20</v>
      </c>
      <c r="H1178" t="s">
        <v>662</v>
      </c>
      <c r="I1178">
        <v>139.44</v>
      </c>
      <c r="J1178">
        <v>3</v>
      </c>
      <c r="K1178">
        <v>47.06</v>
      </c>
    </row>
    <row r="1179" spans="1:11" ht="16.5" x14ac:dyDescent="0.3">
      <c r="A1179" s="1">
        <v>41905</v>
      </c>
      <c r="B1179" s="5">
        <f>YEAR(Table1[[#This Row],[Order Date]])</f>
        <v>2014</v>
      </c>
      <c r="C1179" s="5">
        <f>MONTH(Table1[[#This Row],[Order Date]])</f>
        <v>9</v>
      </c>
      <c r="D1179" t="s">
        <v>193</v>
      </c>
      <c r="E1179" t="s">
        <v>315</v>
      </c>
      <c r="F1179" t="s">
        <v>11</v>
      </c>
      <c r="G1179" t="s">
        <v>12</v>
      </c>
      <c r="H1179" t="s">
        <v>1365</v>
      </c>
      <c r="I1179">
        <v>32.4</v>
      </c>
      <c r="J1179">
        <v>5</v>
      </c>
      <c r="K1179">
        <v>15.55</v>
      </c>
    </row>
    <row r="1180" spans="1:11" ht="16.5" x14ac:dyDescent="0.3">
      <c r="A1180" s="1">
        <v>41905</v>
      </c>
      <c r="B1180" s="5">
        <f>YEAR(Table1[[#This Row],[Order Date]])</f>
        <v>2014</v>
      </c>
      <c r="C1180" s="5">
        <f>MONTH(Table1[[#This Row],[Order Date]])</f>
        <v>9</v>
      </c>
      <c r="D1180" t="s">
        <v>193</v>
      </c>
      <c r="E1180" t="s">
        <v>315</v>
      </c>
      <c r="F1180" t="s">
        <v>11</v>
      </c>
      <c r="G1180" t="s">
        <v>18</v>
      </c>
      <c r="H1180" t="s">
        <v>297</v>
      </c>
      <c r="I1180">
        <v>404.9</v>
      </c>
      <c r="J1180">
        <v>5</v>
      </c>
      <c r="K1180">
        <v>16.2</v>
      </c>
    </row>
    <row r="1181" spans="1:11" ht="16.5" x14ac:dyDescent="0.3">
      <c r="A1181" s="1">
        <v>41905</v>
      </c>
      <c r="B1181" s="5">
        <f>YEAR(Table1[[#This Row],[Order Date]])</f>
        <v>2014</v>
      </c>
      <c r="C1181" s="5">
        <f>MONTH(Table1[[#This Row],[Order Date]])</f>
        <v>9</v>
      </c>
      <c r="D1181" t="s">
        <v>193</v>
      </c>
      <c r="E1181" t="s">
        <v>315</v>
      </c>
      <c r="F1181" t="s">
        <v>11</v>
      </c>
      <c r="G1181" t="s">
        <v>20</v>
      </c>
      <c r="H1181" t="s">
        <v>1366</v>
      </c>
      <c r="I1181">
        <v>9449.9500000000007</v>
      </c>
      <c r="J1181">
        <v>5</v>
      </c>
      <c r="K1181">
        <v>4630.4799999999996</v>
      </c>
    </row>
    <row r="1182" spans="1:11" ht="16.5" x14ac:dyDescent="0.3">
      <c r="A1182" s="1">
        <v>41905</v>
      </c>
      <c r="B1182" s="5">
        <f>YEAR(Table1[[#This Row],[Order Date]])</f>
        <v>2014</v>
      </c>
      <c r="C1182" s="5">
        <f>MONTH(Table1[[#This Row],[Order Date]])</f>
        <v>9</v>
      </c>
      <c r="D1182" t="s">
        <v>193</v>
      </c>
      <c r="E1182" t="s">
        <v>315</v>
      </c>
      <c r="F1182" t="s">
        <v>11</v>
      </c>
      <c r="G1182" t="s">
        <v>20</v>
      </c>
      <c r="H1182" t="s">
        <v>1367</v>
      </c>
      <c r="I1182">
        <v>12.94</v>
      </c>
      <c r="J1182">
        <v>2</v>
      </c>
      <c r="K1182">
        <v>6.47</v>
      </c>
    </row>
    <row r="1183" spans="1:11" ht="16.5" x14ac:dyDescent="0.3">
      <c r="A1183" s="1">
        <v>41905</v>
      </c>
      <c r="B1183" s="5">
        <f>YEAR(Table1[[#This Row],[Order Date]])</f>
        <v>2014</v>
      </c>
      <c r="C1183" s="5">
        <f>MONTH(Table1[[#This Row],[Order Date]])</f>
        <v>9</v>
      </c>
      <c r="D1183" t="s">
        <v>1332</v>
      </c>
      <c r="E1183" t="s">
        <v>78</v>
      </c>
      <c r="F1183" t="s">
        <v>11</v>
      </c>
      <c r="G1183" t="s">
        <v>12</v>
      </c>
      <c r="H1183" t="s">
        <v>332</v>
      </c>
      <c r="I1183">
        <v>28.8</v>
      </c>
      <c r="J1183">
        <v>9</v>
      </c>
      <c r="K1183">
        <v>10.08</v>
      </c>
    </row>
    <row r="1184" spans="1:11" ht="16.5" x14ac:dyDescent="0.3">
      <c r="A1184" s="1">
        <v>41905</v>
      </c>
      <c r="B1184" s="5">
        <f>YEAR(Table1[[#This Row],[Order Date]])</f>
        <v>2014</v>
      </c>
      <c r="C1184" s="5">
        <f>MONTH(Table1[[#This Row],[Order Date]])</f>
        <v>9</v>
      </c>
      <c r="D1184" t="s">
        <v>1368</v>
      </c>
      <c r="E1184" t="s">
        <v>59</v>
      </c>
      <c r="F1184" t="s">
        <v>11</v>
      </c>
      <c r="G1184" t="s">
        <v>20</v>
      </c>
      <c r="H1184" t="s">
        <v>561</v>
      </c>
      <c r="I1184">
        <v>11.12</v>
      </c>
      <c r="J1184">
        <v>4</v>
      </c>
      <c r="K1184">
        <v>5.45</v>
      </c>
    </row>
    <row r="1185" spans="1:11" ht="16.5" x14ac:dyDescent="0.3">
      <c r="A1185" s="1">
        <v>41905</v>
      </c>
      <c r="B1185" s="5">
        <f>YEAR(Table1[[#This Row],[Order Date]])</f>
        <v>2014</v>
      </c>
      <c r="C1185" s="5">
        <f>MONTH(Table1[[#This Row],[Order Date]])</f>
        <v>9</v>
      </c>
      <c r="D1185" t="s">
        <v>1369</v>
      </c>
      <c r="E1185" t="s">
        <v>149</v>
      </c>
      <c r="F1185" t="s">
        <v>11</v>
      </c>
      <c r="G1185" t="s">
        <v>20</v>
      </c>
      <c r="H1185" t="s">
        <v>1370</v>
      </c>
      <c r="I1185">
        <v>18.46</v>
      </c>
      <c r="J1185">
        <v>4</v>
      </c>
      <c r="K1185">
        <v>6.92</v>
      </c>
    </row>
    <row r="1186" spans="1:11" ht="16.5" x14ac:dyDescent="0.3">
      <c r="A1186" s="1">
        <v>41905</v>
      </c>
      <c r="B1186" s="5">
        <f>YEAR(Table1[[#This Row],[Order Date]])</f>
        <v>2014</v>
      </c>
      <c r="C1186" s="5">
        <f>MONTH(Table1[[#This Row],[Order Date]])</f>
        <v>9</v>
      </c>
      <c r="D1186" t="s">
        <v>1371</v>
      </c>
      <c r="E1186" t="s">
        <v>59</v>
      </c>
      <c r="F1186" t="s">
        <v>11</v>
      </c>
      <c r="G1186" t="s">
        <v>24</v>
      </c>
      <c r="H1186" t="s">
        <v>103</v>
      </c>
      <c r="I1186">
        <v>9.84</v>
      </c>
      <c r="J1186">
        <v>3</v>
      </c>
      <c r="K1186">
        <v>2.85</v>
      </c>
    </row>
    <row r="1187" spans="1:11" ht="16.5" x14ac:dyDescent="0.3">
      <c r="A1187" s="1">
        <v>41905</v>
      </c>
      <c r="B1187" s="5">
        <f>YEAR(Table1[[#This Row],[Order Date]])</f>
        <v>2014</v>
      </c>
      <c r="C1187" s="5">
        <f>MONTH(Table1[[#This Row],[Order Date]])</f>
        <v>9</v>
      </c>
      <c r="D1187" t="s">
        <v>1371</v>
      </c>
      <c r="E1187" t="s">
        <v>59</v>
      </c>
      <c r="F1187" t="s">
        <v>11</v>
      </c>
      <c r="G1187" t="s">
        <v>20</v>
      </c>
      <c r="H1187" t="s">
        <v>1372</v>
      </c>
      <c r="I1187">
        <v>34.5</v>
      </c>
      <c r="J1187">
        <v>3</v>
      </c>
      <c r="K1187">
        <v>15.53</v>
      </c>
    </row>
    <row r="1188" spans="1:11" ht="16.5" x14ac:dyDescent="0.3">
      <c r="A1188" s="1">
        <v>41906</v>
      </c>
      <c r="B1188" s="5">
        <f>YEAR(Table1[[#This Row],[Order Date]])</f>
        <v>2014</v>
      </c>
      <c r="C1188" s="5">
        <f>MONTH(Table1[[#This Row],[Order Date]])</f>
        <v>9</v>
      </c>
      <c r="D1188" t="s">
        <v>1373</v>
      </c>
      <c r="E1188" t="s">
        <v>27</v>
      </c>
      <c r="F1188" t="s">
        <v>11</v>
      </c>
      <c r="G1188" t="s">
        <v>18</v>
      </c>
      <c r="H1188" t="s">
        <v>1374</v>
      </c>
      <c r="I1188">
        <v>211.96</v>
      </c>
      <c r="J1188">
        <v>4</v>
      </c>
      <c r="K1188">
        <v>8.48</v>
      </c>
    </row>
    <row r="1189" spans="1:11" ht="16.5" x14ac:dyDescent="0.3">
      <c r="A1189" s="1">
        <v>41907</v>
      </c>
      <c r="B1189" s="5">
        <f>YEAR(Table1[[#This Row],[Order Date]])</f>
        <v>2014</v>
      </c>
      <c r="C1189" s="5">
        <f>MONTH(Table1[[#This Row],[Order Date]])</f>
        <v>9</v>
      </c>
      <c r="D1189" t="s">
        <v>1375</v>
      </c>
      <c r="E1189" t="s">
        <v>10</v>
      </c>
      <c r="F1189" t="s">
        <v>11</v>
      </c>
      <c r="G1189" t="s">
        <v>12</v>
      </c>
      <c r="H1189" t="s">
        <v>1376</v>
      </c>
      <c r="I1189">
        <v>33.79</v>
      </c>
      <c r="J1189">
        <v>8</v>
      </c>
      <c r="K1189">
        <v>10.56</v>
      </c>
    </row>
    <row r="1190" spans="1:11" ht="16.5" x14ac:dyDescent="0.3">
      <c r="A1190" s="1">
        <v>41907</v>
      </c>
      <c r="B1190" s="5">
        <f>YEAR(Table1[[#This Row],[Order Date]])</f>
        <v>2014</v>
      </c>
      <c r="C1190" s="5">
        <f>MONTH(Table1[[#This Row],[Order Date]])</f>
        <v>9</v>
      </c>
      <c r="D1190" t="s">
        <v>1375</v>
      </c>
      <c r="E1190" t="s">
        <v>10</v>
      </c>
      <c r="F1190" t="s">
        <v>34</v>
      </c>
      <c r="G1190" t="s">
        <v>74</v>
      </c>
      <c r="H1190" t="s">
        <v>777</v>
      </c>
      <c r="I1190">
        <v>300.52999999999997</v>
      </c>
      <c r="J1190">
        <v>2</v>
      </c>
      <c r="K1190">
        <v>-97.23</v>
      </c>
    </row>
    <row r="1191" spans="1:11" ht="16.5" x14ac:dyDescent="0.3">
      <c r="A1191" s="1">
        <v>41907</v>
      </c>
      <c r="B1191" s="5">
        <f>YEAR(Table1[[#This Row],[Order Date]])</f>
        <v>2014</v>
      </c>
      <c r="C1191" s="5">
        <f>MONTH(Table1[[#This Row],[Order Date]])</f>
        <v>9</v>
      </c>
      <c r="D1191" t="s">
        <v>1375</v>
      </c>
      <c r="E1191" t="s">
        <v>10</v>
      </c>
      <c r="F1191" t="s">
        <v>11</v>
      </c>
      <c r="G1191" t="s">
        <v>20</v>
      </c>
      <c r="H1191" t="s">
        <v>1377</v>
      </c>
      <c r="I1191">
        <v>2.72</v>
      </c>
      <c r="J1191">
        <v>2</v>
      </c>
      <c r="K1191">
        <v>-4.3600000000000003</v>
      </c>
    </row>
    <row r="1192" spans="1:11" ht="16.5" x14ac:dyDescent="0.3">
      <c r="A1192" s="1">
        <v>41907</v>
      </c>
      <c r="B1192" s="5">
        <f>YEAR(Table1[[#This Row],[Order Date]])</f>
        <v>2014</v>
      </c>
      <c r="C1192" s="5">
        <f>MONTH(Table1[[#This Row],[Order Date]])</f>
        <v>9</v>
      </c>
      <c r="D1192" t="s">
        <v>1375</v>
      </c>
      <c r="E1192" t="s">
        <v>10</v>
      </c>
      <c r="F1192" t="s">
        <v>11</v>
      </c>
      <c r="G1192" t="s">
        <v>63</v>
      </c>
      <c r="H1192" t="s">
        <v>396</v>
      </c>
      <c r="I1192">
        <v>3.26</v>
      </c>
      <c r="J1192">
        <v>2</v>
      </c>
      <c r="K1192">
        <v>1.1000000000000001</v>
      </c>
    </row>
    <row r="1193" spans="1:11" ht="16.5" x14ac:dyDescent="0.3">
      <c r="A1193" s="1">
        <v>41907</v>
      </c>
      <c r="B1193" s="5">
        <f>YEAR(Table1[[#This Row],[Order Date]])</f>
        <v>2014</v>
      </c>
      <c r="C1193" s="5">
        <f>MONTH(Table1[[#This Row],[Order Date]])</f>
        <v>9</v>
      </c>
      <c r="D1193" t="s">
        <v>1378</v>
      </c>
      <c r="E1193" t="s">
        <v>278</v>
      </c>
      <c r="F1193" t="s">
        <v>11</v>
      </c>
      <c r="G1193" t="s">
        <v>24</v>
      </c>
      <c r="H1193" t="s">
        <v>147</v>
      </c>
      <c r="I1193">
        <v>14.58</v>
      </c>
      <c r="J1193">
        <v>2</v>
      </c>
      <c r="K1193">
        <v>2.37</v>
      </c>
    </row>
    <row r="1194" spans="1:11" ht="16.5" x14ac:dyDescent="0.3">
      <c r="A1194" s="1">
        <v>41908</v>
      </c>
      <c r="B1194" s="5">
        <f>YEAR(Table1[[#This Row],[Order Date]])</f>
        <v>2014</v>
      </c>
      <c r="C1194" s="5">
        <f>MONTH(Table1[[#This Row],[Order Date]])</f>
        <v>9</v>
      </c>
      <c r="D1194" t="s">
        <v>1254</v>
      </c>
      <c r="E1194" t="s">
        <v>27</v>
      </c>
      <c r="F1194" t="s">
        <v>34</v>
      </c>
      <c r="G1194" t="s">
        <v>35</v>
      </c>
      <c r="H1194" t="s">
        <v>1379</v>
      </c>
      <c r="I1194">
        <v>145.57</v>
      </c>
      <c r="J1194">
        <v>2</v>
      </c>
      <c r="K1194">
        <v>0</v>
      </c>
    </row>
    <row r="1195" spans="1:11" ht="16.5" x14ac:dyDescent="0.3">
      <c r="A1195" s="1">
        <v>41908</v>
      </c>
      <c r="B1195" s="5">
        <f>YEAR(Table1[[#This Row],[Order Date]])</f>
        <v>2014</v>
      </c>
      <c r="C1195" s="5">
        <f>MONTH(Table1[[#This Row],[Order Date]])</f>
        <v>9</v>
      </c>
      <c r="D1195" t="s">
        <v>1343</v>
      </c>
      <c r="E1195" t="s">
        <v>10</v>
      </c>
      <c r="F1195" t="s">
        <v>11</v>
      </c>
      <c r="G1195" t="s">
        <v>20</v>
      </c>
      <c r="H1195" t="s">
        <v>1380</v>
      </c>
      <c r="I1195">
        <v>0.88</v>
      </c>
      <c r="J1195">
        <v>1</v>
      </c>
      <c r="K1195">
        <v>-1.4</v>
      </c>
    </row>
    <row r="1196" spans="1:11" ht="16.5" x14ac:dyDescent="0.3">
      <c r="A1196" s="1">
        <v>41908</v>
      </c>
      <c r="B1196" s="5">
        <f>YEAR(Table1[[#This Row],[Order Date]])</f>
        <v>2014</v>
      </c>
      <c r="C1196" s="5">
        <f>MONTH(Table1[[#This Row],[Order Date]])</f>
        <v>9</v>
      </c>
      <c r="D1196" t="s">
        <v>1381</v>
      </c>
      <c r="E1196" t="s">
        <v>23</v>
      </c>
      <c r="F1196" t="s">
        <v>11</v>
      </c>
      <c r="G1196" t="s">
        <v>92</v>
      </c>
      <c r="H1196" t="s">
        <v>1382</v>
      </c>
      <c r="I1196">
        <v>143.94999999999999</v>
      </c>
      <c r="J1196">
        <v>3</v>
      </c>
      <c r="K1196">
        <v>14.4</v>
      </c>
    </row>
    <row r="1197" spans="1:11" ht="16.5" x14ac:dyDescent="0.3">
      <c r="A1197" s="1">
        <v>41908</v>
      </c>
      <c r="B1197" s="5">
        <f>YEAR(Table1[[#This Row],[Order Date]])</f>
        <v>2014</v>
      </c>
      <c r="C1197" s="5">
        <f>MONTH(Table1[[#This Row],[Order Date]])</f>
        <v>9</v>
      </c>
      <c r="D1197" t="s">
        <v>1383</v>
      </c>
      <c r="E1197" t="s">
        <v>164</v>
      </c>
      <c r="F1197" t="s">
        <v>11</v>
      </c>
      <c r="G1197" t="s">
        <v>18</v>
      </c>
      <c r="H1197" t="s">
        <v>1384</v>
      </c>
      <c r="I1197">
        <v>310.12</v>
      </c>
      <c r="J1197">
        <v>2</v>
      </c>
      <c r="K1197">
        <v>80.63</v>
      </c>
    </row>
    <row r="1198" spans="1:11" ht="16.5" x14ac:dyDescent="0.3">
      <c r="A1198" s="1">
        <v>41908</v>
      </c>
      <c r="B1198" s="5">
        <f>YEAR(Table1[[#This Row],[Order Date]])</f>
        <v>2014</v>
      </c>
      <c r="C1198" s="5">
        <f>MONTH(Table1[[#This Row],[Order Date]])</f>
        <v>9</v>
      </c>
      <c r="D1198" t="s">
        <v>1385</v>
      </c>
      <c r="E1198" t="s">
        <v>27</v>
      </c>
      <c r="F1198" t="s">
        <v>34</v>
      </c>
      <c r="G1198" t="s">
        <v>35</v>
      </c>
      <c r="H1198" t="s">
        <v>864</v>
      </c>
      <c r="I1198">
        <v>585.54999999999995</v>
      </c>
      <c r="J1198">
        <v>3</v>
      </c>
      <c r="K1198">
        <v>73.19</v>
      </c>
    </row>
    <row r="1199" spans="1:11" ht="16.5" x14ac:dyDescent="0.3">
      <c r="A1199" s="1">
        <v>41908</v>
      </c>
      <c r="B1199" s="5">
        <f>YEAR(Table1[[#This Row],[Order Date]])</f>
        <v>2014</v>
      </c>
      <c r="C1199" s="5">
        <f>MONTH(Table1[[#This Row],[Order Date]])</f>
        <v>9</v>
      </c>
      <c r="D1199" t="s">
        <v>1385</v>
      </c>
      <c r="E1199" t="s">
        <v>27</v>
      </c>
      <c r="F1199" t="s">
        <v>11</v>
      </c>
      <c r="G1199" t="s">
        <v>12</v>
      </c>
      <c r="H1199" t="s">
        <v>1365</v>
      </c>
      <c r="I1199">
        <v>19.440000000000001</v>
      </c>
      <c r="J1199">
        <v>3</v>
      </c>
      <c r="K1199">
        <v>9.33</v>
      </c>
    </row>
    <row r="1200" spans="1:11" ht="16.5" x14ac:dyDescent="0.3">
      <c r="A1200" s="1">
        <v>41908</v>
      </c>
      <c r="B1200" s="5">
        <f>YEAR(Table1[[#This Row],[Order Date]])</f>
        <v>2014</v>
      </c>
      <c r="C1200" s="5">
        <f>MONTH(Table1[[#This Row],[Order Date]])</f>
        <v>9</v>
      </c>
      <c r="D1200" t="s">
        <v>270</v>
      </c>
      <c r="E1200" t="s">
        <v>23</v>
      </c>
      <c r="F1200" t="s">
        <v>11</v>
      </c>
      <c r="G1200" t="s">
        <v>20</v>
      </c>
      <c r="H1200" t="s">
        <v>1386</v>
      </c>
      <c r="I1200">
        <v>5.97</v>
      </c>
      <c r="J1200">
        <v>5</v>
      </c>
      <c r="K1200">
        <v>-4.58</v>
      </c>
    </row>
    <row r="1201" spans="1:11" ht="16.5" x14ac:dyDescent="0.3">
      <c r="A1201" s="1">
        <v>41908</v>
      </c>
      <c r="B1201" s="5">
        <f>YEAR(Table1[[#This Row],[Order Date]])</f>
        <v>2014</v>
      </c>
      <c r="C1201" s="5">
        <f>MONTH(Table1[[#This Row],[Order Date]])</f>
        <v>9</v>
      </c>
      <c r="D1201" t="s">
        <v>270</v>
      </c>
      <c r="E1201" t="s">
        <v>23</v>
      </c>
      <c r="F1201" t="s">
        <v>34</v>
      </c>
      <c r="G1201" t="s">
        <v>47</v>
      </c>
      <c r="H1201" t="s">
        <v>86</v>
      </c>
      <c r="I1201">
        <v>21.18</v>
      </c>
      <c r="J1201">
        <v>1</v>
      </c>
      <c r="K1201">
        <v>4.7699999999999996</v>
      </c>
    </row>
    <row r="1202" spans="1:11" ht="16.5" x14ac:dyDescent="0.3">
      <c r="A1202" s="1">
        <v>41908</v>
      </c>
      <c r="B1202" s="5">
        <f>YEAR(Table1[[#This Row],[Order Date]])</f>
        <v>2014</v>
      </c>
      <c r="C1202" s="5">
        <f>MONTH(Table1[[#This Row],[Order Date]])</f>
        <v>9</v>
      </c>
      <c r="D1202" t="s">
        <v>270</v>
      </c>
      <c r="E1202" t="s">
        <v>23</v>
      </c>
      <c r="F1202" t="s">
        <v>11</v>
      </c>
      <c r="G1202" t="s">
        <v>92</v>
      </c>
      <c r="H1202" t="s">
        <v>1387</v>
      </c>
      <c r="I1202">
        <v>41.38</v>
      </c>
      <c r="J1202">
        <v>6</v>
      </c>
      <c r="K1202">
        <v>3.1</v>
      </c>
    </row>
    <row r="1203" spans="1:11" ht="16.5" x14ac:dyDescent="0.3">
      <c r="A1203" s="1">
        <v>41908</v>
      </c>
      <c r="B1203" s="5">
        <f>YEAR(Table1[[#This Row],[Order Date]])</f>
        <v>2014</v>
      </c>
      <c r="C1203" s="5">
        <f>MONTH(Table1[[#This Row],[Order Date]])</f>
        <v>9</v>
      </c>
      <c r="D1203" t="s">
        <v>564</v>
      </c>
      <c r="E1203" t="s">
        <v>78</v>
      </c>
      <c r="F1203" t="s">
        <v>11</v>
      </c>
      <c r="G1203" t="s">
        <v>92</v>
      </c>
      <c r="H1203" t="s">
        <v>1388</v>
      </c>
      <c r="I1203">
        <v>16.7</v>
      </c>
      <c r="J1203">
        <v>6</v>
      </c>
      <c r="K1203">
        <v>1.25</v>
      </c>
    </row>
    <row r="1204" spans="1:11" ht="16.5" x14ac:dyDescent="0.3">
      <c r="A1204" s="1">
        <v>41908</v>
      </c>
      <c r="B1204" s="5">
        <f>YEAR(Table1[[#This Row],[Order Date]])</f>
        <v>2014</v>
      </c>
      <c r="C1204" s="5">
        <f>MONTH(Table1[[#This Row],[Order Date]])</f>
        <v>9</v>
      </c>
      <c r="D1204" t="s">
        <v>564</v>
      </c>
      <c r="E1204" t="s">
        <v>78</v>
      </c>
      <c r="F1204" t="s">
        <v>39</v>
      </c>
      <c r="G1204" t="s">
        <v>52</v>
      </c>
      <c r="H1204" t="s">
        <v>1389</v>
      </c>
      <c r="I1204">
        <v>3.15</v>
      </c>
      <c r="J1204">
        <v>2</v>
      </c>
      <c r="K1204">
        <v>0.47</v>
      </c>
    </row>
    <row r="1205" spans="1:11" ht="16.5" x14ac:dyDescent="0.3">
      <c r="A1205" s="1">
        <v>41908</v>
      </c>
      <c r="B1205" s="5">
        <f>YEAR(Table1[[#This Row],[Order Date]])</f>
        <v>2014</v>
      </c>
      <c r="C1205" s="5">
        <f>MONTH(Table1[[#This Row],[Order Date]])</f>
        <v>9</v>
      </c>
      <c r="D1205" t="s">
        <v>564</v>
      </c>
      <c r="E1205" t="s">
        <v>78</v>
      </c>
      <c r="F1205" t="s">
        <v>11</v>
      </c>
      <c r="G1205" t="s">
        <v>12</v>
      </c>
      <c r="H1205" t="s">
        <v>13</v>
      </c>
      <c r="I1205">
        <v>32.9</v>
      </c>
      <c r="J1205">
        <v>4</v>
      </c>
      <c r="K1205">
        <v>11.1</v>
      </c>
    </row>
    <row r="1206" spans="1:11" ht="16.5" x14ac:dyDescent="0.3">
      <c r="A1206" s="1">
        <v>41908</v>
      </c>
      <c r="B1206" s="5">
        <f>YEAR(Table1[[#This Row],[Order Date]])</f>
        <v>2014</v>
      </c>
      <c r="C1206" s="5">
        <f>MONTH(Table1[[#This Row],[Order Date]])</f>
        <v>9</v>
      </c>
      <c r="D1206" t="s">
        <v>77</v>
      </c>
      <c r="E1206" t="s">
        <v>15</v>
      </c>
      <c r="F1206" t="s">
        <v>39</v>
      </c>
      <c r="G1206" t="s">
        <v>52</v>
      </c>
      <c r="H1206" t="s">
        <v>1390</v>
      </c>
      <c r="I1206">
        <v>153.82</v>
      </c>
      <c r="J1206">
        <v>11</v>
      </c>
      <c r="K1206">
        <v>38.46</v>
      </c>
    </row>
    <row r="1207" spans="1:11" ht="16.5" x14ac:dyDescent="0.3">
      <c r="A1207" s="1">
        <v>41909</v>
      </c>
      <c r="B1207" s="5">
        <f>YEAR(Table1[[#This Row],[Order Date]])</f>
        <v>2014</v>
      </c>
      <c r="C1207" s="5">
        <f>MONTH(Table1[[#This Row],[Order Date]])</f>
        <v>9</v>
      </c>
      <c r="D1207" t="s">
        <v>355</v>
      </c>
      <c r="E1207" t="s">
        <v>177</v>
      </c>
      <c r="F1207" t="s">
        <v>34</v>
      </c>
      <c r="G1207" t="s">
        <v>47</v>
      </c>
      <c r="H1207" t="s">
        <v>1391</v>
      </c>
      <c r="I1207">
        <v>87.54</v>
      </c>
      <c r="J1207">
        <v>3</v>
      </c>
      <c r="K1207">
        <v>37.64</v>
      </c>
    </row>
    <row r="1208" spans="1:11" ht="16.5" x14ac:dyDescent="0.3">
      <c r="A1208" s="1">
        <v>41909</v>
      </c>
      <c r="B1208" s="5">
        <f>YEAR(Table1[[#This Row],[Order Date]])</f>
        <v>2014</v>
      </c>
      <c r="C1208" s="5">
        <f>MONTH(Table1[[#This Row],[Order Date]])</f>
        <v>9</v>
      </c>
      <c r="D1208" t="s">
        <v>1392</v>
      </c>
      <c r="E1208" t="s">
        <v>27</v>
      </c>
      <c r="F1208" t="s">
        <v>34</v>
      </c>
      <c r="G1208" t="s">
        <v>35</v>
      </c>
      <c r="H1208" t="s">
        <v>542</v>
      </c>
      <c r="I1208">
        <v>603.91999999999996</v>
      </c>
      <c r="J1208">
        <v>5</v>
      </c>
      <c r="K1208">
        <v>45.29</v>
      </c>
    </row>
    <row r="1209" spans="1:11" ht="16.5" x14ac:dyDescent="0.3">
      <c r="A1209" s="1">
        <v>41909</v>
      </c>
      <c r="B1209" s="5">
        <f>YEAR(Table1[[#This Row],[Order Date]])</f>
        <v>2014</v>
      </c>
      <c r="C1209" s="5">
        <f>MONTH(Table1[[#This Row],[Order Date]])</f>
        <v>9</v>
      </c>
      <c r="D1209" t="s">
        <v>1392</v>
      </c>
      <c r="E1209" t="s">
        <v>27</v>
      </c>
      <c r="F1209" t="s">
        <v>11</v>
      </c>
      <c r="G1209" t="s">
        <v>12</v>
      </c>
      <c r="H1209" t="s">
        <v>360</v>
      </c>
      <c r="I1209">
        <v>81.98</v>
      </c>
      <c r="J1209">
        <v>2</v>
      </c>
      <c r="K1209">
        <v>40.17</v>
      </c>
    </row>
    <row r="1210" spans="1:11" ht="16.5" x14ac:dyDescent="0.3">
      <c r="A1210" s="1">
        <v>41910</v>
      </c>
      <c r="B1210" s="5">
        <f>YEAR(Table1[[#This Row],[Order Date]])</f>
        <v>2014</v>
      </c>
      <c r="C1210" s="5">
        <f>MONTH(Table1[[#This Row],[Order Date]])</f>
        <v>9</v>
      </c>
      <c r="D1210" t="s">
        <v>1393</v>
      </c>
      <c r="E1210" t="s">
        <v>434</v>
      </c>
      <c r="F1210" t="s">
        <v>11</v>
      </c>
      <c r="G1210" t="s">
        <v>18</v>
      </c>
      <c r="H1210" t="s">
        <v>1331</v>
      </c>
      <c r="I1210">
        <v>46.26</v>
      </c>
      <c r="J1210">
        <v>3</v>
      </c>
      <c r="K1210">
        <v>12.49</v>
      </c>
    </row>
    <row r="1211" spans="1:11" ht="16.5" x14ac:dyDescent="0.3">
      <c r="A1211" s="1">
        <v>41910</v>
      </c>
      <c r="B1211" s="5">
        <f>YEAR(Table1[[#This Row],[Order Date]])</f>
        <v>2014</v>
      </c>
      <c r="C1211" s="5">
        <f>MONTH(Table1[[#This Row],[Order Date]])</f>
        <v>9</v>
      </c>
      <c r="D1211" t="s">
        <v>1394</v>
      </c>
      <c r="E1211" t="s">
        <v>245</v>
      </c>
      <c r="F1211" t="s">
        <v>11</v>
      </c>
      <c r="G1211" t="s">
        <v>12</v>
      </c>
      <c r="H1211" t="s">
        <v>1395</v>
      </c>
      <c r="I1211">
        <v>96.26</v>
      </c>
      <c r="J1211">
        <v>8</v>
      </c>
      <c r="K1211">
        <v>31.28</v>
      </c>
    </row>
    <row r="1212" spans="1:11" ht="16.5" x14ac:dyDescent="0.3">
      <c r="A1212" s="1">
        <v>41910</v>
      </c>
      <c r="B1212" s="5">
        <f>YEAR(Table1[[#This Row],[Order Date]])</f>
        <v>2014</v>
      </c>
      <c r="C1212" s="5">
        <f>MONTH(Table1[[#This Row],[Order Date]])</f>
        <v>9</v>
      </c>
      <c r="D1212" t="s">
        <v>1394</v>
      </c>
      <c r="E1212" t="s">
        <v>245</v>
      </c>
      <c r="F1212" t="s">
        <v>11</v>
      </c>
      <c r="G1212" t="s">
        <v>12</v>
      </c>
      <c r="H1212" t="s">
        <v>127</v>
      </c>
      <c r="I1212">
        <v>10.69</v>
      </c>
      <c r="J1212">
        <v>2</v>
      </c>
      <c r="K1212">
        <v>3.74</v>
      </c>
    </row>
    <row r="1213" spans="1:11" ht="16.5" x14ac:dyDescent="0.3">
      <c r="A1213" s="1">
        <v>41910</v>
      </c>
      <c r="B1213" s="5">
        <f>YEAR(Table1[[#This Row],[Order Date]])</f>
        <v>2014</v>
      </c>
      <c r="C1213" s="5">
        <f>MONTH(Table1[[#This Row],[Order Date]])</f>
        <v>9</v>
      </c>
      <c r="D1213" t="s">
        <v>109</v>
      </c>
      <c r="E1213" t="s">
        <v>123</v>
      </c>
      <c r="F1213" t="s">
        <v>34</v>
      </c>
      <c r="G1213" t="s">
        <v>47</v>
      </c>
      <c r="H1213" t="s">
        <v>1396</v>
      </c>
      <c r="I1213">
        <v>337.09</v>
      </c>
      <c r="J1213">
        <v>4</v>
      </c>
      <c r="K1213">
        <v>16.850000000000001</v>
      </c>
    </row>
    <row r="1214" spans="1:11" ht="16.5" x14ac:dyDescent="0.3">
      <c r="A1214" s="1">
        <v>41911</v>
      </c>
      <c r="B1214" s="5">
        <f>YEAR(Table1[[#This Row],[Order Date]])</f>
        <v>2014</v>
      </c>
      <c r="C1214" s="5">
        <f>MONTH(Table1[[#This Row],[Order Date]])</f>
        <v>9</v>
      </c>
      <c r="D1214" t="s">
        <v>1152</v>
      </c>
      <c r="E1214" t="s">
        <v>27</v>
      </c>
      <c r="F1214" t="s">
        <v>34</v>
      </c>
      <c r="G1214" t="s">
        <v>47</v>
      </c>
      <c r="H1214" t="s">
        <v>1397</v>
      </c>
      <c r="I1214">
        <v>204.6</v>
      </c>
      <c r="J1214">
        <v>2</v>
      </c>
      <c r="K1214">
        <v>53.2</v>
      </c>
    </row>
    <row r="1215" spans="1:11" ht="16.5" x14ac:dyDescent="0.3">
      <c r="A1215" s="1">
        <v>41911</v>
      </c>
      <c r="B1215" s="5">
        <f>YEAR(Table1[[#This Row],[Order Date]])</f>
        <v>2014</v>
      </c>
      <c r="C1215" s="5">
        <f>MONTH(Table1[[#This Row],[Order Date]])</f>
        <v>9</v>
      </c>
      <c r="D1215" t="s">
        <v>1152</v>
      </c>
      <c r="E1215" t="s">
        <v>27</v>
      </c>
      <c r="F1215" t="s">
        <v>11</v>
      </c>
      <c r="G1215" t="s">
        <v>43</v>
      </c>
      <c r="H1215" t="s">
        <v>282</v>
      </c>
      <c r="I1215">
        <v>8.7200000000000006</v>
      </c>
      <c r="J1215">
        <v>4</v>
      </c>
      <c r="K1215">
        <v>2.88</v>
      </c>
    </row>
    <row r="1216" spans="1:11" ht="16.5" x14ac:dyDescent="0.3">
      <c r="A1216" s="1">
        <v>41911</v>
      </c>
      <c r="B1216" s="5">
        <f>YEAR(Table1[[#This Row],[Order Date]])</f>
        <v>2014</v>
      </c>
      <c r="C1216" s="5">
        <f>MONTH(Table1[[#This Row],[Order Date]])</f>
        <v>9</v>
      </c>
      <c r="D1216" t="s">
        <v>1152</v>
      </c>
      <c r="E1216" t="s">
        <v>27</v>
      </c>
      <c r="F1216" t="s">
        <v>11</v>
      </c>
      <c r="G1216" t="s">
        <v>12</v>
      </c>
      <c r="H1216" t="s">
        <v>1398</v>
      </c>
      <c r="I1216">
        <v>6.48</v>
      </c>
      <c r="J1216">
        <v>1</v>
      </c>
      <c r="K1216">
        <v>3.11</v>
      </c>
    </row>
    <row r="1217" spans="1:11" ht="16.5" x14ac:dyDescent="0.3">
      <c r="A1217" s="1">
        <v>41911</v>
      </c>
      <c r="B1217" s="5">
        <f>YEAR(Table1[[#This Row],[Order Date]])</f>
        <v>2014</v>
      </c>
      <c r="C1217" s="5">
        <f>MONTH(Table1[[#This Row],[Order Date]])</f>
        <v>9</v>
      </c>
      <c r="D1217" t="s">
        <v>1152</v>
      </c>
      <c r="E1217" t="s">
        <v>27</v>
      </c>
      <c r="F1217" t="s">
        <v>39</v>
      </c>
      <c r="G1217" t="s">
        <v>302</v>
      </c>
      <c r="H1217" t="s">
        <v>1399</v>
      </c>
      <c r="I1217">
        <v>686.32</v>
      </c>
      <c r="J1217">
        <v>2</v>
      </c>
      <c r="K1217">
        <v>223.05</v>
      </c>
    </row>
    <row r="1218" spans="1:11" ht="16.5" x14ac:dyDescent="0.3">
      <c r="A1218" s="1">
        <v>41911</v>
      </c>
      <c r="B1218" s="5">
        <f>YEAR(Table1[[#This Row],[Order Date]])</f>
        <v>2014</v>
      </c>
      <c r="C1218" s="5">
        <f>MONTH(Table1[[#This Row],[Order Date]])</f>
        <v>9</v>
      </c>
      <c r="D1218" t="s">
        <v>1152</v>
      </c>
      <c r="E1218" t="s">
        <v>27</v>
      </c>
      <c r="F1218" t="s">
        <v>11</v>
      </c>
      <c r="G1218" t="s">
        <v>18</v>
      </c>
      <c r="H1218" t="s">
        <v>1400</v>
      </c>
      <c r="I1218">
        <v>62.18</v>
      </c>
      <c r="J1218">
        <v>1</v>
      </c>
      <c r="K1218">
        <v>16.79</v>
      </c>
    </row>
    <row r="1219" spans="1:11" ht="16.5" x14ac:dyDescent="0.3">
      <c r="A1219" s="1">
        <v>41911</v>
      </c>
      <c r="B1219" s="5">
        <f>YEAR(Table1[[#This Row],[Order Date]])</f>
        <v>2014</v>
      </c>
      <c r="C1219" s="5">
        <f>MONTH(Table1[[#This Row],[Order Date]])</f>
        <v>9</v>
      </c>
      <c r="D1219" t="s">
        <v>1401</v>
      </c>
      <c r="E1219" t="s">
        <v>23</v>
      </c>
      <c r="F1219" t="s">
        <v>11</v>
      </c>
      <c r="G1219" t="s">
        <v>24</v>
      </c>
      <c r="H1219" t="s">
        <v>841</v>
      </c>
      <c r="I1219">
        <v>4.22</v>
      </c>
      <c r="J1219">
        <v>3</v>
      </c>
      <c r="K1219">
        <v>1.48</v>
      </c>
    </row>
    <row r="1220" spans="1:11" ht="16.5" x14ac:dyDescent="0.3">
      <c r="A1220" s="1">
        <v>41911</v>
      </c>
      <c r="B1220" s="5">
        <f>YEAR(Table1[[#This Row],[Order Date]])</f>
        <v>2014</v>
      </c>
      <c r="C1220" s="5">
        <f>MONTH(Table1[[#This Row],[Order Date]])</f>
        <v>9</v>
      </c>
      <c r="D1220" t="s">
        <v>1401</v>
      </c>
      <c r="E1220" t="s">
        <v>23</v>
      </c>
      <c r="F1220" t="s">
        <v>34</v>
      </c>
      <c r="G1220" t="s">
        <v>145</v>
      </c>
      <c r="H1220" t="s">
        <v>322</v>
      </c>
      <c r="I1220">
        <v>409.27</v>
      </c>
      <c r="J1220">
        <v>2</v>
      </c>
      <c r="K1220">
        <v>-81.849999999999994</v>
      </c>
    </row>
    <row r="1221" spans="1:11" ht="16.5" x14ac:dyDescent="0.3">
      <c r="A1221" s="1">
        <v>41911</v>
      </c>
      <c r="B1221" s="5">
        <f>YEAR(Table1[[#This Row],[Order Date]])</f>
        <v>2014</v>
      </c>
      <c r="C1221" s="5">
        <f>MONTH(Table1[[#This Row],[Order Date]])</f>
        <v>9</v>
      </c>
      <c r="D1221" t="s">
        <v>1401</v>
      </c>
      <c r="E1221" t="s">
        <v>23</v>
      </c>
      <c r="F1221" t="s">
        <v>11</v>
      </c>
      <c r="G1221" t="s">
        <v>16</v>
      </c>
      <c r="H1221" t="s">
        <v>1402</v>
      </c>
      <c r="I1221">
        <v>55.44</v>
      </c>
      <c r="J1221">
        <v>11</v>
      </c>
      <c r="K1221">
        <v>18.02</v>
      </c>
    </row>
    <row r="1222" spans="1:11" ht="16.5" x14ac:dyDescent="0.3">
      <c r="A1222" s="1">
        <v>41911</v>
      </c>
      <c r="B1222" s="5">
        <f>YEAR(Table1[[#This Row],[Order Date]])</f>
        <v>2014</v>
      </c>
      <c r="C1222" s="5">
        <f>MONTH(Table1[[#This Row],[Order Date]])</f>
        <v>9</v>
      </c>
      <c r="D1222" t="s">
        <v>1401</v>
      </c>
      <c r="E1222" t="s">
        <v>23</v>
      </c>
      <c r="F1222" t="s">
        <v>11</v>
      </c>
      <c r="G1222" t="s">
        <v>12</v>
      </c>
      <c r="H1222" t="s">
        <v>1403</v>
      </c>
      <c r="I1222">
        <v>20.93</v>
      </c>
      <c r="J1222">
        <v>4</v>
      </c>
      <c r="K1222">
        <v>6.8</v>
      </c>
    </row>
    <row r="1223" spans="1:11" ht="16.5" x14ac:dyDescent="0.3">
      <c r="A1223" s="1">
        <v>41911</v>
      </c>
      <c r="B1223" s="5">
        <f>YEAR(Table1[[#This Row],[Order Date]])</f>
        <v>2014</v>
      </c>
      <c r="C1223" s="5">
        <f>MONTH(Table1[[#This Row],[Order Date]])</f>
        <v>9</v>
      </c>
      <c r="D1223" t="s">
        <v>1401</v>
      </c>
      <c r="E1223" t="s">
        <v>23</v>
      </c>
      <c r="F1223" t="s">
        <v>11</v>
      </c>
      <c r="G1223" t="s">
        <v>18</v>
      </c>
      <c r="H1223" t="s">
        <v>1110</v>
      </c>
      <c r="I1223">
        <v>1801.63</v>
      </c>
      <c r="J1223">
        <v>6</v>
      </c>
      <c r="K1223">
        <v>-337.81</v>
      </c>
    </row>
    <row r="1224" spans="1:11" ht="16.5" x14ac:dyDescent="0.3">
      <c r="A1224" s="1">
        <v>41911</v>
      </c>
      <c r="B1224" s="5">
        <f>YEAR(Table1[[#This Row],[Order Date]])</f>
        <v>2014</v>
      </c>
      <c r="C1224" s="5">
        <f>MONTH(Table1[[#This Row],[Order Date]])</f>
        <v>9</v>
      </c>
      <c r="D1224" t="s">
        <v>1401</v>
      </c>
      <c r="E1224" t="s">
        <v>23</v>
      </c>
      <c r="F1224" t="s">
        <v>34</v>
      </c>
      <c r="G1224" t="s">
        <v>145</v>
      </c>
      <c r="H1224" t="s">
        <v>874</v>
      </c>
      <c r="I1224">
        <v>67.180000000000007</v>
      </c>
      <c r="J1224">
        <v>1</v>
      </c>
      <c r="K1224">
        <v>-20.149999999999999</v>
      </c>
    </row>
    <row r="1225" spans="1:11" ht="16.5" x14ac:dyDescent="0.3">
      <c r="A1225" s="1">
        <v>41911</v>
      </c>
      <c r="B1225" s="5">
        <f>YEAR(Table1[[#This Row],[Order Date]])</f>
        <v>2014</v>
      </c>
      <c r="C1225" s="5">
        <f>MONTH(Table1[[#This Row],[Order Date]])</f>
        <v>9</v>
      </c>
      <c r="D1225" t="s">
        <v>1181</v>
      </c>
      <c r="E1225" t="s">
        <v>164</v>
      </c>
      <c r="F1225" t="s">
        <v>34</v>
      </c>
      <c r="G1225" t="s">
        <v>47</v>
      </c>
      <c r="H1225" t="s">
        <v>1404</v>
      </c>
      <c r="I1225">
        <v>6.16</v>
      </c>
      <c r="J1225">
        <v>2</v>
      </c>
      <c r="K1225">
        <v>2.96</v>
      </c>
    </row>
    <row r="1226" spans="1:11" ht="16.5" x14ac:dyDescent="0.3">
      <c r="A1226" s="1">
        <v>41911</v>
      </c>
      <c r="B1226" s="5">
        <f>YEAR(Table1[[#This Row],[Order Date]])</f>
        <v>2014</v>
      </c>
      <c r="C1226" s="5">
        <f>MONTH(Table1[[#This Row],[Order Date]])</f>
        <v>9</v>
      </c>
      <c r="D1226" t="s">
        <v>1181</v>
      </c>
      <c r="E1226" t="s">
        <v>164</v>
      </c>
      <c r="F1226" t="s">
        <v>34</v>
      </c>
      <c r="G1226" t="s">
        <v>145</v>
      </c>
      <c r="H1226" t="s">
        <v>255</v>
      </c>
      <c r="I1226">
        <v>2348.8200000000002</v>
      </c>
      <c r="J1226">
        <v>9</v>
      </c>
      <c r="K1226">
        <v>399.3</v>
      </c>
    </row>
    <row r="1227" spans="1:11" ht="16.5" x14ac:dyDescent="0.3">
      <c r="A1227" s="1">
        <v>41911</v>
      </c>
      <c r="B1227" s="5">
        <f>YEAR(Table1[[#This Row],[Order Date]])</f>
        <v>2014</v>
      </c>
      <c r="C1227" s="5">
        <f>MONTH(Table1[[#This Row],[Order Date]])</f>
        <v>9</v>
      </c>
      <c r="D1227" t="s">
        <v>1405</v>
      </c>
      <c r="E1227" t="s">
        <v>149</v>
      </c>
      <c r="F1227" t="s">
        <v>11</v>
      </c>
      <c r="G1227" t="s">
        <v>18</v>
      </c>
      <c r="H1227" t="s">
        <v>1384</v>
      </c>
      <c r="I1227">
        <v>1395.54</v>
      </c>
      <c r="J1227">
        <v>9</v>
      </c>
      <c r="K1227">
        <v>362.84</v>
      </c>
    </row>
    <row r="1228" spans="1:11" ht="16.5" x14ac:dyDescent="0.3">
      <c r="A1228" s="1">
        <v>41911</v>
      </c>
      <c r="B1228" s="5">
        <f>YEAR(Table1[[#This Row],[Order Date]])</f>
        <v>2014</v>
      </c>
      <c r="C1228" s="5">
        <f>MONTH(Table1[[#This Row],[Order Date]])</f>
        <v>9</v>
      </c>
      <c r="D1228" t="s">
        <v>1405</v>
      </c>
      <c r="E1228" t="s">
        <v>149</v>
      </c>
      <c r="F1228" t="s">
        <v>34</v>
      </c>
      <c r="G1228" t="s">
        <v>47</v>
      </c>
      <c r="H1228" t="s">
        <v>1406</v>
      </c>
      <c r="I1228">
        <v>117.36</v>
      </c>
      <c r="J1228">
        <v>4</v>
      </c>
      <c r="K1228">
        <v>36.380000000000003</v>
      </c>
    </row>
    <row r="1229" spans="1:11" ht="16.5" x14ac:dyDescent="0.3">
      <c r="A1229" s="1">
        <v>41911</v>
      </c>
      <c r="B1229" s="5">
        <f>YEAR(Table1[[#This Row],[Order Date]])</f>
        <v>2014</v>
      </c>
      <c r="C1229" s="5">
        <f>MONTH(Table1[[#This Row],[Order Date]])</f>
        <v>9</v>
      </c>
      <c r="D1229" t="s">
        <v>1405</v>
      </c>
      <c r="E1229" t="s">
        <v>149</v>
      </c>
      <c r="F1229" t="s">
        <v>11</v>
      </c>
      <c r="G1229" t="s">
        <v>16</v>
      </c>
      <c r="H1229" t="s">
        <v>1407</v>
      </c>
      <c r="I1229">
        <v>18.899999999999999</v>
      </c>
      <c r="J1229">
        <v>3</v>
      </c>
      <c r="K1229">
        <v>8.69</v>
      </c>
    </row>
    <row r="1230" spans="1:11" ht="16.5" x14ac:dyDescent="0.3">
      <c r="A1230" s="1">
        <v>41911</v>
      </c>
      <c r="B1230" s="5">
        <f>YEAR(Table1[[#This Row],[Order Date]])</f>
        <v>2014</v>
      </c>
      <c r="C1230" s="5">
        <f>MONTH(Table1[[#This Row],[Order Date]])</f>
        <v>9</v>
      </c>
      <c r="D1230" t="s">
        <v>1405</v>
      </c>
      <c r="E1230" t="s">
        <v>149</v>
      </c>
      <c r="F1230" t="s">
        <v>11</v>
      </c>
      <c r="G1230" t="s">
        <v>12</v>
      </c>
      <c r="H1230" t="s">
        <v>1054</v>
      </c>
      <c r="I1230">
        <v>77.52</v>
      </c>
      <c r="J1230">
        <v>2</v>
      </c>
      <c r="K1230">
        <v>37.979999999999997</v>
      </c>
    </row>
    <row r="1231" spans="1:11" ht="16.5" x14ac:dyDescent="0.3">
      <c r="A1231" s="1">
        <v>41911</v>
      </c>
      <c r="B1231" s="5">
        <f>YEAR(Table1[[#This Row],[Order Date]])</f>
        <v>2014</v>
      </c>
      <c r="C1231" s="5">
        <f>MONTH(Table1[[#This Row],[Order Date]])</f>
        <v>9</v>
      </c>
      <c r="D1231" t="s">
        <v>1408</v>
      </c>
      <c r="E1231" t="s">
        <v>164</v>
      </c>
      <c r="F1231" t="s">
        <v>11</v>
      </c>
      <c r="G1231" t="s">
        <v>20</v>
      </c>
      <c r="H1231" t="s">
        <v>1409</v>
      </c>
      <c r="I1231">
        <v>10.050000000000001</v>
      </c>
      <c r="J1231">
        <v>2</v>
      </c>
      <c r="K1231">
        <v>3.14</v>
      </c>
    </row>
    <row r="1232" spans="1:11" ht="16.5" x14ac:dyDescent="0.3">
      <c r="A1232" s="1">
        <v>41911</v>
      </c>
      <c r="B1232" s="5">
        <f>YEAR(Table1[[#This Row],[Order Date]])</f>
        <v>2014</v>
      </c>
      <c r="C1232" s="5">
        <f>MONTH(Table1[[#This Row],[Order Date]])</f>
        <v>9</v>
      </c>
      <c r="D1232" t="s">
        <v>1408</v>
      </c>
      <c r="E1232" t="s">
        <v>164</v>
      </c>
      <c r="F1232" t="s">
        <v>11</v>
      </c>
      <c r="G1232" t="s">
        <v>18</v>
      </c>
      <c r="H1232" t="s">
        <v>1410</v>
      </c>
      <c r="I1232">
        <v>807.75</v>
      </c>
      <c r="J1232">
        <v>5</v>
      </c>
      <c r="K1232">
        <v>153.47</v>
      </c>
    </row>
    <row r="1233" spans="1:11" ht="16.5" x14ac:dyDescent="0.3">
      <c r="A1233" s="1">
        <v>41912</v>
      </c>
      <c r="B1233" s="5">
        <f>YEAR(Table1[[#This Row],[Order Date]])</f>
        <v>2014</v>
      </c>
      <c r="C1233" s="5">
        <f>MONTH(Table1[[#This Row],[Order Date]])</f>
        <v>9</v>
      </c>
      <c r="D1233" t="s">
        <v>889</v>
      </c>
      <c r="E1233" t="s">
        <v>149</v>
      </c>
      <c r="F1233" t="s">
        <v>11</v>
      </c>
      <c r="G1233" t="s">
        <v>12</v>
      </c>
      <c r="H1233" t="s">
        <v>1411</v>
      </c>
      <c r="I1233">
        <v>48.94</v>
      </c>
      <c r="J1233">
        <v>1</v>
      </c>
      <c r="K1233">
        <v>24.47</v>
      </c>
    </row>
    <row r="1234" spans="1:11" ht="16.5" x14ac:dyDescent="0.3">
      <c r="A1234" s="1">
        <v>41912</v>
      </c>
      <c r="B1234" s="5">
        <f>YEAR(Table1[[#This Row],[Order Date]])</f>
        <v>2014</v>
      </c>
      <c r="C1234" s="5">
        <f>MONTH(Table1[[#This Row],[Order Date]])</f>
        <v>9</v>
      </c>
      <c r="D1234" t="s">
        <v>1113</v>
      </c>
      <c r="E1234" t="s">
        <v>123</v>
      </c>
      <c r="F1234" t="s">
        <v>11</v>
      </c>
      <c r="G1234" t="s">
        <v>12</v>
      </c>
      <c r="H1234" t="s">
        <v>1365</v>
      </c>
      <c r="I1234">
        <v>15.55</v>
      </c>
      <c r="J1234">
        <v>3</v>
      </c>
      <c r="K1234">
        <v>5.44</v>
      </c>
    </row>
    <row r="1235" spans="1:11" ht="16.5" x14ac:dyDescent="0.3">
      <c r="A1235" s="1">
        <v>41912</v>
      </c>
      <c r="B1235" s="5">
        <f>YEAR(Table1[[#This Row],[Order Date]])</f>
        <v>2014</v>
      </c>
      <c r="C1235" s="5">
        <f>MONTH(Table1[[#This Row],[Order Date]])</f>
        <v>9</v>
      </c>
      <c r="D1235" t="s">
        <v>1412</v>
      </c>
      <c r="E1235" t="s">
        <v>120</v>
      </c>
      <c r="F1235" t="s">
        <v>11</v>
      </c>
      <c r="G1235" t="s">
        <v>92</v>
      </c>
      <c r="H1235" t="s">
        <v>617</v>
      </c>
      <c r="I1235">
        <v>69.22</v>
      </c>
      <c r="J1235">
        <v>6</v>
      </c>
      <c r="K1235">
        <v>11.25</v>
      </c>
    </row>
    <row r="1236" spans="1:11" ht="16.5" x14ac:dyDescent="0.3">
      <c r="A1236" s="1">
        <v>41912</v>
      </c>
      <c r="B1236" s="5">
        <f>YEAR(Table1[[#This Row],[Order Date]])</f>
        <v>2014</v>
      </c>
      <c r="C1236" s="5">
        <f>MONTH(Table1[[#This Row],[Order Date]])</f>
        <v>9</v>
      </c>
      <c r="D1236" t="s">
        <v>1413</v>
      </c>
      <c r="E1236" t="s">
        <v>164</v>
      </c>
      <c r="F1236" t="s">
        <v>11</v>
      </c>
      <c r="G1236" t="s">
        <v>20</v>
      </c>
      <c r="H1236" t="s">
        <v>800</v>
      </c>
      <c r="I1236">
        <v>43.18</v>
      </c>
      <c r="J1236">
        <v>7</v>
      </c>
      <c r="K1236">
        <v>13.49</v>
      </c>
    </row>
    <row r="1237" spans="1:11" ht="16.5" x14ac:dyDescent="0.3">
      <c r="A1237" s="1">
        <v>41912</v>
      </c>
      <c r="B1237" s="5">
        <f>YEAR(Table1[[#This Row],[Order Date]])</f>
        <v>2014</v>
      </c>
      <c r="C1237" s="5">
        <f>MONTH(Table1[[#This Row],[Order Date]])</f>
        <v>9</v>
      </c>
      <c r="D1237" t="s">
        <v>727</v>
      </c>
      <c r="E1237" t="s">
        <v>149</v>
      </c>
      <c r="F1237" t="s">
        <v>34</v>
      </c>
      <c r="G1237" t="s">
        <v>47</v>
      </c>
      <c r="H1237" t="s">
        <v>214</v>
      </c>
      <c r="I1237">
        <v>15.24</v>
      </c>
      <c r="J1237">
        <v>3</v>
      </c>
      <c r="K1237">
        <v>5.18</v>
      </c>
    </row>
    <row r="1238" spans="1:11" ht="16.5" x14ac:dyDescent="0.3">
      <c r="A1238" s="1">
        <v>41912</v>
      </c>
      <c r="B1238" s="5">
        <f>YEAR(Table1[[#This Row],[Order Date]])</f>
        <v>2014</v>
      </c>
      <c r="C1238" s="5">
        <f>MONTH(Table1[[#This Row],[Order Date]])</f>
        <v>9</v>
      </c>
      <c r="D1238" t="s">
        <v>1414</v>
      </c>
      <c r="E1238" t="s">
        <v>78</v>
      </c>
      <c r="F1238" t="s">
        <v>11</v>
      </c>
      <c r="G1238" t="s">
        <v>92</v>
      </c>
      <c r="H1238" t="s">
        <v>1415</v>
      </c>
      <c r="I1238">
        <v>795.41</v>
      </c>
      <c r="J1238">
        <v>6</v>
      </c>
      <c r="K1238">
        <v>59.66</v>
      </c>
    </row>
    <row r="1239" spans="1:11" ht="16.5" x14ac:dyDescent="0.3">
      <c r="A1239" s="1">
        <v>41913</v>
      </c>
      <c r="B1239" s="5">
        <f>YEAR(Table1[[#This Row],[Order Date]])</f>
        <v>2014</v>
      </c>
      <c r="C1239" s="5">
        <f>MONTH(Table1[[#This Row],[Order Date]])</f>
        <v>10</v>
      </c>
      <c r="D1239" t="s">
        <v>305</v>
      </c>
      <c r="E1239" t="s">
        <v>126</v>
      </c>
      <c r="F1239" t="s">
        <v>11</v>
      </c>
      <c r="G1239" t="s">
        <v>43</v>
      </c>
      <c r="H1239" t="s">
        <v>1416</v>
      </c>
      <c r="I1239">
        <v>4.71</v>
      </c>
      <c r="J1239">
        <v>1</v>
      </c>
      <c r="K1239">
        <v>0</v>
      </c>
    </row>
    <row r="1240" spans="1:11" ht="16.5" x14ac:dyDescent="0.3">
      <c r="A1240" s="1">
        <v>41914</v>
      </c>
      <c r="B1240" s="5">
        <f>YEAR(Table1[[#This Row],[Order Date]])</f>
        <v>2014</v>
      </c>
      <c r="C1240" s="5">
        <f>MONTH(Table1[[#This Row],[Order Date]])</f>
        <v>10</v>
      </c>
      <c r="D1240" t="s">
        <v>1417</v>
      </c>
      <c r="E1240" t="s">
        <v>95</v>
      </c>
      <c r="F1240" t="s">
        <v>11</v>
      </c>
      <c r="G1240" t="s">
        <v>12</v>
      </c>
      <c r="H1240" t="s">
        <v>1418</v>
      </c>
      <c r="I1240">
        <v>9.41</v>
      </c>
      <c r="J1240">
        <v>2</v>
      </c>
      <c r="K1240">
        <v>3.41</v>
      </c>
    </row>
    <row r="1241" spans="1:11" ht="16.5" x14ac:dyDescent="0.3">
      <c r="A1241" s="1">
        <v>41914</v>
      </c>
      <c r="B1241" s="5">
        <f>YEAR(Table1[[#This Row],[Order Date]])</f>
        <v>2014</v>
      </c>
      <c r="C1241" s="5">
        <f>MONTH(Table1[[#This Row],[Order Date]])</f>
        <v>10</v>
      </c>
      <c r="D1241" t="s">
        <v>1417</v>
      </c>
      <c r="E1241" t="s">
        <v>95</v>
      </c>
      <c r="F1241" t="s">
        <v>11</v>
      </c>
      <c r="G1241" t="s">
        <v>43</v>
      </c>
      <c r="H1241" t="s">
        <v>160</v>
      </c>
      <c r="I1241">
        <v>4.67</v>
      </c>
      <c r="J1241">
        <v>2</v>
      </c>
      <c r="K1241">
        <v>1.46</v>
      </c>
    </row>
    <row r="1242" spans="1:11" ht="16.5" x14ac:dyDescent="0.3">
      <c r="A1242" s="1">
        <v>41914</v>
      </c>
      <c r="B1242" s="5">
        <f>YEAR(Table1[[#This Row],[Order Date]])</f>
        <v>2014</v>
      </c>
      <c r="C1242" s="5">
        <f>MONTH(Table1[[#This Row],[Order Date]])</f>
        <v>10</v>
      </c>
      <c r="D1242" t="s">
        <v>1417</v>
      </c>
      <c r="E1242" t="s">
        <v>95</v>
      </c>
      <c r="F1242" t="s">
        <v>39</v>
      </c>
      <c r="G1242" t="s">
        <v>40</v>
      </c>
      <c r="H1242" t="s">
        <v>1419</v>
      </c>
      <c r="I1242">
        <v>318.39999999999998</v>
      </c>
      <c r="J1242">
        <v>2</v>
      </c>
      <c r="K1242">
        <v>107.46</v>
      </c>
    </row>
    <row r="1243" spans="1:11" ht="16.5" x14ac:dyDescent="0.3">
      <c r="A1243" s="1">
        <v>41914</v>
      </c>
      <c r="B1243" s="5">
        <f>YEAR(Table1[[#This Row],[Order Date]])</f>
        <v>2014</v>
      </c>
      <c r="C1243" s="5">
        <f>MONTH(Table1[[#This Row],[Order Date]])</f>
        <v>10</v>
      </c>
      <c r="D1243" t="s">
        <v>1417</v>
      </c>
      <c r="E1243" t="s">
        <v>95</v>
      </c>
      <c r="F1243" t="s">
        <v>11</v>
      </c>
      <c r="G1243" t="s">
        <v>63</v>
      </c>
      <c r="H1243" t="s">
        <v>1420</v>
      </c>
      <c r="I1243">
        <v>12.77</v>
      </c>
      <c r="J1243">
        <v>6</v>
      </c>
      <c r="K1243">
        <v>4.63</v>
      </c>
    </row>
    <row r="1244" spans="1:11" ht="16.5" x14ac:dyDescent="0.3">
      <c r="A1244" s="1">
        <v>41914</v>
      </c>
      <c r="B1244" s="5">
        <f>YEAR(Table1[[#This Row],[Order Date]])</f>
        <v>2014</v>
      </c>
      <c r="C1244" s="5">
        <f>MONTH(Table1[[#This Row],[Order Date]])</f>
        <v>10</v>
      </c>
      <c r="D1244" t="s">
        <v>1417</v>
      </c>
      <c r="E1244" t="s">
        <v>95</v>
      </c>
      <c r="F1244" t="s">
        <v>11</v>
      </c>
      <c r="G1244" t="s">
        <v>200</v>
      </c>
      <c r="H1244" t="s">
        <v>1421</v>
      </c>
      <c r="I1244">
        <v>15.36</v>
      </c>
      <c r="J1244">
        <v>2</v>
      </c>
      <c r="K1244">
        <v>-3.26</v>
      </c>
    </row>
    <row r="1245" spans="1:11" ht="16.5" x14ac:dyDescent="0.3">
      <c r="A1245" s="1">
        <v>41914</v>
      </c>
      <c r="B1245" s="5">
        <f>YEAR(Table1[[#This Row],[Order Date]])</f>
        <v>2014</v>
      </c>
      <c r="C1245" s="5">
        <f>MONTH(Table1[[#This Row],[Order Date]])</f>
        <v>10</v>
      </c>
      <c r="D1245" t="s">
        <v>1417</v>
      </c>
      <c r="E1245" t="s">
        <v>95</v>
      </c>
      <c r="F1245" t="s">
        <v>39</v>
      </c>
      <c r="G1245" t="s">
        <v>40</v>
      </c>
      <c r="H1245" t="s">
        <v>520</v>
      </c>
      <c r="I1245">
        <v>230.38</v>
      </c>
      <c r="J1245">
        <v>3</v>
      </c>
      <c r="K1245">
        <v>20.16</v>
      </c>
    </row>
    <row r="1246" spans="1:11" ht="16.5" x14ac:dyDescent="0.3">
      <c r="A1246" s="1">
        <v>41914</v>
      </c>
      <c r="B1246" s="5">
        <f>YEAR(Table1[[#This Row],[Order Date]])</f>
        <v>2014</v>
      </c>
      <c r="C1246" s="5">
        <f>MONTH(Table1[[#This Row],[Order Date]])</f>
        <v>10</v>
      </c>
      <c r="D1246" t="s">
        <v>1417</v>
      </c>
      <c r="E1246" t="s">
        <v>95</v>
      </c>
      <c r="F1246" t="s">
        <v>39</v>
      </c>
      <c r="G1246" t="s">
        <v>52</v>
      </c>
      <c r="H1246" t="s">
        <v>1422</v>
      </c>
      <c r="I1246">
        <v>7.16</v>
      </c>
      <c r="J1246">
        <v>1</v>
      </c>
      <c r="K1246">
        <v>-0.09</v>
      </c>
    </row>
    <row r="1247" spans="1:11" ht="16.5" x14ac:dyDescent="0.3">
      <c r="A1247" s="1">
        <v>41915</v>
      </c>
      <c r="B1247" s="5">
        <f>YEAR(Table1[[#This Row],[Order Date]])</f>
        <v>2014</v>
      </c>
      <c r="C1247" s="5">
        <f>MONTH(Table1[[#This Row],[Order Date]])</f>
        <v>10</v>
      </c>
      <c r="D1247" t="s">
        <v>1423</v>
      </c>
      <c r="E1247" t="s">
        <v>15</v>
      </c>
      <c r="F1247" t="s">
        <v>34</v>
      </c>
      <c r="G1247" t="s">
        <v>35</v>
      </c>
      <c r="H1247" t="s">
        <v>919</v>
      </c>
      <c r="I1247">
        <v>258.27999999999997</v>
      </c>
      <c r="J1247">
        <v>3</v>
      </c>
      <c r="K1247">
        <v>-70.099999999999994</v>
      </c>
    </row>
    <row r="1248" spans="1:11" ht="16.5" x14ac:dyDescent="0.3">
      <c r="A1248" s="1">
        <v>41915</v>
      </c>
      <c r="B1248" s="5">
        <f>YEAR(Table1[[#This Row],[Order Date]])</f>
        <v>2014</v>
      </c>
      <c r="C1248" s="5">
        <f>MONTH(Table1[[#This Row],[Order Date]])</f>
        <v>10</v>
      </c>
      <c r="D1248" t="s">
        <v>1424</v>
      </c>
      <c r="E1248" t="s">
        <v>27</v>
      </c>
      <c r="F1248" t="s">
        <v>34</v>
      </c>
      <c r="G1248" t="s">
        <v>145</v>
      </c>
      <c r="H1248" t="s">
        <v>238</v>
      </c>
      <c r="I1248">
        <v>143.43</v>
      </c>
      <c r="J1248">
        <v>1</v>
      </c>
      <c r="K1248">
        <v>3.59</v>
      </c>
    </row>
    <row r="1249" spans="1:11" ht="16.5" x14ac:dyDescent="0.3">
      <c r="A1249" s="1">
        <v>41915</v>
      </c>
      <c r="B1249" s="5">
        <f>YEAR(Table1[[#This Row],[Order Date]])</f>
        <v>2014</v>
      </c>
      <c r="C1249" s="5">
        <f>MONTH(Table1[[#This Row],[Order Date]])</f>
        <v>10</v>
      </c>
      <c r="D1249" t="s">
        <v>1424</v>
      </c>
      <c r="E1249" t="s">
        <v>27</v>
      </c>
      <c r="F1249" t="s">
        <v>34</v>
      </c>
      <c r="G1249" t="s">
        <v>35</v>
      </c>
      <c r="H1249" t="s">
        <v>1425</v>
      </c>
      <c r="I1249">
        <v>122.35</v>
      </c>
      <c r="J1249">
        <v>3</v>
      </c>
      <c r="K1249">
        <v>13.76</v>
      </c>
    </row>
    <row r="1250" spans="1:11" ht="16.5" x14ac:dyDescent="0.3">
      <c r="A1250" s="1">
        <v>41915</v>
      </c>
      <c r="B1250" s="5">
        <f>YEAR(Table1[[#This Row],[Order Date]])</f>
        <v>2014</v>
      </c>
      <c r="C1250" s="5">
        <f>MONTH(Table1[[#This Row],[Order Date]])</f>
        <v>10</v>
      </c>
      <c r="D1250" t="s">
        <v>1357</v>
      </c>
      <c r="E1250" t="s">
        <v>245</v>
      </c>
      <c r="F1250" t="s">
        <v>11</v>
      </c>
      <c r="G1250" t="s">
        <v>18</v>
      </c>
      <c r="H1250" t="s">
        <v>1087</v>
      </c>
      <c r="I1250">
        <v>61.57</v>
      </c>
      <c r="J1250">
        <v>2</v>
      </c>
      <c r="K1250">
        <v>4.62</v>
      </c>
    </row>
    <row r="1251" spans="1:11" ht="16.5" x14ac:dyDescent="0.3">
      <c r="A1251" s="1">
        <v>41915</v>
      </c>
      <c r="B1251" s="5">
        <f>YEAR(Table1[[#This Row],[Order Date]])</f>
        <v>2014</v>
      </c>
      <c r="C1251" s="5">
        <f>MONTH(Table1[[#This Row],[Order Date]])</f>
        <v>10</v>
      </c>
      <c r="D1251" t="s">
        <v>1357</v>
      </c>
      <c r="E1251" t="s">
        <v>245</v>
      </c>
      <c r="F1251" t="s">
        <v>11</v>
      </c>
      <c r="G1251" t="s">
        <v>24</v>
      </c>
      <c r="H1251" t="s">
        <v>811</v>
      </c>
      <c r="I1251">
        <v>6.19</v>
      </c>
      <c r="J1251">
        <v>3</v>
      </c>
      <c r="K1251">
        <v>0.46</v>
      </c>
    </row>
    <row r="1252" spans="1:11" ht="16.5" x14ac:dyDescent="0.3">
      <c r="A1252" s="1">
        <v>41915</v>
      </c>
      <c r="B1252" s="5">
        <f>YEAR(Table1[[#This Row],[Order Date]])</f>
        <v>2014</v>
      </c>
      <c r="C1252" s="5">
        <f>MONTH(Table1[[#This Row],[Order Date]])</f>
        <v>10</v>
      </c>
      <c r="D1252" t="s">
        <v>1426</v>
      </c>
      <c r="E1252" t="s">
        <v>78</v>
      </c>
      <c r="F1252" t="s">
        <v>11</v>
      </c>
      <c r="G1252" t="s">
        <v>24</v>
      </c>
      <c r="H1252" t="s">
        <v>600</v>
      </c>
      <c r="I1252">
        <v>55.98</v>
      </c>
      <c r="J1252">
        <v>2</v>
      </c>
      <c r="K1252">
        <v>4.2</v>
      </c>
    </row>
    <row r="1253" spans="1:11" ht="16.5" x14ac:dyDescent="0.3">
      <c r="A1253" s="1">
        <v>41915</v>
      </c>
      <c r="B1253" s="5">
        <f>YEAR(Table1[[#This Row],[Order Date]])</f>
        <v>2014</v>
      </c>
      <c r="C1253" s="5">
        <f>MONTH(Table1[[#This Row],[Order Date]])</f>
        <v>10</v>
      </c>
      <c r="D1253" t="s">
        <v>1426</v>
      </c>
      <c r="E1253" t="s">
        <v>78</v>
      </c>
      <c r="F1253" t="s">
        <v>11</v>
      </c>
      <c r="G1253" t="s">
        <v>63</v>
      </c>
      <c r="H1253" t="s">
        <v>1427</v>
      </c>
      <c r="I1253">
        <v>14.48</v>
      </c>
      <c r="J1253">
        <v>5</v>
      </c>
      <c r="K1253">
        <v>4.8899999999999997</v>
      </c>
    </row>
    <row r="1254" spans="1:11" ht="16.5" x14ac:dyDescent="0.3">
      <c r="A1254" s="1">
        <v>41915</v>
      </c>
      <c r="B1254" s="5">
        <f>YEAR(Table1[[#This Row],[Order Date]])</f>
        <v>2014</v>
      </c>
      <c r="C1254" s="5">
        <f>MONTH(Table1[[#This Row],[Order Date]])</f>
        <v>10</v>
      </c>
      <c r="D1254" t="s">
        <v>1426</v>
      </c>
      <c r="E1254" t="s">
        <v>78</v>
      </c>
      <c r="F1254" t="s">
        <v>39</v>
      </c>
      <c r="G1254" t="s">
        <v>52</v>
      </c>
      <c r="H1254" t="s">
        <v>1428</v>
      </c>
      <c r="I1254">
        <v>142.49</v>
      </c>
      <c r="J1254">
        <v>3</v>
      </c>
      <c r="K1254">
        <v>-3.56</v>
      </c>
    </row>
    <row r="1255" spans="1:11" ht="16.5" x14ac:dyDescent="0.3">
      <c r="A1255" s="1">
        <v>41915</v>
      </c>
      <c r="B1255" s="5">
        <f>YEAR(Table1[[#This Row],[Order Date]])</f>
        <v>2014</v>
      </c>
      <c r="C1255" s="5">
        <f>MONTH(Table1[[#This Row],[Order Date]])</f>
        <v>10</v>
      </c>
      <c r="D1255" t="s">
        <v>1429</v>
      </c>
      <c r="E1255" t="s">
        <v>10</v>
      </c>
      <c r="F1255" t="s">
        <v>11</v>
      </c>
      <c r="G1255" t="s">
        <v>43</v>
      </c>
      <c r="H1255" t="s">
        <v>1133</v>
      </c>
      <c r="I1255">
        <v>4.34</v>
      </c>
      <c r="J1255">
        <v>3</v>
      </c>
      <c r="K1255">
        <v>0.87</v>
      </c>
    </row>
    <row r="1256" spans="1:11" ht="16.5" x14ac:dyDescent="0.3">
      <c r="A1256" s="1">
        <v>41915</v>
      </c>
      <c r="B1256" s="5">
        <f>YEAR(Table1[[#This Row],[Order Date]])</f>
        <v>2014</v>
      </c>
      <c r="C1256" s="5">
        <f>MONTH(Table1[[#This Row],[Order Date]])</f>
        <v>10</v>
      </c>
      <c r="D1256" t="s">
        <v>1429</v>
      </c>
      <c r="E1256" t="s">
        <v>10</v>
      </c>
      <c r="F1256" t="s">
        <v>34</v>
      </c>
      <c r="G1256" t="s">
        <v>47</v>
      </c>
      <c r="H1256" t="s">
        <v>1216</v>
      </c>
      <c r="I1256">
        <v>31.78</v>
      </c>
      <c r="J1256">
        <v>3</v>
      </c>
      <c r="K1256">
        <v>-19.07</v>
      </c>
    </row>
    <row r="1257" spans="1:11" ht="16.5" x14ac:dyDescent="0.3">
      <c r="A1257" s="1">
        <v>41915</v>
      </c>
      <c r="B1257" s="5">
        <f>YEAR(Table1[[#This Row],[Order Date]])</f>
        <v>2014</v>
      </c>
      <c r="C1257" s="5">
        <f>MONTH(Table1[[#This Row],[Order Date]])</f>
        <v>10</v>
      </c>
      <c r="D1257" t="s">
        <v>1429</v>
      </c>
      <c r="E1257" t="s">
        <v>10</v>
      </c>
      <c r="F1257" t="s">
        <v>11</v>
      </c>
      <c r="G1257" t="s">
        <v>16</v>
      </c>
      <c r="H1257" t="s">
        <v>1430</v>
      </c>
      <c r="I1257">
        <v>4.93</v>
      </c>
      <c r="J1257">
        <v>2</v>
      </c>
      <c r="K1257">
        <v>1.72</v>
      </c>
    </row>
    <row r="1258" spans="1:11" ht="16.5" x14ac:dyDescent="0.3">
      <c r="A1258" s="1">
        <v>41915</v>
      </c>
      <c r="B1258" s="5">
        <f>YEAR(Table1[[#This Row],[Order Date]])</f>
        <v>2014</v>
      </c>
      <c r="C1258" s="5">
        <f>MONTH(Table1[[#This Row],[Order Date]])</f>
        <v>10</v>
      </c>
      <c r="D1258" t="s">
        <v>1429</v>
      </c>
      <c r="E1258" t="s">
        <v>10</v>
      </c>
      <c r="F1258" t="s">
        <v>11</v>
      </c>
      <c r="G1258" t="s">
        <v>20</v>
      </c>
      <c r="H1258" t="s">
        <v>929</v>
      </c>
      <c r="I1258">
        <v>1.79</v>
      </c>
      <c r="J1258">
        <v>3</v>
      </c>
      <c r="K1258">
        <v>-3.04</v>
      </c>
    </row>
    <row r="1259" spans="1:11" ht="16.5" x14ac:dyDescent="0.3">
      <c r="A1259" s="1">
        <v>41915</v>
      </c>
      <c r="B1259" s="5">
        <f>YEAR(Table1[[#This Row],[Order Date]])</f>
        <v>2014</v>
      </c>
      <c r="C1259" s="5">
        <f>MONTH(Table1[[#This Row],[Order Date]])</f>
        <v>10</v>
      </c>
      <c r="D1259" t="s">
        <v>1429</v>
      </c>
      <c r="E1259" t="s">
        <v>10</v>
      </c>
      <c r="F1259" t="s">
        <v>11</v>
      </c>
      <c r="G1259" t="s">
        <v>43</v>
      </c>
      <c r="H1259" t="s">
        <v>1416</v>
      </c>
      <c r="I1259">
        <v>15.07</v>
      </c>
      <c r="J1259">
        <v>4</v>
      </c>
      <c r="K1259">
        <v>-3.77</v>
      </c>
    </row>
    <row r="1260" spans="1:11" ht="16.5" x14ac:dyDescent="0.3">
      <c r="A1260" s="1">
        <v>41916</v>
      </c>
      <c r="B1260" s="5">
        <f>YEAR(Table1[[#This Row],[Order Date]])</f>
        <v>2014</v>
      </c>
      <c r="C1260" s="5">
        <f>MONTH(Table1[[#This Row],[Order Date]])</f>
        <v>10</v>
      </c>
      <c r="D1260" t="s">
        <v>1431</v>
      </c>
      <c r="E1260" t="s">
        <v>27</v>
      </c>
      <c r="F1260" t="s">
        <v>11</v>
      </c>
      <c r="G1260" t="s">
        <v>16</v>
      </c>
      <c r="H1260" t="s">
        <v>1432</v>
      </c>
      <c r="I1260">
        <v>14.45</v>
      </c>
      <c r="J1260">
        <v>5</v>
      </c>
      <c r="K1260">
        <v>6.79</v>
      </c>
    </row>
    <row r="1261" spans="1:11" ht="16.5" x14ac:dyDescent="0.3">
      <c r="A1261" s="1">
        <v>41916</v>
      </c>
      <c r="B1261" s="5">
        <f>YEAR(Table1[[#This Row],[Order Date]])</f>
        <v>2014</v>
      </c>
      <c r="C1261" s="5">
        <f>MONTH(Table1[[#This Row],[Order Date]])</f>
        <v>10</v>
      </c>
      <c r="D1261" t="s">
        <v>1431</v>
      </c>
      <c r="E1261" t="s">
        <v>27</v>
      </c>
      <c r="F1261" t="s">
        <v>11</v>
      </c>
      <c r="G1261" t="s">
        <v>20</v>
      </c>
      <c r="H1261" t="s">
        <v>888</v>
      </c>
      <c r="I1261">
        <v>95.65</v>
      </c>
      <c r="J1261">
        <v>2</v>
      </c>
      <c r="K1261">
        <v>31.09</v>
      </c>
    </row>
    <row r="1262" spans="1:11" ht="16.5" x14ac:dyDescent="0.3">
      <c r="A1262" s="1">
        <v>41916</v>
      </c>
      <c r="B1262" s="5">
        <f>YEAR(Table1[[#This Row],[Order Date]])</f>
        <v>2014</v>
      </c>
      <c r="C1262" s="5">
        <f>MONTH(Table1[[#This Row],[Order Date]])</f>
        <v>10</v>
      </c>
      <c r="D1262" t="s">
        <v>1433</v>
      </c>
      <c r="E1262" t="s">
        <v>164</v>
      </c>
      <c r="F1262" t="s">
        <v>11</v>
      </c>
      <c r="G1262" t="s">
        <v>16</v>
      </c>
      <c r="H1262" t="s">
        <v>1434</v>
      </c>
      <c r="I1262">
        <v>29.24</v>
      </c>
      <c r="J1262">
        <v>4</v>
      </c>
      <c r="K1262">
        <v>13.74</v>
      </c>
    </row>
    <row r="1263" spans="1:11" ht="16.5" x14ac:dyDescent="0.3">
      <c r="A1263" s="1">
        <v>41916</v>
      </c>
      <c r="B1263" s="5">
        <f>YEAR(Table1[[#This Row],[Order Date]])</f>
        <v>2014</v>
      </c>
      <c r="C1263" s="5">
        <f>MONTH(Table1[[#This Row],[Order Date]])</f>
        <v>10</v>
      </c>
      <c r="D1263" t="s">
        <v>1271</v>
      </c>
      <c r="E1263" t="s">
        <v>149</v>
      </c>
      <c r="F1263" t="s">
        <v>34</v>
      </c>
      <c r="G1263" t="s">
        <v>35</v>
      </c>
      <c r="H1263" t="s">
        <v>1435</v>
      </c>
      <c r="I1263">
        <v>589.41</v>
      </c>
      <c r="J1263">
        <v>5</v>
      </c>
      <c r="K1263">
        <v>-6.55</v>
      </c>
    </row>
    <row r="1264" spans="1:11" ht="16.5" x14ac:dyDescent="0.3">
      <c r="A1264" s="1">
        <v>41917</v>
      </c>
      <c r="B1264" s="5">
        <f>YEAR(Table1[[#This Row],[Order Date]])</f>
        <v>2014</v>
      </c>
      <c r="C1264" s="5">
        <f>MONTH(Table1[[#This Row],[Order Date]])</f>
        <v>10</v>
      </c>
      <c r="D1264" t="s">
        <v>1436</v>
      </c>
      <c r="E1264" t="s">
        <v>78</v>
      </c>
      <c r="F1264" t="s">
        <v>11</v>
      </c>
      <c r="G1264" t="s">
        <v>92</v>
      </c>
      <c r="H1264" t="s">
        <v>801</v>
      </c>
      <c r="I1264">
        <v>91.92</v>
      </c>
      <c r="J1264">
        <v>5</v>
      </c>
      <c r="K1264">
        <v>11.49</v>
      </c>
    </row>
    <row r="1265" spans="1:11" ht="16.5" x14ac:dyDescent="0.3">
      <c r="A1265" s="1">
        <v>41917</v>
      </c>
      <c r="B1265" s="5">
        <f>YEAR(Table1[[#This Row],[Order Date]])</f>
        <v>2014</v>
      </c>
      <c r="C1265" s="5">
        <f>MONTH(Table1[[#This Row],[Order Date]])</f>
        <v>10</v>
      </c>
      <c r="D1265" t="s">
        <v>1121</v>
      </c>
      <c r="E1265" t="s">
        <v>27</v>
      </c>
      <c r="F1265" t="s">
        <v>39</v>
      </c>
      <c r="G1265" t="s">
        <v>52</v>
      </c>
      <c r="H1265" t="s">
        <v>668</v>
      </c>
      <c r="I1265">
        <v>99.98</v>
      </c>
      <c r="J1265">
        <v>2</v>
      </c>
      <c r="K1265">
        <v>34.99</v>
      </c>
    </row>
    <row r="1266" spans="1:11" ht="16.5" x14ac:dyDescent="0.3">
      <c r="A1266" s="1">
        <v>41918</v>
      </c>
      <c r="B1266" s="5">
        <f>YEAR(Table1[[#This Row],[Order Date]])</f>
        <v>2014</v>
      </c>
      <c r="C1266" s="5">
        <f>MONTH(Table1[[#This Row],[Order Date]])</f>
        <v>10</v>
      </c>
      <c r="D1266" t="s">
        <v>109</v>
      </c>
      <c r="E1266" t="s">
        <v>27</v>
      </c>
      <c r="F1266" t="s">
        <v>39</v>
      </c>
      <c r="G1266" t="s">
        <v>52</v>
      </c>
      <c r="H1266" t="s">
        <v>1437</v>
      </c>
      <c r="I1266">
        <v>9.09</v>
      </c>
      <c r="J1266">
        <v>3</v>
      </c>
      <c r="K1266">
        <v>1.91</v>
      </c>
    </row>
    <row r="1267" spans="1:11" ht="16.5" x14ac:dyDescent="0.3">
      <c r="A1267" s="1">
        <v>41918</v>
      </c>
      <c r="B1267" s="5">
        <f>YEAR(Table1[[#This Row],[Order Date]])</f>
        <v>2014</v>
      </c>
      <c r="C1267" s="5">
        <f>MONTH(Table1[[#This Row],[Order Date]])</f>
        <v>10</v>
      </c>
      <c r="D1267" t="s">
        <v>1438</v>
      </c>
      <c r="E1267" t="s">
        <v>996</v>
      </c>
      <c r="F1267" t="s">
        <v>11</v>
      </c>
      <c r="G1267" t="s">
        <v>20</v>
      </c>
      <c r="H1267" t="s">
        <v>1210</v>
      </c>
      <c r="I1267">
        <v>15.36</v>
      </c>
      <c r="J1267">
        <v>2</v>
      </c>
      <c r="K1267">
        <v>7.68</v>
      </c>
    </row>
    <row r="1268" spans="1:11" ht="16.5" x14ac:dyDescent="0.3">
      <c r="A1268" s="1">
        <v>41918</v>
      </c>
      <c r="B1268" s="5">
        <f>YEAR(Table1[[#This Row],[Order Date]])</f>
        <v>2014</v>
      </c>
      <c r="C1268" s="5">
        <f>MONTH(Table1[[#This Row],[Order Date]])</f>
        <v>10</v>
      </c>
      <c r="D1268" t="s">
        <v>1433</v>
      </c>
      <c r="E1268" t="s">
        <v>23</v>
      </c>
      <c r="F1268" t="s">
        <v>11</v>
      </c>
      <c r="G1268" t="s">
        <v>18</v>
      </c>
      <c r="H1268" t="s">
        <v>1439</v>
      </c>
      <c r="I1268">
        <v>83.92</v>
      </c>
      <c r="J1268">
        <v>5</v>
      </c>
      <c r="K1268">
        <v>-13.64</v>
      </c>
    </row>
    <row r="1269" spans="1:11" ht="16.5" x14ac:dyDescent="0.3">
      <c r="A1269" s="1">
        <v>41918</v>
      </c>
      <c r="B1269" s="5">
        <f>YEAR(Table1[[#This Row],[Order Date]])</f>
        <v>2014</v>
      </c>
      <c r="C1269" s="5">
        <f>MONTH(Table1[[#This Row],[Order Date]])</f>
        <v>10</v>
      </c>
      <c r="D1269" t="s">
        <v>1214</v>
      </c>
      <c r="E1269" t="s">
        <v>129</v>
      </c>
      <c r="F1269" t="s">
        <v>11</v>
      </c>
      <c r="G1269" t="s">
        <v>18</v>
      </c>
      <c r="H1269" t="s">
        <v>1440</v>
      </c>
      <c r="I1269">
        <v>386.34</v>
      </c>
      <c r="J1269">
        <v>2</v>
      </c>
      <c r="K1269">
        <v>54.09</v>
      </c>
    </row>
    <row r="1270" spans="1:11" ht="16.5" x14ac:dyDescent="0.3">
      <c r="A1270" s="1">
        <v>41919</v>
      </c>
      <c r="B1270" s="5">
        <f>YEAR(Table1[[#This Row],[Order Date]])</f>
        <v>2014</v>
      </c>
      <c r="C1270" s="5">
        <f>MONTH(Table1[[#This Row],[Order Date]])</f>
        <v>10</v>
      </c>
      <c r="D1270" t="s">
        <v>1209</v>
      </c>
      <c r="E1270" t="s">
        <v>23</v>
      </c>
      <c r="F1270" t="s">
        <v>34</v>
      </c>
      <c r="G1270" t="s">
        <v>47</v>
      </c>
      <c r="H1270" t="s">
        <v>1311</v>
      </c>
      <c r="I1270">
        <v>129.91999999999999</v>
      </c>
      <c r="J1270">
        <v>5</v>
      </c>
      <c r="K1270">
        <v>21.11</v>
      </c>
    </row>
    <row r="1271" spans="1:11" ht="16.5" x14ac:dyDescent="0.3">
      <c r="A1271" s="1">
        <v>41919</v>
      </c>
      <c r="B1271" s="5">
        <f>YEAR(Table1[[#This Row],[Order Date]])</f>
        <v>2014</v>
      </c>
      <c r="C1271" s="5">
        <f>MONTH(Table1[[#This Row],[Order Date]])</f>
        <v>10</v>
      </c>
      <c r="D1271" t="s">
        <v>462</v>
      </c>
      <c r="E1271" t="s">
        <v>10</v>
      </c>
      <c r="F1271" t="s">
        <v>11</v>
      </c>
      <c r="G1271" t="s">
        <v>18</v>
      </c>
      <c r="H1271" t="s">
        <v>1013</v>
      </c>
      <c r="I1271">
        <v>107.44</v>
      </c>
      <c r="J1271">
        <v>10</v>
      </c>
      <c r="K1271">
        <v>10.74</v>
      </c>
    </row>
    <row r="1272" spans="1:11" ht="16.5" x14ac:dyDescent="0.3">
      <c r="A1272" s="1">
        <v>41920</v>
      </c>
      <c r="B1272" s="5">
        <f>YEAR(Table1[[#This Row],[Order Date]])</f>
        <v>2014</v>
      </c>
      <c r="C1272" s="5">
        <f>MONTH(Table1[[#This Row],[Order Date]])</f>
        <v>10</v>
      </c>
      <c r="D1272" t="s">
        <v>1346</v>
      </c>
      <c r="E1272" t="s">
        <v>245</v>
      </c>
      <c r="F1272" t="s">
        <v>39</v>
      </c>
      <c r="G1272" t="s">
        <v>52</v>
      </c>
      <c r="H1272" t="s">
        <v>1441</v>
      </c>
      <c r="I1272">
        <v>23.47</v>
      </c>
      <c r="J1272">
        <v>3</v>
      </c>
      <c r="K1272">
        <v>4.99</v>
      </c>
    </row>
    <row r="1273" spans="1:11" ht="16.5" x14ac:dyDescent="0.3">
      <c r="A1273" s="1">
        <v>41920</v>
      </c>
      <c r="B1273" s="5">
        <f>YEAR(Table1[[#This Row],[Order Date]])</f>
        <v>2014</v>
      </c>
      <c r="C1273" s="5">
        <f>MONTH(Table1[[#This Row],[Order Date]])</f>
        <v>10</v>
      </c>
      <c r="D1273" t="s">
        <v>1339</v>
      </c>
      <c r="E1273" t="s">
        <v>149</v>
      </c>
      <c r="F1273" t="s">
        <v>11</v>
      </c>
      <c r="G1273" t="s">
        <v>12</v>
      </c>
      <c r="H1273" t="s">
        <v>1442</v>
      </c>
      <c r="I1273">
        <v>123.92</v>
      </c>
      <c r="J1273">
        <v>4</v>
      </c>
      <c r="K1273">
        <v>55.76</v>
      </c>
    </row>
    <row r="1274" spans="1:11" ht="16.5" x14ac:dyDescent="0.3">
      <c r="A1274" s="1">
        <v>41921</v>
      </c>
      <c r="B1274" s="5">
        <f>YEAR(Table1[[#This Row],[Order Date]])</f>
        <v>2014</v>
      </c>
      <c r="C1274" s="5">
        <f>MONTH(Table1[[#This Row],[Order Date]])</f>
        <v>10</v>
      </c>
      <c r="D1274" t="s">
        <v>788</v>
      </c>
      <c r="E1274" t="s">
        <v>245</v>
      </c>
      <c r="F1274" t="s">
        <v>11</v>
      </c>
      <c r="G1274" t="s">
        <v>12</v>
      </c>
      <c r="H1274" t="s">
        <v>457</v>
      </c>
      <c r="I1274">
        <v>88.77</v>
      </c>
      <c r="J1274">
        <v>2</v>
      </c>
      <c r="K1274">
        <v>31.07</v>
      </c>
    </row>
    <row r="1275" spans="1:11" ht="16.5" x14ac:dyDescent="0.3">
      <c r="A1275" s="1">
        <v>41921</v>
      </c>
      <c r="B1275" s="5">
        <f>YEAR(Table1[[#This Row],[Order Date]])</f>
        <v>2014</v>
      </c>
      <c r="C1275" s="5">
        <f>MONTH(Table1[[#This Row],[Order Date]])</f>
        <v>10</v>
      </c>
      <c r="D1275" t="s">
        <v>1198</v>
      </c>
      <c r="E1275" t="s">
        <v>27</v>
      </c>
      <c r="F1275" t="s">
        <v>11</v>
      </c>
      <c r="G1275" t="s">
        <v>24</v>
      </c>
      <c r="H1275" t="s">
        <v>759</v>
      </c>
      <c r="I1275">
        <v>144.6</v>
      </c>
      <c r="J1275">
        <v>3</v>
      </c>
      <c r="K1275">
        <v>41.93</v>
      </c>
    </row>
    <row r="1276" spans="1:11" ht="16.5" x14ac:dyDescent="0.3">
      <c r="A1276" s="1">
        <v>41921</v>
      </c>
      <c r="B1276" s="5">
        <f>YEAR(Table1[[#This Row],[Order Date]])</f>
        <v>2014</v>
      </c>
      <c r="C1276" s="5">
        <f>MONTH(Table1[[#This Row],[Order Date]])</f>
        <v>10</v>
      </c>
      <c r="D1276" t="s">
        <v>1198</v>
      </c>
      <c r="E1276" t="s">
        <v>27</v>
      </c>
      <c r="F1276" t="s">
        <v>39</v>
      </c>
      <c r="G1276" t="s">
        <v>40</v>
      </c>
      <c r="H1276" t="s">
        <v>955</v>
      </c>
      <c r="I1276">
        <v>15.99</v>
      </c>
      <c r="J1276">
        <v>1</v>
      </c>
      <c r="K1276">
        <v>-3</v>
      </c>
    </row>
    <row r="1277" spans="1:11" ht="16.5" x14ac:dyDescent="0.3">
      <c r="A1277" s="1">
        <v>41922</v>
      </c>
      <c r="B1277" s="5">
        <f>YEAR(Table1[[#This Row],[Order Date]])</f>
        <v>2014</v>
      </c>
      <c r="C1277" s="5">
        <f>MONTH(Table1[[#This Row],[Order Date]])</f>
        <v>10</v>
      </c>
      <c r="D1277" t="s">
        <v>1443</v>
      </c>
      <c r="E1277" t="s">
        <v>27</v>
      </c>
      <c r="F1277" t="s">
        <v>34</v>
      </c>
      <c r="G1277" t="s">
        <v>35</v>
      </c>
      <c r="H1277" t="s">
        <v>1425</v>
      </c>
      <c r="I1277">
        <v>122.35</v>
      </c>
      <c r="J1277">
        <v>3</v>
      </c>
      <c r="K1277">
        <v>13.76</v>
      </c>
    </row>
    <row r="1278" spans="1:11" ht="16.5" x14ac:dyDescent="0.3">
      <c r="A1278" s="1">
        <v>41922</v>
      </c>
      <c r="B1278" s="5">
        <f>YEAR(Table1[[#This Row],[Order Date]])</f>
        <v>2014</v>
      </c>
      <c r="C1278" s="5">
        <f>MONTH(Table1[[#This Row],[Order Date]])</f>
        <v>10</v>
      </c>
      <c r="D1278" t="s">
        <v>1443</v>
      </c>
      <c r="E1278" t="s">
        <v>27</v>
      </c>
      <c r="F1278" t="s">
        <v>11</v>
      </c>
      <c r="G1278" t="s">
        <v>63</v>
      </c>
      <c r="H1278" t="s">
        <v>1444</v>
      </c>
      <c r="I1278">
        <v>15.28</v>
      </c>
      <c r="J1278">
        <v>2</v>
      </c>
      <c r="K1278">
        <v>7.49</v>
      </c>
    </row>
    <row r="1279" spans="1:11" ht="16.5" x14ac:dyDescent="0.3">
      <c r="A1279" s="1">
        <v>41922</v>
      </c>
      <c r="B1279" s="5">
        <f>YEAR(Table1[[#This Row],[Order Date]])</f>
        <v>2014</v>
      </c>
      <c r="C1279" s="5">
        <f>MONTH(Table1[[#This Row],[Order Date]])</f>
        <v>10</v>
      </c>
      <c r="D1279" t="s">
        <v>131</v>
      </c>
      <c r="E1279" t="s">
        <v>95</v>
      </c>
      <c r="F1279" t="s">
        <v>34</v>
      </c>
      <c r="G1279" t="s">
        <v>47</v>
      </c>
      <c r="H1279" t="s">
        <v>975</v>
      </c>
      <c r="I1279">
        <v>46.87</v>
      </c>
      <c r="J1279">
        <v>7</v>
      </c>
      <c r="K1279">
        <v>3.52</v>
      </c>
    </row>
    <row r="1280" spans="1:11" ht="16.5" x14ac:dyDescent="0.3">
      <c r="A1280" s="1">
        <v>41922</v>
      </c>
      <c r="B1280" s="5">
        <f>YEAR(Table1[[#This Row],[Order Date]])</f>
        <v>2014</v>
      </c>
      <c r="C1280" s="5">
        <f>MONTH(Table1[[#This Row],[Order Date]])</f>
        <v>10</v>
      </c>
      <c r="D1280" t="s">
        <v>270</v>
      </c>
      <c r="E1280" t="s">
        <v>10</v>
      </c>
      <c r="F1280" t="s">
        <v>39</v>
      </c>
      <c r="G1280" t="s">
        <v>40</v>
      </c>
      <c r="H1280" t="s">
        <v>439</v>
      </c>
      <c r="I1280">
        <v>719.95</v>
      </c>
      <c r="J1280">
        <v>6</v>
      </c>
      <c r="K1280">
        <v>72</v>
      </c>
    </row>
    <row r="1281" spans="1:11" ht="16.5" x14ac:dyDescent="0.3">
      <c r="A1281" s="1">
        <v>41922</v>
      </c>
      <c r="B1281" s="5">
        <f>YEAR(Table1[[#This Row],[Order Date]])</f>
        <v>2014</v>
      </c>
      <c r="C1281" s="5">
        <f>MONTH(Table1[[#This Row],[Order Date]])</f>
        <v>10</v>
      </c>
      <c r="D1281" t="s">
        <v>270</v>
      </c>
      <c r="E1281" t="s">
        <v>10</v>
      </c>
      <c r="F1281" t="s">
        <v>39</v>
      </c>
      <c r="G1281" t="s">
        <v>40</v>
      </c>
      <c r="H1281" t="s">
        <v>347</v>
      </c>
      <c r="I1281">
        <v>755.94</v>
      </c>
      <c r="J1281">
        <v>7</v>
      </c>
      <c r="K1281">
        <v>66.150000000000006</v>
      </c>
    </row>
    <row r="1282" spans="1:11" ht="16.5" x14ac:dyDescent="0.3">
      <c r="A1282" s="1">
        <v>41922</v>
      </c>
      <c r="B1282" s="5">
        <f>YEAR(Table1[[#This Row],[Order Date]])</f>
        <v>2014</v>
      </c>
      <c r="C1282" s="5">
        <f>MONTH(Table1[[#This Row],[Order Date]])</f>
        <v>10</v>
      </c>
      <c r="D1282" t="s">
        <v>270</v>
      </c>
      <c r="E1282" t="s">
        <v>10</v>
      </c>
      <c r="F1282" t="s">
        <v>11</v>
      </c>
      <c r="G1282" t="s">
        <v>20</v>
      </c>
      <c r="H1282" t="s">
        <v>511</v>
      </c>
      <c r="I1282">
        <v>11.98</v>
      </c>
      <c r="J1282">
        <v>5</v>
      </c>
      <c r="K1282">
        <v>-19.170000000000002</v>
      </c>
    </row>
    <row r="1283" spans="1:11" ht="16.5" x14ac:dyDescent="0.3">
      <c r="A1283" s="1">
        <v>41922</v>
      </c>
      <c r="B1283" s="5">
        <f>YEAR(Table1[[#This Row],[Order Date]])</f>
        <v>2014</v>
      </c>
      <c r="C1283" s="5">
        <f>MONTH(Table1[[#This Row],[Order Date]])</f>
        <v>10</v>
      </c>
      <c r="D1283" t="s">
        <v>270</v>
      </c>
      <c r="E1283" t="s">
        <v>10</v>
      </c>
      <c r="F1283" t="s">
        <v>11</v>
      </c>
      <c r="G1283" t="s">
        <v>20</v>
      </c>
      <c r="H1283" t="s">
        <v>451</v>
      </c>
      <c r="I1283">
        <v>0.9</v>
      </c>
      <c r="J1283">
        <v>1</v>
      </c>
      <c r="K1283">
        <v>-1.57</v>
      </c>
    </row>
    <row r="1284" spans="1:11" ht="16.5" x14ac:dyDescent="0.3">
      <c r="A1284" s="1">
        <v>41922</v>
      </c>
      <c r="B1284" s="5">
        <f>YEAR(Table1[[#This Row],[Order Date]])</f>
        <v>2014</v>
      </c>
      <c r="C1284" s="5">
        <f>MONTH(Table1[[#This Row],[Order Date]])</f>
        <v>10</v>
      </c>
      <c r="D1284" t="s">
        <v>289</v>
      </c>
      <c r="E1284" t="s">
        <v>78</v>
      </c>
      <c r="F1284" t="s">
        <v>39</v>
      </c>
      <c r="G1284" t="s">
        <v>302</v>
      </c>
      <c r="H1284" t="s">
        <v>1445</v>
      </c>
      <c r="I1284">
        <v>101.99</v>
      </c>
      <c r="J1284">
        <v>2</v>
      </c>
      <c r="K1284">
        <v>-71.400000000000006</v>
      </c>
    </row>
    <row r="1285" spans="1:11" ht="16.5" x14ac:dyDescent="0.3">
      <c r="A1285" s="1">
        <v>41922</v>
      </c>
      <c r="B1285" s="5">
        <f>YEAR(Table1[[#This Row],[Order Date]])</f>
        <v>2014</v>
      </c>
      <c r="C1285" s="5">
        <f>MONTH(Table1[[#This Row],[Order Date]])</f>
        <v>10</v>
      </c>
      <c r="D1285" t="s">
        <v>289</v>
      </c>
      <c r="E1285" t="s">
        <v>78</v>
      </c>
      <c r="F1285" t="s">
        <v>11</v>
      </c>
      <c r="G1285" t="s">
        <v>20</v>
      </c>
      <c r="H1285" t="s">
        <v>1281</v>
      </c>
      <c r="I1285">
        <v>18.260000000000002</v>
      </c>
      <c r="J1285">
        <v>2</v>
      </c>
      <c r="K1285">
        <v>-13.39</v>
      </c>
    </row>
    <row r="1286" spans="1:11" ht="16.5" x14ac:dyDescent="0.3">
      <c r="A1286" s="1">
        <v>41922</v>
      </c>
      <c r="B1286" s="5">
        <f>YEAR(Table1[[#This Row],[Order Date]])</f>
        <v>2014</v>
      </c>
      <c r="C1286" s="5">
        <f>MONTH(Table1[[#This Row],[Order Date]])</f>
        <v>10</v>
      </c>
      <c r="D1286" t="s">
        <v>1446</v>
      </c>
      <c r="E1286" t="s">
        <v>399</v>
      </c>
      <c r="F1286" t="s">
        <v>11</v>
      </c>
      <c r="G1286" t="s">
        <v>24</v>
      </c>
      <c r="H1286" t="s">
        <v>1447</v>
      </c>
      <c r="I1286">
        <v>255.85</v>
      </c>
      <c r="J1286">
        <v>7</v>
      </c>
      <c r="K1286">
        <v>112.57</v>
      </c>
    </row>
    <row r="1287" spans="1:11" ht="16.5" x14ac:dyDescent="0.3">
      <c r="A1287" s="1">
        <v>41923</v>
      </c>
      <c r="B1287" s="5">
        <f>YEAR(Table1[[#This Row],[Order Date]])</f>
        <v>2014</v>
      </c>
      <c r="C1287" s="5">
        <f>MONTH(Table1[[#This Row],[Order Date]])</f>
        <v>10</v>
      </c>
      <c r="D1287" t="s">
        <v>1448</v>
      </c>
      <c r="E1287" t="s">
        <v>23</v>
      </c>
      <c r="F1287" t="s">
        <v>11</v>
      </c>
      <c r="G1287" t="s">
        <v>18</v>
      </c>
      <c r="H1287" t="s">
        <v>1449</v>
      </c>
      <c r="I1287">
        <v>281.89999999999998</v>
      </c>
      <c r="J1287">
        <v>2</v>
      </c>
      <c r="K1287">
        <v>10.57</v>
      </c>
    </row>
    <row r="1288" spans="1:11" ht="16.5" x14ac:dyDescent="0.3">
      <c r="A1288" s="1">
        <v>41923</v>
      </c>
      <c r="B1288" s="5">
        <f>YEAR(Table1[[#This Row],[Order Date]])</f>
        <v>2014</v>
      </c>
      <c r="C1288" s="5">
        <f>MONTH(Table1[[#This Row],[Order Date]])</f>
        <v>10</v>
      </c>
      <c r="D1288" t="s">
        <v>1448</v>
      </c>
      <c r="E1288" t="s">
        <v>23</v>
      </c>
      <c r="F1288" t="s">
        <v>11</v>
      </c>
      <c r="G1288" t="s">
        <v>63</v>
      </c>
      <c r="H1288" t="s">
        <v>414</v>
      </c>
      <c r="I1288">
        <v>201.43</v>
      </c>
      <c r="J1288">
        <v>3</v>
      </c>
      <c r="K1288">
        <v>67.98</v>
      </c>
    </row>
    <row r="1289" spans="1:11" ht="16.5" x14ac:dyDescent="0.3">
      <c r="A1289" s="1">
        <v>41923</v>
      </c>
      <c r="B1289" s="5">
        <f>YEAR(Table1[[#This Row],[Order Date]])</f>
        <v>2014</v>
      </c>
      <c r="C1289" s="5">
        <f>MONTH(Table1[[#This Row],[Order Date]])</f>
        <v>10</v>
      </c>
      <c r="D1289" t="s">
        <v>724</v>
      </c>
      <c r="E1289" t="s">
        <v>164</v>
      </c>
      <c r="F1289" t="s">
        <v>34</v>
      </c>
      <c r="G1289" t="s">
        <v>47</v>
      </c>
      <c r="H1289" t="s">
        <v>1450</v>
      </c>
      <c r="I1289">
        <v>63.47</v>
      </c>
      <c r="J1289">
        <v>11</v>
      </c>
      <c r="K1289">
        <v>19.04</v>
      </c>
    </row>
    <row r="1290" spans="1:11" ht="16.5" x14ac:dyDescent="0.3">
      <c r="A1290" s="1">
        <v>41923</v>
      </c>
      <c r="B1290" s="5">
        <f>YEAR(Table1[[#This Row],[Order Date]])</f>
        <v>2014</v>
      </c>
      <c r="C1290" s="5">
        <f>MONTH(Table1[[#This Row],[Order Date]])</f>
        <v>10</v>
      </c>
      <c r="D1290" t="s">
        <v>724</v>
      </c>
      <c r="E1290" t="s">
        <v>164</v>
      </c>
      <c r="F1290" t="s">
        <v>39</v>
      </c>
      <c r="G1290" t="s">
        <v>52</v>
      </c>
      <c r="H1290" t="s">
        <v>1451</v>
      </c>
      <c r="I1290">
        <v>345</v>
      </c>
      <c r="J1290">
        <v>5</v>
      </c>
      <c r="K1290">
        <v>58.65</v>
      </c>
    </row>
    <row r="1291" spans="1:11" ht="16.5" x14ac:dyDescent="0.3">
      <c r="A1291" s="1">
        <v>41923</v>
      </c>
      <c r="B1291" s="5">
        <f>YEAR(Table1[[#This Row],[Order Date]])</f>
        <v>2014</v>
      </c>
      <c r="C1291" s="5">
        <f>MONTH(Table1[[#This Row],[Order Date]])</f>
        <v>10</v>
      </c>
      <c r="D1291" t="s">
        <v>1452</v>
      </c>
      <c r="E1291" t="s">
        <v>27</v>
      </c>
      <c r="F1291" t="s">
        <v>11</v>
      </c>
      <c r="G1291" t="s">
        <v>18</v>
      </c>
      <c r="H1291" t="s">
        <v>1453</v>
      </c>
      <c r="I1291">
        <v>31.92</v>
      </c>
      <c r="J1291">
        <v>4</v>
      </c>
      <c r="K1291">
        <v>8.3000000000000007</v>
      </c>
    </row>
    <row r="1292" spans="1:11" ht="16.5" x14ac:dyDescent="0.3">
      <c r="A1292" s="1">
        <v>41923</v>
      </c>
      <c r="B1292" s="5">
        <f>YEAR(Table1[[#This Row],[Order Date]])</f>
        <v>2014</v>
      </c>
      <c r="C1292" s="5">
        <f>MONTH(Table1[[#This Row],[Order Date]])</f>
        <v>10</v>
      </c>
      <c r="D1292" t="s">
        <v>1452</v>
      </c>
      <c r="E1292" t="s">
        <v>27</v>
      </c>
      <c r="F1292" t="s">
        <v>34</v>
      </c>
      <c r="G1292" t="s">
        <v>35</v>
      </c>
      <c r="H1292" t="s">
        <v>1454</v>
      </c>
      <c r="I1292">
        <v>433.57</v>
      </c>
      <c r="J1292">
        <v>2</v>
      </c>
      <c r="K1292">
        <v>-65.040000000000006</v>
      </c>
    </row>
    <row r="1293" spans="1:11" ht="16.5" x14ac:dyDescent="0.3">
      <c r="A1293" s="1">
        <v>41923</v>
      </c>
      <c r="B1293" s="5">
        <f>YEAR(Table1[[#This Row],[Order Date]])</f>
        <v>2014</v>
      </c>
      <c r="C1293" s="5">
        <f>MONTH(Table1[[#This Row],[Order Date]])</f>
        <v>10</v>
      </c>
      <c r="D1293" t="s">
        <v>556</v>
      </c>
      <c r="E1293" t="s">
        <v>101</v>
      </c>
      <c r="F1293" t="s">
        <v>11</v>
      </c>
      <c r="G1293" t="s">
        <v>16</v>
      </c>
      <c r="H1293" t="s">
        <v>1040</v>
      </c>
      <c r="I1293">
        <v>7.31</v>
      </c>
      <c r="J1293">
        <v>1</v>
      </c>
      <c r="K1293">
        <v>3.44</v>
      </c>
    </row>
    <row r="1294" spans="1:11" ht="16.5" x14ac:dyDescent="0.3">
      <c r="A1294" s="1">
        <v>41923</v>
      </c>
      <c r="B1294" s="5">
        <f>YEAR(Table1[[#This Row],[Order Date]])</f>
        <v>2014</v>
      </c>
      <c r="C1294" s="5">
        <f>MONTH(Table1[[#This Row],[Order Date]])</f>
        <v>10</v>
      </c>
      <c r="D1294" t="s">
        <v>556</v>
      </c>
      <c r="E1294" t="s">
        <v>101</v>
      </c>
      <c r="F1294" t="s">
        <v>34</v>
      </c>
      <c r="G1294" t="s">
        <v>47</v>
      </c>
      <c r="H1294" t="s">
        <v>1455</v>
      </c>
      <c r="I1294">
        <v>8.92</v>
      </c>
      <c r="J1294">
        <v>4</v>
      </c>
      <c r="K1294">
        <v>3.92</v>
      </c>
    </row>
    <row r="1295" spans="1:11" ht="16.5" x14ac:dyDescent="0.3">
      <c r="A1295" s="1">
        <v>41923</v>
      </c>
      <c r="B1295" s="5">
        <f>YEAR(Table1[[#This Row],[Order Date]])</f>
        <v>2014</v>
      </c>
      <c r="C1295" s="5">
        <f>MONTH(Table1[[#This Row],[Order Date]])</f>
        <v>10</v>
      </c>
      <c r="D1295" t="s">
        <v>307</v>
      </c>
      <c r="E1295" t="s">
        <v>27</v>
      </c>
      <c r="F1295" t="s">
        <v>11</v>
      </c>
      <c r="G1295" t="s">
        <v>63</v>
      </c>
      <c r="H1295" t="s">
        <v>1444</v>
      </c>
      <c r="I1295">
        <v>7.64</v>
      </c>
      <c r="J1295">
        <v>1</v>
      </c>
      <c r="K1295">
        <v>3.74</v>
      </c>
    </row>
    <row r="1296" spans="1:11" ht="16.5" x14ac:dyDescent="0.3">
      <c r="A1296" s="1">
        <v>41924</v>
      </c>
      <c r="B1296" s="5">
        <f>YEAR(Table1[[#This Row],[Order Date]])</f>
        <v>2014</v>
      </c>
      <c r="C1296" s="5">
        <f>MONTH(Table1[[#This Row],[Order Date]])</f>
        <v>10</v>
      </c>
      <c r="D1296" t="s">
        <v>1339</v>
      </c>
      <c r="E1296" t="s">
        <v>27</v>
      </c>
      <c r="F1296" t="s">
        <v>11</v>
      </c>
      <c r="G1296" t="s">
        <v>24</v>
      </c>
      <c r="H1296" t="s">
        <v>998</v>
      </c>
      <c r="I1296">
        <v>14.9</v>
      </c>
      <c r="J1296">
        <v>5</v>
      </c>
      <c r="K1296">
        <v>4.17</v>
      </c>
    </row>
    <row r="1297" spans="1:11" ht="16.5" x14ac:dyDescent="0.3">
      <c r="A1297" s="1">
        <v>41924</v>
      </c>
      <c r="B1297" s="5">
        <f>YEAR(Table1[[#This Row],[Order Date]])</f>
        <v>2014</v>
      </c>
      <c r="C1297" s="5">
        <f>MONTH(Table1[[#This Row],[Order Date]])</f>
        <v>10</v>
      </c>
      <c r="D1297" t="s">
        <v>1339</v>
      </c>
      <c r="E1297" t="s">
        <v>27</v>
      </c>
      <c r="F1297" t="s">
        <v>11</v>
      </c>
      <c r="G1297" t="s">
        <v>18</v>
      </c>
      <c r="H1297" t="s">
        <v>1456</v>
      </c>
      <c r="I1297">
        <v>21.39</v>
      </c>
      <c r="J1297">
        <v>1</v>
      </c>
      <c r="K1297">
        <v>6.2</v>
      </c>
    </row>
    <row r="1298" spans="1:11" ht="16.5" x14ac:dyDescent="0.3">
      <c r="A1298" s="1">
        <v>41924</v>
      </c>
      <c r="B1298" s="5">
        <f>YEAR(Table1[[#This Row],[Order Date]])</f>
        <v>2014</v>
      </c>
      <c r="C1298" s="5">
        <f>MONTH(Table1[[#This Row],[Order Date]])</f>
        <v>10</v>
      </c>
      <c r="D1298" t="s">
        <v>1457</v>
      </c>
      <c r="E1298" t="s">
        <v>15</v>
      </c>
      <c r="F1298" t="s">
        <v>11</v>
      </c>
      <c r="G1298" t="s">
        <v>200</v>
      </c>
      <c r="H1298" t="s">
        <v>1458</v>
      </c>
      <c r="I1298">
        <v>22.24</v>
      </c>
      <c r="J1298">
        <v>2</v>
      </c>
      <c r="K1298">
        <v>2.5</v>
      </c>
    </row>
    <row r="1299" spans="1:11" ht="16.5" x14ac:dyDescent="0.3">
      <c r="A1299" s="1">
        <v>41925</v>
      </c>
      <c r="B1299" s="5">
        <f>YEAR(Table1[[#This Row],[Order Date]])</f>
        <v>2014</v>
      </c>
      <c r="C1299" s="5">
        <f>MONTH(Table1[[#This Row],[Order Date]])</f>
        <v>10</v>
      </c>
      <c r="D1299" t="s">
        <v>1459</v>
      </c>
      <c r="E1299" t="s">
        <v>164</v>
      </c>
      <c r="F1299" t="s">
        <v>11</v>
      </c>
      <c r="G1299" t="s">
        <v>24</v>
      </c>
      <c r="H1299" t="s">
        <v>1000</v>
      </c>
      <c r="I1299">
        <v>11.52</v>
      </c>
      <c r="J1299">
        <v>4</v>
      </c>
      <c r="K1299">
        <v>3.23</v>
      </c>
    </row>
    <row r="1300" spans="1:11" ht="16.5" x14ac:dyDescent="0.3">
      <c r="A1300" s="1">
        <v>41925</v>
      </c>
      <c r="B1300" s="5">
        <f>YEAR(Table1[[#This Row],[Order Date]])</f>
        <v>2014</v>
      </c>
      <c r="C1300" s="5">
        <f>MONTH(Table1[[#This Row],[Order Date]])</f>
        <v>10</v>
      </c>
      <c r="D1300" t="s">
        <v>1459</v>
      </c>
      <c r="E1300" t="s">
        <v>164</v>
      </c>
      <c r="F1300" t="s">
        <v>34</v>
      </c>
      <c r="G1300" t="s">
        <v>145</v>
      </c>
      <c r="H1300" t="s">
        <v>1460</v>
      </c>
      <c r="I1300">
        <v>1298.55</v>
      </c>
      <c r="J1300">
        <v>5</v>
      </c>
      <c r="K1300">
        <v>311.64999999999998</v>
      </c>
    </row>
    <row r="1301" spans="1:11" ht="16.5" x14ac:dyDescent="0.3">
      <c r="A1301" s="1">
        <v>41925</v>
      </c>
      <c r="B1301" s="5">
        <f>YEAR(Table1[[#This Row],[Order Date]])</f>
        <v>2014</v>
      </c>
      <c r="C1301" s="5">
        <f>MONTH(Table1[[#This Row],[Order Date]])</f>
        <v>10</v>
      </c>
      <c r="D1301" t="s">
        <v>1459</v>
      </c>
      <c r="E1301" t="s">
        <v>164</v>
      </c>
      <c r="F1301" t="s">
        <v>11</v>
      </c>
      <c r="G1301" t="s">
        <v>92</v>
      </c>
      <c r="H1301" t="s">
        <v>534</v>
      </c>
      <c r="I1301">
        <v>213.92</v>
      </c>
      <c r="J1301">
        <v>4</v>
      </c>
      <c r="K1301">
        <v>62.04</v>
      </c>
    </row>
    <row r="1302" spans="1:11" ht="16.5" x14ac:dyDescent="0.3">
      <c r="A1302" s="1">
        <v>41925</v>
      </c>
      <c r="B1302" s="5">
        <f>YEAR(Table1[[#This Row],[Order Date]])</f>
        <v>2014</v>
      </c>
      <c r="C1302" s="5">
        <f>MONTH(Table1[[#This Row],[Order Date]])</f>
        <v>10</v>
      </c>
      <c r="D1302" t="s">
        <v>1459</v>
      </c>
      <c r="E1302" t="s">
        <v>164</v>
      </c>
      <c r="F1302" t="s">
        <v>39</v>
      </c>
      <c r="G1302" t="s">
        <v>52</v>
      </c>
      <c r="H1302" t="s">
        <v>1461</v>
      </c>
      <c r="I1302">
        <v>25.78</v>
      </c>
      <c r="J1302">
        <v>2</v>
      </c>
      <c r="K1302">
        <v>2.58</v>
      </c>
    </row>
    <row r="1303" spans="1:11" ht="16.5" x14ac:dyDescent="0.3">
      <c r="A1303" s="1">
        <v>41925</v>
      </c>
      <c r="B1303" s="5">
        <f>YEAR(Table1[[#This Row],[Order Date]])</f>
        <v>2014</v>
      </c>
      <c r="C1303" s="5">
        <f>MONTH(Table1[[#This Row],[Order Date]])</f>
        <v>10</v>
      </c>
      <c r="D1303" t="s">
        <v>197</v>
      </c>
      <c r="E1303" t="s">
        <v>177</v>
      </c>
      <c r="F1303" t="s">
        <v>34</v>
      </c>
      <c r="G1303" t="s">
        <v>35</v>
      </c>
      <c r="H1303" t="s">
        <v>919</v>
      </c>
      <c r="I1303">
        <v>245.98</v>
      </c>
      <c r="J1303">
        <v>2</v>
      </c>
      <c r="K1303">
        <v>27.06</v>
      </c>
    </row>
    <row r="1304" spans="1:11" ht="16.5" x14ac:dyDescent="0.3">
      <c r="A1304" s="1">
        <v>41925</v>
      </c>
      <c r="B1304" s="5">
        <f>YEAR(Table1[[#This Row],[Order Date]])</f>
        <v>2014</v>
      </c>
      <c r="C1304" s="5">
        <f>MONTH(Table1[[#This Row],[Order Date]])</f>
        <v>10</v>
      </c>
      <c r="D1304" t="s">
        <v>197</v>
      </c>
      <c r="E1304" t="s">
        <v>177</v>
      </c>
      <c r="F1304" t="s">
        <v>11</v>
      </c>
      <c r="G1304" t="s">
        <v>20</v>
      </c>
      <c r="H1304" t="s">
        <v>1462</v>
      </c>
      <c r="I1304">
        <v>18.940000000000001</v>
      </c>
      <c r="J1304">
        <v>1</v>
      </c>
      <c r="K1304">
        <v>9.4700000000000006</v>
      </c>
    </row>
    <row r="1305" spans="1:11" ht="16.5" x14ac:dyDescent="0.3">
      <c r="A1305" s="1">
        <v>41925</v>
      </c>
      <c r="B1305" s="5">
        <f>YEAR(Table1[[#This Row],[Order Date]])</f>
        <v>2014</v>
      </c>
      <c r="C1305" s="5">
        <f>MONTH(Table1[[#This Row],[Order Date]])</f>
        <v>10</v>
      </c>
      <c r="D1305" t="s">
        <v>1463</v>
      </c>
      <c r="E1305" t="s">
        <v>149</v>
      </c>
      <c r="F1305" t="s">
        <v>11</v>
      </c>
      <c r="G1305" t="s">
        <v>20</v>
      </c>
      <c r="H1305" t="s">
        <v>522</v>
      </c>
      <c r="I1305">
        <v>7.75</v>
      </c>
      <c r="J1305">
        <v>3</v>
      </c>
      <c r="K1305">
        <v>2.81</v>
      </c>
    </row>
    <row r="1306" spans="1:11" ht="16.5" x14ac:dyDescent="0.3">
      <c r="A1306" s="1">
        <v>41925</v>
      </c>
      <c r="B1306" s="5">
        <f>YEAR(Table1[[#This Row],[Order Date]])</f>
        <v>2014</v>
      </c>
      <c r="C1306" s="5">
        <f>MONTH(Table1[[#This Row],[Order Date]])</f>
        <v>10</v>
      </c>
      <c r="D1306" t="s">
        <v>1338</v>
      </c>
      <c r="E1306" t="s">
        <v>55</v>
      </c>
      <c r="F1306" t="s">
        <v>11</v>
      </c>
      <c r="G1306" t="s">
        <v>63</v>
      </c>
      <c r="H1306" t="s">
        <v>1464</v>
      </c>
      <c r="I1306">
        <v>36.4</v>
      </c>
      <c r="J1306">
        <v>5</v>
      </c>
      <c r="K1306">
        <v>17.47</v>
      </c>
    </row>
    <row r="1307" spans="1:11" ht="16.5" x14ac:dyDescent="0.3">
      <c r="A1307" s="1">
        <v>41925</v>
      </c>
      <c r="B1307" s="5">
        <f>YEAR(Table1[[#This Row],[Order Date]])</f>
        <v>2014</v>
      </c>
      <c r="C1307" s="5">
        <f>MONTH(Table1[[#This Row],[Order Date]])</f>
        <v>10</v>
      </c>
      <c r="D1307" t="s">
        <v>1338</v>
      </c>
      <c r="E1307" t="s">
        <v>55</v>
      </c>
      <c r="F1307" t="s">
        <v>39</v>
      </c>
      <c r="G1307" t="s">
        <v>52</v>
      </c>
      <c r="H1307" t="s">
        <v>1284</v>
      </c>
      <c r="I1307">
        <v>22.96</v>
      </c>
      <c r="J1307">
        <v>2</v>
      </c>
      <c r="K1307">
        <v>4.3600000000000003</v>
      </c>
    </row>
    <row r="1308" spans="1:11" ht="16.5" x14ac:dyDescent="0.3">
      <c r="A1308" s="1">
        <v>41925</v>
      </c>
      <c r="B1308" s="5">
        <f>YEAR(Table1[[#This Row],[Order Date]])</f>
        <v>2014</v>
      </c>
      <c r="C1308" s="5">
        <f>MONTH(Table1[[#This Row],[Order Date]])</f>
        <v>10</v>
      </c>
      <c r="D1308" t="s">
        <v>1338</v>
      </c>
      <c r="E1308" t="s">
        <v>55</v>
      </c>
      <c r="F1308" t="s">
        <v>11</v>
      </c>
      <c r="G1308" t="s">
        <v>18</v>
      </c>
      <c r="H1308" t="s">
        <v>1465</v>
      </c>
      <c r="I1308">
        <v>315.2</v>
      </c>
      <c r="J1308">
        <v>4</v>
      </c>
      <c r="K1308">
        <v>6.3</v>
      </c>
    </row>
    <row r="1309" spans="1:11" ht="16.5" x14ac:dyDescent="0.3">
      <c r="A1309" s="1">
        <v>41925</v>
      </c>
      <c r="B1309" s="5">
        <f>YEAR(Table1[[#This Row],[Order Date]])</f>
        <v>2014</v>
      </c>
      <c r="C1309" s="5">
        <f>MONTH(Table1[[#This Row],[Order Date]])</f>
        <v>10</v>
      </c>
      <c r="D1309" t="s">
        <v>1338</v>
      </c>
      <c r="E1309" t="s">
        <v>55</v>
      </c>
      <c r="F1309" t="s">
        <v>11</v>
      </c>
      <c r="G1309" t="s">
        <v>20</v>
      </c>
      <c r="H1309" t="s">
        <v>1197</v>
      </c>
      <c r="I1309">
        <v>15.18</v>
      </c>
      <c r="J1309">
        <v>3</v>
      </c>
      <c r="K1309">
        <v>7.13</v>
      </c>
    </row>
    <row r="1310" spans="1:11" ht="16.5" x14ac:dyDescent="0.3">
      <c r="A1310" s="1">
        <v>41926</v>
      </c>
      <c r="B1310" s="5">
        <f>YEAR(Table1[[#This Row],[Order Date]])</f>
        <v>2014</v>
      </c>
      <c r="C1310" s="5">
        <f>MONTH(Table1[[#This Row],[Order Date]])</f>
        <v>10</v>
      </c>
      <c r="D1310" t="s">
        <v>1466</v>
      </c>
      <c r="E1310" t="s">
        <v>685</v>
      </c>
      <c r="F1310" t="s">
        <v>11</v>
      </c>
      <c r="G1310" t="s">
        <v>20</v>
      </c>
      <c r="H1310" t="s">
        <v>80</v>
      </c>
      <c r="I1310">
        <v>22.92</v>
      </c>
      <c r="J1310">
        <v>4</v>
      </c>
      <c r="K1310">
        <v>11</v>
      </c>
    </row>
    <row r="1311" spans="1:11" ht="16.5" x14ac:dyDescent="0.3">
      <c r="A1311" s="1">
        <v>41926</v>
      </c>
      <c r="B1311" s="5">
        <f>YEAR(Table1[[#This Row],[Order Date]])</f>
        <v>2014</v>
      </c>
      <c r="C1311" s="5">
        <f>MONTH(Table1[[#This Row],[Order Date]])</f>
        <v>10</v>
      </c>
      <c r="D1311" t="s">
        <v>1466</v>
      </c>
      <c r="E1311" t="s">
        <v>685</v>
      </c>
      <c r="F1311" t="s">
        <v>11</v>
      </c>
      <c r="G1311" t="s">
        <v>18</v>
      </c>
      <c r="H1311" t="s">
        <v>236</v>
      </c>
      <c r="I1311">
        <v>269.89999999999998</v>
      </c>
      <c r="J1311">
        <v>5</v>
      </c>
      <c r="K1311">
        <v>16.190000000000001</v>
      </c>
    </row>
    <row r="1312" spans="1:11" ht="16.5" x14ac:dyDescent="0.3">
      <c r="A1312" s="1">
        <v>41926</v>
      </c>
      <c r="B1312" s="5">
        <f>YEAR(Table1[[#This Row],[Order Date]])</f>
        <v>2014</v>
      </c>
      <c r="C1312" s="5">
        <f>MONTH(Table1[[#This Row],[Order Date]])</f>
        <v>10</v>
      </c>
      <c r="D1312" t="s">
        <v>1467</v>
      </c>
      <c r="E1312" t="s">
        <v>10</v>
      </c>
      <c r="F1312" t="s">
        <v>11</v>
      </c>
      <c r="G1312" t="s">
        <v>92</v>
      </c>
      <c r="H1312" t="s">
        <v>1468</v>
      </c>
      <c r="I1312">
        <v>3.16</v>
      </c>
      <c r="J1312">
        <v>4</v>
      </c>
      <c r="K1312">
        <v>-8.5299999999999994</v>
      </c>
    </row>
    <row r="1313" spans="1:11" ht="16.5" x14ac:dyDescent="0.3">
      <c r="A1313" s="1">
        <v>41926</v>
      </c>
      <c r="B1313" s="5">
        <f>YEAR(Table1[[#This Row],[Order Date]])</f>
        <v>2014</v>
      </c>
      <c r="C1313" s="5">
        <f>MONTH(Table1[[#This Row],[Order Date]])</f>
        <v>10</v>
      </c>
      <c r="D1313" t="s">
        <v>1467</v>
      </c>
      <c r="E1313" t="s">
        <v>10</v>
      </c>
      <c r="F1313" t="s">
        <v>39</v>
      </c>
      <c r="G1313" t="s">
        <v>603</v>
      </c>
      <c r="H1313" t="s">
        <v>1469</v>
      </c>
      <c r="I1313">
        <v>1999.96</v>
      </c>
      <c r="J1313">
        <v>5</v>
      </c>
      <c r="K1313">
        <v>624.99</v>
      </c>
    </row>
    <row r="1314" spans="1:11" ht="16.5" x14ac:dyDescent="0.3">
      <c r="A1314" s="1">
        <v>41926</v>
      </c>
      <c r="B1314" s="5">
        <f>YEAR(Table1[[#This Row],[Order Date]])</f>
        <v>2014</v>
      </c>
      <c r="C1314" s="5">
        <f>MONTH(Table1[[#This Row],[Order Date]])</f>
        <v>10</v>
      </c>
      <c r="D1314" t="s">
        <v>156</v>
      </c>
      <c r="E1314" t="s">
        <v>15</v>
      </c>
      <c r="F1314" t="s">
        <v>11</v>
      </c>
      <c r="G1314" t="s">
        <v>12</v>
      </c>
      <c r="H1314" t="s">
        <v>370</v>
      </c>
      <c r="I1314">
        <v>322.19</v>
      </c>
      <c r="J1314">
        <v>13</v>
      </c>
      <c r="K1314">
        <v>100.69</v>
      </c>
    </row>
    <row r="1315" spans="1:11" ht="16.5" x14ac:dyDescent="0.3">
      <c r="A1315" s="1">
        <v>41926</v>
      </c>
      <c r="B1315" s="5">
        <f>YEAR(Table1[[#This Row],[Order Date]])</f>
        <v>2014</v>
      </c>
      <c r="C1315" s="5">
        <f>MONTH(Table1[[#This Row],[Order Date]])</f>
        <v>10</v>
      </c>
      <c r="D1315" t="s">
        <v>156</v>
      </c>
      <c r="E1315" t="s">
        <v>15</v>
      </c>
      <c r="F1315" t="s">
        <v>11</v>
      </c>
      <c r="G1315" t="s">
        <v>20</v>
      </c>
      <c r="H1315" t="s">
        <v>150</v>
      </c>
      <c r="I1315">
        <v>2.95</v>
      </c>
      <c r="J1315">
        <v>3</v>
      </c>
      <c r="K1315">
        <v>-4.8600000000000003</v>
      </c>
    </row>
    <row r="1316" spans="1:11" ht="16.5" x14ac:dyDescent="0.3">
      <c r="A1316" s="1">
        <v>41926</v>
      </c>
      <c r="B1316" s="5">
        <f>YEAR(Table1[[#This Row],[Order Date]])</f>
        <v>2014</v>
      </c>
      <c r="C1316" s="5">
        <f>MONTH(Table1[[#This Row],[Order Date]])</f>
        <v>10</v>
      </c>
      <c r="D1316" t="s">
        <v>156</v>
      </c>
      <c r="E1316" t="s">
        <v>15</v>
      </c>
      <c r="F1316" t="s">
        <v>11</v>
      </c>
      <c r="G1316" t="s">
        <v>12</v>
      </c>
      <c r="H1316" t="s">
        <v>1470</v>
      </c>
      <c r="I1316">
        <v>19.14</v>
      </c>
      <c r="J1316">
        <v>4</v>
      </c>
      <c r="K1316">
        <v>6.94</v>
      </c>
    </row>
    <row r="1317" spans="1:11" ht="16.5" x14ac:dyDescent="0.3">
      <c r="A1317" s="1">
        <v>41926</v>
      </c>
      <c r="B1317" s="5">
        <f>YEAR(Table1[[#This Row],[Order Date]])</f>
        <v>2014</v>
      </c>
      <c r="C1317" s="5">
        <f>MONTH(Table1[[#This Row],[Order Date]])</f>
        <v>10</v>
      </c>
      <c r="D1317" t="s">
        <v>1471</v>
      </c>
      <c r="E1317" t="s">
        <v>434</v>
      </c>
      <c r="F1317" t="s">
        <v>39</v>
      </c>
      <c r="G1317" t="s">
        <v>52</v>
      </c>
      <c r="H1317" t="s">
        <v>1293</v>
      </c>
      <c r="I1317">
        <v>177</v>
      </c>
      <c r="J1317">
        <v>3</v>
      </c>
      <c r="K1317">
        <v>30.09</v>
      </c>
    </row>
    <row r="1318" spans="1:11" ht="16.5" x14ac:dyDescent="0.3">
      <c r="A1318" s="1">
        <v>41926</v>
      </c>
      <c r="B1318" s="5">
        <f>YEAR(Table1[[#This Row],[Order Date]])</f>
        <v>2014</v>
      </c>
      <c r="C1318" s="5">
        <f>MONTH(Table1[[#This Row],[Order Date]])</f>
        <v>10</v>
      </c>
      <c r="D1318" t="s">
        <v>1471</v>
      </c>
      <c r="E1318" t="s">
        <v>434</v>
      </c>
      <c r="F1318" t="s">
        <v>11</v>
      </c>
      <c r="G1318" t="s">
        <v>18</v>
      </c>
      <c r="H1318" t="s">
        <v>1472</v>
      </c>
      <c r="I1318">
        <v>79.45</v>
      </c>
      <c r="J1318">
        <v>7</v>
      </c>
      <c r="K1318">
        <v>22.25</v>
      </c>
    </row>
    <row r="1319" spans="1:11" ht="16.5" x14ac:dyDescent="0.3">
      <c r="A1319" s="1">
        <v>41926</v>
      </c>
      <c r="B1319" s="5">
        <f>YEAR(Table1[[#This Row],[Order Date]])</f>
        <v>2014</v>
      </c>
      <c r="C1319" s="5">
        <f>MONTH(Table1[[#This Row],[Order Date]])</f>
        <v>10</v>
      </c>
      <c r="D1319" t="s">
        <v>1471</v>
      </c>
      <c r="E1319" t="s">
        <v>434</v>
      </c>
      <c r="F1319" t="s">
        <v>34</v>
      </c>
      <c r="G1319" t="s">
        <v>35</v>
      </c>
      <c r="H1319" t="s">
        <v>1473</v>
      </c>
      <c r="I1319">
        <v>1628.82</v>
      </c>
      <c r="J1319">
        <v>9</v>
      </c>
      <c r="K1319">
        <v>260.61</v>
      </c>
    </row>
    <row r="1320" spans="1:11" ht="16.5" x14ac:dyDescent="0.3">
      <c r="A1320" s="1">
        <v>41927</v>
      </c>
      <c r="B1320" s="5">
        <f>YEAR(Table1[[#This Row],[Order Date]])</f>
        <v>2014</v>
      </c>
      <c r="C1320" s="5">
        <f>MONTH(Table1[[#This Row],[Order Date]])</f>
        <v>10</v>
      </c>
      <c r="D1320" t="s">
        <v>884</v>
      </c>
      <c r="E1320" t="s">
        <v>123</v>
      </c>
      <c r="F1320" t="s">
        <v>34</v>
      </c>
      <c r="G1320" t="s">
        <v>47</v>
      </c>
      <c r="H1320" t="s">
        <v>339</v>
      </c>
      <c r="I1320">
        <v>15.38</v>
      </c>
      <c r="J1320">
        <v>1</v>
      </c>
      <c r="K1320">
        <v>4.04</v>
      </c>
    </row>
    <row r="1321" spans="1:11" ht="16.5" x14ac:dyDescent="0.3">
      <c r="A1321" s="1">
        <v>41927</v>
      </c>
      <c r="B1321" s="5">
        <f>YEAR(Table1[[#This Row],[Order Date]])</f>
        <v>2014</v>
      </c>
      <c r="C1321" s="5">
        <f>MONTH(Table1[[#This Row],[Order Date]])</f>
        <v>10</v>
      </c>
      <c r="D1321" t="s">
        <v>1474</v>
      </c>
      <c r="E1321" t="s">
        <v>78</v>
      </c>
      <c r="F1321" t="s">
        <v>34</v>
      </c>
      <c r="G1321" t="s">
        <v>35</v>
      </c>
      <c r="H1321" t="s">
        <v>1261</v>
      </c>
      <c r="I1321">
        <v>183.37</v>
      </c>
      <c r="J1321">
        <v>2</v>
      </c>
      <c r="K1321">
        <v>-7.86</v>
      </c>
    </row>
    <row r="1322" spans="1:11" ht="16.5" x14ac:dyDescent="0.3">
      <c r="A1322" s="1">
        <v>41927</v>
      </c>
      <c r="B1322" s="5">
        <f>YEAR(Table1[[#This Row],[Order Date]])</f>
        <v>2014</v>
      </c>
      <c r="C1322" s="5">
        <f>MONTH(Table1[[#This Row],[Order Date]])</f>
        <v>10</v>
      </c>
      <c r="D1322" t="s">
        <v>1474</v>
      </c>
      <c r="E1322" t="s">
        <v>78</v>
      </c>
      <c r="F1322" t="s">
        <v>11</v>
      </c>
      <c r="G1322" t="s">
        <v>12</v>
      </c>
      <c r="H1322" t="s">
        <v>981</v>
      </c>
      <c r="I1322">
        <v>7.97</v>
      </c>
      <c r="J1322">
        <v>2</v>
      </c>
      <c r="K1322">
        <v>2.89</v>
      </c>
    </row>
    <row r="1323" spans="1:11" ht="16.5" x14ac:dyDescent="0.3">
      <c r="A1323" s="1">
        <v>41928</v>
      </c>
      <c r="B1323" s="5">
        <f>YEAR(Table1[[#This Row],[Order Date]])</f>
        <v>2014</v>
      </c>
      <c r="C1323" s="5">
        <f>MONTH(Table1[[#This Row],[Order Date]])</f>
        <v>10</v>
      </c>
      <c r="D1323" t="s">
        <v>1475</v>
      </c>
      <c r="E1323" t="s">
        <v>27</v>
      </c>
      <c r="F1323" t="s">
        <v>11</v>
      </c>
      <c r="G1323" t="s">
        <v>20</v>
      </c>
      <c r="H1323" t="s">
        <v>318</v>
      </c>
      <c r="I1323">
        <v>14.35</v>
      </c>
      <c r="J1323">
        <v>3</v>
      </c>
      <c r="K1323">
        <v>5.0199999999999996</v>
      </c>
    </row>
    <row r="1324" spans="1:11" ht="16.5" x14ac:dyDescent="0.3">
      <c r="A1324" s="1">
        <v>41928</v>
      </c>
      <c r="B1324" s="5">
        <f>YEAR(Table1[[#This Row],[Order Date]])</f>
        <v>2014</v>
      </c>
      <c r="C1324" s="5">
        <f>MONTH(Table1[[#This Row],[Order Date]])</f>
        <v>10</v>
      </c>
      <c r="D1324" t="s">
        <v>1475</v>
      </c>
      <c r="E1324" t="s">
        <v>27</v>
      </c>
      <c r="F1324" t="s">
        <v>39</v>
      </c>
      <c r="G1324" t="s">
        <v>52</v>
      </c>
      <c r="H1324" t="s">
        <v>1476</v>
      </c>
      <c r="I1324">
        <v>179.97</v>
      </c>
      <c r="J1324">
        <v>3</v>
      </c>
      <c r="K1324">
        <v>86.39</v>
      </c>
    </row>
    <row r="1325" spans="1:11" ht="16.5" x14ac:dyDescent="0.3">
      <c r="A1325" s="1">
        <v>41929</v>
      </c>
      <c r="B1325" s="5">
        <f>YEAR(Table1[[#This Row],[Order Date]])</f>
        <v>2014</v>
      </c>
      <c r="C1325" s="5">
        <f>MONTH(Table1[[#This Row],[Order Date]])</f>
        <v>10</v>
      </c>
      <c r="D1325" t="s">
        <v>1477</v>
      </c>
      <c r="E1325" t="s">
        <v>10</v>
      </c>
      <c r="F1325" t="s">
        <v>11</v>
      </c>
      <c r="G1325" t="s">
        <v>20</v>
      </c>
      <c r="H1325" t="s">
        <v>96</v>
      </c>
      <c r="I1325">
        <v>10.78</v>
      </c>
      <c r="J1325">
        <v>5</v>
      </c>
      <c r="K1325">
        <v>-17.25</v>
      </c>
    </row>
    <row r="1326" spans="1:11" ht="16.5" x14ac:dyDescent="0.3">
      <c r="A1326" s="1">
        <v>41929</v>
      </c>
      <c r="B1326" s="5">
        <f>YEAR(Table1[[#This Row],[Order Date]])</f>
        <v>2014</v>
      </c>
      <c r="C1326" s="5">
        <f>MONTH(Table1[[#This Row],[Order Date]])</f>
        <v>10</v>
      </c>
      <c r="D1326" t="s">
        <v>1477</v>
      </c>
      <c r="E1326" t="s">
        <v>10</v>
      </c>
      <c r="F1326" t="s">
        <v>39</v>
      </c>
      <c r="G1326" t="s">
        <v>52</v>
      </c>
      <c r="H1326" t="s">
        <v>1008</v>
      </c>
      <c r="I1326">
        <v>119.98</v>
      </c>
      <c r="J1326">
        <v>3</v>
      </c>
      <c r="K1326">
        <v>-18</v>
      </c>
    </row>
    <row r="1327" spans="1:11" ht="16.5" x14ac:dyDescent="0.3">
      <c r="A1327" s="1">
        <v>41929</v>
      </c>
      <c r="B1327" s="5">
        <f>YEAR(Table1[[#This Row],[Order Date]])</f>
        <v>2014</v>
      </c>
      <c r="C1327" s="5">
        <f>MONTH(Table1[[#This Row],[Order Date]])</f>
        <v>10</v>
      </c>
      <c r="D1327" t="s">
        <v>1408</v>
      </c>
      <c r="E1327" t="s">
        <v>10</v>
      </c>
      <c r="F1327" t="s">
        <v>34</v>
      </c>
      <c r="G1327" t="s">
        <v>47</v>
      </c>
      <c r="H1327" t="s">
        <v>1162</v>
      </c>
      <c r="I1327">
        <v>5.31</v>
      </c>
      <c r="J1327">
        <v>2</v>
      </c>
      <c r="K1327">
        <v>-1.59</v>
      </c>
    </row>
    <row r="1328" spans="1:11" ht="16.5" x14ac:dyDescent="0.3">
      <c r="A1328" s="1">
        <v>41930</v>
      </c>
      <c r="B1328" s="5">
        <f>YEAR(Table1[[#This Row],[Order Date]])</f>
        <v>2014</v>
      </c>
      <c r="C1328" s="5">
        <f>MONTH(Table1[[#This Row],[Order Date]])</f>
        <v>10</v>
      </c>
      <c r="D1328" t="s">
        <v>1478</v>
      </c>
      <c r="E1328" t="s">
        <v>488</v>
      </c>
      <c r="F1328" t="s">
        <v>11</v>
      </c>
      <c r="G1328" t="s">
        <v>18</v>
      </c>
      <c r="H1328" t="s">
        <v>908</v>
      </c>
      <c r="I1328">
        <v>275.97000000000003</v>
      </c>
      <c r="J1328">
        <v>3</v>
      </c>
      <c r="K1328">
        <v>11.04</v>
      </c>
    </row>
    <row r="1329" spans="1:11" ht="16.5" x14ac:dyDescent="0.3">
      <c r="A1329" s="1">
        <v>41930</v>
      </c>
      <c r="B1329" s="5">
        <f>YEAR(Table1[[#This Row],[Order Date]])</f>
        <v>2014</v>
      </c>
      <c r="C1329" s="5">
        <f>MONTH(Table1[[#This Row],[Order Date]])</f>
        <v>10</v>
      </c>
      <c r="D1329" t="s">
        <v>1478</v>
      </c>
      <c r="E1329" t="s">
        <v>488</v>
      </c>
      <c r="F1329" t="s">
        <v>39</v>
      </c>
      <c r="G1329" t="s">
        <v>40</v>
      </c>
      <c r="H1329" t="s">
        <v>1479</v>
      </c>
      <c r="I1329">
        <v>1394.95</v>
      </c>
      <c r="J1329">
        <v>5</v>
      </c>
      <c r="K1329">
        <v>362.69</v>
      </c>
    </row>
    <row r="1330" spans="1:11" ht="16.5" x14ac:dyDescent="0.3">
      <c r="A1330" s="1">
        <v>41930</v>
      </c>
      <c r="B1330" s="5">
        <f>YEAR(Table1[[#This Row],[Order Date]])</f>
        <v>2014</v>
      </c>
      <c r="C1330" s="5">
        <f>MONTH(Table1[[#This Row],[Order Date]])</f>
        <v>10</v>
      </c>
      <c r="D1330" t="s">
        <v>1478</v>
      </c>
      <c r="E1330" t="s">
        <v>488</v>
      </c>
      <c r="F1330" t="s">
        <v>34</v>
      </c>
      <c r="G1330" t="s">
        <v>35</v>
      </c>
      <c r="H1330" t="s">
        <v>1480</v>
      </c>
      <c r="I1330">
        <v>545.88</v>
      </c>
      <c r="J1330">
        <v>6</v>
      </c>
      <c r="K1330">
        <v>70.959999999999994</v>
      </c>
    </row>
    <row r="1331" spans="1:11" ht="16.5" x14ac:dyDescent="0.3">
      <c r="A1331" s="1">
        <v>41930</v>
      </c>
      <c r="B1331" s="5">
        <f>YEAR(Table1[[#This Row],[Order Date]])</f>
        <v>2014</v>
      </c>
      <c r="C1331" s="5">
        <f>MONTH(Table1[[#This Row],[Order Date]])</f>
        <v>10</v>
      </c>
      <c r="D1331" t="s">
        <v>525</v>
      </c>
      <c r="E1331" t="s">
        <v>23</v>
      </c>
      <c r="F1331" t="s">
        <v>11</v>
      </c>
      <c r="G1331" t="s">
        <v>63</v>
      </c>
      <c r="H1331" t="s">
        <v>1481</v>
      </c>
      <c r="I1331">
        <v>52.51</v>
      </c>
      <c r="J1331">
        <v>6</v>
      </c>
      <c r="K1331">
        <v>19.690000000000001</v>
      </c>
    </row>
    <row r="1332" spans="1:11" ht="16.5" x14ac:dyDescent="0.3">
      <c r="A1332" s="1">
        <v>41930</v>
      </c>
      <c r="B1332" s="5">
        <f>YEAR(Table1[[#This Row],[Order Date]])</f>
        <v>2014</v>
      </c>
      <c r="C1332" s="5">
        <f>MONTH(Table1[[#This Row],[Order Date]])</f>
        <v>10</v>
      </c>
      <c r="D1332" t="s">
        <v>525</v>
      </c>
      <c r="E1332" t="s">
        <v>23</v>
      </c>
      <c r="F1332" t="s">
        <v>11</v>
      </c>
      <c r="G1332" t="s">
        <v>18</v>
      </c>
      <c r="H1332" t="s">
        <v>1482</v>
      </c>
      <c r="I1332">
        <v>186.91</v>
      </c>
      <c r="J1332">
        <v>6</v>
      </c>
      <c r="K1332">
        <v>-35.049999999999997</v>
      </c>
    </row>
    <row r="1333" spans="1:11" ht="16.5" x14ac:dyDescent="0.3">
      <c r="A1333" s="1">
        <v>41930</v>
      </c>
      <c r="B1333" s="5">
        <f>YEAR(Table1[[#This Row],[Order Date]])</f>
        <v>2014</v>
      </c>
      <c r="C1333" s="5">
        <f>MONTH(Table1[[#This Row],[Order Date]])</f>
        <v>10</v>
      </c>
      <c r="D1333" t="s">
        <v>525</v>
      </c>
      <c r="E1333" t="s">
        <v>23</v>
      </c>
      <c r="F1333" t="s">
        <v>11</v>
      </c>
      <c r="G1333" t="s">
        <v>12</v>
      </c>
      <c r="H1333" t="s">
        <v>619</v>
      </c>
      <c r="I1333">
        <v>10.050000000000001</v>
      </c>
      <c r="J1333">
        <v>4</v>
      </c>
      <c r="K1333">
        <v>3.14</v>
      </c>
    </row>
    <row r="1334" spans="1:11" ht="16.5" x14ac:dyDescent="0.3">
      <c r="A1334" s="1">
        <v>41930</v>
      </c>
      <c r="B1334" s="5">
        <f>YEAR(Table1[[#This Row],[Order Date]])</f>
        <v>2014</v>
      </c>
      <c r="C1334" s="5">
        <f>MONTH(Table1[[#This Row],[Order Date]])</f>
        <v>10</v>
      </c>
      <c r="D1334" t="s">
        <v>1483</v>
      </c>
      <c r="E1334" t="s">
        <v>101</v>
      </c>
      <c r="F1334" t="s">
        <v>34</v>
      </c>
      <c r="G1334" t="s">
        <v>35</v>
      </c>
      <c r="H1334" t="s">
        <v>1484</v>
      </c>
      <c r="I1334">
        <v>605.34</v>
      </c>
      <c r="J1334">
        <v>6</v>
      </c>
      <c r="K1334">
        <v>145.28</v>
      </c>
    </row>
    <row r="1335" spans="1:11" ht="16.5" x14ac:dyDescent="0.3">
      <c r="A1335" s="1">
        <v>41930</v>
      </c>
      <c r="B1335" s="5">
        <f>YEAR(Table1[[#This Row],[Order Date]])</f>
        <v>2014</v>
      </c>
      <c r="C1335" s="5">
        <f>MONTH(Table1[[#This Row],[Order Date]])</f>
        <v>10</v>
      </c>
      <c r="D1335" t="s">
        <v>1485</v>
      </c>
      <c r="E1335" t="s">
        <v>164</v>
      </c>
      <c r="F1335" t="s">
        <v>11</v>
      </c>
      <c r="G1335" t="s">
        <v>12</v>
      </c>
      <c r="H1335" t="s">
        <v>1126</v>
      </c>
      <c r="I1335">
        <v>61.96</v>
      </c>
      <c r="J1335">
        <v>2</v>
      </c>
      <c r="K1335">
        <v>27.88</v>
      </c>
    </row>
    <row r="1336" spans="1:11" ht="16.5" x14ac:dyDescent="0.3">
      <c r="A1336" s="1">
        <v>41930</v>
      </c>
      <c r="B1336" s="5">
        <f>YEAR(Table1[[#This Row],[Order Date]])</f>
        <v>2014</v>
      </c>
      <c r="C1336" s="5">
        <f>MONTH(Table1[[#This Row],[Order Date]])</f>
        <v>10</v>
      </c>
      <c r="D1336" t="s">
        <v>1485</v>
      </c>
      <c r="E1336" t="s">
        <v>164</v>
      </c>
      <c r="F1336" t="s">
        <v>11</v>
      </c>
      <c r="G1336" t="s">
        <v>20</v>
      </c>
      <c r="H1336" t="s">
        <v>1486</v>
      </c>
      <c r="I1336">
        <v>1.34</v>
      </c>
      <c r="J1336">
        <v>1</v>
      </c>
      <c r="K1336">
        <v>0.47</v>
      </c>
    </row>
    <row r="1337" spans="1:11" ht="16.5" x14ac:dyDescent="0.3">
      <c r="A1337" s="1">
        <v>41931</v>
      </c>
      <c r="B1337" s="5">
        <f>YEAR(Table1[[#This Row],[Order Date]])</f>
        <v>2014</v>
      </c>
      <c r="C1337" s="5">
        <f>MONTH(Table1[[#This Row],[Order Date]])</f>
        <v>10</v>
      </c>
      <c r="D1337" t="s">
        <v>1487</v>
      </c>
      <c r="E1337" t="s">
        <v>27</v>
      </c>
      <c r="F1337" t="s">
        <v>11</v>
      </c>
      <c r="G1337" t="s">
        <v>12</v>
      </c>
      <c r="H1337" t="s">
        <v>1488</v>
      </c>
      <c r="I1337">
        <v>13.44</v>
      </c>
      <c r="J1337">
        <v>3</v>
      </c>
      <c r="K1337">
        <v>6.59</v>
      </c>
    </row>
    <row r="1338" spans="1:11" ht="16.5" x14ac:dyDescent="0.3">
      <c r="A1338" s="1">
        <v>41931</v>
      </c>
      <c r="B1338" s="5">
        <f>YEAR(Table1[[#This Row],[Order Date]])</f>
        <v>2014</v>
      </c>
      <c r="C1338" s="5">
        <f>MONTH(Table1[[#This Row],[Order Date]])</f>
        <v>10</v>
      </c>
      <c r="D1338" t="s">
        <v>1489</v>
      </c>
      <c r="E1338" t="s">
        <v>27</v>
      </c>
      <c r="F1338" t="s">
        <v>11</v>
      </c>
      <c r="G1338" t="s">
        <v>20</v>
      </c>
      <c r="H1338" t="s">
        <v>1490</v>
      </c>
      <c r="I1338">
        <v>2.99</v>
      </c>
      <c r="J1338">
        <v>1</v>
      </c>
      <c r="K1338">
        <v>1.1200000000000001</v>
      </c>
    </row>
    <row r="1339" spans="1:11" ht="16.5" x14ac:dyDescent="0.3">
      <c r="A1339" s="1">
        <v>41931</v>
      </c>
      <c r="B1339" s="5">
        <f>YEAR(Table1[[#This Row],[Order Date]])</f>
        <v>2014</v>
      </c>
      <c r="C1339" s="5">
        <f>MONTH(Table1[[#This Row],[Order Date]])</f>
        <v>10</v>
      </c>
      <c r="D1339" t="s">
        <v>1489</v>
      </c>
      <c r="E1339" t="s">
        <v>27</v>
      </c>
      <c r="F1339" t="s">
        <v>11</v>
      </c>
      <c r="G1339" t="s">
        <v>20</v>
      </c>
      <c r="H1339" t="s">
        <v>1491</v>
      </c>
      <c r="I1339">
        <v>20.059999999999999</v>
      </c>
      <c r="J1339">
        <v>6</v>
      </c>
      <c r="K1339">
        <v>7.02</v>
      </c>
    </row>
    <row r="1340" spans="1:11" ht="16.5" x14ac:dyDescent="0.3">
      <c r="A1340" s="1">
        <v>41931</v>
      </c>
      <c r="B1340" s="5">
        <f>YEAR(Table1[[#This Row],[Order Date]])</f>
        <v>2014</v>
      </c>
      <c r="C1340" s="5">
        <f>MONTH(Table1[[#This Row],[Order Date]])</f>
        <v>10</v>
      </c>
      <c r="D1340" t="s">
        <v>1489</v>
      </c>
      <c r="E1340" t="s">
        <v>27</v>
      </c>
      <c r="F1340" t="s">
        <v>11</v>
      </c>
      <c r="G1340" t="s">
        <v>12</v>
      </c>
      <c r="H1340" t="s">
        <v>1492</v>
      </c>
      <c r="I1340">
        <v>146.72999999999999</v>
      </c>
      <c r="J1340">
        <v>3</v>
      </c>
      <c r="K1340">
        <v>68.959999999999994</v>
      </c>
    </row>
    <row r="1341" spans="1:11" ht="16.5" x14ac:dyDescent="0.3">
      <c r="A1341" s="1">
        <v>41931</v>
      </c>
      <c r="B1341" s="5">
        <f>YEAR(Table1[[#This Row],[Order Date]])</f>
        <v>2014</v>
      </c>
      <c r="C1341" s="5">
        <f>MONTH(Table1[[#This Row],[Order Date]])</f>
        <v>10</v>
      </c>
      <c r="D1341" t="s">
        <v>1489</v>
      </c>
      <c r="E1341" t="s">
        <v>27</v>
      </c>
      <c r="F1341" t="s">
        <v>11</v>
      </c>
      <c r="G1341" t="s">
        <v>16</v>
      </c>
      <c r="H1341" t="s">
        <v>172</v>
      </c>
      <c r="I1341">
        <v>18.75</v>
      </c>
      <c r="J1341">
        <v>5</v>
      </c>
      <c r="K1341">
        <v>9</v>
      </c>
    </row>
    <row r="1342" spans="1:11" ht="16.5" x14ac:dyDescent="0.3">
      <c r="A1342" s="1">
        <v>41931</v>
      </c>
      <c r="B1342" s="5">
        <f>YEAR(Table1[[#This Row],[Order Date]])</f>
        <v>2014</v>
      </c>
      <c r="C1342" s="5">
        <f>MONTH(Table1[[#This Row],[Order Date]])</f>
        <v>10</v>
      </c>
      <c r="D1342" t="s">
        <v>1489</v>
      </c>
      <c r="E1342" t="s">
        <v>27</v>
      </c>
      <c r="F1342" t="s">
        <v>39</v>
      </c>
      <c r="G1342" t="s">
        <v>40</v>
      </c>
      <c r="H1342" t="s">
        <v>1493</v>
      </c>
      <c r="I1342">
        <v>117.58</v>
      </c>
      <c r="J1342">
        <v>3</v>
      </c>
      <c r="K1342">
        <v>11.76</v>
      </c>
    </row>
    <row r="1343" spans="1:11" ht="16.5" x14ac:dyDescent="0.3">
      <c r="A1343" s="1">
        <v>41931</v>
      </c>
      <c r="B1343" s="5">
        <f>YEAR(Table1[[#This Row],[Order Date]])</f>
        <v>2014</v>
      </c>
      <c r="C1343" s="5">
        <f>MONTH(Table1[[#This Row],[Order Date]])</f>
        <v>10</v>
      </c>
      <c r="D1343" t="s">
        <v>1494</v>
      </c>
      <c r="E1343" t="s">
        <v>27</v>
      </c>
      <c r="F1343" t="s">
        <v>39</v>
      </c>
      <c r="G1343" t="s">
        <v>40</v>
      </c>
      <c r="H1343" t="s">
        <v>494</v>
      </c>
      <c r="I1343">
        <v>321.55</v>
      </c>
      <c r="J1343">
        <v>6</v>
      </c>
      <c r="K1343">
        <v>20.100000000000001</v>
      </c>
    </row>
    <row r="1344" spans="1:11" ht="16.5" x14ac:dyDescent="0.3">
      <c r="A1344" s="1">
        <v>41932</v>
      </c>
      <c r="B1344" s="5">
        <f>YEAR(Table1[[#This Row],[Order Date]])</f>
        <v>2014</v>
      </c>
      <c r="C1344" s="5">
        <f>MONTH(Table1[[#This Row],[Order Date]])</f>
        <v>10</v>
      </c>
      <c r="D1344" t="s">
        <v>373</v>
      </c>
      <c r="E1344" t="s">
        <v>110</v>
      </c>
      <c r="F1344" t="s">
        <v>11</v>
      </c>
      <c r="G1344" t="s">
        <v>18</v>
      </c>
      <c r="H1344" t="s">
        <v>1374</v>
      </c>
      <c r="I1344">
        <v>211.96</v>
      </c>
      <c r="J1344">
        <v>4</v>
      </c>
      <c r="K1344">
        <v>8.48</v>
      </c>
    </row>
    <row r="1345" spans="1:11" ht="16.5" x14ac:dyDescent="0.3">
      <c r="A1345" s="1">
        <v>41932</v>
      </c>
      <c r="B1345" s="5">
        <f>YEAR(Table1[[#This Row],[Order Date]])</f>
        <v>2014</v>
      </c>
      <c r="C1345" s="5">
        <f>MONTH(Table1[[#This Row],[Order Date]])</f>
        <v>10</v>
      </c>
      <c r="D1345" t="s">
        <v>1495</v>
      </c>
      <c r="E1345" t="s">
        <v>120</v>
      </c>
      <c r="F1345" t="s">
        <v>34</v>
      </c>
      <c r="G1345" t="s">
        <v>145</v>
      </c>
      <c r="H1345" t="s">
        <v>1496</v>
      </c>
      <c r="I1345">
        <v>328.59</v>
      </c>
      <c r="J1345">
        <v>3</v>
      </c>
      <c r="K1345">
        <v>-147.87</v>
      </c>
    </row>
    <row r="1346" spans="1:11" ht="16.5" x14ac:dyDescent="0.3">
      <c r="A1346" s="1">
        <v>41932</v>
      </c>
      <c r="B1346" s="5">
        <f>YEAR(Table1[[#This Row],[Order Date]])</f>
        <v>2014</v>
      </c>
      <c r="C1346" s="5">
        <f>MONTH(Table1[[#This Row],[Order Date]])</f>
        <v>10</v>
      </c>
      <c r="D1346" t="s">
        <v>1495</v>
      </c>
      <c r="E1346" t="s">
        <v>120</v>
      </c>
      <c r="F1346" t="s">
        <v>11</v>
      </c>
      <c r="G1346" t="s">
        <v>18</v>
      </c>
      <c r="H1346" t="s">
        <v>272</v>
      </c>
      <c r="I1346">
        <v>98.35</v>
      </c>
      <c r="J1346">
        <v>3</v>
      </c>
      <c r="K1346">
        <v>-24.59</v>
      </c>
    </row>
    <row r="1347" spans="1:11" ht="16.5" x14ac:dyDescent="0.3">
      <c r="A1347" s="1">
        <v>41932</v>
      </c>
      <c r="B1347" s="5">
        <f>YEAR(Table1[[#This Row],[Order Date]])</f>
        <v>2014</v>
      </c>
      <c r="C1347" s="5">
        <f>MONTH(Table1[[#This Row],[Order Date]])</f>
        <v>10</v>
      </c>
      <c r="D1347" t="s">
        <v>1497</v>
      </c>
      <c r="E1347" t="s">
        <v>15</v>
      </c>
      <c r="F1347" t="s">
        <v>39</v>
      </c>
      <c r="G1347" t="s">
        <v>52</v>
      </c>
      <c r="H1347" t="s">
        <v>731</v>
      </c>
      <c r="I1347">
        <v>319.97000000000003</v>
      </c>
      <c r="J1347">
        <v>4</v>
      </c>
      <c r="K1347">
        <v>71.989999999999995</v>
      </c>
    </row>
    <row r="1348" spans="1:11" ht="16.5" x14ac:dyDescent="0.3">
      <c r="A1348" s="1">
        <v>41932</v>
      </c>
      <c r="B1348" s="5">
        <f>YEAR(Table1[[#This Row],[Order Date]])</f>
        <v>2014</v>
      </c>
      <c r="C1348" s="5">
        <f>MONTH(Table1[[#This Row],[Order Date]])</f>
        <v>10</v>
      </c>
      <c r="D1348" t="s">
        <v>1497</v>
      </c>
      <c r="E1348" t="s">
        <v>15</v>
      </c>
      <c r="F1348" t="s">
        <v>11</v>
      </c>
      <c r="G1348" t="s">
        <v>18</v>
      </c>
      <c r="H1348" t="s">
        <v>1498</v>
      </c>
      <c r="I1348">
        <v>505.32</v>
      </c>
      <c r="J1348">
        <v>3</v>
      </c>
      <c r="K1348">
        <v>31.58</v>
      </c>
    </row>
    <row r="1349" spans="1:11" ht="16.5" x14ac:dyDescent="0.3">
      <c r="A1349" s="1">
        <v>41932</v>
      </c>
      <c r="B1349" s="5">
        <f>YEAR(Table1[[#This Row],[Order Date]])</f>
        <v>2014</v>
      </c>
      <c r="C1349" s="5">
        <f>MONTH(Table1[[#This Row],[Order Date]])</f>
        <v>10</v>
      </c>
      <c r="D1349" t="s">
        <v>1497</v>
      </c>
      <c r="E1349" t="s">
        <v>15</v>
      </c>
      <c r="F1349" t="s">
        <v>11</v>
      </c>
      <c r="G1349" t="s">
        <v>12</v>
      </c>
      <c r="H1349" t="s">
        <v>1499</v>
      </c>
      <c r="I1349">
        <v>3.81</v>
      </c>
      <c r="J1349">
        <v>1</v>
      </c>
      <c r="K1349">
        <v>1.24</v>
      </c>
    </row>
    <row r="1350" spans="1:11" ht="16.5" x14ac:dyDescent="0.3">
      <c r="A1350" s="1">
        <v>41932</v>
      </c>
      <c r="B1350" s="5">
        <f>YEAR(Table1[[#This Row],[Order Date]])</f>
        <v>2014</v>
      </c>
      <c r="C1350" s="5">
        <f>MONTH(Table1[[#This Row],[Order Date]])</f>
        <v>10</v>
      </c>
      <c r="D1350" t="s">
        <v>1497</v>
      </c>
      <c r="E1350" t="s">
        <v>15</v>
      </c>
      <c r="F1350" t="s">
        <v>11</v>
      </c>
      <c r="G1350" t="s">
        <v>20</v>
      </c>
      <c r="H1350" t="s">
        <v>1139</v>
      </c>
      <c r="I1350">
        <v>8.68</v>
      </c>
      <c r="J1350">
        <v>1</v>
      </c>
      <c r="K1350">
        <v>-14.76</v>
      </c>
    </row>
    <row r="1351" spans="1:11" ht="16.5" x14ac:dyDescent="0.3">
      <c r="A1351" s="1">
        <v>41932</v>
      </c>
      <c r="B1351" s="5">
        <f>YEAR(Table1[[#This Row],[Order Date]])</f>
        <v>2014</v>
      </c>
      <c r="C1351" s="5">
        <f>MONTH(Table1[[#This Row],[Order Date]])</f>
        <v>10</v>
      </c>
      <c r="D1351" t="s">
        <v>1497</v>
      </c>
      <c r="E1351" t="s">
        <v>15</v>
      </c>
      <c r="F1351" t="s">
        <v>11</v>
      </c>
      <c r="G1351" t="s">
        <v>16</v>
      </c>
      <c r="H1351" t="s">
        <v>1500</v>
      </c>
      <c r="I1351">
        <v>24.42</v>
      </c>
      <c r="J1351">
        <v>1</v>
      </c>
      <c r="K1351">
        <v>7.94</v>
      </c>
    </row>
    <row r="1352" spans="1:11" ht="16.5" x14ac:dyDescent="0.3">
      <c r="A1352" s="1">
        <v>41933</v>
      </c>
      <c r="B1352" s="5">
        <f>YEAR(Table1[[#This Row],[Order Date]])</f>
        <v>2014</v>
      </c>
      <c r="C1352" s="5">
        <f>MONTH(Table1[[#This Row],[Order Date]])</f>
        <v>10</v>
      </c>
      <c r="D1352" t="s">
        <v>1477</v>
      </c>
      <c r="E1352" t="s">
        <v>78</v>
      </c>
      <c r="F1352" t="s">
        <v>11</v>
      </c>
      <c r="G1352" t="s">
        <v>92</v>
      </c>
      <c r="H1352" t="s">
        <v>1080</v>
      </c>
      <c r="I1352">
        <v>121.79</v>
      </c>
      <c r="J1352">
        <v>4</v>
      </c>
      <c r="K1352">
        <v>13.7</v>
      </c>
    </row>
    <row r="1353" spans="1:11" ht="16.5" x14ac:dyDescent="0.3">
      <c r="A1353" s="1">
        <v>41933</v>
      </c>
      <c r="B1353" s="5">
        <f>YEAR(Table1[[#This Row],[Order Date]])</f>
        <v>2014</v>
      </c>
      <c r="C1353" s="5">
        <f>MONTH(Table1[[#This Row],[Order Date]])</f>
        <v>10</v>
      </c>
      <c r="D1353" t="s">
        <v>1477</v>
      </c>
      <c r="E1353" t="s">
        <v>78</v>
      </c>
      <c r="F1353" t="s">
        <v>34</v>
      </c>
      <c r="G1353" t="s">
        <v>145</v>
      </c>
      <c r="H1353" t="s">
        <v>1501</v>
      </c>
      <c r="I1353">
        <v>409.59</v>
      </c>
      <c r="J1353">
        <v>3</v>
      </c>
      <c r="K1353">
        <v>-122.88</v>
      </c>
    </row>
    <row r="1354" spans="1:11" ht="16.5" x14ac:dyDescent="0.3">
      <c r="A1354" s="1">
        <v>41933</v>
      </c>
      <c r="B1354" s="5">
        <f>YEAR(Table1[[#This Row],[Order Date]])</f>
        <v>2014</v>
      </c>
      <c r="C1354" s="5">
        <f>MONTH(Table1[[#This Row],[Order Date]])</f>
        <v>10</v>
      </c>
      <c r="D1354" t="s">
        <v>1502</v>
      </c>
      <c r="E1354" t="s">
        <v>27</v>
      </c>
      <c r="F1354" t="s">
        <v>11</v>
      </c>
      <c r="G1354" t="s">
        <v>20</v>
      </c>
      <c r="H1354" t="s">
        <v>1503</v>
      </c>
      <c r="I1354">
        <v>36.36</v>
      </c>
      <c r="J1354">
        <v>3</v>
      </c>
      <c r="K1354">
        <v>12.27</v>
      </c>
    </row>
    <row r="1355" spans="1:11" ht="16.5" x14ac:dyDescent="0.3">
      <c r="A1355" s="1">
        <v>41933</v>
      </c>
      <c r="B1355" s="5">
        <f>YEAR(Table1[[#This Row],[Order Date]])</f>
        <v>2014</v>
      </c>
      <c r="C1355" s="5">
        <f>MONTH(Table1[[#This Row],[Order Date]])</f>
        <v>10</v>
      </c>
      <c r="D1355" t="s">
        <v>483</v>
      </c>
      <c r="E1355" t="s">
        <v>55</v>
      </c>
      <c r="F1355" t="s">
        <v>11</v>
      </c>
      <c r="G1355" t="s">
        <v>18</v>
      </c>
      <c r="H1355" t="s">
        <v>1482</v>
      </c>
      <c r="I1355">
        <v>194.7</v>
      </c>
      <c r="J1355">
        <v>5</v>
      </c>
      <c r="K1355">
        <v>9.74</v>
      </c>
    </row>
    <row r="1356" spans="1:11" ht="16.5" x14ac:dyDescent="0.3">
      <c r="A1356" s="1">
        <v>41933</v>
      </c>
      <c r="B1356" s="5">
        <f>YEAR(Table1[[#This Row],[Order Date]])</f>
        <v>2014</v>
      </c>
      <c r="C1356" s="5">
        <f>MONTH(Table1[[#This Row],[Order Date]])</f>
        <v>10</v>
      </c>
      <c r="D1356" t="s">
        <v>483</v>
      </c>
      <c r="E1356" t="s">
        <v>55</v>
      </c>
      <c r="F1356" t="s">
        <v>34</v>
      </c>
      <c r="G1356" t="s">
        <v>145</v>
      </c>
      <c r="H1356" t="s">
        <v>1333</v>
      </c>
      <c r="I1356">
        <v>591.32000000000005</v>
      </c>
      <c r="J1356">
        <v>4</v>
      </c>
      <c r="K1356">
        <v>112.35</v>
      </c>
    </row>
    <row r="1357" spans="1:11" ht="16.5" x14ac:dyDescent="0.3">
      <c r="A1357" s="1">
        <v>41933</v>
      </c>
      <c r="B1357" s="5">
        <f>YEAR(Table1[[#This Row],[Order Date]])</f>
        <v>2014</v>
      </c>
      <c r="C1357" s="5">
        <f>MONTH(Table1[[#This Row],[Order Date]])</f>
        <v>10</v>
      </c>
      <c r="D1357" t="s">
        <v>483</v>
      </c>
      <c r="E1357" t="s">
        <v>55</v>
      </c>
      <c r="F1357" t="s">
        <v>11</v>
      </c>
      <c r="G1357" t="s">
        <v>24</v>
      </c>
      <c r="H1357" t="s">
        <v>1504</v>
      </c>
      <c r="I1357">
        <v>2.84</v>
      </c>
      <c r="J1357">
        <v>1</v>
      </c>
      <c r="K1357">
        <v>0.88</v>
      </c>
    </row>
    <row r="1358" spans="1:11" ht="16.5" x14ac:dyDescent="0.3">
      <c r="A1358" s="1">
        <v>41934</v>
      </c>
      <c r="B1358" s="5">
        <f>YEAR(Table1[[#This Row],[Order Date]])</f>
        <v>2014</v>
      </c>
      <c r="C1358" s="5">
        <f>MONTH(Table1[[#This Row],[Order Date]])</f>
        <v>10</v>
      </c>
      <c r="D1358" t="s">
        <v>1505</v>
      </c>
      <c r="E1358" t="s">
        <v>78</v>
      </c>
      <c r="F1358" t="s">
        <v>34</v>
      </c>
      <c r="G1358" t="s">
        <v>47</v>
      </c>
      <c r="H1358" t="s">
        <v>1406</v>
      </c>
      <c r="I1358">
        <v>93.89</v>
      </c>
      <c r="J1358">
        <v>4</v>
      </c>
      <c r="K1358">
        <v>12.91</v>
      </c>
    </row>
    <row r="1359" spans="1:11" ht="16.5" x14ac:dyDescent="0.3">
      <c r="A1359" s="1">
        <v>41934</v>
      </c>
      <c r="B1359" s="5">
        <f>YEAR(Table1[[#This Row],[Order Date]])</f>
        <v>2014</v>
      </c>
      <c r="C1359" s="5">
        <f>MONTH(Table1[[#This Row],[Order Date]])</f>
        <v>10</v>
      </c>
      <c r="D1359" t="s">
        <v>1381</v>
      </c>
      <c r="E1359" t="s">
        <v>62</v>
      </c>
      <c r="F1359" t="s">
        <v>34</v>
      </c>
      <c r="G1359" t="s">
        <v>47</v>
      </c>
      <c r="H1359" t="s">
        <v>1506</v>
      </c>
      <c r="I1359">
        <v>129.91999999999999</v>
      </c>
      <c r="J1359">
        <v>4</v>
      </c>
      <c r="K1359">
        <v>10.39</v>
      </c>
    </row>
    <row r="1360" spans="1:11" ht="16.5" x14ac:dyDescent="0.3">
      <c r="A1360" s="1">
        <v>41936</v>
      </c>
      <c r="B1360" s="5">
        <f>YEAR(Table1[[#This Row],[Order Date]])</f>
        <v>2014</v>
      </c>
      <c r="C1360" s="5">
        <f>MONTH(Table1[[#This Row],[Order Date]])</f>
        <v>10</v>
      </c>
      <c r="D1360" t="s">
        <v>1507</v>
      </c>
      <c r="E1360" t="s">
        <v>123</v>
      </c>
      <c r="F1360" t="s">
        <v>11</v>
      </c>
      <c r="G1360" t="s">
        <v>12</v>
      </c>
      <c r="H1360" t="s">
        <v>1264</v>
      </c>
      <c r="I1360">
        <v>10.37</v>
      </c>
      <c r="J1360">
        <v>2</v>
      </c>
      <c r="K1360">
        <v>3.63</v>
      </c>
    </row>
    <row r="1361" spans="1:11" ht="16.5" x14ac:dyDescent="0.3">
      <c r="A1361" s="1">
        <v>41936</v>
      </c>
      <c r="B1361" s="5">
        <f>YEAR(Table1[[#This Row],[Order Date]])</f>
        <v>2014</v>
      </c>
      <c r="C1361" s="5">
        <f>MONTH(Table1[[#This Row],[Order Date]])</f>
        <v>10</v>
      </c>
      <c r="D1361" t="s">
        <v>554</v>
      </c>
      <c r="E1361" t="s">
        <v>27</v>
      </c>
      <c r="F1361" t="s">
        <v>11</v>
      </c>
      <c r="G1361" t="s">
        <v>20</v>
      </c>
      <c r="H1361" t="s">
        <v>819</v>
      </c>
      <c r="I1361">
        <v>34.270000000000003</v>
      </c>
      <c r="J1361">
        <v>3</v>
      </c>
      <c r="K1361">
        <v>11.14</v>
      </c>
    </row>
    <row r="1362" spans="1:11" ht="16.5" x14ac:dyDescent="0.3">
      <c r="A1362" s="1">
        <v>41936</v>
      </c>
      <c r="B1362" s="5">
        <f>YEAR(Table1[[#This Row],[Order Date]])</f>
        <v>2014</v>
      </c>
      <c r="C1362" s="5">
        <f>MONTH(Table1[[#This Row],[Order Date]])</f>
        <v>10</v>
      </c>
      <c r="D1362" t="s">
        <v>1152</v>
      </c>
      <c r="E1362" t="s">
        <v>70</v>
      </c>
      <c r="F1362" t="s">
        <v>11</v>
      </c>
      <c r="G1362" t="s">
        <v>43</v>
      </c>
      <c r="H1362" t="s">
        <v>1508</v>
      </c>
      <c r="I1362">
        <v>11.85</v>
      </c>
      <c r="J1362">
        <v>3</v>
      </c>
      <c r="K1362">
        <v>3.79</v>
      </c>
    </row>
    <row r="1363" spans="1:11" ht="16.5" x14ac:dyDescent="0.3">
      <c r="A1363" s="1">
        <v>41937</v>
      </c>
      <c r="B1363" s="5">
        <f>YEAR(Table1[[#This Row],[Order Date]])</f>
        <v>2014</v>
      </c>
      <c r="C1363" s="5">
        <f>MONTH(Table1[[#This Row],[Order Date]])</f>
        <v>10</v>
      </c>
      <c r="D1363" t="s">
        <v>558</v>
      </c>
      <c r="E1363" t="s">
        <v>27</v>
      </c>
      <c r="F1363" t="s">
        <v>11</v>
      </c>
      <c r="G1363" t="s">
        <v>20</v>
      </c>
      <c r="H1363" t="s">
        <v>1509</v>
      </c>
      <c r="I1363">
        <v>49.41</v>
      </c>
      <c r="J1363">
        <v>4</v>
      </c>
      <c r="K1363">
        <v>18.53</v>
      </c>
    </row>
    <row r="1364" spans="1:11" ht="16.5" x14ac:dyDescent="0.3">
      <c r="A1364" s="1">
        <v>41937</v>
      </c>
      <c r="B1364" s="5">
        <f>YEAR(Table1[[#This Row],[Order Date]])</f>
        <v>2014</v>
      </c>
      <c r="C1364" s="5">
        <f>MONTH(Table1[[#This Row],[Order Date]])</f>
        <v>10</v>
      </c>
      <c r="D1364" t="s">
        <v>702</v>
      </c>
      <c r="E1364" t="s">
        <v>23</v>
      </c>
      <c r="F1364" t="s">
        <v>39</v>
      </c>
      <c r="G1364" t="s">
        <v>52</v>
      </c>
      <c r="H1364" t="s">
        <v>1510</v>
      </c>
      <c r="I1364">
        <v>40.78</v>
      </c>
      <c r="J1364">
        <v>3</v>
      </c>
      <c r="K1364">
        <v>0.51</v>
      </c>
    </row>
    <row r="1365" spans="1:11" ht="16.5" x14ac:dyDescent="0.3">
      <c r="A1365" s="1">
        <v>41937</v>
      </c>
      <c r="B1365" s="5">
        <f>YEAR(Table1[[#This Row],[Order Date]])</f>
        <v>2014</v>
      </c>
      <c r="C1365" s="5">
        <f>MONTH(Table1[[#This Row],[Order Date]])</f>
        <v>10</v>
      </c>
      <c r="D1365" t="s">
        <v>702</v>
      </c>
      <c r="E1365" t="s">
        <v>23</v>
      </c>
      <c r="F1365" t="s">
        <v>11</v>
      </c>
      <c r="G1365" t="s">
        <v>20</v>
      </c>
      <c r="H1365" t="s">
        <v>330</v>
      </c>
      <c r="I1365">
        <v>13.7</v>
      </c>
      <c r="J1365">
        <v>3</v>
      </c>
      <c r="K1365">
        <v>-9.59</v>
      </c>
    </row>
    <row r="1366" spans="1:11" ht="16.5" x14ac:dyDescent="0.3">
      <c r="A1366" s="1">
        <v>41938</v>
      </c>
      <c r="B1366" s="5">
        <f>YEAR(Table1[[#This Row],[Order Date]])</f>
        <v>2014</v>
      </c>
      <c r="C1366" s="5">
        <f>MONTH(Table1[[#This Row],[Order Date]])</f>
        <v>10</v>
      </c>
      <c r="D1366" t="s">
        <v>1511</v>
      </c>
      <c r="E1366" t="s">
        <v>164</v>
      </c>
      <c r="F1366" t="s">
        <v>34</v>
      </c>
      <c r="G1366" t="s">
        <v>47</v>
      </c>
      <c r="H1366" t="s">
        <v>1512</v>
      </c>
      <c r="I1366">
        <v>63.92</v>
      </c>
      <c r="J1366">
        <v>4</v>
      </c>
      <c r="K1366">
        <v>3.2</v>
      </c>
    </row>
    <row r="1367" spans="1:11" ht="16.5" x14ac:dyDescent="0.3">
      <c r="A1367" s="1">
        <v>41938</v>
      </c>
      <c r="B1367" s="5">
        <f>YEAR(Table1[[#This Row],[Order Date]])</f>
        <v>2014</v>
      </c>
      <c r="C1367" s="5">
        <f>MONTH(Table1[[#This Row],[Order Date]])</f>
        <v>10</v>
      </c>
      <c r="D1367" t="s">
        <v>1511</v>
      </c>
      <c r="E1367" t="s">
        <v>164</v>
      </c>
      <c r="F1367" t="s">
        <v>39</v>
      </c>
      <c r="G1367" t="s">
        <v>40</v>
      </c>
      <c r="H1367" t="s">
        <v>1306</v>
      </c>
      <c r="I1367">
        <v>383.96</v>
      </c>
      <c r="J1367">
        <v>5</v>
      </c>
      <c r="K1367">
        <v>38.4</v>
      </c>
    </row>
    <row r="1368" spans="1:11" ht="16.5" x14ac:dyDescent="0.3">
      <c r="A1368" s="1">
        <v>41939</v>
      </c>
      <c r="B1368" s="5">
        <f>YEAR(Table1[[#This Row],[Order Date]])</f>
        <v>2014</v>
      </c>
      <c r="C1368" s="5">
        <f>MONTH(Table1[[#This Row],[Order Date]])</f>
        <v>10</v>
      </c>
      <c r="D1368" t="s">
        <v>1513</v>
      </c>
      <c r="E1368" t="s">
        <v>245</v>
      </c>
      <c r="F1368" t="s">
        <v>11</v>
      </c>
      <c r="G1368" t="s">
        <v>12</v>
      </c>
      <c r="H1368" t="s">
        <v>836</v>
      </c>
      <c r="I1368">
        <v>10.37</v>
      </c>
      <c r="J1368">
        <v>2</v>
      </c>
      <c r="K1368">
        <v>3.63</v>
      </c>
    </row>
    <row r="1369" spans="1:11" ht="16.5" x14ac:dyDescent="0.3">
      <c r="A1369" s="1">
        <v>41939</v>
      </c>
      <c r="B1369" s="5">
        <f>YEAR(Table1[[#This Row],[Order Date]])</f>
        <v>2014</v>
      </c>
      <c r="C1369" s="5">
        <f>MONTH(Table1[[#This Row],[Order Date]])</f>
        <v>10</v>
      </c>
      <c r="D1369" t="s">
        <v>1513</v>
      </c>
      <c r="E1369" t="s">
        <v>245</v>
      </c>
      <c r="F1369" t="s">
        <v>11</v>
      </c>
      <c r="G1369" t="s">
        <v>12</v>
      </c>
      <c r="H1369" t="s">
        <v>625</v>
      </c>
      <c r="I1369">
        <v>11.95</v>
      </c>
      <c r="J1369">
        <v>3</v>
      </c>
      <c r="K1369">
        <v>4.03</v>
      </c>
    </row>
    <row r="1370" spans="1:11" ht="16.5" x14ac:dyDescent="0.3">
      <c r="A1370" s="1">
        <v>41940</v>
      </c>
      <c r="B1370" s="5">
        <f>YEAR(Table1[[#This Row],[Order Date]])</f>
        <v>2014</v>
      </c>
      <c r="C1370" s="5">
        <f>MONTH(Table1[[#This Row],[Order Date]])</f>
        <v>10</v>
      </c>
      <c r="D1370" t="s">
        <v>1514</v>
      </c>
      <c r="E1370" t="s">
        <v>27</v>
      </c>
      <c r="F1370" t="s">
        <v>11</v>
      </c>
      <c r="G1370" t="s">
        <v>20</v>
      </c>
      <c r="H1370" t="s">
        <v>451</v>
      </c>
      <c r="I1370">
        <v>7.18</v>
      </c>
      <c r="J1370">
        <v>2</v>
      </c>
      <c r="K1370">
        <v>2.25</v>
      </c>
    </row>
    <row r="1371" spans="1:11" ht="16.5" x14ac:dyDescent="0.3">
      <c r="A1371" s="1">
        <v>41940</v>
      </c>
      <c r="B1371" s="5">
        <f>YEAR(Table1[[#This Row],[Order Date]])</f>
        <v>2014</v>
      </c>
      <c r="C1371" s="5">
        <f>MONTH(Table1[[#This Row],[Order Date]])</f>
        <v>10</v>
      </c>
      <c r="D1371" t="s">
        <v>1514</v>
      </c>
      <c r="E1371" t="s">
        <v>27</v>
      </c>
      <c r="F1371" t="s">
        <v>11</v>
      </c>
      <c r="G1371" t="s">
        <v>200</v>
      </c>
      <c r="H1371" t="s">
        <v>1515</v>
      </c>
      <c r="I1371">
        <v>6.28</v>
      </c>
      <c r="J1371">
        <v>2</v>
      </c>
      <c r="K1371">
        <v>0.06</v>
      </c>
    </row>
    <row r="1372" spans="1:11" ht="16.5" x14ac:dyDescent="0.3">
      <c r="A1372" s="1">
        <v>41940</v>
      </c>
      <c r="B1372" s="5">
        <f>YEAR(Table1[[#This Row],[Order Date]])</f>
        <v>2014</v>
      </c>
      <c r="C1372" s="5">
        <f>MONTH(Table1[[#This Row],[Order Date]])</f>
        <v>10</v>
      </c>
      <c r="D1372" t="s">
        <v>1514</v>
      </c>
      <c r="E1372" t="s">
        <v>27</v>
      </c>
      <c r="F1372" t="s">
        <v>11</v>
      </c>
      <c r="G1372" t="s">
        <v>200</v>
      </c>
      <c r="H1372" t="s">
        <v>1516</v>
      </c>
      <c r="I1372">
        <v>480.74</v>
      </c>
      <c r="J1372">
        <v>2</v>
      </c>
      <c r="K1372">
        <v>14.42</v>
      </c>
    </row>
    <row r="1373" spans="1:11" ht="16.5" x14ac:dyDescent="0.3">
      <c r="A1373" s="1">
        <v>41940</v>
      </c>
      <c r="B1373" s="5">
        <f>YEAR(Table1[[#This Row],[Order Date]])</f>
        <v>2014</v>
      </c>
      <c r="C1373" s="5">
        <f>MONTH(Table1[[#This Row],[Order Date]])</f>
        <v>10</v>
      </c>
      <c r="D1373" t="s">
        <v>1514</v>
      </c>
      <c r="E1373" t="s">
        <v>27</v>
      </c>
      <c r="F1373" t="s">
        <v>34</v>
      </c>
      <c r="G1373" t="s">
        <v>74</v>
      </c>
      <c r="H1373" t="s">
        <v>412</v>
      </c>
      <c r="I1373">
        <v>617</v>
      </c>
      <c r="J1373">
        <v>6</v>
      </c>
      <c r="K1373">
        <v>-36.29</v>
      </c>
    </row>
    <row r="1374" spans="1:11" ht="16.5" x14ac:dyDescent="0.3">
      <c r="A1374" s="1">
        <v>41940</v>
      </c>
      <c r="B1374" s="5">
        <f>YEAR(Table1[[#This Row],[Order Date]])</f>
        <v>2014</v>
      </c>
      <c r="C1374" s="5">
        <f>MONTH(Table1[[#This Row],[Order Date]])</f>
        <v>10</v>
      </c>
      <c r="D1374" t="s">
        <v>1514</v>
      </c>
      <c r="E1374" t="s">
        <v>27</v>
      </c>
      <c r="F1374" t="s">
        <v>11</v>
      </c>
      <c r="G1374" t="s">
        <v>18</v>
      </c>
      <c r="H1374" t="s">
        <v>623</v>
      </c>
      <c r="I1374">
        <v>141.4</v>
      </c>
      <c r="J1374">
        <v>5</v>
      </c>
      <c r="K1374">
        <v>38.18</v>
      </c>
    </row>
    <row r="1375" spans="1:11" ht="16.5" x14ac:dyDescent="0.3">
      <c r="A1375" s="1">
        <v>41940</v>
      </c>
      <c r="B1375" s="5">
        <f>YEAR(Table1[[#This Row],[Order Date]])</f>
        <v>2014</v>
      </c>
      <c r="C1375" s="5">
        <f>MONTH(Table1[[#This Row],[Order Date]])</f>
        <v>10</v>
      </c>
      <c r="D1375" t="s">
        <v>1517</v>
      </c>
      <c r="E1375" t="s">
        <v>1283</v>
      </c>
      <c r="F1375" t="s">
        <v>39</v>
      </c>
      <c r="G1375" t="s">
        <v>40</v>
      </c>
      <c r="H1375" t="s">
        <v>1518</v>
      </c>
      <c r="I1375">
        <v>257.98</v>
      </c>
      <c r="J1375">
        <v>2</v>
      </c>
      <c r="K1375">
        <v>74.81</v>
      </c>
    </row>
    <row r="1376" spans="1:11" ht="16.5" x14ac:dyDescent="0.3">
      <c r="A1376" s="1">
        <v>41941</v>
      </c>
      <c r="B1376" s="5">
        <f>YEAR(Table1[[#This Row],[Order Date]])</f>
        <v>2014</v>
      </c>
      <c r="C1376" s="5">
        <f>MONTH(Table1[[#This Row],[Order Date]])</f>
        <v>10</v>
      </c>
      <c r="D1376" t="s">
        <v>218</v>
      </c>
      <c r="E1376" t="s">
        <v>15</v>
      </c>
      <c r="F1376" t="s">
        <v>39</v>
      </c>
      <c r="G1376" t="s">
        <v>40</v>
      </c>
      <c r="H1376" t="s">
        <v>1018</v>
      </c>
      <c r="I1376">
        <v>2735.95</v>
      </c>
      <c r="J1376">
        <v>6</v>
      </c>
      <c r="K1376">
        <v>341.99</v>
      </c>
    </row>
    <row r="1377" spans="1:11" ht="16.5" x14ac:dyDescent="0.3">
      <c r="A1377" s="1">
        <v>41941</v>
      </c>
      <c r="B1377" s="5">
        <f>YEAR(Table1[[#This Row],[Order Date]])</f>
        <v>2014</v>
      </c>
      <c r="C1377" s="5">
        <f>MONTH(Table1[[#This Row],[Order Date]])</f>
        <v>10</v>
      </c>
      <c r="D1377" t="s">
        <v>1519</v>
      </c>
      <c r="E1377" t="s">
        <v>129</v>
      </c>
      <c r="F1377" t="s">
        <v>39</v>
      </c>
      <c r="G1377" t="s">
        <v>52</v>
      </c>
      <c r="H1377" t="s">
        <v>1520</v>
      </c>
      <c r="I1377">
        <v>1.98</v>
      </c>
      <c r="J1377">
        <v>2</v>
      </c>
      <c r="K1377">
        <v>0.89</v>
      </c>
    </row>
    <row r="1378" spans="1:11" ht="16.5" x14ac:dyDescent="0.3">
      <c r="A1378" s="1">
        <v>41941</v>
      </c>
      <c r="B1378" s="5">
        <f>YEAR(Table1[[#This Row],[Order Date]])</f>
        <v>2014</v>
      </c>
      <c r="C1378" s="5">
        <f>MONTH(Table1[[#This Row],[Order Date]])</f>
        <v>10</v>
      </c>
      <c r="D1378" t="s">
        <v>1519</v>
      </c>
      <c r="E1378" t="s">
        <v>129</v>
      </c>
      <c r="F1378" t="s">
        <v>11</v>
      </c>
      <c r="G1378" t="s">
        <v>12</v>
      </c>
      <c r="H1378" t="s">
        <v>1255</v>
      </c>
      <c r="I1378">
        <v>75.88</v>
      </c>
      <c r="J1378">
        <v>2</v>
      </c>
      <c r="K1378">
        <v>35.659999999999997</v>
      </c>
    </row>
    <row r="1379" spans="1:11" ht="16.5" x14ac:dyDescent="0.3">
      <c r="A1379" s="1">
        <v>41943</v>
      </c>
      <c r="B1379" s="5">
        <f>YEAR(Table1[[#This Row],[Order Date]])</f>
        <v>2014</v>
      </c>
      <c r="C1379" s="5">
        <f>MONTH(Table1[[#This Row],[Order Date]])</f>
        <v>10</v>
      </c>
      <c r="D1379" t="s">
        <v>1521</v>
      </c>
      <c r="E1379" t="s">
        <v>27</v>
      </c>
      <c r="F1379" t="s">
        <v>11</v>
      </c>
      <c r="G1379" t="s">
        <v>43</v>
      </c>
      <c r="H1379" t="s">
        <v>160</v>
      </c>
      <c r="I1379">
        <v>11.34</v>
      </c>
      <c r="J1379">
        <v>3</v>
      </c>
      <c r="K1379">
        <v>5.22</v>
      </c>
    </row>
    <row r="1380" spans="1:11" ht="16.5" x14ac:dyDescent="0.3">
      <c r="A1380" s="1">
        <v>41943</v>
      </c>
      <c r="B1380" s="5">
        <f>YEAR(Table1[[#This Row],[Order Date]])</f>
        <v>2014</v>
      </c>
      <c r="C1380" s="5">
        <f>MONTH(Table1[[#This Row],[Order Date]])</f>
        <v>10</v>
      </c>
      <c r="D1380" t="s">
        <v>1521</v>
      </c>
      <c r="E1380" t="s">
        <v>27</v>
      </c>
      <c r="F1380" t="s">
        <v>11</v>
      </c>
      <c r="G1380" t="s">
        <v>18</v>
      </c>
      <c r="H1380" t="s">
        <v>1522</v>
      </c>
      <c r="I1380">
        <v>80.3</v>
      </c>
      <c r="J1380">
        <v>5</v>
      </c>
      <c r="K1380">
        <v>20.88</v>
      </c>
    </row>
    <row r="1381" spans="1:11" ht="16.5" x14ac:dyDescent="0.3">
      <c r="A1381" s="1">
        <v>41943</v>
      </c>
      <c r="B1381" s="5">
        <f>YEAR(Table1[[#This Row],[Order Date]])</f>
        <v>2014</v>
      </c>
      <c r="C1381" s="5">
        <f>MONTH(Table1[[#This Row],[Order Date]])</f>
        <v>10</v>
      </c>
      <c r="D1381" t="s">
        <v>1521</v>
      </c>
      <c r="E1381" t="s">
        <v>27</v>
      </c>
      <c r="F1381" t="s">
        <v>11</v>
      </c>
      <c r="G1381" t="s">
        <v>20</v>
      </c>
      <c r="H1381" t="s">
        <v>1523</v>
      </c>
      <c r="I1381">
        <v>15.97</v>
      </c>
      <c r="J1381">
        <v>2</v>
      </c>
      <c r="K1381">
        <v>5.39</v>
      </c>
    </row>
    <row r="1382" spans="1:11" ht="16.5" x14ac:dyDescent="0.3">
      <c r="A1382" s="1">
        <v>41943</v>
      </c>
      <c r="B1382" s="5">
        <f>YEAR(Table1[[#This Row],[Order Date]])</f>
        <v>2014</v>
      </c>
      <c r="C1382" s="5">
        <f>MONTH(Table1[[#This Row],[Order Date]])</f>
        <v>10</v>
      </c>
      <c r="D1382" t="s">
        <v>1521</v>
      </c>
      <c r="E1382" t="s">
        <v>27</v>
      </c>
      <c r="F1382" t="s">
        <v>11</v>
      </c>
      <c r="G1382" t="s">
        <v>12</v>
      </c>
      <c r="H1382" t="s">
        <v>1524</v>
      </c>
      <c r="I1382">
        <v>64.739999999999995</v>
      </c>
      <c r="J1382">
        <v>13</v>
      </c>
      <c r="K1382">
        <v>30.43</v>
      </c>
    </row>
    <row r="1383" spans="1:11" ht="16.5" x14ac:dyDescent="0.3">
      <c r="A1383" s="1">
        <v>41943</v>
      </c>
      <c r="B1383" s="5">
        <f>YEAR(Table1[[#This Row],[Order Date]])</f>
        <v>2014</v>
      </c>
      <c r="C1383" s="5">
        <f>MONTH(Table1[[#This Row],[Order Date]])</f>
        <v>10</v>
      </c>
      <c r="D1383" t="s">
        <v>1521</v>
      </c>
      <c r="E1383" t="s">
        <v>27</v>
      </c>
      <c r="F1383" t="s">
        <v>11</v>
      </c>
      <c r="G1383" t="s">
        <v>20</v>
      </c>
      <c r="H1383" t="s">
        <v>467</v>
      </c>
      <c r="I1383">
        <v>19.3</v>
      </c>
      <c r="J1383">
        <v>3</v>
      </c>
      <c r="K1383">
        <v>6.03</v>
      </c>
    </row>
    <row r="1384" spans="1:11" ht="16.5" x14ac:dyDescent="0.3">
      <c r="A1384" s="1">
        <v>41943</v>
      </c>
      <c r="B1384" s="5">
        <f>YEAR(Table1[[#This Row],[Order Date]])</f>
        <v>2014</v>
      </c>
      <c r="C1384" s="5">
        <f>MONTH(Table1[[#This Row],[Order Date]])</f>
        <v>10</v>
      </c>
      <c r="D1384" t="s">
        <v>1521</v>
      </c>
      <c r="E1384" t="s">
        <v>27</v>
      </c>
      <c r="F1384" t="s">
        <v>11</v>
      </c>
      <c r="G1384" t="s">
        <v>18</v>
      </c>
      <c r="H1384" t="s">
        <v>1525</v>
      </c>
      <c r="I1384">
        <v>405.64</v>
      </c>
      <c r="J1384">
        <v>4</v>
      </c>
      <c r="K1384">
        <v>12.17</v>
      </c>
    </row>
    <row r="1385" spans="1:11" ht="16.5" x14ac:dyDescent="0.3">
      <c r="A1385" s="1">
        <v>41943</v>
      </c>
      <c r="B1385" s="5">
        <f>YEAR(Table1[[#This Row],[Order Date]])</f>
        <v>2014</v>
      </c>
      <c r="C1385" s="5">
        <f>MONTH(Table1[[#This Row],[Order Date]])</f>
        <v>10</v>
      </c>
      <c r="D1385" t="s">
        <v>1521</v>
      </c>
      <c r="E1385" t="s">
        <v>27</v>
      </c>
      <c r="F1385" t="s">
        <v>34</v>
      </c>
      <c r="G1385" t="s">
        <v>35</v>
      </c>
      <c r="H1385" t="s">
        <v>1128</v>
      </c>
      <c r="I1385">
        <v>146.35</v>
      </c>
      <c r="J1385">
        <v>3</v>
      </c>
      <c r="K1385">
        <v>-9.15</v>
      </c>
    </row>
    <row r="1386" spans="1:11" ht="16.5" x14ac:dyDescent="0.3">
      <c r="A1386" s="1">
        <v>41943</v>
      </c>
      <c r="B1386" s="5">
        <f>YEAR(Table1[[#This Row],[Order Date]])</f>
        <v>2014</v>
      </c>
      <c r="C1386" s="5">
        <f>MONTH(Table1[[#This Row],[Order Date]])</f>
        <v>10</v>
      </c>
      <c r="D1386" t="s">
        <v>1521</v>
      </c>
      <c r="E1386" t="s">
        <v>27</v>
      </c>
      <c r="F1386" t="s">
        <v>39</v>
      </c>
      <c r="G1386" t="s">
        <v>52</v>
      </c>
      <c r="H1386" t="s">
        <v>1526</v>
      </c>
      <c r="I1386">
        <v>251.91</v>
      </c>
      <c r="J1386">
        <v>9</v>
      </c>
      <c r="K1386">
        <v>47.86</v>
      </c>
    </row>
    <row r="1387" spans="1:11" ht="16.5" x14ac:dyDescent="0.3">
      <c r="A1387" s="1">
        <v>41943</v>
      </c>
      <c r="B1387" s="5">
        <f>YEAR(Table1[[#This Row],[Order Date]])</f>
        <v>2014</v>
      </c>
      <c r="C1387" s="5">
        <f>MONTH(Table1[[#This Row],[Order Date]])</f>
        <v>10</v>
      </c>
      <c r="D1387" t="s">
        <v>1521</v>
      </c>
      <c r="E1387" t="s">
        <v>27</v>
      </c>
      <c r="F1387" t="s">
        <v>11</v>
      </c>
      <c r="G1387" t="s">
        <v>24</v>
      </c>
      <c r="H1387" t="s">
        <v>1527</v>
      </c>
      <c r="I1387">
        <v>12.39</v>
      </c>
      <c r="J1387">
        <v>3</v>
      </c>
      <c r="K1387">
        <v>3.72</v>
      </c>
    </row>
    <row r="1388" spans="1:11" ht="16.5" x14ac:dyDescent="0.3">
      <c r="A1388" s="1">
        <v>41943</v>
      </c>
      <c r="B1388" s="5">
        <f>YEAR(Table1[[#This Row],[Order Date]])</f>
        <v>2014</v>
      </c>
      <c r="C1388" s="5">
        <f>MONTH(Table1[[#This Row],[Order Date]])</f>
        <v>10</v>
      </c>
      <c r="D1388" t="s">
        <v>1528</v>
      </c>
      <c r="E1388" t="s">
        <v>1529</v>
      </c>
      <c r="F1388" t="s">
        <v>11</v>
      </c>
      <c r="G1388" t="s">
        <v>24</v>
      </c>
      <c r="H1388" t="s">
        <v>1530</v>
      </c>
      <c r="I1388">
        <v>49.25</v>
      </c>
      <c r="J1388">
        <v>5</v>
      </c>
      <c r="K1388">
        <v>18.72</v>
      </c>
    </row>
    <row r="1389" spans="1:11" ht="16.5" x14ac:dyDescent="0.3">
      <c r="A1389" s="1">
        <v>41943</v>
      </c>
      <c r="B1389" s="5">
        <f>YEAR(Table1[[#This Row],[Order Date]])</f>
        <v>2014</v>
      </c>
      <c r="C1389" s="5">
        <f>MONTH(Table1[[#This Row],[Order Date]])</f>
        <v>10</v>
      </c>
      <c r="D1389" t="s">
        <v>1528</v>
      </c>
      <c r="E1389" t="s">
        <v>1529</v>
      </c>
      <c r="F1389" t="s">
        <v>11</v>
      </c>
      <c r="G1389" t="s">
        <v>12</v>
      </c>
      <c r="H1389" t="s">
        <v>1531</v>
      </c>
      <c r="I1389">
        <v>10.16</v>
      </c>
      <c r="J1389">
        <v>2</v>
      </c>
      <c r="K1389">
        <v>4.78</v>
      </c>
    </row>
    <row r="1390" spans="1:11" ht="16.5" x14ac:dyDescent="0.3">
      <c r="A1390" s="1">
        <v>41943</v>
      </c>
      <c r="B1390" s="5">
        <f>YEAR(Table1[[#This Row],[Order Date]])</f>
        <v>2014</v>
      </c>
      <c r="C1390" s="5">
        <f>MONTH(Table1[[#This Row],[Order Date]])</f>
        <v>10</v>
      </c>
      <c r="D1390" t="s">
        <v>1528</v>
      </c>
      <c r="E1390" t="s">
        <v>1529</v>
      </c>
      <c r="F1390" t="s">
        <v>34</v>
      </c>
      <c r="G1390" t="s">
        <v>47</v>
      </c>
      <c r="H1390" t="s">
        <v>1532</v>
      </c>
      <c r="I1390">
        <v>14.76</v>
      </c>
      <c r="J1390">
        <v>2</v>
      </c>
      <c r="K1390">
        <v>4.28</v>
      </c>
    </row>
    <row r="1391" spans="1:11" ht="16.5" x14ac:dyDescent="0.3">
      <c r="A1391" s="1">
        <v>41943</v>
      </c>
      <c r="B1391" s="5">
        <f>YEAR(Table1[[#This Row],[Order Date]])</f>
        <v>2014</v>
      </c>
      <c r="C1391" s="5">
        <f>MONTH(Table1[[#This Row],[Order Date]])</f>
        <v>10</v>
      </c>
      <c r="D1391" t="s">
        <v>1528</v>
      </c>
      <c r="E1391" t="s">
        <v>1529</v>
      </c>
      <c r="F1391" t="s">
        <v>11</v>
      </c>
      <c r="G1391" t="s">
        <v>20</v>
      </c>
      <c r="H1391" t="s">
        <v>1533</v>
      </c>
      <c r="I1391">
        <v>34.08</v>
      </c>
      <c r="J1391">
        <v>2</v>
      </c>
      <c r="K1391">
        <v>15.68</v>
      </c>
    </row>
    <row r="1392" spans="1:11" ht="16.5" x14ac:dyDescent="0.3">
      <c r="A1392" s="1">
        <v>41943</v>
      </c>
      <c r="B1392" s="5">
        <f>YEAR(Table1[[#This Row],[Order Date]])</f>
        <v>2014</v>
      </c>
      <c r="C1392" s="5">
        <f>MONTH(Table1[[#This Row],[Order Date]])</f>
        <v>10</v>
      </c>
      <c r="D1392" t="s">
        <v>1528</v>
      </c>
      <c r="E1392" t="s">
        <v>1529</v>
      </c>
      <c r="F1392" t="s">
        <v>34</v>
      </c>
      <c r="G1392" t="s">
        <v>47</v>
      </c>
      <c r="H1392" t="s">
        <v>281</v>
      </c>
      <c r="I1392">
        <v>17.670000000000002</v>
      </c>
      <c r="J1392">
        <v>3</v>
      </c>
      <c r="K1392">
        <v>7.77</v>
      </c>
    </row>
    <row r="1393" spans="1:11" ht="16.5" x14ac:dyDescent="0.3">
      <c r="A1393" s="1">
        <v>41943</v>
      </c>
      <c r="B1393" s="5">
        <f>YEAR(Table1[[#This Row],[Order Date]])</f>
        <v>2014</v>
      </c>
      <c r="C1393" s="5">
        <f>MONTH(Table1[[#This Row],[Order Date]])</f>
        <v>10</v>
      </c>
      <c r="D1393" t="s">
        <v>1528</v>
      </c>
      <c r="E1393" t="s">
        <v>1529</v>
      </c>
      <c r="F1393" t="s">
        <v>34</v>
      </c>
      <c r="G1393" t="s">
        <v>35</v>
      </c>
      <c r="H1393" t="s">
        <v>650</v>
      </c>
      <c r="I1393">
        <v>1604.9</v>
      </c>
      <c r="J1393">
        <v>5</v>
      </c>
      <c r="K1393">
        <v>481.47</v>
      </c>
    </row>
    <row r="1394" spans="1:11" ht="16.5" x14ac:dyDescent="0.3">
      <c r="A1394" s="1">
        <v>41943</v>
      </c>
      <c r="B1394" s="5">
        <f>YEAR(Table1[[#This Row],[Order Date]])</f>
        <v>2014</v>
      </c>
      <c r="C1394" s="5">
        <f>MONTH(Table1[[#This Row],[Order Date]])</f>
        <v>10</v>
      </c>
      <c r="D1394" t="s">
        <v>1528</v>
      </c>
      <c r="E1394" t="s">
        <v>1529</v>
      </c>
      <c r="F1394" t="s">
        <v>34</v>
      </c>
      <c r="G1394" t="s">
        <v>145</v>
      </c>
      <c r="H1394" t="s">
        <v>783</v>
      </c>
      <c r="I1394">
        <v>385.69</v>
      </c>
      <c r="J1394">
        <v>1</v>
      </c>
      <c r="K1394">
        <v>-60.61</v>
      </c>
    </row>
    <row r="1395" spans="1:11" ht="16.5" x14ac:dyDescent="0.3">
      <c r="A1395" s="1">
        <v>41943</v>
      </c>
      <c r="B1395" s="5">
        <f>YEAR(Table1[[#This Row],[Order Date]])</f>
        <v>2014</v>
      </c>
      <c r="C1395" s="5">
        <f>MONTH(Table1[[#This Row],[Order Date]])</f>
        <v>10</v>
      </c>
      <c r="D1395" t="s">
        <v>1534</v>
      </c>
      <c r="E1395" t="s">
        <v>95</v>
      </c>
      <c r="F1395" t="s">
        <v>39</v>
      </c>
      <c r="G1395" t="s">
        <v>40</v>
      </c>
      <c r="H1395" t="s">
        <v>730</v>
      </c>
      <c r="I1395">
        <v>742.34</v>
      </c>
      <c r="J1395">
        <v>8</v>
      </c>
      <c r="K1395">
        <v>83.51</v>
      </c>
    </row>
    <row r="1396" spans="1:11" ht="16.5" x14ac:dyDescent="0.3">
      <c r="A1396" s="1">
        <v>41943</v>
      </c>
      <c r="B1396" s="5">
        <f>YEAR(Table1[[#This Row],[Order Date]])</f>
        <v>2014</v>
      </c>
      <c r="C1396" s="5">
        <f>MONTH(Table1[[#This Row],[Order Date]])</f>
        <v>10</v>
      </c>
      <c r="D1396" t="s">
        <v>54</v>
      </c>
      <c r="E1396" t="s">
        <v>78</v>
      </c>
      <c r="F1396" t="s">
        <v>34</v>
      </c>
      <c r="G1396" t="s">
        <v>145</v>
      </c>
      <c r="H1396" t="s">
        <v>397</v>
      </c>
      <c r="I1396">
        <v>1421.66</v>
      </c>
      <c r="J1396">
        <v>8</v>
      </c>
      <c r="K1396">
        <v>-734.53</v>
      </c>
    </row>
    <row r="1397" spans="1:11" ht="16.5" x14ac:dyDescent="0.3">
      <c r="A1397" s="1">
        <v>41943</v>
      </c>
      <c r="B1397" s="5">
        <f>YEAR(Table1[[#This Row],[Order Date]])</f>
        <v>2014</v>
      </c>
      <c r="C1397" s="5">
        <f>MONTH(Table1[[#This Row],[Order Date]])</f>
        <v>10</v>
      </c>
      <c r="D1397" t="s">
        <v>1535</v>
      </c>
      <c r="E1397" t="s">
        <v>27</v>
      </c>
      <c r="F1397" t="s">
        <v>39</v>
      </c>
      <c r="G1397" t="s">
        <v>40</v>
      </c>
      <c r="H1397" t="s">
        <v>707</v>
      </c>
      <c r="I1397">
        <v>73.58</v>
      </c>
      <c r="J1397">
        <v>2</v>
      </c>
      <c r="K1397">
        <v>8.2799999999999994</v>
      </c>
    </row>
    <row r="1398" spans="1:11" ht="16.5" x14ac:dyDescent="0.3">
      <c r="A1398" s="1">
        <v>41944</v>
      </c>
      <c r="B1398" s="5">
        <f>YEAR(Table1[[#This Row],[Order Date]])</f>
        <v>2014</v>
      </c>
      <c r="C1398" s="5">
        <f>MONTH(Table1[[#This Row],[Order Date]])</f>
        <v>11</v>
      </c>
      <c r="D1398" t="s">
        <v>889</v>
      </c>
      <c r="E1398" t="s">
        <v>278</v>
      </c>
      <c r="F1398" t="s">
        <v>11</v>
      </c>
      <c r="G1398" t="s">
        <v>24</v>
      </c>
      <c r="H1398" t="s">
        <v>629</v>
      </c>
      <c r="I1398">
        <v>43.18</v>
      </c>
      <c r="J1398">
        <v>3</v>
      </c>
      <c r="K1398">
        <v>4.32</v>
      </c>
    </row>
    <row r="1399" spans="1:11" ht="16.5" x14ac:dyDescent="0.3">
      <c r="A1399" s="1">
        <v>41944</v>
      </c>
      <c r="B1399" s="5">
        <f>YEAR(Table1[[#This Row],[Order Date]])</f>
        <v>2014</v>
      </c>
      <c r="C1399" s="5">
        <f>MONTH(Table1[[#This Row],[Order Date]])</f>
        <v>11</v>
      </c>
      <c r="D1399" t="s">
        <v>889</v>
      </c>
      <c r="E1399" t="s">
        <v>278</v>
      </c>
      <c r="F1399" t="s">
        <v>39</v>
      </c>
      <c r="G1399" t="s">
        <v>40</v>
      </c>
      <c r="H1399" t="s">
        <v>1536</v>
      </c>
      <c r="I1399">
        <v>1983.97</v>
      </c>
      <c r="J1399">
        <v>4</v>
      </c>
      <c r="K1399">
        <v>248</v>
      </c>
    </row>
    <row r="1400" spans="1:11" ht="16.5" x14ac:dyDescent="0.3">
      <c r="A1400" s="1">
        <v>41944</v>
      </c>
      <c r="B1400" s="5">
        <f>YEAR(Table1[[#This Row],[Order Date]])</f>
        <v>2014</v>
      </c>
      <c r="C1400" s="5">
        <f>MONTH(Table1[[#This Row],[Order Date]])</f>
        <v>11</v>
      </c>
      <c r="D1400" t="s">
        <v>69</v>
      </c>
      <c r="E1400" t="s">
        <v>91</v>
      </c>
      <c r="F1400" t="s">
        <v>11</v>
      </c>
      <c r="G1400" t="s">
        <v>18</v>
      </c>
      <c r="H1400" t="s">
        <v>586</v>
      </c>
      <c r="I1400">
        <v>443.92</v>
      </c>
      <c r="J1400">
        <v>5</v>
      </c>
      <c r="K1400">
        <v>-94.33</v>
      </c>
    </row>
    <row r="1401" spans="1:11" ht="16.5" x14ac:dyDescent="0.3">
      <c r="A1401" s="1">
        <v>41944</v>
      </c>
      <c r="B1401" s="5">
        <f>YEAR(Table1[[#This Row],[Order Date]])</f>
        <v>2014</v>
      </c>
      <c r="C1401" s="5">
        <f>MONTH(Table1[[#This Row],[Order Date]])</f>
        <v>11</v>
      </c>
      <c r="D1401" t="s">
        <v>69</v>
      </c>
      <c r="E1401" t="s">
        <v>91</v>
      </c>
      <c r="F1401" t="s">
        <v>39</v>
      </c>
      <c r="G1401" t="s">
        <v>40</v>
      </c>
      <c r="H1401" t="s">
        <v>1537</v>
      </c>
      <c r="I1401">
        <v>155.97999999999999</v>
      </c>
      <c r="J1401">
        <v>3</v>
      </c>
      <c r="K1401">
        <v>54.59</v>
      </c>
    </row>
    <row r="1402" spans="1:11" ht="16.5" x14ac:dyDescent="0.3">
      <c r="A1402" s="1">
        <v>41944</v>
      </c>
      <c r="B1402" s="5">
        <f>YEAR(Table1[[#This Row],[Order Date]])</f>
        <v>2014</v>
      </c>
      <c r="C1402" s="5">
        <f>MONTH(Table1[[#This Row],[Order Date]])</f>
        <v>11</v>
      </c>
      <c r="D1402" t="s">
        <v>1538</v>
      </c>
      <c r="E1402" t="s">
        <v>245</v>
      </c>
      <c r="F1402" t="s">
        <v>11</v>
      </c>
      <c r="G1402" t="s">
        <v>43</v>
      </c>
      <c r="H1402" t="s">
        <v>160</v>
      </c>
      <c r="I1402">
        <v>7.52</v>
      </c>
      <c r="J1402">
        <v>5</v>
      </c>
      <c r="K1402">
        <v>1.41</v>
      </c>
    </row>
    <row r="1403" spans="1:11" ht="16.5" x14ac:dyDescent="0.3">
      <c r="A1403" s="1">
        <v>41944</v>
      </c>
      <c r="B1403" s="5">
        <f>YEAR(Table1[[#This Row],[Order Date]])</f>
        <v>2014</v>
      </c>
      <c r="C1403" s="5">
        <f>MONTH(Table1[[#This Row],[Order Date]])</f>
        <v>11</v>
      </c>
      <c r="D1403" t="s">
        <v>1538</v>
      </c>
      <c r="E1403" t="s">
        <v>245</v>
      </c>
      <c r="F1403" t="s">
        <v>11</v>
      </c>
      <c r="G1403" t="s">
        <v>24</v>
      </c>
      <c r="H1403" t="s">
        <v>1270</v>
      </c>
      <c r="I1403">
        <v>10.27</v>
      </c>
      <c r="J1403">
        <v>3</v>
      </c>
      <c r="K1403">
        <v>0.9</v>
      </c>
    </row>
    <row r="1404" spans="1:11" ht="16.5" x14ac:dyDescent="0.3">
      <c r="A1404" s="1">
        <v>41944</v>
      </c>
      <c r="B1404" s="5">
        <f>YEAR(Table1[[#This Row],[Order Date]])</f>
        <v>2014</v>
      </c>
      <c r="C1404" s="5">
        <f>MONTH(Table1[[#This Row],[Order Date]])</f>
        <v>11</v>
      </c>
      <c r="D1404" t="s">
        <v>1538</v>
      </c>
      <c r="E1404" t="s">
        <v>245</v>
      </c>
      <c r="F1404" t="s">
        <v>11</v>
      </c>
      <c r="G1404" t="s">
        <v>16</v>
      </c>
      <c r="H1404" t="s">
        <v>772</v>
      </c>
      <c r="I1404">
        <v>47.81</v>
      </c>
      <c r="J1404">
        <v>12</v>
      </c>
      <c r="K1404">
        <v>15.54</v>
      </c>
    </row>
    <row r="1405" spans="1:11" ht="16.5" x14ac:dyDescent="0.3">
      <c r="A1405" s="1">
        <v>41944</v>
      </c>
      <c r="B1405" s="5">
        <f>YEAR(Table1[[#This Row],[Order Date]])</f>
        <v>2014</v>
      </c>
      <c r="C1405" s="5">
        <f>MONTH(Table1[[#This Row],[Order Date]])</f>
        <v>11</v>
      </c>
      <c r="D1405" t="s">
        <v>1538</v>
      </c>
      <c r="E1405" t="s">
        <v>245</v>
      </c>
      <c r="F1405" t="s">
        <v>39</v>
      </c>
      <c r="G1405" t="s">
        <v>40</v>
      </c>
      <c r="H1405" t="s">
        <v>1539</v>
      </c>
      <c r="I1405">
        <v>978.84</v>
      </c>
      <c r="J1405">
        <v>9</v>
      </c>
      <c r="K1405">
        <v>110.12</v>
      </c>
    </row>
    <row r="1406" spans="1:11" ht="16.5" x14ac:dyDescent="0.3">
      <c r="A1406" s="1">
        <v>41944</v>
      </c>
      <c r="B1406" s="5">
        <f>YEAR(Table1[[#This Row],[Order Date]])</f>
        <v>2014</v>
      </c>
      <c r="C1406" s="5">
        <f>MONTH(Table1[[#This Row],[Order Date]])</f>
        <v>11</v>
      </c>
      <c r="D1406" t="s">
        <v>1401</v>
      </c>
      <c r="E1406" t="s">
        <v>15</v>
      </c>
      <c r="F1406" t="s">
        <v>11</v>
      </c>
      <c r="G1406" t="s">
        <v>12</v>
      </c>
      <c r="H1406" t="s">
        <v>1403</v>
      </c>
      <c r="I1406">
        <v>15.7</v>
      </c>
      <c r="J1406">
        <v>3</v>
      </c>
      <c r="K1406">
        <v>5.0999999999999996</v>
      </c>
    </row>
    <row r="1407" spans="1:11" ht="16.5" x14ac:dyDescent="0.3">
      <c r="A1407" s="1">
        <v>41944</v>
      </c>
      <c r="B1407" s="5">
        <f>YEAR(Table1[[#This Row],[Order Date]])</f>
        <v>2014</v>
      </c>
      <c r="C1407" s="5">
        <f>MONTH(Table1[[#This Row],[Order Date]])</f>
        <v>11</v>
      </c>
      <c r="D1407" t="s">
        <v>29</v>
      </c>
      <c r="E1407" t="s">
        <v>33</v>
      </c>
      <c r="F1407" t="s">
        <v>11</v>
      </c>
      <c r="G1407" t="s">
        <v>18</v>
      </c>
      <c r="H1407" t="s">
        <v>1540</v>
      </c>
      <c r="I1407">
        <v>69.52</v>
      </c>
      <c r="J1407">
        <v>2</v>
      </c>
      <c r="K1407">
        <v>19.47</v>
      </c>
    </row>
    <row r="1408" spans="1:11" ht="16.5" x14ac:dyDescent="0.3">
      <c r="A1408" s="1">
        <v>41944</v>
      </c>
      <c r="B1408" s="5">
        <f>YEAR(Table1[[#This Row],[Order Date]])</f>
        <v>2014</v>
      </c>
      <c r="C1408" s="5">
        <f>MONTH(Table1[[#This Row],[Order Date]])</f>
        <v>11</v>
      </c>
      <c r="D1408" t="s">
        <v>29</v>
      </c>
      <c r="E1408" t="s">
        <v>33</v>
      </c>
      <c r="F1408" t="s">
        <v>11</v>
      </c>
      <c r="G1408" t="s">
        <v>24</v>
      </c>
      <c r="H1408" t="s">
        <v>844</v>
      </c>
      <c r="I1408">
        <v>5.64</v>
      </c>
      <c r="J1408">
        <v>3</v>
      </c>
      <c r="K1408">
        <v>1.64</v>
      </c>
    </row>
    <row r="1409" spans="1:11" ht="16.5" x14ac:dyDescent="0.3">
      <c r="A1409" s="1">
        <v>41944</v>
      </c>
      <c r="B1409" s="5">
        <f>YEAR(Table1[[#This Row],[Order Date]])</f>
        <v>2014</v>
      </c>
      <c r="C1409" s="5">
        <f>MONTH(Table1[[#This Row],[Order Date]])</f>
        <v>11</v>
      </c>
      <c r="D1409" t="s">
        <v>1541</v>
      </c>
      <c r="E1409" t="s">
        <v>27</v>
      </c>
      <c r="F1409" t="s">
        <v>11</v>
      </c>
      <c r="G1409" t="s">
        <v>16</v>
      </c>
      <c r="H1409" t="s">
        <v>1542</v>
      </c>
      <c r="I1409">
        <v>44.4</v>
      </c>
      <c r="J1409">
        <v>3</v>
      </c>
      <c r="K1409">
        <v>22.2</v>
      </c>
    </row>
    <row r="1410" spans="1:11" ht="16.5" x14ac:dyDescent="0.3">
      <c r="A1410" s="1">
        <v>41944</v>
      </c>
      <c r="B1410" s="5">
        <f>YEAR(Table1[[#This Row],[Order Date]])</f>
        <v>2014</v>
      </c>
      <c r="C1410" s="5">
        <f>MONTH(Table1[[#This Row],[Order Date]])</f>
        <v>11</v>
      </c>
      <c r="D1410" t="s">
        <v>1541</v>
      </c>
      <c r="E1410" t="s">
        <v>27</v>
      </c>
      <c r="F1410" t="s">
        <v>11</v>
      </c>
      <c r="G1410" t="s">
        <v>12</v>
      </c>
      <c r="H1410" t="s">
        <v>625</v>
      </c>
      <c r="I1410">
        <v>21.4</v>
      </c>
      <c r="J1410">
        <v>5</v>
      </c>
      <c r="K1410">
        <v>9.6300000000000008</v>
      </c>
    </row>
    <row r="1411" spans="1:11" ht="16.5" x14ac:dyDescent="0.3">
      <c r="A1411" s="1">
        <v>41944</v>
      </c>
      <c r="B1411" s="5">
        <f>YEAR(Table1[[#This Row],[Order Date]])</f>
        <v>2014</v>
      </c>
      <c r="C1411" s="5">
        <f>MONTH(Table1[[#This Row],[Order Date]])</f>
        <v>11</v>
      </c>
      <c r="D1411" t="s">
        <v>1267</v>
      </c>
      <c r="E1411" t="s">
        <v>149</v>
      </c>
      <c r="F1411" t="s">
        <v>11</v>
      </c>
      <c r="G1411" t="s">
        <v>92</v>
      </c>
      <c r="H1411" t="s">
        <v>1238</v>
      </c>
      <c r="I1411">
        <v>533.94000000000005</v>
      </c>
      <c r="J1411">
        <v>3</v>
      </c>
      <c r="K1411">
        <v>154.84</v>
      </c>
    </row>
    <row r="1412" spans="1:11" ht="16.5" x14ac:dyDescent="0.3">
      <c r="A1412" s="1">
        <v>41944</v>
      </c>
      <c r="B1412" s="5">
        <f>YEAR(Table1[[#This Row],[Order Date]])</f>
        <v>2014</v>
      </c>
      <c r="C1412" s="5">
        <f>MONTH(Table1[[#This Row],[Order Date]])</f>
        <v>11</v>
      </c>
      <c r="D1412" t="s">
        <v>1267</v>
      </c>
      <c r="E1412" t="s">
        <v>149</v>
      </c>
      <c r="F1412" t="s">
        <v>11</v>
      </c>
      <c r="G1412" t="s">
        <v>12</v>
      </c>
      <c r="H1412" t="s">
        <v>1057</v>
      </c>
      <c r="I1412">
        <v>167.94</v>
      </c>
      <c r="J1412">
        <v>3</v>
      </c>
      <c r="K1412">
        <v>82.29</v>
      </c>
    </row>
    <row r="1413" spans="1:11" ht="16.5" x14ac:dyDescent="0.3">
      <c r="A1413" s="1">
        <v>41944</v>
      </c>
      <c r="B1413" s="5">
        <f>YEAR(Table1[[#This Row],[Order Date]])</f>
        <v>2014</v>
      </c>
      <c r="C1413" s="5">
        <f>MONTH(Table1[[#This Row],[Order Date]])</f>
        <v>11</v>
      </c>
      <c r="D1413" t="s">
        <v>1267</v>
      </c>
      <c r="E1413" t="s">
        <v>149</v>
      </c>
      <c r="F1413" t="s">
        <v>34</v>
      </c>
      <c r="G1413" t="s">
        <v>47</v>
      </c>
      <c r="H1413" t="s">
        <v>1543</v>
      </c>
      <c r="I1413">
        <v>31.68</v>
      </c>
      <c r="J1413">
        <v>6</v>
      </c>
      <c r="K1413">
        <v>9.82</v>
      </c>
    </row>
    <row r="1414" spans="1:11" ht="16.5" x14ac:dyDescent="0.3">
      <c r="A1414" s="1">
        <v>41944</v>
      </c>
      <c r="B1414" s="5">
        <f>YEAR(Table1[[#This Row],[Order Date]])</f>
        <v>2014</v>
      </c>
      <c r="C1414" s="5">
        <f>MONTH(Table1[[#This Row],[Order Date]])</f>
        <v>11</v>
      </c>
      <c r="D1414" t="s">
        <v>1544</v>
      </c>
      <c r="E1414" t="s">
        <v>177</v>
      </c>
      <c r="F1414" t="s">
        <v>11</v>
      </c>
      <c r="G1414" t="s">
        <v>92</v>
      </c>
      <c r="H1414" t="s">
        <v>1080</v>
      </c>
      <c r="I1414">
        <v>76.12</v>
      </c>
      <c r="J1414">
        <v>2</v>
      </c>
      <c r="K1414">
        <v>22.07</v>
      </c>
    </row>
    <row r="1415" spans="1:11" ht="16.5" x14ac:dyDescent="0.3">
      <c r="A1415" s="1">
        <v>41944</v>
      </c>
      <c r="B1415" s="5">
        <f>YEAR(Table1[[#This Row],[Order Date]])</f>
        <v>2014</v>
      </c>
      <c r="C1415" s="5">
        <f>MONTH(Table1[[#This Row],[Order Date]])</f>
        <v>11</v>
      </c>
      <c r="D1415" t="s">
        <v>1287</v>
      </c>
      <c r="E1415" t="s">
        <v>78</v>
      </c>
      <c r="F1415" t="s">
        <v>34</v>
      </c>
      <c r="G1415" t="s">
        <v>47</v>
      </c>
      <c r="H1415" t="s">
        <v>1545</v>
      </c>
      <c r="I1415">
        <v>68.7</v>
      </c>
      <c r="J1415">
        <v>2</v>
      </c>
      <c r="K1415">
        <v>16.32</v>
      </c>
    </row>
    <row r="1416" spans="1:11" ht="16.5" x14ac:dyDescent="0.3">
      <c r="A1416" s="1">
        <v>41944</v>
      </c>
      <c r="B1416" s="5">
        <f>YEAR(Table1[[#This Row],[Order Date]])</f>
        <v>2014</v>
      </c>
      <c r="C1416" s="5">
        <f>MONTH(Table1[[#This Row],[Order Date]])</f>
        <v>11</v>
      </c>
      <c r="D1416" t="s">
        <v>1287</v>
      </c>
      <c r="E1416" t="s">
        <v>78</v>
      </c>
      <c r="F1416" t="s">
        <v>11</v>
      </c>
      <c r="G1416" t="s">
        <v>20</v>
      </c>
      <c r="H1416" t="s">
        <v>995</v>
      </c>
      <c r="I1416">
        <v>3.13</v>
      </c>
      <c r="J1416">
        <v>2</v>
      </c>
      <c r="K1416">
        <v>-2.61</v>
      </c>
    </row>
    <row r="1417" spans="1:11" ht="16.5" x14ac:dyDescent="0.3">
      <c r="A1417" s="1">
        <v>41944</v>
      </c>
      <c r="B1417" s="5">
        <f>YEAR(Table1[[#This Row],[Order Date]])</f>
        <v>2014</v>
      </c>
      <c r="C1417" s="5">
        <f>MONTH(Table1[[#This Row],[Order Date]])</f>
        <v>11</v>
      </c>
      <c r="D1417" t="s">
        <v>1287</v>
      </c>
      <c r="E1417" t="s">
        <v>78</v>
      </c>
      <c r="F1417" t="s">
        <v>11</v>
      </c>
      <c r="G1417" t="s">
        <v>20</v>
      </c>
      <c r="H1417" t="s">
        <v>765</v>
      </c>
      <c r="I1417">
        <v>22.43</v>
      </c>
      <c r="J1417">
        <v>3</v>
      </c>
      <c r="K1417">
        <v>-17.940000000000001</v>
      </c>
    </row>
    <row r="1418" spans="1:11" ht="16.5" x14ac:dyDescent="0.3">
      <c r="A1418" s="1">
        <v>41945</v>
      </c>
      <c r="B1418" s="5">
        <f>YEAR(Table1[[#This Row],[Order Date]])</f>
        <v>2014</v>
      </c>
      <c r="C1418" s="5">
        <f>MONTH(Table1[[#This Row],[Order Date]])</f>
        <v>11</v>
      </c>
      <c r="D1418" t="s">
        <v>983</v>
      </c>
      <c r="E1418" t="s">
        <v>149</v>
      </c>
      <c r="F1418" t="s">
        <v>11</v>
      </c>
      <c r="G1418" t="s">
        <v>16</v>
      </c>
      <c r="H1418" t="s">
        <v>1336</v>
      </c>
      <c r="I1418">
        <v>34.86</v>
      </c>
      <c r="J1418">
        <v>7</v>
      </c>
      <c r="K1418">
        <v>16.04</v>
      </c>
    </row>
    <row r="1419" spans="1:11" ht="16.5" x14ac:dyDescent="0.3">
      <c r="A1419" s="1">
        <v>41945</v>
      </c>
      <c r="B1419" s="5">
        <f>YEAR(Table1[[#This Row],[Order Date]])</f>
        <v>2014</v>
      </c>
      <c r="C1419" s="5">
        <f>MONTH(Table1[[#This Row],[Order Date]])</f>
        <v>11</v>
      </c>
      <c r="D1419" t="s">
        <v>983</v>
      </c>
      <c r="E1419" t="s">
        <v>149</v>
      </c>
      <c r="F1419" t="s">
        <v>34</v>
      </c>
      <c r="G1419" t="s">
        <v>47</v>
      </c>
      <c r="H1419" t="s">
        <v>1020</v>
      </c>
      <c r="I1419">
        <v>89.34</v>
      </c>
      <c r="J1419">
        <v>6</v>
      </c>
      <c r="K1419">
        <v>24.12</v>
      </c>
    </row>
    <row r="1420" spans="1:11" ht="16.5" x14ac:dyDescent="0.3">
      <c r="A1420" s="1">
        <v>41945</v>
      </c>
      <c r="B1420" s="5">
        <f>YEAR(Table1[[#This Row],[Order Date]])</f>
        <v>2014</v>
      </c>
      <c r="C1420" s="5">
        <f>MONTH(Table1[[#This Row],[Order Date]])</f>
        <v>11</v>
      </c>
      <c r="D1420" t="s">
        <v>1546</v>
      </c>
      <c r="E1420" t="s">
        <v>10</v>
      </c>
      <c r="F1420" t="s">
        <v>39</v>
      </c>
      <c r="G1420" t="s">
        <v>40</v>
      </c>
      <c r="H1420" t="s">
        <v>901</v>
      </c>
      <c r="I1420">
        <v>88.78</v>
      </c>
      <c r="J1420">
        <v>3</v>
      </c>
      <c r="K1420">
        <v>7.77</v>
      </c>
    </row>
    <row r="1421" spans="1:11" ht="16.5" x14ac:dyDescent="0.3">
      <c r="A1421" s="1">
        <v>41945</v>
      </c>
      <c r="B1421" s="5">
        <f>YEAR(Table1[[#This Row],[Order Date]])</f>
        <v>2014</v>
      </c>
      <c r="C1421" s="5">
        <f>MONTH(Table1[[#This Row],[Order Date]])</f>
        <v>11</v>
      </c>
      <c r="D1421" t="s">
        <v>154</v>
      </c>
      <c r="E1421" t="s">
        <v>78</v>
      </c>
      <c r="F1421" t="s">
        <v>39</v>
      </c>
      <c r="G1421" t="s">
        <v>40</v>
      </c>
      <c r="H1421" t="s">
        <v>1352</v>
      </c>
      <c r="I1421">
        <v>539.96</v>
      </c>
      <c r="J1421">
        <v>6</v>
      </c>
      <c r="K1421">
        <v>-107.99</v>
      </c>
    </row>
    <row r="1422" spans="1:11" ht="16.5" x14ac:dyDescent="0.3">
      <c r="A1422" s="1">
        <v>41945</v>
      </c>
      <c r="B1422" s="5">
        <f>YEAR(Table1[[#This Row],[Order Date]])</f>
        <v>2014</v>
      </c>
      <c r="C1422" s="5">
        <f>MONTH(Table1[[#This Row],[Order Date]])</f>
        <v>11</v>
      </c>
      <c r="D1422" t="s">
        <v>154</v>
      </c>
      <c r="E1422" t="s">
        <v>78</v>
      </c>
      <c r="F1422" t="s">
        <v>39</v>
      </c>
      <c r="G1422" t="s">
        <v>40</v>
      </c>
      <c r="H1422" t="s">
        <v>735</v>
      </c>
      <c r="I1422">
        <v>50.23</v>
      </c>
      <c r="J1422">
        <v>7</v>
      </c>
      <c r="K1422">
        <v>-10.050000000000001</v>
      </c>
    </row>
    <row r="1423" spans="1:11" ht="16.5" x14ac:dyDescent="0.3">
      <c r="A1423" s="1">
        <v>41945</v>
      </c>
      <c r="B1423" s="5">
        <f>YEAR(Table1[[#This Row],[Order Date]])</f>
        <v>2014</v>
      </c>
      <c r="C1423" s="5">
        <f>MONTH(Table1[[#This Row],[Order Date]])</f>
        <v>11</v>
      </c>
      <c r="D1423" t="s">
        <v>154</v>
      </c>
      <c r="E1423" t="s">
        <v>78</v>
      </c>
      <c r="F1423" t="s">
        <v>11</v>
      </c>
      <c r="G1423" t="s">
        <v>20</v>
      </c>
      <c r="H1423" t="s">
        <v>952</v>
      </c>
      <c r="I1423">
        <v>19.239999999999998</v>
      </c>
      <c r="J1423">
        <v>3</v>
      </c>
      <c r="K1423">
        <v>-13.47</v>
      </c>
    </row>
    <row r="1424" spans="1:11" ht="16.5" x14ac:dyDescent="0.3">
      <c r="A1424" s="1">
        <v>41945</v>
      </c>
      <c r="B1424" s="5">
        <f>YEAR(Table1[[#This Row],[Order Date]])</f>
        <v>2014</v>
      </c>
      <c r="C1424" s="5">
        <f>MONTH(Table1[[#This Row],[Order Date]])</f>
        <v>11</v>
      </c>
      <c r="D1424" t="s">
        <v>1547</v>
      </c>
      <c r="E1424" t="s">
        <v>123</v>
      </c>
      <c r="F1424" t="s">
        <v>39</v>
      </c>
      <c r="G1424" t="s">
        <v>52</v>
      </c>
      <c r="H1424" t="s">
        <v>486</v>
      </c>
      <c r="I1424">
        <v>799.92</v>
      </c>
      <c r="J1424">
        <v>10</v>
      </c>
      <c r="K1424">
        <v>239.98</v>
      </c>
    </row>
    <row r="1425" spans="1:11" ht="16.5" x14ac:dyDescent="0.3">
      <c r="A1425" s="1">
        <v>41945</v>
      </c>
      <c r="B1425" s="5">
        <f>YEAR(Table1[[#This Row],[Order Date]])</f>
        <v>2014</v>
      </c>
      <c r="C1425" s="5">
        <f>MONTH(Table1[[#This Row],[Order Date]])</f>
        <v>11</v>
      </c>
      <c r="D1425" t="s">
        <v>1548</v>
      </c>
      <c r="E1425" t="s">
        <v>27</v>
      </c>
      <c r="F1425" t="s">
        <v>39</v>
      </c>
      <c r="G1425" t="s">
        <v>40</v>
      </c>
      <c r="H1425" t="s">
        <v>174</v>
      </c>
      <c r="I1425">
        <v>46.38</v>
      </c>
      <c r="J1425">
        <v>2</v>
      </c>
      <c r="K1425">
        <v>5.22</v>
      </c>
    </row>
    <row r="1426" spans="1:11" ht="16.5" x14ac:dyDescent="0.3">
      <c r="A1426" s="1">
        <v>41945</v>
      </c>
      <c r="B1426" s="5">
        <f>YEAR(Table1[[#This Row],[Order Date]])</f>
        <v>2014</v>
      </c>
      <c r="C1426" s="5">
        <f>MONTH(Table1[[#This Row],[Order Date]])</f>
        <v>11</v>
      </c>
      <c r="D1426" t="s">
        <v>1548</v>
      </c>
      <c r="E1426" t="s">
        <v>27</v>
      </c>
      <c r="F1426" t="s">
        <v>11</v>
      </c>
      <c r="G1426" t="s">
        <v>18</v>
      </c>
      <c r="H1426" t="s">
        <v>1549</v>
      </c>
      <c r="I1426">
        <v>362.92</v>
      </c>
      <c r="J1426">
        <v>2</v>
      </c>
      <c r="K1426">
        <v>105.25</v>
      </c>
    </row>
    <row r="1427" spans="1:11" ht="16.5" x14ac:dyDescent="0.3">
      <c r="A1427" s="1">
        <v>41945</v>
      </c>
      <c r="B1427" s="5">
        <f>YEAR(Table1[[#This Row],[Order Date]])</f>
        <v>2014</v>
      </c>
      <c r="C1427" s="5">
        <f>MONTH(Table1[[#This Row],[Order Date]])</f>
        <v>11</v>
      </c>
      <c r="D1427" t="s">
        <v>1550</v>
      </c>
      <c r="E1427" t="s">
        <v>164</v>
      </c>
      <c r="F1427" t="s">
        <v>39</v>
      </c>
      <c r="G1427" t="s">
        <v>52</v>
      </c>
      <c r="H1427" t="s">
        <v>986</v>
      </c>
      <c r="I1427">
        <v>41.94</v>
      </c>
      <c r="J1427">
        <v>2</v>
      </c>
      <c r="K1427">
        <v>15.1</v>
      </c>
    </row>
    <row r="1428" spans="1:11" ht="16.5" x14ac:dyDescent="0.3">
      <c r="A1428" s="1">
        <v>41945</v>
      </c>
      <c r="B1428" s="5">
        <f>YEAR(Table1[[#This Row],[Order Date]])</f>
        <v>2014</v>
      </c>
      <c r="C1428" s="5">
        <f>MONTH(Table1[[#This Row],[Order Date]])</f>
        <v>11</v>
      </c>
      <c r="D1428" t="s">
        <v>1550</v>
      </c>
      <c r="E1428" t="s">
        <v>164</v>
      </c>
      <c r="F1428" t="s">
        <v>39</v>
      </c>
      <c r="G1428" t="s">
        <v>40</v>
      </c>
      <c r="H1428" t="s">
        <v>1551</v>
      </c>
      <c r="I1428">
        <v>52.79</v>
      </c>
      <c r="J1428">
        <v>1</v>
      </c>
      <c r="K1428">
        <v>4.62</v>
      </c>
    </row>
    <row r="1429" spans="1:11" ht="16.5" x14ac:dyDescent="0.3">
      <c r="A1429" s="1">
        <v>41946</v>
      </c>
      <c r="B1429" s="5">
        <f>YEAR(Table1[[#This Row],[Order Date]])</f>
        <v>2014</v>
      </c>
      <c r="C1429" s="5">
        <f>MONTH(Table1[[#This Row],[Order Date]])</f>
        <v>11</v>
      </c>
      <c r="D1429" t="s">
        <v>902</v>
      </c>
      <c r="E1429" t="s">
        <v>23</v>
      </c>
      <c r="F1429" t="s">
        <v>11</v>
      </c>
      <c r="G1429" t="s">
        <v>200</v>
      </c>
      <c r="H1429" t="s">
        <v>201</v>
      </c>
      <c r="I1429">
        <v>286.33999999999997</v>
      </c>
      <c r="J1429">
        <v>3</v>
      </c>
      <c r="K1429">
        <v>-64.430000000000007</v>
      </c>
    </row>
    <row r="1430" spans="1:11" ht="16.5" x14ac:dyDescent="0.3">
      <c r="A1430" s="1">
        <v>41946</v>
      </c>
      <c r="B1430" s="5">
        <f>YEAR(Table1[[#This Row],[Order Date]])</f>
        <v>2014</v>
      </c>
      <c r="C1430" s="5">
        <f>MONTH(Table1[[#This Row],[Order Date]])</f>
        <v>11</v>
      </c>
      <c r="D1430" t="s">
        <v>128</v>
      </c>
      <c r="E1430" t="s">
        <v>149</v>
      </c>
      <c r="F1430" t="s">
        <v>39</v>
      </c>
      <c r="G1430" t="s">
        <v>40</v>
      </c>
      <c r="H1430" t="s">
        <v>287</v>
      </c>
      <c r="I1430">
        <v>783.96</v>
      </c>
      <c r="J1430">
        <v>4</v>
      </c>
      <c r="K1430">
        <v>219.51</v>
      </c>
    </row>
    <row r="1431" spans="1:11" ht="16.5" x14ac:dyDescent="0.3">
      <c r="A1431" s="1">
        <v>41946</v>
      </c>
      <c r="B1431" s="5">
        <f>YEAR(Table1[[#This Row],[Order Date]])</f>
        <v>2014</v>
      </c>
      <c r="C1431" s="5">
        <f>MONTH(Table1[[#This Row],[Order Date]])</f>
        <v>11</v>
      </c>
      <c r="D1431" t="s">
        <v>128</v>
      </c>
      <c r="E1431" t="s">
        <v>149</v>
      </c>
      <c r="F1431" t="s">
        <v>11</v>
      </c>
      <c r="G1431" t="s">
        <v>20</v>
      </c>
      <c r="H1431" t="s">
        <v>162</v>
      </c>
      <c r="I1431">
        <v>48.9</v>
      </c>
      <c r="J1431">
        <v>2</v>
      </c>
      <c r="K1431">
        <v>18.34</v>
      </c>
    </row>
    <row r="1432" spans="1:11" ht="16.5" x14ac:dyDescent="0.3">
      <c r="A1432" s="1">
        <v>41946</v>
      </c>
      <c r="B1432" s="5">
        <f>YEAR(Table1[[#This Row],[Order Date]])</f>
        <v>2014</v>
      </c>
      <c r="C1432" s="5">
        <f>MONTH(Table1[[#This Row],[Order Date]])</f>
        <v>11</v>
      </c>
      <c r="D1432" t="s">
        <v>128</v>
      </c>
      <c r="E1432" t="s">
        <v>149</v>
      </c>
      <c r="F1432" t="s">
        <v>11</v>
      </c>
      <c r="G1432" t="s">
        <v>20</v>
      </c>
      <c r="H1432" t="s">
        <v>1313</v>
      </c>
      <c r="I1432">
        <v>7.86</v>
      </c>
      <c r="J1432">
        <v>2</v>
      </c>
      <c r="K1432">
        <v>2.85</v>
      </c>
    </row>
    <row r="1433" spans="1:11" ht="16.5" x14ac:dyDescent="0.3">
      <c r="A1433" s="1">
        <v>41946</v>
      </c>
      <c r="B1433" s="5">
        <f>YEAR(Table1[[#This Row],[Order Date]])</f>
        <v>2014</v>
      </c>
      <c r="C1433" s="5">
        <f>MONTH(Table1[[#This Row],[Order Date]])</f>
        <v>11</v>
      </c>
      <c r="D1433" t="s">
        <v>712</v>
      </c>
      <c r="E1433" t="s">
        <v>613</v>
      </c>
      <c r="F1433" t="s">
        <v>11</v>
      </c>
      <c r="G1433" t="s">
        <v>200</v>
      </c>
      <c r="H1433" t="s">
        <v>870</v>
      </c>
      <c r="I1433">
        <v>11.64</v>
      </c>
      <c r="J1433">
        <v>3</v>
      </c>
      <c r="K1433">
        <v>3.38</v>
      </c>
    </row>
    <row r="1434" spans="1:11" ht="16.5" x14ac:dyDescent="0.3">
      <c r="A1434" s="1">
        <v>41946</v>
      </c>
      <c r="B1434" s="5">
        <f>YEAR(Table1[[#This Row],[Order Date]])</f>
        <v>2014</v>
      </c>
      <c r="C1434" s="5">
        <f>MONTH(Table1[[#This Row],[Order Date]])</f>
        <v>11</v>
      </c>
      <c r="D1434" t="s">
        <v>1196</v>
      </c>
      <c r="E1434" t="s">
        <v>120</v>
      </c>
      <c r="F1434" t="s">
        <v>11</v>
      </c>
      <c r="G1434" t="s">
        <v>12</v>
      </c>
      <c r="H1434" t="s">
        <v>1552</v>
      </c>
      <c r="I1434">
        <v>3.49</v>
      </c>
      <c r="J1434">
        <v>2</v>
      </c>
      <c r="K1434">
        <v>1.18</v>
      </c>
    </row>
    <row r="1435" spans="1:11" ht="16.5" x14ac:dyDescent="0.3">
      <c r="A1435" s="1">
        <v>41946</v>
      </c>
      <c r="B1435" s="5">
        <f>YEAR(Table1[[#This Row],[Order Date]])</f>
        <v>2014</v>
      </c>
      <c r="C1435" s="5">
        <f>MONTH(Table1[[#This Row],[Order Date]])</f>
        <v>11</v>
      </c>
      <c r="D1435" t="s">
        <v>1196</v>
      </c>
      <c r="E1435" t="s">
        <v>120</v>
      </c>
      <c r="F1435" t="s">
        <v>11</v>
      </c>
      <c r="G1435" t="s">
        <v>12</v>
      </c>
      <c r="H1435" t="s">
        <v>1052</v>
      </c>
      <c r="I1435">
        <v>143.86000000000001</v>
      </c>
      <c r="J1435">
        <v>9</v>
      </c>
      <c r="K1435">
        <v>48.55</v>
      </c>
    </row>
    <row r="1436" spans="1:11" ht="16.5" x14ac:dyDescent="0.3">
      <c r="A1436" s="1">
        <v>41946</v>
      </c>
      <c r="B1436" s="5">
        <f>YEAR(Table1[[#This Row],[Order Date]])</f>
        <v>2014</v>
      </c>
      <c r="C1436" s="5">
        <f>MONTH(Table1[[#This Row],[Order Date]])</f>
        <v>11</v>
      </c>
      <c r="D1436" t="s">
        <v>1548</v>
      </c>
      <c r="E1436" t="s">
        <v>245</v>
      </c>
      <c r="F1436" t="s">
        <v>11</v>
      </c>
      <c r="G1436" t="s">
        <v>18</v>
      </c>
      <c r="H1436" t="s">
        <v>179</v>
      </c>
      <c r="I1436">
        <v>25.98</v>
      </c>
      <c r="J1436">
        <v>2</v>
      </c>
      <c r="K1436">
        <v>-1.62</v>
      </c>
    </row>
    <row r="1437" spans="1:11" ht="16.5" x14ac:dyDescent="0.3">
      <c r="A1437" s="1">
        <v>41946</v>
      </c>
      <c r="B1437" s="5">
        <f>YEAR(Table1[[#This Row],[Order Date]])</f>
        <v>2014</v>
      </c>
      <c r="C1437" s="5">
        <f>MONTH(Table1[[#This Row],[Order Date]])</f>
        <v>11</v>
      </c>
      <c r="D1437" t="s">
        <v>1548</v>
      </c>
      <c r="E1437" t="s">
        <v>245</v>
      </c>
      <c r="F1437" t="s">
        <v>34</v>
      </c>
      <c r="G1437" t="s">
        <v>145</v>
      </c>
      <c r="H1437" t="s">
        <v>1553</v>
      </c>
      <c r="I1437">
        <v>945.04</v>
      </c>
      <c r="J1437">
        <v>6</v>
      </c>
      <c r="K1437">
        <v>-299.26</v>
      </c>
    </row>
    <row r="1438" spans="1:11" ht="16.5" x14ac:dyDescent="0.3">
      <c r="A1438" s="1">
        <v>41946</v>
      </c>
      <c r="B1438" s="5">
        <f>YEAR(Table1[[#This Row],[Order Date]])</f>
        <v>2014</v>
      </c>
      <c r="C1438" s="5">
        <f>MONTH(Table1[[#This Row],[Order Date]])</f>
        <v>11</v>
      </c>
      <c r="D1438" t="s">
        <v>1548</v>
      </c>
      <c r="E1438" t="s">
        <v>245</v>
      </c>
      <c r="F1438" t="s">
        <v>11</v>
      </c>
      <c r="G1438" t="s">
        <v>20</v>
      </c>
      <c r="H1438" t="s">
        <v>1377</v>
      </c>
      <c r="I1438">
        <v>14.3</v>
      </c>
      <c r="J1438">
        <v>7</v>
      </c>
      <c r="K1438">
        <v>-10.49</v>
      </c>
    </row>
    <row r="1439" spans="1:11" ht="16.5" x14ac:dyDescent="0.3">
      <c r="A1439" s="1">
        <v>41946</v>
      </c>
      <c r="B1439" s="5">
        <f>YEAR(Table1[[#This Row],[Order Date]])</f>
        <v>2014</v>
      </c>
      <c r="C1439" s="5">
        <f>MONTH(Table1[[#This Row],[Order Date]])</f>
        <v>11</v>
      </c>
      <c r="D1439" t="s">
        <v>1548</v>
      </c>
      <c r="E1439" t="s">
        <v>245</v>
      </c>
      <c r="F1439" t="s">
        <v>34</v>
      </c>
      <c r="G1439" t="s">
        <v>47</v>
      </c>
      <c r="H1439" t="s">
        <v>1554</v>
      </c>
      <c r="I1439">
        <v>410.35</v>
      </c>
      <c r="J1439">
        <v>3</v>
      </c>
      <c r="K1439">
        <v>-51.29</v>
      </c>
    </row>
    <row r="1440" spans="1:11" ht="16.5" x14ac:dyDescent="0.3">
      <c r="A1440" s="1">
        <v>41946</v>
      </c>
      <c r="B1440" s="5">
        <f>YEAR(Table1[[#This Row],[Order Date]])</f>
        <v>2014</v>
      </c>
      <c r="C1440" s="5">
        <f>MONTH(Table1[[#This Row],[Order Date]])</f>
        <v>11</v>
      </c>
      <c r="D1440" t="s">
        <v>1555</v>
      </c>
      <c r="E1440" t="s">
        <v>177</v>
      </c>
      <c r="F1440" t="s">
        <v>11</v>
      </c>
      <c r="G1440" t="s">
        <v>20</v>
      </c>
      <c r="H1440" t="s">
        <v>899</v>
      </c>
      <c r="I1440">
        <v>5.76</v>
      </c>
      <c r="J1440">
        <v>2</v>
      </c>
      <c r="K1440">
        <v>2.82</v>
      </c>
    </row>
    <row r="1441" spans="1:11" ht="16.5" x14ac:dyDescent="0.3">
      <c r="A1441" s="1">
        <v>41946</v>
      </c>
      <c r="B1441" s="5">
        <f>YEAR(Table1[[#This Row],[Order Date]])</f>
        <v>2014</v>
      </c>
      <c r="C1441" s="5">
        <f>MONTH(Table1[[#This Row],[Order Date]])</f>
        <v>11</v>
      </c>
      <c r="D1441" t="s">
        <v>536</v>
      </c>
      <c r="E1441" t="s">
        <v>996</v>
      </c>
      <c r="F1441" t="s">
        <v>39</v>
      </c>
      <c r="G1441" t="s">
        <v>52</v>
      </c>
      <c r="H1441" t="s">
        <v>1556</v>
      </c>
      <c r="I1441">
        <v>89.97</v>
      </c>
      <c r="J1441">
        <v>3</v>
      </c>
      <c r="K1441">
        <v>18.89</v>
      </c>
    </row>
    <row r="1442" spans="1:11" ht="16.5" x14ac:dyDescent="0.3">
      <c r="A1442" s="1">
        <v>41946</v>
      </c>
      <c r="B1442" s="5">
        <f>YEAR(Table1[[#This Row],[Order Date]])</f>
        <v>2014</v>
      </c>
      <c r="C1442" s="5">
        <f>MONTH(Table1[[#This Row],[Order Date]])</f>
        <v>11</v>
      </c>
      <c r="D1442" t="s">
        <v>1557</v>
      </c>
      <c r="E1442" t="s">
        <v>27</v>
      </c>
      <c r="F1442" t="s">
        <v>11</v>
      </c>
      <c r="G1442" t="s">
        <v>24</v>
      </c>
      <c r="H1442" t="s">
        <v>541</v>
      </c>
      <c r="I1442">
        <v>6.72</v>
      </c>
      <c r="J1442">
        <v>4</v>
      </c>
      <c r="K1442">
        <v>3.36</v>
      </c>
    </row>
    <row r="1443" spans="1:11" ht="16.5" x14ac:dyDescent="0.3">
      <c r="A1443" s="1">
        <v>41947</v>
      </c>
      <c r="B1443" s="5">
        <f>YEAR(Table1[[#This Row],[Order Date]])</f>
        <v>2014</v>
      </c>
      <c r="C1443" s="5">
        <f>MONTH(Table1[[#This Row],[Order Date]])</f>
        <v>11</v>
      </c>
      <c r="D1443" t="s">
        <v>180</v>
      </c>
      <c r="E1443" t="s">
        <v>149</v>
      </c>
      <c r="F1443" t="s">
        <v>34</v>
      </c>
      <c r="G1443" t="s">
        <v>35</v>
      </c>
      <c r="H1443" t="s">
        <v>542</v>
      </c>
      <c r="I1443">
        <v>135.88</v>
      </c>
      <c r="J1443">
        <v>1</v>
      </c>
      <c r="K1443">
        <v>24.16</v>
      </c>
    </row>
    <row r="1444" spans="1:11" ht="16.5" x14ac:dyDescent="0.3">
      <c r="A1444" s="1">
        <v>41947</v>
      </c>
      <c r="B1444" s="5">
        <f>YEAR(Table1[[#This Row],[Order Date]])</f>
        <v>2014</v>
      </c>
      <c r="C1444" s="5">
        <f>MONTH(Table1[[#This Row],[Order Date]])</f>
        <v>11</v>
      </c>
      <c r="D1444" t="s">
        <v>180</v>
      </c>
      <c r="E1444" t="s">
        <v>149</v>
      </c>
      <c r="F1444" t="s">
        <v>39</v>
      </c>
      <c r="G1444" t="s">
        <v>302</v>
      </c>
      <c r="H1444" t="s">
        <v>1558</v>
      </c>
      <c r="I1444">
        <v>3991.98</v>
      </c>
      <c r="J1444">
        <v>2</v>
      </c>
      <c r="K1444">
        <v>1995.99</v>
      </c>
    </row>
    <row r="1445" spans="1:11" ht="16.5" x14ac:dyDescent="0.3">
      <c r="A1445" s="1">
        <v>41947</v>
      </c>
      <c r="B1445" s="5">
        <f>YEAR(Table1[[#This Row],[Order Date]])</f>
        <v>2014</v>
      </c>
      <c r="C1445" s="5">
        <f>MONTH(Table1[[#This Row],[Order Date]])</f>
        <v>11</v>
      </c>
      <c r="D1445" t="s">
        <v>180</v>
      </c>
      <c r="E1445" t="s">
        <v>149</v>
      </c>
      <c r="F1445" t="s">
        <v>39</v>
      </c>
      <c r="G1445" t="s">
        <v>40</v>
      </c>
      <c r="H1445" t="s">
        <v>863</v>
      </c>
      <c r="I1445">
        <v>275.94</v>
      </c>
      <c r="J1445">
        <v>6</v>
      </c>
      <c r="K1445">
        <v>80.02</v>
      </c>
    </row>
    <row r="1446" spans="1:11" ht="16.5" x14ac:dyDescent="0.3">
      <c r="A1446" s="1">
        <v>41947</v>
      </c>
      <c r="B1446" s="5">
        <f>YEAR(Table1[[#This Row],[Order Date]])</f>
        <v>2014</v>
      </c>
      <c r="C1446" s="5">
        <f>MONTH(Table1[[#This Row],[Order Date]])</f>
        <v>11</v>
      </c>
      <c r="D1446" t="s">
        <v>180</v>
      </c>
      <c r="E1446" t="s">
        <v>149</v>
      </c>
      <c r="F1446" t="s">
        <v>39</v>
      </c>
      <c r="G1446" t="s">
        <v>52</v>
      </c>
      <c r="H1446" t="s">
        <v>1559</v>
      </c>
      <c r="I1446">
        <v>360</v>
      </c>
      <c r="J1446">
        <v>4</v>
      </c>
      <c r="K1446">
        <v>129.6</v>
      </c>
    </row>
    <row r="1447" spans="1:11" ht="16.5" x14ac:dyDescent="0.3">
      <c r="A1447" s="1">
        <v>41947</v>
      </c>
      <c r="B1447" s="5">
        <f>YEAR(Table1[[#This Row],[Order Date]])</f>
        <v>2014</v>
      </c>
      <c r="C1447" s="5">
        <f>MONTH(Table1[[#This Row],[Order Date]])</f>
        <v>11</v>
      </c>
      <c r="D1447" t="s">
        <v>180</v>
      </c>
      <c r="E1447" t="s">
        <v>149</v>
      </c>
      <c r="F1447" t="s">
        <v>11</v>
      </c>
      <c r="G1447" t="s">
        <v>18</v>
      </c>
      <c r="H1447" t="s">
        <v>1560</v>
      </c>
      <c r="I1447">
        <v>43.57</v>
      </c>
      <c r="J1447">
        <v>1</v>
      </c>
      <c r="K1447">
        <v>13.07</v>
      </c>
    </row>
    <row r="1448" spans="1:11" ht="16.5" x14ac:dyDescent="0.3">
      <c r="A1448" s="1">
        <v>41947</v>
      </c>
      <c r="B1448" s="5">
        <f>YEAR(Table1[[#This Row],[Order Date]])</f>
        <v>2014</v>
      </c>
      <c r="C1448" s="5">
        <f>MONTH(Table1[[#This Row],[Order Date]])</f>
        <v>11</v>
      </c>
      <c r="D1448" t="s">
        <v>1289</v>
      </c>
      <c r="E1448" t="s">
        <v>245</v>
      </c>
      <c r="F1448" t="s">
        <v>11</v>
      </c>
      <c r="G1448" t="s">
        <v>43</v>
      </c>
      <c r="H1448" t="s">
        <v>1561</v>
      </c>
      <c r="I1448">
        <v>8.3800000000000008</v>
      </c>
      <c r="J1448">
        <v>3</v>
      </c>
      <c r="K1448">
        <v>2.72</v>
      </c>
    </row>
    <row r="1449" spans="1:11" ht="16.5" x14ac:dyDescent="0.3">
      <c r="A1449" s="1">
        <v>41947</v>
      </c>
      <c r="B1449" s="5">
        <f>YEAR(Table1[[#This Row],[Order Date]])</f>
        <v>2014</v>
      </c>
      <c r="C1449" s="5">
        <f>MONTH(Table1[[#This Row],[Order Date]])</f>
        <v>11</v>
      </c>
      <c r="D1449" t="s">
        <v>1289</v>
      </c>
      <c r="E1449" t="s">
        <v>245</v>
      </c>
      <c r="F1449" t="s">
        <v>11</v>
      </c>
      <c r="G1449" t="s">
        <v>92</v>
      </c>
      <c r="H1449" t="s">
        <v>764</v>
      </c>
      <c r="I1449">
        <v>58.24</v>
      </c>
      <c r="J1449">
        <v>5</v>
      </c>
      <c r="K1449">
        <v>5.0999999999999996</v>
      </c>
    </row>
    <row r="1450" spans="1:11" ht="16.5" x14ac:dyDescent="0.3">
      <c r="A1450" s="1">
        <v>41947</v>
      </c>
      <c r="B1450" s="5">
        <f>YEAR(Table1[[#This Row],[Order Date]])</f>
        <v>2014</v>
      </c>
      <c r="C1450" s="5">
        <f>MONTH(Table1[[#This Row],[Order Date]])</f>
        <v>11</v>
      </c>
      <c r="D1450" t="s">
        <v>1562</v>
      </c>
      <c r="E1450" t="s">
        <v>27</v>
      </c>
      <c r="F1450" t="s">
        <v>34</v>
      </c>
      <c r="G1450" t="s">
        <v>47</v>
      </c>
      <c r="H1450" t="s">
        <v>1318</v>
      </c>
      <c r="I1450">
        <v>35.340000000000003</v>
      </c>
      <c r="J1450">
        <v>2</v>
      </c>
      <c r="K1450">
        <v>13.43</v>
      </c>
    </row>
    <row r="1451" spans="1:11" ht="16.5" x14ac:dyDescent="0.3">
      <c r="A1451" s="1">
        <v>41947</v>
      </c>
      <c r="B1451" s="5">
        <f>YEAR(Table1[[#This Row],[Order Date]])</f>
        <v>2014</v>
      </c>
      <c r="C1451" s="5">
        <f>MONTH(Table1[[#This Row],[Order Date]])</f>
        <v>11</v>
      </c>
      <c r="D1451" t="s">
        <v>1563</v>
      </c>
      <c r="E1451" t="s">
        <v>27</v>
      </c>
      <c r="F1451" t="s">
        <v>39</v>
      </c>
      <c r="G1451" t="s">
        <v>40</v>
      </c>
      <c r="H1451" t="s">
        <v>1564</v>
      </c>
      <c r="I1451">
        <v>666.34</v>
      </c>
      <c r="J1451">
        <v>7</v>
      </c>
      <c r="K1451">
        <v>66.63</v>
      </c>
    </row>
    <row r="1452" spans="1:11" ht="16.5" x14ac:dyDescent="0.3">
      <c r="A1452" s="1">
        <v>41947</v>
      </c>
      <c r="B1452" s="5">
        <f>YEAR(Table1[[#This Row],[Order Date]])</f>
        <v>2014</v>
      </c>
      <c r="C1452" s="5">
        <f>MONTH(Table1[[#This Row],[Order Date]])</f>
        <v>11</v>
      </c>
      <c r="D1452" t="s">
        <v>1563</v>
      </c>
      <c r="E1452" t="s">
        <v>27</v>
      </c>
      <c r="F1452" t="s">
        <v>34</v>
      </c>
      <c r="G1452" t="s">
        <v>145</v>
      </c>
      <c r="H1452" t="s">
        <v>790</v>
      </c>
      <c r="I1452">
        <v>573.73</v>
      </c>
      <c r="J1452">
        <v>4</v>
      </c>
      <c r="K1452">
        <v>-64.540000000000006</v>
      </c>
    </row>
    <row r="1453" spans="1:11" ht="16.5" x14ac:dyDescent="0.3">
      <c r="A1453" s="1">
        <v>41947</v>
      </c>
      <c r="B1453" s="5">
        <f>YEAR(Table1[[#This Row],[Order Date]])</f>
        <v>2014</v>
      </c>
      <c r="C1453" s="5">
        <f>MONTH(Table1[[#This Row],[Order Date]])</f>
        <v>11</v>
      </c>
      <c r="D1453" t="s">
        <v>1563</v>
      </c>
      <c r="E1453" t="s">
        <v>27</v>
      </c>
      <c r="F1453" t="s">
        <v>11</v>
      </c>
      <c r="G1453" t="s">
        <v>20</v>
      </c>
      <c r="H1453" t="s">
        <v>1565</v>
      </c>
      <c r="I1453">
        <v>21.94</v>
      </c>
      <c r="J1453">
        <v>3</v>
      </c>
      <c r="K1453">
        <v>8.23</v>
      </c>
    </row>
    <row r="1454" spans="1:11" ht="16.5" x14ac:dyDescent="0.3">
      <c r="A1454" s="1">
        <v>41947</v>
      </c>
      <c r="B1454" s="5">
        <f>YEAR(Table1[[#This Row],[Order Date]])</f>
        <v>2014</v>
      </c>
      <c r="C1454" s="5">
        <f>MONTH(Table1[[#This Row],[Order Date]])</f>
        <v>11</v>
      </c>
      <c r="D1454" t="s">
        <v>1563</v>
      </c>
      <c r="E1454" t="s">
        <v>27</v>
      </c>
      <c r="F1454" t="s">
        <v>11</v>
      </c>
      <c r="G1454" t="s">
        <v>12</v>
      </c>
      <c r="H1454" t="s">
        <v>1219</v>
      </c>
      <c r="I1454">
        <v>19.440000000000001</v>
      </c>
      <c r="J1454">
        <v>3</v>
      </c>
      <c r="K1454">
        <v>9.33</v>
      </c>
    </row>
    <row r="1455" spans="1:11" ht="16.5" x14ac:dyDescent="0.3">
      <c r="A1455" s="1">
        <v>41947</v>
      </c>
      <c r="B1455" s="5">
        <f>YEAR(Table1[[#This Row],[Order Date]])</f>
        <v>2014</v>
      </c>
      <c r="C1455" s="5">
        <f>MONTH(Table1[[#This Row],[Order Date]])</f>
        <v>11</v>
      </c>
      <c r="D1455" t="s">
        <v>1563</v>
      </c>
      <c r="E1455" t="s">
        <v>27</v>
      </c>
      <c r="F1455" t="s">
        <v>39</v>
      </c>
      <c r="G1455" t="s">
        <v>302</v>
      </c>
      <c r="H1455" t="s">
        <v>1566</v>
      </c>
      <c r="I1455">
        <v>447.97</v>
      </c>
      <c r="J1455">
        <v>4</v>
      </c>
      <c r="K1455">
        <v>139.99</v>
      </c>
    </row>
    <row r="1456" spans="1:11" ht="16.5" x14ac:dyDescent="0.3">
      <c r="A1456" s="1">
        <v>41947</v>
      </c>
      <c r="B1456" s="5">
        <f>YEAR(Table1[[#This Row],[Order Date]])</f>
        <v>2014</v>
      </c>
      <c r="C1456" s="5">
        <f>MONTH(Table1[[#This Row],[Order Date]])</f>
        <v>11</v>
      </c>
      <c r="D1456" t="s">
        <v>1223</v>
      </c>
      <c r="E1456" t="s">
        <v>149</v>
      </c>
      <c r="F1456" t="s">
        <v>11</v>
      </c>
      <c r="G1456" t="s">
        <v>20</v>
      </c>
      <c r="H1456" t="s">
        <v>1567</v>
      </c>
      <c r="I1456">
        <v>52.06</v>
      </c>
      <c r="J1456">
        <v>4</v>
      </c>
      <c r="K1456">
        <v>18.87</v>
      </c>
    </row>
    <row r="1457" spans="1:11" ht="16.5" x14ac:dyDescent="0.3">
      <c r="A1457" s="1">
        <v>41947</v>
      </c>
      <c r="B1457" s="5">
        <f>YEAR(Table1[[#This Row],[Order Date]])</f>
        <v>2014</v>
      </c>
      <c r="C1457" s="5">
        <f>MONTH(Table1[[#This Row],[Order Date]])</f>
        <v>11</v>
      </c>
      <c r="D1457" t="s">
        <v>1568</v>
      </c>
      <c r="E1457" t="s">
        <v>27</v>
      </c>
      <c r="F1457" t="s">
        <v>11</v>
      </c>
      <c r="G1457" t="s">
        <v>24</v>
      </c>
      <c r="H1457" t="s">
        <v>1569</v>
      </c>
      <c r="I1457">
        <v>2.94</v>
      </c>
      <c r="J1457">
        <v>1</v>
      </c>
      <c r="K1457">
        <v>0.79</v>
      </c>
    </row>
    <row r="1458" spans="1:11" ht="16.5" x14ac:dyDescent="0.3">
      <c r="A1458" s="1">
        <v>41948</v>
      </c>
      <c r="B1458" s="5">
        <f>YEAR(Table1[[#This Row],[Order Date]])</f>
        <v>2014</v>
      </c>
      <c r="C1458" s="5">
        <f>MONTH(Table1[[#This Row],[Order Date]])</f>
        <v>11</v>
      </c>
      <c r="D1458" t="s">
        <v>1143</v>
      </c>
      <c r="E1458" t="s">
        <v>27</v>
      </c>
      <c r="F1458" t="s">
        <v>34</v>
      </c>
      <c r="G1458" t="s">
        <v>47</v>
      </c>
      <c r="H1458" t="s">
        <v>1570</v>
      </c>
      <c r="I1458">
        <v>20.04</v>
      </c>
      <c r="J1458">
        <v>6</v>
      </c>
      <c r="K1458">
        <v>8.82</v>
      </c>
    </row>
    <row r="1459" spans="1:11" ht="16.5" x14ac:dyDescent="0.3">
      <c r="A1459" s="1">
        <v>41948</v>
      </c>
      <c r="B1459" s="5">
        <f>YEAR(Table1[[#This Row],[Order Date]])</f>
        <v>2014</v>
      </c>
      <c r="C1459" s="5">
        <f>MONTH(Table1[[#This Row],[Order Date]])</f>
        <v>11</v>
      </c>
      <c r="D1459" t="s">
        <v>215</v>
      </c>
      <c r="E1459" t="s">
        <v>55</v>
      </c>
      <c r="F1459" t="s">
        <v>39</v>
      </c>
      <c r="G1459" t="s">
        <v>52</v>
      </c>
      <c r="H1459" t="s">
        <v>598</v>
      </c>
      <c r="I1459">
        <v>47.79</v>
      </c>
      <c r="J1459">
        <v>3</v>
      </c>
      <c r="K1459">
        <v>16.25</v>
      </c>
    </row>
    <row r="1460" spans="1:11" ht="16.5" x14ac:dyDescent="0.3">
      <c r="A1460" s="1">
        <v>41948</v>
      </c>
      <c r="B1460" s="5">
        <f>YEAR(Table1[[#This Row],[Order Date]])</f>
        <v>2014</v>
      </c>
      <c r="C1460" s="5">
        <f>MONTH(Table1[[#This Row],[Order Date]])</f>
        <v>11</v>
      </c>
      <c r="D1460" t="s">
        <v>1571</v>
      </c>
      <c r="E1460" t="s">
        <v>23</v>
      </c>
      <c r="F1460" t="s">
        <v>34</v>
      </c>
      <c r="G1460" t="s">
        <v>47</v>
      </c>
      <c r="H1460" t="s">
        <v>1554</v>
      </c>
      <c r="I1460">
        <v>273.57</v>
      </c>
      <c r="J1460">
        <v>2</v>
      </c>
      <c r="K1460">
        <v>-34.200000000000003</v>
      </c>
    </row>
    <row r="1461" spans="1:11" ht="16.5" x14ac:dyDescent="0.3">
      <c r="A1461" s="1">
        <v>41948</v>
      </c>
      <c r="B1461" s="5">
        <f>YEAR(Table1[[#This Row],[Order Date]])</f>
        <v>2014</v>
      </c>
      <c r="C1461" s="5">
        <f>MONTH(Table1[[#This Row],[Order Date]])</f>
        <v>11</v>
      </c>
      <c r="D1461" t="s">
        <v>1571</v>
      </c>
      <c r="E1461" t="s">
        <v>23</v>
      </c>
      <c r="F1461" t="s">
        <v>11</v>
      </c>
      <c r="G1461" t="s">
        <v>20</v>
      </c>
      <c r="H1461" t="s">
        <v>627</v>
      </c>
      <c r="I1461">
        <v>13.19</v>
      </c>
      <c r="J1461">
        <v>2</v>
      </c>
      <c r="K1461">
        <v>-8.8000000000000007</v>
      </c>
    </row>
    <row r="1462" spans="1:11" ht="16.5" x14ac:dyDescent="0.3">
      <c r="A1462" s="1">
        <v>41948</v>
      </c>
      <c r="B1462" s="5">
        <f>YEAR(Table1[[#This Row],[Order Date]])</f>
        <v>2014</v>
      </c>
      <c r="C1462" s="5">
        <f>MONTH(Table1[[#This Row],[Order Date]])</f>
        <v>11</v>
      </c>
      <c r="D1462" t="s">
        <v>1571</v>
      </c>
      <c r="E1462" t="s">
        <v>23</v>
      </c>
      <c r="F1462" t="s">
        <v>11</v>
      </c>
      <c r="G1462" t="s">
        <v>18</v>
      </c>
      <c r="H1462" t="s">
        <v>1572</v>
      </c>
      <c r="I1462">
        <v>1080.0999999999999</v>
      </c>
      <c r="J1462">
        <v>6</v>
      </c>
      <c r="K1462">
        <v>-94.51</v>
      </c>
    </row>
    <row r="1463" spans="1:11" ht="16.5" x14ac:dyDescent="0.3">
      <c r="A1463" s="1">
        <v>41948</v>
      </c>
      <c r="B1463" s="5">
        <f>YEAR(Table1[[#This Row],[Order Date]])</f>
        <v>2014</v>
      </c>
      <c r="C1463" s="5">
        <f>MONTH(Table1[[#This Row],[Order Date]])</f>
        <v>11</v>
      </c>
      <c r="D1463" t="s">
        <v>1571</v>
      </c>
      <c r="E1463" t="s">
        <v>23</v>
      </c>
      <c r="F1463" t="s">
        <v>39</v>
      </c>
      <c r="G1463" t="s">
        <v>52</v>
      </c>
      <c r="H1463" t="s">
        <v>1461</v>
      </c>
      <c r="I1463">
        <v>51.56</v>
      </c>
      <c r="J1463">
        <v>5</v>
      </c>
      <c r="K1463">
        <v>-6.45</v>
      </c>
    </row>
    <row r="1464" spans="1:11" ht="16.5" x14ac:dyDescent="0.3">
      <c r="A1464" s="1">
        <v>41948</v>
      </c>
      <c r="B1464" s="5">
        <f>YEAR(Table1[[#This Row],[Order Date]])</f>
        <v>2014</v>
      </c>
      <c r="C1464" s="5">
        <f>MONTH(Table1[[#This Row],[Order Date]])</f>
        <v>11</v>
      </c>
      <c r="D1464" t="s">
        <v>1571</v>
      </c>
      <c r="E1464" t="s">
        <v>23</v>
      </c>
      <c r="F1464" t="s">
        <v>39</v>
      </c>
      <c r="G1464" t="s">
        <v>52</v>
      </c>
      <c r="H1464" t="s">
        <v>1573</v>
      </c>
      <c r="I1464">
        <v>58.42</v>
      </c>
      <c r="J1464">
        <v>2</v>
      </c>
      <c r="K1464">
        <v>16.79</v>
      </c>
    </row>
    <row r="1465" spans="1:11" ht="16.5" x14ac:dyDescent="0.3">
      <c r="A1465" s="1">
        <v>41948</v>
      </c>
      <c r="B1465" s="5">
        <f>YEAR(Table1[[#This Row],[Order Date]])</f>
        <v>2014</v>
      </c>
      <c r="C1465" s="5">
        <f>MONTH(Table1[[#This Row],[Order Date]])</f>
        <v>11</v>
      </c>
      <c r="D1465" t="s">
        <v>1574</v>
      </c>
      <c r="E1465" t="s">
        <v>55</v>
      </c>
      <c r="F1465" t="s">
        <v>34</v>
      </c>
      <c r="G1465" t="s">
        <v>35</v>
      </c>
      <c r="H1465" t="s">
        <v>1575</v>
      </c>
      <c r="I1465">
        <v>149.9</v>
      </c>
      <c r="J1465">
        <v>5</v>
      </c>
      <c r="K1465">
        <v>40.47</v>
      </c>
    </row>
    <row r="1466" spans="1:11" ht="16.5" x14ac:dyDescent="0.3">
      <c r="A1466" s="1">
        <v>41949</v>
      </c>
      <c r="B1466" s="5">
        <f>YEAR(Table1[[#This Row],[Order Date]])</f>
        <v>2014</v>
      </c>
      <c r="C1466" s="5">
        <f>MONTH(Table1[[#This Row],[Order Date]])</f>
        <v>11</v>
      </c>
      <c r="D1466" t="s">
        <v>680</v>
      </c>
      <c r="E1466" t="s">
        <v>30</v>
      </c>
      <c r="F1466" t="s">
        <v>11</v>
      </c>
      <c r="G1466" t="s">
        <v>12</v>
      </c>
      <c r="H1466" t="s">
        <v>240</v>
      </c>
      <c r="I1466">
        <v>43.68</v>
      </c>
      <c r="J1466">
        <v>6</v>
      </c>
      <c r="K1466">
        <v>20.97</v>
      </c>
    </row>
    <row r="1467" spans="1:11" ht="16.5" x14ac:dyDescent="0.3">
      <c r="A1467" s="1">
        <v>41950</v>
      </c>
      <c r="B1467" s="5">
        <f>YEAR(Table1[[#This Row],[Order Date]])</f>
        <v>2014</v>
      </c>
      <c r="C1467" s="5">
        <f>MONTH(Table1[[#This Row],[Order Date]])</f>
        <v>11</v>
      </c>
      <c r="D1467" t="s">
        <v>1576</v>
      </c>
      <c r="E1467" t="s">
        <v>10</v>
      </c>
      <c r="F1467" t="s">
        <v>11</v>
      </c>
      <c r="G1467" t="s">
        <v>20</v>
      </c>
      <c r="H1467" t="s">
        <v>1139</v>
      </c>
      <c r="I1467">
        <v>26.05</v>
      </c>
      <c r="J1467">
        <v>3</v>
      </c>
      <c r="K1467">
        <v>-44.28</v>
      </c>
    </row>
    <row r="1468" spans="1:11" ht="16.5" x14ac:dyDescent="0.3">
      <c r="A1468" s="1">
        <v>41950</v>
      </c>
      <c r="B1468" s="5">
        <f>YEAR(Table1[[#This Row],[Order Date]])</f>
        <v>2014</v>
      </c>
      <c r="C1468" s="5">
        <f>MONTH(Table1[[#This Row],[Order Date]])</f>
        <v>11</v>
      </c>
      <c r="D1468" t="s">
        <v>1576</v>
      </c>
      <c r="E1468" t="s">
        <v>10</v>
      </c>
      <c r="F1468" t="s">
        <v>11</v>
      </c>
      <c r="G1468" t="s">
        <v>63</v>
      </c>
      <c r="H1468" t="s">
        <v>64</v>
      </c>
      <c r="I1468">
        <v>74.349999999999994</v>
      </c>
      <c r="J1468">
        <v>3</v>
      </c>
      <c r="K1468">
        <v>26.95</v>
      </c>
    </row>
    <row r="1469" spans="1:11" ht="16.5" x14ac:dyDescent="0.3">
      <c r="A1469" s="1">
        <v>41950</v>
      </c>
      <c r="B1469" s="5">
        <f>YEAR(Table1[[#This Row],[Order Date]])</f>
        <v>2014</v>
      </c>
      <c r="C1469" s="5">
        <f>MONTH(Table1[[#This Row],[Order Date]])</f>
        <v>11</v>
      </c>
      <c r="D1469" t="s">
        <v>1138</v>
      </c>
      <c r="E1469" t="s">
        <v>27</v>
      </c>
      <c r="F1469" t="s">
        <v>11</v>
      </c>
      <c r="G1469" t="s">
        <v>20</v>
      </c>
      <c r="H1469" t="s">
        <v>627</v>
      </c>
      <c r="I1469">
        <v>123.14</v>
      </c>
      <c r="J1469">
        <v>7</v>
      </c>
      <c r="K1469">
        <v>46.18</v>
      </c>
    </row>
    <row r="1470" spans="1:11" ht="16.5" x14ac:dyDescent="0.3">
      <c r="A1470" s="1">
        <v>41950</v>
      </c>
      <c r="B1470" s="5">
        <f>YEAR(Table1[[#This Row],[Order Date]])</f>
        <v>2014</v>
      </c>
      <c r="C1470" s="5">
        <f>MONTH(Table1[[#This Row],[Order Date]])</f>
        <v>11</v>
      </c>
      <c r="D1470" t="s">
        <v>768</v>
      </c>
      <c r="E1470" t="s">
        <v>10</v>
      </c>
      <c r="F1470" t="s">
        <v>34</v>
      </c>
      <c r="G1470" t="s">
        <v>35</v>
      </c>
      <c r="H1470" t="s">
        <v>792</v>
      </c>
      <c r="I1470">
        <v>683.14</v>
      </c>
      <c r="J1470">
        <v>4</v>
      </c>
      <c r="K1470">
        <v>0</v>
      </c>
    </row>
    <row r="1471" spans="1:11" ht="16.5" x14ac:dyDescent="0.3">
      <c r="A1471" s="1">
        <v>41950</v>
      </c>
      <c r="B1471" s="5">
        <f>YEAR(Table1[[#This Row],[Order Date]])</f>
        <v>2014</v>
      </c>
      <c r="C1471" s="5">
        <f>MONTH(Table1[[#This Row],[Order Date]])</f>
        <v>11</v>
      </c>
      <c r="D1471" t="s">
        <v>768</v>
      </c>
      <c r="E1471" t="s">
        <v>10</v>
      </c>
      <c r="F1471" t="s">
        <v>11</v>
      </c>
      <c r="G1471" t="s">
        <v>20</v>
      </c>
      <c r="H1471" t="s">
        <v>1577</v>
      </c>
      <c r="I1471">
        <v>1.48</v>
      </c>
      <c r="J1471">
        <v>3</v>
      </c>
      <c r="K1471">
        <v>-2.21</v>
      </c>
    </row>
    <row r="1472" spans="1:11" ht="16.5" x14ac:dyDescent="0.3">
      <c r="A1472" s="1">
        <v>41950</v>
      </c>
      <c r="B1472" s="5">
        <f>YEAR(Table1[[#This Row],[Order Date]])</f>
        <v>2014</v>
      </c>
      <c r="C1472" s="5">
        <f>MONTH(Table1[[#This Row],[Order Date]])</f>
        <v>11</v>
      </c>
      <c r="D1472" t="s">
        <v>768</v>
      </c>
      <c r="E1472" t="s">
        <v>10</v>
      </c>
      <c r="F1472" t="s">
        <v>11</v>
      </c>
      <c r="G1472" t="s">
        <v>200</v>
      </c>
      <c r="H1472" t="s">
        <v>1578</v>
      </c>
      <c r="I1472">
        <v>40.71</v>
      </c>
      <c r="J1472">
        <v>7</v>
      </c>
      <c r="K1472">
        <v>3.56</v>
      </c>
    </row>
    <row r="1473" spans="1:11" ht="16.5" x14ac:dyDescent="0.3">
      <c r="A1473" s="1">
        <v>41950</v>
      </c>
      <c r="B1473" s="5">
        <f>YEAR(Table1[[#This Row],[Order Date]])</f>
        <v>2014</v>
      </c>
      <c r="C1473" s="5">
        <f>MONTH(Table1[[#This Row],[Order Date]])</f>
        <v>11</v>
      </c>
      <c r="D1473" t="s">
        <v>1258</v>
      </c>
      <c r="E1473" t="s">
        <v>157</v>
      </c>
      <c r="F1473" t="s">
        <v>11</v>
      </c>
      <c r="G1473" t="s">
        <v>92</v>
      </c>
      <c r="H1473" t="s">
        <v>199</v>
      </c>
      <c r="I1473">
        <v>245.88</v>
      </c>
      <c r="J1473">
        <v>6</v>
      </c>
      <c r="K1473">
        <v>68.849999999999994</v>
      </c>
    </row>
    <row r="1474" spans="1:11" ht="16.5" x14ac:dyDescent="0.3">
      <c r="A1474" s="1">
        <v>41950</v>
      </c>
      <c r="B1474" s="5">
        <f>YEAR(Table1[[#This Row],[Order Date]])</f>
        <v>2014</v>
      </c>
      <c r="C1474" s="5">
        <f>MONTH(Table1[[#This Row],[Order Date]])</f>
        <v>11</v>
      </c>
      <c r="D1474" t="s">
        <v>1258</v>
      </c>
      <c r="E1474" t="s">
        <v>157</v>
      </c>
      <c r="F1474" t="s">
        <v>11</v>
      </c>
      <c r="G1474" t="s">
        <v>18</v>
      </c>
      <c r="H1474" t="s">
        <v>1171</v>
      </c>
      <c r="I1474">
        <v>36.630000000000003</v>
      </c>
      <c r="J1474">
        <v>3</v>
      </c>
      <c r="K1474">
        <v>9.89</v>
      </c>
    </row>
    <row r="1475" spans="1:11" ht="16.5" x14ac:dyDescent="0.3">
      <c r="A1475" s="1">
        <v>41950</v>
      </c>
      <c r="B1475" s="5">
        <f>YEAR(Table1[[#This Row],[Order Date]])</f>
        <v>2014</v>
      </c>
      <c r="C1475" s="5">
        <f>MONTH(Table1[[#This Row],[Order Date]])</f>
        <v>11</v>
      </c>
      <c r="D1475" t="s">
        <v>1258</v>
      </c>
      <c r="E1475" t="s">
        <v>157</v>
      </c>
      <c r="F1475" t="s">
        <v>11</v>
      </c>
      <c r="G1475" t="s">
        <v>18</v>
      </c>
      <c r="H1475" t="s">
        <v>585</v>
      </c>
      <c r="I1475">
        <v>22.58</v>
      </c>
      <c r="J1475">
        <v>2</v>
      </c>
      <c r="K1475">
        <v>5.87</v>
      </c>
    </row>
    <row r="1476" spans="1:11" ht="16.5" x14ac:dyDescent="0.3">
      <c r="A1476" s="1">
        <v>41950</v>
      </c>
      <c r="B1476" s="5">
        <f>YEAR(Table1[[#This Row],[Order Date]])</f>
        <v>2014</v>
      </c>
      <c r="C1476" s="5">
        <f>MONTH(Table1[[#This Row],[Order Date]])</f>
        <v>11</v>
      </c>
      <c r="D1476" t="s">
        <v>1258</v>
      </c>
      <c r="E1476" t="s">
        <v>157</v>
      </c>
      <c r="F1476" t="s">
        <v>11</v>
      </c>
      <c r="G1476" t="s">
        <v>20</v>
      </c>
      <c r="H1476" t="s">
        <v>559</v>
      </c>
      <c r="I1476">
        <v>12.39</v>
      </c>
      <c r="J1476">
        <v>3</v>
      </c>
      <c r="K1476">
        <v>5.82</v>
      </c>
    </row>
    <row r="1477" spans="1:11" ht="16.5" x14ac:dyDescent="0.3">
      <c r="A1477" s="1">
        <v>41950</v>
      </c>
      <c r="B1477" s="5">
        <f>YEAR(Table1[[#This Row],[Order Date]])</f>
        <v>2014</v>
      </c>
      <c r="C1477" s="5">
        <f>MONTH(Table1[[#This Row],[Order Date]])</f>
        <v>11</v>
      </c>
      <c r="D1477" t="s">
        <v>788</v>
      </c>
      <c r="E1477" t="s">
        <v>149</v>
      </c>
      <c r="F1477" t="s">
        <v>11</v>
      </c>
      <c r="G1477" t="s">
        <v>43</v>
      </c>
      <c r="H1477" t="s">
        <v>496</v>
      </c>
      <c r="I1477">
        <v>5.92</v>
      </c>
      <c r="J1477">
        <v>4</v>
      </c>
      <c r="K1477">
        <v>2.84</v>
      </c>
    </row>
    <row r="1478" spans="1:11" ht="16.5" x14ac:dyDescent="0.3">
      <c r="A1478" s="1">
        <v>41950</v>
      </c>
      <c r="B1478" s="5">
        <f>YEAR(Table1[[#This Row],[Order Date]])</f>
        <v>2014</v>
      </c>
      <c r="C1478" s="5">
        <f>MONTH(Table1[[#This Row],[Order Date]])</f>
        <v>11</v>
      </c>
      <c r="D1478" t="s">
        <v>788</v>
      </c>
      <c r="E1478" t="s">
        <v>149</v>
      </c>
      <c r="F1478" t="s">
        <v>11</v>
      </c>
      <c r="G1478" t="s">
        <v>12</v>
      </c>
      <c r="H1478" t="s">
        <v>1141</v>
      </c>
      <c r="I1478">
        <v>30.18</v>
      </c>
      <c r="J1478">
        <v>3</v>
      </c>
      <c r="K1478">
        <v>13.88</v>
      </c>
    </row>
    <row r="1479" spans="1:11" ht="16.5" x14ac:dyDescent="0.3">
      <c r="A1479" s="1">
        <v>41950</v>
      </c>
      <c r="B1479" s="5">
        <f>YEAR(Table1[[#This Row],[Order Date]])</f>
        <v>2014</v>
      </c>
      <c r="C1479" s="5">
        <f>MONTH(Table1[[#This Row],[Order Date]])</f>
        <v>11</v>
      </c>
      <c r="D1479" t="s">
        <v>208</v>
      </c>
      <c r="E1479" t="s">
        <v>91</v>
      </c>
      <c r="F1479" t="s">
        <v>11</v>
      </c>
      <c r="G1479" t="s">
        <v>12</v>
      </c>
      <c r="H1479" t="s">
        <v>880</v>
      </c>
      <c r="I1479">
        <v>25.92</v>
      </c>
      <c r="J1479">
        <v>5</v>
      </c>
      <c r="K1479">
        <v>9.07</v>
      </c>
    </row>
    <row r="1480" spans="1:11" ht="16.5" x14ac:dyDescent="0.3">
      <c r="A1480" s="1">
        <v>41950</v>
      </c>
      <c r="B1480" s="5">
        <f>YEAR(Table1[[#This Row],[Order Date]])</f>
        <v>2014</v>
      </c>
      <c r="C1480" s="5">
        <f>MONTH(Table1[[#This Row],[Order Date]])</f>
        <v>11</v>
      </c>
      <c r="D1480" t="s">
        <v>208</v>
      </c>
      <c r="E1480" t="s">
        <v>91</v>
      </c>
      <c r="F1480" t="s">
        <v>11</v>
      </c>
      <c r="G1480" t="s">
        <v>24</v>
      </c>
      <c r="H1480" t="s">
        <v>1579</v>
      </c>
      <c r="I1480">
        <v>120.77</v>
      </c>
      <c r="J1480">
        <v>4</v>
      </c>
      <c r="K1480">
        <v>9.06</v>
      </c>
    </row>
    <row r="1481" spans="1:11" ht="16.5" x14ac:dyDescent="0.3">
      <c r="A1481" s="1">
        <v>41951</v>
      </c>
      <c r="B1481" s="5">
        <f>YEAR(Table1[[#This Row],[Order Date]])</f>
        <v>2014</v>
      </c>
      <c r="C1481" s="5">
        <f>MONTH(Table1[[#This Row],[Order Date]])</f>
        <v>11</v>
      </c>
      <c r="D1481" t="s">
        <v>622</v>
      </c>
      <c r="E1481" t="s">
        <v>27</v>
      </c>
      <c r="F1481" t="s">
        <v>39</v>
      </c>
      <c r="G1481" t="s">
        <v>40</v>
      </c>
      <c r="H1481" t="s">
        <v>1580</v>
      </c>
      <c r="I1481">
        <v>333.58</v>
      </c>
      <c r="J1481">
        <v>3</v>
      </c>
      <c r="K1481">
        <v>25.02</v>
      </c>
    </row>
    <row r="1482" spans="1:11" ht="16.5" x14ac:dyDescent="0.3">
      <c r="A1482" s="1">
        <v>41952</v>
      </c>
      <c r="B1482" s="5">
        <f>YEAR(Table1[[#This Row],[Order Date]])</f>
        <v>2014</v>
      </c>
      <c r="C1482" s="5">
        <f>MONTH(Table1[[#This Row],[Order Date]])</f>
        <v>11</v>
      </c>
      <c r="D1482" t="s">
        <v>1145</v>
      </c>
      <c r="E1482" t="s">
        <v>27</v>
      </c>
      <c r="F1482" t="s">
        <v>11</v>
      </c>
      <c r="G1482" t="s">
        <v>18</v>
      </c>
      <c r="H1482" t="s">
        <v>19</v>
      </c>
      <c r="I1482">
        <v>340.92</v>
      </c>
      <c r="J1482">
        <v>3</v>
      </c>
      <c r="K1482">
        <v>3.41</v>
      </c>
    </row>
    <row r="1483" spans="1:11" ht="16.5" x14ac:dyDescent="0.3">
      <c r="A1483" s="1">
        <v>41952</v>
      </c>
      <c r="B1483" s="5">
        <f>YEAR(Table1[[#This Row],[Order Date]])</f>
        <v>2014</v>
      </c>
      <c r="C1483" s="5">
        <f>MONTH(Table1[[#This Row],[Order Date]])</f>
        <v>11</v>
      </c>
      <c r="D1483" t="s">
        <v>1145</v>
      </c>
      <c r="E1483" t="s">
        <v>27</v>
      </c>
      <c r="F1483" t="s">
        <v>34</v>
      </c>
      <c r="G1483" t="s">
        <v>74</v>
      </c>
      <c r="H1483" t="s">
        <v>1581</v>
      </c>
      <c r="I1483">
        <v>222.67</v>
      </c>
      <c r="J1483">
        <v>2</v>
      </c>
      <c r="K1483">
        <v>10.48</v>
      </c>
    </row>
    <row r="1484" spans="1:11" ht="16.5" x14ac:dyDescent="0.3">
      <c r="A1484" s="1">
        <v>41952</v>
      </c>
      <c r="B1484" s="5">
        <f>YEAR(Table1[[#This Row],[Order Date]])</f>
        <v>2014</v>
      </c>
      <c r="C1484" s="5">
        <f>MONTH(Table1[[#This Row],[Order Date]])</f>
        <v>11</v>
      </c>
      <c r="D1484" t="s">
        <v>1145</v>
      </c>
      <c r="E1484" t="s">
        <v>27</v>
      </c>
      <c r="F1484" t="s">
        <v>39</v>
      </c>
      <c r="G1484" t="s">
        <v>40</v>
      </c>
      <c r="H1484" t="s">
        <v>750</v>
      </c>
      <c r="I1484">
        <v>703.97</v>
      </c>
      <c r="J1484">
        <v>4</v>
      </c>
      <c r="K1484">
        <v>88</v>
      </c>
    </row>
    <row r="1485" spans="1:11" ht="16.5" x14ac:dyDescent="0.3">
      <c r="A1485" s="1">
        <v>41952</v>
      </c>
      <c r="B1485" s="5">
        <f>YEAR(Table1[[#This Row],[Order Date]])</f>
        <v>2014</v>
      </c>
      <c r="C1485" s="5">
        <f>MONTH(Table1[[#This Row],[Order Date]])</f>
        <v>11</v>
      </c>
      <c r="D1485" t="s">
        <v>1145</v>
      </c>
      <c r="E1485" t="s">
        <v>27</v>
      </c>
      <c r="F1485" t="s">
        <v>11</v>
      </c>
      <c r="G1485" t="s">
        <v>18</v>
      </c>
      <c r="H1485" t="s">
        <v>1331</v>
      </c>
      <c r="I1485">
        <v>92.52</v>
      </c>
      <c r="J1485">
        <v>6</v>
      </c>
      <c r="K1485">
        <v>24.98</v>
      </c>
    </row>
    <row r="1486" spans="1:11" ht="16.5" x14ac:dyDescent="0.3">
      <c r="A1486" s="1">
        <v>41952</v>
      </c>
      <c r="B1486" s="5">
        <f>YEAR(Table1[[#This Row],[Order Date]])</f>
        <v>2014</v>
      </c>
      <c r="C1486" s="5">
        <f>MONTH(Table1[[#This Row],[Order Date]])</f>
        <v>11</v>
      </c>
      <c r="D1486" t="s">
        <v>1145</v>
      </c>
      <c r="E1486" t="s">
        <v>27</v>
      </c>
      <c r="F1486" t="s">
        <v>11</v>
      </c>
      <c r="G1486" t="s">
        <v>12</v>
      </c>
      <c r="H1486" t="s">
        <v>1582</v>
      </c>
      <c r="I1486">
        <v>62.65</v>
      </c>
      <c r="J1486">
        <v>7</v>
      </c>
      <c r="K1486">
        <v>28.82</v>
      </c>
    </row>
    <row r="1487" spans="1:11" ht="16.5" x14ac:dyDescent="0.3">
      <c r="A1487" s="1">
        <v>41952</v>
      </c>
      <c r="B1487" s="5">
        <f>YEAR(Table1[[#This Row],[Order Date]])</f>
        <v>2014</v>
      </c>
      <c r="C1487" s="5">
        <f>MONTH(Table1[[#This Row],[Order Date]])</f>
        <v>11</v>
      </c>
      <c r="D1487" t="s">
        <v>1145</v>
      </c>
      <c r="E1487" t="s">
        <v>27</v>
      </c>
      <c r="F1487" t="s">
        <v>11</v>
      </c>
      <c r="G1487" t="s">
        <v>12</v>
      </c>
      <c r="H1487" t="s">
        <v>1583</v>
      </c>
      <c r="I1487">
        <v>94.85</v>
      </c>
      <c r="J1487">
        <v>5</v>
      </c>
      <c r="K1487">
        <v>45.53</v>
      </c>
    </row>
    <row r="1488" spans="1:11" ht="16.5" x14ac:dyDescent="0.3">
      <c r="A1488" s="1">
        <v>41952</v>
      </c>
      <c r="B1488" s="5">
        <f>YEAR(Table1[[#This Row],[Order Date]])</f>
        <v>2014</v>
      </c>
      <c r="C1488" s="5">
        <f>MONTH(Table1[[#This Row],[Order Date]])</f>
        <v>11</v>
      </c>
      <c r="D1488" t="s">
        <v>1584</v>
      </c>
      <c r="E1488" t="s">
        <v>149</v>
      </c>
      <c r="F1488" t="s">
        <v>34</v>
      </c>
      <c r="G1488" t="s">
        <v>47</v>
      </c>
      <c r="H1488" t="s">
        <v>1585</v>
      </c>
      <c r="I1488">
        <v>56.52</v>
      </c>
      <c r="J1488">
        <v>9</v>
      </c>
      <c r="K1488">
        <v>21.48</v>
      </c>
    </row>
    <row r="1489" spans="1:11" ht="16.5" x14ac:dyDescent="0.3">
      <c r="A1489" s="1">
        <v>41953</v>
      </c>
      <c r="B1489" s="5">
        <f>YEAR(Table1[[#This Row],[Order Date]])</f>
        <v>2014</v>
      </c>
      <c r="C1489" s="5">
        <f>MONTH(Table1[[#This Row],[Order Date]])</f>
        <v>11</v>
      </c>
      <c r="D1489" t="s">
        <v>465</v>
      </c>
      <c r="E1489" t="s">
        <v>27</v>
      </c>
      <c r="F1489" t="s">
        <v>39</v>
      </c>
      <c r="G1489" t="s">
        <v>40</v>
      </c>
      <c r="H1489" t="s">
        <v>138</v>
      </c>
      <c r="I1489">
        <v>601.54</v>
      </c>
      <c r="J1489">
        <v>8</v>
      </c>
      <c r="K1489">
        <v>60.15</v>
      </c>
    </row>
    <row r="1490" spans="1:11" ht="16.5" x14ac:dyDescent="0.3">
      <c r="A1490" s="1">
        <v>41953</v>
      </c>
      <c r="B1490" s="5">
        <f>YEAR(Table1[[#This Row],[Order Date]])</f>
        <v>2014</v>
      </c>
      <c r="C1490" s="5">
        <f>MONTH(Table1[[#This Row],[Order Date]])</f>
        <v>11</v>
      </c>
      <c r="D1490" t="s">
        <v>465</v>
      </c>
      <c r="E1490" t="s">
        <v>27</v>
      </c>
      <c r="F1490" t="s">
        <v>39</v>
      </c>
      <c r="G1490" t="s">
        <v>52</v>
      </c>
      <c r="H1490" t="s">
        <v>1243</v>
      </c>
      <c r="I1490">
        <v>10.99</v>
      </c>
      <c r="J1490">
        <v>1</v>
      </c>
      <c r="K1490">
        <v>4.29</v>
      </c>
    </row>
    <row r="1491" spans="1:11" ht="16.5" x14ac:dyDescent="0.3">
      <c r="A1491" s="1">
        <v>41953</v>
      </c>
      <c r="B1491" s="5">
        <f>YEAR(Table1[[#This Row],[Order Date]])</f>
        <v>2014</v>
      </c>
      <c r="C1491" s="5">
        <f>MONTH(Table1[[#This Row],[Order Date]])</f>
        <v>11</v>
      </c>
      <c r="D1491" t="s">
        <v>465</v>
      </c>
      <c r="E1491" t="s">
        <v>27</v>
      </c>
      <c r="F1491" t="s">
        <v>34</v>
      </c>
      <c r="G1491" t="s">
        <v>47</v>
      </c>
      <c r="H1491" t="s">
        <v>1586</v>
      </c>
      <c r="I1491">
        <v>39.880000000000003</v>
      </c>
      <c r="J1491">
        <v>2</v>
      </c>
      <c r="K1491">
        <v>11.17</v>
      </c>
    </row>
    <row r="1492" spans="1:11" ht="16.5" x14ac:dyDescent="0.3">
      <c r="A1492" s="1">
        <v>41953</v>
      </c>
      <c r="B1492" s="5">
        <f>YEAR(Table1[[#This Row],[Order Date]])</f>
        <v>2014</v>
      </c>
      <c r="C1492" s="5">
        <f>MONTH(Table1[[#This Row],[Order Date]])</f>
        <v>11</v>
      </c>
      <c r="D1492" t="s">
        <v>465</v>
      </c>
      <c r="E1492" t="s">
        <v>27</v>
      </c>
      <c r="F1492" t="s">
        <v>11</v>
      </c>
      <c r="G1492" t="s">
        <v>12</v>
      </c>
      <c r="H1492" t="s">
        <v>284</v>
      </c>
      <c r="I1492">
        <v>62.24</v>
      </c>
      <c r="J1492">
        <v>8</v>
      </c>
      <c r="K1492">
        <v>28.01</v>
      </c>
    </row>
    <row r="1493" spans="1:11" ht="16.5" x14ac:dyDescent="0.3">
      <c r="A1493" s="1">
        <v>41953</v>
      </c>
      <c r="B1493" s="5">
        <f>YEAR(Table1[[#This Row],[Order Date]])</f>
        <v>2014</v>
      </c>
      <c r="C1493" s="5">
        <f>MONTH(Table1[[#This Row],[Order Date]])</f>
        <v>11</v>
      </c>
      <c r="D1493" t="s">
        <v>465</v>
      </c>
      <c r="E1493" t="s">
        <v>27</v>
      </c>
      <c r="F1493" t="s">
        <v>34</v>
      </c>
      <c r="G1493" t="s">
        <v>47</v>
      </c>
      <c r="H1493" t="s">
        <v>1587</v>
      </c>
      <c r="I1493">
        <v>53.2</v>
      </c>
      <c r="J1493">
        <v>5</v>
      </c>
      <c r="K1493">
        <v>14.9</v>
      </c>
    </row>
    <row r="1494" spans="1:11" ht="16.5" x14ac:dyDescent="0.3">
      <c r="A1494" s="1">
        <v>41953</v>
      </c>
      <c r="B1494" s="5">
        <f>YEAR(Table1[[#This Row],[Order Date]])</f>
        <v>2014</v>
      </c>
      <c r="C1494" s="5">
        <f>MONTH(Table1[[#This Row],[Order Date]])</f>
        <v>11</v>
      </c>
      <c r="D1494" t="s">
        <v>465</v>
      </c>
      <c r="E1494" t="s">
        <v>27</v>
      </c>
      <c r="F1494" t="s">
        <v>11</v>
      </c>
      <c r="G1494" t="s">
        <v>16</v>
      </c>
      <c r="H1494" t="s">
        <v>1588</v>
      </c>
      <c r="I1494">
        <v>39.840000000000003</v>
      </c>
      <c r="J1494">
        <v>8</v>
      </c>
      <c r="K1494">
        <v>18.329999999999998</v>
      </c>
    </row>
    <row r="1495" spans="1:11" ht="16.5" x14ac:dyDescent="0.3">
      <c r="A1495" s="1">
        <v>41953</v>
      </c>
      <c r="B1495" s="5">
        <f>YEAR(Table1[[#This Row],[Order Date]])</f>
        <v>2014</v>
      </c>
      <c r="C1495" s="5">
        <f>MONTH(Table1[[#This Row],[Order Date]])</f>
        <v>11</v>
      </c>
      <c r="D1495" t="s">
        <v>252</v>
      </c>
      <c r="E1495" t="s">
        <v>110</v>
      </c>
      <c r="F1495" t="s">
        <v>11</v>
      </c>
      <c r="G1495" t="s">
        <v>24</v>
      </c>
      <c r="H1495" t="s">
        <v>1589</v>
      </c>
      <c r="I1495">
        <v>3.9</v>
      </c>
      <c r="J1495">
        <v>2</v>
      </c>
      <c r="K1495">
        <v>1.52</v>
      </c>
    </row>
    <row r="1496" spans="1:11" ht="16.5" x14ac:dyDescent="0.3">
      <c r="A1496" s="1">
        <v>41953</v>
      </c>
      <c r="B1496" s="5">
        <f>YEAR(Table1[[#This Row],[Order Date]])</f>
        <v>2014</v>
      </c>
      <c r="C1496" s="5">
        <f>MONTH(Table1[[#This Row],[Order Date]])</f>
        <v>11</v>
      </c>
      <c r="D1496" t="s">
        <v>252</v>
      </c>
      <c r="E1496" t="s">
        <v>110</v>
      </c>
      <c r="F1496" t="s">
        <v>11</v>
      </c>
      <c r="G1496" t="s">
        <v>12</v>
      </c>
      <c r="H1496" t="s">
        <v>1590</v>
      </c>
      <c r="I1496">
        <v>12.84</v>
      </c>
      <c r="J1496">
        <v>3</v>
      </c>
      <c r="K1496">
        <v>5.78</v>
      </c>
    </row>
    <row r="1497" spans="1:11" ht="16.5" x14ac:dyDescent="0.3">
      <c r="A1497" s="1">
        <v>41953</v>
      </c>
      <c r="B1497" s="5">
        <f>YEAR(Table1[[#This Row],[Order Date]])</f>
        <v>2014</v>
      </c>
      <c r="C1497" s="5">
        <f>MONTH(Table1[[#This Row],[Order Date]])</f>
        <v>11</v>
      </c>
      <c r="D1497" t="s">
        <v>252</v>
      </c>
      <c r="E1497" t="s">
        <v>110</v>
      </c>
      <c r="F1497" t="s">
        <v>11</v>
      </c>
      <c r="G1497" t="s">
        <v>12</v>
      </c>
      <c r="H1497" t="s">
        <v>1591</v>
      </c>
      <c r="I1497">
        <v>15.84</v>
      </c>
      <c r="J1497">
        <v>3</v>
      </c>
      <c r="K1497">
        <v>7.13</v>
      </c>
    </row>
    <row r="1498" spans="1:11" ht="16.5" x14ac:dyDescent="0.3">
      <c r="A1498" s="1">
        <v>41953</v>
      </c>
      <c r="B1498" s="5">
        <f>YEAR(Table1[[#This Row],[Order Date]])</f>
        <v>2014</v>
      </c>
      <c r="C1498" s="5">
        <f>MONTH(Table1[[#This Row],[Order Date]])</f>
        <v>11</v>
      </c>
      <c r="D1498" t="s">
        <v>252</v>
      </c>
      <c r="E1498" t="s">
        <v>110</v>
      </c>
      <c r="F1498" t="s">
        <v>34</v>
      </c>
      <c r="G1498" t="s">
        <v>35</v>
      </c>
      <c r="H1498" t="s">
        <v>994</v>
      </c>
      <c r="I1498">
        <v>563.94000000000005</v>
      </c>
      <c r="J1498">
        <v>3</v>
      </c>
      <c r="K1498">
        <v>112.79</v>
      </c>
    </row>
    <row r="1499" spans="1:11" ht="16.5" x14ac:dyDescent="0.3">
      <c r="A1499" s="1">
        <v>41953</v>
      </c>
      <c r="B1499" s="5">
        <f>YEAR(Table1[[#This Row],[Order Date]])</f>
        <v>2014</v>
      </c>
      <c r="C1499" s="5">
        <f>MONTH(Table1[[#This Row],[Order Date]])</f>
        <v>11</v>
      </c>
      <c r="D1499" t="s">
        <v>252</v>
      </c>
      <c r="E1499" t="s">
        <v>110</v>
      </c>
      <c r="F1499" t="s">
        <v>11</v>
      </c>
      <c r="G1499" t="s">
        <v>18</v>
      </c>
      <c r="H1499" t="s">
        <v>1592</v>
      </c>
      <c r="I1499">
        <v>62.94</v>
      </c>
      <c r="J1499">
        <v>3</v>
      </c>
      <c r="K1499">
        <v>11.96</v>
      </c>
    </row>
    <row r="1500" spans="1:11" ht="16.5" x14ac:dyDescent="0.3">
      <c r="A1500" s="1">
        <v>41953</v>
      </c>
      <c r="B1500" s="5">
        <f>YEAR(Table1[[#This Row],[Order Date]])</f>
        <v>2014</v>
      </c>
      <c r="C1500" s="5">
        <f>MONTH(Table1[[#This Row],[Order Date]])</f>
        <v>11</v>
      </c>
      <c r="D1500" t="s">
        <v>252</v>
      </c>
      <c r="E1500" t="s">
        <v>110</v>
      </c>
      <c r="F1500" t="s">
        <v>11</v>
      </c>
      <c r="G1500" t="s">
        <v>18</v>
      </c>
      <c r="H1500" t="s">
        <v>308</v>
      </c>
      <c r="I1500">
        <v>535.41</v>
      </c>
      <c r="J1500">
        <v>3</v>
      </c>
      <c r="K1500">
        <v>160.62</v>
      </c>
    </row>
    <row r="1501" spans="1:11" ht="16.5" x14ac:dyDescent="0.3">
      <c r="A1501" s="1">
        <v>41954</v>
      </c>
      <c r="B1501" s="5">
        <f>YEAR(Table1[[#This Row],[Order Date]])</f>
        <v>2014</v>
      </c>
      <c r="C1501" s="5">
        <f>MONTH(Table1[[#This Row],[Order Date]])</f>
        <v>11</v>
      </c>
      <c r="D1501" t="s">
        <v>1593</v>
      </c>
      <c r="E1501" t="s">
        <v>157</v>
      </c>
      <c r="F1501" t="s">
        <v>11</v>
      </c>
      <c r="G1501" t="s">
        <v>18</v>
      </c>
      <c r="H1501" t="s">
        <v>1594</v>
      </c>
      <c r="I1501">
        <v>665.88</v>
      </c>
      <c r="J1501">
        <v>6</v>
      </c>
      <c r="K1501">
        <v>13.32</v>
      </c>
    </row>
    <row r="1502" spans="1:11" ht="16.5" x14ac:dyDescent="0.3">
      <c r="A1502" s="1">
        <v>41954</v>
      </c>
      <c r="B1502" s="5">
        <f>YEAR(Table1[[#This Row],[Order Date]])</f>
        <v>2014</v>
      </c>
      <c r="C1502" s="5">
        <f>MONTH(Table1[[#This Row],[Order Date]])</f>
        <v>11</v>
      </c>
      <c r="D1502" t="s">
        <v>1595</v>
      </c>
      <c r="E1502" t="s">
        <v>278</v>
      </c>
      <c r="F1502" t="s">
        <v>11</v>
      </c>
      <c r="G1502" t="s">
        <v>24</v>
      </c>
      <c r="H1502" t="s">
        <v>386</v>
      </c>
      <c r="I1502">
        <v>3.39</v>
      </c>
      <c r="J1502">
        <v>1</v>
      </c>
      <c r="K1502">
        <v>0.81</v>
      </c>
    </row>
    <row r="1503" spans="1:11" ht="16.5" x14ac:dyDescent="0.3">
      <c r="A1503" s="1">
        <v>41954</v>
      </c>
      <c r="B1503" s="5">
        <f>YEAR(Table1[[#This Row],[Order Date]])</f>
        <v>2014</v>
      </c>
      <c r="C1503" s="5">
        <f>MONTH(Table1[[#This Row],[Order Date]])</f>
        <v>11</v>
      </c>
      <c r="D1503" t="s">
        <v>1595</v>
      </c>
      <c r="E1503" t="s">
        <v>278</v>
      </c>
      <c r="F1503" t="s">
        <v>39</v>
      </c>
      <c r="G1503" t="s">
        <v>40</v>
      </c>
      <c r="H1503" t="s">
        <v>1596</v>
      </c>
      <c r="I1503">
        <v>559.98</v>
      </c>
      <c r="J1503">
        <v>2</v>
      </c>
      <c r="K1503">
        <v>56</v>
      </c>
    </row>
    <row r="1504" spans="1:11" ht="16.5" x14ac:dyDescent="0.3">
      <c r="A1504" s="1">
        <v>41954</v>
      </c>
      <c r="B1504" s="5">
        <f>YEAR(Table1[[#This Row],[Order Date]])</f>
        <v>2014</v>
      </c>
      <c r="C1504" s="5">
        <f>MONTH(Table1[[#This Row],[Order Date]])</f>
        <v>11</v>
      </c>
      <c r="D1504" t="s">
        <v>1595</v>
      </c>
      <c r="E1504" t="s">
        <v>278</v>
      </c>
      <c r="F1504" t="s">
        <v>34</v>
      </c>
      <c r="G1504" t="s">
        <v>35</v>
      </c>
      <c r="H1504" t="s">
        <v>1597</v>
      </c>
      <c r="I1504">
        <v>603.91999999999996</v>
      </c>
      <c r="J1504">
        <v>5</v>
      </c>
      <c r="K1504">
        <v>75.489999999999995</v>
      </c>
    </row>
    <row r="1505" spans="1:11" ht="16.5" x14ac:dyDescent="0.3">
      <c r="A1505" s="1">
        <v>41954</v>
      </c>
      <c r="B1505" s="5">
        <f>YEAR(Table1[[#This Row],[Order Date]])</f>
        <v>2014</v>
      </c>
      <c r="C1505" s="5">
        <f>MONTH(Table1[[#This Row],[Order Date]])</f>
        <v>11</v>
      </c>
      <c r="D1505" t="s">
        <v>1598</v>
      </c>
      <c r="E1505" t="s">
        <v>10</v>
      </c>
      <c r="F1505" t="s">
        <v>11</v>
      </c>
      <c r="G1505" t="s">
        <v>20</v>
      </c>
      <c r="H1505" t="s">
        <v>1142</v>
      </c>
      <c r="I1505">
        <v>896.99</v>
      </c>
      <c r="J1505">
        <v>5</v>
      </c>
      <c r="K1505">
        <v>-1480.03</v>
      </c>
    </row>
    <row r="1506" spans="1:11" ht="16.5" x14ac:dyDescent="0.3">
      <c r="A1506" s="1">
        <v>41954</v>
      </c>
      <c r="B1506" s="5">
        <f>YEAR(Table1[[#This Row],[Order Date]])</f>
        <v>2014</v>
      </c>
      <c r="C1506" s="5">
        <f>MONTH(Table1[[#This Row],[Order Date]])</f>
        <v>11</v>
      </c>
      <c r="D1506" t="s">
        <v>1598</v>
      </c>
      <c r="E1506" t="s">
        <v>10</v>
      </c>
      <c r="F1506" t="s">
        <v>11</v>
      </c>
      <c r="G1506" t="s">
        <v>20</v>
      </c>
      <c r="H1506" t="s">
        <v>1599</v>
      </c>
      <c r="I1506">
        <v>1.23</v>
      </c>
      <c r="J1506">
        <v>1</v>
      </c>
      <c r="K1506">
        <v>-1.97</v>
      </c>
    </row>
    <row r="1507" spans="1:11" ht="16.5" x14ac:dyDescent="0.3">
      <c r="A1507" s="1">
        <v>41954</v>
      </c>
      <c r="B1507" s="5">
        <f>YEAR(Table1[[#This Row],[Order Date]])</f>
        <v>2014</v>
      </c>
      <c r="C1507" s="5">
        <f>MONTH(Table1[[#This Row],[Order Date]])</f>
        <v>11</v>
      </c>
      <c r="D1507" t="s">
        <v>1598</v>
      </c>
      <c r="E1507" t="s">
        <v>10</v>
      </c>
      <c r="F1507" t="s">
        <v>11</v>
      </c>
      <c r="G1507" t="s">
        <v>24</v>
      </c>
      <c r="H1507" t="s">
        <v>1600</v>
      </c>
      <c r="I1507">
        <v>67.56</v>
      </c>
      <c r="J1507">
        <v>3</v>
      </c>
      <c r="K1507">
        <v>6.76</v>
      </c>
    </row>
    <row r="1508" spans="1:11" ht="16.5" x14ac:dyDescent="0.3">
      <c r="A1508" s="1">
        <v>41954</v>
      </c>
      <c r="B1508" s="5">
        <f>YEAR(Table1[[#This Row],[Order Date]])</f>
        <v>2014</v>
      </c>
      <c r="C1508" s="5">
        <f>MONTH(Table1[[#This Row],[Order Date]])</f>
        <v>11</v>
      </c>
      <c r="D1508" t="s">
        <v>1598</v>
      </c>
      <c r="E1508" t="s">
        <v>10</v>
      </c>
      <c r="F1508" t="s">
        <v>11</v>
      </c>
      <c r="G1508" t="s">
        <v>12</v>
      </c>
      <c r="H1508" t="s">
        <v>1337</v>
      </c>
      <c r="I1508">
        <v>21.72</v>
      </c>
      <c r="J1508">
        <v>5</v>
      </c>
      <c r="K1508">
        <v>7.87</v>
      </c>
    </row>
    <row r="1509" spans="1:11" ht="16.5" x14ac:dyDescent="0.3">
      <c r="A1509" s="1">
        <v>41954</v>
      </c>
      <c r="B1509" s="5">
        <f>YEAR(Table1[[#This Row],[Order Date]])</f>
        <v>2014</v>
      </c>
      <c r="C1509" s="5">
        <f>MONTH(Table1[[#This Row],[Order Date]])</f>
        <v>11</v>
      </c>
      <c r="D1509" t="s">
        <v>1598</v>
      </c>
      <c r="E1509" t="s">
        <v>10</v>
      </c>
      <c r="F1509" t="s">
        <v>11</v>
      </c>
      <c r="G1509" t="s">
        <v>12</v>
      </c>
      <c r="H1509" t="s">
        <v>1601</v>
      </c>
      <c r="I1509">
        <v>262.33999999999997</v>
      </c>
      <c r="J1509">
        <v>8</v>
      </c>
      <c r="K1509">
        <v>95.1</v>
      </c>
    </row>
    <row r="1510" spans="1:11" ht="16.5" x14ac:dyDescent="0.3">
      <c r="A1510" s="1">
        <v>41954</v>
      </c>
      <c r="B1510" s="5">
        <f>YEAR(Table1[[#This Row],[Order Date]])</f>
        <v>2014</v>
      </c>
      <c r="C1510" s="5">
        <f>MONTH(Table1[[#This Row],[Order Date]])</f>
        <v>11</v>
      </c>
      <c r="D1510" t="s">
        <v>1598</v>
      </c>
      <c r="E1510" t="s">
        <v>10</v>
      </c>
      <c r="F1510" t="s">
        <v>39</v>
      </c>
      <c r="G1510" t="s">
        <v>40</v>
      </c>
      <c r="H1510" t="s">
        <v>745</v>
      </c>
      <c r="I1510">
        <v>148.47999999999999</v>
      </c>
      <c r="J1510">
        <v>2</v>
      </c>
      <c r="K1510">
        <v>16.7</v>
      </c>
    </row>
    <row r="1511" spans="1:11" ht="16.5" x14ac:dyDescent="0.3">
      <c r="A1511" s="1">
        <v>41954</v>
      </c>
      <c r="B1511" s="5">
        <f>YEAR(Table1[[#This Row],[Order Date]])</f>
        <v>2014</v>
      </c>
      <c r="C1511" s="5">
        <f>MONTH(Table1[[#This Row],[Order Date]])</f>
        <v>11</v>
      </c>
      <c r="D1511" t="s">
        <v>1598</v>
      </c>
      <c r="E1511" t="s">
        <v>10</v>
      </c>
      <c r="F1511" t="s">
        <v>39</v>
      </c>
      <c r="G1511" t="s">
        <v>40</v>
      </c>
      <c r="H1511" t="s">
        <v>1602</v>
      </c>
      <c r="I1511">
        <v>241.18</v>
      </c>
      <c r="J1511">
        <v>3</v>
      </c>
      <c r="K1511">
        <v>15.07</v>
      </c>
    </row>
    <row r="1512" spans="1:11" ht="16.5" x14ac:dyDescent="0.3">
      <c r="A1512" s="1">
        <v>41954</v>
      </c>
      <c r="B1512" s="5">
        <f>YEAR(Table1[[#This Row],[Order Date]])</f>
        <v>2014</v>
      </c>
      <c r="C1512" s="5">
        <f>MONTH(Table1[[#This Row],[Order Date]])</f>
        <v>11</v>
      </c>
      <c r="D1512" t="s">
        <v>1152</v>
      </c>
      <c r="E1512" t="s">
        <v>27</v>
      </c>
      <c r="F1512" t="s">
        <v>11</v>
      </c>
      <c r="G1512" t="s">
        <v>24</v>
      </c>
      <c r="H1512" t="s">
        <v>1603</v>
      </c>
      <c r="I1512">
        <v>30.48</v>
      </c>
      <c r="J1512">
        <v>3</v>
      </c>
      <c r="K1512">
        <v>7.92</v>
      </c>
    </row>
    <row r="1513" spans="1:11" ht="16.5" x14ac:dyDescent="0.3">
      <c r="A1513" s="1">
        <v>41954</v>
      </c>
      <c r="B1513" s="5">
        <f>YEAR(Table1[[#This Row],[Order Date]])</f>
        <v>2014</v>
      </c>
      <c r="C1513" s="5">
        <f>MONTH(Table1[[#This Row],[Order Date]])</f>
        <v>11</v>
      </c>
      <c r="D1513" t="s">
        <v>1152</v>
      </c>
      <c r="E1513" t="s">
        <v>27</v>
      </c>
      <c r="F1513" t="s">
        <v>34</v>
      </c>
      <c r="G1513" t="s">
        <v>35</v>
      </c>
      <c r="H1513" t="s">
        <v>723</v>
      </c>
      <c r="I1513">
        <v>112.65</v>
      </c>
      <c r="J1513">
        <v>1</v>
      </c>
      <c r="K1513">
        <v>11.26</v>
      </c>
    </row>
    <row r="1514" spans="1:11" ht="16.5" x14ac:dyDescent="0.3">
      <c r="A1514" s="1">
        <v>41954</v>
      </c>
      <c r="B1514" s="5">
        <f>YEAR(Table1[[#This Row],[Order Date]])</f>
        <v>2014</v>
      </c>
      <c r="C1514" s="5">
        <f>MONTH(Table1[[#This Row],[Order Date]])</f>
        <v>11</v>
      </c>
      <c r="D1514" t="s">
        <v>1038</v>
      </c>
      <c r="E1514" t="s">
        <v>23</v>
      </c>
      <c r="F1514" t="s">
        <v>34</v>
      </c>
      <c r="G1514" t="s">
        <v>47</v>
      </c>
      <c r="H1514" t="s">
        <v>553</v>
      </c>
      <c r="I1514">
        <v>23.97</v>
      </c>
      <c r="J1514">
        <v>2</v>
      </c>
      <c r="K1514">
        <v>7.79</v>
      </c>
    </row>
    <row r="1515" spans="1:11" ht="16.5" x14ac:dyDescent="0.3">
      <c r="A1515" s="1">
        <v>41954</v>
      </c>
      <c r="B1515" s="5">
        <f>YEAR(Table1[[#This Row],[Order Date]])</f>
        <v>2014</v>
      </c>
      <c r="C1515" s="5">
        <f>MONTH(Table1[[#This Row],[Order Date]])</f>
        <v>11</v>
      </c>
      <c r="D1515" t="s">
        <v>1038</v>
      </c>
      <c r="E1515" t="s">
        <v>23</v>
      </c>
      <c r="F1515" t="s">
        <v>34</v>
      </c>
      <c r="G1515" t="s">
        <v>74</v>
      </c>
      <c r="H1515" t="s">
        <v>1604</v>
      </c>
      <c r="I1515">
        <v>521.96</v>
      </c>
      <c r="J1515">
        <v>4</v>
      </c>
      <c r="K1515">
        <v>-250.54</v>
      </c>
    </row>
    <row r="1516" spans="1:11" ht="16.5" x14ac:dyDescent="0.3">
      <c r="A1516" s="1">
        <v>41954</v>
      </c>
      <c r="B1516" s="5">
        <f>YEAR(Table1[[#This Row],[Order Date]])</f>
        <v>2014</v>
      </c>
      <c r="C1516" s="5">
        <f>MONTH(Table1[[#This Row],[Order Date]])</f>
        <v>11</v>
      </c>
      <c r="D1516" t="s">
        <v>1088</v>
      </c>
      <c r="E1516" t="s">
        <v>27</v>
      </c>
      <c r="F1516" t="s">
        <v>39</v>
      </c>
      <c r="G1516" t="s">
        <v>40</v>
      </c>
      <c r="H1516" t="s">
        <v>767</v>
      </c>
      <c r="I1516">
        <v>575.92999999999995</v>
      </c>
      <c r="J1516">
        <v>9</v>
      </c>
      <c r="K1516">
        <v>57.59</v>
      </c>
    </row>
    <row r="1517" spans="1:11" ht="16.5" x14ac:dyDescent="0.3">
      <c r="A1517" s="1">
        <v>41954</v>
      </c>
      <c r="B1517" s="5">
        <f>YEAR(Table1[[#This Row],[Order Date]])</f>
        <v>2014</v>
      </c>
      <c r="C1517" s="5">
        <f>MONTH(Table1[[#This Row],[Order Date]])</f>
        <v>11</v>
      </c>
      <c r="D1517" t="s">
        <v>1088</v>
      </c>
      <c r="E1517" t="s">
        <v>27</v>
      </c>
      <c r="F1517" t="s">
        <v>11</v>
      </c>
      <c r="G1517" t="s">
        <v>92</v>
      </c>
      <c r="H1517" t="s">
        <v>776</v>
      </c>
      <c r="I1517">
        <v>7.78</v>
      </c>
      <c r="J1517">
        <v>2</v>
      </c>
      <c r="K1517">
        <v>2.02</v>
      </c>
    </row>
    <row r="1518" spans="1:11" ht="16.5" x14ac:dyDescent="0.3">
      <c r="A1518" s="1">
        <v>41954</v>
      </c>
      <c r="B1518" s="5">
        <f>YEAR(Table1[[#This Row],[Order Date]])</f>
        <v>2014</v>
      </c>
      <c r="C1518" s="5">
        <f>MONTH(Table1[[#This Row],[Order Date]])</f>
        <v>11</v>
      </c>
      <c r="D1518" t="s">
        <v>1088</v>
      </c>
      <c r="E1518" t="s">
        <v>27</v>
      </c>
      <c r="F1518" t="s">
        <v>11</v>
      </c>
      <c r="G1518" t="s">
        <v>12</v>
      </c>
      <c r="H1518" t="s">
        <v>1605</v>
      </c>
      <c r="I1518">
        <v>123.92</v>
      </c>
      <c r="J1518">
        <v>4</v>
      </c>
      <c r="K1518">
        <v>55.76</v>
      </c>
    </row>
    <row r="1519" spans="1:11" ht="16.5" x14ac:dyDescent="0.3">
      <c r="A1519" s="1">
        <v>41954</v>
      </c>
      <c r="B1519" s="5">
        <f>YEAR(Table1[[#This Row],[Order Date]])</f>
        <v>2014</v>
      </c>
      <c r="C1519" s="5">
        <f>MONTH(Table1[[#This Row],[Order Date]])</f>
        <v>11</v>
      </c>
      <c r="D1519" t="s">
        <v>450</v>
      </c>
      <c r="E1519" t="s">
        <v>164</v>
      </c>
      <c r="F1519" t="s">
        <v>11</v>
      </c>
      <c r="G1519" t="s">
        <v>92</v>
      </c>
      <c r="H1519" t="s">
        <v>801</v>
      </c>
      <c r="I1519">
        <v>22.98</v>
      </c>
      <c r="J1519">
        <v>1</v>
      </c>
      <c r="K1519">
        <v>6.89</v>
      </c>
    </row>
    <row r="1520" spans="1:11" ht="16.5" x14ac:dyDescent="0.3">
      <c r="A1520" s="1">
        <v>41954</v>
      </c>
      <c r="B1520" s="5">
        <f>YEAR(Table1[[#This Row],[Order Date]])</f>
        <v>2014</v>
      </c>
      <c r="C1520" s="5">
        <f>MONTH(Table1[[#This Row],[Order Date]])</f>
        <v>11</v>
      </c>
      <c r="D1520" t="s">
        <v>450</v>
      </c>
      <c r="E1520" t="s">
        <v>164</v>
      </c>
      <c r="F1520" t="s">
        <v>39</v>
      </c>
      <c r="G1520" t="s">
        <v>52</v>
      </c>
      <c r="H1520" t="s">
        <v>1227</v>
      </c>
      <c r="I1520">
        <v>102.13</v>
      </c>
      <c r="J1520">
        <v>7</v>
      </c>
      <c r="K1520">
        <v>15.32</v>
      </c>
    </row>
    <row r="1521" spans="1:11" ht="16.5" x14ac:dyDescent="0.3">
      <c r="A1521" s="1">
        <v>41954</v>
      </c>
      <c r="B1521" s="5">
        <f>YEAR(Table1[[#This Row],[Order Date]])</f>
        <v>2014</v>
      </c>
      <c r="C1521" s="5">
        <f>MONTH(Table1[[#This Row],[Order Date]])</f>
        <v>11</v>
      </c>
      <c r="D1521" t="s">
        <v>450</v>
      </c>
      <c r="E1521" t="s">
        <v>164</v>
      </c>
      <c r="F1521" t="s">
        <v>11</v>
      </c>
      <c r="G1521" t="s">
        <v>20</v>
      </c>
      <c r="H1521" t="s">
        <v>1606</v>
      </c>
      <c r="I1521">
        <v>2033.58</v>
      </c>
      <c r="J1521">
        <v>2</v>
      </c>
      <c r="K1521">
        <v>762.59</v>
      </c>
    </row>
    <row r="1522" spans="1:11" ht="16.5" x14ac:dyDescent="0.3">
      <c r="A1522" s="1">
        <v>41954</v>
      </c>
      <c r="B1522" s="5">
        <f>YEAR(Table1[[#This Row],[Order Date]])</f>
        <v>2014</v>
      </c>
      <c r="C1522" s="5">
        <f>MONTH(Table1[[#This Row],[Order Date]])</f>
        <v>11</v>
      </c>
      <c r="D1522" t="s">
        <v>796</v>
      </c>
      <c r="E1522" t="s">
        <v>15</v>
      </c>
      <c r="F1522" t="s">
        <v>34</v>
      </c>
      <c r="G1522" t="s">
        <v>47</v>
      </c>
      <c r="H1522" t="s">
        <v>1607</v>
      </c>
      <c r="I1522">
        <v>10.98</v>
      </c>
      <c r="J1522">
        <v>2</v>
      </c>
      <c r="K1522">
        <v>-7.96</v>
      </c>
    </row>
    <row r="1523" spans="1:11" ht="16.5" x14ac:dyDescent="0.3">
      <c r="A1523" s="1">
        <v>41954</v>
      </c>
      <c r="B1523" s="5">
        <f>YEAR(Table1[[#This Row],[Order Date]])</f>
        <v>2014</v>
      </c>
      <c r="C1523" s="5">
        <f>MONTH(Table1[[#This Row],[Order Date]])</f>
        <v>11</v>
      </c>
      <c r="D1523" t="s">
        <v>796</v>
      </c>
      <c r="E1523" t="s">
        <v>15</v>
      </c>
      <c r="F1523" t="s">
        <v>34</v>
      </c>
      <c r="G1523" t="s">
        <v>35</v>
      </c>
      <c r="H1523" t="s">
        <v>294</v>
      </c>
      <c r="I1523">
        <v>797.94</v>
      </c>
      <c r="J1523">
        <v>4</v>
      </c>
      <c r="K1523">
        <v>-57</v>
      </c>
    </row>
    <row r="1524" spans="1:11" ht="16.5" x14ac:dyDescent="0.3">
      <c r="A1524" s="1">
        <v>41954</v>
      </c>
      <c r="B1524" s="5">
        <f>YEAR(Table1[[#This Row],[Order Date]])</f>
        <v>2014</v>
      </c>
      <c r="C1524" s="5">
        <f>MONTH(Table1[[#This Row],[Order Date]])</f>
        <v>11</v>
      </c>
      <c r="D1524" t="s">
        <v>239</v>
      </c>
      <c r="E1524" t="s">
        <v>149</v>
      </c>
      <c r="F1524" t="s">
        <v>11</v>
      </c>
      <c r="G1524" t="s">
        <v>12</v>
      </c>
      <c r="H1524" t="s">
        <v>1608</v>
      </c>
      <c r="I1524">
        <v>46.35</v>
      </c>
      <c r="J1524">
        <v>5</v>
      </c>
      <c r="K1524">
        <v>21.78</v>
      </c>
    </row>
    <row r="1525" spans="1:11" ht="16.5" x14ac:dyDescent="0.3">
      <c r="A1525" s="1">
        <v>41954</v>
      </c>
      <c r="B1525" s="5">
        <f>YEAR(Table1[[#This Row],[Order Date]])</f>
        <v>2014</v>
      </c>
      <c r="C1525" s="5">
        <f>MONTH(Table1[[#This Row],[Order Date]])</f>
        <v>11</v>
      </c>
      <c r="D1525" t="s">
        <v>239</v>
      </c>
      <c r="E1525" t="s">
        <v>149</v>
      </c>
      <c r="F1525" t="s">
        <v>11</v>
      </c>
      <c r="G1525" t="s">
        <v>12</v>
      </c>
      <c r="H1525" t="s">
        <v>1609</v>
      </c>
      <c r="I1525">
        <v>223.92</v>
      </c>
      <c r="J1525">
        <v>4</v>
      </c>
      <c r="K1525">
        <v>109.72</v>
      </c>
    </row>
    <row r="1526" spans="1:11" ht="16.5" x14ac:dyDescent="0.3">
      <c r="A1526" s="1">
        <v>41954</v>
      </c>
      <c r="B1526" s="5">
        <f>YEAR(Table1[[#This Row],[Order Date]])</f>
        <v>2014</v>
      </c>
      <c r="C1526" s="5">
        <f>MONTH(Table1[[#This Row],[Order Date]])</f>
        <v>11</v>
      </c>
      <c r="D1526" t="s">
        <v>239</v>
      </c>
      <c r="E1526" t="s">
        <v>149</v>
      </c>
      <c r="F1526" t="s">
        <v>11</v>
      </c>
      <c r="G1526" t="s">
        <v>200</v>
      </c>
      <c r="H1526" t="s">
        <v>1292</v>
      </c>
      <c r="I1526">
        <v>7.3</v>
      </c>
      <c r="J1526">
        <v>2</v>
      </c>
      <c r="K1526">
        <v>2.19</v>
      </c>
    </row>
    <row r="1527" spans="1:11" ht="16.5" x14ac:dyDescent="0.3">
      <c r="A1527" s="1">
        <v>41955</v>
      </c>
      <c r="B1527" s="5">
        <f>YEAR(Table1[[#This Row],[Order Date]])</f>
        <v>2014</v>
      </c>
      <c r="C1527" s="5">
        <f>MONTH(Table1[[#This Row],[Order Date]])</f>
        <v>11</v>
      </c>
      <c r="D1527" t="s">
        <v>1610</v>
      </c>
      <c r="E1527" t="s">
        <v>10</v>
      </c>
      <c r="F1527" t="s">
        <v>11</v>
      </c>
      <c r="G1527" t="s">
        <v>18</v>
      </c>
      <c r="H1527" t="s">
        <v>1611</v>
      </c>
      <c r="I1527">
        <v>49.63</v>
      </c>
      <c r="J1527">
        <v>4</v>
      </c>
      <c r="K1527">
        <v>4.96</v>
      </c>
    </row>
    <row r="1528" spans="1:11" ht="16.5" x14ac:dyDescent="0.3">
      <c r="A1528" s="1">
        <v>41955</v>
      </c>
      <c r="B1528" s="5">
        <f>YEAR(Table1[[#This Row],[Order Date]])</f>
        <v>2014</v>
      </c>
      <c r="C1528" s="5">
        <f>MONTH(Table1[[#This Row],[Order Date]])</f>
        <v>11</v>
      </c>
      <c r="D1528" t="s">
        <v>1320</v>
      </c>
      <c r="E1528" t="s">
        <v>27</v>
      </c>
      <c r="F1528" t="s">
        <v>11</v>
      </c>
      <c r="G1528" t="s">
        <v>12</v>
      </c>
      <c r="H1528" t="s">
        <v>1612</v>
      </c>
      <c r="I1528">
        <v>11.96</v>
      </c>
      <c r="J1528">
        <v>2</v>
      </c>
      <c r="K1528">
        <v>5.86</v>
      </c>
    </row>
    <row r="1529" spans="1:11" ht="16.5" x14ac:dyDescent="0.3">
      <c r="A1529" s="1">
        <v>41955</v>
      </c>
      <c r="B1529" s="5">
        <f>YEAR(Table1[[#This Row],[Order Date]])</f>
        <v>2014</v>
      </c>
      <c r="C1529" s="5">
        <f>MONTH(Table1[[#This Row],[Order Date]])</f>
        <v>11</v>
      </c>
      <c r="D1529" t="s">
        <v>1320</v>
      </c>
      <c r="E1529" t="s">
        <v>27</v>
      </c>
      <c r="F1529" t="s">
        <v>34</v>
      </c>
      <c r="G1529" t="s">
        <v>145</v>
      </c>
      <c r="H1529" t="s">
        <v>1613</v>
      </c>
      <c r="I1529">
        <v>629.05999999999995</v>
      </c>
      <c r="J1529">
        <v>3</v>
      </c>
      <c r="K1529">
        <v>31.45</v>
      </c>
    </row>
    <row r="1530" spans="1:11" ht="16.5" x14ac:dyDescent="0.3">
      <c r="A1530" s="1">
        <v>41955</v>
      </c>
      <c r="B1530" s="5">
        <f>YEAR(Table1[[#This Row],[Order Date]])</f>
        <v>2014</v>
      </c>
      <c r="C1530" s="5">
        <f>MONTH(Table1[[#This Row],[Order Date]])</f>
        <v>11</v>
      </c>
      <c r="D1530" t="s">
        <v>1555</v>
      </c>
      <c r="E1530" t="s">
        <v>245</v>
      </c>
      <c r="F1530" t="s">
        <v>11</v>
      </c>
      <c r="G1530" t="s">
        <v>24</v>
      </c>
      <c r="H1530" t="s">
        <v>620</v>
      </c>
      <c r="I1530">
        <v>7.87</v>
      </c>
      <c r="J1530">
        <v>3</v>
      </c>
      <c r="K1530">
        <v>0.89</v>
      </c>
    </row>
    <row r="1531" spans="1:11" ht="16.5" x14ac:dyDescent="0.3">
      <c r="A1531" s="1">
        <v>41955</v>
      </c>
      <c r="B1531" s="5">
        <f>YEAR(Table1[[#This Row],[Order Date]])</f>
        <v>2014</v>
      </c>
      <c r="C1531" s="5">
        <f>MONTH(Table1[[#This Row],[Order Date]])</f>
        <v>11</v>
      </c>
      <c r="D1531" t="s">
        <v>1614</v>
      </c>
      <c r="E1531" t="s">
        <v>10</v>
      </c>
      <c r="F1531" t="s">
        <v>11</v>
      </c>
      <c r="G1531" t="s">
        <v>24</v>
      </c>
      <c r="H1531" t="s">
        <v>338</v>
      </c>
      <c r="I1531">
        <v>2.67</v>
      </c>
      <c r="J1531">
        <v>1</v>
      </c>
      <c r="K1531">
        <v>0.33</v>
      </c>
    </row>
    <row r="1532" spans="1:11" ht="16.5" x14ac:dyDescent="0.3">
      <c r="A1532" s="1">
        <v>41955</v>
      </c>
      <c r="B1532" s="5">
        <f>YEAR(Table1[[#This Row],[Order Date]])</f>
        <v>2014</v>
      </c>
      <c r="C1532" s="5">
        <f>MONTH(Table1[[#This Row],[Order Date]])</f>
        <v>11</v>
      </c>
      <c r="D1532" t="s">
        <v>1614</v>
      </c>
      <c r="E1532" t="s">
        <v>10</v>
      </c>
      <c r="F1532" t="s">
        <v>11</v>
      </c>
      <c r="G1532" t="s">
        <v>200</v>
      </c>
      <c r="H1532" t="s">
        <v>1119</v>
      </c>
      <c r="I1532">
        <v>16.66</v>
      </c>
      <c r="J1532">
        <v>6</v>
      </c>
      <c r="K1532">
        <v>-3.12</v>
      </c>
    </row>
    <row r="1533" spans="1:11" ht="16.5" x14ac:dyDescent="0.3">
      <c r="A1533" s="1">
        <v>41955</v>
      </c>
      <c r="B1533" s="5">
        <f>YEAR(Table1[[#This Row],[Order Date]])</f>
        <v>2014</v>
      </c>
      <c r="C1533" s="5">
        <f>MONTH(Table1[[#This Row],[Order Date]])</f>
        <v>11</v>
      </c>
      <c r="D1533" t="s">
        <v>1614</v>
      </c>
      <c r="E1533" t="s">
        <v>10</v>
      </c>
      <c r="F1533" t="s">
        <v>39</v>
      </c>
      <c r="G1533" t="s">
        <v>52</v>
      </c>
      <c r="H1533" t="s">
        <v>1615</v>
      </c>
      <c r="I1533">
        <v>79.510000000000005</v>
      </c>
      <c r="J1533">
        <v>3</v>
      </c>
      <c r="K1533">
        <v>20.87</v>
      </c>
    </row>
    <row r="1534" spans="1:11" ht="16.5" x14ac:dyDescent="0.3">
      <c r="A1534" s="1">
        <v>41955</v>
      </c>
      <c r="B1534" s="5">
        <f>YEAR(Table1[[#This Row],[Order Date]])</f>
        <v>2014</v>
      </c>
      <c r="C1534" s="5">
        <f>MONTH(Table1[[#This Row],[Order Date]])</f>
        <v>11</v>
      </c>
      <c r="D1534" t="s">
        <v>1614</v>
      </c>
      <c r="E1534" t="s">
        <v>10</v>
      </c>
      <c r="F1534" t="s">
        <v>11</v>
      </c>
      <c r="G1534" t="s">
        <v>12</v>
      </c>
      <c r="H1534" t="s">
        <v>1203</v>
      </c>
      <c r="I1534">
        <v>36.29</v>
      </c>
      <c r="J1534">
        <v>7</v>
      </c>
      <c r="K1534">
        <v>12.7</v>
      </c>
    </row>
    <row r="1535" spans="1:11" ht="16.5" x14ac:dyDescent="0.3">
      <c r="A1535" s="1">
        <v>41955</v>
      </c>
      <c r="B1535" s="5">
        <f>YEAR(Table1[[#This Row],[Order Date]])</f>
        <v>2014</v>
      </c>
      <c r="C1535" s="5">
        <f>MONTH(Table1[[#This Row],[Order Date]])</f>
        <v>11</v>
      </c>
      <c r="D1535" t="s">
        <v>1614</v>
      </c>
      <c r="E1535" t="s">
        <v>10</v>
      </c>
      <c r="F1535" t="s">
        <v>34</v>
      </c>
      <c r="G1535" t="s">
        <v>74</v>
      </c>
      <c r="H1535" t="s">
        <v>644</v>
      </c>
      <c r="I1535">
        <v>67.989999999999995</v>
      </c>
      <c r="J1535">
        <v>1</v>
      </c>
      <c r="K1535">
        <v>-13</v>
      </c>
    </row>
    <row r="1536" spans="1:11" ht="16.5" x14ac:dyDescent="0.3">
      <c r="A1536" s="1">
        <v>41955</v>
      </c>
      <c r="B1536" s="5">
        <f>YEAR(Table1[[#This Row],[Order Date]])</f>
        <v>2014</v>
      </c>
      <c r="C1536" s="5">
        <f>MONTH(Table1[[#This Row],[Order Date]])</f>
        <v>11</v>
      </c>
      <c r="D1536" t="s">
        <v>9</v>
      </c>
      <c r="E1536" t="s">
        <v>10</v>
      </c>
      <c r="F1536" t="s">
        <v>34</v>
      </c>
      <c r="G1536" t="s">
        <v>47</v>
      </c>
      <c r="H1536" t="s">
        <v>132</v>
      </c>
      <c r="I1536">
        <v>25.13</v>
      </c>
      <c r="J1536">
        <v>3</v>
      </c>
      <c r="K1536">
        <v>-6.91</v>
      </c>
    </row>
    <row r="1537" spans="1:11" ht="16.5" x14ac:dyDescent="0.3">
      <c r="A1537" s="1">
        <v>41955</v>
      </c>
      <c r="B1537" s="5">
        <f>YEAR(Table1[[#This Row],[Order Date]])</f>
        <v>2014</v>
      </c>
      <c r="C1537" s="5">
        <f>MONTH(Table1[[#This Row],[Order Date]])</f>
        <v>11</v>
      </c>
      <c r="D1537" t="s">
        <v>9</v>
      </c>
      <c r="E1537" t="s">
        <v>10</v>
      </c>
      <c r="F1537" t="s">
        <v>39</v>
      </c>
      <c r="G1537" t="s">
        <v>52</v>
      </c>
      <c r="H1537" t="s">
        <v>999</v>
      </c>
      <c r="I1537">
        <v>127.98</v>
      </c>
      <c r="J1537">
        <v>2</v>
      </c>
      <c r="K1537">
        <v>25.6</v>
      </c>
    </row>
    <row r="1538" spans="1:11" ht="16.5" x14ac:dyDescent="0.3">
      <c r="A1538" s="1">
        <v>41957</v>
      </c>
      <c r="B1538" s="5">
        <f>YEAR(Table1[[#This Row],[Order Date]])</f>
        <v>2014</v>
      </c>
      <c r="C1538" s="5">
        <f>MONTH(Table1[[#This Row],[Order Date]])</f>
        <v>11</v>
      </c>
      <c r="D1538" t="s">
        <v>1616</v>
      </c>
      <c r="E1538" t="s">
        <v>613</v>
      </c>
      <c r="F1538" t="s">
        <v>39</v>
      </c>
      <c r="G1538" t="s">
        <v>40</v>
      </c>
      <c r="H1538" t="s">
        <v>1564</v>
      </c>
      <c r="I1538">
        <v>832.93</v>
      </c>
      <c r="J1538">
        <v>7</v>
      </c>
      <c r="K1538">
        <v>233.22</v>
      </c>
    </row>
    <row r="1539" spans="1:11" ht="16.5" x14ac:dyDescent="0.3">
      <c r="A1539" s="1">
        <v>41957</v>
      </c>
      <c r="B1539" s="5">
        <f>YEAR(Table1[[#This Row],[Order Date]])</f>
        <v>2014</v>
      </c>
      <c r="C1539" s="5">
        <f>MONTH(Table1[[#This Row],[Order Date]])</f>
        <v>11</v>
      </c>
      <c r="D1539" t="s">
        <v>1616</v>
      </c>
      <c r="E1539" t="s">
        <v>613</v>
      </c>
      <c r="F1539" t="s">
        <v>11</v>
      </c>
      <c r="G1539" t="s">
        <v>20</v>
      </c>
      <c r="H1539" t="s">
        <v>1380</v>
      </c>
      <c r="I1539">
        <v>43.8</v>
      </c>
      <c r="J1539">
        <v>10</v>
      </c>
      <c r="K1539">
        <v>21.02</v>
      </c>
    </row>
    <row r="1540" spans="1:11" ht="16.5" x14ac:dyDescent="0.3">
      <c r="A1540" s="1">
        <v>41957</v>
      </c>
      <c r="B1540" s="5">
        <f>YEAR(Table1[[#This Row],[Order Date]])</f>
        <v>2014</v>
      </c>
      <c r="C1540" s="5">
        <f>MONTH(Table1[[#This Row],[Order Date]])</f>
        <v>11</v>
      </c>
      <c r="D1540" t="s">
        <v>1617</v>
      </c>
      <c r="E1540" t="s">
        <v>110</v>
      </c>
      <c r="F1540" t="s">
        <v>11</v>
      </c>
      <c r="G1540" t="s">
        <v>20</v>
      </c>
      <c r="H1540" t="s">
        <v>834</v>
      </c>
      <c r="I1540">
        <v>12.72</v>
      </c>
      <c r="J1540">
        <v>3</v>
      </c>
      <c r="K1540">
        <v>6.36</v>
      </c>
    </row>
    <row r="1541" spans="1:11" ht="16.5" x14ac:dyDescent="0.3">
      <c r="A1541" s="1">
        <v>41957</v>
      </c>
      <c r="B1541" s="5">
        <f>YEAR(Table1[[#This Row],[Order Date]])</f>
        <v>2014</v>
      </c>
      <c r="C1541" s="5">
        <f>MONTH(Table1[[#This Row],[Order Date]])</f>
        <v>11</v>
      </c>
      <c r="D1541" t="s">
        <v>1617</v>
      </c>
      <c r="E1541" t="s">
        <v>110</v>
      </c>
      <c r="F1541" t="s">
        <v>11</v>
      </c>
      <c r="G1541" t="s">
        <v>20</v>
      </c>
      <c r="H1541" t="s">
        <v>899</v>
      </c>
      <c r="I1541">
        <v>11.52</v>
      </c>
      <c r="J1541">
        <v>4</v>
      </c>
      <c r="K1541">
        <v>5.64</v>
      </c>
    </row>
    <row r="1542" spans="1:11" ht="16.5" x14ac:dyDescent="0.3">
      <c r="A1542" s="1">
        <v>41957</v>
      </c>
      <c r="B1542" s="5">
        <f>YEAR(Table1[[#This Row],[Order Date]])</f>
        <v>2014</v>
      </c>
      <c r="C1542" s="5">
        <f>MONTH(Table1[[#This Row],[Order Date]])</f>
        <v>11</v>
      </c>
      <c r="D1542" t="s">
        <v>1618</v>
      </c>
      <c r="E1542" t="s">
        <v>10</v>
      </c>
      <c r="F1542" t="s">
        <v>11</v>
      </c>
      <c r="G1542" t="s">
        <v>12</v>
      </c>
      <c r="H1542" t="s">
        <v>1619</v>
      </c>
      <c r="I1542">
        <v>20.74</v>
      </c>
      <c r="J1542">
        <v>4</v>
      </c>
      <c r="K1542">
        <v>7.26</v>
      </c>
    </row>
    <row r="1543" spans="1:11" ht="16.5" x14ac:dyDescent="0.3">
      <c r="A1543" s="1">
        <v>41957</v>
      </c>
      <c r="B1543" s="5">
        <f>YEAR(Table1[[#This Row],[Order Date]])</f>
        <v>2014</v>
      </c>
      <c r="C1543" s="5">
        <f>MONTH(Table1[[#This Row],[Order Date]])</f>
        <v>11</v>
      </c>
      <c r="D1543" t="s">
        <v>1620</v>
      </c>
      <c r="E1543" t="s">
        <v>149</v>
      </c>
      <c r="F1543" t="s">
        <v>11</v>
      </c>
      <c r="G1543" t="s">
        <v>12</v>
      </c>
      <c r="H1543" t="s">
        <v>1621</v>
      </c>
      <c r="I1543">
        <v>11.36</v>
      </c>
      <c r="J1543">
        <v>2</v>
      </c>
      <c r="K1543">
        <v>5.23</v>
      </c>
    </row>
    <row r="1544" spans="1:11" ht="16.5" x14ac:dyDescent="0.3">
      <c r="A1544" s="1">
        <v>41957</v>
      </c>
      <c r="B1544" s="5">
        <f>YEAR(Table1[[#This Row],[Order Date]])</f>
        <v>2014</v>
      </c>
      <c r="C1544" s="5">
        <f>MONTH(Table1[[#This Row],[Order Date]])</f>
        <v>11</v>
      </c>
      <c r="D1544" t="s">
        <v>1620</v>
      </c>
      <c r="E1544" t="s">
        <v>149</v>
      </c>
      <c r="F1544" t="s">
        <v>34</v>
      </c>
      <c r="G1544" t="s">
        <v>35</v>
      </c>
      <c r="H1544" t="s">
        <v>944</v>
      </c>
      <c r="I1544">
        <v>69.260000000000005</v>
      </c>
      <c r="J1544">
        <v>2</v>
      </c>
      <c r="K1544">
        <v>14.62</v>
      </c>
    </row>
    <row r="1545" spans="1:11" ht="16.5" x14ac:dyDescent="0.3">
      <c r="A1545" s="1">
        <v>41957</v>
      </c>
      <c r="B1545" s="5">
        <f>YEAR(Table1[[#This Row],[Order Date]])</f>
        <v>2014</v>
      </c>
      <c r="C1545" s="5">
        <f>MONTH(Table1[[#This Row],[Order Date]])</f>
        <v>11</v>
      </c>
      <c r="D1545" t="s">
        <v>1271</v>
      </c>
      <c r="E1545" t="s">
        <v>55</v>
      </c>
      <c r="F1545" t="s">
        <v>11</v>
      </c>
      <c r="G1545" t="s">
        <v>12</v>
      </c>
      <c r="H1545" t="s">
        <v>1622</v>
      </c>
      <c r="I1545">
        <v>32.4</v>
      </c>
      <c r="J1545">
        <v>5</v>
      </c>
      <c r="K1545">
        <v>15.55</v>
      </c>
    </row>
    <row r="1546" spans="1:11" ht="16.5" x14ac:dyDescent="0.3">
      <c r="A1546" s="1">
        <v>41958</v>
      </c>
      <c r="B1546" s="5">
        <f>YEAR(Table1[[#This Row],[Order Date]])</f>
        <v>2014</v>
      </c>
      <c r="C1546" s="5">
        <f>MONTH(Table1[[#This Row],[Order Date]])</f>
        <v>11</v>
      </c>
      <c r="D1546" t="s">
        <v>1623</v>
      </c>
      <c r="E1546" t="s">
        <v>120</v>
      </c>
      <c r="F1546" t="s">
        <v>11</v>
      </c>
      <c r="G1546" t="s">
        <v>24</v>
      </c>
      <c r="H1546" t="s">
        <v>1624</v>
      </c>
      <c r="I1546">
        <v>4.22</v>
      </c>
      <c r="J1546">
        <v>3</v>
      </c>
      <c r="K1546">
        <v>0.48</v>
      </c>
    </row>
    <row r="1547" spans="1:11" ht="16.5" x14ac:dyDescent="0.3">
      <c r="A1547" s="1">
        <v>41958</v>
      </c>
      <c r="B1547" s="5">
        <f>YEAR(Table1[[#This Row],[Order Date]])</f>
        <v>2014</v>
      </c>
      <c r="C1547" s="5">
        <f>MONTH(Table1[[#This Row],[Order Date]])</f>
        <v>11</v>
      </c>
      <c r="D1547" t="s">
        <v>1623</v>
      </c>
      <c r="E1547" t="s">
        <v>120</v>
      </c>
      <c r="F1547" t="s">
        <v>11</v>
      </c>
      <c r="G1547" t="s">
        <v>92</v>
      </c>
      <c r="H1547" t="s">
        <v>711</v>
      </c>
      <c r="I1547">
        <v>333.06</v>
      </c>
      <c r="J1547">
        <v>2</v>
      </c>
      <c r="K1547">
        <v>29.14</v>
      </c>
    </row>
    <row r="1548" spans="1:11" ht="16.5" x14ac:dyDescent="0.3">
      <c r="A1548" s="1">
        <v>41958</v>
      </c>
      <c r="B1548" s="5">
        <f>YEAR(Table1[[#This Row],[Order Date]])</f>
        <v>2014</v>
      </c>
      <c r="C1548" s="5">
        <f>MONTH(Table1[[#This Row],[Order Date]])</f>
        <v>11</v>
      </c>
      <c r="D1548" t="s">
        <v>1623</v>
      </c>
      <c r="E1548" t="s">
        <v>120</v>
      </c>
      <c r="F1548" t="s">
        <v>11</v>
      </c>
      <c r="G1548" t="s">
        <v>12</v>
      </c>
      <c r="H1548" t="s">
        <v>284</v>
      </c>
      <c r="I1548">
        <v>24.9</v>
      </c>
      <c r="J1548">
        <v>4</v>
      </c>
      <c r="K1548">
        <v>7.78</v>
      </c>
    </row>
    <row r="1549" spans="1:11" ht="16.5" x14ac:dyDescent="0.3">
      <c r="A1549" s="1">
        <v>41958</v>
      </c>
      <c r="B1549" s="5">
        <f>YEAR(Table1[[#This Row],[Order Date]])</f>
        <v>2014</v>
      </c>
      <c r="C1549" s="5">
        <f>MONTH(Table1[[#This Row],[Order Date]])</f>
        <v>11</v>
      </c>
      <c r="D1549" t="s">
        <v>1625</v>
      </c>
      <c r="E1549" t="s">
        <v>10</v>
      </c>
      <c r="F1549" t="s">
        <v>11</v>
      </c>
      <c r="G1549" t="s">
        <v>63</v>
      </c>
      <c r="H1549" t="s">
        <v>1626</v>
      </c>
      <c r="I1549">
        <v>604.66</v>
      </c>
      <c r="J1549">
        <v>9</v>
      </c>
      <c r="K1549">
        <v>204.07</v>
      </c>
    </row>
    <row r="1550" spans="1:11" ht="16.5" x14ac:dyDescent="0.3">
      <c r="A1550" s="1">
        <v>41958</v>
      </c>
      <c r="B1550" s="5">
        <f>YEAR(Table1[[#This Row],[Order Date]])</f>
        <v>2014</v>
      </c>
      <c r="C1550" s="5">
        <f>MONTH(Table1[[#This Row],[Order Date]])</f>
        <v>11</v>
      </c>
      <c r="D1550" t="s">
        <v>740</v>
      </c>
      <c r="E1550" t="s">
        <v>27</v>
      </c>
      <c r="F1550" t="s">
        <v>34</v>
      </c>
      <c r="G1550" t="s">
        <v>47</v>
      </c>
      <c r="H1550" t="s">
        <v>1627</v>
      </c>
      <c r="I1550">
        <v>10.11</v>
      </c>
      <c r="J1550">
        <v>3</v>
      </c>
      <c r="K1550">
        <v>3.24</v>
      </c>
    </row>
    <row r="1551" spans="1:11" ht="16.5" x14ac:dyDescent="0.3">
      <c r="A1551" s="1">
        <v>41958</v>
      </c>
      <c r="B1551" s="5">
        <f>YEAR(Table1[[#This Row],[Order Date]])</f>
        <v>2014</v>
      </c>
      <c r="C1551" s="5">
        <f>MONTH(Table1[[#This Row],[Order Date]])</f>
        <v>11</v>
      </c>
      <c r="D1551" t="s">
        <v>740</v>
      </c>
      <c r="E1551" t="s">
        <v>27</v>
      </c>
      <c r="F1551" t="s">
        <v>39</v>
      </c>
      <c r="G1551" t="s">
        <v>52</v>
      </c>
      <c r="H1551" t="s">
        <v>1628</v>
      </c>
      <c r="I1551">
        <v>772.47</v>
      </c>
      <c r="J1551">
        <v>3</v>
      </c>
      <c r="K1551">
        <v>146.77000000000001</v>
      </c>
    </row>
    <row r="1552" spans="1:11" ht="16.5" x14ac:dyDescent="0.3">
      <c r="A1552" s="1">
        <v>41958</v>
      </c>
      <c r="B1552" s="5">
        <f>YEAR(Table1[[#This Row],[Order Date]])</f>
        <v>2014</v>
      </c>
      <c r="C1552" s="5">
        <f>MONTH(Table1[[#This Row],[Order Date]])</f>
        <v>11</v>
      </c>
      <c r="D1552" t="s">
        <v>740</v>
      </c>
      <c r="E1552" t="s">
        <v>27</v>
      </c>
      <c r="F1552" t="s">
        <v>11</v>
      </c>
      <c r="G1552" t="s">
        <v>200</v>
      </c>
      <c r="H1552" t="s">
        <v>1053</v>
      </c>
      <c r="I1552">
        <v>20.46</v>
      </c>
      <c r="J1552">
        <v>2</v>
      </c>
      <c r="K1552">
        <v>5.32</v>
      </c>
    </row>
    <row r="1553" spans="1:11" ht="16.5" x14ac:dyDescent="0.3">
      <c r="A1553" s="1">
        <v>41958</v>
      </c>
      <c r="B1553" s="5">
        <f>YEAR(Table1[[#This Row],[Order Date]])</f>
        <v>2014</v>
      </c>
      <c r="C1553" s="5">
        <f>MONTH(Table1[[#This Row],[Order Date]])</f>
        <v>11</v>
      </c>
      <c r="D1553" t="s">
        <v>475</v>
      </c>
      <c r="E1553" t="s">
        <v>27</v>
      </c>
      <c r="F1553" t="s">
        <v>11</v>
      </c>
      <c r="G1553" t="s">
        <v>200</v>
      </c>
      <c r="H1553" t="s">
        <v>1292</v>
      </c>
      <c r="I1553">
        <v>10.95</v>
      </c>
      <c r="J1553">
        <v>3</v>
      </c>
      <c r="K1553">
        <v>3.29</v>
      </c>
    </row>
    <row r="1554" spans="1:11" ht="16.5" x14ac:dyDescent="0.3">
      <c r="A1554" s="1">
        <v>41959</v>
      </c>
      <c r="B1554" s="5">
        <f>YEAR(Table1[[#This Row],[Order Date]])</f>
        <v>2014</v>
      </c>
      <c r="C1554" s="5">
        <f>MONTH(Table1[[#This Row],[Order Date]])</f>
        <v>11</v>
      </c>
      <c r="D1554" t="s">
        <v>1629</v>
      </c>
      <c r="E1554" t="s">
        <v>1283</v>
      </c>
      <c r="F1554" t="s">
        <v>39</v>
      </c>
      <c r="G1554" t="s">
        <v>40</v>
      </c>
      <c r="H1554" t="s">
        <v>1101</v>
      </c>
      <c r="I1554">
        <v>273.95999999999998</v>
      </c>
      <c r="J1554">
        <v>2</v>
      </c>
      <c r="K1554">
        <v>10.96</v>
      </c>
    </row>
    <row r="1555" spans="1:11" ht="16.5" x14ac:dyDescent="0.3">
      <c r="A1555" s="1">
        <v>41959</v>
      </c>
      <c r="B1555" s="5">
        <f>YEAR(Table1[[#This Row],[Order Date]])</f>
        <v>2014</v>
      </c>
      <c r="C1555" s="5">
        <f>MONTH(Table1[[#This Row],[Order Date]])</f>
        <v>11</v>
      </c>
      <c r="D1555" t="s">
        <v>215</v>
      </c>
      <c r="E1555" t="s">
        <v>129</v>
      </c>
      <c r="F1555" t="s">
        <v>11</v>
      </c>
      <c r="G1555" t="s">
        <v>63</v>
      </c>
      <c r="H1555" t="s">
        <v>1350</v>
      </c>
      <c r="I1555">
        <v>78.349999999999994</v>
      </c>
      <c r="J1555">
        <v>5</v>
      </c>
      <c r="K1555">
        <v>36.82</v>
      </c>
    </row>
    <row r="1556" spans="1:11" ht="16.5" x14ac:dyDescent="0.3">
      <c r="A1556" s="1">
        <v>41959</v>
      </c>
      <c r="B1556" s="5">
        <f>YEAR(Table1[[#This Row],[Order Date]])</f>
        <v>2014</v>
      </c>
      <c r="C1556" s="5">
        <f>MONTH(Table1[[#This Row],[Order Date]])</f>
        <v>11</v>
      </c>
      <c r="D1556" t="s">
        <v>215</v>
      </c>
      <c r="E1556" t="s">
        <v>129</v>
      </c>
      <c r="F1556" t="s">
        <v>11</v>
      </c>
      <c r="G1556" t="s">
        <v>12</v>
      </c>
      <c r="H1556" t="s">
        <v>1376</v>
      </c>
      <c r="I1556">
        <v>31.68</v>
      </c>
      <c r="J1556">
        <v>6</v>
      </c>
      <c r="K1556">
        <v>14.26</v>
      </c>
    </row>
    <row r="1557" spans="1:11" ht="16.5" x14ac:dyDescent="0.3">
      <c r="A1557" s="1">
        <v>41959</v>
      </c>
      <c r="B1557" s="5">
        <f>YEAR(Table1[[#This Row],[Order Date]])</f>
        <v>2014</v>
      </c>
      <c r="C1557" s="5">
        <f>MONTH(Table1[[#This Row],[Order Date]])</f>
        <v>11</v>
      </c>
      <c r="D1557" t="s">
        <v>215</v>
      </c>
      <c r="E1557" t="s">
        <v>129</v>
      </c>
      <c r="F1557" t="s">
        <v>11</v>
      </c>
      <c r="G1557" t="s">
        <v>20</v>
      </c>
      <c r="H1557" t="s">
        <v>1630</v>
      </c>
      <c r="I1557">
        <v>29.12</v>
      </c>
      <c r="J1557">
        <v>4</v>
      </c>
      <c r="K1557">
        <v>14.27</v>
      </c>
    </row>
    <row r="1558" spans="1:11" ht="16.5" x14ac:dyDescent="0.3">
      <c r="A1558" s="1">
        <v>41959</v>
      </c>
      <c r="B1558" s="5">
        <f>YEAR(Table1[[#This Row],[Order Date]])</f>
        <v>2014</v>
      </c>
      <c r="C1558" s="5">
        <f>MONTH(Table1[[#This Row],[Order Date]])</f>
        <v>11</v>
      </c>
      <c r="D1558" t="s">
        <v>215</v>
      </c>
      <c r="E1558" t="s">
        <v>129</v>
      </c>
      <c r="F1558" t="s">
        <v>11</v>
      </c>
      <c r="G1558" t="s">
        <v>18</v>
      </c>
      <c r="H1558" t="s">
        <v>1360</v>
      </c>
      <c r="I1558">
        <v>169.45</v>
      </c>
      <c r="J1558">
        <v>5</v>
      </c>
      <c r="K1558">
        <v>42.36</v>
      </c>
    </row>
    <row r="1559" spans="1:11" ht="16.5" x14ac:dyDescent="0.3">
      <c r="A1559" s="1">
        <v>41959</v>
      </c>
      <c r="B1559" s="5">
        <f>YEAR(Table1[[#This Row],[Order Date]])</f>
        <v>2014</v>
      </c>
      <c r="C1559" s="5">
        <f>MONTH(Table1[[#This Row],[Order Date]])</f>
        <v>11</v>
      </c>
      <c r="D1559" t="s">
        <v>1631</v>
      </c>
      <c r="E1559" t="s">
        <v>27</v>
      </c>
      <c r="F1559" t="s">
        <v>11</v>
      </c>
      <c r="G1559" t="s">
        <v>16</v>
      </c>
      <c r="H1559" t="s">
        <v>1632</v>
      </c>
      <c r="I1559">
        <v>5.22</v>
      </c>
      <c r="J1559">
        <v>2</v>
      </c>
      <c r="K1559">
        <v>2.4</v>
      </c>
    </row>
    <row r="1560" spans="1:11" ht="16.5" x14ac:dyDescent="0.3">
      <c r="A1560" s="1">
        <v>41959</v>
      </c>
      <c r="B1560" s="5">
        <f>YEAR(Table1[[#This Row],[Order Date]])</f>
        <v>2014</v>
      </c>
      <c r="C1560" s="5">
        <f>MONTH(Table1[[#This Row],[Order Date]])</f>
        <v>11</v>
      </c>
      <c r="D1560" t="s">
        <v>1633</v>
      </c>
      <c r="E1560" t="s">
        <v>15</v>
      </c>
      <c r="F1560" t="s">
        <v>34</v>
      </c>
      <c r="G1560" t="s">
        <v>35</v>
      </c>
      <c r="H1560" t="s">
        <v>1634</v>
      </c>
      <c r="I1560">
        <v>37.299999999999997</v>
      </c>
      <c r="J1560">
        <v>2</v>
      </c>
      <c r="K1560">
        <v>-1.07</v>
      </c>
    </row>
    <row r="1561" spans="1:11" ht="16.5" x14ac:dyDescent="0.3">
      <c r="A1561" s="1">
        <v>41959</v>
      </c>
      <c r="B1561" s="5">
        <f>YEAR(Table1[[#This Row],[Order Date]])</f>
        <v>2014</v>
      </c>
      <c r="C1561" s="5">
        <f>MONTH(Table1[[#This Row],[Order Date]])</f>
        <v>11</v>
      </c>
      <c r="D1561" t="s">
        <v>1635</v>
      </c>
      <c r="E1561" t="s">
        <v>27</v>
      </c>
      <c r="F1561" t="s">
        <v>39</v>
      </c>
      <c r="G1561" t="s">
        <v>40</v>
      </c>
      <c r="H1561" t="s">
        <v>1636</v>
      </c>
      <c r="I1561">
        <v>79.97</v>
      </c>
      <c r="J1561">
        <v>4</v>
      </c>
      <c r="K1561">
        <v>-17.989999999999998</v>
      </c>
    </row>
    <row r="1562" spans="1:11" ht="16.5" x14ac:dyDescent="0.3">
      <c r="A1562" s="1">
        <v>41959</v>
      </c>
      <c r="B1562" s="5">
        <f>YEAR(Table1[[#This Row],[Order Date]])</f>
        <v>2014</v>
      </c>
      <c r="C1562" s="5">
        <f>MONTH(Table1[[#This Row],[Order Date]])</f>
        <v>11</v>
      </c>
      <c r="D1562" t="s">
        <v>1635</v>
      </c>
      <c r="E1562" t="s">
        <v>27</v>
      </c>
      <c r="F1562" t="s">
        <v>34</v>
      </c>
      <c r="G1562" t="s">
        <v>74</v>
      </c>
      <c r="H1562" t="s">
        <v>1637</v>
      </c>
      <c r="I1562">
        <v>305.97000000000003</v>
      </c>
      <c r="J1562">
        <v>3</v>
      </c>
      <c r="K1562">
        <v>25.2</v>
      </c>
    </row>
    <row r="1563" spans="1:11" ht="16.5" x14ac:dyDescent="0.3">
      <c r="A1563" s="1">
        <v>41959</v>
      </c>
      <c r="B1563" s="5">
        <f>YEAR(Table1[[#This Row],[Order Date]])</f>
        <v>2014</v>
      </c>
      <c r="C1563" s="5">
        <f>MONTH(Table1[[#This Row],[Order Date]])</f>
        <v>11</v>
      </c>
      <c r="D1563" t="s">
        <v>1635</v>
      </c>
      <c r="E1563" t="s">
        <v>27</v>
      </c>
      <c r="F1563" t="s">
        <v>11</v>
      </c>
      <c r="G1563" t="s">
        <v>18</v>
      </c>
      <c r="H1563" t="s">
        <v>153</v>
      </c>
      <c r="I1563">
        <v>344.91</v>
      </c>
      <c r="J1563">
        <v>3</v>
      </c>
      <c r="K1563">
        <v>10.35</v>
      </c>
    </row>
    <row r="1564" spans="1:11" ht="16.5" x14ac:dyDescent="0.3">
      <c r="A1564" s="1">
        <v>41960</v>
      </c>
      <c r="B1564" s="5">
        <f>YEAR(Table1[[#This Row],[Order Date]])</f>
        <v>2014</v>
      </c>
      <c r="C1564" s="5">
        <f>MONTH(Table1[[#This Row],[Order Date]])</f>
        <v>11</v>
      </c>
      <c r="D1564" t="s">
        <v>413</v>
      </c>
      <c r="E1564" t="s">
        <v>315</v>
      </c>
      <c r="F1564" t="s">
        <v>34</v>
      </c>
      <c r="G1564" t="s">
        <v>35</v>
      </c>
      <c r="H1564" t="s">
        <v>1256</v>
      </c>
      <c r="I1564">
        <v>479.9</v>
      </c>
      <c r="J1564">
        <v>5</v>
      </c>
      <c r="K1564">
        <v>81.58</v>
      </c>
    </row>
    <row r="1565" spans="1:11" ht="16.5" x14ac:dyDescent="0.3">
      <c r="A1565" s="1">
        <v>41960</v>
      </c>
      <c r="B1565" s="5">
        <f>YEAR(Table1[[#This Row],[Order Date]])</f>
        <v>2014</v>
      </c>
      <c r="C1565" s="5">
        <f>MONTH(Table1[[#This Row],[Order Date]])</f>
        <v>11</v>
      </c>
      <c r="D1565" t="s">
        <v>1638</v>
      </c>
      <c r="E1565" t="s">
        <v>59</v>
      </c>
      <c r="F1565" t="s">
        <v>11</v>
      </c>
      <c r="G1565" t="s">
        <v>18</v>
      </c>
      <c r="H1565" t="s">
        <v>1048</v>
      </c>
      <c r="I1565">
        <v>2934.33</v>
      </c>
      <c r="J1565">
        <v>7</v>
      </c>
      <c r="K1565">
        <v>792.27</v>
      </c>
    </row>
    <row r="1566" spans="1:11" ht="16.5" x14ac:dyDescent="0.3">
      <c r="A1566" s="1">
        <v>41960</v>
      </c>
      <c r="B1566" s="5">
        <f>YEAR(Table1[[#This Row],[Order Date]])</f>
        <v>2014</v>
      </c>
      <c r="C1566" s="5">
        <f>MONTH(Table1[[#This Row],[Order Date]])</f>
        <v>11</v>
      </c>
      <c r="D1566" t="s">
        <v>1638</v>
      </c>
      <c r="E1566" t="s">
        <v>59</v>
      </c>
      <c r="F1566" t="s">
        <v>34</v>
      </c>
      <c r="G1566" t="s">
        <v>47</v>
      </c>
      <c r="H1566" t="s">
        <v>1639</v>
      </c>
      <c r="I1566">
        <v>124.41</v>
      </c>
      <c r="J1566">
        <v>3</v>
      </c>
      <c r="K1566">
        <v>14.93</v>
      </c>
    </row>
    <row r="1567" spans="1:11" ht="16.5" x14ac:dyDescent="0.3">
      <c r="A1567" s="1">
        <v>41960</v>
      </c>
      <c r="B1567" s="5">
        <f>YEAR(Table1[[#This Row],[Order Date]])</f>
        <v>2014</v>
      </c>
      <c r="C1567" s="5">
        <f>MONTH(Table1[[#This Row],[Order Date]])</f>
        <v>11</v>
      </c>
      <c r="D1567" t="s">
        <v>1638</v>
      </c>
      <c r="E1567" t="s">
        <v>59</v>
      </c>
      <c r="F1567" t="s">
        <v>11</v>
      </c>
      <c r="G1567" t="s">
        <v>24</v>
      </c>
      <c r="H1567" t="s">
        <v>808</v>
      </c>
      <c r="I1567">
        <v>57.75</v>
      </c>
      <c r="J1567">
        <v>5</v>
      </c>
      <c r="K1567">
        <v>26.57</v>
      </c>
    </row>
    <row r="1568" spans="1:11" ht="16.5" x14ac:dyDescent="0.3">
      <c r="A1568" s="1">
        <v>41960</v>
      </c>
      <c r="B1568" s="5">
        <f>YEAR(Table1[[#This Row],[Order Date]])</f>
        <v>2014</v>
      </c>
      <c r="C1568" s="5">
        <f>MONTH(Table1[[#This Row],[Order Date]])</f>
        <v>11</v>
      </c>
      <c r="D1568" t="s">
        <v>355</v>
      </c>
      <c r="E1568" t="s">
        <v>27</v>
      </c>
      <c r="F1568" t="s">
        <v>39</v>
      </c>
      <c r="G1568" t="s">
        <v>52</v>
      </c>
      <c r="H1568" t="s">
        <v>1008</v>
      </c>
      <c r="I1568">
        <v>99.98</v>
      </c>
      <c r="J1568">
        <v>2</v>
      </c>
      <c r="K1568">
        <v>8</v>
      </c>
    </row>
    <row r="1569" spans="1:11" ht="16.5" x14ac:dyDescent="0.3">
      <c r="A1569" s="1">
        <v>41960</v>
      </c>
      <c r="B1569" s="5">
        <f>YEAR(Table1[[#This Row],[Order Date]])</f>
        <v>2014</v>
      </c>
      <c r="C1569" s="5">
        <f>MONTH(Table1[[#This Row],[Order Date]])</f>
        <v>11</v>
      </c>
      <c r="D1569" t="s">
        <v>355</v>
      </c>
      <c r="E1569" t="s">
        <v>27</v>
      </c>
      <c r="F1569" t="s">
        <v>11</v>
      </c>
      <c r="G1569" t="s">
        <v>12</v>
      </c>
      <c r="H1569" t="s">
        <v>882</v>
      </c>
      <c r="I1569">
        <v>733.95</v>
      </c>
      <c r="J1569">
        <v>7</v>
      </c>
      <c r="K1569">
        <v>352.3</v>
      </c>
    </row>
    <row r="1570" spans="1:11" ht="16.5" x14ac:dyDescent="0.3">
      <c r="A1570" s="1">
        <v>41960</v>
      </c>
      <c r="B1570" s="5">
        <f>YEAR(Table1[[#This Row],[Order Date]])</f>
        <v>2014</v>
      </c>
      <c r="C1570" s="5">
        <f>MONTH(Table1[[#This Row],[Order Date]])</f>
        <v>11</v>
      </c>
      <c r="D1570" t="s">
        <v>355</v>
      </c>
      <c r="E1570" t="s">
        <v>27</v>
      </c>
      <c r="F1570" t="s">
        <v>11</v>
      </c>
      <c r="G1570" t="s">
        <v>92</v>
      </c>
      <c r="H1570" t="s">
        <v>1640</v>
      </c>
      <c r="I1570">
        <v>241.44</v>
      </c>
      <c r="J1570">
        <v>3</v>
      </c>
      <c r="K1570">
        <v>72.430000000000007</v>
      </c>
    </row>
    <row r="1571" spans="1:11" ht="16.5" x14ac:dyDescent="0.3">
      <c r="A1571" s="1">
        <v>41960</v>
      </c>
      <c r="B1571" s="5">
        <f>YEAR(Table1[[#This Row],[Order Date]])</f>
        <v>2014</v>
      </c>
      <c r="C1571" s="5">
        <f>MONTH(Table1[[#This Row],[Order Date]])</f>
        <v>11</v>
      </c>
      <c r="D1571" t="s">
        <v>1641</v>
      </c>
      <c r="E1571" t="s">
        <v>23</v>
      </c>
      <c r="F1571" t="s">
        <v>11</v>
      </c>
      <c r="G1571" t="s">
        <v>12</v>
      </c>
      <c r="H1571" t="s">
        <v>284</v>
      </c>
      <c r="I1571">
        <v>12.45</v>
      </c>
      <c r="J1571">
        <v>2</v>
      </c>
      <c r="K1571">
        <v>3.89</v>
      </c>
    </row>
    <row r="1572" spans="1:11" ht="16.5" x14ac:dyDescent="0.3">
      <c r="A1572" s="1">
        <v>41960</v>
      </c>
      <c r="B1572" s="5">
        <f>YEAR(Table1[[#This Row],[Order Date]])</f>
        <v>2014</v>
      </c>
      <c r="C1572" s="5">
        <f>MONTH(Table1[[#This Row],[Order Date]])</f>
        <v>11</v>
      </c>
      <c r="D1572" t="s">
        <v>1641</v>
      </c>
      <c r="E1572" t="s">
        <v>23</v>
      </c>
      <c r="F1572" t="s">
        <v>34</v>
      </c>
      <c r="G1572" t="s">
        <v>35</v>
      </c>
      <c r="H1572" t="s">
        <v>994</v>
      </c>
      <c r="I1572">
        <v>657.93</v>
      </c>
      <c r="J1572">
        <v>5</v>
      </c>
      <c r="K1572">
        <v>-93.99</v>
      </c>
    </row>
    <row r="1573" spans="1:11" ht="16.5" x14ac:dyDescent="0.3">
      <c r="A1573" s="1">
        <v>41960</v>
      </c>
      <c r="B1573" s="5">
        <f>YEAR(Table1[[#This Row],[Order Date]])</f>
        <v>2014</v>
      </c>
      <c r="C1573" s="5">
        <f>MONTH(Table1[[#This Row],[Order Date]])</f>
        <v>11</v>
      </c>
      <c r="D1573" t="s">
        <v>352</v>
      </c>
      <c r="E1573" t="s">
        <v>10</v>
      </c>
      <c r="F1573" t="s">
        <v>11</v>
      </c>
      <c r="G1573" t="s">
        <v>63</v>
      </c>
      <c r="H1573" t="s">
        <v>1165</v>
      </c>
      <c r="I1573">
        <v>7.08</v>
      </c>
      <c r="J1573">
        <v>3</v>
      </c>
      <c r="K1573">
        <v>2.48</v>
      </c>
    </row>
    <row r="1574" spans="1:11" ht="16.5" x14ac:dyDescent="0.3">
      <c r="A1574" s="1">
        <v>41960</v>
      </c>
      <c r="B1574" s="5">
        <f>YEAR(Table1[[#This Row],[Order Date]])</f>
        <v>2014</v>
      </c>
      <c r="C1574" s="5">
        <f>MONTH(Table1[[#This Row],[Order Date]])</f>
        <v>11</v>
      </c>
      <c r="D1574" t="s">
        <v>709</v>
      </c>
      <c r="E1574" t="s">
        <v>149</v>
      </c>
      <c r="F1574" t="s">
        <v>11</v>
      </c>
      <c r="G1574" t="s">
        <v>20</v>
      </c>
      <c r="H1574" t="s">
        <v>1142</v>
      </c>
      <c r="I1574">
        <v>2152.7800000000002</v>
      </c>
      <c r="J1574">
        <v>3</v>
      </c>
      <c r="K1574">
        <v>726.56</v>
      </c>
    </row>
    <row r="1575" spans="1:11" ht="16.5" x14ac:dyDescent="0.3">
      <c r="A1575" s="1">
        <v>41960</v>
      </c>
      <c r="B1575" s="5">
        <f>YEAR(Table1[[#This Row],[Order Date]])</f>
        <v>2014</v>
      </c>
      <c r="C1575" s="5">
        <f>MONTH(Table1[[#This Row],[Order Date]])</f>
        <v>11</v>
      </c>
      <c r="D1575" t="s">
        <v>709</v>
      </c>
      <c r="E1575" t="s">
        <v>149</v>
      </c>
      <c r="F1575" t="s">
        <v>34</v>
      </c>
      <c r="G1575" t="s">
        <v>74</v>
      </c>
      <c r="H1575" t="s">
        <v>1344</v>
      </c>
      <c r="I1575">
        <v>4007.84</v>
      </c>
      <c r="J1575">
        <v>10</v>
      </c>
      <c r="K1575">
        <v>-50.1</v>
      </c>
    </row>
    <row r="1576" spans="1:11" ht="16.5" x14ac:dyDescent="0.3">
      <c r="A1576" s="1">
        <v>41960</v>
      </c>
      <c r="B1576" s="5">
        <f>YEAR(Table1[[#This Row],[Order Date]])</f>
        <v>2014</v>
      </c>
      <c r="C1576" s="5">
        <f>MONTH(Table1[[#This Row],[Order Date]])</f>
        <v>11</v>
      </c>
      <c r="D1576" t="s">
        <v>696</v>
      </c>
      <c r="E1576" t="s">
        <v>149</v>
      </c>
      <c r="F1576" t="s">
        <v>11</v>
      </c>
      <c r="G1576" t="s">
        <v>12</v>
      </c>
      <c r="H1576" t="s">
        <v>1642</v>
      </c>
      <c r="I1576">
        <v>34.44</v>
      </c>
      <c r="J1576">
        <v>3</v>
      </c>
      <c r="K1576">
        <v>17.22</v>
      </c>
    </row>
    <row r="1577" spans="1:11" ht="16.5" x14ac:dyDescent="0.3">
      <c r="A1577" s="1">
        <v>41961</v>
      </c>
      <c r="B1577" s="5">
        <f>YEAR(Table1[[#This Row],[Order Date]])</f>
        <v>2014</v>
      </c>
      <c r="C1577" s="5">
        <f>MONTH(Table1[[#This Row],[Order Date]])</f>
        <v>11</v>
      </c>
      <c r="D1577" t="s">
        <v>1643</v>
      </c>
      <c r="E1577" t="s">
        <v>278</v>
      </c>
      <c r="F1577" t="s">
        <v>34</v>
      </c>
      <c r="G1577" t="s">
        <v>145</v>
      </c>
      <c r="H1577" t="s">
        <v>1644</v>
      </c>
      <c r="I1577">
        <v>145.97999999999999</v>
      </c>
      <c r="J1577">
        <v>2</v>
      </c>
      <c r="K1577">
        <v>-99.27</v>
      </c>
    </row>
    <row r="1578" spans="1:11" ht="16.5" x14ac:dyDescent="0.3">
      <c r="A1578" s="1">
        <v>41961</v>
      </c>
      <c r="B1578" s="5">
        <f>YEAR(Table1[[#This Row],[Order Date]])</f>
        <v>2014</v>
      </c>
      <c r="C1578" s="5">
        <f>MONTH(Table1[[#This Row],[Order Date]])</f>
        <v>11</v>
      </c>
      <c r="D1578" t="s">
        <v>1643</v>
      </c>
      <c r="E1578" t="s">
        <v>278</v>
      </c>
      <c r="F1578" t="s">
        <v>11</v>
      </c>
      <c r="G1578" t="s">
        <v>12</v>
      </c>
      <c r="H1578" t="s">
        <v>276</v>
      </c>
      <c r="I1578">
        <v>35.81</v>
      </c>
      <c r="J1578">
        <v>4</v>
      </c>
      <c r="K1578">
        <v>12.53</v>
      </c>
    </row>
    <row r="1579" spans="1:11" ht="16.5" x14ac:dyDescent="0.3">
      <c r="A1579" s="1">
        <v>41961</v>
      </c>
      <c r="B1579" s="5">
        <f>YEAR(Table1[[#This Row],[Order Date]])</f>
        <v>2014</v>
      </c>
      <c r="C1579" s="5">
        <f>MONTH(Table1[[#This Row],[Order Date]])</f>
        <v>11</v>
      </c>
      <c r="D1579" t="s">
        <v>791</v>
      </c>
      <c r="E1579" t="s">
        <v>23</v>
      </c>
      <c r="F1579" t="s">
        <v>11</v>
      </c>
      <c r="G1579" t="s">
        <v>20</v>
      </c>
      <c r="H1579" t="s">
        <v>528</v>
      </c>
      <c r="I1579">
        <v>51</v>
      </c>
      <c r="J1579">
        <v>1</v>
      </c>
      <c r="K1579">
        <v>-40.799999999999997</v>
      </c>
    </row>
    <row r="1580" spans="1:11" ht="16.5" x14ac:dyDescent="0.3">
      <c r="A1580" s="1">
        <v>41961</v>
      </c>
      <c r="B1580" s="5">
        <f>YEAR(Table1[[#This Row],[Order Date]])</f>
        <v>2014</v>
      </c>
      <c r="C1580" s="5">
        <f>MONTH(Table1[[#This Row],[Order Date]])</f>
        <v>11</v>
      </c>
      <c r="D1580" t="s">
        <v>791</v>
      </c>
      <c r="E1580" t="s">
        <v>23</v>
      </c>
      <c r="F1580" t="s">
        <v>11</v>
      </c>
      <c r="G1580" t="s">
        <v>18</v>
      </c>
      <c r="H1580" t="s">
        <v>1645</v>
      </c>
      <c r="I1580">
        <v>76.790000000000006</v>
      </c>
      <c r="J1580">
        <v>1</v>
      </c>
      <c r="K1580">
        <v>-16.32</v>
      </c>
    </row>
    <row r="1581" spans="1:11" ht="16.5" x14ac:dyDescent="0.3">
      <c r="A1581" s="1">
        <v>41961</v>
      </c>
      <c r="B1581" s="5">
        <f>YEAR(Table1[[#This Row],[Order Date]])</f>
        <v>2014</v>
      </c>
      <c r="C1581" s="5">
        <f>MONTH(Table1[[#This Row],[Order Date]])</f>
        <v>11</v>
      </c>
      <c r="D1581" t="s">
        <v>791</v>
      </c>
      <c r="E1581" t="s">
        <v>23</v>
      </c>
      <c r="F1581" t="s">
        <v>39</v>
      </c>
      <c r="G1581" t="s">
        <v>40</v>
      </c>
      <c r="H1581" t="s">
        <v>439</v>
      </c>
      <c r="I1581">
        <v>539.96</v>
      </c>
      <c r="J1581">
        <v>6</v>
      </c>
      <c r="K1581">
        <v>-107.99</v>
      </c>
    </row>
    <row r="1582" spans="1:11" ht="16.5" x14ac:dyDescent="0.3">
      <c r="A1582" s="1">
        <v>41961</v>
      </c>
      <c r="B1582" s="5">
        <f>YEAR(Table1[[#This Row],[Order Date]])</f>
        <v>2014</v>
      </c>
      <c r="C1582" s="5">
        <f>MONTH(Table1[[#This Row],[Order Date]])</f>
        <v>11</v>
      </c>
      <c r="D1582" t="s">
        <v>791</v>
      </c>
      <c r="E1582" t="s">
        <v>23</v>
      </c>
      <c r="F1582" t="s">
        <v>34</v>
      </c>
      <c r="G1582" t="s">
        <v>47</v>
      </c>
      <c r="H1582" t="s">
        <v>1646</v>
      </c>
      <c r="I1582">
        <v>60.31</v>
      </c>
      <c r="J1582">
        <v>3</v>
      </c>
      <c r="K1582">
        <v>5.28</v>
      </c>
    </row>
    <row r="1583" spans="1:11" ht="16.5" x14ac:dyDescent="0.3">
      <c r="A1583" s="1">
        <v>41961</v>
      </c>
      <c r="B1583" s="5">
        <f>YEAR(Table1[[#This Row],[Order Date]])</f>
        <v>2014</v>
      </c>
      <c r="C1583" s="5">
        <f>MONTH(Table1[[#This Row],[Order Date]])</f>
        <v>11</v>
      </c>
      <c r="D1583" t="s">
        <v>791</v>
      </c>
      <c r="E1583" t="s">
        <v>23</v>
      </c>
      <c r="F1583" t="s">
        <v>11</v>
      </c>
      <c r="G1583" t="s">
        <v>20</v>
      </c>
      <c r="H1583" t="s">
        <v>1647</v>
      </c>
      <c r="I1583">
        <v>1.94</v>
      </c>
      <c r="J1583">
        <v>3</v>
      </c>
      <c r="K1583">
        <v>-1.43</v>
      </c>
    </row>
    <row r="1584" spans="1:11" ht="16.5" x14ac:dyDescent="0.3">
      <c r="A1584" s="1">
        <v>41961</v>
      </c>
      <c r="B1584" s="5">
        <f>YEAR(Table1[[#This Row],[Order Date]])</f>
        <v>2014</v>
      </c>
      <c r="C1584" s="5">
        <f>MONTH(Table1[[#This Row],[Order Date]])</f>
        <v>11</v>
      </c>
      <c r="D1584" t="s">
        <v>1648</v>
      </c>
      <c r="E1584" t="s">
        <v>15</v>
      </c>
      <c r="F1584" t="s">
        <v>11</v>
      </c>
      <c r="G1584" t="s">
        <v>20</v>
      </c>
      <c r="H1584" t="s">
        <v>1649</v>
      </c>
      <c r="I1584">
        <v>14.48</v>
      </c>
      <c r="J1584">
        <v>5</v>
      </c>
      <c r="K1584">
        <v>-23.89</v>
      </c>
    </row>
    <row r="1585" spans="1:11" ht="16.5" x14ac:dyDescent="0.3">
      <c r="A1585" s="1">
        <v>41961</v>
      </c>
      <c r="B1585" s="5">
        <f>YEAR(Table1[[#This Row],[Order Date]])</f>
        <v>2014</v>
      </c>
      <c r="C1585" s="5">
        <f>MONTH(Table1[[#This Row],[Order Date]])</f>
        <v>11</v>
      </c>
      <c r="D1585" t="s">
        <v>1562</v>
      </c>
      <c r="E1585" t="s">
        <v>78</v>
      </c>
      <c r="F1585" t="s">
        <v>11</v>
      </c>
      <c r="G1585" t="s">
        <v>20</v>
      </c>
      <c r="H1585" t="s">
        <v>1650</v>
      </c>
      <c r="I1585">
        <v>11.81</v>
      </c>
      <c r="J1585">
        <v>8</v>
      </c>
      <c r="K1585">
        <v>-8.66</v>
      </c>
    </row>
    <row r="1586" spans="1:11" ht="16.5" x14ac:dyDescent="0.3">
      <c r="A1586" s="1">
        <v>41961</v>
      </c>
      <c r="B1586" s="5">
        <f>YEAR(Table1[[#This Row],[Order Date]])</f>
        <v>2014</v>
      </c>
      <c r="C1586" s="5">
        <f>MONTH(Table1[[#This Row],[Order Date]])</f>
        <v>11</v>
      </c>
      <c r="D1586" t="s">
        <v>1562</v>
      </c>
      <c r="E1586" t="s">
        <v>78</v>
      </c>
      <c r="F1586" t="s">
        <v>39</v>
      </c>
      <c r="G1586" t="s">
        <v>40</v>
      </c>
      <c r="H1586" t="s">
        <v>1651</v>
      </c>
      <c r="I1586">
        <v>9.59</v>
      </c>
      <c r="J1586">
        <v>2</v>
      </c>
      <c r="K1586">
        <v>-2.08</v>
      </c>
    </row>
    <row r="1587" spans="1:11" ht="16.5" x14ac:dyDescent="0.3">
      <c r="A1587" s="1">
        <v>41961</v>
      </c>
      <c r="B1587" s="5">
        <f>YEAR(Table1[[#This Row],[Order Date]])</f>
        <v>2014</v>
      </c>
      <c r="C1587" s="5">
        <f>MONTH(Table1[[#This Row],[Order Date]])</f>
        <v>11</v>
      </c>
      <c r="D1587" t="s">
        <v>462</v>
      </c>
      <c r="E1587" t="s">
        <v>296</v>
      </c>
      <c r="F1587" t="s">
        <v>11</v>
      </c>
      <c r="G1587" t="s">
        <v>12</v>
      </c>
      <c r="H1587" t="s">
        <v>619</v>
      </c>
      <c r="I1587">
        <v>21.98</v>
      </c>
      <c r="J1587">
        <v>7</v>
      </c>
      <c r="K1587">
        <v>9.89</v>
      </c>
    </row>
    <row r="1588" spans="1:11" ht="16.5" x14ac:dyDescent="0.3">
      <c r="A1588" s="1">
        <v>41961</v>
      </c>
      <c r="B1588" s="5">
        <f>YEAR(Table1[[#This Row],[Order Date]])</f>
        <v>2014</v>
      </c>
      <c r="C1588" s="5">
        <f>MONTH(Table1[[#This Row],[Order Date]])</f>
        <v>11</v>
      </c>
      <c r="D1588" t="s">
        <v>1652</v>
      </c>
      <c r="E1588" t="s">
        <v>15</v>
      </c>
      <c r="F1588" t="s">
        <v>34</v>
      </c>
      <c r="G1588" t="s">
        <v>145</v>
      </c>
      <c r="H1588" t="s">
        <v>1653</v>
      </c>
      <c r="I1588">
        <v>292.10000000000002</v>
      </c>
      <c r="J1588">
        <v>4</v>
      </c>
      <c r="K1588">
        <v>-175.26</v>
      </c>
    </row>
    <row r="1589" spans="1:11" ht="16.5" x14ac:dyDescent="0.3">
      <c r="A1589" s="1">
        <v>41961</v>
      </c>
      <c r="B1589" s="5">
        <f>YEAR(Table1[[#This Row],[Order Date]])</f>
        <v>2014</v>
      </c>
      <c r="C1589" s="5">
        <f>MONTH(Table1[[#This Row],[Order Date]])</f>
        <v>11</v>
      </c>
      <c r="D1589" t="s">
        <v>1652</v>
      </c>
      <c r="E1589" t="s">
        <v>15</v>
      </c>
      <c r="F1589" t="s">
        <v>34</v>
      </c>
      <c r="G1589" t="s">
        <v>47</v>
      </c>
      <c r="H1589" t="s">
        <v>1355</v>
      </c>
      <c r="I1589">
        <v>8.5399999999999991</v>
      </c>
      <c r="J1589">
        <v>2</v>
      </c>
      <c r="K1589">
        <v>-7.48</v>
      </c>
    </row>
    <row r="1590" spans="1:11" ht="16.5" x14ac:dyDescent="0.3">
      <c r="A1590" s="1">
        <v>41961</v>
      </c>
      <c r="B1590" s="5">
        <f>YEAR(Table1[[#This Row],[Order Date]])</f>
        <v>2014</v>
      </c>
      <c r="C1590" s="5">
        <f>MONTH(Table1[[#This Row],[Order Date]])</f>
        <v>11</v>
      </c>
      <c r="D1590" t="s">
        <v>1652</v>
      </c>
      <c r="E1590" t="s">
        <v>15</v>
      </c>
      <c r="F1590" t="s">
        <v>34</v>
      </c>
      <c r="G1590" t="s">
        <v>74</v>
      </c>
      <c r="H1590" t="s">
        <v>1654</v>
      </c>
      <c r="I1590">
        <v>424.12</v>
      </c>
      <c r="J1590">
        <v>6</v>
      </c>
      <c r="K1590">
        <v>-30.29</v>
      </c>
    </row>
    <row r="1591" spans="1:11" ht="16.5" x14ac:dyDescent="0.3">
      <c r="A1591" s="1">
        <v>41961</v>
      </c>
      <c r="B1591" s="5">
        <f>YEAR(Table1[[#This Row],[Order Date]])</f>
        <v>2014</v>
      </c>
      <c r="C1591" s="5">
        <f>MONTH(Table1[[#This Row],[Order Date]])</f>
        <v>11</v>
      </c>
      <c r="D1591" t="s">
        <v>1652</v>
      </c>
      <c r="E1591" t="s">
        <v>15</v>
      </c>
      <c r="F1591" t="s">
        <v>11</v>
      </c>
      <c r="G1591" t="s">
        <v>20</v>
      </c>
      <c r="H1591" t="s">
        <v>189</v>
      </c>
      <c r="I1591">
        <v>2.89</v>
      </c>
      <c r="J1591">
        <v>3</v>
      </c>
      <c r="K1591">
        <v>-4.92</v>
      </c>
    </row>
    <row r="1592" spans="1:11" ht="16.5" x14ac:dyDescent="0.3">
      <c r="A1592" s="1">
        <v>41961</v>
      </c>
      <c r="B1592" s="5">
        <f>YEAR(Table1[[#This Row],[Order Date]])</f>
        <v>2014</v>
      </c>
      <c r="C1592" s="5">
        <f>MONTH(Table1[[#This Row],[Order Date]])</f>
        <v>11</v>
      </c>
      <c r="D1592" t="s">
        <v>1652</v>
      </c>
      <c r="E1592" t="s">
        <v>15</v>
      </c>
      <c r="F1592" t="s">
        <v>11</v>
      </c>
      <c r="G1592" t="s">
        <v>18</v>
      </c>
      <c r="H1592" t="s">
        <v>68</v>
      </c>
      <c r="I1592">
        <v>381.72</v>
      </c>
      <c r="J1592">
        <v>5</v>
      </c>
      <c r="K1592">
        <v>-66.8</v>
      </c>
    </row>
    <row r="1593" spans="1:11" ht="16.5" x14ac:dyDescent="0.3">
      <c r="A1593" s="1">
        <v>41961</v>
      </c>
      <c r="B1593" s="5">
        <f>YEAR(Table1[[#This Row],[Order Date]])</f>
        <v>2014</v>
      </c>
      <c r="C1593" s="5">
        <f>MONTH(Table1[[#This Row],[Order Date]])</f>
        <v>11</v>
      </c>
      <c r="D1593" t="s">
        <v>1655</v>
      </c>
      <c r="E1593" t="s">
        <v>315</v>
      </c>
      <c r="F1593" t="s">
        <v>11</v>
      </c>
      <c r="G1593" t="s">
        <v>18</v>
      </c>
      <c r="H1593" t="s">
        <v>1656</v>
      </c>
      <c r="I1593">
        <v>67.150000000000006</v>
      </c>
      <c r="J1593">
        <v>5</v>
      </c>
      <c r="K1593">
        <v>16.79</v>
      </c>
    </row>
    <row r="1594" spans="1:11" ht="16.5" x14ac:dyDescent="0.3">
      <c r="A1594" s="1">
        <v>41961</v>
      </c>
      <c r="B1594" s="5">
        <f>YEAR(Table1[[#This Row],[Order Date]])</f>
        <v>2014</v>
      </c>
      <c r="C1594" s="5">
        <f>MONTH(Table1[[#This Row],[Order Date]])</f>
        <v>11</v>
      </c>
      <c r="D1594" t="s">
        <v>1657</v>
      </c>
      <c r="E1594" t="s">
        <v>157</v>
      </c>
      <c r="F1594" t="s">
        <v>34</v>
      </c>
      <c r="G1594" t="s">
        <v>35</v>
      </c>
      <c r="H1594" t="s">
        <v>371</v>
      </c>
      <c r="I1594">
        <v>392.94</v>
      </c>
      <c r="J1594">
        <v>3</v>
      </c>
      <c r="K1594">
        <v>43.22</v>
      </c>
    </row>
    <row r="1595" spans="1:11" ht="16.5" x14ac:dyDescent="0.3">
      <c r="A1595" s="1">
        <v>41961</v>
      </c>
      <c r="B1595" s="5">
        <f>YEAR(Table1[[#This Row],[Order Date]])</f>
        <v>2014</v>
      </c>
      <c r="C1595" s="5">
        <f>MONTH(Table1[[#This Row],[Order Date]])</f>
        <v>11</v>
      </c>
      <c r="D1595" t="s">
        <v>727</v>
      </c>
      <c r="E1595" t="s">
        <v>164</v>
      </c>
      <c r="F1595" t="s">
        <v>34</v>
      </c>
      <c r="G1595" t="s">
        <v>47</v>
      </c>
      <c r="H1595" t="s">
        <v>1658</v>
      </c>
      <c r="I1595">
        <v>137.54</v>
      </c>
      <c r="J1595">
        <v>2</v>
      </c>
      <c r="K1595">
        <v>55.02</v>
      </c>
    </row>
    <row r="1596" spans="1:11" ht="16.5" x14ac:dyDescent="0.3">
      <c r="A1596" s="1">
        <v>41961</v>
      </c>
      <c r="B1596" s="5">
        <f>YEAR(Table1[[#This Row],[Order Date]])</f>
        <v>2014</v>
      </c>
      <c r="C1596" s="5">
        <f>MONTH(Table1[[#This Row],[Order Date]])</f>
        <v>11</v>
      </c>
      <c r="D1596" t="s">
        <v>727</v>
      </c>
      <c r="E1596" t="s">
        <v>164</v>
      </c>
      <c r="F1596" t="s">
        <v>34</v>
      </c>
      <c r="G1596" t="s">
        <v>145</v>
      </c>
      <c r="H1596" t="s">
        <v>1496</v>
      </c>
      <c r="I1596">
        <v>730.2</v>
      </c>
      <c r="J1596">
        <v>4</v>
      </c>
      <c r="K1596">
        <v>94.93</v>
      </c>
    </row>
    <row r="1597" spans="1:11" ht="16.5" x14ac:dyDescent="0.3">
      <c r="A1597" s="1">
        <v>41962</v>
      </c>
      <c r="B1597" s="5">
        <f>YEAR(Table1[[#This Row],[Order Date]])</f>
        <v>2014</v>
      </c>
      <c r="C1597" s="5">
        <f>MONTH(Table1[[#This Row],[Order Date]])</f>
        <v>11</v>
      </c>
      <c r="D1597" t="s">
        <v>1620</v>
      </c>
      <c r="E1597" t="s">
        <v>62</v>
      </c>
      <c r="F1597" t="s">
        <v>39</v>
      </c>
      <c r="G1597" t="s">
        <v>40</v>
      </c>
      <c r="H1597" t="s">
        <v>400</v>
      </c>
      <c r="I1597">
        <v>503.96</v>
      </c>
      <c r="J1597">
        <v>4</v>
      </c>
      <c r="K1597">
        <v>131.03</v>
      </c>
    </row>
    <row r="1598" spans="1:11" ht="16.5" x14ac:dyDescent="0.3">
      <c r="A1598" s="1">
        <v>41962</v>
      </c>
      <c r="B1598" s="5">
        <f>YEAR(Table1[[#This Row],[Order Date]])</f>
        <v>2014</v>
      </c>
      <c r="C1598" s="5">
        <f>MONTH(Table1[[#This Row],[Order Date]])</f>
        <v>11</v>
      </c>
      <c r="D1598" t="s">
        <v>1620</v>
      </c>
      <c r="E1598" t="s">
        <v>62</v>
      </c>
      <c r="F1598" t="s">
        <v>39</v>
      </c>
      <c r="G1598" t="s">
        <v>40</v>
      </c>
      <c r="H1598" t="s">
        <v>1659</v>
      </c>
      <c r="I1598">
        <v>149.94999999999999</v>
      </c>
      <c r="J1598">
        <v>5</v>
      </c>
      <c r="K1598">
        <v>41.99</v>
      </c>
    </row>
    <row r="1599" spans="1:11" ht="16.5" x14ac:dyDescent="0.3">
      <c r="A1599" s="1">
        <v>41962</v>
      </c>
      <c r="B1599" s="5">
        <f>YEAR(Table1[[#This Row],[Order Date]])</f>
        <v>2014</v>
      </c>
      <c r="C1599" s="5">
        <f>MONTH(Table1[[#This Row],[Order Date]])</f>
        <v>11</v>
      </c>
      <c r="D1599" t="s">
        <v>1620</v>
      </c>
      <c r="E1599" t="s">
        <v>62</v>
      </c>
      <c r="F1599" t="s">
        <v>39</v>
      </c>
      <c r="G1599" t="s">
        <v>52</v>
      </c>
      <c r="H1599" t="s">
        <v>1660</v>
      </c>
      <c r="I1599">
        <v>29</v>
      </c>
      <c r="J1599">
        <v>2</v>
      </c>
      <c r="K1599">
        <v>7.25</v>
      </c>
    </row>
    <row r="1600" spans="1:11" ht="16.5" x14ac:dyDescent="0.3">
      <c r="A1600" s="1">
        <v>41962</v>
      </c>
      <c r="B1600" s="5">
        <f>YEAR(Table1[[#This Row],[Order Date]])</f>
        <v>2014</v>
      </c>
      <c r="C1600" s="5">
        <f>MONTH(Table1[[#This Row],[Order Date]])</f>
        <v>11</v>
      </c>
      <c r="D1600" t="s">
        <v>1661</v>
      </c>
      <c r="E1600" t="s">
        <v>149</v>
      </c>
      <c r="F1600" t="s">
        <v>39</v>
      </c>
      <c r="G1600" t="s">
        <v>40</v>
      </c>
      <c r="H1600" t="s">
        <v>676</v>
      </c>
      <c r="I1600">
        <v>4548.8100000000004</v>
      </c>
      <c r="J1600">
        <v>7</v>
      </c>
      <c r="K1600">
        <v>1228.18</v>
      </c>
    </row>
    <row r="1601" spans="1:11" ht="16.5" x14ac:dyDescent="0.3">
      <c r="A1601" s="1">
        <v>41962</v>
      </c>
      <c r="B1601" s="5">
        <f>YEAR(Table1[[#This Row],[Order Date]])</f>
        <v>2014</v>
      </c>
      <c r="C1601" s="5">
        <f>MONTH(Table1[[#This Row],[Order Date]])</f>
        <v>11</v>
      </c>
      <c r="D1601" t="s">
        <v>1662</v>
      </c>
      <c r="E1601" t="s">
        <v>59</v>
      </c>
      <c r="F1601" t="s">
        <v>11</v>
      </c>
      <c r="G1601" t="s">
        <v>16</v>
      </c>
      <c r="H1601" t="s">
        <v>172</v>
      </c>
      <c r="I1601">
        <v>22.5</v>
      </c>
      <c r="J1601">
        <v>6</v>
      </c>
      <c r="K1601">
        <v>10.8</v>
      </c>
    </row>
    <row r="1602" spans="1:11" ht="16.5" x14ac:dyDescent="0.3">
      <c r="A1602" s="1">
        <v>41962</v>
      </c>
      <c r="B1602" s="5">
        <f>YEAR(Table1[[#This Row],[Order Date]])</f>
        <v>2014</v>
      </c>
      <c r="C1602" s="5">
        <f>MONTH(Table1[[#This Row],[Order Date]])</f>
        <v>11</v>
      </c>
      <c r="D1602" t="s">
        <v>1662</v>
      </c>
      <c r="E1602" t="s">
        <v>59</v>
      </c>
      <c r="F1602" t="s">
        <v>11</v>
      </c>
      <c r="G1602" t="s">
        <v>16</v>
      </c>
      <c r="H1602" t="s">
        <v>1336</v>
      </c>
      <c r="I1602">
        <v>9.9600000000000009</v>
      </c>
      <c r="J1602">
        <v>2</v>
      </c>
      <c r="K1602">
        <v>4.58</v>
      </c>
    </row>
    <row r="1603" spans="1:11" ht="16.5" x14ac:dyDescent="0.3">
      <c r="A1603" s="1">
        <v>41962</v>
      </c>
      <c r="B1603" s="5">
        <f>YEAR(Table1[[#This Row],[Order Date]])</f>
        <v>2014</v>
      </c>
      <c r="C1603" s="5">
        <f>MONTH(Table1[[#This Row],[Order Date]])</f>
        <v>11</v>
      </c>
      <c r="D1603" t="s">
        <v>1662</v>
      </c>
      <c r="E1603" t="s">
        <v>59</v>
      </c>
      <c r="F1603" t="s">
        <v>11</v>
      </c>
      <c r="G1603" t="s">
        <v>20</v>
      </c>
      <c r="H1603" t="s">
        <v>1281</v>
      </c>
      <c r="I1603">
        <v>213.08</v>
      </c>
      <c r="J1603">
        <v>7</v>
      </c>
      <c r="K1603">
        <v>102.28</v>
      </c>
    </row>
    <row r="1604" spans="1:11" ht="16.5" x14ac:dyDescent="0.3">
      <c r="A1604" s="1">
        <v>41962</v>
      </c>
      <c r="B1604" s="5">
        <f>YEAR(Table1[[#This Row],[Order Date]])</f>
        <v>2014</v>
      </c>
      <c r="C1604" s="5">
        <f>MONTH(Table1[[#This Row],[Order Date]])</f>
        <v>11</v>
      </c>
      <c r="D1604" t="s">
        <v>1662</v>
      </c>
      <c r="E1604" t="s">
        <v>59</v>
      </c>
      <c r="F1604" t="s">
        <v>34</v>
      </c>
      <c r="G1604" t="s">
        <v>74</v>
      </c>
      <c r="H1604" t="s">
        <v>719</v>
      </c>
      <c r="I1604">
        <v>1025.8800000000001</v>
      </c>
      <c r="J1604">
        <v>6</v>
      </c>
      <c r="K1604">
        <v>235.95</v>
      </c>
    </row>
    <row r="1605" spans="1:11" ht="16.5" x14ac:dyDescent="0.3">
      <c r="A1605" s="1">
        <v>41962</v>
      </c>
      <c r="B1605" s="5">
        <f>YEAR(Table1[[#This Row],[Order Date]])</f>
        <v>2014</v>
      </c>
      <c r="C1605" s="5">
        <f>MONTH(Table1[[#This Row],[Order Date]])</f>
        <v>11</v>
      </c>
      <c r="D1605" t="s">
        <v>1663</v>
      </c>
      <c r="E1605" t="s">
        <v>296</v>
      </c>
      <c r="F1605" t="s">
        <v>11</v>
      </c>
      <c r="G1605" t="s">
        <v>12</v>
      </c>
      <c r="H1605" t="s">
        <v>1664</v>
      </c>
      <c r="I1605">
        <v>166.44</v>
      </c>
      <c r="J1605">
        <v>3</v>
      </c>
      <c r="K1605">
        <v>79.89</v>
      </c>
    </row>
    <row r="1606" spans="1:11" ht="16.5" x14ac:dyDescent="0.3">
      <c r="A1606" s="1">
        <v>41962</v>
      </c>
      <c r="B1606" s="5">
        <f>YEAR(Table1[[#This Row],[Order Date]])</f>
        <v>2014</v>
      </c>
      <c r="C1606" s="5">
        <f>MONTH(Table1[[#This Row],[Order Date]])</f>
        <v>11</v>
      </c>
      <c r="D1606" t="s">
        <v>465</v>
      </c>
      <c r="E1606" t="s">
        <v>23</v>
      </c>
      <c r="F1606" t="s">
        <v>39</v>
      </c>
      <c r="G1606" t="s">
        <v>52</v>
      </c>
      <c r="H1606" t="s">
        <v>1428</v>
      </c>
      <c r="I1606">
        <v>47.5</v>
      </c>
      <c r="J1606">
        <v>1</v>
      </c>
      <c r="K1606">
        <v>-1.19</v>
      </c>
    </row>
    <row r="1607" spans="1:11" ht="16.5" x14ac:dyDescent="0.3">
      <c r="A1607" s="1">
        <v>41962</v>
      </c>
      <c r="B1607" s="5">
        <f>YEAR(Table1[[#This Row],[Order Date]])</f>
        <v>2014</v>
      </c>
      <c r="C1607" s="5">
        <f>MONTH(Table1[[#This Row],[Order Date]])</f>
        <v>11</v>
      </c>
      <c r="D1607" t="s">
        <v>1172</v>
      </c>
      <c r="E1607" t="s">
        <v>315</v>
      </c>
      <c r="F1607" t="s">
        <v>11</v>
      </c>
      <c r="G1607" t="s">
        <v>18</v>
      </c>
      <c r="H1607" t="s">
        <v>580</v>
      </c>
      <c r="I1607">
        <v>221.16</v>
      </c>
      <c r="J1607">
        <v>4</v>
      </c>
      <c r="K1607">
        <v>57.5</v>
      </c>
    </row>
    <row r="1608" spans="1:11" ht="16.5" x14ac:dyDescent="0.3">
      <c r="A1608" s="1">
        <v>41962</v>
      </c>
      <c r="B1608" s="5">
        <f>YEAR(Table1[[#This Row],[Order Date]])</f>
        <v>2014</v>
      </c>
      <c r="C1608" s="5">
        <f>MONTH(Table1[[#This Row],[Order Date]])</f>
        <v>11</v>
      </c>
      <c r="D1608" t="s">
        <v>1172</v>
      </c>
      <c r="E1608" t="s">
        <v>315</v>
      </c>
      <c r="F1608" t="s">
        <v>39</v>
      </c>
      <c r="G1608" t="s">
        <v>40</v>
      </c>
      <c r="H1608" t="s">
        <v>138</v>
      </c>
      <c r="I1608">
        <v>281.97000000000003</v>
      </c>
      <c r="J1608">
        <v>3</v>
      </c>
      <c r="K1608">
        <v>78.95</v>
      </c>
    </row>
    <row r="1609" spans="1:11" ht="16.5" x14ac:dyDescent="0.3">
      <c r="A1609" s="1">
        <v>41962</v>
      </c>
      <c r="B1609" s="5">
        <f>YEAR(Table1[[#This Row],[Order Date]])</f>
        <v>2014</v>
      </c>
      <c r="C1609" s="5">
        <f>MONTH(Table1[[#This Row],[Order Date]])</f>
        <v>11</v>
      </c>
      <c r="D1609" t="s">
        <v>1665</v>
      </c>
      <c r="E1609" t="s">
        <v>23</v>
      </c>
      <c r="F1609" t="s">
        <v>11</v>
      </c>
      <c r="G1609" t="s">
        <v>12</v>
      </c>
      <c r="H1609" t="s">
        <v>1666</v>
      </c>
      <c r="I1609">
        <v>5.88</v>
      </c>
      <c r="J1609">
        <v>1</v>
      </c>
      <c r="K1609">
        <v>1.98</v>
      </c>
    </row>
    <row r="1610" spans="1:11" ht="16.5" x14ac:dyDescent="0.3">
      <c r="A1610" s="1">
        <v>41963</v>
      </c>
      <c r="B1610" s="5">
        <f>YEAR(Table1[[#This Row],[Order Date]])</f>
        <v>2014</v>
      </c>
      <c r="C1610" s="5">
        <f>MONTH(Table1[[#This Row],[Order Date]])</f>
        <v>11</v>
      </c>
      <c r="D1610" t="s">
        <v>433</v>
      </c>
      <c r="E1610" t="s">
        <v>149</v>
      </c>
      <c r="F1610" t="s">
        <v>11</v>
      </c>
      <c r="G1610" t="s">
        <v>63</v>
      </c>
      <c r="H1610" t="s">
        <v>1667</v>
      </c>
      <c r="I1610">
        <v>34.74</v>
      </c>
      <c r="J1610">
        <v>3</v>
      </c>
      <c r="K1610">
        <v>17.37</v>
      </c>
    </row>
    <row r="1611" spans="1:11" ht="16.5" x14ac:dyDescent="0.3">
      <c r="A1611" s="1">
        <v>41963</v>
      </c>
      <c r="B1611" s="5">
        <f>YEAR(Table1[[#This Row],[Order Date]])</f>
        <v>2014</v>
      </c>
      <c r="C1611" s="5">
        <f>MONTH(Table1[[#This Row],[Order Date]])</f>
        <v>11</v>
      </c>
      <c r="D1611" t="s">
        <v>433</v>
      </c>
      <c r="E1611" t="s">
        <v>149</v>
      </c>
      <c r="F1611" t="s">
        <v>39</v>
      </c>
      <c r="G1611" t="s">
        <v>40</v>
      </c>
      <c r="H1611" t="s">
        <v>1580</v>
      </c>
      <c r="I1611">
        <v>833.94</v>
      </c>
      <c r="J1611">
        <v>6</v>
      </c>
      <c r="K1611">
        <v>216.82</v>
      </c>
    </row>
    <row r="1612" spans="1:11" ht="16.5" x14ac:dyDescent="0.3">
      <c r="A1612" s="1">
        <v>41963</v>
      </c>
      <c r="B1612" s="5">
        <f>YEAR(Table1[[#This Row],[Order Date]])</f>
        <v>2014</v>
      </c>
      <c r="C1612" s="5">
        <f>MONTH(Table1[[#This Row],[Order Date]])</f>
        <v>11</v>
      </c>
      <c r="D1612" t="s">
        <v>433</v>
      </c>
      <c r="E1612" t="s">
        <v>149</v>
      </c>
      <c r="F1612" t="s">
        <v>11</v>
      </c>
      <c r="G1612" t="s">
        <v>20</v>
      </c>
      <c r="H1612" t="s">
        <v>1668</v>
      </c>
      <c r="I1612">
        <v>12.96</v>
      </c>
      <c r="J1612">
        <v>3</v>
      </c>
      <c r="K1612">
        <v>4.54</v>
      </c>
    </row>
    <row r="1613" spans="1:11" ht="16.5" x14ac:dyDescent="0.3">
      <c r="A1613" s="1">
        <v>41963</v>
      </c>
      <c r="B1613" s="5">
        <f>YEAR(Table1[[#This Row],[Order Date]])</f>
        <v>2014</v>
      </c>
      <c r="C1613" s="5">
        <f>MONTH(Table1[[#This Row],[Order Date]])</f>
        <v>11</v>
      </c>
      <c r="D1613" t="s">
        <v>433</v>
      </c>
      <c r="E1613" t="s">
        <v>149</v>
      </c>
      <c r="F1613" t="s">
        <v>11</v>
      </c>
      <c r="G1613" t="s">
        <v>12</v>
      </c>
      <c r="H1613" t="s">
        <v>1219</v>
      </c>
      <c r="I1613">
        <v>25.92</v>
      </c>
      <c r="J1613">
        <v>4</v>
      </c>
      <c r="K1613">
        <v>12.44</v>
      </c>
    </row>
    <row r="1614" spans="1:11" ht="16.5" x14ac:dyDescent="0.3">
      <c r="A1614" s="1">
        <v>41964</v>
      </c>
      <c r="B1614" s="5">
        <f>YEAR(Table1[[#This Row],[Order Date]])</f>
        <v>2014</v>
      </c>
      <c r="C1614" s="5">
        <f>MONTH(Table1[[#This Row],[Order Date]])</f>
        <v>11</v>
      </c>
      <c r="D1614" t="s">
        <v>1669</v>
      </c>
      <c r="E1614" t="s">
        <v>33</v>
      </c>
      <c r="F1614" t="s">
        <v>39</v>
      </c>
      <c r="G1614" t="s">
        <v>40</v>
      </c>
      <c r="H1614" t="s">
        <v>901</v>
      </c>
      <c r="I1614">
        <v>36.99</v>
      </c>
      <c r="J1614">
        <v>1</v>
      </c>
      <c r="K1614">
        <v>9.99</v>
      </c>
    </row>
    <row r="1615" spans="1:11" ht="16.5" x14ac:dyDescent="0.3">
      <c r="A1615" s="1">
        <v>41964</v>
      </c>
      <c r="B1615" s="5">
        <f>YEAR(Table1[[#This Row],[Order Date]])</f>
        <v>2014</v>
      </c>
      <c r="C1615" s="5">
        <f>MONTH(Table1[[#This Row],[Order Date]])</f>
        <v>11</v>
      </c>
      <c r="D1615" t="s">
        <v>1669</v>
      </c>
      <c r="E1615" t="s">
        <v>33</v>
      </c>
      <c r="F1615" t="s">
        <v>11</v>
      </c>
      <c r="G1615" t="s">
        <v>12</v>
      </c>
      <c r="H1615" t="s">
        <v>1670</v>
      </c>
      <c r="I1615">
        <v>629.1</v>
      </c>
      <c r="J1615">
        <v>6</v>
      </c>
      <c r="K1615">
        <v>301.97000000000003</v>
      </c>
    </row>
    <row r="1616" spans="1:11" ht="16.5" x14ac:dyDescent="0.3">
      <c r="A1616" s="1">
        <v>41964</v>
      </c>
      <c r="B1616" s="5">
        <f>YEAR(Table1[[#This Row],[Order Date]])</f>
        <v>2014</v>
      </c>
      <c r="C1616" s="5">
        <f>MONTH(Table1[[#This Row],[Order Date]])</f>
        <v>11</v>
      </c>
      <c r="D1616" t="s">
        <v>1669</v>
      </c>
      <c r="E1616" t="s">
        <v>33</v>
      </c>
      <c r="F1616" t="s">
        <v>11</v>
      </c>
      <c r="G1616" t="s">
        <v>18</v>
      </c>
      <c r="H1616" t="s">
        <v>418</v>
      </c>
      <c r="I1616">
        <v>193.95</v>
      </c>
      <c r="J1616">
        <v>3</v>
      </c>
      <c r="K1616">
        <v>9.6999999999999993</v>
      </c>
    </row>
    <row r="1617" spans="1:11" ht="16.5" x14ac:dyDescent="0.3">
      <c r="A1617" s="1">
        <v>41964</v>
      </c>
      <c r="B1617" s="5">
        <f>YEAR(Table1[[#This Row],[Order Date]])</f>
        <v>2014</v>
      </c>
      <c r="C1617" s="5">
        <f>MONTH(Table1[[#This Row],[Order Date]])</f>
        <v>11</v>
      </c>
      <c r="D1617" t="s">
        <v>1669</v>
      </c>
      <c r="E1617" t="s">
        <v>33</v>
      </c>
      <c r="F1617" t="s">
        <v>11</v>
      </c>
      <c r="G1617" t="s">
        <v>24</v>
      </c>
      <c r="H1617" t="s">
        <v>798</v>
      </c>
      <c r="I1617">
        <v>5.46</v>
      </c>
      <c r="J1617">
        <v>3</v>
      </c>
      <c r="K1617">
        <v>1.47</v>
      </c>
    </row>
    <row r="1618" spans="1:11" ht="16.5" x14ac:dyDescent="0.3">
      <c r="A1618" s="1">
        <v>41964</v>
      </c>
      <c r="B1618" s="5">
        <f>YEAR(Table1[[#This Row],[Order Date]])</f>
        <v>2014</v>
      </c>
      <c r="C1618" s="5">
        <f>MONTH(Table1[[#This Row],[Order Date]])</f>
        <v>11</v>
      </c>
      <c r="D1618" t="s">
        <v>1662</v>
      </c>
      <c r="E1618" t="s">
        <v>27</v>
      </c>
      <c r="F1618" t="s">
        <v>11</v>
      </c>
      <c r="G1618" t="s">
        <v>12</v>
      </c>
      <c r="H1618" t="s">
        <v>481</v>
      </c>
      <c r="I1618">
        <v>12.96</v>
      </c>
      <c r="J1618">
        <v>2</v>
      </c>
      <c r="K1618">
        <v>6.22</v>
      </c>
    </row>
    <row r="1619" spans="1:11" ht="16.5" x14ac:dyDescent="0.3">
      <c r="A1619" s="1">
        <v>41964</v>
      </c>
      <c r="B1619" s="5">
        <f>YEAR(Table1[[#This Row],[Order Date]])</f>
        <v>2014</v>
      </c>
      <c r="C1619" s="5">
        <f>MONTH(Table1[[#This Row],[Order Date]])</f>
        <v>11</v>
      </c>
      <c r="D1619" t="s">
        <v>1671</v>
      </c>
      <c r="E1619" t="s">
        <v>10</v>
      </c>
      <c r="F1619" t="s">
        <v>11</v>
      </c>
      <c r="G1619" t="s">
        <v>63</v>
      </c>
      <c r="H1619" t="s">
        <v>396</v>
      </c>
      <c r="I1619">
        <v>1.63</v>
      </c>
      <c r="J1619">
        <v>1</v>
      </c>
      <c r="K1619">
        <v>0.55000000000000004</v>
      </c>
    </row>
    <row r="1620" spans="1:11" ht="16.5" x14ac:dyDescent="0.3">
      <c r="A1620" s="1">
        <v>41964</v>
      </c>
      <c r="B1620" s="5">
        <f>YEAR(Table1[[#This Row],[Order Date]])</f>
        <v>2014</v>
      </c>
      <c r="C1620" s="5">
        <f>MONTH(Table1[[#This Row],[Order Date]])</f>
        <v>11</v>
      </c>
      <c r="D1620" t="s">
        <v>1671</v>
      </c>
      <c r="E1620" t="s">
        <v>10</v>
      </c>
      <c r="F1620" t="s">
        <v>39</v>
      </c>
      <c r="G1620" t="s">
        <v>40</v>
      </c>
      <c r="H1620" t="s">
        <v>494</v>
      </c>
      <c r="I1620">
        <v>267.95999999999998</v>
      </c>
      <c r="J1620">
        <v>5</v>
      </c>
      <c r="K1620">
        <v>16.75</v>
      </c>
    </row>
    <row r="1621" spans="1:11" ht="16.5" x14ac:dyDescent="0.3">
      <c r="A1621" s="1">
        <v>41964</v>
      </c>
      <c r="B1621" s="5">
        <f>YEAR(Table1[[#This Row],[Order Date]])</f>
        <v>2014</v>
      </c>
      <c r="C1621" s="5">
        <f>MONTH(Table1[[#This Row],[Order Date]])</f>
        <v>11</v>
      </c>
      <c r="D1621" t="s">
        <v>1672</v>
      </c>
      <c r="E1621" t="s">
        <v>27</v>
      </c>
      <c r="F1621" t="s">
        <v>11</v>
      </c>
      <c r="G1621" t="s">
        <v>12</v>
      </c>
      <c r="H1621" t="s">
        <v>1673</v>
      </c>
      <c r="I1621">
        <v>6.58</v>
      </c>
      <c r="J1621">
        <v>2</v>
      </c>
      <c r="K1621">
        <v>3.03</v>
      </c>
    </row>
    <row r="1622" spans="1:11" ht="16.5" x14ac:dyDescent="0.3">
      <c r="A1622" s="1">
        <v>41964</v>
      </c>
      <c r="B1622" s="5">
        <f>YEAR(Table1[[#This Row],[Order Date]])</f>
        <v>2014</v>
      </c>
      <c r="C1622" s="5">
        <f>MONTH(Table1[[#This Row],[Order Date]])</f>
        <v>11</v>
      </c>
      <c r="D1622" t="s">
        <v>1672</v>
      </c>
      <c r="E1622" t="s">
        <v>27</v>
      </c>
      <c r="F1622" t="s">
        <v>39</v>
      </c>
      <c r="G1622" t="s">
        <v>52</v>
      </c>
      <c r="H1622" t="s">
        <v>544</v>
      </c>
      <c r="I1622">
        <v>94.99</v>
      </c>
      <c r="J1622">
        <v>1</v>
      </c>
      <c r="K1622">
        <v>28.5</v>
      </c>
    </row>
    <row r="1623" spans="1:11" ht="16.5" x14ac:dyDescent="0.3">
      <c r="A1623" s="1">
        <v>41965</v>
      </c>
      <c r="B1623" s="5">
        <f>YEAR(Table1[[#This Row],[Order Date]])</f>
        <v>2014</v>
      </c>
      <c r="C1623" s="5">
        <f>MONTH(Table1[[#This Row],[Order Date]])</f>
        <v>11</v>
      </c>
      <c r="D1623" t="s">
        <v>498</v>
      </c>
      <c r="E1623" t="s">
        <v>30</v>
      </c>
      <c r="F1623" t="s">
        <v>11</v>
      </c>
      <c r="G1623" t="s">
        <v>63</v>
      </c>
      <c r="H1623" t="s">
        <v>1674</v>
      </c>
      <c r="I1623">
        <v>16.23</v>
      </c>
      <c r="J1623">
        <v>3</v>
      </c>
      <c r="K1623">
        <v>7.95</v>
      </c>
    </row>
    <row r="1624" spans="1:11" ht="16.5" x14ac:dyDescent="0.3">
      <c r="A1624" s="1">
        <v>41965</v>
      </c>
      <c r="B1624" s="5">
        <f>YEAR(Table1[[#This Row],[Order Date]])</f>
        <v>2014</v>
      </c>
      <c r="C1624" s="5">
        <f>MONTH(Table1[[#This Row],[Order Date]])</f>
        <v>11</v>
      </c>
      <c r="D1624" t="s">
        <v>498</v>
      </c>
      <c r="E1624" t="s">
        <v>30</v>
      </c>
      <c r="F1624" t="s">
        <v>11</v>
      </c>
      <c r="G1624" t="s">
        <v>20</v>
      </c>
      <c r="H1624" t="s">
        <v>697</v>
      </c>
      <c r="I1624">
        <v>319.89999999999998</v>
      </c>
      <c r="J1624">
        <v>5</v>
      </c>
      <c r="K1624">
        <v>156.75</v>
      </c>
    </row>
    <row r="1625" spans="1:11" ht="16.5" x14ac:dyDescent="0.3">
      <c r="A1625" s="1">
        <v>41965</v>
      </c>
      <c r="B1625" s="5">
        <f>YEAR(Table1[[#This Row],[Order Date]])</f>
        <v>2014</v>
      </c>
      <c r="C1625" s="5">
        <f>MONTH(Table1[[#This Row],[Order Date]])</f>
        <v>11</v>
      </c>
      <c r="D1625" t="s">
        <v>498</v>
      </c>
      <c r="E1625" t="s">
        <v>30</v>
      </c>
      <c r="F1625" t="s">
        <v>11</v>
      </c>
      <c r="G1625" t="s">
        <v>63</v>
      </c>
      <c r="H1625" t="s">
        <v>64</v>
      </c>
      <c r="I1625">
        <v>11.36</v>
      </c>
      <c r="J1625">
        <v>2</v>
      </c>
      <c r="K1625">
        <v>5.34</v>
      </c>
    </row>
    <row r="1626" spans="1:11" ht="16.5" x14ac:dyDescent="0.3">
      <c r="A1626" s="1">
        <v>41965</v>
      </c>
      <c r="B1626" s="5">
        <f>YEAR(Table1[[#This Row],[Order Date]])</f>
        <v>2014</v>
      </c>
      <c r="C1626" s="5">
        <f>MONTH(Table1[[#This Row],[Order Date]])</f>
        <v>11</v>
      </c>
      <c r="D1626" t="s">
        <v>498</v>
      </c>
      <c r="E1626" t="s">
        <v>30</v>
      </c>
      <c r="F1626" t="s">
        <v>11</v>
      </c>
      <c r="G1626" t="s">
        <v>92</v>
      </c>
      <c r="H1626" t="s">
        <v>1675</v>
      </c>
      <c r="I1626">
        <v>675.12</v>
      </c>
      <c r="J1626">
        <v>3</v>
      </c>
      <c r="K1626">
        <v>290.3</v>
      </c>
    </row>
    <row r="1627" spans="1:11" ht="16.5" x14ac:dyDescent="0.3">
      <c r="A1627" s="1">
        <v>41965</v>
      </c>
      <c r="B1627" s="5">
        <f>YEAR(Table1[[#This Row],[Order Date]])</f>
        <v>2014</v>
      </c>
      <c r="C1627" s="5">
        <f>MONTH(Table1[[#This Row],[Order Date]])</f>
        <v>11</v>
      </c>
      <c r="D1627" t="s">
        <v>702</v>
      </c>
      <c r="E1627" t="s">
        <v>10</v>
      </c>
      <c r="F1627" t="s">
        <v>11</v>
      </c>
      <c r="G1627" t="s">
        <v>20</v>
      </c>
      <c r="H1627" t="s">
        <v>763</v>
      </c>
      <c r="I1627">
        <v>6.93</v>
      </c>
      <c r="J1627">
        <v>1</v>
      </c>
      <c r="K1627">
        <v>-11.08</v>
      </c>
    </row>
    <row r="1628" spans="1:11" ht="16.5" x14ac:dyDescent="0.3">
      <c r="A1628" s="1">
        <v>41965</v>
      </c>
      <c r="B1628" s="5">
        <f>YEAR(Table1[[#This Row],[Order Date]])</f>
        <v>2014</v>
      </c>
      <c r="C1628" s="5">
        <f>MONTH(Table1[[#This Row],[Order Date]])</f>
        <v>11</v>
      </c>
      <c r="D1628" t="s">
        <v>1676</v>
      </c>
      <c r="E1628" t="s">
        <v>15</v>
      </c>
      <c r="F1628" t="s">
        <v>11</v>
      </c>
      <c r="G1628" t="s">
        <v>20</v>
      </c>
      <c r="H1628" t="s">
        <v>1523</v>
      </c>
      <c r="I1628">
        <v>9.98</v>
      </c>
      <c r="J1628">
        <v>5</v>
      </c>
      <c r="K1628">
        <v>-16.47</v>
      </c>
    </row>
    <row r="1629" spans="1:11" ht="16.5" x14ac:dyDescent="0.3">
      <c r="A1629" s="1">
        <v>41965</v>
      </c>
      <c r="B1629" s="5">
        <f>YEAR(Table1[[#This Row],[Order Date]])</f>
        <v>2014</v>
      </c>
      <c r="C1629" s="5">
        <f>MONTH(Table1[[#This Row],[Order Date]])</f>
        <v>11</v>
      </c>
      <c r="D1629" t="s">
        <v>1677</v>
      </c>
      <c r="E1629" t="s">
        <v>27</v>
      </c>
      <c r="F1629" t="s">
        <v>11</v>
      </c>
      <c r="G1629" t="s">
        <v>12</v>
      </c>
      <c r="H1629" t="s">
        <v>924</v>
      </c>
      <c r="I1629">
        <v>53.82</v>
      </c>
      <c r="J1629">
        <v>9</v>
      </c>
      <c r="K1629">
        <v>24.22</v>
      </c>
    </row>
    <row r="1630" spans="1:11" ht="16.5" x14ac:dyDescent="0.3">
      <c r="A1630" s="1">
        <v>41965</v>
      </c>
      <c r="B1630" s="5">
        <f>YEAR(Table1[[#This Row],[Order Date]])</f>
        <v>2014</v>
      </c>
      <c r="C1630" s="5">
        <f>MONTH(Table1[[#This Row],[Order Date]])</f>
        <v>11</v>
      </c>
      <c r="D1630" t="s">
        <v>1151</v>
      </c>
      <c r="E1630" t="s">
        <v>30</v>
      </c>
      <c r="F1630" t="s">
        <v>11</v>
      </c>
      <c r="G1630" t="s">
        <v>12</v>
      </c>
      <c r="H1630" t="s">
        <v>1678</v>
      </c>
      <c r="I1630">
        <v>9.9600000000000009</v>
      </c>
      <c r="J1630">
        <v>2</v>
      </c>
      <c r="K1630">
        <v>4.88</v>
      </c>
    </row>
    <row r="1631" spans="1:11" ht="16.5" x14ac:dyDescent="0.3">
      <c r="A1631" s="1">
        <v>41966</v>
      </c>
      <c r="B1631" s="5">
        <f>YEAR(Table1[[#This Row],[Order Date]])</f>
        <v>2014</v>
      </c>
      <c r="C1631" s="5">
        <f>MONTH(Table1[[#This Row],[Order Date]])</f>
        <v>11</v>
      </c>
      <c r="D1631" t="s">
        <v>193</v>
      </c>
      <c r="E1631" t="s">
        <v>27</v>
      </c>
      <c r="F1631" t="s">
        <v>34</v>
      </c>
      <c r="G1631" t="s">
        <v>35</v>
      </c>
      <c r="H1631" t="s">
        <v>231</v>
      </c>
      <c r="I1631">
        <v>603.91999999999996</v>
      </c>
      <c r="J1631">
        <v>5</v>
      </c>
      <c r="K1631">
        <v>-67.94</v>
      </c>
    </row>
    <row r="1632" spans="1:11" ht="16.5" x14ac:dyDescent="0.3">
      <c r="A1632" s="1">
        <v>41966</v>
      </c>
      <c r="B1632" s="5">
        <f>YEAR(Table1[[#This Row],[Order Date]])</f>
        <v>2014</v>
      </c>
      <c r="C1632" s="5">
        <f>MONTH(Table1[[#This Row],[Order Date]])</f>
        <v>11</v>
      </c>
      <c r="D1632" t="s">
        <v>193</v>
      </c>
      <c r="E1632" t="s">
        <v>27</v>
      </c>
      <c r="F1632" t="s">
        <v>11</v>
      </c>
      <c r="G1632" t="s">
        <v>63</v>
      </c>
      <c r="H1632" t="s">
        <v>1464</v>
      </c>
      <c r="I1632">
        <v>21.84</v>
      </c>
      <c r="J1632">
        <v>3</v>
      </c>
      <c r="K1632">
        <v>10.48</v>
      </c>
    </row>
    <row r="1633" spans="1:11" ht="16.5" x14ac:dyDescent="0.3">
      <c r="A1633" s="1">
        <v>41966</v>
      </c>
      <c r="B1633" s="5">
        <f>YEAR(Table1[[#This Row],[Order Date]])</f>
        <v>2014</v>
      </c>
      <c r="C1633" s="5">
        <f>MONTH(Table1[[#This Row],[Order Date]])</f>
        <v>11</v>
      </c>
      <c r="D1633" t="s">
        <v>193</v>
      </c>
      <c r="E1633" t="s">
        <v>27</v>
      </c>
      <c r="F1633" t="s">
        <v>39</v>
      </c>
      <c r="G1633" t="s">
        <v>52</v>
      </c>
      <c r="H1633" t="s">
        <v>1556</v>
      </c>
      <c r="I1633">
        <v>29.99</v>
      </c>
      <c r="J1633">
        <v>1</v>
      </c>
      <c r="K1633">
        <v>6.3</v>
      </c>
    </row>
    <row r="1634" spans="1:11" ht="16.5" x14ac:dyDescent="0.3">
      <c r="A1634" s="1">
        <v>41966</v>
      </c>
      <c r="B1634" s="5">
        <f>YEAR(Table1[[#This Row],[Order Date]])</f>
        <v>2014</v>
      </c>
      <c r="C1634" s="5">
        <f>MONTH(Table1[[#This Row],[Order Date]])</f>
        <v>11</v>
      </c>
      <c r="D1634" t="s">
        <v>193</v>
      </c>
      <c r="E1634" t="s">
        <v>27</v>
      </c>
      <c r="F1634" t="s">
        <v>34</v>
      </c>
      <c r="G1634" t="s">
        <v>35</v>
      </c>
      <c r="H1634" t="s">
        <v>1679</v>
      </c>
      <c r="I1634">
        <v>381.44</v>
      </c>
      <c r="J1634">
        <v>2</v>
      </c>
      <c r="K1634">
        <v>23.84</v>
      </c>
    </row>
    <row r="1635" spans="1:11" ht="16.5" x14ac:dyDescent="0.3">
      <c r="A1635" s="1">
        <v>41966</v>
      </c>
      <c r="B1635" s="5">
        <f>YEAR(Table1[[#This Row],[Order Date]])</f>
        <v>2014</v>
      </c>
      <c r="C1635" s="5">
        <f>MONTH(Table1[[#This Row],[Order Date]])</f>
        <v>11</v>
      </c>
      <c r="D1635" t="s">
        <v>1097</v>
      </c>
      <c r="E1635" t="s">
        <v>10</v>
      </c>
      <c r="F1635" t="s">
        <v>11</v>
      </c>
      <c r="G1635" t="s">
        <v>16</v>
      </c>
      <c r="H1635" t="s">
        <v>1259</v>
      </c>
      <c r="I1635">
        <v>23.68</v>
      </c>
      <c r="J1635">
        <v>2</v>
      </c>
      <c r="K1635">
        <v>8.8800000000000008</v>
      </c>
    </row>
    <row r="1636" spans="1:11" ht="16.5" x14ac:dyDescent="0.3">
      <c r="A1636" s="1">
        <v>41966</v>
      </c>
      <c r="B1636" s="5">
        <f>YEAR(Table1[[#This Row],[Order Date]])</f>
        <v>2014</v>
      </c>
      <c r="C1636" s="5">
        <f>MONTH(Table1[[#This Row],[Order Date]])</f>
        <v>11</v>
      </c>
      <c r="D1636" t="s">
        <v>1680</v>
      </c>
      <c r="E1636" t="s">
        <v>10</v>
      </c>
      <c r="F1636" t="s">
        <v>34</v>
      </c>
      <c r="G1636" t="s">
        <v>47</v>
      </c>
      <c r="H1636" t="s">
        <v>1015</v>
      </c>
      <c r="I1636">
        <v>6.37</v>
      </c>
      <c r="J1636">
        <v>2</v>
      </c>
      <c r="K1636">
        <v>-2.5499999999999998</v>
      </c>
    </row>
    <row r="1637" spans="1:11" ht="16.5" x14ac:dyDescent="0.3">
      <c r="A1637" s="1">
        <v>41966</v>
      </c>
      <c r="B1637" s="5">
        <f>YEAR(Table1[[#This Row],[Order Date]])</f>
        <v>2014</v>
      </c>
      <c r="C1637" s="5">
        <f>MONTH(Table1[[#This Row],[Order Date]])</f>
        <v>11</v>
      </c>
      <c r="D1637" t="s">
        <v>1680</v>
      </c>
      <c r="E1637" t="s">
        <v>10</v>
      </c>
      <c r="F1637" t="s">
        <v>11</v>
      </c>
      <c r="G1637" t="s">
        <v>92</v>
      </c>
      <c r="H1637" t="s">
        <v>1681</v>
      </c>
      <c r="I1637">
        <v>34.18</v>
      </c>
      <c r="J1637">
        <v>3</v>
      </c>
      <c r="K1637">
        <v>-87.15</v>
      </c>
    </row>
    <row r="1638" spans="1:11" ht="16.5" x14ac:dyDescent="0.3">
      <c r="A1638" s="1">
        <v>41966</v>
      </c>
      <c r="B1638" s="5">
        <f>YEAR(Table1[[#This Row],[Order Date]])</f>
        <v>2014</v>
      </c>
      <c r="C1638" s="5">
        <f>MONTH(Table1[[#This Row],[Order Date]])</f>
        <v>11</v>
      </c>
      <c r="D1638" t="s">
        <v>1680</v>
      </c>
      <c r="E1638" t="s">
        <v>10</v>
      </c>
      <c r="F1638" t="s">
        <v>39</v>
      </c>
      <c r="G1638" t="s">
        <v>52</v>
      </c>
      <c r="H1638" t="s">
        <v>961</v>
      </c>
      <c r="I1638">
        <v>5.54</v>
      </c>
      <c r="J1638">
        <v>7</v>
      </c>
      <c r="K1638">
        <v>1.66</v>
      </c>
    </row>
    <row r="1639" spans="1:11" ht="16.5" x14ac:dyDescent="0.3">
      <c r="A1639" s="1">
        <v>41966</v>
      </c>
      <c r="B1639" s="5">
        <f>YEAR(Table1[[#This Row],[Order Date]])</f>
        <v>2014</v>
      </c>
      <c r="C1639" s="5">
        <f>MONTH(Table1[[#This Row],[Order Date]])</f>
        <v>11</v>
      </c>
      <c r="D1639" t="s">
        <v>1682</v>
      </c>
      <c r="E1639" t="s">
        <v>23</v>
      </c>
      <c r="F1639" t="s">
        <v>11</v>
      </c>
      <c r="G1639" t="s">
        <v>63</v>
      </c>
      <c r="H1639" t="s">
        <v>1683</v>
      </c>
      <c r="I1639">
        <v>62.81</v>
      </c>
      <c r="J1639">
        <v>3</v>
      </c>
      <c r="K1639">
        <v>21.2</v>
      </c>
    </row>
    <row r="1640" spans="1:11" ht="16.5" x14ac:dyDescent="0.3">
      <c r="A1640" s="1">
        <v>41966</v>
      </c>
      <c r="B1640" s="5">
        <f>YEAR(Table1[[#This Row],[Order Date]])</f>
        <v>2014</v>
      </c>
      <c r="C1640" s="5">
        <f>MONTH(Table1[[#This Row],[Order Date]])</f>
        <v>11</v>
      </c>
      <c r="D1640" t="s">
        <v>1684</v>
      </c>
      <c r="E1640" t="s">
        <v>95</v>
      </c>
      <c r="F1640" t="s">
        <v>11</v>
      </c>
      <c r="G1640" t="s">
        <v>63</v>
      </c>
      <c r="H1640" t="s">
        <v>64</v>
      </c>
      <c r="I1640">
        <v>23.47</v>
      </c>
      <c r="J1640">
        <v>3</v>
      </c>
      <c r="K1640">
        <v>8.8000000000000007</v>
      </c>
    </row>
    <row r="1641" spans="1:11" ht="16.5" x14ac:dyDescent="0.3">
      <c r="A1641" s="1">
        <v>41966</v>
      </c>
      <c r="B1641" s="5">
        <f>YEAR(Table1[[#This Row],[Order Date]])</f>
        <v>2014</v>
      </c>
      <c r="C1641" s="5">
        <f>MONTH(Table1[[#This Row],[Order Date]])</f>
        <v>11</v>
      </c>
      <c r="D1641" t="s">
        <v>389</v>
      </c>
      <c r="E1641" t="s">
        <v>10</v>
      </c>
      <c r="F1641" t="s">
        <v>34</v>
      </c>
      <c r="G1641" t="s">
        <v>35</v>
      </c>
      <c r="H1641" t="s">
        <v>1685</v>
      </c>
      <c r="I1641">
        <v>155.37</v>
      </c>
      <c r="J1641">
        <v>2</v>
      </c>
      <c r="K1641">
        <v>-35.51</v>
      </c>
    </row>
    <row r="1642" spans="1:11" ht="16.5" x14ac:dyDescent="0.3">
      <c r="A1642" s="1">
        <v>41966</v>
      </c>
      <c r="B1642" s="5">
        <f>YEAR(Table1[[#This Row],[Order Date]])</f>
        <v>2014</v>
      </c>
      <c r="C1642" s="5">
        <f>MONTH(Table1[[#This Row],[Order Date]])</f>
        <v>11</v>
      </c>
      <c r="D1642" t="s">
        <v>774</v>
      </c>
      <c r="E1642" t="s">
        <v>110</v>
      </c>
      <c r="F1642" t="s">
        <v>11</v>
      </c>
      <c r="G1642" t="s">
        <v>20</v>
      </c>
      <c r="H1642" t="s">
        <v>1686</v>
      </c>
      <c r="I1642">
        <v>14.67</v>
      </c>
      <c r="J1642">
        <v>3</v>
      </c>
      <c r="K1642">
        <v>6.75</v>
      </c>
    </row>
    <row r="1643" spans="1:11" ht="16.5" x14ac:dyDescent="0.3">
      <c r="A1643" s="1">
        <v>41967</v>
      </c>
      <c r="B1643" s="5">
        <f>YEAR(Table1[[#This Row],[Order Date]])</f>
        <v>2014</v>
      </c>
      <c r="C1643" s="5">
        <f>MONTH(Table1[[#This Row],[Order Date]])</f>
        <v>11</v>
      </c>
      <c r="D1643" t="s">
        <v>1687</v>
      </c>
      <c r="E1643" t="s">
        <v>78</v>
      </c>
      <c r="F1643" t="s">
        <v>11</v>
      </c>
      <c r="G1643" t="s">
        <v>24</v>
      </c>
      <c r="H1643" t="s">
        <v>459</v>
      </c>
      <c r="I1643">
        <v>2.62</v>
      </c>
      <c r="J1643">
        <v>1</v>
      </c>
      <c r="K1643">
        <v>0.43</v>
      </c>
    </row>
    <row r="1644" spans="1:11" ht="16.5" x14ac:dyDescent="0.3">
      <c r="A1644" s="1">
        <v>41967</v>
      </c>
      <c r="B1644" s="5">
        <f>YEAR(Table1[[#This Row],[Order Date]])</f>
        <v>2014</v>
      </c>
      <c r="C1644" s="5">
        <f>MONTH(Table1[[#This Row],[Order Date]])</f>
        <v>11</v>
      </c>
      <c r="D1644" t="s">
        <v>1093</v>
      </c>
      <c r="E1644" t="s">
        <v>27</v>
      </c>
      <c r="F1644" t="s">
        <v>34</v>
      </c>
      <c r="G1644" t="s">
        <v>47</v>
      </c>
      <c r="H1644" t="s">
        <v>1085</v>
      </c>
      <c r="I1644">
        <v>151.72</v>
      </c>
      <c r="J1644">
        <v>4</v>
      </c>
      <c r="K1644">
        <v>27.31</v>
      </c>
    </row>
    <row r="1645" spans="1:11" ht="16.5" x14ac:dyDescent="0.3">
      <c r="A1645" s="1">
        <v>41967</v>
      </c>
      <c r="B1645" s="5">
        <f>YEAR(Table1[[#This Row],[Order Date]])</f>
        <v>2014</v>
      </c>
      <c r="C1645" s="5">
        <f>MONTH(Table1[[#This Row],[Order Date]])</f>
        <v>11</v>
      </c>
      <c r="D1645" t="s">
        <v>1688</v>
      </c>
      <c r="E1645" t="s">
        <v>164</v>
      </c>
      <c r="F1645" t="s">
        <v>11</v>
      </c>
      <c r="G1645" t="s">
        <v>20</v>
      </c>
      <c r="H1645" t="s">
        <v>1647</v>
      </c>
      <c r="I1645">
        <v>12.1</v>
      </c>
      <c r="J1645">
        <v>7</v>
      </c>
      <c r="K1645">
        <v>4.2300000000000004</v>
      </c>
    </row>
    <row r="1646" spans="1:11" ht="16.5" x14ac:dyDescent="0.3">
      <c r="A1646" s="1">
        <v>41967</v>
      </c>
      <c r="B1646" s="5">
        <f>YEAR(Table1[[#This Row],[Order Date]])</f>
        <v>2014</v>
      </c>
      <c r="C1646" s="5">
        <f>MONTH(Table1[[#This Row],[Order Date]])</f>
        <v>11</v>
      </c>
      <c r="D1646" t="s">
        <v>1688</v>
      </c>
      <c r="E1646" t="s">
        <v>164</v>
      </c>
      <c r="F1646" t="s">
        <v>11</v>
      </c>
      <c r="G1646" t="s">
        <v>18</v>
      </c>
      <c r="H1646" t="s">
        <v>267</v>
      </c>
      <c r="I1646">
        <v>485.88</v>
      </c>
      <c r="J1646">
        <v>6</v>
      </c>
      <c r="K1646">
        <v>9.7200000000000006</v>
      </c>
    </row>
    <row r="1647" spans="1:11" ht="16.5" x14ac:dyDescent="0.3">
      <c r="A1647" s="1">
        <v>41967</v>
      </c>
      <c r="B1647" s="5">
        <f>YEAR(Table1[[#This Row],[Order Date]])</f>
        <v>2014</v>
      </c>
      <c r="C1647" s="5">
        <f>MONTH(Table1[[#This Row],[Order Date]])</f>
        <v>11</v>
      </c>
      <c r="D1647" t="s">
        <v>1688</v>
      </c>
      <c r="E1647" t="s">
        <v>164</v>
      </c>
      <c r="F1647" t="s">
        <v>11</v>
      </c>
      <c r="G1647" t="s">
        <v>12</v>
      </c>
      <c r="H1647" t="s">
        <v>219</v>
      </c>
      <c r="I1647">
        <v>25.92</v>
      </c>
      <c r="J1647">
        <v>4</v>
      </c>
      <c r="K1647">
        <v>12.44</v>
      </c>
    </row>
    <row r="1648" spans="1:11" ht="16.5" x14ac:dyDescent="0.3">
      <c r="A1648" s="1">
        <v>41967</v>
      </c>
      <c r="B1648" s="5">
        <f>YEAR(Table1[[#This Row],[Order Date]])</f>
        <v>2014</v>
      </c>
      <c r="C1648" s="5">
        <f>MONTH(Table1[[#This Row],[Order Date]])</f>
        <v>11</v>
      </c>
      <c r="D1648" t="s">
        <v>1688</v>
      </c>
      <c r="E1648" t="s">
        <v>164</v>
      </c>
      <c r="F1648" t="s">
        <v>11</v>
      </c>
      <c r="G1648" t="s">
        <v>18</v>
      </c>
      <c r="H1648" t="s">
        <v>1689</v>
      </c>
      <c r="I1648">
        <v>197.58</v>
      </c>
      <c r="J1648">
        <v>2</v>
      </c>
      <c r="K1648">
        <v>53.35</v>
      </c>
    </row>
    <row r="1649" spans="1:11" ht="16.5" x14ac:dyDescent="0.3">
      <c r="A1649" s="1">
        <v>41967</v>
      </c>
      <c r="B1649" s="5">
        <f>YEAR(Table1[[#This Row],[Order Date]])</f>
        <v>2014</v>
      </c>
      <c r="C1649" s="5">
        <f>MONTH(Table1[[#This Row],[Order Date]])</f>
        <v>11</v>
      </c>
      <c r="D1649" t="s">
        <v>289</v>
      </c>
      <c r="E1649" t="s">
        <v>186</v>
      </c>
      <c r="F1649" t="s">
        <v>39</v>
      </c>
      <c r="G1649" t="s">
        <v>52</v>
      </c>
      <c r="H1649" t="s">
        <v>1690</v>
      </c>
      <c r="I1649">
        <v>111.79</v>
      </c>
      <c r="J1649">
        <v>7</v>
      </c>
      <c r="K1649">
        <v>43.6</v>
      </c>
    </row>
    <row r="1650" spans="1:11" ht="16.5" x14ac:dyDescent="0.3">
      <c r="A1650" s="1">
        <v>41967</v>
      </c>
      <c r="B1650" s="5">
        <f>YEAR(Table1[[#This Row],[Order Date]])</f>
        <v>2014</v>
      </c>
      <c r="C1650" s="5">
        <f>MONTH(Table1[[#This Row],[Order Date]])</f>
        <v>11</v>
      </c>
      <c r="D1650" t="s">
        <v>83</v>
      </c>
      <c r="E1650" t="s">
        <v>27</v>
      </c>
      <c r="F1650" t="s">
        <v>34</v>
      </c>
      <c r="G1650" t="s">
        <v>35</v>
      </c>
      <c r="H1650" t="s">
        <v>1691</v>
      </c>
      <c r="I1650">
        <v>120.71</v>
      </c>
      <c r="J1650">
        <v>1</v>
      </c>
      <c r="K1650">
        <v>-18.11</v>
      </c>
    </row>
    <row r="1651" spans="1:11" ht="16.5" x14ac:dyDescent="0.3">
      <c r="A1651" s="1">
        <v>41967</v>
      </c>
      <c r="B1651" s="5">
        <f>YEAR(Table1[[#This Row],[Order Date]])</f>
        <v>2014</v>
      </c>
      <c r="C1651" s="5">
        <f>MONTH(Table1[[#This Row],[Order Date]])</f>
        <v>11</v>
      </c>
      <c r="D1651" t="s">
        <v>578</v>
      </c>
      <c r="E1651" t="s">
        <v>78</v>
      </c>
      <c r="F1651" t="s">
        <v>39</v>
      </c>
      <c r="G1651" t="s">
        <v>40</v>
      </c>
      <c r="H1651" t="s">
        <v>1596</v>
      </c>
      <c r="I1651">
        <v>1049.97</v>
      </c>
      <c r="J1651">
        <v>5</v>
      </c>
      <c r="K1651">
        <v>-209.99</v>
      </c>
    </row>
    <row r="1652" spans="1:11" ht="16.5" x14ac:dyDescent="0.3">
      <c r="A1652" s="1">
        <v>41967</v>
      </c>
      <c r="B1652" s="5">
        <f>YEAR(Table1[[#This Row],[Order Date]])</f>
        <v>2014</v>
      </c>
      <c r="C1652" s="5">
        <f>MONTH(Table1[[#This Row],[Order Date]])</f>
        <v>11</v>
      </c>
      <c r="D1652" t="s">
        <v>578</v>
      </c>
      <c r="E1652" t="s">
        <v>78</v>
      </c>
      <c r="F1652" t="s">
        <v>34</v>
      </c>
      <c r="G1652" t="s">
        <v>35</v>
      </c>
      <c r="H1652" t="s">
        <v>1692</v>
      </c>
      <c r="I1652">
        <v>611.05999999999995</v>
      </c>
      <c r="J1652">
        <v>3</v>
      </c>
      <c r="K1652">
        <v>-34.92</v>
      </c>
    </row>
    <row r="1653" spans="1:11" ht="16.5" x14ac:dyDescent="0.3">
      <c r="A1653" s="1">
        <v>41967</v>
      </c>
      <c r="B1653" s="5">
        <f>YEAR(Table1[[#This Row],[Order Date]])</f>
        <v>2014</v>
      </c>
      <c r="C1653" s="5">
        <f>MONTH(Table1[[#This Row],[Order Date]])</f>
        <v>11</v>
      </c>
      <c r="D1653" t="s">
        <v>1693</v>
      </c>
      <c r="E1653" t="s">
        <v>15</v>
      </c>
      <c r="F1653" t="s">
        <v>11</v>
      </c>
      <c r="G1653" t="s">
        <v>18</v>
      </c>
      <c r="H1653" t="s">
        <v>1410</v>
      </c>
      <c r="I1653">
        <v>646.20000000000005</v>
      </c>
      <c r="J1653">
        <v>5</v>
      </c>
      <c r="K1653">
        <v>-8.08</v>
      </c>
    </row>
    <row r="1654" spans="1:11" ht="16.5" x14ac:dyDescent="0.3">
      <c r="A1654" s="1">
        <v>41967</v>
      </c>
      <c r="B1654" s="5">
        <f>YEAR(Table1[[#This Row],[Order Date]])</f>
        <v>2014</v>
      </c>
      <c r="C1654" s="5">
        <f>MONTH(Table1[[#This Row],[Order Date]])</f>
        <v>11</v>
      </c>
      <c r="D1654" t="s">
        <v>1392</v>
      </c>
      <c r="E1654" t="s">
        <v>78</v>
      </c>
      <c r="F1654" t="s">
        <v>34</v>
      </c>
      <c r="G1654" t="s">
        <v>47</v>
      </c>
      <c r="H1654" t="s">
        <v>1694</v>
      </c>
      <c r="I1654">
        <v>35.17</v>
      </c>
      <c r="J1654">
        <v>7</v>
      </c>
      <c r="K1654">
        <v>9.67</v>
      </c>
    </row>
    <row r="1655" spans="1:11" ht="16.5" x14ac:dyDescent="0.3">
      <c r="A1655" s="1">
        <v>41967</v>
      </c>
      <c r="B1655" s="5">
        <f>YEAR(Table1[[#This Row],[Order Date]])</f>
        <v>2014</v>
      </c>
      <c r="C1655" s="5">
        <f>MONTH(Table1[[#This Row],[Order Date]])</f>
        <v>11</v>
      </c>
      <c r="D1655" t="s">
        <v>1392</v>
      </c>
      <c r="E1655" t="s">
        <v>78</v>
      </c>
      <c r="F1655" t="s">
        <v>39</v>
      </c>
      <c r="G1655" t="s">
        <v>40</v>
      </c>
      <c r="H1655" t="s">
        <v>1695</v>
      </c>
      <c r="I1655">
        <v>1502.38</v>
      </c>
      <c r="J1655">
        <v>4</v>
      </c>
      <c r="K1655">
        <v>-250.4</v>
      </c>
    </row>
    <row r="1656" spans="1:11" ht="16.5" x14ac:dyDescent="0.3">
      <c r="A1656" s="1">
        <v>41967</v>
      </c>
      <c r="B1656" s="5">
        <f>YEAR(Table1[[#This Row],[Order Date]])</f>
        <v>2014</v>
      </c>
      <c r="C1656" s="5">
        <f>MONTH(Table1[[#This Row],[Order Date]])</f>
        <v>11</v>
      </c>
      <c r="D1656" t="s">
        <v>1696</v>
      </c>
      <c r="E1656" t="s">
        <v>110</v>
      </c>
      <c r="F1656" t="s">
        <v>11</v>
      </c>
      <c r="G1656" t="s">
        <v>24</v>
      </c>
      <c r="H1656" t="s">
        <v>1253</v>
      </c>
      <c r="I1656">
        <v>151.91999999999999</v>
      </c>
      <c r="J1656">
        <v>4</v>
      </c>
      <c r="K1656">
        <v>45.58</v>
      </c>
    </row>
    <row r="1657" spans="1:11" ht="16.5" x14ac:dyDescent="0.3">
      <c r="A1657" s="1">
        <v>41967</v>
      </c>
      <c r="B1657" s="5">
        <f>YEAR(Table1[[#This Row],[Order Date]])</f>
        <v>2014</v>
      </c>
      <c r="C1657" s="5">
        <f>MONTH(Table1[[#This Row],[Order Date]])</f>
        <v>11</v>
      </c>
      <c r="D1657" t="s">
        <v>1696</v>
      </c>
      <c r="E1657" t="s">
        <v>110</v>
      </c>
      <c r="F1657" t="s">
        <v>11</v>
      </c>
      <c r="G1657" t="s">
        <v>16</v>
      </c>
      <c r="H1657" t="s">
        <v>814</v>
      </c>
      <c r="I1657">
        <v>196.62</v>
      </c>
      <c r="J1657">
        <v>2</v>
      </c>
      <c r="K1657">
        <v>96.34</v>
      </c>
    </row>
    <row r="1658" spans="1:11" ht="16.5" x14ac:dyDescent="0.3">
      <c r="A1658" s="1">
        <v>41967</v>
      </c>
      <c r="B1658" s="5">
        <f>YEAR(Table1[[#This Row],[Order Date]])</f>
        <v>2014</v>
      </c>
      <c r="C1658" s="5">
        <f>MONTH(Table1[[#This Row],[Order Date]])</f>
        <v>11</v>
      </c>
      <c r="D1658" t="s">
        <v>1696</v>
      </c>
      <c r="E1658" t="s">
        <v>110</v>
      </c>
      <c r="F1658" t="s">
        <v>11</v>
      </c>
      <c r="G1658" t="s">
        <v>12</v>
      </c>
      <c r="H1658" t="s">
        <v>1697</v>
      </c>
      <c r="I1658">
        <v>144.12</v>
      </c>
      <c r="J1658">
        <v>3</v>
      </c>
      <c r="K1658">
        <v>69.180000000000007</v>
      </c>
    </row>
    <row r="1659" spans="1:11" ht="16.5" x14ac:dyDescent="0.3">
      <c r="A1659" s="1">
        <v>41967</v>
      </c>
      <c r="B1659" s="5">
        <f>YEAR(Table1[[#This Row],[Order Date]])</f>
        <v>2014</v>
      </c>
      <c r="C1659" s="5">
        <f>MONTH(Table1[[#This Row],[Order Date]])</f>
        <v>11</v>
      </c>
      <c r="D1659" t="s">
        <v>1696</v>
      </c>
      <c r="E1659" t="s">
        <v>110</v>
      </c>
      <c r="F1659" t="s">
        <v>11</v>
      </c>
      <c r="G1659" t="s">
        <v>12</v>
      </c>
      <c r="H1659" t="s">
        <v>754</v>
      </c>
      <c r="I1659">
        <v>15.96</v>
      </c>
      <c r="J1659">
        <v>2</v>
      </c>
      <c r="K1659">
        <v>7.98</v>
      </c>
    </row>
    <row r="1660" spans="1:11" ht="16.5" x14ac:dyDescent="0.3">
      <c r="A1660" s="1">
        <v>41967</v>
      </c>
      <c r="B1660" s="5">
        <f>YEAR(Table1[[#This Row],[Order Date]])</f>
        <v>2014</v>
      </c>
      <c r="C1660" s="5">
        <f>MONTH(Table1[[#This Row],[Order Date]])</f>
        <v>11</v>
      </c>
      <c r="D1660" t="s">
        <v>626</v>
      </c>
      <c r="E1660" t="s">
        <v>55</v>
      </c>
      <c r="F1660" t="s">
        <v>34</v>
      </c>
      <c r="G1660" t="s">
        <v>47</v>
      </c>
      <c r="H1660" t="s">
        <v>1698</v>
      </c>
      <c r="I1660">
        <v>111.15</v>
      </c>
      <c r="J1660">
        <v>5</v>
      </c>
      <c r="K1660">
        <v>48.91</v>
      </c>
    </row>
    <row r="1661" spans="1:11" ht="16.5" x14ac:dyDescent="0.3">
      <c r="A1661" s="1">
        <v>41967</v>
      </c>
      <c r="B1661" s="5">
        <f>YEAR(Table1[[#This Row],[Order Date]])</f>
        <v>2014</v>
      </c>
      <c r="C1661" s="5">
        <f>MONTH(Table1[[#This Row],[Order Date]])</f>
        <v>11</v>
      </c>
      <c r="D1661" t="s">
        <v>1699</v>
      </c>
      <c r="E1661" t="s">
        <v>78</v>
      </c>
      <c r="F1661" t="s">
        <v>11</v>
      </c>
      <c r="G1661" t="s">
        <v>20</v>
      </c>
      <c r="H1661" t="s">
        <v>1700</v>
      </c>
      <c r="I1661">
        <v>5.74</v>
      </c>
      <c r="J1661">
        <v>3</v>
      </c>
      <c r="K1661">
        <v>-4.59</v>
      </c>
    </row>
    <row r="1662" spans="1:11" ht="16.5" x14ac:dyDescent="0.3">
      <c r="A1662" s="1">
        <v>41968</v>
      </c>
      <c r="B1662" s="5">
        <f>YEAR(Table1[[#This Row],[Order Date]])</f>
        <v>2014</v>
      </c>
      <c r="C1662" s="5">
        <f>MONTH(Table1[[#This Row],[Order Date]])</f>
        <v>11</v>
      </c>
      <c r="D1662" t="s">
        <v>743</v>
      </c>
      <c r="E1662" t="s">
        <v>27</v>
      </c>
      <c r="F1662" t="s">
        <v>11</v>
      </c>
      <c r="G1662" t="s">
        <v>92</v>
      </c>
      <c r="H1662" t="s">
        <v>534</v>
      </c>
      <c r="I1662">
        <v>320.88</v>
      </c>
      <c r="J1662">
        <v>6</v>
      </c>
      <c r="K1662">
        <v>93.06</v>
      </c>
    </row>
    <row r="1663" spans="1:11" ht="16.5" x14ac:dyDescent="0.3">
      <c r="A1663" s="1">
        <v>41968</v>
      </c>
      <c r="B1663" s="5">
        <f>YEAR(Table1[[#This Row],[Order Date]])</f>
        <v>2014</v>
      </c>
      <c r="C1663" s="5">
        <f>MONTH(Table1[[#This Row],[Order Date]])</f>
        <v>11</v>
      </c>
      <c r="D1663" t="s">
        <v>743</v>
      </c>
      <c r="E1663" t="s">
        <v>27</v>
      </c>
      <c r="F1663" t="s">
        <v>34</v>
      </c>
      <c r="G1663" t="s">
        <v>47</v>
      </c>
      <c r="H1663" t="s">
        <v>1015</v>
      </c>
      <c r="I1663">
        <v>23.88</v>
      </c>
      <c r="J1663">
        <v>3</v>
      </c>
      <c r="K1663">
        <v>10.51</v>
      </c>
    </row>
    <row r="1664" spans="1:11" ht="16.5" x14ac:dyDescent="0.3">
      <c r="A1664" s="1">
        <v>41968</v>
      </c>
      <c r="B1664" s="5">
        <f>YEAR(Table1[[#This Row],[Order Date]])</f>
        <v>2014</v>
      </c>
      <c r="C1664" s="5">
        <f>MONTH(Table1[[#This Row],[Order Date]])</f>
        <v>11</v>
      </c>
      <c r="D1664" t="s">
        <v>743</v>
      </c>
      <c r="E1664" t="s">
        <v>27</v>
      </c>
      <c r="F1664" t="s">
        <v>11</v>
      </c>
      <c r="G1664" t="s">
        <v>12</v>
      </c>
      <c r="H1664" t="s">
        <v>1701</v>
      </c>
      <c r="I1664">
        <v>26.76</v>
      </c>
      <c r="J1664">
        <v>4</v>
      </c>
      <c r="K1664">
        <v>12.31</v>
      </c>
    </row>
    <row r="1665" spans="1:11" ht="16.5" x14ac:dyDescent="0.3">
      <c r="A1665" s="1">
        <v>41968</v>
      </c>
      <c r="B1665" s="5">
        <f>YEAR(Table1[[#This Row],[Order Date]])</f>
        <v>2014</v>
      </c>
      <c r="C1665" s="5">
        <f>MONTH(Table1[[#This Row],[Order Date]])</f>
        <v>11</v>
      </c>
      <c r="D1665" t="s">
        <v>689</v>
      </c>
      <c r="E1665" t="s">
        <v>10</v>
      </c>
      <c r="F1665" t="s">
        <v>39</v>
      </c>
      <c r="G1665" t="s">
        <v>52</v>
      </c>
      <c r="H1665" t="s">
        <v>1199</v>
      </c>
      <c r="I1665">
        <v>24.67</v>
      </c>
      <c r="J1665">
        <v>3</v>
      </c>
      <c r="K1665">
        <v>0</v>
      </c>
    </row>
    <row r="1666" spans="1:11" ht="16.5" x14ac:dyDescent="0.3">
      <c r="A1666" s="1">
        <v>41968</v>
      </c>
      <c r="B1666" s="5">
        <f>YEAR(Table1[[#This Row],[Order Date]])</f>
        <v>2014</v>
      </c>
      <c r="C1666" s="5">
        <f>MONTH(Table1[[#This Row],[Order Date]])</f>
        <v>11</v>
      </c>
      <c r="D1666" t="s">
        <v>689</v>
      </c>
      <c r="E1666" t="s">
        <v>10</v>
      </c>
      <c r="F1666" t="s">
        <v>11</v>
      </c>
      <c r="G1666" t="s">
        <v>16</v>
      </c>
      <c r="H1666" t="s">
        <v>1702</v>
      </c>
      <c r="I1666">
        <v>2.52</v>
      </c>
      <c r="J1666">
        <v>1</v>
      </c>
      <c r="K1666">
        <v>0.88</v>
      </c>
    </row>
    <row r="1667" spans="1:11" ht="16.5" x14ac:dyDescent="0.3">
      <c r="A1667" s="1">
        <v>41968</v>
      </c>
      <c r="B1667" s="5">
        <f>YEAR(Table1[[#This Row],[Order Date]])</f>
        <v>2014</v>
      </c>
      <c r="C1667" s="5">
        <f>MONTH(Table1[[#This Row],[Order Date]])</f>
        <v>11</v>
      </c>
      <c r="D1667" t="s">
        <v>689</v>
      </c>
      <c r="E1667" t="s">
        <v>10</v>
      </c>
      <c r="F1667" t="s">
        <v>34</v>
      </c>
      <c r="G1667" t="s">
        <v>145</v>
      </c>
      <c r="H1667" t="s">
        <v>1703</v>
      </c>
      <c r="I1667">
        <v>1218.74</v>
      </c>
      <c r="J1667">
        <v>5</v>
      </c>
      <c r="K1667">
        <v>-121.87</v>
      </c>
    </row>
    <row r="1668" spans="1:11" ht="16.5" x14ac:dyDescent="0.3">
      <c r="A1668" s="1">
        <v>41968</v>
      </c>
      <c r="B1668" s="5">
        <f>YEAR(Table1[[#This Row],[Order Date]])</f>
        <v>2014</v>
      </c>
      <c r="C1668" s="5">
        <f>MONTH(Table1[[#This Row],[Order Date]])</f>
        <v>11</v>
      </c>
      <c r="D1668" t="s">
        <v>689</v>
      </c>
      <c r="E1668" t="s">
        <v>10</v>
      </c>
      <c r="F1668" t="s">
        <v>11</v>
      </c>
      <c r="G1668" t="s">
        <v>16</v>
      </c>
      <c r="H1668" t="s">
        <v>1704</v>
      </c>
      <c r="I1668">
        <v>5.9</v>
      </c>
      <c r="J1668">
        <v>2</v>
      </c>
      <c r="K1668">
        <v>1.99</v>
      </c>
    </row>
    <row r="1669" spans="1:11" ht="16.5" x14ac:dyDescent="0.3">
      <c r="A1669" s="1">
        <v>41968</v>
      </c>
      <c r="B1669" s="5">
        <f>YEAR(Table1[[#This Row],[Order Date]])</f>
        <v>2014</v>
      </c>
      <c r="C1669" s="5">
        <f>MONTH(Table1[[#This Row],[Order Date]])</f>
        <v>11</v>
      </c>
      <c r="D1669" t="s">
        <v>689</v>
      </c>
      <c r="E1669" t="s">
        <v>10</v>
      </c>
      <c r="F1669" t="s">
        <v>11</v>
      </c>
      <c r="G1669" t="s">
        <v>12</v>
      </c>
      <c r="H1669" t="s">
        <v>45</v>
      </c>
      <c r="I1669">
        <v>15.7</v>
      </c>
      <c r="J1669">
        <v>3</v>
      </c>
      <c r="K1669">
        <v>5.0999999999999996</v>
      </c>
    </row>
    <row r="1670" spans="1:11" ht="16.5" x14ac:dyDescent="0.3">
      <c r="A1670" s="1">
        <v>41968</v>
      </c>
      <c r="B1670" s="5">
        <f>YEAR(Table1[[#This Row],[Order Date]])</f>
        <v>2014</v>
      </c>
      <c r="C1670" s="5">
        <f>MONTH(Table1[[#This Row],[Order Date]])</f>
        <v>11</v>
      </c>
      <c r="D1670" t="s">
        <v>689</v>
      </c>
      <c r="E1670" t="s">
        <v>10</v>
      </c>
      <c r="F1670" t="s">
        <v>34</v>
      </c>
      <c r="G1670" t="s">
        <v>47</v>
      </c>
      <c r="H1670" t="s">
        <v>214</v>
      </c>
      <c r="I1670">
        <v>6.1</v>
      </c>
      <c r="J1670">
        <v>3</v>
      </c>
      <c r="K1670">
        <v>-3.96</v>
      </c>
    </row>
    <row r="1671" spans="1:11" ht="16.5" x14ac:dyDescent="0.3">
      <c r="A1671" s="1">
        <v>41968</v>
      </c>
      <c r="B1671" s="5">
        <f>YEAR(Table1[[#This Row],[Order Date]])</f>
        <v>2014</v>
      </c>
      <c r="C1671" s="5">
        <f>MONTH(Table1[[#This Row],[Order Date]])</f>
        <v>11</v>
      </c>
      <c r="D1671" t="s">
        <v>1705</v>
      </c>
      <c r="E1671" t="s">
        <v>1529</v>
      </c>
      <c r="F1671" t="s">
        <v>34</v>
      </c>
      <c r="G1671" t="s">
        <v>47</v>
      </c>
      <c r="H1671" t="s">
        <v>86</v>
      </c>
      <c r="I1671">
        <v>52.96</v>
      </c>
      <c r="J1671">
        <v>2</v>
      </c>
      <c r="K1671">
        <v>20.12</v>
      </c>
    </row>
    <row r="1672" spans="1:11" ht="16.5" x14ac:dyDescent="0.3">
      <c r="A1672" s="1">
        <v>41968</v>
      </c>
      <c r="B1672" s="5">
        <f>YEAR(Table1[[#This Row],[Order Date]])</f>
        <v>2014</v>
      </c>
      <c r="C1672" s="5">
        <f>MONTH(Table1[[#This Row],[Order Date]])</f>
        <v>11</v>
      </c>
      <c r="D1672" t="s">
        <v>401</v>
      </c>
      <c r="E1672" t="s">
        <v>149</v>
      </c>
      <c r="F1672" t="s">
        <v>11</v>
      </c>
      <c r="G1672" t="s">
        <v>18</v>
      </c>
      <c r="H1672" t="s">
        <v>795</v>
      </c>
      <c r="I1672">
        <v>1117.92</v>
      </c>
      <c r="J1672">
        <v>4</v>
      </c>
      <c r="K1672">
        <v>55.9</v>
      </c>
    </row>
    <row r="1673" spans="1:11" ht="16.5" x14ac:dyDescent="0.3">
      <c r="A1673" s="1">
        <v>41968</v>
      </c>
      <c r="B1673" s="5">
        <f>YEAR(Table1[[#This Row],[Order Date]])</f>
        <v>2014</v>
      </c>
      <c r="C1673" s="5">
        <f>MONTH(Table1[[#This Row],[Order Date]])</f>
        <v>11</v>
      </c>
      <c r="D1673" t="s">
        <v>401</v>
      </c>
      <c r="E1673" t="s">
        <v>149</v>
      </c>
      <c r="F1673" t="s">
        <v>34</v>
      </c>
      <c r="G1673" t="s">
        <v>74</v>
      </c>
      <c r="H1673" t="s">
        <v>1706</v>
      </c>
      <c r="I1673">
        <v>275.95</v>
      </c>
      <c r="J1673">
        <v>3</v>
      </c>
      <c r="K1673">
        <v>-37.94</v>
      </c>
    </row>
    <row r="1674" spans="1:11" ht="16.5" x14ac:dyDescent="0.3">
      <c r="A1674" s="1">
        <v>41968</v>
      </c>
      <c r="B1674" s="5">
        <f>YEAR(Table1[[#This Row],[Order Date]])</f>
        <v>2014</v>
      </c>
      <c r="C1674" s="5">
        <f>MONTH(Table1[[#This Row],[Order Date]])</f>
        <v>11</v>
      </c>
      <c r="D1674" t="s">
        <v>509</v>
      </c>
      <c r="E1674" t="s">
        <v>91</v>
      </c>
      <c r="F1674" t="s">
        <v>11</v>
      </c>
      <c r="G1674" t="s">
        <v>24</v>
      </c>
      <c r="H1674" t="s">
        <v>147</v>
      </c>
      <c r="I1674">
        <v>51.02</v>
      </c>
      <c r="J1674">
        <v>7</v>
      </c>
      <c r="K1674">
        <v>8.2899999999999991</v>
      </c>
    </row>
    <row r="1675" spans="1:11" ht="16.5" x14ac:dyDescent="0.3">
      <c r="A1675" s="1">
        <v>41968</v>
      </c>
      <c r="B1675" s="5">
        <f>YEAR(Table1[[#This Row],[Order Date]])</f>
        <v>2014</v>
      </c>
      <c r="C1675" s="5">
        <f>MONTH(Table1[[#This Row],[Order Date]])</f>
        <v>11</v>
      </c>
      <c r="D1675" t="s">
        <v>289</v>
      </c>
      <c r="E1675" t="s">
        <v>27</v>
      </c>
      <c r="F1675" t="s">
        <v>39</v>
      </c>
      <c r="G1675" t="s">
        <v>40</v>
      </c>
      <c r="H1675" t="s">
        <v>1707</v>
      </c>
      <c r="I1675">
        <v>539.91999999999996</v>
      </c>
      <c r="J1675">
        <v>5</v>
      </c>
      <c r="K1675">
        <v>47.24</v>
      </c>
    </row>
    <row r="1676" spans="1:11" ht="16.5" x14ac:dyDescent="0.3">
      <c r="A1676" s="1">
        <v>41968</v>
      </c>
      <c r="B1676" s="5">
        <f>YEAR(Table1[[#This Row],[Order Date]])</f>
        <v>2014</v>
      </c>
      <c r="C1676" s="5">
        <f>MONTH(Table1[[#This Row],[Order Date]])</f>
        <v>11</v>
      </c>
      <c r="D1676" t="s">
        <v>289</v>
      </c>
      <c r="E1676" t="s">
        <v>27</v>
      </c>
      <c r="F1676" t="s">
        <v>34</v>
      </c>
      <c r="G1676" t="s">
        <v>35</v>
      </c>
      <c r="H1676" t="s">
        <v>1072</v>
      </c>
      <c r="I1676">
        <v>725.34</v>
      </c>
      <c r="J1676">
        <v>4</v>
      </c>
      <c r="K1676">
        <v>54.4</v>
      </c>
    </row>
    <row r="1677" spans="1:11" ht="16.5" x14ac:dyDescent="0.3">
      <c r="A1677" s="1">
        <v>41968</v>
      </c>
      <c r="B1677" s="5">
        <f>YEAR(Table1[[#This Row],[Order Date]])</f>
        <v>2014</v>
      </c>
      <c r="C1677" s="5">
        <f>MONTH(Table1[[#This Row],[Order Date]])</f>
        <v>11</v>
      </c>
      <c r="D1677" t="s">
        <v>289</v>
      </c>
      <c r="E1677" t="s">
        <v>27</v>
      </c>
      <c r="F1677" t="s">
        <v>11</v>
      </c>
      <c r="G1677" t="s">
        <v>24</v>
      </c>
      <c r="H1677" t="s">
        <v>207</v>
      </c>
      <c r="I1677">
        <v>7.44</v>
      </c>
      <c r="J1677">
        <v>3</v>
      </c>
      <c r="K1677">
        <v>2.6</v>
      </c>
    </row>
    <row r="1678" spans="1:11" ht="16.5" x14ac:dyDescent="0.3">
      <c r="A1678" s="1">
        <v>41969</v>
      </c>
      <c r="B1678" s="5">
        <f>YEAR(Table1[[#This Row],[Order Date]])</f>
        <v>2014</v>
      </c>
      <c r="C1678" s="5">
        <f>MONTH(Table1[[#This Row],[Order Date]])</f>
        <v>11</v>
      </c>
      <c r="D1678" t="s">
        <v>857</v>
      </c>
      <c r="E1678" t="s">
        <v>10</v>
      </c>
      <c r="F1678" t="s">
        <v>34</v>
      </c>
      <c r="G1678" t="s">
        <v>47</v>
      </c>
      <c r="H1678" t="s">
        <v>104</v>
      </c>
      <c r="I1678">
        <v>19.3</v>
      </c>
      <c r="J1678">
        <v>5</v>
      </c>
      <c r="K1678">
        <v>-14.48</v>
      </c>
    </row>
    <row r="1679" spans="1:11" ht="16.5" x14ac:dyDescent="0.3">
      <c r="A1679" s="1">
        <v>41969</v>
      </c>
      <c r="B1679" s="5">
        <f>YEAR(Table1[[#This Row],[Order Date]])</f>
        <v>2014</v>
      </c>
      <c r="C1679" s="5">
        <f>MONTH(Table1[[#This Row],[Order Date]])</f>
        <v>11</v>
      </c>
      <c r="D1679" t="s">
        <v>848</v>
      </c>
      <c r="E1679" t="s">
        <v>91</v>
      </c>
      <c r="F1679" t="s">
        <v>11</v>
      </c>
      <c r="G1679" t="s">
        <v>12</v>
      </c>
      <c r="H1679" t="s">
        <v>836</v>
      </c>
      <c r="I1679">
        <v>15.55</v>
      </c>
      <c r="J1679">
        <v>3</v>
      </c>
      <c r="K1679">
        <v>5.44</v>
      </c>
    </row>
    <row r="1680" spans="1:11" ht="16.5" x14ac:dyDescent="0.3">
      <c r="A1680" s="1">
        <v>41969</v>
      </c>
      <c r="B1680" s="5">
        <f>YEAR(Table1[[#This Row],[Order Date]])</f>
        <v>2014</v>
      </c>
      <c r="C1680" s="5">
        <f>MONTH(Table1[[#This Row],[Order Date]])</f>
        <v>11</v>
      </c>
      <c r="D1680" t="s">
        <v>848</v>
      </c>
      <c r="E1680" t="s">
        <v>91</v>
      </c>
      <c r="F1680" t="s">
        <v>11</v>
      </c>
      <c r="G1680" t="s">
        <v>18</v>
      </c>
      <c r="H1680" t="s">
        <v>860</v>
      </c>
      <c r="I1680">
        <v>669.08</v>
      </c>
      <c r="J1680">
        <v>5</v>
      </c>
      <c r="K1680">
        <v>-167.27</v>
      </c>
    </row>
    <row r="1681" spans="1:11" ht="16.5" x14ac:dyDescent="0.3">
      <c r="A1681" s="1">
        <v>41969</v>
      </c>
      <c r="B1681" s="5">
        <f>YEAR(Table1[[#This Row],[Order Date]])</f>
        <v>2014</v>
      </c>
      <c r="C1681" s="5">
        <f>MONTH(Table1[[#This Row],[Order Date]])</f>
        <v>11</v>
      </c>
      <c r="D1681" t="s">
        <v>848</v>
      </c>
      <c r="E1681" t="s">
        <v>91</v>
      </c>
      <c r="F1681" t="s">
        <v>39</v>
      </c>
      <c r="G1681" t="s">
        <v>40</v>
      </c>
      <c r="H1681" t="s">
        <v>1101</v>
      </c>
      <c r="I1681">
        <v>438.34</v>
      </c>
      <c r="J1681">
        <v>4</v>
      </c>
      <c r="K1681">
        <v>-87.67</v>
      </c>
    </row>
    <row r="1682" spans="1:11" ht="16.5" x14ac:dyDescent="0.3">
      <c r="A1682" s="1">
        <v>41969</v>
      </c>
      <c r="B1682" s="5">
        <f>YEAR(Table1[[#This Row],[Order Date]])</f>
        <v>2014</v>
      </c>
      <c r="C1682" s="5">
        <f>MONTH(Table1[[#This Row],[Order Date]])</f>
        <v>11</v>
      </c>
      <c r="D1682" t="s">
        <v>1497</v>
      </c>
      <c r="E1682" t="s">
        <v>27</v>
      </c>
      <c r="F1682" t="s">
        <v>11</v>
      </c>
      <c r="G1682" t="s">
        <v>12</v>
      </c>
      <c r="H1682" t="s">
        <v>1601</v>
      </c>
      <c r="I1682">
        <v>81.98</v>
      </c>
      <c r="J1682">
        <v>2</v>
      </c>
      <c r="K1682">
        <v>40.17</v>
      </c>
    </row>
    <row r="1683" spans="1:11" ht="16.5" x14ac:dyDescent="0.3">
      <c r="A1683" s="1">
        <v>41969</v>
      </c>
      <c r="B1683" s="5">
        <f>YEAR(Table1[[#This Row],[Order Date]])</f>
        <v>2014</v>
      </c>
      <c r="C1683" s="5">
        <f>MONTH(Table1[[#This Row],[Order Date]])</f>
        <v>11</v>
      </c>
      <c r="D1683" t="s">
        <v>1475</v>
      </c>
      <c r="E1683" t="s">
        <v>149</v>
      </c>
      <c r="F1683" t="s">
        <v>39</v>
      </c>
      <c r="G1683" t="s">
        <v>40</v>
      </c>
      <c r="H1683" t="s">
        <v>1708</v>
      </c>
      <c r="I1683">
        <v>279.95999999999998</v>
      </c>
      <c r="J1683">
        <v>4</v>
      </c>
      <c r="K1683">
        <v>78.39</v>
      </c>
    </row>
    <row r="1684" spans="1:11" ht="16.5" x14ac:dyDescent="0.3">
      <c r="A1684" s="1">
        <v>41969</v>
      </c>
      <c r="B1684" s="5">
        <f>YEAR(Table1[[#This Row],[Order Date]])</f>
        <v>2014</v>
      </c>
      <c r="C1684" s="5">
        <f>MONTH(Table1[[#This Row],[Order Date]])</f>
        <v>11</v>
      </c>
      <c r="D1684" t="s">
        <v>1475</v>
      </c>
      <c r="E1684" t="s">
        <v>149</v>
      </c>
      <c r="F1684" t="s">
        <v>11</v>
      </c>
      <c r="G1684" t="s">
        <v>20</v>
      </c>
      <c r="H1684" t="s">
        <v>631</v>
      </c>
      <c r="I1684">
        <v>12.91</v>
      </c>
      <c r="J1684">
        <v>3</v>
      </c>
      <c r="K1684">
        <v>4.68</v>
      </c>
    </row>
    <row r="1685" spans="1:11" ht="16.5" x14ac:dyDescent="0.3">
      <c r="A1685" s="1">
        <v>41969</v>
      </c>
      <c r="B1685" s="5">
        <f>YEAR(Table1[[#This Row],[Order Date]])</f>
        <v>2014</v>
      </c>
      <c r="C1685" s="5">
        <f>MONTH(Table1[[#This Row],[Order Date]])</f>
        <v>11</v>
      </c>
      <c r="D1685" t="s">
        <v>1475</v>
      </c>
      <c r="E1685" t="s">
        <v>149</v>
      </c>
      <c r="F1685" t="s">
        <v>11</v>
      </c>
      <c r="G1685" t="s">
        <v>20</v>
      </c>
      <c r="H1685" t="s">
        <v>203</v>
      </c>
      <c r="I1685">
        <v>17.09</v>
      </c>
      <c r="J1685">
        <v>4</v>
      </c>
      <c r="K1685">
        <v>5.77</v>
      </c>
    </row>
    <row r="1686" spans="1:11" ht="16.5" x14ac:dyDescent="0.3">
      <c r="A1686" s="1">
        <v>41969</v>
      </c>
      <c r="B1686" s="5">
        <f>YEAR(Table1[[#This Row],[Order Date]])</f>
        <v>2014</v>
      </c>
      <c r="C1686" s="5">
        <f>MONTH(Table1[[#This Row],[Order Date]])</f>
        <v>11</v>
      </c>
      <c r="D1686" t="s">
        <v>1475</v>
      </c>
      <c r="E1686" t="s">
        <v>149</v>
      </c>
      <c r="F1686" t="s">
        <v>11</v>
      </c>
      <c r="G1686" t="s">
        <v>16</v>
      </c>
      <c r="H1686" t="s">
        <v>1709</v>
      </c>
      <c r="I1686">
        <v>93.15</v>
      </c>
      <c r="J1686">
        <v>9</v>
      </c>
      <c r="K1686">
        <v>44.71</v>
      </c>
    </row>
    <row r="1687" spans="1:11" ht="16.5" x14ac:dyDescent="0.3">
      <c r="A1687" s="1">
        <v>41969</v>
      </c>
      <c r="B1687" s="5">
        <f>YEAR(Table1[[#This Row],[Order Date]])</f>
        <v>2014</v>
      </c>
      <c r="C1687" s="5">
        <f>MONTH(Table1[[#This Row],[Order Date]])</f>
        <v>11</v>
      </c>
      <c r="D1687" t="s">
        <v>1475</v>
      </c>
      <c r="E1687" t="s">
        <v>149</v>
      </c>
      <c r="F1687" t="s">
        <v>11</v>
      </c>
      <c r="G1687" t="s">
        <v>16</v>
      </c>
      <c r="H1687" t="s">
        <v>584</v>
      </c>
      <c r="I1687">
        <v>11.52</v>
      </c>
      <c r="J1687">
        <v>4</v>
      </c>
      <c r="K1687">
        <v>5.64</v>
      </c>
    </row>
    <row r="1688" spans="1:11" ht="16.5" x14ac:dyDescent="0.3">
      <c r="A1688" s="1">
        <v>41969</v>
      </c>
      <c r="B1688" s="5">
        <f>YEAR(Table1[[#This Row],[Order Date]])</f>
        <v>2014</v>
      </c>
      <c r="C1688" s="5">
        <f>MONTH(Table1[[#This Row],[Order Date]])</f>
        <v>11</v>
      </c>
      <c r="D1688" t="s">
        <v>1483</v>
      </c>
      <c r="E1688" t="s">
        <v>27</v>
      </c>
      <c r="F1688" t="s">
        <v>11</v>
      </c>
      <c r="G1688" t="s">
        <v>20</v>
      </c>
      <c r="H1688" t="s">
        <v>205</v>
      </c>
      <c r="I1688">
        <v>4.32</v>
      </c>
      <c r="J1688">
        <v>3</v>
      </c>
      <c r="K1688">
        <v>1.51</v>
      </c>
    </row>
    <row r="1689" spans="1:11" ht="16.5" x14ac:dyDescent="0.3">
      <c r="A1689" s="1">
        <v>41969</v>
      </c>
      <c r="B1689" s="5">
        <f>YEAR(Table1[[#This Row],[Order Date]])</f>
        <v>2014</v>
      </c>
      <c r="C1689" s="5">
        <f>MONTH(Table1[[#This Row],[Order Date]])</f>
        <v>11</v>
      </c>
      <c r="D1689" t="s">
        <v>1483</v>
      </c>
      <c r="E1689" t="s">
        <v>27</v>
      </c>
      <c r="F1689" t="s">
        <v>11</v>
      </c>
      <c r="G1689" t="s">
        <v>12</v>
      </c>
      <c r="H1689" t="s">
        <v>1710</v>
      </c>
      <c r="I1689">
        <v>14.94</v>
      </c>
      <c r="J1689">
        <v>3</v>
      </c>
      <c r="K1689">
        <v>7.02</v>
      </c>
    </row>
    <row r="1690" spans="1:11" ht="16.5" x14ac:dyDescent="0.3">
      <c r="A1690" s="1">
        <v>41969</v>
      </c>
      <c r="B1690" s="5">
        <f>YEAR(Table1[[#This Row],[Order Date]])</f>
        <v>2014</v>
      </c>
      <c r="C1690" s="5">
        <f>MONTH(Table1[[#This Row],[Order Date]])</f>
        <v>11</v>
      </c>
      <c r="D1690" t="s">
        <v>1483</v>
      </c>
      <c r="E1690" t="s">
        <v>27</v>
      </c>
      <c r="F1690" t="s">
        <v>11</v>
      </c>
      <c r="G1690" t="s">
        <v>92</v>
      </c>
      <c r="H1690" t="s">
        <v>93</v>
      </c>
      <c r="I1690">
        <v>40.54</v>
      </c>
      <c r="J1690">
        <v>2</v>
      </c>
      <c r="K1690">
        <v>11.35</v>
      </c>
    </row>
    <row r="1691" spans="1:11" ht="16.5" x14ac:dyDescent="0.3">
      <c r="A1691" s="1">
        <v>41969</v>
      </c>
      <c r="B1691" s="5">
        <f>YEAR(Table1[[#This Row],[Order Date]])</f>
        <v>2014</v>
      </c>
      <c r="C1691" s="5">
        <f>MONTH(Table1[[#This Row],[Order Date]])</f>
        <v>11</v>
      </c>
      <c r="D1691" t="s">
        <v>1483</v>
      </c>
      <c r="E1691" t="s">
        <v>27</v>
      </c>
      <c r="F1691" t="s">
        <v>11</v>
      </c>
      <c r="G1691" t="s">
        <v>20</v>
      </c>
      <c r="H1691" t="s">
        <v>865</v>
      </c>
      <c r="I1691">
        <v>7.31</v>
      </c>
      <c r="J1691">
        <v>1</v>
      </c>
      <c r="K1691">
        <v>2.56</v>
      </c>
    </row>
    <row r="1692" spans="1:11" ht="16.5" x14ac:dyDescent="0.3">
      <c r="A1692" s="1">
        <v>41970</v>
      </c>
      <c r="B1692" s="5">
        <f>YEAR(Table1[[#This Row],[Order Date]])</f>
        <v>2014</v>
      </c>
      <c r="C1692" s="5">
        <f>MONTH(Table1[[#This Row],[Order Date]])</f>
        <v>11</v>
      </c>
      <c r="D1692" t="s">
        <v>902</v>
      </c>
      <c r="E1692" t="s">
        <v>149</v>
      </c>
      <c r="F1692" t="s">
        <v>11</v>
      </c>
      <c r="G1692" t="s">
        <v>43</v>
      </c>
      <c r="H1692" t="s">
        <v>160</v>
      </c>
      <c r="I1692">
        <v>3.76</v>
      </c>
      <c r="J1692">
        <v>2</v>
      </c>
      <c r="K1692">
        <v>1.32</v>
      </c>
    </row>
    <row r="1693" spans="1:11" ht="16.5" x14ac:dyDescent="0.3">
      <c r="A1693" s="1">
        <v>41970</v>
      </c>
      <c r="B1693" s="5">
        <f>YEAR(Table1[[#This Row],[Order Date]])</f>
        <v>2014</v>
      </c>
      <c r="C1693" s="5">
        <f>MONTH(Table1[[#This Row],[Order Date]])</f>
        <v>11</v>
      </c>
      <c r="D1693" t="s">
        <v>29</v>
      </c>
      <c r="E1693" t="s">
        <v>149</v>
      </c>
      <c r="F1693" t="s">
        <v>34</v>
      </c>
      <c r="G1693" t="s">
        <v>47</v>
      </c>
      <c r="H1693" t="s">
        <v>1711</v>
      </c>
      <c r="I1693">
        <v>199.9</v>
      </c>
      <c r="J1693">
        <v>5</v>
      </c>
      <c r="K1693">
        <v>39.979999999999997</v>
      </c>
    </row>
    <row r="1694" spans="1:11" ht="16.5" x14ac:dyDescent="0.3">
      <c r="A1694" s="1">
        <v>41971</v>
      </c>
      <c r="B1694" s="5">
        <f>YEAR(Table1[[#This Row],[Order Date]])</f>
        <v>2014</v>
      </c>
      <c r="C1694" s="5">
        <f>MONTH(Table1[[#This Row],[Order Date]])</f>
        <v>11</v>
      </c>
      <c r="D1694" t="s">
        <v>1712</v>
      </c>
      <c r="E1694" t="s">
        <v>488</v>
      </c>
      <c r="F1694" t="s">
        <v>11</v>
      </c>
      <c r="G1694" t="s">
        <v>24</v>
      </c>
      <c r="H1694" t="s">
        <v>1713</v>
      </c>
      <c r="I1694">
        <v>14.67</v>
      </c>
      <c r="J1694">
        <v>3</v>
      </c>
      <c r="K1694">
        <v>3.96</v>
      </c>
    </row>
    <row r="1695" spans="1:11" ht="16.5" x14ac:dyDescent="0.3">
      <c r="A1695" s="1">
        <v>41971</v>
      </c>
      <c r="B1695" s="5">
        <f>YEAR(Table1[[#This Row],[Order Date]])</f>
        <v>2014</v>
      </c>
      <c r="C1695" s="5">
        <f>MONTH(Table1[[#This Row],[Order Date]])</f>
        <v>11</v>
      </c>
      <c r="D1695" t="s">
        <v>1714</v>
      </c>
      <c r="E1695" t="s">
        <v>149</v>
      </c>
      <c r="F1695" t="s">
        <v>11</v>
      </c>
      <c r="G1695" t="s">
        <v>20</v>
      </c>
      <c r="H1695" t="s">
        <v>96</v>
      </c>
      <c r="I1695">
        <v>17.25</v>
      </c>
      <c r="J1695">
        <v>2</v>
      </c>
      <c r="K1695">
        <v>6.04</v>
      </c>
    </row>
    <row r="1696" spans="1:11" ht="16.5" x14ac:dyDescent="0.3">
      <c r="A1696" s="1">
        <v>41971</v>
      </c>
      <c r="B1696" s="5">
        <f>YEAR(Table1[[#This Row],[Order Date]])</f>
        <v>2014</v>
      </c>
      <c r="C1696" s="5">
        <f>MONTH(Table1[[#This Row],[Order Date]])</f>
        <v>11</v>
      </c>
      <c r="D1696" t="s">
        <v>61</v>
      </c>
      <c r="E1696" t="s">
        <v>70</v>
      </c>
      <c r="F1696" t="s">
        <v>34</v>
      </c>
      <c r="G1696" t="s">
        <v>47</v>
      </c>
      <c r="H1696" t="s">
        <v>1715</v>
      </c>
      <c r="I1696">
        <v>397.6</v>
      </c>
      <c r="J1696">
        <v>5</v>
      </c>
      <c r="K1696">
        <v>43.74</v>
      </c>
    </row>
    <row r="1697" spans="1:11" ht="16.5" x14ac:dyDescent="0.3">
      <c r="A1697" s="1">
        <v>41971</v>
      </c>
      <c r="B1697" s="5">
        <f>YEAR(Table1[[#This Row],[Order Date]])</f>
        <v>2014</v>
      </c>
      <c r="C1697" s="5">
        <f>MONTH(Table1[[#This Row],[Order Date]])</f>
        <v>11</v>
      </c>
      <c r="D1697" t="s">
        <v>61</v>
      </c>
      <c r="E1697" t="s">
        <v>70</v>
      </c>
      <c r="F1697" t="s">
        <v>11</v>
      </c>
      <c r="G1697" t="s">
        <v>12</v>
      </c>
      <c r="H1697" t="s">
        <v>621</v>
      </c>
      <c r="I1697">
        <v>85.96</v>
      </c>
      <c r="J1697">
        <v>7</v>
      </c>
      <c r="K1697">
        <v>40.4</v>
      </c>
    </row>
    <row r="1698" spans="1:11" ht="16.5" x14ac:dyDescent="0.3">
      <c r="A1698" s="1">
        <v>41971</v>
      </c>
      <c r="B1698" s="5">
        <f>YEAR(Table1[[#This Row],[Order Date]])</f>
        <v>2014</v>
      </c>
      <c r="C1698" s="5">
        <f>MONTH(Table1[[#This Row],[Order Date]])</f>
        <v>11</v>
      </c>
      <c r="D1698" t="s">
        <v>61</v>
      </c>
      <c r="E1698" t="s">
        <v>70</v>
      </c>
      <c r="F1698" t="s">
        <v>11</v>
      </c>
      <c r="G1698" t="s">
        <v>24</v>
      </c>
      <c r="H1698" t="s">
        <v>459</v>
      </c>
      <c r="I1698">
        <v>13.12</v>
      </c>
      <c r="J1698">
        <v>4</v>
      </c>
      <c r="K1698">
        <v>4.33</v>
      </c>
    </row>
    <row r="1699" spans="1:11" ht="16.5" x14ac:dyDescent="0.3">
      <c r="A1699" s="1">
        <v>41971</v>
      </c>
      <c r="B1699" s="5">
        <f>YEAR(Table1[[#This Row],[Order Date]])</f>
        <v>2014</v>
      </c>
      <c r="C1699" s="5">
        <f>MONTH(Table1[[#This Row],[Order Date]])</f>
        <v>11</v>
      </c>
      <c r="D1699" t="s">
        <v>61</v>
      </c>
      <c r="E1699" t="s">
        <v>70</v>
      </c>
      <c r="F1699" t="s">
        <v>11</v>
      </c>
      <c r="G1699" t="s">
        <v>20</v>
      </c>
      <c r="H1699" t="s">
        <v>330</v>
      </c>
      <c r="I1699">
        <v>45.66</v>
      </c>
      <c r="J1699">
        <v>3</v>
      </c>
      <c r="K1699">
        <v>22.37</v>
      </c>
    </row>
    <row r="1700" spans="1:11" ht="16.5" x14ac:dyDescent="0.3">
      <c r="A1700" s="1">
        <v>41971</v>
      </c>
      <c r="B1700" s="5">
        <f>YEAR(Table1[[#This Row],[Order Date]])</f>
        <v>2014</v>
      </c>
      <c r="C1700" s="5">
        <f>MONTH(Table1[[#This Row],[Order Date]])</f>
        <v>11</v>
      </c>
      <c r="D1700" t="s">
        <v>1115</v>
      </c>
      <c r="E1700" t="s">
        <v>27</v>
      </c>
      <c r="F1700" t="s">
        <v>11</v>
      </c>
      <c r="G1700" t="s">
        <v>200</v>
      </c>
      <c r="H1700" t="s">
        <v>807</v>
      </c>
      <c r="I1700">
        <v>7.36</v>
      </c>
      <c r="J1700">
        <v>2</v>
      </c>
      <c r="K1700">
        <v>0.15</v>
      </c>
    </row>
    <row r="1701" spans="1:11" ht="16.5" x14ac:dyDescent="0.3">
      <c r="A1701" s="1">
        <v>41971</v>
      </c>
      <c r="B1701" s="5">
        <f>YEAR(Table1[[#This Row],[Order Date]])</f>
        <v>2014</v>
      </c>
      <c r="C1701" s="5">
        <f>MONTH(Table1[[#This Row],[Order Date]])</f>
        <v>11</v>
      </c>
      <c r="D1701" t="s">
        <v>1115</v>
      </c>
      <c r="E1701" t="s">
        <v>27</v>
      </c>
      <c r="F1701" t="s">
        <v>11</v>
      </c>
      <c r="G1701" t="s">
        <v>16</v>
      </c>
      <c r="H1701" t="s">
        <v>1716</v>
      </c>
      <c r="I1701">
        <v>41.4</v>
      </c>
      <c r="J1701">
        <v>4</v>
      </c>
      <c r="K1701">
        <v>19.87</v>
      </c>
    </row>
    <row r="1702" spans="1:11" ht="16.5" x14ac:dyDescent="0.3">
      <c r="A1702" s="1">
        <v>41971</v>
      </c>
      <c r="B1702" s="5">
        <f>YEAR(Table1[[#This Row],[Order Date]])</f>
        <v>2014</v>
      </c>
      <c r="C1702" s="5">
        <f>MONTH(Table1[[#This Row],[Order Date]])</f>
        <v>11</v>
      </c>
      <c r="D1702" t="s">
        <v>1115</v>
      </c>
      <c r="E1702" t="s">
        <v>27</v>
      </c>
      <c r="F1702" t="s">
        <v>34</v>
      </c>
      <c r="G1702" t="s">
        <v>74</v>
      </c>
      <c r="H1702" t="s">
        <v>1717</v>
      </c>
      <c r="I1702">
        <v>411.33</v>
      </c>
      <c r="J1702">
        <v>4</v>
      </c>
      <c r="K1702">
        <v>-4.84</v>
      </c>
    </row>
    <row r="1703" spans="1:11" ht="16.5" x14ac:dyDescent="0.3">
      <c r="A1703" s="1">
        <v>41971</v>
      </c>
      <c r="B1703" s="5">
        <f>YEAR(Table1[[#This Row],[Order Date]])</f>
        <v>2014</v>
      </c>
      <c r="C1703" s="5">
        <f>MONTH(Table1[[#This Row],[Order Date]])</f>
        <v>11</v>
      </c>
      <c r="D1703" t="s">
        <v>1023</v>
      </c>
      <c r="E1703" t="s">
        <v>27</v>
      </c>
      <c r="F1703" t="s">
        <v>11</v>
      </c>
      <c r="G1703" t="s">
        <v>92</v>
      </c>
      <c r="H1703" t="s">
        <v>764</v>
      </c>
      <c r="I1703">
        <v>43.68</v>
      </c>
      <c r="J1703">
        <v>3</v>
      </c>
      <c r="K1703">
        <v>11.79</v>
      </c>
    </row>
    <row r="1704" spans="1:11" ht="16.5" x14ac:dyDescent="0.3">
      <c r="A1704" s="1">
        <v>41971</v>
      </c>
      <c r="B1704" s="5">
        <f>YEAR(Table1[[#This Row],[Order Date]])</f>
        <v>2014</v>
      </c>
      <c r="C1704" s="5">
        <f>MONTH(Table1[[#This Row],[Order Date]])</f>
        <v>11</v>
      </c>
      <c r="D1704" t="s">
        <v>1023</v>
      </c>
      <c r="E1704" t="s">
        <v>27</v>
      </c>
      <c r="F1704" t="s">
        <v>39</v>
      </c>
      <c r="G1704" t="s">
        <v>52</v>
      </c>
      <c r="H1704" t="s">
        <v>1718</v>
      </c>
      <c r="I1704">
        <v>139.93</v>
      </c>
      <c r="J1704">
        <v>7</v>
      </c>
      <c r="K1704">
        <v>34.979999999999997</v>
      </c>
    </row>
    <row r="1705" spans="1:11" ht="16.5" x14ac:dyDescent="0.3">
      <c r="A1705" s="1">
        <v>41971</v>
      </c>
      <c r="B1705" s="5">
        <f>YEAR(Table1[[#This Row],[Order Date]])</f>
        <v>2014</v>
      </c>
      <c r="C1705" s="5">
        <f>MONTH(Table1[[#This Row],[Order Date]])</f>
        <v>11</v>
      </c>
      <c r="D1705" t="s">
        <v>1719</v>
      </c>
      <c r="E1705" t="s">
        <v>10</v>
      </c>
      <c r="F1705" t="s">
        <v>39</v>
      </c>
      <c r="G1705" t="s">
        <v>302</v>
      </c>
      <c r="H1705" t="s">
        <v>1217</v>
      </c>
      <c r="I1705">
        <v>998.85</v>
      </c>
      <c r="J1705">
        <v>5</v>
      </c>
      <c r="K1705">
        <v>-199.77</v>
      </c>
    </row>
    <row r="1706" spans="1:11" ht="16.5" x14ac:dyDescent="0.3">
      <c r="A1706" s="1">
        <v>41971</v>
      </c>
      <c r="B1706" s="5">
        <f>YEAR(Table1[[#This Row],[Order Date]])</f>
        <v>2014</v>
      </c>
      <c r="C1706" s="5">
        <f>MONTH(Table1[[#This Row],[Order Date]])</f>
        <v>11</v>
      </c>
      <c r="D1706" t="s">
        <v>1720</v>
      </c>
      <c r="E1706" t="s">
        <v>129</v>
      </c>
      <c r="F1706" t="s">
        <v>11</v>
      </c>
      <c r="G1706" t="s">
        <v>63</v>
      </c>
      <c r="H1706" t="s">
        <v>1721</v>
      </c>
      <c r="I1706">
        <v>64.02</v>
      </c>
      <c r="J1706">
        <v>6</v>
      </c>
      <c r="K1706">
        <v>29.45</v>
      </c>
    </row>
    <row r="1707" spans="1:11" ht="16.5" x14ac:dyDescent="0.3">
      <c r="A1707" s="1">
        <v>41972</v>
      </c>
      <c r="B1707" s="5">
        <f>YEAR(Table1[[#This Row],[Order Date]])</f>
        <v>2014</v>
      </c>
      <c r="C1707" s="5">
        <f>MONTH(Table1[[#This Row],[Order Date]])</f>
        <v>11</v>
      </c>
      <c r="D1707" t="s">
        <v>839</v>
      </c>
      <c r="E1707" t="s">
        <v>23</v>
      </c>
      <c r="F1707" t="s">
        <v>11</v>
      </c>
      <c r="G1707" t="s">
        <v>16</v>
      </c>
      <c r="H1707" t="s">
        <v>582</v>
      </c>
      <c r="I1707">
        <v>5.04</v>
      </c>
      <c r="J1707">
        <v>2</v>
      </c>
      <c r="K1707">
        <v>1.76</v>
      </c>
    </row>
    <row r="1708" spans="1:11" ht="16.5" x14ac:dyDescent="0.3">
      <c r="A1708" s="1">
        <v>41972</v>
      </c>
      <c r="B1708" s="5">
        <f>YEAR(Table1[[#This Row],[Order Date]])</f>
        <v>2014</v>
      </c>
      <c r="C1708" s="5">
        <f>MONTH(Table1[[#This Row],[Order Date]])</f>
        <v>11</v>
      </c>
      <c r="D1708" t="s">
        <v>1722</v>
      </c>
      <c r="E1708" t="s">
        <v>15</v>
      </c>
      <c r="F1708" t="s">
        <v>11</v>
      </c>
      <c r="G1708" t="s">
        <v>43</v>
      </c>
      <c r="H1708" t="s">
        <v>160</v>
      </c>
      <c r="I1708">
        <v>12.62</v>
      </c>
      <c r="J1708">
        <v>2</v>
      </c>
      <c r="K1708">
        <v>3.95</v>
      </c>
    </row>
    <row r="1709" spans="1:11" ht="16.5" x14ac:dyDescent="0.3">
      <c r="A1709" s="1">
        <v>41972</v>
      </c>
      <c r="B1709" s="5">
        <f>YEAR(Table1[[#This Row],[Order Date]])</f>
        <v>2014</v>
      </c>
      <c r="C1709" s="5">
        <f>MONTH(Table1[[#This Row],[Order Date]])</f>
        <v>11</v>
      </c>
      <c r="D1709" t="s">
        <v>1723</v>
      </c>
      <c r="E1709" t="s">
        <v>27</v>
      </c>
      <c r="F1709" t="s">
        <v>39</v>
      </c>
      <c r="G1709" t="s">
        <v>40</v>
      </c>
      <c r="H1709" t="s">
        <v>898</v>
      </c>
      <c r="I1709">
        <v>575.91999999999996</v>
      </c>
      <c r="J1709">
        <v>2</v>
      </c>
      <c r="K1709">
        <v>71.989999999999995</v>
      </c>
    </row>
    <row r="1710" spans="1:11" ht="16.5" x14ac:dyDescent="0.3">
      <c r="A1710" s="1">
        <v>41972</v>
      </c>
      <c r="B1710" s="5">
        <f>YEAR(Table1[[#This Row],[Order Date]])</f>
        <v>2014</v>
      </c>
      <c r="C1710" s="5">
        <f>MONTH(Table1[[#This Row],[Order Date]])</f>
        <v>11</v>
      </c>
      <c r="D1710" t="s">
        <v>1723</v>
      </c>
      <c r="E1710" t="s">
        <v>27</v>
      </c>
      <c r="F1710" t="s">
        <v>11</v>
      </c>
      <c r="G1710" t="s">
        <v>43</v>
      </c>
      <c r="H1710" t="s">
        <v>160</v>
      </c>
      <c r="I1710">
        <v>30.4</v>
      </c>
      <c r="J1710">
        <v>5</v>
      </c>
      <c r="K1710">
        <v>15.2</v>
      </c>
    </row>
    <row r="1711" spans="1:11" ht="16.5" x14ac:dyDescent="0.3">
      <c r="A1711" s="1">
        <v>41972</v>
      </c>
      <c r="B1711" s="5">
        <f>YEAR(Table1[[#This Row],[Order Date]])</f>
        <v>2014</v>
      </c>
      <c r="C1711" s="5">
        <f>MONTH(Table1[[#This Row],[Order Date]])</f>
        <v>11</v>
      </c>
      <c r="D1711" t="s">
        <v>953</v>
      </c>
      <c r="E1711" t="s">
        <v>149</v>
      </c>
      <c r="F1711" t="s">
        <v>11</v>
      </c>
      <c r="G1711" t="s">
        <v>16</v>
      </c>
      <c r="H1711" t="s">
        <v>1025</v>
      </c>
      <c r="I1711">
        <v>25.06</v>
      </c>
      <c r="J1711">
        <v>2</v>
      </c>
      <c r="K1711">
        <v>11.78</v>
      </c>
    </row>
    <row r="1712" spans="1:11" ht="16.5" x14ac:dyDescent="0.3">
      <c r="A1712" s="1">
        <v>41973</v>
      </c>
      <c r="B1712" s="5">
        <f>YEAR(Table1[[#This Row],[Order Date]])</f>
        <v>2014</v>
      </c>
      <c r="C1712" s="5">
        <f>MONTH(Table1[[#This Row],[Order Date]])</f>
        <v>11</v>
      </c>
      <c r="D1712" t="s">
        <v>1617</v>
      </c>
      <c r="E1712" t="s">
        <v>149</v>
      </c>
      <c r="F1712" t="s">
        <v>11</v>
      </c>
      <c r="G1712" t="s">
        <v>63</v>
      </c>
      <c r="H1712" t="s">
        <v>1724</v>
      </c>
      <c r="I1712">
        <v>62.28</v>
      </c>
      <c r="J1712">
        <v>4</v>
      </c>
      <c r="K1712">
        <v>29.27</v>
      </c>
    </row>
    <row r="1713" spans="1:11" ht="16.5" x14ac:dyDescent="0.3">
      <c r="A1713" s="1">
        <v>41973</v>
      </c>
      <c r="B1713" s="5">
        <f>YEAR(Table1[[#This Row],[Order Date]])</f>
        <v>2014</v>
      </c>
      <c r="C1713" s="5">
        <f>MONTH(Table1[[#This Row],[Order Date]])</f>
        <v>11</v>
      </c>
      <c r="D1713" t="s">
        <v>684</v>
      </c>
      <c r="E1713" t="s">
        <v>123</v>
      </c>
      <c r="F1713" t="s">
        <v>11</v>
      </c>
      <c r="G1713" t="s">
        <v>20</v>
      </c>
      <c r="H1713" t="s">
        <v>1577</v>
      </c>
      <c r="I1713">
        <v>6.64</v>
      </c>
      <c r="J1713">
        <v>9</v>
      </c>
      <c r="K1713">
        <v>-4.43</v>
      </c>
    </row>
    <row r="1714" spans="1:11" ht="16.5" x14ac:dyDescent="0.3">
      <c r="A1714" s="1">
        <v>41973</v>
      </c>
      <c r="B1714" s="5">
        <f>YEAR(Table1[[#This Row],[Order Date]])</f>
        <v>2014</v>
      </c>
      <c r="C1714" s="5">
        <f>MONTH(Table1[[#This Row],[Order Date]])</f>
        <v>11</v>
      </c>
      <c r="D1714" t="s">
        <v>953</v>
      </c>
      <c r="E1714" t="s">
        <v>95</v>
      </c>
      <c r="F1714" t="s">
        <v>11</v>
      </c>
      <c r="G1714" t="s">
        <v>200</v>
      </c>
      <c r="H1714" t="s">
        <v>782</v>
      </c>
      <c r="I1714">
        <v>47.99</v>
      </c>
      <c r="J1714">
        <v>7</v>
      </c>
      <c r="K1714">
        <v>3.6</v>
      </c>
    </row>
    <row r="1715" spans="1:11" ht="16.5" x14ac:dyDescent="0.3">
      <c r="A1715" s="1">
        <v>41973</v>
      </c>
      <c r="B1715" s="5">
        <f>YEAR(Table1[[#This Row],[Order Date]])</f>
        <v>2014</v>
      </c>
      <c r="C1715" s="5">
        <f>MONTH(Table1[[#This Row],[Order Date]])</f>
        <v>11</v>
      </c>
      <c r="D1715" t="s">
        <v>953</v>
      </c>
      <c r="E1715" t="s">
        <v>95</v>
      </c>
      <c r="F1715" t="s">
        <v>39</v>
      </c>
      <c r="G1715" t="s">
        <v>52</v>
      </c>
      <c r="H1715" t="s">
        <v>1725</v>
      </c>
      <c r="I1715">
        <v>102.24</v>
      </c>
      <c r="J1715">
        <v>4</v>
      </c>
      <c r="K1715">
        <v>-16.61</v>
      </c>
    </row>
    <row r="1716" spans="1:11" ht="16.5" x14ac:dyDescent="0.3">
      <c r="A1716" s="1">
        <v>41974</v>
      </c>
      <c r="B1716" s="5">
        <f>YEAR(Table1[[#This Row],[Order Date]])</f>
        <v>2014</v>
      </c>
      <c r="C1716" s="5">
        <f>MONTH(Table1[[#This Row],[Order Date]])</f>
        <v>12</v>
      </c>
      <c r="D1716" t="s">
        <v>712</v>
      </c>
      <c r="E1716" t="s">
        <v>157</v>
      </c>
      <c r="F1716" t="s">
        <v>34</v>
      </c>
      <c r="G1716" t="s">
        <v>35</v>
      </c>
      <c r="H1716" t="s">
        <v>1726</v>
      </c>
      <c r="I1716">
        <v>2807.84</v>
      </c>
      <c r="J1716">
        <v>8</v>
      </c>
      <c r="K1716">
        <v>673.88</v>
      </c>
    </row>
    <row r="1717" spans="1:11" ht="16.5" x14ac:dyDescent="0.3">
      <c r="A1717" s="1">
        <v>41974</v>
      </c>
      <c r="B1717" s="5">
        <f>YEAR(Table1[[#This Row],[Order Date]])</f>
        <v>2014</v>
      </c>
      <c r="C1717" s="5">
        <f>MONTH(Table1[[#This Row],[Order Date]])</f>
        <v>12</v>
      </c>
      <c r="D1717" t="s">
        <v>712</v>
      </c>
      <c r="E1717" t="s">
        <v>157</v>
      </c>
      <c r="F1717" t="s">
        <v>11</v>
      </c>
      <c r="G1717" t="s">
        <v>24</v>
      </c>
      <c r="H1717" t="s">
        <v>877</v>
      </c>
      <c r="I1717">
        <v>46.64</v>
      </c>
      <c r="J1717">
        <v>4</v>
      </c>
      <c r="K1717">
        <v>12.59</v>
      </c>
    </row>
    <row r="1718" spans="1:11" ht="16.5" x14ac:dyDescent="0.3">
      <c r="A1718" s="1">
        <v>41974</v>
      </c>
      <c r="B1718" s="5">
        <f>YEAR(Table1[[#This Row],[Order Date]])</f>
        <v>2014</v>
      </c>
      <c r="C1718" s="5">
        <f>MONTH(Table1[[#This Row],[Order Date]])</f>
        <v>12</v>
      </c>
      <c r="D1718" t="s">
        <v>1727</v>
      </c>
      <c r="E1718" t="s">
        <v>27</v>
      </c>
      <c r="F1718" t="s">
        <v>34</v>
      </c>
      <c r="G1718" t="s">
        <v>47</v>
      </c>
      <c r="H1718" t="s">
        <v>1728</v>
      </c>
      <c r="I1718">
        <v>58.2</v>
      </c>
      <c r="J1718">
        <v>3</v>
      </c>
      <c r="K1718">
        <v>28.52</v>
      </c>
    </row>
    <row r="1719" spans="1:11" ht="16.5" x14ac:dyDescent="0.3">
      <c r="A1719" s="1">
        <v>41974</v>
      </c>
      <c r="B1719" s="5">
        <f>YEAR(Table1[[#This Row],[Order Date]])</f>
        <v>2014</v>
      </c>
      <c r="C1719" s="5">
        <f>MONTH(Table1[[#This Row],[Order Date]])</f>
        <v>12</v>
      </c>
      <c r="D1719" t="s">
        <v>853</v>
      </c>
      <c r="E1719" t="s">
        <v>245</v>
      </c>
      <c r="F1719" t="s">
        <v>39</v>
      </c>
      <c r="G1719" t="s">
        <v>40</v>
      </c>
      <c r="H1719" t="s">
        <v>1729</v>
      </c>
      <c r="I1719">
        <v>95.97</v>
      </c>
      <c r="J1719">
        <v>4</v>
      </c>
      <c r="K1719">
        <v>9.6</v>
      </c>
    </row>
    <row r="1720" spans="1:11" ht="16.5" x14ac:dyDescent="0.3">
      <c r="A1720" s="1">
        <v>41974</v>
      </c>
      <c r="B1720" s="5">
        <f>YEAR(Table1[[#This Row],[Order Date]])</f>
        <v>2014</v>
      </c>
      <c r="C1720" s="5">
        <f>MONTH(Table1[[#This Row],[Order Date]])</f>
        <v>12</v>
      </c>
      <c r="D1720" t="s">
        <v>1652</v>
      </c>
      <c r="E1720" t="s">
        <v>78</v>
      </c>
      <c r="F1720" t="s">
        <v>39</v>
      </c>
      <c r="G1720" t="s">
        <v>603</v>
      </c>
      <c r="H1720" t="s">
        <v>1089</v>
      </c>
      <c r="I1720">
        <v>659.99</v>
      </c>
      <c r="J1720">
        <v>2</v>
      </c>
      <c r="K1720">
        <v>110</v>
      </c>
    </row>
    <row r="1721" spans="1:11" ht="16.5" x14ac:dyDescent="0.3">
      <c r="A1721" s="1">
        <v>41974</v>
      </c>
      <c r="B1721" s="5">
        <f>YEAR(Table1[[#This Row],[Order Date]])</f>
        <v>2014</v>
      </c>
      <c r="C1721" s="5">
        <f>MONTH(Table1[[#This Row],[Order Date]])</f>
        <v>12</v>
      </c>
      <c r="D1721" t="s">
        <v>1652</v>
      </c>
      <c r="E1721" t="s">
        <v>78</v>
      </c>
      <c r="F1721" t="s">
        <v>34</v>
      </c>
      <c r="G1721" t="s">
        <v>47</v>
      </c>
      <c r="H1721" t="s">
        <v>214</v>
      </c>
      <c r="I1721">
        <v>8.1300000000000008</v>
      </c>
      <c r="J1721">
        <v>2</v>
      </c>
      <c r="K1721">
        <v>1.42</v>
      </c>
    </row>
    <row r="1722" spans="1:11" ht="16.5" x14ac:dyDescent="0.3">
      <c r="A1722" s="1">
        <v>41974</v>
      </c>
      <c r="B1722" s="5">
        <f>YEAR(Table1[[#This Row],[Order Date]])</f>
        <v>2014</v>
      </c>
      <c r="C1722" s="5">
        <f>MONTH(Table1[[#This Row],[Order Date]])</f>
        <v>12</v>
      </c>
      <c r="D1722" t="s">
        <v>1652</v>
      </c>
      <c r="E1722" t="s">
        <v>78</v>
      </c>
      <c r="F1722" t="s">
        <v>11</v>
      </c>
      <c r="G1722" t="s">
        <v>12</v>
      </c>
      <c r="H1722" t="s">
        <v>1730</v>
      </c>
      <c r="I1722">
        <v>36.29</v>
      </c>
      <c r="J1722">
        <v>7</v>
      </c>
      <c r="K1722">
        <v>12.7</v>
      </c>
    </row>
    <row r="1723" spans="1:11" ht="16.5" x14ac:dyDescent="0.3">
      <c r="A1723" s="1">
        <v>41974</v>
      </c>
      <c r="B1723" s="5">
        <f>YEAR(Table1[[#This Row],[Order Date]])</f>
        <v>2014</v>
      </c>
      <c r="C1723" s="5">
        <f>MONTH(Table1[[#This Row],[Order Date]])</f>
        <v>12</v>
      </c>
      <c r="D1723" t="s">
        <v>1652</v>
      </c>
      <c r="E1723" t="s">
        <v>78</v>
      </c>
      <c r="F1723" t="s">
        <v>34</v>
      </c>
      <c r="G1723" t="s">
        <v>35</v>
      </c>
      <c r="H1723" t="s">
        <v>660</v>
      </c>
      <c r="I1723">
        <v>909.72</v>
      </c>
      <c r="J1723">
        <v>6</v>
      </c>
      <c r="K1723">
        <v>-51.98</v>
      </c>
    </row>
    <row r="1724" spans="1:11" ht="16.5" x14ac:dyDescent="0.3">
      <c r="A1724" s="1">
        <v>41974</v>
      </c>
      <c r="B1724" s="5">
        <f>YEAR(Table1[[#This Row],[Order Date]])</f>
        <v>2014</v>
      </c>
      <c r="C1724" s="5">
        <f>MONTH(Table1[[#This Row],[Order Date]])</f>
        <v>12</v>
      </c>
      <c r="D1724" t="s">
        <v>346</v>
      </c>
      <c r="E1724" t="s">
        <v>10</v>
      </c>
      <c r="F1724" t="s">
        <v>34</v>
      </c>
      <c r="G1724" t="s">
        <v>35</v>
      </c>
      <c r="H1724" t="s">
        <v>1731</v>
      </c>
      <c r="I1724">
        <v>674.06</v>
      </c>
      <c r="J1724">
        <v>3</v>
      </c>
      <c r="K1724">
        <v>-19.260000000000002</v>
      </c>
    </row>
    <row r="1725" spans="1:11" ht="16.5" x14ac:dyDescent="0.3">
      <c r="A1725" s="1">
        <v>41974</v>
      </c>
      <c r="B1725" s="5">
        <f>YEAR(Table1[[#This Row],[Order Date]])</f>
        <v>2014</v>
      </c>
      <c r="C1725" s="5">
        <f>MONTH(Table1[[#This Row],[Order Date]])</f>
        <v>12</v>
      </c>
      <c r="D1725" t="s">
        <v>861</v>
      </c>
      <c r="E1725" t="s">
        <v>434</v>
      </c>
      <c r="F1725" t="s">
        <v>39</v>
      </c>
      <c r="G1725" t="s">
        <v>40</v>
      </c>
      <c r="H1725" t="s">
        <v>1539</v>
      </c>
      <c r="I1725">
        <v>271.89999999999998</v>
      </c>
      <c r="J1725">
        <v>2</v>
      </c>
      <c r="K1725">
        <v>78.849999999999994</v>
      </c>
    </row>
    <row r="1726" spans="1:11" ht="16.5" x14ac:dyDescent="0.3">
      <c r="A1726" s="1">
        <v>41974</v>
      </c>
      <c r="B1726" s="5">
        <f>YEAR(Table1[[#This Row],[Order Date]])</f>
        <v>2014</v>
      </c>
      <c r="C1726" s="5">
        <f>MONTH(Table1[[#This Row],[Order Date]])</f>
        <v>12</v>
      </c>
      <c r="D1726" t="s">
        <v>861</v>
      </c>
      <c r="E1726" t="s">
        <v>434</v>
      </c>
      <c r="F1726" t="s">
        <v>34</v>
      </c>
      <c r="G1726" t="s">
        <v>47</v>
      </c>
      <c r="H1726" t="s">
        <v>1732</v>
      </c>
      <c r="I1726">
        <v>45.84</v>
      </c>
      <c r="J1726">
        <v>3</v>
      </c>
      <c r="K1726">
        <v>15.59</v>
      </c>
    </row>
    <row r="1727" spans="1:11" ht="16.5" x14ac:dyDescent="0.3">
      <c r="A1727" s="1">
        <v>41974</v>
      </c>
      <c r="B1727" s="5">
        <f>YEAR(Table1[[#This Row],[Order Date]])</f>
        <v>2014</v>
      </c>
      <c r="C1727" s="5">
        <f>MONTH(Table1[[#This Row],[Order Date]])</f>
        <v>12</v>
      </c>
      <c r="D1727" t="s">
        <v>861</v>
      </c>
      <c r="E1727" t="s">
        <v>434</v>
      </c>
      <c r="F1727" t="s">
        <v>34</v>
      </c>
      <c r="G1727" t="s">
        <v>47</v>
      </c>
      <c r="H1727" t="s">
        <v>117</v>
      </c>
      <c r="I1727">
        <v>9.82</v>
      </c>
      <c r="J1727">
        <v>2</v>
      </c>
      <c r="K1727">
        <v>3.24</v>
      </c>
    </row>
    <row r="1728" spans="1:11" ht="16.5" x14ac:dyDescent="0.3">
      <c r="A1728" s="1">
        <v>41975</v>
      </c>
      <c r="B1728" s="5">
        <f>YEAR(Table1[[#This Row],[Order Date]])</f>
        <v>2014</v>
      </c>
      <c r="C1728" s="5">
        <f>MONTH(Table1[[#This Row],[Order Date]])</f>
        <v>12</v>
      </c>
      <c r="D1728" t="s">
        <v>1733</v>
      </c>
      <c r="E1728" t="s">
        <v>149</v>
      </c>
      <c r="F1728" t="s">
        <v>39</v>
      </c>
      <c r="G1728" t="s">
        <v>52</v>
      </c>
      <c r="H1728" t="s">
        <v>84</v>
      </c>
      <c r="I1728">
        <v>119.96</v>
      </c>
      <c r="J1728">
        <v>4</v>
      </c>
      <c r="K1728">
        <v>52.78</v>
      </c>
    </row>
    <row r="1729" spans="1:11" ht="16.5" x14ac:dyDescent="0.3">
      <c r="A1729" s="1">
        <v>41975</v>
      </c>
      <c r="B1729" s="5">
        <f>YEAR(Table1[[#This Row],[Order Date]])</f>
        <v>2014</v>
      </c>
      <c r="C1729" s="5">
        <f>MONTH(Table1[[#This Row],[Order Date]])</f>
        <v>12</v>
      </c>
      <c r="D1729" t="s">
        <v>1733</v>
      </c>
      <c r="E1729" t="s">
        <v>149</v>
      </c>
      <c r="F1729" t="s">
        <v>34</v>
      </c>
      <c r="G1729" t="s">
        <v>74</v>
      </c>
      <c r="H1729" t="s">
        <v>777</v>
      </c>
      <c r="I1729">
        <v>883.92</v>
      </c>
      <c r="J1729">
        <v>5</v>
      </c>
      <c r="K1729">
        <v>-110.49</v>
      </c>
    </row>
    <row r="1730" spans="1:11" ht="16.5" x14ac:dyDescent="0.3">
      <c r="A1730" s="1">
        <v>41975</v>
      </c>
      <c r="B1730" s="5">
        <f>YEAR(Table1[[#This Row],[Order Date]])</f>
        <v>2014</v>
      </c>
      <c r="C1730" s="5">
        <f>MONTH(Table1[[#This Row],[Order Date]])</f>
        <v>12</v>
      </c>
      <c r="D1730" t="s">
        <v>1733</v>
      </c>
      <c r="E1730" t="s">
        <v>149</v>
      </c>
      <c r="F1730" t="s">
        <v>11</v>
      </c>
      <c r="G1730" t="s">
        <v>20</v>
      </c>
      <c r="H1730" t="s">
        <v>1225</v>
      </c>
      <c r="I1730">
        <v>46.72</v>
      </c>
      <c r="J1730">
        <v>8</v>
      </c>
      <c r="K1730">
        <v>15.77</v>
      </c>
    </row>
    <row r="1731" spans="1:11" ht="16.5" x14ac:dyDescent="0.3">
      <c r="A1731" s="1">
        <v>41975</v>
      </c>
      <c r="B1731" s="5">
        <f>YEAR(Table1[[#This Row],[Order Date]])</f>
        <v>2014</v>
      </c>
      <c r="C1731" s="5">
        <f>MONTH(Table1[[#This Row],[Order Date]])</f>
        <v>12</v>
      </c>
      <c r="D1731" t="s">
        <v>1734</v>
      </c>
      <c r="E1731" t="s">
        <v>10</v>
      </c>
      <c r="F1731" t="s">
        <v>34</v>
      </c>
      <c r="G1731" t="s">
        <v>47</v>
      </c>
      <c r="H1731" t="s">
        <v>1391</v>
      </c>
      <c r="I1731">
        <v>58.36</v>
      </c>
      <c r="J1731">
        <v>5</v>
      </c>
      <c r="K1731">
        <v>-24.8</v>
      </c>
    </row>
    <row r="1732" spans="1:11" ht="16.5" x14ac:dyDescent="0.3">
      <c r="A1732" s="1">
        <v>41975</v>
      </c>
      <c r="B1732" s="5">
        <f>YEAR(Table1[[#This Row],[Order Date]])</f>
        <v>2014</v>
      </c>
      <c r="C1732" s="5">
        <f>MONTH(Table1[[#This Row],[Order Date]])</f>
        <v>12</v>
      </c>
      <c r="D1732" t="s">
        <v>1734</v>
      </c>
      <c r="E1732" t="s">
        <v>10</v>
      </c>
      <c r="F1732" t="s">
        <v>11</v>
      </c>
      <c r="G1732" t="s">
        <v>24</v>
      </c>
      <c r="H1732" t="s">
        <v>1569</v>
      </c>
      <c r="I1732">
        <v>16.46</v>
      </c>
      <c r="J1732">
        <v>7</v>
      </c>
      <c r="K1732">
        <v>1.44</v>
      </c>
    </row>
    <row r="1733" spans="1:11" ht="16.5" x14ac:dyDescent="0.3">
      <c r="A1733" s="1">
        <v>41975</v>
      </c>
      <c r="B1733" s="5">
        <f>YEAR(Table1[[#This Row],[Order Date]])</f>
        <v>2014</v>
      </c>
      <c r="C1733" s="5">
        <f>MONTH(Table1[[#This Row],[Order Date]])</f>
        <v>12</v>
      </c>
      <c r="D1733" t="s">
        <v>1734</v>
      </c>
      <c r="E1733" t="s">
        <v>10</v>
      </c>
      <c r="F1733" t="s">
        <v>34</v>
      </c>
      <c r="G1733" t="s">
        <v>47</v>
      </c>
      <c r="H1733" t="s">
        <v>1735</v>
      </c>
      <c r="I1733">
        <v>39.96</v>
      </c>
      <c r="J1733">
        <v>5</v>
      </c>
      <c r="K1733">
        <v>-23.98</v>
      </c>
    </row>
    <row r="1734" spans="1:11" ht="16.5" x14ac:dyDescent="0.3">
      <c r="A1734" s="1">
        <v>41975</v>
      </c>
      <c r="B1734" s="5">
        <f>YEAR(Table1[[#This Row],[Order Date]])</f>
        <v>2014</v>
      </c>
      <c r="C1734" s="5">
        <f>MONTH(Table1[[#This Row],[Order Date]])</f>
        <v>12</v>
      </c>
      <c r="D1734" t="s">
        <v>1736</v>
      </c>
      <c r="E1734" t="s">
        <v>78</v>
      </c>
      <c r="F1734" t="s">
        <v>39</v>
      </c>
      <c r="G1734" t="s">
        <v>52</v>
      </c>
      <c r="H1734" t="s">
        <v>1737</v>
      </c>
      <c r="I1734">
        <v>119.8</v>
      </c>
      <c r="J1734">
        <v>5</v>
      </c>
      <c r="K1734">
        <v>29.95</v>
      </c>
    </row>
    <row r="1735" spans="1:11" ht="16.5" x14ac:dyDescent="0.3">
      <c r="A1735" s="1">
        <v>41975</v>
      </c>
      <c r="B1735" s="5">
        <f>YEAR(Table1[[#This Row],[Order Date]])</f>
        <v>2014</v>
      </c>
      <c r="C1735" s="5">
        <f>MONTH(Table1[[#This Row],[Order Date]])</f>
        <v>12</v>
      </c>
      <c r="D1735" t="s">
        <v>1738</v>
      </c>
      <c r="E1735" t="s">
        <v>15</v>
      </c>
      <c r="F1735" t="s">
        <v>11</v>
      </c>
      <c r="G1735" t="s">
        <v>92</v>
      </c>
      <c r="H1735" t="s">
        <v>658</v>
      </c>
      <c r="I1735">
        <v>2.39</v>
      </c>
      <c r="J1735">
        <v>1</v>
      </c>
      <c r="K1735">
        <v>-6.34</v>
      </c>
    </row>
    <row r="1736" spans="1:11" ht="16.5" x14ac:dyDescent="0.3">
      <c r="A1736" s="1">
        <v>41975</v>
      </c>
      <c r="B1736" s="5">
        <f>YEAR(Table1[[#This Row],[Order Date]])</f>
        <v>2014</v>
      </c>
      <c r="C1736" s="5">
        <f>MONTH(Table1[[#This Row],[Order Date]])</f>
        <v>12</v>
      </c>
      <c r="D1736" t="s">
        <v>1289</v>
      </c>
      <c r="E1736" t="s">
        <v>531</v>
      </c>
      <c r="F1736" t="s">
        <v>34</v>
      </c>
      <c r="G1736" t="s">
        <v>47</v>
      </c>
      <c r="H1736" t="s">
        <v>1739</v>
      </c>
      <c r="I1736">
        <v>60.72</v>
      </c>
      <c r="J1736">
        <v>3</v>
      </c>
      <c r="K1736">
        <v>23.68</v>
      </c>
    </row>
    <row r="1737" spans="1:11" ht="16.5" x14ac:dyDescent="0.3">
      <c r="A1737" s="1">
        <v>41975</v>
      </c>
      <c r="B1737" s="5">
        <f>YEAR(Table1[[#This Row],[Order Date]])</f>
        <v>2014</v>
      </c>
      <c r="C1737" s="5">
        <f>MONTH(Table1[[#This Row],[Order Date]])</f>
        <v>12</v>
      </c>
      <c r="D1737" t="s">
        <v>1289</v>
      </c>
      <c r="E1737" t="s">
        <v>531</v>
      </c>
      <c r="F1737" t="s">
        <v>11</v>
      </c>
      <c r="G1737" t="s">
        <v>12</v>
      </c>
      <c r="H1737" t="s">
        <v>1294</v>
      </c>
      <c r="I1737">
        <v>146.82</v>
      </c>
      <c r="J1737">
        <v>3</v>
      </c>
      <c r="K1737">
        <v>73.41</v>
      </c>
    </row>
    <row r="1738" spans="1:11" ht="16.5" x14ac:dyDescent="0.3">
      <c r="A1738" s="1">
        <v>41975</v>
      </c>
      <c r="B1738" s="5">
        <f>YEAR(Table1[[#This Row],[Order Date]])</f>
        <v>2014</v>
      </c>
      <c r="C1738" s="5">
        <f>MONTH(Table1[[#This Row],[Order Date]])</f>
        <v>12</v>
      </c>
      <c r="D1738" t="s">
        <v>1289</v>
      </c>
      <c r="E1738" t="s">
        <v>531</v>
      </c>
      <c r="F1738" t="s">
        <v>34</v>
      </c>
      <c r="G1738" t="s">
        <v>35</v>
      </c>
      <c r="H1738" t="s">
        <v>1575</v>
      </c>
      <c r="I1738">
        <v>239.84</v>
      </c>
      <c r="J1738">
        <v>8</v>
      </c>
      <c r="K1738">
        <v>64.760000000000005</v>
      </c>
    </row>
    <row r="1739" spans="1:11" ht="16.5" x14ac:dyDescent="0.3">
      <c r="A1739" s="1">
        <v>41975</v>
      </c>
      <c r="B1739" s="5">
        <f>YEAR(Table1[[#This Row],[Order Date]])</f>
        <v>2014</v>
      </c>
      <c r="C1739" s="5">
        <f>MONTH(Table1[[#This Row],[Order Date]])</f>
        <v>12</v>
      </c>
      <c r="D1739" t="s">
        <v>1289</v>
      </c>
      <c r="E1739" t="s">
        <v>531</v>
      </c>
      <c r="F1739" t="s">
        <v>11</v>
      </c>
      <c r="G1739" t="s">
        <v>16</v>
      </c>
      <c r="H1739" t="s">
        <v>1740</v>
      </c>
      <c r="I1739">
        <v>15.66</v>
      </c>
      <c r="J1739">
        <v>6</v>
      </c>
      <c r="K1739">
        <v>7.2</v>
      </c>
    </row>
    <row r="1740" spans="1:11" ht="16.5" x14ac:dyDescent="0.3">
      <c r="A1740" s="1">
        <v>41975</v>
      </c>
      <c r="B1740" s="5">
        <f>YEAR(Table1[[#This Row],[Order Date]])</f>
        <v>2014</v>
      </c>
      <c r="C1740" s="5">
        <f>MONTH(Table1[[#This Row],[Order Date]])</f>
        <v>12</v>
      </c>
      <c r="D1740" t="s">
        <v>1741</v>
      </c>
      <c r="E1740" t="s">
        <v>30</v>
      </c>
      <c r="F1740" t="s">
        <v>39</v>
      </c>
      <c r="G1740" t="s">
        <v>52</v>
      </c>
      <c r="H1740" t="s">
        <v>1742</v>
      </c>
      <c r="I1740">
        <v>5.95</v>
      </c>
      <c r="J1740">
        <v>1</v>
      </c>
      <c r="K1740">
        <v>0.83</v>
      </c>
    </row>
    <row r="1741" spans="1:11" ht="16.5" x14ac:dyDescent="0.3">
      <c r="A1741" s="1">
        <v>41975</v>
      </c>
      <c r="B1741" s="5">
        <f>YEAR(Table1[[#This Row],[Order Date]])</f>
        <v>2014</v>
      </c>
      <c r="C1741" s="5">
        <f>MONTH(Table1[[#This Row],[Order Date]])</f>
        <v>12</v>
      </c>
      <c r="D1741" t="s">
        <v>1741</v>
      </c>
      <c r="E1741" t="s">
        <v>30</v>
      </c>
      <c r="F1741" t="s">
        <v>11</v>
      </c>
      <c r="G1741" t="s">
        <v>12</v>
      </c>
      <c r="H1741" t="s">
        <v>1531</v>
      </c>
      <c r="I1741">
        <v>15.24</v>
      </c>
      <c r="J1741">
        <v>3</v>
      </c>
      <c r="K1741">
        <v>7.16</v>
      </c>
    </row>
    <row r="1742" spans="1:11" ht="16.5" x14ac:dyDescent="0.3">
      <c r="A1742" s="1">
        <v>41976</v>
      </c>
      <c r="B1742" s="5">
        <f>YEAR(Table1[[#This Row],[Order Date]])</f>
        <v>2014</v>
      </c>
      <c r="C1742" s="5">
        <f>MONTH(Table1[[#This Row],[Order Date]])</f>
        <v>12</v>
      </c>
      <c r="D1742" t="s">
        <v>1687</v>
      </c>
      <c r="E1742" t="s">
        <v>840</v>
      </c>
      <c r="F1742" t="s">
        <v>39</v>
      </c>
      <c r="G1742" t="s">
        <v>40</v>
      </c>
      <c r="H1742" t="s">
        <v>1743</v>
      </c>
      <c r="I1742">
        <v>479.96</v>
      </c>
      <c r="J1742">
        <v>4</v>
      </c>
      <c r="K1742">
        <v>134.38999999999999</v>
      </c>
    </row>
    <row r="1743" spans="1:11" ht="16.5" x14ac:dyDescent="0.3">
      <c r="A1743" s="1">
        <v>41976</v>
      </c>
      <c r="B1743" s="5">
        <f>YEAR(Table1[[#This Row],[Order Date]])</f>
        <v>2014</v>
      </c>
      <c r="C1743" s="5">
        <f>MONTH(Table1[[#This Row],[Order Date]])</f>
        <v>12</v>
      </c>
      <c r="D1743" t="s">
        <v>1720</v>
      </c>
      <c r="E1743" t="s">
        <v>186</v>
      </c>
      <c r="F1743" t="s">
        <v>11</v>
      </c>
      <c r="G1743" t="s">
        <v>12</v>
      </c>
      <c r="H1743" t="s">
        <v>1730</v>
      </c>
      <c r="I1743">
        <v>25.92</v>
      </c>
      <c r="J1743">
        <v>4</v>
      </c>
      <c r="K1743">
        <v>12.44</v>
      </c>
    </row>
    <row r="1744" spans="1:11" ht="16.5" x14ac:dyDescent="0.3">
      <c r="A1744" s="1">
        <v>41977</v>
      </c>
      <c r="B1744" s="5">
        <f>YEAR(Table1[[#This Row],[Order Date]])</f>
        <v>2014</v>
      </c>
      <c r="C1744" s="5">
        <f>MONTH(Table1[[#This Row],[Order Date]])</f>
        <v>12</v>
      </c>
      <c r="D1744" t="s">
        <v>1744</v>
      </c>
      <c r="E1744" t="s">
        <v>149</v>
      </c>
      <c r="F1744" t="s">
        <v>39</v>
      </c>
      <c r="G1744" t="s">
        <v>40</v>
      </c>
      <c r="H1744" t="s">
        <v>1537</v>
      </c>
      <c r="I1744">
        <v>129.97999999999999</v>
      </c>
      <c r="J1744">
        <v>2</v>
      </c>
      <c r="K1744">
        <v>62.39</v>
      </c>
    </row>
    <row r="1745" spans="1:11" ht="16.5" x14ac:dyDescent="0.3">
      <c r="A1745" s="1">
        <v>41978</v>
      </c>
      <c r="B1745" s="5">
        <f>YEAR(Table1[[#This Row],[Order Date]])</f>
        <v>2014</v>
      </c>
      <c r="C1745" s="5">
        <f>MONTH(Table1[[#This Row],[Order Date]])</f>
        <v>12</v>
      </c>
      <c r="D1745" t="s">
        <v>81</v>
      </c>
      <c r="E1745" t="s">
        <v>95</v>
      </c>
      <c r="F1745" t="s">
        <v>11</v>
      </c>
      <c r="G1745" t="s">
        <v>24</v>
      </c>
      <c r="H1745" t="s">
        <v>1745</v>
      </c>
      <c r="I1745">
        <v>1113.02</v>
      </c>
      <c r="J1745">
        <v>8</v>
      </c>
      <c r="K1745">
        <v>111.3</v>
      </c>
    </row>
    <row r="1746" spans="1:11" ht="16.5" x14ac:dyDescent="0.3">
      <c r="A1746" s="1">
        <v>41978</v>
      </c>
      <c r="B1746" s="5">
        <f>YEAR(Table1[[#This Row],[Order Date]])</f>
        <v>2014</v>
      </c>
      <c r="C1746" s="5">
        <f>MONTH(Table1[[#This Row],[Order Date]])</f>
        <v>12</v>
      </c>
      <c r="D1746" t="s">
        <v>81</v>
      </c>
      <c r="E1746" t="s">
        <v>95</v>
      </c>
      <c r="F1746" t="s">
        <v>39</v>
      </c>
      <c r="G1746" t="s">
        <v>40</v>
      </c>
      <c r="H1746" t="s">
        <v>721</v>
      </c>
      <c r="I1746">
        <v>167.97</v>
      </c>
      <c r="J1746">
        <v>4</v>
      </c>
      <c r="K1746">
        <v>62.99</v>
      </c>
    </row>
    <row r="1747" spans="1:11" ht="16.5" x14ac:dyDescent="0.3">
      <c r="A1747" s="1">
        <v>41978</v>
      </c>
      <c r="B1747" s="5">
        <f>YEAR(Table1[[#This Row],[Order Date]])</f>
        <v>2014</v>
      </c>
      <c r="C1747" s="5">
        <f>MONTH(Table1[[#This Row],[Order Date]])</f>
        <v>12</v>
      </c>
      <c r="D1747" t="s">
        <v>1746</v>
      </c>
      <c r="E1747" t="s">
        <v>15</v>
      </c>
      <c r="F1747" t="s">
        <v>11</v>
      </c>
      <c r="G1747" t="s">
        <v>18</v>
      </c>
      <c r="H1747" t="s">
        <v>463</v>
      </c>
      <c r="I1747">
        <v>24.82</v>
      </c>
      <c r="J1747">
        <v>2</v>
      </c>
      <c r="K1747">
        <v>1.86</v>
      </c>
    </row>
    <row r="1748" spans="1:11" ht="16.5" x14ac:dyDescent="0.3">
      <c r="A1748" s="1">
        <v>41978</v>
      </c>
      <c r="B1748" s="5">
        <f>YEAR(Table1[[#This Row],[Order Date]])</f>
        <v>2014</v>
      </c>
      <c r="C1748" s="5">
        <f>MONTH(Table1[[#This Row],[Order Date]])</f>
        <v>12</v>
      </c>
      <c r="D1748" t="s">
        <v>1746</v>
      </c>
      <c r="E1748" t="s">
        <v>15</v>
      </c>
      <c r="F1748" t="s">
        <v>39</v>
      </c>
      <c r="G1748" t="s">
        <v>52</v>
      </c>
      <c r="H1748" t="s">
        <v>474</v>
      </c>
      <c r="I1748">
        <v>408.74</v>
      </c>
      <c r="J1748">
        <v>7</v>
      </c>
      <c r="K1748">
        <v>76.64</v>
      </c>
    </row>
    <row r="1749" spans="1:11" ht="16.5" x14ac:dyDescent="0.3">
      <c r="A1749" s="1">
        <v>41978</v>
      </c>
      <c r="B1749" s="5">
        <f>YEAR(Table1[[#This Row],[Order Date]])</f>
        <v>2014</v>
      </c>
      <c r="C1749" s="5">
        <f>MONTH(Table1[[#This Row],[Order Date]])</f>
        <v>12</v>
      </c>
      <c r="D1749" t="s">
        <v>1747</v>
      </c>
      <c r="E1749" t="s">
        <v>55</v>
      </c>
      <c r="F1749" t="s">
        <v>11</v>
      </c>
      <c r="G1749" t="s">
        <v>18</v>
      </c>
      <c r="H1749" t="s">
        <v>843</v>
      </c>
      <c r="I1749">
        <v>24.56</v>
      </c>
      <c r="J1749">
        <v>2</v>
      </c>
      <c r="K1749">
        <v>6.88</v>
      </c>
    </row>
    <row r="1750" spans="1:11" ht="16.5" x14ac:dyDescent="0.3">
      <c r="A1750" s="1">
        <v>41978</v>
      </c>
      <c r="B1750" s="5">
        <f>YEAR(Table1[[#This Row],[Order Date]])</f>
        <v>2014</v>
      </c>
      <c r="C1750" s="5">
        <f>MONTH(Table1[[#This Row],[Order Date]])</f>
        <v>12</v>
      </c>
      <c r="D1750" t="s">
        <v>1748</v>
      </c>
      <c r="E1750" t="s">
        <v>23</v>
      </c>
      <c r="F1750" t="s">
        <v>11</v>
      </c>
      <c r="G1750" t="s">
        <v>63</v>
      </c>
      <c r="H1750" t="s">
        <v>543</v>
      </c>
      <c r="I1750">
        <v>348.49</v>
      </c>
      <c r="J1750">
        <v>7</v>
      </c>
      <c r="K1750">
        <v>117.61</v>
      </c>
    </row>
    <row r="1751" spans="1:11" ht="16.5" x14ac:dyDescent="0.3">
      <c r="A1751" s="1">
        <v>41978</v>
      </c>
      <c r="B1751" s="5">
        <f>YEAR(Table1[[#This Row],[Order Date]])</f>
        <v>2014</v>
      </c>
      <c r="C1751" s="5">
        <f>MONTH(Table1[[#This Row],[Order Date]])</f>
        <v>12</v>
      </c>
      <c r="D1751" t="s">
        <v>1748</v>
      </c>
      <c r="E1751" t="s">
        <v>23</v>
      </c>
      <c r="F1751" t="s">
        <v>11</v>
      </c>
      <c r="G1751" t="s">
        <v>18</v>
      </c>
      <c r="H1751" t="s">
        <v>236</v>
      </c>
      <c r="I1751">
        <v>172.74</v>
      </c>
      <c r="J1751">
        <v>4</v>
      </c>
      <c r="K1751">
        <v>-30.23</v>
      </c>
    </row>
    <row r="1752" spans="1:11" ht="16.5" x14ac:dyDescent="0.3">
      <c r="A1752" s="1">
        <v>41978</v>
      </c>
      <c r="B1752" s="5">
        <f>YEAR(Table1[[#This Row],[Order Date]])</f>
        <v>2014</v>
      </c>
      <c r="C1752" s="5">
        <f>MONTH(Table1[[#This Row],[Order Date]])</f>
        <v>12</v>
      </c>
      <c r="D1752" t="s">
        <v>1287</v>
      </c>
      <c r="E1752" t="s">
        <v>78</v>
      </c>
      <c r="F1752" t="s">
        <v>11</v>
      </c>
      <c r="G1752" t="s">
        <v>12</v>
      </c>
      <c r="H1752" t="s">
        <v>1601</v>
      </c>
      <c r="I1752">
        <v>98.38</v>
      </c>
      <c r="J1752">
        <v>3</v>
      </c>
      <c r="K1752">
        <v>35.659999999999997</v>
      </c>
    </row>
    <row r="1753" spans="1:11" ht="16.5" x14ac:dyDescent="0.3">
      <c r="A1753" s="1">
        <v>41978</v>
      </c>
      <c r="B1753" s="5">
        <f>YEAR(Table1[[#This Row],[Order Date]])</f>
        <v>2014</v>
      </c>
      <c r="C1753" s="5">
        <f>MONTH(Table1[[#This Row],[Order Date]])</f>
        <v>12</v>
      </c>
      <c r="D1753" t="s">
        <v>1287</v>
      </c>
      <c r="E1753" t="s">
        <v>78</v>
      </c>
      <c r="F1753" t="s">
        <v>11</v>
      </c>
      <c r="G1753" t="s">
        <v>20</v>
      </c>
      <c r="H1753" t="s">
        <v>471</v>
      </c>
      <c r="I1753">
        <v>29.94</v>
      </c>
      <c r="J1753">
        <v>4</v>
      </c>
      <c r="K1753">
        <v>-23.95</v>
      </c>
    </row>
    <row r="1754" spans="1:11" ht="16.5" x14ac:dyDescent="0.3">
      <c r="A1754" s="1">
        <v>41978</v>
      </c>
      <c r="B1754" s="5">
        <f>YEAR(Table1[[#This Row],[Order Date]])</f>
        <v>2014</v>
      </c>
      <c r="C1754" s="5">
        <f>MONTH(Table1[[#This Row],[Order Date]])</f>
        <v>12</v>
      </c>
      <c r="D1754" t="s">
        <v>1287</v>
      </c>
      <c r="E1754" t="s">
        <v>78</v>
      </c>
      <c r="F1754" t="s">
        <v>11</v>
      </c>
      <c r="G1754" t="s">
        <v>12</v>
      </c>
      <c r="H1754" t="s">
        <v>232</v>
      </c>
      <c r="I1754">
        <v>17.47</v>
      </c>
      <c r="J1754">
        <v>3</v>
      </c>
      <c r="K1754">
        <v>5.68</v>
      </c>
    </row>
    <row r="1755" spans="1:11" ht="16.5" x14ac:dyDescent="0.3">
      <c r="A1755" s="1">
        <v>41978</v>
      </c>
      <c r="B1755" s="5">
        <f>YEAR(Table1[[#This Row],[Order Date]])</f>
        <v>2014</v>
      </c>
      <c r="C1755" s="5">
        <f>MONTH(Table1[[#This Row],[Order Date]])</f>
        <v>12</v>
      </c>
      <c r="D1755" t="s">
        <v>1287</v>
      </c>
      <c r="E1755" t="s">
        <v>78</v>
      </c>
      <c r="F1755" t="s">
        <v>39</v>
      </c>
      <c r="G1755" t="s">
        <v>40</v>
      </c>
      <c r="H1755" t="s">
        <v>1749</v>
      </c>
      <c r="I1755">
        <v>36.74</v>
      </c>
      <c r="J1755">
        <v>1</v>
      </c>
      <c r="K1755">
        <v>-9.18</v>
      </c>
    </row>
    <row r="1756" spans="1:11" ht="16.5" x14ac:dyDescent="0.3">
      <c r="A1756" s="1">
        <v>41978</v>
      </c>
      <c r="B1756" s="5">
        <f>YEAR(Table1[[#This Row],[Order Date]])</f>
        <v>2014</v>
      </c>
      <c r="C1756" s="5">
        <f>MONTH(Table1[[#This Row],[Order Date]])</f>
        <v>12</v>
      </c>
      <c r="D1756" t="s">
        <v>1287</v>
      </c>
      <c r="E1756" t="s">
        <v>78</v>
      </c>
      <c r="F1756" t="s">
        <v>39</v>
      </c>
      <c r="G1756" t="s">
        <v>40</v>
      </c>
      <c r="H1756" t="s">
        <v>1750</v>
      </c>
      <c r="I1756">
        <v>179.94</v>
      </c>
      <c r="J1756">
        <v>2</v>
      </c>
      <c r="K1756">
        <v>-44.99</v>
      </c>
    </row>
    <row r="1757" spans="1:11" ht="16.5" x14ac:dyDescent="0.3">
      <c r="A1757" s="1">
        <v>41978</v>
      </c>
      <c r="B1757" s="5">
        <f>YEAR(Table1[[#This Row],[Order Date]])</f>
        <v>2014</v>
      </c>
      <c r="C1757" s="5">
        <f>MONTH(Table1[[#This Row],[Order Date]])</f>
        <v>12</v>
      </c>
      <c r="D1757" t="s">
        <v>1751</v>
      </c>
      <c r="E1757" t="s">
        <v>27</v>
      </c>
      <c r="F1757" t="s">
        <v>11</v>
      </c>
      <c r="G1757" t="s">
        <v>24</v>
      </c>
      <c r="H1757" t="s">
        <v>1252</v>
      </c>
      <c r="I1757">
        <v>26.46</v>
      </c>
      <c r="J1757">
        <v>9</v>
      </c>
      <c r="K1757">
        <v>11.91</v>
      </c>
    </row>
    <row r="1758" spans="1:11" ht="16.5" x14ac:dyDescent="0.3">
      <c r="A1758" s="1">
        <v>41978</v>
      </c>
      <c r="B1758" s="5">
        <f>YEAR(Table1[[#This Row],[Order Date]])</f>
        <v>2014</v>
      </c>
      <c r="C1758" s="5">
        <f>MONTH(Table1[[#This Row],[Order Date]])</f>
        <v>12</v>
      </c>
      <c r="D1758" t="s">
        <v>1751</v>
      </c>
      <c r="E1758" t="s">
        <v>27</v>
      </c>
      <c r="F1758" t="s">
        <v>11</v>
      </c>
      <c r="G1758" t="s">
        <v>12</v>
      </c>
      <c r="H1758" t="s">
        <v>621</v>
      </c>
      <c r="I1758">
        <v>49.12</v>
      </c>
      <c r="J1758">
        <v>4</v>
      </c>
      <c r="K1758">
        <v>23.09</v>
      </c>
    </row>
    <row r="1759" spans="1:11" ht="16.5" x14ac:dyDescent="0.3">
      <c r="A1759" s="1">
        <v>41978</v>
      </c>
      <c r="B1759" s="5">
        <f>YEAR(Table1[[#This Row],[Order Date]])</f>
        <v>2014</v>
      </c>
      <c r="C1759" s="5">
        <f>MONTH(Table1[[#This Row],[Order Date]])</f>
        <v>12</v>
      </c>
      <c r="D1759" t="s">
        <v>1751</v>
      </c>
      <c r="E1759" t="s">
        <v>27</v>
      </c>
      <c r="F1759" t="s">
        <v>11</v>
      </c>
      <c r="G1759" t="s">
        <v>43</v>
      </c>
      <c r="H1759" t="s">
        <v>1247</v>
      </c>
      <c r="I1759">
        <v>15</v>
      </c>
      <c r="J1759">
        <v>3</v>
      </c>
      <c r="K1759">
        <v>7.2</v>
      </c>
    </row>
    <row r="1760" spans="1:11" ht="16.5" x14ac:dyDescent="0.3">
      <c r="A1760" s="1">
        <v>41978</v>
      </c>
      <c r="B1760" s="5">
        <f>YEAR(Table1[[#This Row],[Order Date]])</f>
        <v>2014</v>
      </c>
      <c r="C1760" s="5">
        <f>MONTH(Table1[[#This Row],[Order Date]])</f>
        <v>12</v>
      </c>
      <c r="D1760" t="s">
        <v>1752</v>
      </c>
      <c r="E1760" t="s">
        <v>27</v>
      </c>
      <c r="F1760" t="s">
        <v>11</v>
      </c>
      <c r="G1760" t="s">
        <v>92</v>
      </c>
      <c r="H1760" t="s">
        <v>1278</v>
      </c>
      <c r="I1760">
        <v>250.26</v>
      </c>
      <c r="J1760">
        <v>6</v>
      </c>
      <c r="K1760">
        <v>72.58</v>
      </c>
    </row>
    <row r="1761" spans="1:11" ht="16.5" x14ac:dyDescent="0.3">
      <c r="A1761" s="1">
        <v>41979</v>
      </c>
      <c r="B1761" s="5">
        <f>YEAR(Table1[[#This Row],[Order Date]])</f>
        <v>2014</v>
      </c>
      <c r="C1761" s="5">
        <f>MONTH(Table1[[#This Row],[Order Date]])</f>
        <v>12</v>
      </c>
      <c r="D1761" t="s">
        <v>1027</v>
      </c>
      <c r="E1761" t="s">
        <v>10</v>
      </c>
      <c r="F1761" t="s">
        <v>34</v>
      </c>
      <c r="G1761" t="s">
        <v>47</v>
      </c>
      <c r="H1761" t="s">
        <v>1735</v>
      </c>
      <c r="I1761">
        <v>23.98</v>
      </c>
      <c r="J1761">
        <v>3</v>
      </c>
      <c r="K1761">
        <v>-14.39</v>
      </c>
    </row>
    <row r="1762" spans="1:11" ht="16.5" x14ac:dyDescent="0.3">
      <c r="A1762" s="1">
        <v>41979</v>
      </c>
      <c r="B1762" s="5">
        <f>YEAR(Table1[[#This Row],[Order Date]])</f>
        <v>2014</v>
      </c>
      <c r="C1762" s="5">
        <f>MONTH(Table1[[#This Row],[Order Date]])</f>
        <v>12</v>
      </c>
      <c r="D1762" t="s">
        <v>1164</v>
      </c>
      <c r="E1762" t="s">
        <v>91</v>
      </c>
      <c r="F1762" t="s">
        <v>11</v>
      </c>
      <c r="G1762" t="s">
        <v>18</v>
      </c>
      <c r="H1762" t="s">
        <v>1753</v>
      </c>
      <c r="I1762">
        <v>53.42</v>
      </c>
      <c r="J1762">
        <v>3</v>
      </c>
      <c r="K1762">
        <v>4.67</v>
      </c>
    </row>
    <row r="1763" spans="1:11" ht="16.5" x14ac:dyDescent="0.3">
      <c r="A1763" s="1">
        <v>41979</v>
      </c>
      <c r="B1763" s="5">
        <f>YEAR(Table1[[#This Row],[Order Date]])</f>
        <v>2014</v>
      </c>
      <c r="C1763" s="5">
        <f>MONTH(Table1[[#This Row],[Order Date]])</f>
        <v>12</v>
      </c>
      <c r="D1763" t="s">
        <v>1164</v>
      </c>
      <c r="E1763" t="s">
        <v>91</v>
      </c>
      <c r="F1763" t="s">
        <v>34</v>
      </c>
      <c r="G1763" t="s">
        <v>145</v>
      </c>
      <c r="H1763" t="s">
        <v>783</v>
      </c>
      <c r="I1763">
        <v>275.49</v>
      </c>
      <c r="J1763">
        <v>1</v>
      </c>
      <c r="K1763">
        <v>-170.8</v>
      </c>
    </row>
    <row r="1764" spans="1:11" ht="16.5" x14ac:dyDescent="0.3">
      <c r="A1764" s="1">
        <v>41979</v>
      </c>
      <c r="B1764" s="5">
        <f>YEAR(Table1[[#This Row],[Order Date]])</f>
        <v>2014</v>
      </c>
      <c r="C1764" s="5">
        <f>MONTH(Table1[[#This Row],[Order Date]])</f>
        <v>12</v>
      </c>
      <c r="D1764" t="s">
        <v>1051</v>
      </c>
      <c r="E1764" t="s">
        <v>15</v>
      </c>
      <c r="F1764" t="s">
        <v>11</v>
      </c>
      <c r="G1764" t="s">
        <v>92</v>
      </c>
      <c r="H1764" t="s">
        <v>1754</v>
      </c>
      <c r="I1764">
        <v>14.02</v>
      </c>
      <c r="J1764">
        <v>4</v>
      </c>
      <c r="K1764">
        <v>-31.54</v>
      </c>
    </row>
    <row r="1765" spans="1:11" ht="16.5" x14ac:dyDescent="0.3">
      <c r="A1765" s="1">
        <v>41979</v>
      </c>
      <c r="B1765" s="5">
        <f>YEAR(Table1[[#This Row],[Order Date]])</f>
        <v>2014</v>
      </c>
      <c r="C1765" s="5">
        <f>MONTH(Table1[[#This Row],[Order Date]])</f>
        <v>12</v>
      </c>
      <c r="D1765" t="s">
        <v>1051</v>
      </c>
      <c r="E1765" t="s">
        <v>15</v>
      </c>
      <c r="F1765" t="s">
        <v>34</v>
      </c>
      <c r="G1765" t="s">
        <v>145</v>
      </c>
      <c r="H1765" t="s">
        <v>473</v>
      </c>
      <c r="I1765">
        <v>214.95</v>
      </c>
      <c r="J1765">
        <v>5</v>
      </c>
      <c r="K1765">
        <v>-120.37</v>
      </c>
    </row>
    <row r="1766" spans="1:11" ht="16.5" x14ac:dyDescent="0.3">
      <c r="A1766" s="1">
        <v>41979</v>
      </c>
      <c r="B1766" s="5">
        <f>YEAR(Table1[[#This Row],[Order Date]])</f>
        <v>2014</v>
      </c>
      <c r="C1766" s="5">
        <f>MONTH(Table1[[#This Row],[Order Date]])</f>
        <v>12</v>
      </c>
      <c r="D1766" t="s">
        <v>1051</v>
      </c>
      <c r="E1766" t="s">
        <v>15</v>
      </c>
      <c r="F1766" t="s">
        <v>39</v>
      </c>
      <c r="G1766" t="s">
        <v>40</v>
      </c>
      <c r="H1766" t="s">
        <v>1755</v>
      </c>
      <c r="I1766">
        <v>35.04</v>
      </c>
      <c r="J1766">
        <v>4</v>
      </c>
      <c r="K1766">
        <v>-7.01</v>
      </c>
    </row>
    <row r="1767" spans="1:11" ht="16.5" x14ac:dyDescent="0.3">
      <c r="A1767" s="1">
        <v>41979</v>
      </c>
      <c r="B1767" s="5">
        <f>YEAR(Table1[[#This Row],[Order Date]])</f>
        <v>2014</v>
      </c>
      <c r="C1767" s="5">
        <f>MONTH(Table1[[#This Row],[Order Date]])</f>
        <v>12</v>
      </c>
      <c r="D1767" t="s">
        <v>1051</v>
      </c>
      <c r="E1767" t="s">
        <v>15</v>
      </c>
      <c r="F1767" t="s">
        <v>34</v>
      </c>
      <c r="G1767" t="s">
        <v>47</v>
      </c>
      <c r="H1767" t="s">
        <v>1092</v>
      </c>
      <c r="I1767">
        <v>10.78</v>
      </c>
      <c r="J1767">
        <v>3</v>
      </c>
      <c r="K1767">
        <v>-4.8499999999999996</v>
      </c>
    </row>
    <row r="1768" spans="1:11" ht="16.5" x14ac:dyDescent="0.3">
      <c r="A1768" s="1">
        <v>41979</v>
      </c>
      <c r="B1768" s="5">
        <f>YEAR(Table1[[#This Row],[Order Date]])</f>
        <v>2014</v>
      </c>
      <c r="C1768" s="5">
        <f>MONTH(Table1[[#This Row],[Order Date]])</f>
        <v>12</v>
      </c>
      <c r="D1768" t="s">
        <v>1051</v>
      </c>
      <c r="E1768" t="s">
        <v>15</v>
      </c>
      <c r="F1768" t="s">
        <v>11</v>
      </c>
      <c r="G1768" t="s">
        <v>20</v>
      </c>
      <c r="H1768" t="s">
        <v>1372</v>
      </c>
      <c r="I1768">
        <v>4.5999999999999996</v>
      </c>
      <c r="J1768">
        <v>2</v>
      </c>
      <c r="K1768">
        <v>-8.0500000000000007</v>
      </c>
    </row>
    <row r="1769" spans="1:11" ht="16.5" x14ac:dyDescent="0.3">
      <c r="A1769" s="1">
        <v>41979</v>
      </c>
      <c r="B1769" s="5">
        <f>YEAR(Table1[[#This Row],[Order Date]])</f>
        <v>2014</v>
      </c>
      <c r="C1769" s="5">
        <f>MONTH(Table1[[#This Row],[Order Date]])</f>
        <v>12</v>
      </c>
      <c r="D1769" t="s">
        <v>1051</v>
      </c>
      <c r="E1769" t="s">
        <v>15</v>
      </c>
      <c r="F1769" t="s">
        <v>11</v>
      </c>
      <c r="G1769" t="s">
        <v>18</v>
      </c>
      <c r="H1769" t="s">
        <v>1756</v>
      </c>
      <c r="I1769">
        <v>35.17</v>
      </c>
      <c r="J1769">
        <v>2</v>
      </c>
      <c r="K1769">
        <v>-8.35</v>
      </c>
    </row>
    <row r="1770" spans="1:11" ht="16.5" x14ac:dyDescent="0.3">
      <c r="A1770" s="1">
        <v>41979</v>
      </c>
      <c r="B1770" s="5">
        <f>YEAR(Table1[[#This Row],[Order Date]])</f>
        <v>2014</v>
      </c>
      <c r="C1770" s="5">
        <f>MONTH(Table1[[#This Row],[Order Date]])</f>
        <v>12</v>
      </c>
      <c r="D1770" t="s">
        <v>490</v>
      </c>
      <c r="E1770" t="s">
        <v>27</v>
      </c>
      <c r="F1770" t="s">
        <v>11</v>
      </c>
      <c r="G1770" t="s">
        <v>18</v>
      </c>
      <c r="H1770" t="s">
        <v>1757</v>
      </c>
      <c r="I1770">
        <v>1261.33</v>
      </c>
      <c r="J1770">
        <v>7</v>
      </c>
      <c r="K1770">
        <v>327.95</v>
      </c>
    </row>
    <row r="1771" spans="1:11" ht="16.5" x14ac:dyDescent="0.3">
      <c r="A1771" s="1">
        <v>41979</v>
      </c>
      <c r="B1771" s="5">
        <f>YEAR(Table1[[#This Row],[Order Date]])</f>
        <v>2014</v>
      </c>
      <c r="C1771" s="5">
        <f>MONTH(Table1[[#This Row],[Order Date]])</f>
        <v>12</v>
      </c>
      <c r="D1771" t="s">
        <v>1574</v>
      </c>
      <c r="E1771" t="s">
        <v>120</v>
      </c>
      <c r="F1771" t="s">
        <v>11</v>
      </c>
      <c r="G1771" t="s">
        <v>12</v>
      </c>
      <c r="H1771" t="s">
        <v>335</v>
      </c>
      <c r="I1771">
        <v>42.21</v>
      </c>
      <c r="J1771">
        <v>2</v>
      </c>
      <c r="K1771">
        <v>13.72</v>
      </c>
    </row>
    <row r="1772" spans="1:11" ht="16.5" x14ac:dyDescent="0.3">
      <c r="A1772" s="1">
        <v>41980</v>
      </c>
      <c r="B1772" s="5">
        <f>YEAR(Table1[[#This Row],[Order Date]])</f>
        <v>2014</v>
      </c>
      <c r="C1772" s="5">
        <f>MONTH(Table1[[#This Row],[Order Date]])</f>
        <v>12</v>
      </c>
      <c r="D1772" t="s">
        <v>1546</v>
      </c>
      <c r="E1772" t="s">
        <v>55</v>
      </c>
      <c r="F1772" t="s">
        <v>11</v>
      </c>
      <c r="G1772" t="s">
        <v>12</v>
      </c>
      <c r="H1772" t="s">
        <v>335</v>
      </c>
      <c r="I1772">
        <v>105.52</v>
      </c>
      <c r="J1772">
        <v>4</v>
      </c>
      <c r="K1772">
        <v>48.54</v>
      </c>
    </row>
    <row r="1773" spans="1:11" ht="16.5" x14ac:dyDescent="0.3">
      <c r="A1773" s="1">
        <v>41980</v>
      </c>
      <c r="B1773" s="5">
        <f>YEAR(Table1[[#This Row],[Order Date]])</f>
        <v>2014</v>
      </c>
      <c r="C1773" s="5">
        <f>MONTH(Table1[[#This Row],[Order Date]])</f>
        <v>12</v>
      </c>
      <c r="D1773" t="s">
        <v>1758</v>
      </c>
      <c r="E1773" t="s">
        <v>27</v>
      </c>
      <c r="F1773" t="s">
        <v>11</v>
      </c>
      <c r="G1773" t="s">
        <v>24</v>
      </c>
      <c r="H1773" t="s">
        <v>1000</v>
      </c>
      <c r="I1773">
        <v>8.64</v>
      </c>
      <c r="J1773">
        <v>3</v>
      </c>
      <c r="K1773">
        <v>2.42</v>
      </c>
    </row>
    <row r="1774" spans="1:11" ht="16.5" x14ac:dyDescent="0.3">
      <c r="A1774" s="1">
        <v>41980</v>
      </c>
      <c r="B1774" s="5">
        <f>YEAR(Table1[[#This Row],[Order Date]])</f>
        <v>2014</v>
      </c>
      <c r="C1774" s="5">
        <f>MONTH(Table1[[#This Row],[Order Date]])</f>
        <v>12</v>
      </c>
      <c r="D1774" t="s">
        <v>1044</v>
      </c>
      <c r="E1774" t="s">
        <v>164</v>
      </c>
      <c r="F1774" t="s">
        <v>11</v>
      </c>
      <c r="G1774" t="s">
        <v>18</v>
      </c>
      <c r="H1774" t="s">
        <v>1087</v>
      </c>
      <c r="I1774">
        <v>269.36</v>
      </c>
      <c r="J1774">
        <v>7</v>
      </c>
      <c r="K1774">
        <v>70.03</v>
      </c>
    </row>
    <row r="1775" spans="1:11" ht="16.5" x14ac:dyDescent="0.3">
      <c r="A1775" s="1">
        <v>41980</v>
      </c>
      <c r="B1775" s="5">
        <f>YEAR(Table1[[#This Row],[Order Date]])</f>
        <v>2014</v>
      </c>
      <c r="C1775" s="5">
        <f>MONTH(Table1[[#This Row],[Order Date]])</f>
        <v>12</v>
      </c>
      <c r="D1775" t="s">
        <v>665</v>
      </c>
      <c r="E1775" t="s">
        <v>27</v>
      </c>
      <c r="F1775" t="s">
        <v>11</v>
      </c>
      <c r="G1775" t="s">
        <v>12</v>
      </c>
      <c r="H1775" t="s">
        <v>1759</v>
      </c>
      <c r="I1775">
        <v>164.88</v>
      </c>
      <c r="J1775">
        <v>3</v>
      </c>
      <c r="K1775">
        <v>80.790000000000006</v>
      </c>
    </row>
    <row r="1776" spans="1:11" ht="16.5" x14ac:dyDescent="0.3">
      <c r="A1776" s="1">
        <v>41981</v>
      </c>
      <c r="B1776" s="5">
        <f>YEAR(Table1[[#This Row],[Order Date]])</f>
        <v>2014</v>
      </c>
      <c r="C1776" s="5">
        <f>MONTH(Table1[[#This Row],[Order Date]])</f>
        <v>12</v>
      </c>
      <c r="D1776" t="s">
        <v>1760</v>
      </c>
      <c r="E1776" t="s">
        <v>10</v>
      </c>
      <c r="F1776" t="s">
        <v>11</v>
      </c>
      <c r="G1776" t="s">
        <v>18</v>
      </c>
      <c r="H1776" t="s">
        <v>1761</v>
      </c>
      <c r="I1776">
        <v>60.42</v>
      </c>
      <c r="J1776">
        <v>2</v>
      </c>
      <c r="K1776">
        <v>6.04</v>
      </c>
    </row>
    <row r="1777" spans="1:11" ht="16.5" x14ac:dyDescent="0.3">
      <c r="A1777" s="1">
        <v>41981</v>
      </c>
      <c r="B1777" s="5">
        <f>YEAR(Table1[[#This Row],[Order Date]])</f>
        <v>2014</v>
      </c>
      <c r="C1777" s="5">
        <f>MONTH(Table1[[#This Row],[Order Date]])</f>
        <v>12</v>
      </c>
      <c r="D1777" t="s">
        <v>1762</v>
      </c>
      <c r="E1777" t="s">
        <v>91</v>
      </c>
      <c r="F1777" t="s">
        <v>11</v>
      </c>
      <c r="G1777" t="s">
        <v>16</v>
      </c>
      <c r="H1777" t="s">
        <v>1336</v>
      </c>
      <c r="I1777">
        <v>27.89</v>
      </c>
      <c r="J1777">
        <v>7</v>
      </c>
      <c r="K1777">
        <v>9.06</v>
      </c>
    </row>
    <row r="1778" spans="1:11" ht="16.5" x14ac:dyDescent="0.3">
      <c r="A1778" s="1">
        <v>41981</v>
      </c>
      <c r="B1778" s="5">
        <f>YEAR(Table1[[#This Row],[Order Date]])</f>
        <v>2014</v>
      </c>
      <c r="C1778" s="5">
        <f>MONTH(Table1[[#This Row],[Order Date]])</f>
        <v>12</v>
      </c>
      <c r="D1778" t="s">
        <v>1762</v>
      </c>
      <c r="E1778" t="s">
        <v>91</v>
      </c>
      <c r="F1778" t="s">
        <v>11</v>
      </c>
      <c r="G1778" t="s">
        <v>20</v>
      </c>
      <c r="H1778" t="s">
        <v>1763</v>
      </c>
      <c r="I1778">
        <v>6.46</v>
      </c>
      <c r="J1778">
        <v>4</v>
      </c>
      <c r="K1778">
        <v>-4.5199999999999996</v>
      </c>
    </row>
    <row r="1779" spans="1:11" ht="16.5" x14ac:dyDescent="0.3">
      <c r="A1779" s="1">
        <v>41981</v>
      </c>
      <c r="B1779" s="5">
        <f>YEAR(Table1[[#This Row],[Order Date]])</f>
        <v>2014</v>
      </c>
      <c r="C1779" s="5">
        <f>MONTH(Table1[[#This Row],[Order Date]])</f>
        <v>12</v>
      </c>
      <c r="D1779" t="s">
        <v>1762</v>
      </c>
      <c r="E1779" t="s">
        <v>91</v>
      </c>
      <c r="F1779" t="s">
        <v>39</v>
      </c>
      <c r="G1779" t="s">
        <v>40</v>
      </c>
      <c r="H1779" t="s">
        <v>1764</v>
      </c>
      <c r="I1779">
        <v>52.68</v>
      </c>
      <c r="J1779">
        <v>3</v>
      </c>
      <c r="K1779">
        <v>19.760000000000002</v>
      </c>
    </row>
    <row r="1780" spans="1:11" ht="16.5" x14ac:dyDescent="0.3">
      <c r="A1780" s="1">
        <v>41981</v>
      </c>
      <c r="B1780" s="5">
        <f>YEAR(Table1[[#This Row],[Order Date]])</f>
        <v>2014</v>
      </c>
      <c r="C1780" s="5">
        <f>MONTH(Table1[[#This Row],[Order Date]])</f>
        <v>12</v>
      </c>
      <c r="D1780" t="s">
        <v>1762</v>
      </c>
      <c r="E1780" t="s">
        <v>91</v>
      </c>
      <c r="F1780" t="s">
        <v>11</v>
      </c>
      <c r="G1780" t="s">
        <v>200</v>
      </c>
      <c r="H1780" t="s">
        <v>1119</v>
      </c>
      <c r="I1780">
        <v>13.88</v>
      </c>
      <c r="J1780">
        <v>5</v>
      </c>
      <c r="K1780">
        <v>-2.6</v>
      </c>
    </row>
    <row r="1781" spans="1:11" ht="16.5" x14ac:dyDescent="0.3">
      <c r="A1781" s="1">
        <v>41981</v>
      </c>
      <c r="B1781" s="5">
        <f>YEAR(Table1[[#This Row],[Order Date]])</f>
        <v>2014</v>
      </c>
      <c r="C1781" s="5">
        <f>MONTH(Table1[[#This Row],[Order Date]])</f>
        <v>12</v>
      </c>
      <c r="D1781" t="s">
        <v>1762</v>
      </c>
      <c r="E1781" t="s">
        <v>91</v>
      </c>
      <c r="F1781" t="s">
        <v>39</v>
      </c>
      <c r="G1781" t="s">
        <v>52</v>
      </c>
      <c r="H1781" t="s">
        <v>691</v>
      </c>
      <c r="I1781">
        <v>103.92</v>
      </c>
      <c r="J1781">
        <v>10</v>
      </c>
      <c r="K1781">
        <v>-18.190000000000001</v>
      </c>
    </row>
    <row r="1782" spans="1:11" ht="16.5" x14ac:dyDescent="0.3">
      <c r="A1782" s="1">
        <v>41981</v>
      </c>
      <c r="B1782" s="5">
        <f>YEAR(Table1[[#This Row],[Order Date]])</f>
        <v>2014</v>
      </c>
      <c r="C1782" s="5">
        <f>MONTH(Table1[[#This Row],[Order Date]])</f>
        <v>12</v>
      </c>
      <c r="D1782" t="s">
        <v>1762</v>
      </c>
      <c r="E1782" t="s">
        <v>91</v>
      </c>
      <c r="F1782" t="s">
        <v>11</v>
      </c>
      <c r="G1782" t="s">
        <v>16</v>
      </c>
      <c r="H1782" t="s">
        <v>359</v>
      </c>
      <c r="I1782">
        <v>11.52</v>
      </c>
      <c r="J1782">
        <v>5</v>
      </c>
      <c r="K1782">
        <v>3.74</v>
      </c>
    </row>
    <row r="1783" spans="1:11" ht="16.5" x14ac:dyDescent="0.3">
      <c r="A1783" s="1">
        <v>41981</v>
      </c>
      <c r="B1783" s="5">
        <f>YEAR(Table1[[#This Row],[Order Date]])</f>
        <v>2014</v>
      </c>
      <c r="C1783" s="5">
        <f>MONTH(Table1[[#This Row],[Order Date]])</f>
        <v>12</v>
      </c>
      <c r="D1783" t="s">
        <v>1762</v>
      </c>
      <c r="E1783" t="s">
        <v>91</v>
      </c>
      <c r="F1783" t="s">
        <v>11</v>
      </c>
      <c r="G1783" t="s">
        <v>12</v>
      </c>
      <c r="H1783" t="s">
        <v>549</v>
      </c>
      <c r="I1783">
        <v>10.37</v>
      </c>
      <c r="J1783">
        <v>2</v>
      </c>
      <c r="K1783">
        <v>3.63</v>
      </c>
    </row>
    <row r="1784" spans="1:11" ht="16.5" x14ac:dyDescent="0.3">
      <c r="A1784" s="1">
        <v>41981</v>
      </c>
      <c r="B1784" s="5">
        <f>YEAR(Table1[[#This Row],[Order Date]])</f>
        <v>2014</v>
      </c>
      <c r="C1784" s="5">
        <f>MONTH(Table1[[#This Row],[Order Date]])</f>
        <v>12</v>
      </c>
      <c r="D1784" t="s">
        <v>1762</v>
      </c>
      <c r="E1784" t="s">
        <v>91</v>
      </c>
      <c r="F1784" t="s">
        <v>11</v>
      </c>
      <c r="G1784" t="s">
        <v>18</v>
      </c>
      <c r="H1784" t="s">
        <v>464</v>
      </c>
      <c r="I1784">
        <v>39.07</v>
      </c>
      <c r="J1784">
        <v>3</v>
      </c>
      <c r="K1784">
        <v>2.93</v>
      </c>
    </row>
    <row r="1785" spans="1:11" ht="16.5" x14ac:dyDescent="0.3">
      <c r="A1785" s="1">
        <v>41981</v>
      </c>
      <c r="B1785" s="5">
        <f>YEAR(Table1[[#This Row],[Order Date]])</f>
        <v>2014</v>
      </c>
      <c r="C1785" s="5">
        <f>MONTH(Table1[[#This Row],[Order Date]])</f>
        <v>12</v>
      </c>
      <c r="D1785" t="s">
        <v>749</v>
      </c>
      <c r="E1785" t="s">
        <v>164</v>
      </c>
      <c r="F1785" t="s">
        <v>11</v>
      </c>
      <c r="G1785" t="s">
        <v>12</v>
      </c>
      <c r="H1785" t="s">
        <v>1765</v>
      </c>
      <c r="I1785">
        <v>45.68</v>
      </c>
      <c r="J1785">
        <v>2</v>
      </c>
      <c r="K1785">
        <v>21.01</v>
      </c>
    </row>
    <row r="1786" spans="1:11" ht="16.5" x14ac:dyDescent="0.3">
      <c r="A1786" s="1">
        <v>41981</v>
      </c>
      <c r="B1786" s="5">
        <f>YEAR(Table1[[#This Row],[Order Date]])</f>
        <v>2014</v>
      </c>
      <c r="C1786" s="5">
        <f>MONTH(Table1[[#This Row],[Order Date]])</f>
        <v>12</v>
      </c>
      <c r="D1786" t="s">
        <v>749</v>
      </c>
      <c r="E1786" t="s">
        <v>164</v>
      </c>
      <c r="F1786" t="s">
        <v>34</v>
      </c>
      <c r="G1786" t="s">
        <v>35</v>
      </c>
      <c r="H1786" t="s">
        <v>542</v>
      </c>
      <c r="I1786">
        <v>603.91999999999996</v>
      </c>
      <c r="J1786">
        <v>5</v>
      </c>
      <c r="K1786">
        <v>45.29</v>
      </c>
    </row>
    <row r="1787" spans="1:11" ht="16.5" x14ac:dyDescent="0.3">
      <c r="A1787" s="1">
        <v>41981</v>
      </c>
      <c r="B1787" s="5">
        <f>YEAR(Table1[[#This Row],[Order Date]])</f>
        <v>2014</v>
      </c>
      <c r="C1787" s="5">
        <f>MONTH(Table1[[#This Row],[Order Date]])</f>
        <v>12</v>
      </c>
      <c r="D1787" t="s">
        <v>1766</v>
      </c>
      <c r="E1787" t="s">
        <v>27</v>
      </c>
      <c r="F1787" t="s">
        <v>34</v>
      </c>
      <c r="G1787" t="s">
        <v>47</v>
      </c>
      <c r="H1787" t="s">
        <v>1586</v>
      </c>
      <c r="I1787">
        <v>39.880000000000003</v>
      </c>
      <c r="J1787">
        <v>2</v>
      </c>
      <c r="K1787">
        <v>11.17</v>
      </c>
    </row>
    <row r="1788" spans="1:11" ht="16.5" x14ac:dyDescent="0.3">
      <c r="A1788" s="1">
        <v>41981</v>
      </c>
      <c r="B1788" s="5">
        <f>YEAR(Table1[[#This Row],[Order Date]])</f>
        <v>2014</v>
      </c>
      <c r="C1788" s="5">
        <f>MONTH(Table1[[#This Row],[Order Date]])</f>
        <v>12</v>
      </c>
      <c r="D1788" t="s">
        <v>1766</v>
      </c>
      <c r="E1788" t="s">
        <v>27</v>
      </c>
      <c r="F1788" t="s">
        <v>34</v>
      </c>
      <c r="G1788" t="s">
        <v>47</v>
      </c>
      <c r="H1788" t="s">
        <v>1216</v>
      </c>
      <c r="I1788">
        <v>79.44</v>
      </c>
      <c r="J1788">
        <v>3</v>
      </c>
      <c r="K1788">
        <v>28.6</v>
      </c>
    </row>
    <row r="1789" spans="1:11" ht="16.5" x14ac:dyDescent="0.3">
      <c r="A1789" s="1">
        <v>41982</v>
      </c>
      <c r="B1789" s="5">
        <f>YEAR(Table1[[#This Row],[Order Date]])</f>
        <v>2014</v>
      </c>
      <c r="C1789" s="5">
        <f>MONTH(Table1[[#This Row],[Order Date]])</f>
        <v>12</v>
      </c>
      <c r="D1789" t="s">
        <v>176</v>
      </c>
      <c r="E1789" t="s">
        <v>27</v>
      </c>
      <c r="F1789" t="s">
        <v>11</v>
      </c>
      <c r="G1789" t="s">
        <v>12</v>
      </c>
      <c r="H1789" t="s">
        <v>1767</v>
      </c>
      <c r="I1789">
        <v>34.68</v>
      </c>
      <c r="J1789">
        <v>6</v>
      </c>
      <c r="K1789">
        <v>16.989999999999998</v>
      </c>
    </row>
    <row r="1790" spans="1:11" ht="16.5" x14ac:dyDescent="0.3">
      <c r="A1790" s="1">
        <v>41982</v>
      </c>
      <c r="B1790" s="5">
        <f>YEAR(Table1[[#This Row],[Order Date]])</f>
        <v>2014</v>
      </c>
      <c r="C1790" s="5">
        <f>MONTH(Table1[[#This Row],[Order Date]])</f>
        <v>12</v>
      </c>
      <c r="D1790" t="s">
        <v>1414</v>
      </c>
      <c r="E1790" t="s">
        <v>95</v>
      </c>
      <c r="F1790" t="s">
        <v>11</v>
      </c>
      <c r="G1790" t="s">
        <v>18</v>
      </c>
      <c r="H1790" t="s">
        <v>1592</v>
      </c>
      <c r="I1790">
        <v>100.7</v>
      </c>
      <c r="J1790">
        <v>6</v>
      </c>
      <c r="K1790">
        <v>-1.26</v>
      </c>
    </row>
    <row r="1791" spans="1:11" ht="16.5" x14ac:dyDescent="0.3">
      <c r="A1791" s="1">
        <v>41982</v>
      </c>
      <c r="B1791" s="5">
        <f>YEAR(Table1[[#This Row],[Order Date]])</f>
        <v>2014</v>
      </c>
      <c r="C1791" s="5">
        <f>MONTH(Table1[[#This Row],[Order Date]])</f>
        <v>12</v>
      </c>
      <c r="D1791" t="s">
        <v>1214</v>
      </c>
      <c r="E1791" t="s">
        <v>10</v>
      </c>
      <c r="F1791" t="s">
        <v>11</v>
      </c>
      <c r="G1791" t="s">
        <v>12</v>
      </c>
      <c r="H1791" t="s">
        <v>127</v>
      </c>
      <c r="I1791">
        <v>10.69</v>
      </c>
      <c r="J1791">
        <v>2</v>
      </c>
      <c r="K1791">
        <v>3.74</v>
      </c>
    </row>
    <row r="1792" spans="1:11" ht="16.5" x14ac:dyDescent="0.3">
      <c r="A1792" s="1">
        <v>41982</v>
      </c>
      <c r="B1792" s="5">
        <f>YEAR(Table1[[#This Row],[Order Date]])</f>
        <v>2014</v>
      </c>
      <c r="C1792" s="5">
        <f>MONTH(Table1[[#This Row],[Order Date]])</f>
        <v>12</v>
      </c>
      <c r="D1792" t="s">
        <v>1214</v>
      </c>
      <c r="E1792" t="s">
        <v>10</v>
      </c>
      <c r="F1792" t="s">
        <v>11</v>
      </c>
      <c r="G1792" t="s">
        <v>18</v>
      </c>
      <c r="H1792" t="s">
        <v>1689</v>
      </c>
      <c r="I1792">
        <v>237.1</v>
      </c>
      <c r="J1792">
        <v>3</v>
      </c>
      <c r="K1792">
        <v>20.75</v>
      </c>
    </row>
    <row r="1793" spans="1:11" ht="16.5" x14ac:dyDescent="0.3">
      <c r="A1793" s="1">
        <v>41982</v>
      </c>
      <c r="B1793" s="5">
        <f>YEAR(Table1[[#This Row],[Order Date]])</f>
        <v>2014</v>
      </c>
      <c r="C1793" s="5">
        <f>MONTH(Table1[[#This Row],[Order Date]])</f>
        <v>12</v>
      </c>
      <c r="D1793" t="s">
        <v>355</v>
      </c>
      <c r="E1793" t="s">
        <v>15</v>
      </c>
      <c r="F1793" t="s">
        <v>11</v>
      </c>
      <c r="G1793" t="s">
        <v>12</v>
      </c>
      <c r="H1793" t="s">
        <v>1768</v>
      </c>
      <c r="I1793">
        <v>8.4499999999999993</v>
      </c>
      <c r="J1793">
        <v>2</v>
      </c>
      <c r="K1793">
        <v>2.96</v>
      </c>
    </row>
    <row r="1794" spans="1:11" ht="16.5" x14ac:dyDescent="0.3">
      <c r="A1794" s="1">
        <v>41982</v>
      </c>
      <c r="B1794" s="5">
        <f>YEAR(Table1[[#This Row],[Order Date]])</f>
        <v>2014</v>
      </c>
      <c r="C1794" s="5">
        <f>MONTH(Table1[[#This Row],[Order Date]])</f>
        <v>12</v>
      </c>
      <c r="D1794" t="s">
        <v>355</v>
      </c>
      <c r="E1794" t="s">
        <v>15</v>
      </c>
      <c r="F1794" t="s">
        <v>11</v>
      </c>
      <c r="G1794" t="s">
        <v>92</v>
      </c>
      <c r="H1794" t="s">
        <v>1125</v>
      </c>
      <c r="I1794">
        <v>20.39</v>
      </c>
      <c r="J1794">
        <v>2</v>
      </c>
      <c r="K1794">
        <v>-53.01</v>
      </c>
    </row>
    <row r="1795" spans="1:11" ht="16.5" x14ac:dyDescent="0.3">
      <c r="A1795" s="1">
        <v>41982</v>
      </c>
      <c r="B1795" s="5">
        <f>YEAR(Table1[[#This Row],[Order Date]])</f>
        <v>2014</v>
      </c>
      <c r="C1795" s="5">
        <f>MONTH(Table1[[#This Row],[Order Date]])</f>
        <v>12</v>
      </c>
      <c r="D1795" t="s">
        <v>1758</v>
      </c>
      <c r="E1795" t="s">
        <v>23</v>
      </c>
      <c r="F1795" t="s">
        <v>11</v>
      </c>
      <c r="G1795" t="s">
        <v>63</v>
      </c>
      <c r="H1795" t="s">
        <v>1091</v>
      </c>
      <c r="I1795">
        <v>30.67</v>
      </c>
      <c r="J1795">
        <v>3</v>
      </c>
      <c r="K1795">
        <v>9.59</v>
      </c>
    </row>
    <row r="1796" spans="1:11" ht="16.5" x14ac:dyDescent="0.3">
      <c r="A1796" s="1">
        <v>41982</v>
      </c>
      <c r="B1796" s="5">
        <f>YEAR(Table1[[#This Row],[Order Date]])</f>
        <v>2014</v>
      </c>
      <c r="C1796" s="5">
        <f>MONTH(Table1[[#This Row],[Order Date]])</f>
        <v>12</v>
      </c>
      <c r="D1796" t="s">
        <v>1758</v>
      </c>
      <c r="E1796" t="s">
        <v>23</v>
      </c>
      <c r="F1796" t="s">
        <v>39</v>
      </c>
      <c r="G1796" t="s">
        <v>603</v>
      </c>
      <c r="H1796" t="s">
        <v>1769</v>
      </c>
      <c r="I1796">
        <v>1079.98</v>
      </c>
      <c r="J1796">
        <v>4</v>
      </c>
      <c r="K1796">
        <v>126</v>
      </c>
    </row>
    <row r="1797" spans="1:11" ht="16.5" x14ac:dyDescent="0.3">
      <c r="A1797" s="1">
        <v>41983</v>
      </c>
      <c r="B1797" s="5">
        <f>YEAR(Table1[[#This Row],[Order Date]])</f>
        <v>2014</v>
      </c>
      <c r="C1797" s="5">
        <f>MONTH(Table1[[#This Row],[Order Date]])</f>
        <v>12</v>
      </c>
      <c r="D1797" t="s">
        <v>1684</v>
      </c>
      <c r="E1797" t="s">
        <v>149</v>
      </c>
      <c r="F1797" t="s">
        <v>11</v>
      </c>
      <c r="G1797" t="s">
        <v>12</v>
      </c>
      <c r="H1797" t="s">
        <v>1621</v>
      </c>
      <c r="I1797">
        <v>11.36</v>
      </c>
      <c r="J1797">
        <v>2</v>
      </c>
      <c r="K1797">
        <v>5.23</v>
      </c>
    </row>
    <row r="1798" spans="1:11" ht="16.5" x14ac:dyDescent="0.3">
      <c r="A1798" s="1">
        <v>41983</v>
      </c>
      <c r="B1798" s="5">
        <f>YEAR(Table1[[#This Row],[Order Date]])</f>
        <v>2014</v>
      </c>
      <c r="C1798" s="5">
        <f>MONTH(Table1[[#This Row],[Order Date]])</f>
        <v>12</v>
      </c>
      <c r="D1798" t="s">
        <v>1684</v>
      </c>
      <c r="E1798" t="s">
        <v>149</v>
      </c>
      <c r="F1798" t="s">
        <v>11</v>
      </c>
      <c r="G1798" t="s">
        <v>20</v>
      </c>
      <c r="H1798" t="s">
        <v>1770</v>
      </c>
      <c r="I1798">
        <v>106.34</v>
      </c>
      <c r="J1798">
        <v>7</v>
      </c>
      <c r="K1798">
        <v>37.22</v>
      </c>
    </row>
    <row r="1799" spans="1:11" ht="16.5" x14ac:dyDescent="0.3">
      <c r="A1799" s="1">
        <v>41983</v>
      </c>
      <c r="B1799" s="5">
        <f>YEAR(Table1[[#This Row],[Order Date]])</f>
        <v>2014</v>
      </c>
      <c r="C1799" s="5">
        <f>MONTH(Table1[[#This Row],[Order Date]])</f>
        <v>12</v>
      </c>
      <c r="D1799" t="s">
        <v>1771</v>
      </c>
      <c r="E1799" t="s">
        <v>510</v>
      </c>
      <c r="F1799" t="s">
        <v>34</v>
      </c>
      <c r="G1799" t="s">
        <v>35</v>
      </c>
      <c r="H1799" t="s">
        <v>1772</v>
      </c>
      <c r="I1799">
        <v>338.35</v>
      </c>
      <c r="J1799">
        <v>3</v>
      </c>
      <c r="K1799">
        <v>4.2300000000000004</v>
      </c>
    </row>
    <row r="1800" spans="1:11" ht="16.5" x14ac:dyDescent="0.3">
      <c r="A1800" s="1">
        <v>41983</v>
      </c>
      <c r="B1800" s="5">
        <f>YEAR(Table1[[#This Row],[Order Date]])</f>
        <v>2014</v>
      </c>
      <c r="C1800" s="5">
        <f>MONTH(Table1[[#This Row],[Order Date]])</f>
        <v>12</v>
      </c>
      <c r="D1800" t="s">
        <v>1771</v>
      </c>
      <c r="E1800" t="s">
        <v>510</v>
      </c>
      <c r="F1800" t="s">
        <v>11</v>
      </c>
      <c r="G1800" t="s">
        <v>12</v>
      </c>
      <c r="H1800" t="s">
        <v>1157</v>
      </c>
      <c r="I1800">
        <v>25.92</v>
      </c>
      <c r="J1800">
        <v>4</v>
      </c>
      <c r="K1800">
        <v>12.44</v>
      </c>
    </row>
    <row r="1801" spans="1:11" ht="16.5" x14ac:dyDescent="0.3">
      <c r="A1801" s="1">
        <v>41983</v>
      </c>
      <c r="B1801" s="5">
        <f>YEAR(Table1[[#This Row],[Order Date]])</f>
        <v>2014</v>
      </c>
      <c r="C1801" s="5">
        <f>MONTH(Table1[[#This Row],[Order Date]])</f>
        <v>12</v>
      </c>
      <c r="D1801" t="s">
        <v>1771</v>
      </c>
      <c r="E1801" t="s">
        <v>510</v>
      </c>
      <c r="F1801" t="s">
        <v>11</v>
      </c>
      <c r="G1801" t="s">
        <v>12</v>
      </c>
      <c r="H1801" t="s">
        <v>1773</v>
      </c>
      <c r="I1801">
        <v>91.36</v>
      </c>
      <c r="J1801">
        <v>4</v>
      </c>
      <c r="K1801">
        <v>42.03</v>
      </c>
    </row>
    <row r="1802" spans="1:11" ht="16.5" x14ac:dyDescent="0.3">
      <c r="A1802" s="1">
        <v>41985</v>
      </c>
      <c r="B1802" s="5">
        <f>YEAR(Table1[[#This Row],[Order Date]])</f>
        <v>2014</v>
      </c>
      <c r="C1802" s="5">
        <f>MONTH(Table1[[#This Row],[Order Date]])</f>
        <v>12</v>
      </c>
      <c r="D1802" t="s">
        <v>1211</v>
      </c>
      <c r="E1802" t="s">
        <v>27</v>
      </c>
      <c r="F1802" t="s">
        <v>34</v>
      </c>
      <c r="G1802" t="s">
        <v>145</v>
      </c>
      <c r="H1802" t="s">
        <v>1774</v>
      </c>
      <c r="I1802">
        <v>764.69</v>
      </c>
      <c r="J1802">
        <v>6</v>
      </c>
      <c r="K1802">
        <v>95.59</v>
      </c>
    </row>
    <row r="1803" spans="1:11" ht="16.5" x14ac:dyDescent="0.3">
      <c r="A1803" s="1">
        <v>41985</v>
      </c>
      <c r="B1803" s="5">
        <f>YEAR(Table1[[#This Row],[Order Date]])</f>
        <v>2014</v>
      </c>
      <c r="C1803" s="5">
        <f>MONTH(Table1[[#This Row],[Order Date]])</f>
        <v>12</v>
      </c>
      <c r="D1803" t="s">
        <v>1211</v>
      </c>
      <c r="E1803" t="s">
        <v>27</v>
      </c>
      <c r="F1803" t="s">
        <v>34</v>
      </c>
      <c r="G1803" t="s">
        <v>145</v>
      </c>
      <c r="H1803" t="s">
        <v>320</v>
      </c>
      <c r="I1803">
        <v>3610.85</v>
      </c>
      <c r="J1803">
        <v>12</v>
      </c>
      <c r="K1803">
        <v>135.41</v>
      </c>
    </row>
    <row r="1804" spans="1:11" ht="16.5" x14ac:dyDescent="0.3">
      <c r="A1804" s="1">
        <v>41985</v>
      </c>
      <c r="B1804" s="5">
        <f>YEAR(Table1[[#This Row],[Order Date]])</f>
        <v>2014</v>
      </c>
      <c r="C1804" s="5">
        <f>MONTH(Table1[[#This Row],[Order Date]])</f>
        <v>12</v>
      </c>
      <c r="D1804" t="s">
        <v>1211</v>
      </c>
      <c r="E1804" t="s">
        <v>27</v>
      </c>
      <c r="F1804" t="s">
        <v>34</v>
      </c>
      <c r="G1804" t="s">
        <v>74</v>
      </c>
      <c r="H1804" t="s">
        <v>644</v>
      </c>
      <c r="I1804">
        <v>254.97</v>
      </c>
      <c r="J1804">
        <v>3</v>
      </c>
      <c r="K1804">
        <v>12</v>
      </c>
    </row>
    <row r="1805" spans="1:11" ht="16.5" x14ac:dyDescent="0.3">
      <c r="A1805" s="1">
        <v>41985</v>
      </c>
      <c r="B1805" s="5">
        <f>YEAR(Table1[[#This Row],[Order Date]])</f>
        <v>2014</v>
      </c>
      <c r="C1805" s="5">
        <f>MONTH(Table1[[#This Row],[Order Date]])</f>
        <v>12</v>
      </c>
      <c r="D1805" t="s">
        <v>1563</v>
      </c>
      <c r="E1805" t="s">
        <v>27</v>
      </c>
      <c r="F1805" t="s">
        <v>34</v>
      </c>
      <c r="G1805" t="s">
        <v>47</v>
      </c>
      <c r="H1805" t="s">
        <v>1775</v>
      </c>
      <c r="I1805">
        <v>43.31</v>
      </c>
      <c r="J1805">
        <v>1</v>
      </c>
      <c r="K1805">
        <v>4.33</v>
      </c>
    </row>
    <row r="1806" spans="1:11" ht="16.5" x14ac:dyDescent="0.3">
      <c r="A1806" s="1">
        <v>41985</v>
      </c>
      <c r="B1806" s="5">
        <f>YEAR(Table1[[#This Row],[Order Date]])</f>
        <v>2014</v>
      </c>
      <c r="C1806" s="5">
        <f>MONTH(Table1[[#This Row],[Order Date]])</f>
        <v>12</v>
      </c>
      <c r="D1806" t="s">
        <v>1776</v>
      </c>
      <c r="E1806" t="s">
        <v>10</v>
      </c>
      <c r="F1806" t="s">
        <v>11</v>
      </c>
      <c r="G1806" t="s">
        <v>20</v>
      </c>
      <c r="H1806" t="s">
        <v>1777</v>
      </c>
      <c r="I1806">
        <v>210.39</v>
      </c>
      <c r="J1806">
        <v>2</v>
      </c>
      <c r="K1806">
        <v>-336.63</v>
      </c>
    </row>
    <row r="1807" spans="1:11" ht="16.5" x14ac:dyDescent="0.3">
      <c r="A1807" s="1">
        <v>41985</v>
      </c>
      <c r="B1807" s="5">
        <f>YEAR(Table1[[#This Row],[Order Date]])</f>
        <v>2014</v>
      </c>
      <c r="C1807" s="5">
        <f>MONTH(Table1[[#This Row],[Order Date]])</f>
        <v>12</v>
      </c>
      <c r="D1807" t="s">
        <v>1778</v>
      </c>
      <c r="E1807" t="s">
        <v>27</v>
      </c>
      <c r="F1807" t="s">
        <v>34</v>
      </c>
      <c r="G1807" t="s">
        <v>47</v>
      </c>
      <c r="H1807" t="s">
        <v>1779</v>
      </c>
      <c r="I1807">
        <v>12.54</v>
      </c>
      <c r="J1807">
        <v>3</v>
      </c>
      <c r="K1807">
        <v>4.51</v>
      </c>
    </row>
    <row r="1808" spans="1:11" ht="16.5" x14ac:dyDescent="0.3">
      <c r="A1808" s="1">
        <v>41985</v>
      </c>
      <c r="B1808" s="5">
        <f>YEAR(Table1[[#This Row],[Order Date]])</f>
        <v>2014</v>
      </c>
      <c r="C1808" s="5">
        <f>MONTH(Table1[[#This Row],[Order Date]])</f>
        <v>12</v>
      </c>
      <c r="D1808" t="s">
        <v>1778</v>
      </c>
      <c r="E1808" t="s">
        <v>27</v>
      </c>
      <c r="F1808" t="s">
        <v>11</v>
      </c>
      <c r="G1808" t="s">
        <v>18</v>
      </c>
      <c r="H1808" t="s">
        <v>1780</v>
      </c>
      <c r="I1808">
        <v>8.94</v>
      </c>
      <c r="J1808">
        <v>3</v>
      </c>
      <c r="K1808">
        <v>0.63</v>
      </c>
    </row>
    <row r="1809" spans="1:11" ht="16.5" x14ac:dyDescent="0.3">
      <c r="A1809" s="1">
        <v>41985</v>
      </c>
      <c r="B1809" s="5">
        <f>YEAR(Table1[[#This Row],[Order Date]])</f>
        <v>2014</v>
      </c>
      <c r="C1809" s="5">
        <f>MONTH(Table1[[#This Row],[Order Date]])</f>
        <v>12</v>
      </c>
      <c r="D1809" t="s">
        <v>1778</v>
      </c>
      <c r="E1809" t="s">
        <v>27</v>
      </c>
      <c r="F1809" t="s">
        <v>34</v>
      </c>
      <c r="G1809" t="s">
        <v>47</v>
      </c>
      <c r="H1809" t="s">
        <v>1404</v>
      </c>
      <c r="I1809">
        <v>9.24</v>
      </c>
      <c r="J1809">
        <v>3</v>
      </c>
      <c r="K1809">
        <v>4.4400000000000004</v>
      </c>
    </row>
    <row r="1810" spans="1:11" ht="16.5" x14ac:dyDescent="0.3">
      <c r="A1810" s="1">
        <v>41985</v>
      </c>
      <c r="B1810" s="5">
        <f>YEAR(Table1[[#This Row],[Order Date]])</f>
        <v>2014</v>
      </c>
      <c r="C1810" s="5">
        <f>MONTH(Table1[[#This Row],[Order Date]])</f>
        <v>12</v>
      </c>
      <c r="D1810" t="s">
        <v>953</v>
      </c>
      <c r="E1810" t="s">
        <v>123</v>
      </c>
      <c r="F1810" t="s">
        <v>11</v>
      </c>
      <c r="G1810" t="s">
        <v>63</v>
      </c>
      <c r="H1810" t="s">
        <v>64</v>
      </c>
      <c r="I1810">
        <v>23.47</v>
      </c>
      <c r="J1810">
        <v>3</v>
      </c>
      <c r="K1810">
        <v>7.63</v>
      </c>
    </row>
    <row r="1811" spans="1:11" ht="16.5" x14ac:dyDescent="0.3">
      <c r="A1811" s="1">
        <v>41986</v>
      </c>
      <c r="B1811" s="5">
        <f>YEAR(Table1[[#This Row],[Order Date]])</f>
        <v>2014</v>
      </c>
      <c r="C1811" s="5">
        <f>MONTH(Table1[[#This Row],[Order Date]])</f>
        <v>12</v>
      </c>
      <c r="D1811" t="s">
        <v>1207</v>
      </c>
      <c r="E1811" t="s">
        <v>27</v>
      </c>
      <c r="F1811" t="s">
        <v>11</v>
      </c>
      <c r="G1811" t="s">
        <v>12</v>
      </c>
      <c r="H1811" t="s">
        <v>1395</v>
      </c>
      <c r="I1811">
        <v>90.24</v>
      </c>
      <c r="J1811">
        <v>6</v>
      </c>
      <c r="K1811">
        <v>41.51</v>
      </c>
    </row>
    <row r="1812" spans="1:11" ht="16.5" x14ac:dyDescent="0.3">
      <c r="A1812" s="1">
        <v>41986</v>
      </c>
      <c r="B1812" s="5">
        <f>YEAR(Table1[[#This Row],[Order Date]])</f>
        <v>2014</v>
      </c>
      <c r="C1812" s="5">
        <f>MONTH(Table1[[#This Row],[Order Date]])</f>
        <v>12</v>
      </c>
      <c r="D1812" t="s">
        <v>1781</v>
      </c>
      <c r="E1812" t="s">
        <v>10</v>
      </c>
      <c r="F1812" t="s">
        <v>11</v>
      </c>
      <c r="G1812" t="s">
        <v>200</v>
      </c>
      <c r="H1812" t="s">
        <v>1292</v>
      </c>
      <c r="I1812">
        <v>2.92</v>
      </c>
      <c r="J1812">
        <v>1</v>
      </c>
      <c r="K1812">
        <v>0.37</v>
      </c>
    </row>
    <row r="1813" spans="1:11" ht="16.5" x14ac:dyDescent="0.3">
      <c r="A1813" s="1">
        <v>41986</v>
      </c>
      <c r="B1813" s="5">
        <f>YEAR(Table1[[#This Row],[Order Date]])</f>
        <v>2014</v>
      </c>
      <c r="C1813" s="5">
        <f>MONTH(Table1[[#This Row],[Order Date]])</f>
        <v>12</v>
      </c>
      <c r="D1813" t="s">
        <v>738</v>
      </c>
      <c r="E1813" t="s">
        <v>15</v>
      </c>
      <c r="F1813" t="s">
        <v>34</v>
      </c>
      <c r="G1813" t="s">
        <v>47</v>
      </c>
      <c r="H1813" t="s">
        <v>1782</v>
      </c>
      <c r="I1813">
        <v>94.43</v>
      </c>
      <c r="J1813">
        <v>3</v>
      </c>
      <c r="K1813">
        <v>-42.49</v>
      </c>
    </row>
    <row r="1814" spans="1:11" ht="16.5" x14ac:dyDescent="0.3">
      <c r="A1814" s="1">
        <v>41986</v>
      </c>
      <c r="B1814" s="5">
        <f>YEAR(Table1[[#This Row],[Order Date]])</f>
        <v>2014</v>
      </c>
      <c r="C1814" s="5">
        <f>MONTH(Table1[[#This Row],[Order Date]])</f>
        <v>12</v>
      </c>
      <c r="D1814" t="s">
        <v>684</v>
      </c>
      <c r="E1814" t="s">
        <v>95</v>
      </c>
      <c r="F1814" t="s">
        <v>34</v>
      </c>
      <c r="G1814" t="s">
        <v>47</v>
      </c>
      <c r="H1814" t="s">
        <v>716</v>
      </c>
      <c r="I1814">
        <v>87.96</v>
      </c>
      <c r="J1814">
        <v>3</v>
      </c>
      <c r="K1814">
        <v>7.7</v>
      </c>
    </row>
    <row r="1815" spans="1:11" ht="16.5" x14ac:dyDescent="0.3">
      <c r="A1815" s="1">
        <v>41986</v>
      </c>
      <c r="B1815" s="5">
        <f>YEAR(Table1[[#This Row],[Order Date]])</f>
        <v>2014</v>
      </c>
      <c r="C1815" s="5">
        <f>MONTH(Table1[[#This Row],[Order Date]])</f>
        <v>12</v>
      </c>
      <c r="D1815" t="s">
        <v>684</v>
      </c>
      <c r="E1815" t="s">
        <v>95</v>
      </c>
      <c r="F1815" t="s">
        <v>11</v>
      </c>
      <c r="G1815" t="s">
        <v>20</v>
      </c>
      <c r="H1815" t="s">
        <v>966</v>
      </c>
      <c r="I1815">
        <v>5.21</v>
      </c>
      <c r="J1815">
        <v>2</v>
      </c>
      <c r="K1815">
        <v>-4.17</v>
      </c>
    </row>
    <row r="1816" spans="1:11" ht="16.5" x14ac:dyDescent="0.3">
      <c r="A1816" s="1">
        <v>41986</v>
      </c>
      <c r="B1816" s="5">
        <f>YEAR(Table1[[#This Row],[Order Date]])</f>
        <v>2014</v>
      </c>
      <c r="C1816" s="5">
        <f>MONTH(Table1[[#This Row],[Order Date]])</f>
        <v>12</v>
      </c>
      <c r="D1816" t="s">
        <v>1783</v>
      </c>
      <c r="E1816" t="s">
        <v>33</v>
      </c>
      <c r="F1816" t="s">
        <v>11</v>
      </c>
      <c r="G1816" t="s">
        <v>20</v>
      </c>
      <c r="H1816" t="s">
        <v>559</v>
      </c>
      <c r="I1816">
        <v>12.39</v>
      </c>
      <c r="J1816">
        <v>3</v>
      </c>
      <c r="K1816">
        <v>5.82</v>
      </c>
    </row>
    <row r="1817" spans="1:11" ht="16.5" x14ac:dyDescent="0.3">
      <c r="A1817" s="1">
        <v>41987</v>
      </c>
      <c r="B1817" s="5">
        <f>YEAR(Table1[[#This Row],[Order Date]])</f>
        <v>2014</v>
      </c>
      <c r="C1817" s="5">
        <f>MONTH(Table1[[#This Row],[Order Date]])</f>
        <v>12</v>
      </c>
      <c r="D1817" t="s">
        <v>1433</v>
      </c>
      <c r="E1817" t="s">
        <v>15</v>
      </c>
      <c r="F1817" t="s">
        <v>11</v>
      </c>
      <c r="G1817" t="s">
        <v>20</v>
      </c>
      <c r="H1817" t="s">
        <v>682</v>
      </c>
      <c r="I1817">
        <v>5.0999999999999996</v>
      </c>
      <c r="J1817">
        <v>4</v>
      </c>
      <c r="K1817">
        <v>-8.68</v>
      </c>
    </row>
    <row r="1818" spans="1:11" ht="16.5" x14ac:dyDescent="0.3">
      <c r="A1818" s="1">
        <v>41987</v>
      </c>
      <c r="B1818" s="5">
        <f>YEAR(Table1[[#This Row],[Order Date]])</f>
        <v>2014</v>
      </c>
      <c r="C1818" s="5">
        <f>MONTH(Table1[[#This Row],[Order Date]])</f>
        <v>12</v>
      </c>
      <c r="D1818" t="s">
        <v>1433</v>
      </c>
      <c r="E1818" t="s">
        <v>15</v>
      </c>
      <c r="F1818" t="s">
        <v>11</v>
      </c>
      <c r="G1818" t="s">
        <v>43</v>
      </c>
      <c r="H1818" t="s">
        <v>1784</v>
      </c>
      <c r="I1818">
        <v>2.9</v>
      </c>
      <c r="J1818">
        <v>2</v>
      </c>
      <c r="K1818">
        <v>0.47</v>
      </c>
    </row>
    <row r="1819" spans="1:11" ht="16.5" x14ac:dyDescent="0.3">
      <c r="A1819" s="1">
        <v>41987</v>
      </c>
      <c r="B1819" s="5">
        <f>YEAR(Table1[[#This Row],[Order Date]])</f>
        <v>2014</v>
      </c>
      <c r="C1819" s="5">
        <f>MONTH(Table1[[#This Row],[Order Date]])</f>
        <v>12</v>
      </c>
      <c r="D1819" t="s">
        <v>1433</v>
      </c>
      <c r="E1819" t="s">
        <v>15</v>
      </c>
      <c r="F1819" t="s">
        <v>39</v>
      </c>
      <c r="G1819" t="s">
        <v>52</v>
      </c>
      <c r="H1819" t="s">
        <v>1227</v>
      </c>
      <c r="I1819">
        <v>35.020000000000003</v>
      </c>
      <c r="J1819">
        <v>3</v>
      </c>
      <c r="K1819">
        <v>-2.19</v>
      </c>
    </row>
    <row r="1820" spans="1:11" ht="16.5" x14ac:dyDescent="0.3">
      <c r="A1820" s="1">
        <v>41987</v>
      </c>
      <c r="B1820" s="5">
        <f>YEAR(Table1[[#This Row],[Order Date]])</f>
        <v>2014</v>
      </c>
      <c r="C1820" s="5">
        <f>MONTH(Table1[[#This Row],[Order Date]])</f>
        <v>12</v>
      </c>
      <c r="D1820" t="s">
        <v>778</v>
      </c>
      <c r="E1820" t="s">
        <v>123</v>
      </c>
      <c r="F1820" t="s">
        <v>34</v>
      </c>
      <c r="G1820" t="s">
        <v>35</v>
      </c>
      <c r="H1820" t="s">
        <v>382</v>
      </c>
      <c r="I1820">
        <v>186.3</v>
      </c>
      <c r="J1820">
        <v>4</v>
      </c>
      <c r="K1820">
        <v>13.97</v>
      </c>
    </row>
    <row r="1821" spans="1:11" ht="16.5" x14ac:dyDescent="0.3">
      <c r="A1821" s="1">
        <v>41987</v>
      </c>
      <c r="B1821" s="5">
        <f>YEAR(Table1[[#This Row],[Order Date]])</f>
        <v>2014</v>
      </c>
      <c r="C1821" s="5">
        <f>MONTH(Table1[[#This Row],[Order Date]])</f>
        <v>12</v>
      </c>
      <c r="D1821" t="s">
        <v>1785</v>
      </c>
      <c r="E1821" t="s">
        <v>78</v>
      </c>
      <c r="F1821" t="s">
        <v>11</v>
      </c>
      <c r="G1821" t="s">
        <v>24</v>
      </c>
      <c r="H1821" t="s">
        <v>317</v>
      </c>
      <c r="I1821">
        <v>2.62</v>
      </c>
      <c r="J1821">
        <v>1</v>
      </c>
      <c r="K1821">
        <v>0.3</v>
      </c>
    </row>
    <row r="1822" spans="1:11" ht="16.5" x14ac:dyDescent="0.3">
      <c r="A1822" s="1">
        <v>41987</v>
      </c>
      <c r="B1822" s="5">
        <f>YEAR(Table1[[#This Row],[Order Date]])</f>
        <v>2014</v>
      </c>
      <c r="C1822" s="5">
        <f>MONTH(Table1[[#This Row],[Order Date]])</f>
        <v>12</v>
      </c>
      <c r="D1822" t="s">
        <v>1785</v>
      </c>
      <c r="E1822" t="s">
        <v>78</v>
      </c>
      <c r="F1822" t="s">
        <v>34</v>
      </c>
      <c r="G1822" t="s">
        <v>145</v>
      </c>
      <c r="H1822" t="s">
        <v>1786</v>
      </c>
      <c r="I1822">
        <v>136.53</v>
      </c>
      <c r="J1822">
        <v>1</v>
      </c>
      <c r="K1822">
        <v>-52.34</v>
      </c>
    </row>
    <row r="1823" spans="1:11" ht="16.5" x14ac:dyDescent="0.3">
      <c r="A1823" s="1">
        <v>41987</v>
      </c>
      <c r="B1823" s="5">
        <f>YEAR(Table1[[#This Row],[Order Date]])</f>
        <v>2014</v>
      </c>
      <c r="C1823" s="5">
        <f>MONTH(Table1[[#This Row],[Order Date]])</f>
        <v>12</v>
      </c>
      <c r="D1823" t="s">
        <v>1785</v>
      </c>
      <c r="E1823" t="s">
        <v>78</v>
      </c>
      <c r="F1823" t="s">
        <v>39</v>
      </c>
      <c r="G1823" t="s">
        <v>52</v>
      </c>
      <c r="H1823" t="s">
        <v>1787</v>
      </c>
      <c r="I1823">
        <v>263.95999999999998</v>
      </c>
      <c r="J1823">
        <v>1</v>
      </c>
      <c r="K1823">
        <v>42.89</v>
      </c>
    </row>
    <row r="1824" spans="1:11" ht="16.5" x14ac:dyDescent="0.3">
      <c r="A1824" s="1">
        <v>41987</v>
      </c>
      <c r="B1824" s="5">
        <f>YEAR(Table1[[#This Row],[Order Date]])</f>
        <v>2014</v>
      </c>
      <c r="C1824" s="5">
        <f>MONTH(Table1[[#This Row],[Order Date]])</f>
        <v>12</v>
      </c>
      <c r="D1824" t="s">
        <v>122</v>
      </c>
      <c r="E1824" t="s">
        <v>149</v>
      </c>
      <c r="F1824" t="s">
        <v>39</v>
      </c>
      <c r="G1824" t="s">
        <v>302</v>
      </c>
      <c r="H1824" t="s">
        <v>1329</v>
      </c>
      <c r="I1824">
        <v>6999.96</v>
      </c>
      <c r="J1824">
        <v>4</v>
      </c>
      <c r="K1824">
        <v>2239.9899999999998</v>
      </c>
    </row>
    <row r="1825" spans="1:11" ht="16.5" x14ac:dyDescent="0.3">
      <c r="A1825" s="1">
        <v>41987</v>
      </c>
      <c r="B1825" s="5">
        <f>YEAR(Table1[[#This Row],[Order Date]])</f>
        <v>2014</v>
      </c>
      <c r="C1825" s="5">
        <f>MONTH(Table1[[#This Row],[Order Date]])</f>
        <v>12</v>
      </c>
      <c r="D1825" t="s">
        <v>1788</v>
      </c>
      <c r="E1825" t="s">
        <v>15</v>
      </c>
      <c r="F1825" t="s">
        <v>11</v>
      </c>
      <c r="G1825" t="s">
        <v>20</v>
      </c>
      <c r="H1825" t="s">
        <v>1509</v>
      </c>
      <c r="I1825">
        <v>9.26</v>
      </c>
      <c r="J1825">
        <v>3</v>
      </c>
      <c r="K1825">
        <v>-13.9</v>
      </c>
    </row>
    <row r="1826" spans="1:11" ht="16.5" x14ac:dyDescent="0.3">
      <c r="A1826" s="1">
        <v>41988</v>
      </c>
      <c r="B1826" s="5">
        <f>YEAR(Table1[[#This Row],[Order Date]])</f>
        <v>2014</v>
      </c>
      <c r="C1826" s="5">
        <f>MONTH(Table1[[#This Row],[Order Date]])</f>
        <v>12</v>
      </c>
      <c r="D1826" t="s">
        <v>831</v>
      </c>
      <c r="E1826" t="s">
        <v>10</v>
      </c>
      <c r="F1826" t="s">
        <v>39</v>
      </c>
      <c r="G1826" t="s">
        <v>40</v>
      </c>
      <c r="H1826" t="s">
        <v>1789</v>
      </c>
      <c r="I1826">
        <v>40.68</v>
      </c>
      <c r="J1826">
        <v>3</v>
      </c>
      <c r="K1826">
        <v>-9.15</v>
      </c>
    </row>
    <row r="1827" spans="1:11" ht="16.5" x14ac:dyDescent="0.3">
      <c r="A1827" s="1">
        <v>41988</v>
      </c>
      <c r="B1827" s="5">
        <f>YEAR(Table1[[#This Row],[Order Date]])</f>
        <v>2014</v>
      </c>
      <c r="C1827" s="5">
        <f>MONTH(Table1[[#This Row],[Order Date]])</f>
        <v>12</v>
      </c>
      <c r="D1827" t="s">
        <v>831</v>
      </c>
      <c r="E1827" t="s">
        <v>10</v>
      </c>
      <c r="F1827" t="s">
        <v>34</v>
      </c>
      <c r="G1827" t="s">
        <v>35</v>
      </c>
      <c r="H1827" t="s">
        <v>633</v>
      </c>
      <c r="I1827">
        <v>763.28</v>
      </c>
      <c r="J1827">
        <v>5</v>
      </c>
      <c r="K1827">
        <v>-21.81</v>
      </c>
    </row>
    <row r="1828" spans="1:11" ht="16.5" x14ac:dyDescent="0.3">
      <c r="A1828" s="1">
        <v>41988</v>
      </c>
      <c r="B1828" s="5">
        <f>YEAR(Table1[[#This Row],[Order Date]])</f>
        <v>2014</v>
      </c>
      <c r="C1828" s="5">
        <f>MONTH(Table1[[#This Row],[Order Date]])</f>
        <v>12</v>
      </c>
      <c r="D1828" t="s">
        <v>422</v>
      </c>
      <c r="E1828" t="s">
        <v>27</v>
      </c>
      <c r="F1828" t="s">
        <v>34</v>
      </c>
      <c r="G1828" t="s">
        <v>47</v>
      </c>
      <c r="H1828" t="s">
        <v>1790</v>
      </c>
      <c r="I1828">
        <v>6.16</v>
      </c>
      <c r="J1828">
        <v>2</v>
      </c>
      <c r="K1828">
        <v>1.97</v>
      </c>
    </row>
    <row r="1829" spans="1:11" ht="16.5" x14ac:dyDescent="0.3">
      <c r="A1829" s="1">
        <v>41988</v>
      </c>
      <c r="B1829" s="5">
        <f>YEAR(Table1[[#This Row],[Order Date]])</f>
        <v>2014</v>
      </c>
      <c r="C1829" s="5">
        <f>MONTH(Table1[[#This Row],[Order Date]])</f>
        <v>12</v>
      </c>
      <c r="D1829" t="s">
        <v>1791</v>
      </c>
      <c r="E1829" t="s">
        <v>15</v>
      </c>
      <c r="F1829" t="s">
        <v>34</v>
      </c>
      <c r="G1829" t="s">
        <v>47</v>
      </c>
      <c r="H1829" t="s">
        <v>1355</v>
      </c>
      <c r="I1829">
        <v>8.5399999999999991</v>
      </c>
      <c r="J1829">
        <v>2</v>
      </c>
      <c r="K1829">
        <v>-7.48</v>
      </c>
    </row>
    <row r="1830" spans="1:11" ht="16.5" x14ac:dyDescent="0.3">
      <c r="A1830" s="1">
        <v>41988</v>
      </c>
      <c r="B1830" s="5">
        <f>YEAR(Table1[[#This Row],[Order Date]])</f>
        <v>2014</v>
      </c>
      <c r="C1830" s="5">
        <f>MONTH(Table1[[#This Row],[Order Date]])</f>
        <v>12</v>
      </c>
      <c r="D1830" t="s">
        <v>922</v>
      </c>
      <c r="E1830" t="s">
        <v>23</v>
      </c>
      <c r="F1830" t="s">
        <v>34</v>
      </c>
      <c r="G1830" t="s">
        <v>35</v>
      </c>
      <c r="H1830" t="s">
        <v>1480</v>
      </c>
      <c r="I1830">
        <v>445.8</v>
      </c>
      <c r="J1830">
        <v>7</v>
      </c>
      <c r="K1830">
        <v>-108.27</v>
      </c>
    </row>
    <row r="1831" spans="1:11" ht="16.5" x14ac:dyDescent="0.3">
      <c r="A1831" s="1">
        <v>41989</v>
      </c>
      <c r="B1831" s="5">
        <f>YEAR(Table1[[#This Row],[Order Date]])</f>
        <v>2014</v>
      </c>
      <c r="C1831" s="5">
        <f>MONTH(Table1[[#This Row],[Order Date]])</f>
        <v>12</v>
      </c>
      <c r="D1831" t="s">
        <v>519</v>
      </c>
      <c r="E1831" t="s">
        <v>123</v>
      </c>
      <c r="F1831" t="s">
        <v>11</v>
      </c>
      <c r="G1831" t="s">
        <v>20</v>
      </c>
      <c r="H1831" t="s">
        <v>1792</v>
      </c>
      <c r="I1831">
        <v>1.17</v>
      </c>
      <c r="J1831">
        <v>1</v>
      </c>
      <c r="K1831">
        <v>-0.86</v>
      </c>
    </row>
    <row r="1832" spans="1:11" ht="16.5" x14ac:dyDescent="0.3">
      <c r="A1832" s="1">
        <v>41989</v>
      </c>
      <c r="B1832" s="5">
        <f>YEAR(Table1[[#This Row],[Order Date]])</f>
        <v>2014</v>
      </c>
      <c r="C1832" s="5">
        <f>MONTH(Table1[[#This Row],[Order Date]])</f>
        <v>12</v>
      </c>
      <c r="D1832" t="s">
        <v>1793</v>
      </c>
      <c r="E1832" t="s">
        <v>27</v>
      </c>
      <c r="F1832" t="s">
        <v>34</v>
      </c>
      <c r="G1832" t="s">
        <v>47</v>
      </c>
      <c r="H1832" t="s">
        <v>1794</v>
      </c>
      <c r="I1832">
        <v>44.46</v>
      </c>
      <c r="J1832">
        <v>2</v>
      </c>
      <c r="K1832">
        <v>14.67</v>
      </c>
    </row>
    <row r="1833" spans="1:11" ht="16.5" x14ac:dyDescent="0.3">
      <c r="A1833" s="1">
        <v>41989</v>
      </c>
      <c r="B1833" s="5">
        <f>YEAR(Table1[[#This Row],[Order Date]])</f>
        <v>2014</v>
      </c>
      <c r="C1833" s="5">
        <f>MONTH(Table1[[#This Row],[Order Date]])</f>
        <v>12</v>
      </c>
      <c r="D1833" t="s">
        <v>1793</v>
      </c>
      <c r="E1833" t="s">
        <v>27</v>
      </c>
      <c r="F1833" t="s">
        <v>34</v>
      </c>
      <c r="G1833" t="s">
        <v>35</v>
      </c>
      <c r="H1833" t="s">
        <v>542</v>
      </c>
      <c r="I1833">
        <v>241.57</v>
      </c>
      <c r="J1833">
        <v>2</v>
      </c>
      <c r="K1833">
        <v>18.12</v>
      </c>
    </row>
    <row r="1834" spans="1:11" ht="16.5" x14ac:dyDescent="0.3">
      <c r="A1834" s="1">
        <v>41989</v>
      </c>
      <c r="B1834" s="5">
        <f>YEAR(Table1[[#This Row],[Order Date]])</f>
        <v>2014</v>
      </c>
      <c r="C1834" s="5">
        <f>MONTH(Table1[[#This Row],[Order Date]])</f>
        <v>12</v>
      </c>
      <c r="D1834" t="s">
        <v>1793</v>
      </c>
      <c r="E1834" t="s">
        <v>27</v>
      </c>
      <c r="F1834" t="s">
        <v>39</v>
      </c>
      <c r="G1834" t="s">
        <v>52</v>
      </c>
      <c r="H1834" t="s">
        <v>1795</v>
      </c>
      <c r="I1834">
        <v>395</v>
      </c>
      <c r="J1834">
        <v>5</v>
      </c>
      <c r="K1834">
        <v>39.5</v>
      </c>
    </row>
    <row r="1835" spans="1:11" ht="16.5" x14ac:dyDescent="0.3">
      <c r="A1835" s="1">
        <v>41989</v>
      </c>
      <c r="B1835" s="5">
        <f>YEAR(Table1[[#This Row],[Order Date]])</f>
        <v>2014</v>
      </c>
      <c r="C1835" s="5">
        <f>MONTH(Table1[[#This Row],[Order Date]])</f>
        <v>12</v>
      </c>
      <c r="D1835" t="s">
        <v>1793</v>
      </c>
      <c r="E1835" t="s">
        <v>27</v>
      </c>
      <c r="F1835" t="s">
        <v>39</v>
      </c>
      <c r="G1835" t="s">
        <v>40</v>
      </c>
      <c r="H1835" t="s">
        <v>41</v>
      </c>
      <c r="I1835">
        <v>627.16999999999996</v>
      </c>
      <c r="J1835">
        <v>4</v>
      </c>
      <c r="K1835">
        <v>70.56</v>
      </c>
    </row>
    <row r="1836" spans="1:11" ht="16.5" x14ac:dyDescent="0.3">
      <c r="A1836" s="1">
        <v>41989</v>
      </c>
      <c r="B1836" s="5">
        <f>YEAR(Table1[[#This Row],[Order Date]])</f>
        <v>2014</v>
      </c>
      <c r="C1836" s="5">
        <f>MONTH(Table1[[#This Row],[Order Date]])</f>
        <v>12</v>
      </c>
      <c r="D1836" t="s">
        <v>452</v>
      </c>
      <c r="E1836" t="s">
        <v>123</v>
      </c>
      <c r="F1836" t="s">
        <v>34</v>
      </c>
      <c r="G1836" t="s">
        <v>35</v>
      </c>
      <c r="H1836" t="s">
        <v>723</v>
      </c>
      <c r="I1836">
        <v>1013.83</v>
      </c>
      <c r="J1836">
        <v>9</v>
      </c>
      <c r="K1836">
        <v>101.38</v>
      </c>
    </row>
    <row r="1837" spans="1:11" ht="16.5" x14ac:dyDescent="0.3">
      <c r="A1837" s="1">
        <v>41989</v>
      </c>
      <c r="B1837" s="5">
        <f>YEAR(Table1[[#This Row],[Order Date]])</f>
        <v>2014</v>
      </c>
      <c r="C1837" s="5">
        <f>MONTH(Table1[[#This Row],[Order Date]])</f>
        <v>12</v>
      </c>
      <c r="D1837" t="s">
        <v>452</v>
      </c>
      <c r="E1837" t="s">
        <v>123</v>
      </c>
      <c r="F1837" t="s">
        <v>11</v>
      </c>
      <c r="G1837" t="s">
        <v>43</v>
      </c>
      <c r="H1837" t="s">
        <v>1796</v>
      </c>
      <c r="I1837">
        <v>1.98</v>
      </c>
      <c r="J1837">
        <v>2</v>
      </c>
      <c r="K1837">
        <v>0.67</v>
      </c>
    </row>
    <row r="1838" spans="1:11" ht="16.5" x14ac:dyDescent="0.3">
      <c r="A1838" s="1">
        <v>41989</v>
      </c>
      <c r="B1838" s="5">
        <f>YEAR(Table1[[#This Row],[Order Date]])</f>
        <v>2014</v>
      </c>
      <c r="C1838" s="5">
        <f>MONTH(Table1[[#This Row],[Order Date]])</f>
        <v>12</v>
      </c>
      <c r="D1838" t="s">
        <v>143</v>
      </c>
      <c r="E1838" t="s">
        <v>10</v>
      </c>
      <c r="F1838" t="s">
        <v>11</v>
      </c>
      <c r="G1838" t="s">
        <v>12</v>
      </c>
      <c r="H1838" t="s">
        <v>507</v>
      </c>
      <c r="I1838">
        <v>36.29</v>
      </c>
      <c r="J1838">
        <v>7</v>
      </c>
      <c r="K1838">
        <v>12.7</v>
      </c>
    </row>
    <row r="1839" spans="1:11" ht="16.5" x14ac:dyDescent="0.3">
      <c r="A1839" s="1">
        <v>41989</v>
      </c>
      <c r="B1839" s="5">
        <f>YEAR(Table1[[#This Row],[Order Date]])</f>
        <v>2014</v>
      </c>
      <c r="C1839" s="5">
        <f>MONTH(Table1[[#This Row],[Order Date]])</f>
        <v>12</v>
      </c>
      <c r="D1839" t="s">
        <v>143</v>
      </c>
      <c r="E1839" t="s">
        <v>10</v>
      </c>
      <c r="F1839" t="s">
        <v>34</v>
      </c>
      <c r="G1839" t="s">
        <v>47</v>
      </c>
      <c r="H1839" t="s">
        <v>1205</v>
      </c>
      <c r="I1839">
        <v>56.57</v>
      </c>
      <c r="J1839">
        <v>2</v>
      </c>
      <c r="K1839">
        <v>-74.95</v>
      </c>
    </row>
    <row r="1840" spans="1:11" ht="16.5" x14ac:dyDescent="0.3">
      <c r="A1840" s="1">
        <v>41989</v>
      </c>
      <c r="B1840" s="5">
        <f>YEAR(Table1[[#This Row],[Order Date]])</f>
        <v>2014</v>
      </c>
      <c r="C1840" s="5">
        <f>MONTH(Table1[[#This Row],[Order Date]])</f>
        <v>12</v>
      </c>
      <c r="D1840" t="s">
        <v>1797</v>
      </c>
      <c r="E1840" t="s">
        <v>110</v>
      </c>
      <c r="F1840" t="s">
        <v>11</v>
      </c>
      <c r="G1840" t="s">
        <v>12</v>
      </c>
      <c r="H1840" t="s">
        <v>1132</v>
      </c>
      <c r="I1840">
        <v>114.2</v>
      </c>
      <c r="J1840">
        <v>5</v>
      </c>
      <c r="K1840">
        <v>52.53</v>
      </c>
    </row>
    <row r="1841" spans="1:11" ht="16.5" x14ac:dyDescent="0.3">
      <c r="A1841" s="1">
        <v>41989</v>
      </c>
      <c r="B1841" s="5">
        <f>YEAR(Table1[[#This Row],[Order Date]])</f>
        <v>2014</v>
      </c>
      <c r="C1841" s="5">
        <f>MONTH(Table1[[#This Row],[Order Date]])</f>
        <v>12</v>
      </c>
      <c r="D1841" t="s">
        <v>1798</v>
      </c>
      <c r="E1841" t="s">
        <v>27</v>
      </c>
      <c r="F1841" t="s">
        <v>34</v>
      </c>
      <c r="G1841" t="s">
        <v>35</v>
      </c>
      <c r="H1841" t="s">
        <v>1726</v>
      </c>
      <c r="I1841">
        <v>1403.92</v>
      </c>
      <c r="J1841">
        <v>5</v>
      </c>
      <c r="K1841">
        <v>70.2</v>
      </c>
    </row>
    <row r="1842" spans="1:11" ht="16.5" x14ac:dyDescent="0.3">
      <c r="A1842" s="1">
        <v>41989</v>
      </c>
      <c r="B1842" s="5">
        <f>YEAR(Table1[[#This Row],[Order Date]])</f>
        <v>2014</v>
      </c>
      <c r="C1842" s="5">
        <f>MONTH(Table1[[#This Row],[Order Date]])</f>
        <v>12</v>
      </c>
      <c r="D1842" t="s">
        <v>732</v>
      </c>
      <c r="E1842" t="s">
        <v>55</v>
      </c>
      <c r="F1842" t="s">
        <v>39</v>
      </c>
      <c r="G1842" t="s">
        <v>52</v>
      </c>
      <c r="H1842" t="s">
        <v>1008</v>
      </c>
      <c r="I1842">
        <v>99.98</v>
      </c>
      <c r="J1842">
        <v>2</v>
      </c>
      <c r="K1842">
        <v>8</v>
      </c>
    </row>
    <row r="1843" spans="1:11" ht="16.5" x14ac:dyDescent="0.3">
      <c r="A1843" s="1">
        <v>41989</v>
      </c>
      <c r="B1843" s="5">
        <f>YEAR(Table1[[#This Row],[Order Date]])</f>
        <v>2014</v>
      </c>
      <c r="C1843" s="5">
        <f>MONTH(Table1[[#This Row],[Order Date]])</f>
        <v>12</v>
      </c>
      <c r="D1843" t="s">
        <v>732</v>
      </c>
      <c r="E1843" t="s">
        <v>55</v>
      </c>
      <c r="F1843" t="s">
        <v>34</v>
      </c>
      <c r="G1843" t="s">
        <v>47</v>
      </c>
      <c r="H1843" t="s">
        <v>117</v>
      </c>
      <c r="I1843">
        <v>29.46</v>
      </c>
      <c r="J1843">
        <v>6</v>
      </c>
      <c r="K1843">
        <v>9.7200000000000006</v>
      </c>
    </row>
    <row r="1844" spans="1:11" ht="16.5" x14ac:dyDescent="0.3">
      <c r="A1844" s="1">
        <v>41989</v>
      </c>
      <c r="B1844" s="5">
        <f>YEAR(Table1[[#This Row],[Order Date]])</f>
        <v>2014</v>
      </c>
      <c r="C1844" s="5">
        <f>MONTH(Table1[[#This Row],[Order Date]])</f>
        <v>12</v>
      </c>
      <c r="D1844" t="s">
        <v>1799</v>
      </c>
      <c r="E1844" t="s">
        <v>10</v>
      </c>
      <c r="F1844" t="s">
        <v>39</v>
      </c>
      <c r="G1844" t="s">
        <v>52</v>
      </c>
      <c r="H1844" t="s">
        <v>486</v>
      </c>
      <c r="I1844">
        <v>319.97000000000003</v>
      </c>
      <c r="J1844">
        <v>4</v>
      </c>
      <c r="K1844">
        <v>95.99</v>
      </c>
    </row>
    <row r="1845" spans="1:11" ht="16.5" x14ac:dyDescent="0.3">
      <c r="A1845" s="1">
        <v>41989</v>
      </c>
      <c r="B1845" s="5">
        <f>YEAR(Table1[[#This Row],[Order Date]])</f>
        <v>2014</v>
      </c>
      <c r="C1845" s="5">
        <f>MONTH(Table1[[#This Row],[Order Date]])</f>
        <v>12</v>
      </c>
      <c r="D1845" t="s">
        <v>1799</v>
      </c>
      <c r="E1845" t="s">
        <v>10</v>
      </c>
      <c r="F1845" t="s">
        <v>34</v>
      </c>
      <c r="G1845" t="s">
        <v>47</v>
      </c>
      <c r="H1845" t="s">
        <v>1404</v>
      </c>
      <c r="I1845">
        <v>8.6199999999999992</v>
      </c>
      <c r="J1845">
        <v>7</v>
      </c>
      <c r="K1845">
        <v>-2.59</v>
      </c>
    </row>
    <row r="1846" spans="1:11" ht="16.5" x14ac:dyDescent="0.3">
      <c r="A1846" s="1">
        <v>41990</v>
      </c>
      <c r="B1846" s="5">
        <f>YEAR(Table1[[#This Row],[Order Date]])</f>
        <v>2014</v>
      </c>
      <c r="C1846" s="5">
        <f>MONTH(Table1[[#This Row],[Order Date]])</f>
        <v>12</v>
      </c>
      <c r="D1846" t="s">
        <v>1610</v>
      </c>
      <c r="E1846" t="s">
        <v>30</v>
      </c>
      <c r="F1846" t="s">
        <v>11</v>
      </c>
      <c r="G1846" t="s">
        <v>24</v>
      </c>
      <c r="H1846" t="s">
        <v>466</v>
      </c>
      <c r="I1846">
        <v>40.049999999999997</v>
      </c>
      <c r="J1846">
        <v>3</v>
      </c>
      <c r="K1846">
        <v>11.21</v>
      </c>
    </row>
    <row r="1847" spans="1:11" ht="16.5" x14ac:dyDescent="0.3">
      <c r="A1847" s="1">
        <v>41990</v>
      </c>
      <c r="B1847" s="5">
        <f>YEAR(Table1[[#This Row],[Order Date]])</f>
        <v>2014</v>
      </c>
      <c r="C1847" s="5">
        <f>MONTH(Table1[[#This Row],[Order Date]])</f>
        <v>12</v>
      </c>
      <c r="D1847" t="s">
        <v>1800</v>
      </c>
      <c r="E1847" t="s">
        <v>78</v>
      </c>
      <c r="F1847" t="s">
        <v>11</v>
      </c>
      <c r="G1847" t="s">
        <v>20</v>
      </c>
      <c r="H1847" t="s">
        <v>937</v>
      </c>
      <c r="I1847">
        <v>5.48</v>
      </c>
      <c r="J1847">
        <v>4</v>
      </c>
      <c r="K1847">
        <v>-4.0199999999999996</v>
      </c>
    </row>
    <row r="1848" spans="1:11" ht="16.5" x14ac:dyDescent="0.3">
      <c r="A1848" s="1">
        <v>41992</v>
      </c>
      <c r="B1848" s="5">
        <f>YEAR(Table1[[#This Row],[Order Date]])</f>
        <v>2014</v>
      </c>
      <c r="C1848" s="5">
        <f>MONTH(Table1[[#This Row],[Order Date]])</f>
        <v>12</v>
      </c>
      <c r="D1848" t="s">
        <v>1801</v>
      </c>
      <c r="E1848" t="s">
        <v>123</v>
      </c>
      <c r="F1848" t="s">
        <v>11</v>
      </c>
      <c r="G1848" t="s">
        <v>20</v>
      </c>
      <c r="H1848" t="s">
        <v>310</v>
      </c>
      <c r="I1848">
        <v>4.8099999999999996</v>
      </c>
      <c r="J1848">
        <v>2</v>
      </c>
      <c r="K1848">
        <v>-3.69</v>
      </c>
    </row>
    <row r="1849" spans="1:11" ht="16.5" x14ac:dyDescent="0.3">
      <c r="A1849" s="1">
        <v>41992</v>
      </c>
      <c r="B1849" s="5">
        <f>YEAR(Table1[[#This Row],[Order Date]])</f>
        <v>2014</v>
      </c>
      <c r="C1849" s="5">
        <f>MONTH(Table1[[#This Row],[Order Date]])</f>
        <v>12</v>
      </c>
      <c r="D1849" t="s">
        <v>1801</v>
      </c>
      <c r="E1849" t="s">
        <v>123</v>
      </c>
      <c r="F1849" t="s">
        <v>39</v>
      </c>
      <c r="G1849" t="s">
        <v>52</v>
      </c>
      <c r="H1849" t="s">
        <v>1802</v>
      </c>
      <c r="I1849">
        <v>247.8</v>
      </c>
      <c r="J1849">
        <v>5</v>
      </c>
      <c r="K1849">
        <v>-18.59</v>
      </c>
    </row>
    <row r="1850" spans="1:11" ht="16.5" x14ac:dyDescent="0.3">
      <c r="A1850" s="1">
        <v>41992</v>
      </c>
      <c r="B1850" s="5">
        <f>YEAR(Table1[[#This Row],[Order Date]])</f>
        <v>2014</v>
      </c>
      <c r="C1850" s="5">
        <f>MONTH(Table1[[#This Row],[Order Date]])</f>
        <v>12</v>
      </c>
      <c r="D1850" t="s">
        <v>1803</v>
      </c>
      <c r="E1850" t="s">
        <v>488</v>
      </c>
      <c r="F1850" t="s">
        <v>11</v>
      </c>
      <c r="G1850" t="s">
        <v>20</v>
      </c>
      <c r="H1850" t="s">
        <v>1804</v>
      </c>
      <c r="I1850">
        <v>152.76</v>
      </c>
      <c r="J1850">
        <v>6</v>
      </c>
      <c r="K1850">
        <v>74.849999999999994</v>
      </c>
    </row>
    <row r="1851" spans="1:11" ht="16.5" x14ac:dyDescent="0.3">
      <c r="A1851" s="1">
        <v>41992</v>
      </c>
      <c r="B1851" s="5">
        <f>YEAR(Table1[[#This Row],[Order Date]])</f>
        <v>2014</v>
      </c>
      <c r="C1851" s="5">
        <f>MONTH(Table1[[#This Row],[Order Date]])</f>
        <v>12</v>
      </c>
      <c r="D1851" t="s">
        <v>1803</v>
      </c>
      <c r="E1851" t="s">
        <v>488</v>
      </c>
      <c r="F1851" t="s">
        <v>11</v>
      </c>
      <c r="G1851" t="s">
        <v>200</v>
      </c>
      <c r="H1851" t="s">
        <v>1578</v>
      </c>
      <c r="I1851">
        <v>7.27</v>
      </c>
      <c r="J1851">
        <v>1</v>
      </c>
      <c r="K1851">
        <v>1.96</v>
      </c>
    </row>
    <row r="1852" spans="1:11" ht="16.5" x14ac:dyDescent="0.3">
      <c r="A1852" s="1">
        <v>41992</v>
      </c>
      <c r="B1852" s="5">
        <f>YEAR(Table1[[#This Row],[Order Date]])</f>
        <v>2014</v>
      </c>
      <c r="C1852" s="5">
        <f>MONTH(Table1[[#This Row],[Order Date]])</f>
        <v>12</v>
      </c>
      <c r="D1852" t="s">
        <v>1803</v>
      </c>
      <c r="E1852" t="s">
        <v>488</v>
      </c>
      <c r="F1852" t="s">
        <v>34</v>
      </c>
      <c r="G1852" t="s">
        <v>35</v>
      </c>
      <c r="H1852" t="s">
        <v>1805</v>
      </c>
      <c r="I1852">
        <v>1819.86</v>
      </c>
      <c r="J1852">
        <v>14</v>
      </c>
      <c r="K1852">
        <v>163.79</v>
      </c>
    </row>
    <row r="1853" spans="1:11" ht="16.5" x14ac:dyDescent="0.3">
      <c r="A1853" s="1">
        <v>41992</v>
      </c>
      <c r="B1853" s="5">
        <f>YEAR(Table1[[#This Row],[Order Date]])</f>
        <v>2014</v>
      </c>
      <c r="C1853" s="5">
        <f>MONTH(Table1[[#This Row],[Order Date]])</f>
        <v>12</v>
      </c>
      <c r="D1853" t="s">
        <v>788</v>
      </c>
      <c r="E1853" t="s">
        <v>27</v>
      </c>
      <c r="F1853" t="s">
        <v>11</v>
      </c>
      <c r="G1853" t="s">
        <v>16</v>
      </c>
      <c r="H1853" t="s">
        <v>906</v>
      </c>
      <c r="I1853">
        <v>14.62</v>
      </c>
      <c r="J1853">
        <v>2</v>
      </c>
      <c r="K1853">
        <v>6.87</v>
      </c>
    </row>
    <row r="1854" spans="1:11" ht="16.5" x14ac:dyDescent="0.3">
      <c r="A1854" s="1">
        <v>41992</v>
      </c>
      <c r="B1854" s="5">
        <f>YEAR(Table1[[#This Row],[Order Date]])</f>
        <v>2014</v>
      </c>
      <c r="C1854" s="5">
        <f>MONTH(Table1[[#This Row],[Order Date]])</f>
        <v>12</v>
      </c>
      <c r="D1854" t="s">
        <v>788</v>
      </c>
      <c r="E1854" t="s">
        <v>27</v>
      </c>
      <c r="F1854" t="s">
        <v>11</v>
      </c>
      <c r="G1854" t="s">
        <v>43</v>
      </c>
      <c r="H1854" t="s">
        <v>1806</v>
      </c>
      <c r="I1854">
        <v>22.55</v>
      </c>
      <c r="J1854">
        <v>5</v>
      </c>
      <c r="K1854">
        <v>8.7899999999999991</v>
      </c>
    </row>
    <row r="1855" spans="1:11" ht="16.5" x14ac:dyDescent="0.3">
      <c r="A1855" s="1">
        <v>41992</v>
      </c>
      <c r="B1855" s="5">
        <f>YEAR(Table1[[#This Row],[Order Date]])</f>
        <v>2014</v>
      </c>
      <c r="C1855" s="5">
        <f>MONTH(Table1[[#This Row],[Order Date]])</f>
        <v>12</v>
      </c>
      <c r="D1855" t="s">
        <v>788</v>
      </c>
      <c r="E1855" t="s">
        <v>27</v>
      </c>
      <c r="F1855" t="s">
        <v>39</v>
      </c>
      <c r="G1855" t="s">
        <v>40</v>
      </c>
      <c r="H1855" t="s">
        <v>1807</v>
      </c>
      <c r="I1855">
        <v>583.79999999999995</v>
      </c>
      <c r="J1855">
        <v>5</v>
      </c>
      <c r="K1855">
        <v>72.98</v>
      </c>
    </row>
    <row r="1856" spans="1:11" ht="16.5" x14ac:dyDescent="0.3">
      <c r="A1856" s="1">
        <v>41992</v>
      </c>
      <c r="B1856" s="5">
        <f>YEAR(Table1[[#This Row],[Order Date]])</f>
        <v>2014</v>
      </c>
      <c r="C1856" s="5">
        <f>MONTH(Table1[[#This Row],[Order Date]])</f>
        <v>12</v>
      </c>
      <c r="D1856" t="s">
        <v>788</v>
      </c>
      <c r="E1856" t="s">
        <v>27</v>
      </c>
      <c r="F1856" t="s">
        <v>39</v>
      </c>
      <c r="G1856" t="s">
        <v>40</v>
      </c>
      <c r="H1856" t="s">
        <v>1808</v>
      </c>
      <c r="I1856">
        <v>211.17</v>
      </c>
      <c r="J1856">
        <v>4</v>
      </c>
      <c r="K1856">
        <v>15.84</v>
      </c>
    </row>
    <row r="1857" spans="1:11" ht="16.5" x14ac:dyDescent="0.3">
      <c r="A1857" s="1">
        <v>41992</v>
      </c>
      <c r="B1857" s="5">
        <f>YEAR(Table1[[#This Row],[Order Date]])</f>
        <v>2014</v>
      </c>
      <c r="C1857" s="5">
        <f>MONTH(Table1[[#This Row],[Order Date]])</f>
        <v>12</v>
      </c>
      <c r="D1857" t="s">
        <v>128</v>
      </c>
      <c r="E1857" t="s">
        <v>15</v>
      </c>
      <c r="F1857" t="s">
        <v>39</v>
      </c>
      <c r="G1857" t="s">
        <v>40</v>
      </c>
      <c r="H1857" t="s">
        <v>1809</v>
      </c>
      <c r="I1857">
        <v>323.98</v>
      </c>
      <c r="J1857">
        <v>3</v>
      </c>
      <c r="K1857">
        <v>36.450000000000003</v>
      </c>
    </row>
    <row r="1858" spans="1:11" ht="16.5" x14ac:dyDescent="0.3">
      <c r="A1858" s="1">
        <v>41992</v>
      </c>
      <c r="B1858" s="5">
        <f>YEAR(Table1[[#This Row],[Order Date]])</f>
        <v>2014</v>
      </c>
      <c r="C1858" s="5">
        <f>MONTH(Table1[[#This Row],[Order Date]])</f>
        <v>12</v>
      </c>
      <c r="D1858" t="s">
        <v>128</v>
      </c>
      <c r="E1858" t="s">
        <v>15</v>
      </c>
      <c r="F1858" t="s">
        <v>11</v>
      </c>
      <c r="G1858" t="s">
        <v>12</v>
      </c>
      <c r="H1858" t="s">
        <v>1116</v>
      </c>
      <c r="I1858">
        <v>15.55</v>
      </c>
      <c r="J1858">
        <v>3</v>
      </c>
      <c r="K1858">
        <v>5.44</v>
      </c>
    </row>
    <row r="1859" spans="1:11" ht="16.5" x14ac:dyDescent="0.3">
      <c r="A1859" s="1">
        <v>41992</v>
      </c>
      <c r="B1859" s="5">
        <f>YEAR(Table1[[#This Row],[Order Date]])</f>
        <v>2014</v>
      </c>
      <c r="C1859" s="5">
        <f>MONTH(Table1[[#This Row],[Order Date]])</f>
        <v>12</v>
      </c>
      <c r="D1859" t="s">
        <v>128</v>
      </c>
      <c r="E1859" t="s">
        <v>15</v>
      </c>
      <c r="F1859" t="s">
        <v>11</v>
      </c>
      <c r="G1859" t="s">
        <v>18</v>
      </c>
      <c r="H1859" t="s">
        <v>1810</v>
      </c>
      <c r="I1859">
        <v>32.590000000000003</v>
      </c>
      <c r="J1859">
        <v>3</v>
      </c>
      <c r="K1859">
        <v>-7.74</v>
      </c>
    </row>
    <row r="1860" spans="1:11" ht="16.5" x14ac:dyDescent="0.3">
      <c r="A1860" s="1">
        <v>41993</v>
      </c>
      <c r="B1860" s="5">
        <f>YEAR(Table1[[#This Row],[Order Date]])</f>
        <v>2014</v>
      </c>
      <c r="C1860" s="5">
        <f>MONTH(Table1[[#This Row],[Order Date]])</f>
        <v>12</v>
      </c>
      <c r="D1860" t="s">
        <v>1811</v>
      </c>
      <c r="E1860" t="s">
        <v>55</v>
      </c>
      <c r="F1860" t="s">
        <v>11</v>
      </c>
      <c r="G1860" t="s">
        <v>18</v>
      </c>
      <c r="H1860" t="s">
        <v>133</v>
      </c>
      <c r="I1860">
        <v>122.48</v>
      </c>
      <c r="J1860">
        <v>2</v>
      </c>
      <c r="K1860">
        <v>0</v>
      </c>
    </row>
    <row r="1861" spans="1:11" ht="16.5" x14ac:dyDescent="0.3">
      <c r="A1861" s="1">
        <v>41993</v>
      </c>
      <c r="B1861" s="5">
        <f>YEAR(Table1[[#This Row],[Order Date]])</f>
        <v>2014</v>
      </c>
      <c r="C1861" s="5">
        <f>MONTH(Table1[[#This Row],[Order Date]])</f>
        <v>12</v>
      </c>
      <c r="D1861" t="s">
        <v>1811</v>
      </c>
      <c r="E1861" t="s">
        <v>55</v>
      </c>
      <c r="F1861" t="s">
        <v>34</v>
      </c>
      <c r="G1861" t="s">
        <v>145</v>
      </c>
      <c r="H1861" t="s">
        <v>1812</v>
      </c>
      <c r="I1861">
        <v>2244.48</v>
      </c>
      <c r="J1861">
        <v>7</v>
      </c>
      <c r="K1861">
        <v>493.79</v>
      </c>
    </row>
    <row r="1862" spans="1:11" ht="16.5" x14ac:dyDescent="0.3">
      <c r="A1862" s="1">
        <v>41993</v>
      </c>
      <c r="B1862" s="5">
        <f>YEAR(Table1[[#This Row],[Order Date]])</f>
        <v>2014</v>
      </c>
      <c r="C1862" s="5">
        <f>MONTH(Table1[[#This Row],[Order Date]])</f>
        <v>12</v>
      </c>
      <c r="D1862" t="s">
        <v>1811</v>
      </c>
      <c r="E1862" t="s">
        <v>55</v>
      </c>
      <c r="F1862" t="s">
        <v>11</v>
      </c>
      <c r="G1862" t="s">
        <v>20</v>
      </c>
      <c r="H1862" t="s">
        <v>781</v>
      </c>
      <c r="I1862">
        <v>62.31</v>
      </c>
      <c r="J1862">
        <v>3</v>
      </c>
      <c r="K1862">
        <v>29.29</v>
      </c>
    </row>
    <row r="1863" spans="1:11" ht="16.5" x14ac:dyDescent="0.3">
      <c r="A1863" s="1">
        <v>41993</v>
      </c>
      <c r="B1863" s="5">
        <f>YEAR(Table1[[#This Row],[Order Date]])</f>
        <v>2014</v>
      </c>
      <c r="C1863" s="5">
        <f>MONTH(Table1[[#This Row],[Order Date]])</f>
        <v>12</v>
      </c>
      <c r="D1863" t="s">
        <v>1811</v>
      </c>
      <c r="E1863" t="s">
        <v>55</v>
      </c>
      <c r="F1863" t="s">
        <v>34</v>
      </c>
      <c r="G1863" t="s">
        <v>145</v>
      </c>
      <c r="H1863" t="s">
        <v>1501</v>
      </c>
      <c r="I1863">
        <v>455.1</v>
      </c>
      <c r="J1863">
        <v>2</v>
      </c>
      <c r="K1863">
        <v>100.12</v>
      </c>
    </row>
    <row r="1864" spans="1:11" ht="16.5" x14ac:dyDescent="0.3">
      <c r="A1864" s="1">
        <v>41993</v>
      </c>
      <c r="B1864" s="5">
        <f>YEAR(Table1[[#This Row],[Order Date]])</f>
        <v>2014</v>
      </c>
      <c r="C1864" s="5">
        <f>MONTH(Table1[[#This Row],[Order Date]])</f>
        <v>12</v>
      </c>
      <c r="D1864" t="s">
        <v>1121</v>
      </c>
      <c r="E1864" t="s">
        <v>164</v>
      </c>
      <c r="F1864" t="s">
        <v>11</v>
      </c>
      <c r="G1864" t="s">
        <v>16</v>
      </c>
      <c r="H1864" t="s">
        <v>1716</v>
      </c>
      <c r="I1864">
        <v>31.05</v>
      </c>
      <c r="J1864">
        <v>3</v>
      </c>
      <c r="K1864">
        <v>14.9</v>
      </c>
    </row>
    <row r="1865" spans="1:11" ht="16.5" x14ac:dyDescent="0.3">
      <c r="A1865" s="1">
        <v>41993</v>
      </c>
      <c r="B1865" s="5">
        <f>YEAR(Table1[[#This Row],[Order Date]])</f>
        <v>2014</v>
      </c>
      <c r="C1865" s="5">
        <f>MONTH(Table1[[#This Row],[Order Date]])</f>
        <v>12</v>
      </c>
      <c r="D1865" t="s">
        <v>1813</v>
      </c>
      <c r="E1865" t="s">
        <v>120</v>
      </c>
      <c r="F1865" t="s">
        <v>11</v>
      </c>
      <c r="G1865" t="s">
        <v>92</v>
      </c>
      <c r="H1865" t="s">
        <v>1814</v>
      </c>
      <c r="I1865">
        <v>43.51</v>
      </c>
      <c r="J1865">
        <v>7</v>
      </c>
      <c r="K1865">
        <v>3.81</v>
      </c>
    </row>
    <row r="1866" spans="1:11" ht="16.5" x14ac:dyDescent="0.3">
      <c r="A1866" s="1">
        <v>41993</v>
      </c>
      <c r="B1866" s="5">
        <f>YEAR(Table1[[#This Row],[Order Date]])</f>
        <v>2014</v>
      </c>
      <c r="C1866" s="5">
        <f>MONTH(Table1[[#This Row],[Order Date]])</f>
        <v>12</v>
      </c>
      <c r="D1866" t="s">
        <v>1813</v>
      </c>
      <c r="E1866" t="s">
        <v>120</v>
      </c>
      <c r="F1866" t="s">
        <v>34</v>
      </c>
      <c r="G1866" t="s">
        <v>35</v>
      </c>
      <c r="H1866" t="s">
        <v>1237</v>
      </c>
      <c r="I1866">
        <v>662.88</v>
      </c>
      <c r="J1866">
        <v>3</v>
      </c>
      <c r="K1866">
        <v>74.569999999999993</v>
      </c>
    </row>
    <row r="1867" spans="1:11" ht="16.5" x14ac:dyDescent="0.3">
      <c r="A1867" s="1">
        <v>41993</v>
      </c>
      <c r="B1867" s="5">
        <f>YEAR(Table1[[#This Row],[Order Date]])</f>
        <v>2014</v>
      </c>
      <c r="C1867" s="5">
        <f>MONTH(Table1[[#This Row],[Order Date]])</f>
        <v>12</v>
      </c>
      <c r="D1867" t="s">
        <v>1813</v>
      </c>
      <c r="E1867" t="s">
        <v>120</v>
      </c>
      <c r="F1867" t="s">
        <v>11</v>
      </c>
      <c r="G1867" t="s">
        <v>12</v>
      </c>
      <c r="H1867" t="s">
        <v>640</v>
      </c>
      <c r="I1867">
        <v>25.92</v>
      </c>
      <c r="J1867">
        <v>5</v>
      </c>
      <c r="K1867">
        <v>9.07</v>
      </c>
    </row>
    <row r="1868" spans="1:11" ht="16.5" x14ac:dyDescent="0.3">
      <c r="A1868" s="1">
        <v>41993</v>
      </c>
      <c r="B1868" s="5">
        <f>YEAR(Table1[[#This Row],[Order Date]])</f>
        <v>2014</v>
      </c>
      <c r="C1868" s="5">
        <f>MONTH(Table1[[#This Row],[Order Date]])</f>
        <v>12</v>
      </c>
      <c r="D1868" t="s">
        <v>904</v>
      </c>
      <c r="E1868" t="s">
        <v>27</v>
      </c>
      <c r="F1868" t="s">
        <v>11</v>
      </c>
      <c r="G1868" t="s">
        <v>20</v>
      </c>
      <c r="H1868" t="s">
        <v>37</v>
      </c>
      <c r="I1868">
        <v>487.98</v>
      </c>
      <c r="J1868">
        <v>2</v>
      </c>
      <c r="K1868">
        <v>152.5</v>
      </c>
    </row>
    <row r="1869" spans="1:11" ht="16.5" x14ac:dyDescent="0.3">
      <c r="A1869" s="1">
        <v>41993</v>
      </c>
      <c r="B1869" s="5">
        <f>YEAR(Table1[[#This Row],[Order Date]])</f>
        <v>2014</v>
      </c>
      <c r="C1869" s="5">
        <f>MONTH(Table1[[#This Row],[Order Date]])</f>
        <v>12</v>
      </c>
      <c r="D1869" t="s">
        <v>904</v>
      </c>
      <c r="E1869" t="s">
        <v>27</v>
      </c>
      <c r="F1869" t="s">
        <v>11</v>
      </c>
      <c r="G1869" t="s">
        <v>24</v>
      </c>
      <c r="H1869" t="s">
        <v>484</v>
      </c>
      <c r="I1869">
        <v>47.3</v>
      </c>
      <c r="J1869">
        <v>2</v>
      </c>
      <c r="K1869">
        <v>12.3</v>
      </c>
    </row>
    <row r="1870" spans="1:11" ht="16.5" x14ac:dyDescent="0.3">
      <c r="A1870" s="1">
        <v>41993</v>
      </c>
      <c r="B1870" s="5">
        <f>YEAR(Table1[[#This Row],[Order Date]])</f>
        <v>2014</v>
      </c>
      <c r="C1870" s="5">
        <f>MONTH(Table1[[#This Row],[Order Date]])</f>
        <v>12</v>
      </c>
      <c r="D1870" t="s">
        <v>904</v>
      </c>
      <c r="E1870" t="s">
        <v>27</v>
      </c>
      <c r="F1870" t="s">
        <v>11</v>
      </c>
      <c r="G1870" t="s">
        <v>24</v>
      </c>
      <c r="H1870" t="s">
        <v>1815</v>
      </c>
      <c r="I1870">
        <v>4.13</v>
      </c>
      <c r="J1870">
        <v>1</v>
      </c>
      <c r="K1870">
        <v>1.1599999999999999</v>
      </c>
    </row>
    <row r="1871" spans="1:11" ht="16.5" x14ac:dyDescent="0.3">
      <c r="A1871" s="1">
        <v>41993</v>
      </c>
      <c r="B1871" s="5">
        <f>YEAR(Table1[[#This Row],[Order Date]])</f>
        <v>2014</v>
      </c>
      <c r="C1871" s="5">
        <f>MONTH(Table1[[#This Row],[Order Date]])</f>
        <v>12</v>
      </c>
      <c r="D1871" t="s">
        <v>904</v>
      </c>
      <c r="E1871" t="s">
        <v>27</v>
      </c>
      <c r="F1871" t="s">
        <v>11</v>
      </c>
      <c r="G1871" t="s">
        <v>20</v>
      </c>
      <c r="H1871" t="s">
        <v>300</v>
      </c>
      <c r="I1871">
        <v>155.12</v>
      </c>
      <c r="J1871">
        <v>5</v>
      </c>
      <c r="K1871">
        <v>50.41</v>
      </c>
    </row>
    <row r="1872" spans="1:11" ht="16.5" x14ac:dyDescent="0.3">
      <c r="A1872" s="1">
        <v>41993</v>
      </c>
      <c r="B1872" s="5">
        <f>YEAR(Table1[[#This Row],[Order Date]])</f>
        <v>2014</v>
      </c>
      <c r="C1872" s="5">
        <f>MONTH(Table1[[#This Row],[Order Date]])</f>
        <v>12</v>
      </c>
      <c r="D1872" t="s">
        <v>1471</v>
      </c>
      <c r="E1872" t="s">
        <v>278</v>
      </c>
      <c r="F1872" t="s">
        <v>39</v>
      </c>
      <c r="G1872" t="s">
        <v>52</v>
      </c>
      <c r="H1872" t="s">
        <v>1816</v>
      </c>
      <c r="I1872">
        <v>447.94</v>
      </c>
      <c r="J1872">
        <v>7</v>
      </c>
      <c r="K1872">
        <v>89.59</v>
      </c>
    </row>
    <row r="1873" spans="1:11" ht="16.5" x14ac:dyDescent="0.3">
      <c r="A1873" s="1">
        <v>41993</v>
      </c>
      <c r="B1873" s="5">
        <f>YEAR(Table1[[#This Row],[Order Date]])</f>
        <v>2014</v>
      </c>
      <c r="C1873" s="5">
        <f>MONTH(Table1[[#This Row],[Order Date]])</f>
        <v>12</v>
      </c>
      <c r="D1873" t="s">
        <v>1817</v>
      </c>
      <c r="E1873" t="s">
        <v>129</v>
      </c>
      <c r="F1873" t="s">
        <v>11</v>
      </c>
      <c r="G1873" t="s">
        <v>16</v>
      </c>
      <c r="H1873" t="s">
        <v>1818</v>
      </c>
      <c r="I1873">
        <v>3.69</v>
      </c>
      <c r="J1873">
        <v>1</v>
      </c>
      <c r="K1873">
        <v>1.73</v>
      </c>
    </row>
    <row r="1874" spans="1:11" ht="16.5" x14ac:dyDescent="0.3">
      <c r="A1874" s="1">
        <v>41993</v>
      </c>
      <c r="B1874" s="5">
        <f>YEAR(Table1[[#This Row],[Order Date]])</f>
        <v>2014</v>
      </c>
      <c r="C1874" s="5">
        <f>MONTH(Table1[[#This Row],[Order Date]])</f>
        <v>12</v>
      </c>
      <c r="D1874" t="s">
        <v>1817</v>
      </c>
      <c r="E1874" t="s">
        <v>129</v>
      </c>
      <c r="F1874" t="s">
        <v>11</v>
      </c>
      <c r="G1874" t="s">
        <v>20</v>
      </c>
      <c r="H1874" t="s">
        <v>1103</v>
      </c>
      <c r="I1874">
        <v>1103.97</v>
      </c>
      <c r="J1874">
        <v>3</v>
      </c>
      <c r="K1874">
        <v>496.79</v>
      </c>
    </row>
    <row r="1875" spans="1:11" ht="16.5" x14ac:dyDescent="0.3">
      <c r="A1875" s="1">
        <v>41993</v>
      </c>
      <c r="B1875" s="5">
        <f>YEAR(Table1[[#This Row],[Order Date]])</f>
        <v>2014</v>
      </c>
      <c r="C1875" s="5">
        <f>MONTH(Table1[[#This Row],[Order Date]])</f>
        <v>12</v>
      </c>
      <c r="D1875" t="s">
        <v>935</v>
      </c>
      <c r="E1875" t="s">
        <v>78</v>
      </c>
      <c r="F1875" t="s">
        <v>34</v>
      </c>
      <c r="G1875" t="s">
        <v>47</v>
      </c>
      <c r="H1875" t="s">
        <v>1715</v>
      </c>
      <c r="I1875">
        <v>190.85</v>
      </c>
      <c r="J1875">
        <v>3</v>
      </c>
      <c r="K1875">
        <v>-21.47</v>
      </c>
    </row>
    <row r="1876" spans="1:11" ht="16.5" x14ac:dyDescent="0.3">
      <c r="A1876" s="1">
        <v>41993</v>
      </c>
      <c r="B1876" s="5">
        <f>YEAR(Table1[[#This Row],[Order Date]])</f>
        <v>2014</v>
      </c>
      <c r="C1876" s="5">
        <f>MONTH(Table1[[#This Row],[Order Date]])</f>
        <v>12</v>
      </c>
      <c r="D1876" t="s">
        <v>630</v>
      </c>
      <c r="E1876" t="s">
        <v>95</v>
      </c>
      <c r="F1876" t="s">
        <v>34</v>
      </c>
      <c r="G1876" t="s">
        <v>47</v>
      </c>
      <c r="H1876" t="s">
        <v>1362</v>
      </c>
      <c r="I1876">
        <v>51.97</v>
      </c>
      <c r="J1876">
        <v>2</v>
      </c>
      <c r="K1876">
        <v>10.39</v>
      </c>
    </row>
    <row r="1877" spans="1:11" ht="16.5" x14ac:dyDescent="0.3">
      <c r="A1877" s="1">
        <v>41993</v>
      </c>
      <c r="B1877" s="5">
        <f>YEAR(Table1[[#This Row],[Order Date]])</f>
        <v>2014</v>
      </c>
      <c r="C1877" s="5">
        <f>MONTH(Table1[[#This Row],[Order Date]])</f>
        <v>12</v>
      </c>
      <c r="D1877" t="s">
        <v>630</v>
      </c>
      <c r="E1877" t="s">
        <v>95</v>
      </c>
      <c r="F1877" t="s">
        <v>39</v>
      </c>
      <c r="G1877" t="s">
        <v>52</v>
      </c>
      <c r="H1877" t="s">
        <v>84</v>
      </c>
      <c r="I1877">
        <v>71.98</v>
      </c>
      <c r="J1877">
        <v>3</v>
      </c>
      <c r="K1877">
        <v>21.59</v>
      </c>
    </row>
    <row r="1878" spans="1:11" ht="16.5" x14ac:dyDescent="0.3">
      <c r="A1878" s="1">
        <v>41993</v>
      </c>
      <c r="B1878" s="5">
        <f>YEAR(Table1[[#This Row],[Order Date]])</f>
        <v>2014</v>
      </c>
      <c r="C1878" s="5">
        <f>MONTH(Table1[[#This Row],[Order Date]])</f>
        <v>12</v>
      </c>
      <c r="D1878" t="s">
        <v>630</v>
      </c>
      <c r="E1878" t="s">
        <v>95</v>
      </c>
      <c r="F1878" t="s">
        <v>34</v>
      </c>
      <c r="G1878" t="s">
        <v>35</v>
      </c>
      <c r="H1878" t="s">
        <v>1819</v>
      </c>
      <c r="I1878">
        <v>242.35</v>
      </c>
      <c r="J1878">
        <v>3</v>
      </c>
      <c r="K1878">
        <v>-42.41</v>
      </c>
    </row>
    <row r="1879" spans="1:11" ht="16.5" x14ac:dyDescent="0.3">
      <c r="A1879" s="1">
        <v>41993</v>
      </c>
      <c r="B1879" s="5">
        <f>YEAR(Table1[[#This Row],[Order Date]])</f>
        <v>2014</v>
      </c>
      <c r="C1879" s="5">
        <f>MONTH(Table1[[#This Row],[Order Date]])</f>
        <v>12</v>
      </c>
      <c r="D1879" t="s">
        <v>630</v>
      </c>
      <c r="E1879" t="s">
        <v>95</v>
      </c>
      <c r="F1879" t="s">
        <v>11</v>
      </c>
      <c r="G1879" t="s">
        <v>12</v>
      </c>
      <c r="H1879" t="s">
        <v>1664</v>
      </c>
      <c r="I1879">
        <v>221.92</v>
      </c>
      <c r="J1879">
        <v>5</v>
      </c>
      <c r="K1879">
        <v>77.67</v>
      </c>
    </row>
    <row r="1880" spans="1:11" ht="16.5" x14ac:dyDescent="0.3">
      <c r="A1880" s="1">
        <v>41993</v>
      </c>
      <c r="B1880" s="5">
        <f>YEAR(Table1[[#This Row],[Order Date]])</f>
        <v>2014</v>
      </c>
      <c r="C1880" s="5">
        <f>MONTH(Table1[[#This Row],[Order Date]])</f>
        <v>12</v>
      </c>
      <c r="D1880" t="s">
        <v>630</v>
      </c>
      <c r="E1880" t="s">
        <v>95</v>
      </c>
      <c r="F1880" t="s">
        <v>11</v>
      </c>
      <c r="G1880" t="s">
        <v>12</v>
      </c>
      <c r="H1880" t="s">
        <v>1376</v>
      </c>
      <c r="I1880">
        <v>8.4499999999999993</v>
      </c>
      <c r="J1880">
        <v>2</v>
      </c>
      <c r="K1880">
        <v>2.64</v>
      </c>
    </row>
    <row r="1881" spans="1:11" ht="16.5" x14ac:dyDescent="0.3">
      <c r="A1881" s="1">
        <v>41993</v>
      </c>
      <c r="B1881" s="5">
        <f>YEAR(Table1[[#This Row],[Order Date]])</f>
        <v>2014</v>
      </c>
      <c r="C1881" s="5">
        <f>MONTH(Table1[[#This Row],[Order Date]])</f>
        <v>12</v>
      </c>
      <c r="D1881" t="s">
        <v>1563</v>
      </c>
      <c r="E1881" t="s">
        <v>10</v>
      </c>
      <c r="F1881" t="s">
        <v>11</v>
      </c>
      <c r="G1881" t="s">
        <v>92</v>
      </c>
      <c r="H1881" t="s">
        <v>1820</v>
      </c>
      <c r="I1881">
        <v>19.43</v>
      </c>
      <c r="J1881">
        <v>2</v>
      </c>
      <c r="K1881">
        <v>-49.55</v>
      </c>
    </row>
    <row r="1882" spans="1:11" ht="16.5" x14ac:dyDescent="0.3">
      <c r="A1882" s="1">
        <v>41993</v>
      </c>
      <c r="B1882" s="5">
        <f>YEAR(Table1[[#This Row],[Order Date]])</f>
        <v>2014</v>
      </c>
      <c r="C1882" s="5">
        <f>MONTH(Table1[[#This Row],[Order Date]])</f>
        <v>12</v>
      </c>
      <c r="D1882" t="s">
        <v>1563</v>
      </c>
      <c r="E1882" t="s">
        <v>10</v>
      </c>
      <c r="F1882" t="s">
        <v>39</v>
      </c>
      <c r="G1882" t="s">
        <v>52</v>
      </c>
      <c r="H1882" t="s">
        <v>1068</v>
      </c>
      <c r="I1882">
        <v>65.44</v>
      </c>
      <c r="J1882">
        <v>5</v>
      </c>
      <c r="K1882">
        <v>-8.18</v>
      </c>
    </row>
    <row r="1883" spans="1:11" ht="16.5" x14ac:dyDescent="0.3">
      <c r="A1883" s="1">
        <v>41993</v>
      </c>
      <c r="B1883" s="5">
        <f>YEAR(Table1[[#This Row],[Order Date]])</f>
        <v>2014</v>
      </c>
      <c r="C1883" s="5">
        <f>MONTH(Table1[[#This Row],[Order Date]])</f>
        <v>12</v>
      </c>
      <c r="D1883" t="s">
        <v>1401</v>
      </c>
      <c r="E1883" t="s">
        <v>149</v>
      </c>
      <c r="F1883" t="s">
        <v>34</v>
      </c>
      <c r="G1883" t="s">
        <v>35</v>
      </c>
      <c r="H1883" t="s">
        <v>1821</v>
      </c>
      <c r="I1883">
        <v>192.19</v>
      </c>
      <c r="J1883">
        <v>3</v>
      </c>
      <c r="K1883">
        <v>36.299999999999997</v>
      </c>
    </row>
    <row r="1884" spans="1:11" ht="16.5" x14ac:dyDescent="0.3">
      <c r="A1884" s="1">
        <v>41994</v>
      </c>
      <c r="B1884" s="5">
        <f>YEAR(Table1[[#This Row],[Order Date]])</f>
        <v>2014</v>
      </c>
      <c r="C1884" s="5">
        <f>MONTH(Table1[[#This Row],[Order Date]])</f>
        <v>12</v>
      </c>
      <c r="D1884" t="s">
        <v>363</v>
      </c>
      <c r="E1884" t="s">
        <v>27</v>
      </c>
      <c r="F1884" t="s">
        <v>34</v>
      </c>
      <c r="G1884" t="s">
        <v>35</v>
      </c>
      <c r="H1884" t="s">
        <v>1237</v>
      </c>
      <c r="I1884">
        <v>1325.76</v>
      </c>
      <c r="J1884">
        <v>6</v>
      </c>
      <c r="K1884">
        <v>149.15</v>
      </c>
    </row>
    <row r="1885" spans="1:11" ht="16.5" x14ac:dyDescent="0.3">
      <c r="A1885" s="1">
        <v>41994</v>
      </c>
      <c r="B1885" s="5">
        <f>YEAR(Table1[[#This Row],[Order Date]])</f>
        <v>2014</v>
      </c>
      <c r="C1885" s="5">
        <f>MONTH(Table1[[#This Row],[Order Date]])</f>
        <v>12</v>
      </c>
      <c r="D1885" t="s">
        <v>363</v>
      </c>
      <c r="E1885" t="s">
        <v>27</v>
      </c>
      <c r="F1885" t="s">
        <v>34</v>
      </c>
      <c r="G1885" t="s">
        <v>35</v>
      </c>
      <c r="H1885" t="s">
        <v>1679</v>
      </c>
      <c r="I1885">
        <v>572.16</v>
      </c>
      <c r="J1885">
        <v>3</v>
      </c>
      <c r="K1885">
        <v>35.76</v>
      </c>
    </row>
    <row r="1886" spans="1:11" ht="16.5" x14ac:dyDescent="0.3">
      <c r="A1886" s="1">
        <v>41994</v>
      </c>
      <c r="B1886" s="5">
        <f>YEAR(Table1[[#This Row],[Order Date]])</f>
        <v>2014</v>
      </c>
      <c r="C1886" s="5">
        <f>MONTH(Table1[[#This Row],[Order Date]])</f>
        <v>12</v>
      </c>
      <c r="D1886" t="s">
        <v>910</v>
      </c>
      <c r="E1886" t="s">
        <v>120</v>
      </c>
      <c r="F1886" t="s">
        <v>11</v>
      </c>
      <c r="G1886" t="s">
        <v>20</v>
      </c>
      <c r="H1886" t="s">
        <v>701</v>
      </c>
      <c r="I1886">
        <v>18.239999999999998</v>
      </c>
      <c r="J1886">
        <v>2</v>
      </c>
      <c r="K1886">
        <v>-14.59</v>
      </c>
    </row>
    <row r="1887" spans="1:11" ht="16.5" x14ac:dyDescent="0.3">
      <c r="A1887" s="1">
        <v>41994</v>
      </c>
      <c r="B1887" s="5">
        <f>YEAR(Table1[[#This Row],[Order Date]])</f>
        <v>2014</v>
      </c>
      <c r="C1887" s="5">
        <f>MONTH(Table1[[#This Row],[Order Date]])</f>
        <v>12</v>
      </c>
      <c r="D1887" t="s">
        <v>1301</v>
      </c>
      <c r="E1887" t="s">
        <v>59</v>
      </c>
      <c r="F1887" t="s">
        <v>11</v>
      </c>
      <c r="G1887" t="s">
        <v>16</v>
      </c>
      <c r="H1887" t="s">
        <v>359</v>
      </c>
      <c r="I1887">
        <v>17.28</v>
      </c>
      <c r="J1887">
        <v>6</v>
      </c>
      <c r="K1887">
        <v>7.95</v>
      </c>
    </row>
    <row r="1888" spans="1:11" ht="16.5" x14ac:dyDescent="0.3">
      <c r="A1888" s="1">
        <v>41995</v>
      </c>
      <c r="B1888" s="5">
        <f>YEAR(Table1[[#This Row],[Order Date]])</f>
        <v>2014</v>
      </c>
      <c r="C1888" s="5">
        <f>MONTH(Table1[[#This Row],[Order Date]])</f>
        <v>12</v>
      </c>
      <c r="D1888" t="s">
        <v>1822</v>
      </c>
      <c r="E1888" t="s">
        <v>27</v>
      </c>
      <c r="F1888" t="s">
        <v>11</v>
      </c>
      <c r="G1888" t="s">
        <v>24</v>
      </c>
      <c r="H1888" t="s">
        <v>1823</v>
      </c>
      <c r="I1888">
        <v>11.76</v>
      </c>
      <c r="J1888">
        <v>4</v>
      </c>
      <c r="K1888">
        <v>3.18</v>
      </c>
    </row>
    <row r="1889" spans="1:11" ht="16.5" x14ac:dyDescent="0.3">
      <c r="A1889" s="1">
        <v>41995</v>
      </c>
      <c r="B1889" s="5">
        <f>YEAR(Table1[[#This Row],[Order Date]])</f>
        <v>2014</v>
      </c>
      <c r="C1889" s="5">
        <f>MONTH(Table1[[#This Row],[Order Date]])</f>
        <v>12</v>
      </c>
      <c r="D1889" t="s">
        <v>695</v>
      </c>
      <c r="E1889" t="s">
        <v>149</v>
      </c>
      <c r="F1889" t="s">
        <v>11</v>
      </c>
      <c r="G1889" t="s">
        <v>18</v>
      </c>
      <c r="H1889" t="s">
        <v>1824</v>
      </c>
      <c r="I1889">
        <v>216.4</v>
      </c>
      <c r="J1889">
        <v>4</v>
      </c>
      <c r="K1889">
        <v>56.26</v>
      </c>
    </row>
    <row r="1890" spans="1:11" ht="16.5" x14ac:dyDescent="0.3">
      <c r="A1890" s="1">
        <v>41995</v>
      </c>
      <c r="B1890" s="5">
        <f>YEAR(Table1[[#This Row],[Order Date]])</f>
        <v>2014</v>
      </c>
      <c r="C1890" s="5">
        <f>MONTH(Table1[[#This Row],[Order Date]])</f>
        <v>12</v>
      </c>
      <c r="D1890" t="s">
        <v>1211</v>
      </c>
      <c r="E1890" t="s">
        <v>15</v>
      </c>
      <c r="F1890" t="s">
        <v>11</v>
      </c>
      <c r="G1890" t="s">
        <v>18</v>
      </c>
      <c r="H1890" t="s">
        <v>374</v>
      </c>
      <c r="I1890">
        <v>132.16</v>
      </c>
      <c r="J1890">
        <v>1</v>
      </c>
      <c r="K1890">
        <v>9.91</v>
      </c>
    </row>
    <row r="1891" spans="1:11" ht="16.5" x14ac:dyDescent="0.3">
      <c r="A1891" s="1">
        <v>41995</v>
      </c>
      <c r="B1891" s="5">
        <f>YEAR(Table1[[#This Row],[Order Date]])</f>
        <v>2014</v>
      </c>
      <c r="C1891" s="5">
        <f>MONTH(Table1[[#This Row],[Order Date]])</f>
        <v>12</v>
      </c>
      <c r="D1891" t="s">
        <v>1211</v>
      </c>
      <c r="E1891" t="s">
        <v>15</v>
      </c>
      <c r="F1891" t="s">
        <v>11</v>
      </c>
      <c r="G1891" t="s">
        <v>20</v>
      </c>
      <c r="H1891" t="s">
        <v>1825</v>
      </c>
      <c r="I1891">
        <v>17.899999999999999</v>
      </c>
      <c r="J1891">
        <v>6</v>
      </c>
      <c r="K1891">
        <v>-31.33</v>
      </c>
    </row>
    <row r="1892" spans="1:11" ht="16.5" x14ac:dyDescent="0.3">
      <c r="A1892" s="1">
        <v>41995</v>
      </c>
      <c r="B1892" s="5">
        <f>YEAR(Table1[[#This Row],[Order Date]])</f>
        <v>2014</v>
      </c>
      <c r="C1892" s="5">
        <f>MONTH(Table1[[#This Row],[Order Date]])</f>
        <v>12</v>
      </c>
      <c r="D1892" t="s">
        <v>1211</v>
      </c>
      <c r="E1892" t="s">
        <v>15</v>
      </c>
      <c r="F1892" t="s">
        <v>11</v>
      </c>
      <c r="G1892" t="s">
        <v>12</v>
      </c>
      <c r="H1892" t="s">
        <v>1054</v>
      </c>
      <c r="I1892">
        <v>124.03</v>
      </c>
      <c r="J1892">
        <v>4</v>
      </c>
      <c r="K1892">
        <v>44.96</v>
      </c>
    </row>
    <row r="1893" spans="1:11" ht="16.5" x14ac:dyDescent="0.3">
      <c r="A1893" s="1">
        <v>41995</v>
      </c>
      <c r="B1893" s="5">
        <f>YEAR(Table1[[#This Row],[Order Date]])</f>
        <v>2014</v>
      </c>
      <c r="C1893" s="5">
        <f>MONTH(Table1[[#This Row],[Order Date]])</f>
        <v>12</v>
      </c>
      <c r="D1893" t="s">
        <v>1826</v>
      </c>
      <c r="E1893" t="s">
        <v>149</v>
      </c>
      <c r="F1893" t="s">
        <v>11</v>
      </c>
      <c r="G1893" t="s">
        <v>20</v>
      </c>
      <c r="H1893" t="s">
        <v>1827</v>
      </c>
      <c r="I1893">
        <v>296.70999999999998</v>
      </c>
      <c r="J1893">
        <v>13</v>
      </c>
      <c r="K1893">
        <v>100.14</v>
      </c>
    </row>
    <row r="1894" spans="1:11" ht="16.5" x14ac:dyDescent="0.3">
      <c r="A1894" s="1">
        <v>41996</v>
      </c>
      <c r="B1894" s="5">
        <f>YEAR(Table1[[#This Row],[Order Date]])</f>
        <v>2014</v>
      </c>
      <c r="C1894" s="5">
        <f>MONTH(Table1[[#This Row],[Order Date]])</f>
        <v>12</v>
      </c>
      <c r="D1894" t="s">
        <v>1828</v>
      </c>
      <c r="E1894" t="s">
        <v>129</v>
      </c>
      <c r="F1894" t="s">
        <v>11</v>
      </c>
      <c r="G1894" t="s">
        <v>92</v>
      </c>
      <c r="H1894" t="s">
        <v>1829</v>
      </c>
      <c r="I1894">
        <v>207.24</v>
      </c>
      <c r="J1894">
        <v>11</v>
      </c>
      <c r="K1894">
        <v>58.03</v>
      </c>
    </row>
    <row r="1895" spans="1:11" ht="16.5" x14ac:dyDescent="0.3">
      <c r="A1895" s="1">
        <v>41996</v>
      </c>
      <c r="B1895" s="5">
        <f>YEAR(Table1[[#This Row],[Order Date]])</f>
        <v>2014</v>
      </c>
      <c r="C1895" s="5">
        <f>MONTH(Table1[[#This Row],[Order Date]])</f>
        <v>12</v>
      </c>
      <c r="D1895" t="s">
        <v>1568</v>
      </c>
      <c r="E1895" t="s">
        <v>149</v>
      </c>
      <c r="F1895" t="s">
        <v>34</v>
      </c>
      <c r="G1895" t="s">
        <v>145</v>
      </c>
      <c r="H1895" t="s">
        <v>1830</v>
      </c>
      <c r="I1895">
        <v>53.32</v>
      </c>
      <c r="J1895">
        <v>2</v>
      </c>
      <c r="K1895">
        <v>-19.55</v>
      </c>
    </row>
    <row r="1896" spans="1:11" ht="16.5" x14ac:dyDescent="0.3">
      <c r="A1896" s="1">
        <v>41996</v>
      </c>
      <c r="B1896" s="5">
        <f>YEAR(Table1[[#This Row],[Order Date]])</f>
        <v>2014</v>
      </c>
      <c r="C1896" s="5">
        <f>MONTH(Table1[[#This Row],[Order Date]])</f>
        <v>12</v>
      </c>
      <c r="D1896" t="s">
        <v>1568</v>
      </c>
      <c r="E1896" t="s">
        <v>149</v>
      </c>
      <c r="F1896" t="s">
        <v>11</v>
      </c>
      <c r="G1896" t="s">
        <v>92</v>
      </c>
      <c r="H1896" t="s">
        <v>1829</v>
      </c>
      <c r="I1896">
        <v>56.52</v>
      </c>
      <c r="J1896">
        <v>3</v>
      </c>
      <c r="K1896">
        <v>15.83</v>
      </c>
    </row>
    <row r="1897" spans="1:11" ht="16.5" x14ac:dyDescent="0.3">
      <c r="A1897" s="1">
        <v>41996</v>
      </c>
      <c r="B1897" s="5">
        <f>YEAR(Table1[[#This Row],[Order Date]])</f>
        <v>2014</v>
      </c>
      <c r="C1897" s="5">
        <f>MONTH(Table1[[#This Row],[Order Date]])</f>
        <v>12</v>
      </c>
      <c r="D1897" t="s">
        <v>989</v>
      </c>
      <c r="E1897" t="s">
        <v>10</v>
      </c>
      <c r="F1897" t="s">
        <v>11</v>
      </c>
      <c r="G1897" t="s">
        <v>12</v>
      </c>
      <c r="H1897" t="s">
        <v>1219</v>
      </c>
      <c r="I1897">
        <v>5.18</v>
      </c>
      <c r="J1897">
        <v>1</v>
      </c>
      <c r="K1897">
        <v>1.81</v>
      </c>
    </row>
    <row r="1898" spans="1:11" ht="16.5" x14ac:dyDescent="0.3">
      <c r="A1898" s="1">
        <v>41996</v>
      </c>
      <c r="B1898" s="5">
        <f>YEAR(Table1[[#This Row],[Order Date]])</f>
        <v>2014</v>
      </c>
      <c r="C1898" s="5">
        <f>MONTH(Table1[[#This Row],[Order Date]])</f>
        <v>12</v>
      </c>
      <c r="D1898" t="s">
        <v>1831</v>
      </c>
      <c r="E1898" t="s">
        <v>123</v>
      </c>
      <c r="F1898" t="s">
        <v>11</v>
      </c>
      <c r="G1898" t="s">
        <v>12</v>
      </c>
      <c r="H1898" t="s">
        <v>1832</v>
      </c>
      <c r="I1898">
        <v>45.53</v>
      </c>
      <c r="J1898">
        <v>3</v>
      </c>
      <c r="K1898">
        <v>15.93</v>
      </c>
    </row>
    <row r="1899" spans="1:11" ht="16.5" x14ac:dyDescent="0.3">
      <c r="A1899" s="1">
        <v>41996</v>
      </c>
      <c r="B1899" s="5">
        <f>YEAR(Table1[[#This Row],[Order Date]])</f>
        <v>2014</v>
      </c>
      <c r="C1899" s="5">
        <f>MONTH(Table1[[#This Row],[Order Date]])</f>
        <v>12</v>
      </c>
      <c r="D1899" t="s">
        <v>1831</v>
      </c>
      <c r="E1899" t="s">
        <v>123</v>
      </c>
      <c r="F1899" t="s">
        <v>34</v>
      </c>
      <c r="G1899" t="s">
        <v>35</v>
      </c>
      <c r="H1899" t="s">
        <v>862</v>
      </c>
      <c r="I1899">
        <v>64.78</v>
      </c>
      <c r="J1899">
        <v>1</v>
      </c>
      <c r="K1899">
        <v>6.48</v>
      </c>
    </row>
    <row r="1900" spans="1:11" ht="16.5" x14ac:dyDescent="0.3">
      <c r="A1900" s="1">
        <v>41996</v>
      </c>
      <c r="B1900" s="5">
        <f>YEAR(Table1[[#This Row],[Order Date]])</f>
        <v>2014</v>
      </c>
      <c r="C1900" s="5">
        <f>MONTH(Table1[[#This Row],[Order Date]])</f>
        <v>12</v>
      </c>
      <c r="D1900" t="s">
        <v>1831</v>
      </c>
      <c r="E1900" t="s">
        <v>123</v>
      </c>
      <c r="F1900" t="s">
        <v>11</v>
      </c>
      <c r="G1900" t="s">
        <v>18</v>
      </c>
      <c r="H1900" t="s">
        <v>73</v>
      </c>
      <c r="I1900">
        <v>424.27</v>
      </c>
      <c r="J1900">
        <v>2</v>
      </c>
      <c r="K1900">
        <v>-10.61</v>
      </c>
    </row>
    <row r="1901" spans="1:11" ht="16.5" x14ac:dyDescent="0.3">
      <c r="A1901" s="1">
        <v>41996</v>
      </c>
      <c r="B1901" s="5">
        <f>YEAR(Table1[[#This Row],[Order Date]])</f>
        <v>2014</v>
      </c>
      <c r="C1901" s="5">
        <f>MONTH(Table1[[#This Row],[Order Date]])</f>
        <v>12</v>
      </c>
      <c r="D1901" t="s">
        <v>1831</v>
      </c>
      <c r="E1901" t="s">
        <v>123</v>
      </c>
      <c r="F1901" t="s">
        <v>11</v>
      </c>
      <c r="G1901" t="s">
        <v>24</v>
      </c>
      <c r="H1901" t="s">
        <v>541</v>
      </c>
      <c r="I1901">
        <v>1.34</v>
      </c>
      <c r="J1901">
        <v>1</v>
      </c>
      <c r="K1901">
        <v>0.5</v>
      </c>
    </row>
    <row r="1902" spans="1:11" ht="16.5" x14ac:dyDescent="0.3">
      <c r="A1902" s="1">
        <v>41996</v>
      </c>
      <c r="B1902" s="5">
        <f>YEAR(Table1[[#This Row],[Order Date]])</f>
        <v>2014</v>
      </c>
      <c r="C1902" s="5">
        <f>MONTH(Table1[[#This Row],[Order Date]])</f>
        <v>12</v>
      </c>
      <c r="D1902" t="s">
        <v>1831</v>
      </c>
      <c r="E1902" t="s">
        <v>123</v>
      </c>
      <c r="F1902" t="s">
        <v>11</v>
      </c>
      <c r="G1902" t="s">
        <v>18</v>
      </c>
      <c r="H1902" t="s">
        <v>1592</v>
      </c>
      <c r="I1902">
        <v>83.92</v>
      </c>
      <c r="J1902">
        <v>5</v>
      </c>
      <c r="K1902">
        <v>-1.05</v>
      </c>
    </row>
    <row r="1903" spans="1:11" ht="16.5" x14ac:dyDescent="0.3">
      <c r="A1903" s="1">
        <v>41997</v>
      </c>
      <c r="B1903" s="5">
        <f>YEAR(Table1[[#This Row],[Order Date]])</f>
        <v>2014</v>
      </c>
      <c r="C1903" s="5">
        <f>MONTH(Table1[[#This Row],[Order Date]])</f>
        <v>12</v>
      </c>
      <c r="D1903" t="s">
        <v>1027</v>
      </c>
      <c r="E1903" t="s">
        <v>123</v>
      </c>
      <c r="F1903" t="s">
        <v>11</v>
      </c>
      <c r="G1903" t="s">
        <v>12</v>
      </c>
      <c r="H1903" t="s">
        <v>1612</v>
      </c>
      <c r="I1903">
        <v>9.57</v>
      </c>
      <c r="J1903">
        <v>2</v>
      </c>
      <c r="K1903">
        <v>3.47</v>
      </c>
    </row>
    <row r="1904" spans="1:11" ht="16.5" x14ac:dyDescent="0.3">
      <c r="A1904" s="1">
        <v>41997</v>
      </c>
      <c r="B1904" s="5">
        <f>YEAR(Table1[[#This Row],[Order Date]])</f>
        <v>2014</v>
      </c>
      <c r="C1904" s="5">
        <f>MONTH(Table1[[#This Row],[Order Date]])</f>
        <v>12</v>
      </c>
      <c r="D1904" t="s">
        <v>712</v>
      </c>
      <c r="E1904" t="s">
        <v>78</v>
      </c>
      <c r="F1904" t="s">
        <v>34</v>
      </c>
      <c r="G1904" t="s">
        <v>47</v>
      </c>
      <c r="H1904" t="s">
        <v>1833</v>
      </c>
      <c r="I1904">
        <v>30.36</v>
      </c>
      <c r="J1904">
        <v>5</v>
      </c>
      <c r="K1904">
        <v>8.73</v>
      </c>
    </row>
    <row r="1905" spans="1:11" ht="16.5" x14ac:dyDescent="0.3">
      <c r="A1905" s="1">
        <v>41997</v>
      </c>
      <c r="B1905" s="5">
        <f>YEAR(Table1[[#This Row],[Order Date]])</f>
        <v>2014</v>
      </c>
      <c r="C1905" s="5">
        <f>MONTH(Table1[[#This Row],[Order Date]])</f>
        <v>12</v>
      </c>
      <c r="D1905" t="s">
        <v>1655</v>
      </c>
      <c r="E1905" t="s">
        <v>27</v>
      </c>
      <c r="F1905" t="s">
        <v>11</v>
      </c>
      <c r="G1905" t="s">
        <v>18</v>
      </c>
      <c r="H1905" t="s">
        <v>974</v>
      </c>
      <c r="I1905">
        <v>142.86000000000001</v>
      </c>
      <c r="J1905">
        <v>1</v>
      </c>
      <c r="K1905">
        <v>41.43</v>
      </c>
    </row>
    <row r="1906" spans="1:11" ht="16.5" x14ac:dyDescent="0.3">
      <c r="A1906" s="1">
        <v>41997</v>
      </c>
      <c r="B1906" s="5">
        <f>YEAR(Table1[[#This Row],[Order Date]])</f>
        <v>2014</v>
      </c>
      <c r="C1906" s="5">
        <f>MONTH(Table1[[#This Row],[Order Date]])</f>
        <v>12</v>
      </c>
      <c r="D1906" t="s">
        <v>1655</v>
      </c>
      <c r="E1906" t="s">
        <v>27</v>
      </c>
      <c r="F1906" t="s">
        <v>34</v>
      </c>
      <c r="G1906" t="s">
        <v>35</v>
      </c>
      <c r="H1906" t="s">
        <v>187</v>
      </c>
      <c r="I1906">
        <v>292.27</v>
      </c>
      <c r="J1906">
        <v>6</v>
      </c>
      <c r="K1906">
        <v>18.27</v>
      </c>
    </row>
    <row r="1907" spans="1:11" ht="16.5" x14ac:dyDescent="0.3">
      <c r="A1907" s="1">
        <v>41997</v>
      </c>
      <c r="B1907" s="5">
        <f>YEAR(Table1[[#This Row],[Order Date]])</f>
        <v>2014</v>
      </c>
      <c r="C1907" s="5">
        <f>MONTH(Table1[[#This Row],[Order Date]])</f>
        <v>12</v>
      </c>
      <c r="D1907" t="s">
        <v>530</v>
      </c>
      <c r="E1907" t="s">
        <v>27</v>
      </c>
      <c r="F1907" t="s">
        <v>39</v>
      </c>
      <c r="G1907" t="s">
        <v>40</v>
      </c>
      <c r="H1907" t="s">
        <v>1834</v>
      </c>
      <c r="I1907">
        <v>173.66</v>
      </c>
      <c r="J1907">
        <v>7</v>
      </c>
      <c r="K1907">
        <v>17.37</v>
      </c>
    </row>
    <row r="1908" spans="1:11" ht="16.5" x14ac:dyDescent="0.3">
      <c r="A1908" s="1">
        <v>41997</v>
      </c>
      <c r="B1908" s="5">
        <f>YEAR(Table1[[#This Row],[Order Date]])</f>
        <v>2014</v>
      </c>
      <c r="C1908" s="5">
        <f>MONTH(Table1[[#This Row],[Order Date]])</f>
        <v>12</v>
      </c>
      <c r="D1908" t="s">
        <v>530</v>
      </c>
      <c r="E1908" t="s">
        <v>27</v>
      </c>
      <c r="F1908" t="s">
        <v>11</v>
      </c>
      <c r="G1908" t="s">
        <v>92</v>
      </c>
      <c r="H1908" t="s">
        <v>1835</v>
      </c>
      <c r="I1908">
        <v>361.96</v>
      </c>
      <c r="J1908">
        <v>2</v>
      </c>
      <c r="K1908">
        <v>101.35</v>
      </c>
    </row>
    <row r="1909" spans="1:11" ht="16.5" x14ac:dyDescent="0.3">
      <c r="A1909" s="1">
        <v>41997</v>
      </c>
      <c r="B1909" s="5">
        <f>YEAR(Table1[[#This Row],[Order Date]])</f>
        <v>2014</v>
      </c>
      <c r="C1909" s="5">
        <f>MONTH(Table1[[#This Row],[Order Date]])</f>
        <v>12</v>
      </c>
      <c r="D1909" t="s">
        <v>530</v>
      </c>
      <c r="E1909" t="s">
        <v>27</v>
      </c>
      <c r="F1909" t="s">
        <v>39</v>
      </c>
      <c r="G1909" t="s">
        <v>52</v>
      </c>
      <c r="H1909" t="s">
        <v>1836</v>
      </c>
      <c r="I1909">
        <v>62.85</v>
      </c>
      <c r="J1909">
        <v>3</v>
      </c>
      <c r="K1909">
        <v>13.2</v>
      </c>
    </row>
    <row r="1910" spans="1:11" ht="16.5" x14ac:dyDescent="0.3">
      <c r="A1910" s="1">
        <v>41997</v>
      </c>
      <c r="B1910" s="5">
        <f>YEAR(Table1[[#This Row],[Order Date]])</f>
        <v>2014</v>
      </c>
      <c r="C1910" s="5">
        <f>MONTH(Table1[[#This Row],[Order Date]])</f>
        <v>12</v>
      </c>
      <c r="D1910" t="s">
        <v>530</v>
      </c>
      <c r="E1910" t="s">
        <v>27</v>
      </c>
      <c r="F1910" t="s">
        <v>39</v>
      </c>
      <c r="G1910" t="s">
        <v>40</v>
      </c>
      <c r="H1910" t="s">
        <v>1100</v>
      </c>
      <c r="I1910">
        <v>818.38</v>
      </c>
      <c r="J1910">
        <v>3</v>
      </c>
      <c r="K1910">
        <v>51.15</v>
      </c>
    </row>
    <row r="1911" spans="1:11" ht="16.5" x14ac:dyDescent="0.3">
      <c r="A1911" s="1">
        <v>41997</v>
      </c>
      <c r="B1911" s="5">
        <f>YEAR(Table1[[#This Row],[Order Date]])</f>
        <v>2014</v>
      </c>
      <c r="C1911" s="5">
        <f>MONTH(Table1[[#This Row],[Order Date]])</f>
        <v>12</v>
      </c>
      <c r="D1911" t="s">
        <v>530</v>
      </c>
      <c r="E1911" t="s">
        <v>27</v>
      </c>
      <c r="F1911" t="s">
        <v>11</v>
      </c>
      <c r="G1911" t="s">
        <v>18</v>
      </c>
      <c r="H1911" t="s">
        <v>356</v>
      </c>
      <c r="I1911">
        <v>20.34</v>
      </c>
      <c r="J1911">
        <v>1</v>
      </c>
      <c r="K1911">
        <v>0.2</v>
      </c>
    </row>
    <row r="1912" spans="1:11" ht="16.5" x14ac:dyDescent="0.3">
      <c r="A1912" s="1">
        <v>41997</v>
      </c>
      <c r="B1912" s="5">
        <f>YEAR(Table1[[#This Row],[Order Date]])</f>
        <v>2014</v>
      </c>
      <c r="C1912" s="5">
        <f>MONTH(Table1[[#This Row],[Order Date]])</f>
        <v>12</v>
      </c>
      <c r="D1912" t="s">
        <v>530</v>
      </c>
      <c r="E1912" t="s">
        <v>27</v>
      </c>
      <c r="F1912" t="s">
        <v>34</v>
      </c>
      <c r="G1912" t="s">
        <v>47</v>
      </c>
      <c r="H1912" t="s">
        <v>1837</v>
      </c>
      <c r="I1912">
        <v>23.99</v>
      </c>
      <c r="J1912">
        <v>1</v>
      </c>
      <c r="K1912">
        <v>5.52</v>
      </c>
    </row>
    <row r="1913" spans="1:11" ht="16.5" x14ac:dyDescent="0.3">
      <c r="A1913" s="1">
        <v>41997</v>
      </c>
      <c r="B1913" s="5">
        <f>YEAR(Table1[[#This Row],[Order Date]])</f>
        <v>2014</v>
      </c>
      <c r="C1913" s="5">
        <f>MONTH(Table1[[#This Row],[Order Date]])</f>
        <v>12</v>
      </c>
      <c r="D1913" t="s">
        <v>1361</v>
      </c>
      <c r="E1913" t="s">
        <v>27</v>
      </c>
      <c r="F1913" t="s">
        <v>11</v>
      </c>
      <c r="G1913" t="s">
        <v>92</v>
      </c>
      <c r="H1913" t="s">
        <v>1838</v>
      </c>
      <c r="I1913">
        <v>13.97</v>
      </c>
      <c r="J1913">
        <v>1</v>
      </c>
      <c r="K1913">
        <v>3.63</v>
      </c>
    </row>
    <row r="1914" spans="1:11" ht="16.5" x14ac:dyDescent="0.3">
      <c r="A1914" s="1">
        <v>41999</v>
      </c>
      <c r="B1914" s="5">
        <f>YEAR(Table1[[#This Row],[Order Date]])</f>
        <v>2014</v>
      </c>
      <c r="C1914" s="5">
        <f>MONTH(Table1[[#This Row],[Order Date]])</f>
        <v>12</v>
      </c>
      <c r="D1914" t="s">
        <v>1665</v>
      </c>
      <c r="E1914" t="s">
        <v>10</v>
      </c>
      <c r="F1914" t="s">
        <v>34</v>
      </c>
      <c r="G1914" t="s">
        <v>35</v>
      </c>
      <c r="H1914" t="s">
        <v>36</v>
      </c>
      <c r="I1914">
        <v>600.55999999999995</v>
      </c>
      <c r="J1914">
        <v>3</v>
      </c>
      <c r="K1914">
        <v>-8.58</v>
      </c>
    </row>
    <row r="1915" spans="1:11" ht="16.5" x14ac:dyDescent="0.3">
      <c r="A1915" s="1">
        <v>41999</v>
      </c>
      <c r="B1915" s="5">
        <f>YEAR(Table1[[#This Row],[Order Date]])</f>
        <v>2014</v>
      </c>
      <c r="C1915" s="5">
        <f>MONTH(Table1[[#This Row],[Order Date]])</f>
        <v>12</v>
      </c>
      <c r="D1915" t="s">
        <v>817</v>
      </c>
      <c r="E1915" t="s">
        <v>278</v>
      </c>
      <c r="F1915" t="s">
        <v>34</v>
      </c>
      <c r="G1915" t="s">
        <v>47</v>
      </c>
      <c r="H1915" t="s">
        <v>535</v>
      </c>
      <c r="I1915">
        <v>300.42</v>
      </c>
      <c r="J1915">
        <v>8</v>
      </c>
      <c r="K1915">
        <v>78.86</v>
      </c>
    </row>
    <row r="1916" spans="1:11" ht="16.5" x14ac:dyDescent="0.3">
      <c r="A1916" s="1">
        <v>41999</v>
      </c>
      <c r="B1916" s="5">
        <f>YEAR(Table1[[#This Row],[Order Date]])</f>
        <v>2014</v>
      </c>
      <c r="C1916" s="5">
        <f>MONTH(Table1[[#This Row],[Order Date]])</f>
        <v>12</v>
      </c>
      <c r="D1916" t="s">
        <v>817</v>
      </c>
      <c r="E1916" t="s">
        <v>278</v>
      </c>
      <c r="F1916" t="s">
        <v>34</v>
      </c>
      <c r="G1916" t="s">
        <v>35</v>
      </c>
      <c r="H1916" t="s">
        <v>1839</v>
      </c>
      <c r="I1916">
        <v>230.35</v>
      </c>
      <c r="J1916">
        <v>3</v>
      </c>
      <c r="K1916">
        <v>20.16</v>
      </c>
    </row>
    <row r="1917" spans="1:11" ht="16.5" x14ac:dyDescent="0.3">
      <c r="A1917" s="1">
        <v>41999</v>
      </c>
      <c r="B1917" s="5">
        <f>YEAR(Table1[[#This Row],[Order Date]])</f>
        <v>2014</v>
      </c>
      <c r="C1917" s="5">
        <f>MONTH(Table1[[#This Row],[Order Date]])</f>
        <v>12</v>
      </c>
      <c r="D1917" t="s">
        <v>817</v>
      </c>
      <c r="E1917" t="s">
        <v>278</v>
      </c>
      <c r="F1917" t="s">
        <v>34</v>
      </c>
      <c r="G1917" t="s">
        <v>47</v>
      </c>
      <c r="H1917" t="s">
        <v>112</v>
      </c>
      <c r="I1917">
        <v>218.35</v>
      </c>
      <c r="J1917">
        <v>3</v>
      </c>
      <c r="K1917">
        <v>-24.56</v>
      </c>
    </row>
    <row r="1918" spans="1:11" ht="16.5" x14ac:dyDescent="0.3">
      <c r="A1918" s="1">
        <v>41999</v>
      </c>
      <c r="B1918" s="5">
        <f>YEAR(Table1[[#This Row],[Order Date]])</f>
        <v>2014</v>
      </c>
      <c r="C1918" s="5">
        <f>MONTH(Table1[[#This Row],[Order Date]])</f>
        <v>12</v>
      </c>
      <c r="D1918" t="s">
        <v>817</v>
      </c>
      <c r="E1918" t="s">
        <v>278</v>
      </c>
      <c r="F1918" t="s">
        <v>11</v>
      </c>
      <c r="G1918" t="s">
        <v>20</v>
      </c>
      <c r="H1918" t="s">
        <v>165</v>
      </c>
      <c r="I1918">
        <v>78.599999999999994</v>
      </c>
      <c r="J1918">
        <v>5</v>
      </c>
      <c r="K1918">
        <v>-62.88</v>
      </c>
    </row>
    <row r="1919" spans="1:11" ht="16.5" x14ac:dyDescent="0.3">
      <c r="A1919" s="1">
        <v>41999</v>
      </c>
      <c r="B1919" s="5">
        <f>YEAR(Table1[[#This Row],[Order Date]])</f>
        <v>2014</v>
      </c>
      <c r="C1919" s="5">
        <f>MONTH(Table1[[#This Row],[Order Date]])</f>
        <v>12</v>
      </c>
      <c r="D1919" t="s">
        <v>817</v>
      </c>
      <c r="E1919" t="s">
        <v>278</v>
      </c>
      <c r="F1919" t="s">
        <v>11</v>
      </c>
      <c r="G1919" t="s">
        <v>43</v>
      </c>
      <c r="H1919" t="s">
        <v>1109</v>
      </c>
      <c r="I1919">
        <v>27.55</v>
      </c>
      <c r="J1919">
        <v>3</v>
      </c>
      <c r="K1919">
        <v>9.3000000000000007</v>
      </c>
    </row>
    <row r="1920" spans="1:11" ht="16.5" x14ac:dyDescent="0.3">
      <c r="A1920" s="1">
        <v>41999</v>
      </c>
      <c r="B1920" s="5">
        <f>YEAR(Table1[[#This Row],[Order Date]])</f>
        <v>2014</v>
      </c>
      <c r="C1920" s="5">
        <f>MONTH(Table1[[#This Row],[Order Date]])</f>
        <v>12</v>
      </c>
      <c r="D1920" t="s">
        <v>383</v>
      </c>
      <c r="E1920" t="s">
        <v>15</v>
      </c>
      <c r="F1920" t="s">
        <v>11</v>
      </c>
      <c r="G1920" t="s">
        <v>20</v>
      </c>
      <c r="H1920" t="s">
        <v>966</v>
      </c>
      <c r="I1920">
        <v>8.69</v>
      </c>
      <c r="J1920">
        <v>5</v>
      </c>
      <c r="K1920">
        <v>-14.77</v>
      </c>
    </row>
    <row r="1921" spans="1:11" ht="16.5" x14ac:dyDescent="0.3">
      <c r="A1921" s="1">
        <v>41999</v>
      </c>
      <c r="B1921" s="5">
        <f>YEAR(Table1[[#This Row],[Order Date]])</f>
        <v>2014</v>
      </c>
      <c r="C1921" s="5">
        <f>MONTH(Table1[[#This Row],[Order Date]])</f>
        <v>12</v>
      </c>
      <c r="D1921" t="s">
        <v>1840</v>
      </c>
      <c r="E1921" t="s">
        <v>27</v>
      </c>
      <c r="F1921" t="s">
        <v>11</v>
      </c>
      <c r="G1921" t="s">
        <v>200</v>
      </c>
      <c r="H1921" t="s">
        <v>1841</v>
      </c>
      <c r="I1921">
        <v>11.91</v>
      </c>
      <c r="J1921">
        <v>3</v>
      </c>
      <c r="K1921">
        <v>0.12</v>
      </c>
    </row>
    <row r="1922" spans="1:11" ht="16.5" x14ac:dyDescent="0.3">
      <c r="A1922" s="1">
        <v>41999</v>
      </c>
      <c r="B1922" s="5">
        <f>YEAR(Table1[[#This Row],[Order Date]])</f>
        <v>2014</v>
      </c>
      <c r="C1922" s="5">
        <f>MONTH(Table1[[#This Row],[Order Date]])</f>
        <v>12</v>
      </c>
      <c r="D1922" t="s">
        <v>1840</v>
      </c>
      <c r="E1922" t="s">
        <v>27</v>
      </c>
      <c r="F1922" t="s">
        <v>34</v>
      </c>
      <c r="G1922" t="s">
        <v>47</v>
      </c>
      <c r="H1922" t="s">
        <v>616</v>
      </c>
      <c r="I1922">
        <v>3.48</v>
      </c>
      <c r="J1922">
        <v>2</v>
      </c>
      <c r="K1922">
        <v>1.1100000000000001</v>
      </c>
    </row>
    <row r="1923" spans="1:11" ht="16.5" x14ac:dyDescent="0.3">
      <c r="A1923" s="1">
        <v>41999</v>
      </c>
      <c r="B1923" s="5">
        <f>YEAR(Table1[[#This Row],[Order Date]])</f>
        <v>2014</v>
      </c>
      <c r="C1923" s="5">
        <f>MONTH(Table1[[#This Row],[Order Date]])</f>
        <v>12</v>
      </c>
      <c r="D1923" t="s">
        <v>1842</v>
      </c>
      <c r="E1923" t="s">
        <v>23</v>
      </c>
      <c r="F1923" t="s">
        <v>11</v>
      </c>
      <c r="G1923" t="s">
        <v>12</v>
      </c>
      <c r="H1923" t="s">
        <v>985</v>
      </c>
      <c r="I1923">
        <v>18.260000000000002</v>
      </c>
      <c r="J1923">
        <v>3</v>
      </c>
      <c r="K1923">
        <v>6.16</v>
      </c>
    </row>
    <row r="1924" spans="1:11" ht="16.5" x14ac:dyDescent="0.3">
      <c r="A1924" s="1">
        <v>41999</v>
      </c>
      <c r="B1924" s="5">
        <f>YEAR(Table1[[#This Row],[Order Date]])</f>
        <v>2014</v>
      </c>
      <c r="C1924" s="5">
        <f>MONTH(Table1[[#This Row],[Order Date]])</f>
        <v>12</v>
      </c>
      <c r="D1924" t="s">
        <v>1842</v>
      </c>
      <c r="E1924" t="s">
        <v>23</v>
      </c>
      <c r="F1924" t="s">
        <v>11</v>
      </c>
      <c r="G1924" t="s">
        <v>92</v>
      </c>
      <c r="H1924" t="s">
        <v>1843</v>
      </c>
      <c r="I1924">
        <v>34.659999999999997</v>
      </c>
      <c r="J1924">
        <v>2</v>
      </c>
      <c r="K1924">
        <v>5.63</v>
      </c>
    </row>
    <row r="1925" spans="1:11" ht="16.5" x14ac:dyDescent="0.3">
      <c r="A1925" s="1">
        <v>41999</v>
      </c>
      <c r="B1925" s="5">
        <f>YEAR(Table1[[#This Row],[Order Date]])</f>
        <v>2014</v>
      </c>
      <c r="C1925" s="5">
        <f>MONTH(Table1[[#This Row],[Order Date]])</f>
        <v>12</v>
      </c>
      <c r="D1925" t="s">
        <v>1842</v>
      </c>
      <c r="E1925" t="s">
        <v>23</v>
      </c>
      <c r="F1925" t="s">
        <v>11</v>
      </c>
      <c r="G1925" t="s">
        <v>92</v>
      </c>
      <c r="H1925" t="s">
        <v>1125</v>
      </c>
      <c r="I1925">
        <v>81.55</v>
      </c>
      <c r="J1925">
        <v>2</v>
      </c>
      <c r="K1925">
        <v>8.16</v>
      </c>
    </row>
    <row r="1926" spans="1:11" ht="16.5" x14ac:dyDescent="0.3">
      <c r="A1926" s="1">
        <v>41999</v>
      </c>
      <c r="B1926" s="5">
        <f>YEAR(Table1[[#This Row],[Order Date]])</f>
        <v>2014</v>
      </c>
      <c r="C1926" s="5">
        <f>MONTH(Table1[[#This Row],[Order Date]])</f>
        <v>12</v>
      </c>
      <c r="D1926" t="s">
        <v>1842</v>
      </c>
      <c r="E1926" t="s">
        <v>23</v>
      </c>
      <c r="F1926" t="s">
        <v>11</v>
      </c>
      <c r="G1926" t="s">
        <v>18</v>
      </c>
      <c r="H1926" t="s">
        <v>257</v>
      </c>
      <c r="I1926">
        <v>227.14</v>
      </c>
      <c r="J1926">
        <v>4</v>
      </c>
      <c r="K1926">
        <v>-42.59</v>
      </c>
    </row>
    <row r="1927" spans="1:11" ht="16.5" x14ac:dyDescent="0.3">
      <c r="A1927" s="1">
        <v>41999</v>
      </c>
      <c r="B1927" s="5">
        <f>YEAR(Table1[[#This Row],[Order Date]])</f>
        <v>2014</v>
      </c>
      <c r="C1927" s="5">
        <f>MONTH(Table1[[#This Row],[Order Date]])</f>
        <v>12</v>
      </c>
      <c r="D1927" t="s">
        <v>1477</v>
      </c>
      <c r="E1927" t="s">
        <v>149</v>
      </c>
      <c r="F1927" t="s">
        <v>11</v>
      </c>
      <c r="G1927" t="s">
        <v>18</v>
      </c>
      <c r="H1927" t="s">
        <v>909</v>
      </c>
      <c r="I1927">
        <v>191.88</v>
      </c>
      <c r="J1927">
        <v>6</v>
      </c>
      <c r="K1927">
        <v>19.190000000000001</v>
      </c>
    </row>
    <row r="1928" spans="1:11" ht="16.5" x14ac:dyDescent="0.3">
      <c r="A1928" s="1">
        <v>41999</v>
      </c>
      <c r="B1928" s="5">
        <f>YEAR(Table1[[#This Row],[Order Date]])</f>
        <v>2014</v>
      </c>
      <c r="C1928" s="5">
        <f>MONTH(Table1[[#This Row],[Order Date]])</f>
        <v>12</v>
      </c>
      <c r="D1928" t="s">
        <v>478</v>
      </c>
      <c r="E1928" t="s">
        <v>23</v>
      </c>
      <c r="F1928" t="s">
        <v>11</v>
      </c>
      <c r="G1928" t="s">
        <v>24</v>
      </c>
      <c r="H1928" t="s">
        <v>1844</v>
      </c>
      <c r="I1928">
        <v>8.02</v>
      </c>
      <c r="J1928">
        <v>3</v>
      </c>
      <c r="K1928">
        <v>1.1000000000000001</v>
      </c>
    </row>
    <row r="1929" spans="1:11" ht="16.5" x14ac:dyDescent="0.3">
      <c r="A1929" s="1">
        <v>42000</v>
      </c>
      <c r="B1929" s="5">
        <f>YEAR(Table1[[#This Row],[Order Date]])</f>
        <v>2014</v>
      </c>
      <c r="C1929" s="5">
        <f>MONTH(Table1[[#This Row],[Order Date]])</f>
        <v>12</v>
      </c>
      <c r="D1929" t="s">
        <v>1699</v>
      </c>
      <c r="E1929" t="s">
        <v>27</v>
      </c>
      <c r="F1929" t="s">
        <v>11</v>
      </c>
      <c r="G1929" t="s">
        <v>16</v>
      </c>
      <c r="H1929" t="s">
        <v>221</v>
      </c>
      <c r="I1929">
        <v>11.56</v>
      </c>
      <c r="J1929">
        <v>4</v>
      </c>
      <c r="K1929">
        <v>5.43</v>
      </c>
    </row>
    <row r="1930" spans="1:11" ht="16.5" x14ac:dyDescent="0.3">
      <c r="A1930" s="1">
        <v>42000</v>
      </c>
      <c r="B1930" s="5">
        <f>YEAR(Table1[[#This Row],[Order Date]])</f>
        <v>2014</v>
      </c>
      <c r="C1930" s="5">
        <f>MONTH(Table1[[#This Row],[Order Date]])</f>
        <v>12</v>
      </c>
      <c r="D1930" t="s">
        <v>839</v>
      </c>
      <c r="E1930" t="s">
        <v>15</v>
      </c>
      <c r="F1930" t="s">
        <v>34</v>
      </c>
      <c r="G1930" t="s">
        <v>47</v>
      </c>
      <c r="H1930" t="s">
        <v>365</v>
      </c>
      <c r="I1930">
        <v>32.950000000000003</v>
      </c>
      <c r="J1930">
        <v>6</v>
      </c>
      <c r="K1930">
        <v>-19.77</v>
      </c>
    </row>
    <row r="1931" spans="1:11" ht="16.5" x14ac:dyDescent="0.3">
      <c r="A1931" s="1">
        <v>42000</v>
      </c>
      <c r="B1931" s="5">
        <f>YEAR(Table1[[#This Row],[Order Date]])</f>
        <v>2014</v>
      </c>
      <c r="C1931" s="5">
        <f>MONTH(Table1[[#This Row],[Order Date]])</f>
        <v>12</v>
      </c>
      <c r="D1931" t="s">
        <v>839</v>
      </c>
      <c r="E1931" t="s">
        <v>15</v>
      </c>
      <c r="F1931" t="s">
        <v>11</v>
      </c>
      <c r="G1931" t="s">
        <v>18</v>
      </c>
      <c r="H1931" t="s">
        <v>299</v>
      </c>
      <c r="I1931">
        <v>30.02</v>
      </c>
      <c r="J1931">
        <v>4</v>
      </c>
      <c r="K1931">
        <v>3</v>
      </c>
    </row>
    <row r="1932" spans="1:11" ht="16.5" x14ac:dyDescent="0.3">
      <c r="A1932" s="1">
        <v>42000</v>
      </c>
      <c r="B1932" s="5">
        <f>YEAR(Table1[[#This Row],[Order Date]])</f>
        <v>2014</v>
      </c>
      <c r="C1932" s="5">
        <f>MONTH(Table1[[#This Row],[Order Date]])</f>
        <v>12</v>
      </c>
      <c r="D1932" t="s">
        <v>1487</v>
      </c>
      <c r="E1932" t="s">
        <v>27</v>
      </c>
      <c r="F1932" t="s">
        <v>34</v>
      </c>
      <c r="G1932" t="s">
        <v>35</v>
      </c>
      <c r="H1932" t="s">
        <v>574</v>
      </c>
      <c r="I1932">
        <v>230.28</v>
      </c>
      <c r="J1932">
        <v>3</v>
      </c>
      <c r="K1932">
        <v>23.03</v>
      </c>
    </row>
    <row r="1933" spans="1:11" ht="16.5" x14ac:dyDescent="0.3">
      <c r="A1933" s="1">
        <v>42000</v>
      </c>
      <c r="B1933" s="5">
        <f>YEAR(Table1[[#This Row],[Order Date]])</f>
        <v>2014</v>
      </c>
      <c r="C1933" s="5">
        <f>MONTH(Table1[[#This Row],[Order Date]])</f>
        <v>12</v>
      </c>
      <c r="D1933" t="s">
        <v>1487</v>
      </c>
      <c r="E1933" t="s">
        <v>27</v>
      </c>
      <c r="F1933" t="s">
        <v>11</v>
      </c>
      <c r="G1933" t="s">
        <v>12</v>
      </c>
      <c r="H1933" t="s">
        <v>1845</v>
      </c>
      <c r="I1933">
        <v>12.84</v>
      </c>
      <c r="J1933">
        <v>3</v>
      </c>
      <c r="K1933">
        <v>5.78</v>
      </c>
    </row>
    <row r="1934" spans="1:11" ht="16.5" x14ac:dyDescent="0.3">
      <c r="A1934" s="1">
        <v>42000</v>
      </c>
      <c r="B1934" s="5">
        <f>YEAR(Table1[[#This Row],[Order Date]])</f>
        <v>2014</v>
      </c>
      <c r="C1934" s="5">
        <f>MONTH(Table1[[#This Row],[Order Date]])</f>
        <v>12</v>
      </c>
      <c r="D1934" t="s">
        <v>1846</v>
      </c>
      <c r="E1934" t="s">
        <v>149</v>
      </c>
      <c r="F1934" t="s">
        <v>34</v>
      </c>
      <c r="G1934" t="s">
        <v>35</v>
      </c>
      <c r="H1934" t="s">
        <v>265</v>
      </c>
      <c r="I1934">
        <v>767.21</v>
      </c>
      <c r="J1934">
        <v>14</v>
      </c>
      <c r="K1934">
        <v>161.97</v>
      </c>
    </row>
    <row r="1935" spans="1:11" ht="16.5" x14ac:dyDescent="0.3">
      <c r="A1935" s="1">
        <v>42000</v>
      </c>
      <c r="B1935" s="5">
        <f>YEAR(Table1[[#This Row],[Order Date]])</f>
        <v>2014</v>
      </c>
      <c r="C1935" s="5">
        <f>MONTH(Table1[[#This Row],[Order Date]])</f>
        <v>12</v>
      </c>
      <c r="D1935" t="s">
        <v>159</v>
      </c>
      <c r="E1935" t="s">
        <v>27</v>
      </c>
      <c r="F1935" t="s">
        <v>11</v>
      </c>
      <c r="G1935" t="s">
        <v>92</v>
      </c>
      <c r="H1935" t="s">
        <v>658</v>
      </c>
      <c r="I1935">
        <v>10.98</v>
      </c>
      <c r="J1935">
        <v>1</v>
      </c>
      <c r="K1935">
        <v>2.96</v>
      </c>
    </row>
    <row r="1936" spans="1:11" ht="16.5" x14ac:dyDescent="0.3">
      <c r="A1936" s="1">
        <v>42000</v>
      </c>
      <c r="B1936" s="5">
        <f>YEAR(Table1[[#This Row],[Order Date]])</f>
        <v>2014</v>
      </c>
      <c r="C1936" s="5">
        <f>MONTH(Table1[[#This Row],[Order Date]])</f>
        <v>12</v>
      </c>
      <c r="D1936" t="s">
        <v>159</v>
      </c>
      <c r="E1936" t="s">
        <v>27</v>
      </c>
      <c r="F1936" t="s">
        <v>11</v>
      </c>
      <c r="G1936" t="s">
        <v>43</v>
      </c>
      <c r="H1936" t="s">
        <v>160</v>
      </c>
      <c r="I1936">
        <v>7.86</v>
      </c>
      <c r="J1936">
        <v>3</v>
      </c>
      <c r="K1936">
        <v>3.62</v>
      </c>
    </row>
    <row r="1937" spans="1:11" ht="16.5" x14ac:dyDescent="0.3">
      <c r="A1937" s="1">
        <v>42000</v>
      </c>
      <c r="B1937" s="5">
        <f>YEAR(Table1[[#This Row],[Order Date]])</f>
        <v>2014</v>
      </c>
      <c r="C1937" s="5">
        <f>MONTH(Table1[[#This Row],[Order Date]])</f>
        <v>12</v>
      </c>
      <c r="D1937" t="s">
        <v>159</v>
      </c>
      <c r="E1937" t="s">
        <v>27</v>
      </c>
      <c r="F1937" t="s">
        <v>11</v>
      </c>
      <c r="G1937" t="s">
        <v>18</v>
      </c>
      <c r="H1937" t="s">
        <v>1847</v>
      </c>
      <c r="I1937">
        <v>51.45</v>
      </c>
      <c r="J1937">
        <v>3</v>
      </c>
      <c r="K1937">
        <v>13.89</v>
      </c>
    </row>
    <row r="1938" spans="1:11" ht="16.5" x14ac:dyDescent="0.3">
      <c r="A1938" s="1">
        <v>42000</v>
      </c>
      <c r="B1938" s="5">
        <f>YEAR(Table1[[#This Row],[Order Date]])</f>
        <v>2014</v>
      </c>
      <c r="C1938" s="5">
        <f>MONTH(Table1[[#This Row],[Order Date]])</f>
        <v>12</v>
      </c>
      <c r="D1938" t="s">
        <v>159</v>
      </c>
      <c r="E1938" t="s">
        <v>27</v>
      </c>
      <c r="F1938" t="s">
        <v>11</v>
      </c>
      <c r="G1938" t="s">
        <v>20</v>
      </c>
      <c r="H1938" t="s">
        <v>1509</v>
      </c>
      <c r="I1938">
        <v>37.06</v>
      </c>
      <c r="J1938">
        <v>3</v>
      </c>
      <c r="K1938">
        <v>13.9</v>
      </c>
    </row>
    <row r="1939" spans="1:11" ht="16.5" x14ac:dyDescent="0.3">
      <c r="A1939" s="1">
        <v>42000</v>
      </c>
      <c r="B1939" s="5">
        <f>YEAR(Table1[[#This Row],[Order Date]])</f>
        <v>2014</v>
      </c>
      <c r="C1939" s="5">
        <f>MONTH(Table1[[#This Row],[Order Date]])</f>
        <v>12</v>
      </c>
      <c r="D1939" t="s">
        <v>1576</v>
      </c>
      <c r="E1939" t="s">
        <v>488</v>
      </c>
      <c r="F1939" t="s">
        <v>11</v>
      </c>
      <c r="G1939" t="s">
        <v>12</v>
      </c>
      <c r="H1939" t="s">
        <v>1848</v>
      </c>
      <c r="I1939">
        <v>23.92</v>
      </c>
      <c r="J1939">
        <v>4</v>
      </c>
      <c r="K1939">
        <v>11.72</v>
      </c>
    </row>
    <row r="1940" spans="1:11" ht="16.5" x14ac:dyDescent="0.3">
      <c r="A1940" s="1">
        <v>42000</v>
      </c>
      <c r="B1940" s="5">
        <f>YEAR(Table1[[#This Row],[Order Date]])</f>
        <v>2014</v>
      </c>
      <c r="C1940" s="5">
        <f>MONTH(Table1[[#This Row],[Order Date]])</f>
        <v>12</v>
      </c>
      <c r="D1940" t="s">
        <v>1576</v>
      </c>
      <c r="E1940" t="s">
        <v>488</v>
      </c>
      <c r="F1940" t="s">
        <v>39</v>
      </c>
      <c r="G1940" t="s">
        <v>52</v>
      </c>
      <c r="H1940" t="s">
        <v>1849</v>
      </c>
      <c r="I1940">
        <v>498</v>
      </c>
      <c r="J1940">
        <v>5</v>
      </c>
      <c r="K1940">
        <v>184.26</v>
      </c>
    </row>
    <row r="1941" spans="1:11" ht="16.5" x14ac:dyDescent="0.3">
      <c r="A1941" s="1">
        <v>42000</v>
      </c>
      <c r="B1941" s="5">
        <f>YEAR(Table1[[#This Row],[Order Date]])</f>
        <v>2014</v>
      </c>
      <c r="C1941" s="5">
        <f>MONTH(Table1[[#This Row],[Order Date]])</f>
        <v>12</v>
      </c>
      <c r="D1941" t="s">
        <v>607</v>
      </c>
      <c r="E1941" t="s">
        <v>10</v>
      </c>
      <c r="F1941" t="s">
        <v>11</v>
      </c>
      <c r="G1941" t="s">
        <v>20</v>
      </c>
      <c r="H1941" t="s">
        <v>765</v>
      </c>
      <c r="I1941">
        <v>4.9800000000000004</v>
      </c>
      <c r="J1941">
        <v>1</v>
      </c>
      <c r="K1941">
        <v>-8.4700000000000006</v>
      </c>
    </row>
    <row r="1942" spans="1:11" ht="16.5" x14ac:dyDescent="0.3">
      <c r="A1942" s="1">
        <v>42000</v>
      </c>
      <c r="B1942" s="5">
        <f>YEAR(Table1[[#This Row],[Order Date]])</f>
        <v>2014</v>
      </c>
      <c r="C1942" s="5">
        <f>MONTH(Table1[[#This Row],[Order Date]])</f>
        <v>12</v>
      </c>
      <c r="D1942" t="s">
        <v>1178</v>
      </c>
      <c r="E1942" t="s">
        <v>78</v>
      </c>
      <c r="F1942" t="s">
        <v>34</v>
      </c>
      <c r="G1942" t="s">
        <v>47</v>
      </c>
      <c r="H1942" t="s">
        <v>1850</v>
      </c>
      <c r="I1942">
        <v>182.35</v>
      </c>
      <c r="J1942">
        <v>3</v>
      </c>
      <c r="K1942">
        <v>-18.239999999999998</v>
      </c>
    </row>
    <row r="1943" spans="1:11" ht="16.5" x14ac:dyDescent="0.3">
      <c r="A1943" s="1">
        <v>42000</v>
      </c>
      <c r="B1943" s="5">
        <f>YEAR(Table1[[#This Row],[Order Date]])</f>
        <v>2014</v>
      </c>
      <c r="C1943" s="5">
        <f>MONTH(Table1[[#This Row],[Order Date]])</f>
        <v>12</v>
      </c>
      <c r="D1943" t="s">
        <v>1178</v>
      </c>
      <c r="E1943" t="s">
        <v>78</v>
      </c>
      <c r="F1943" t="s">
        <v>11</v>
      </c>
      <c r="G1943" t="s">
        <v>18</v>
      </c>
      <c r="H1943" t="s">
        <v>1851</v>
      </c>
      <c r="I1943">
        <v>118.16</v>
      </c>
      <c r="J1943">
        <v>2</v>
      </c>
      <c r="K1943">
        <v>-25.11</v>
      </c>
    </row>
    <row r="1944" spans="1:11" ht="16.5" x14ac:dyDescent="0.3">
      <c r="A1944" s="1">
        <v>42000</v>
      </c>
      <c r="B1944" s="5">
        <f>YEAR(Table1[[#This Row],[Order Date]])</f>
        <v>2014</v>
      </c>
      <c r="C1944" s="5">
        <f>MONTH(Table1[[#This Row],[Order Date]])</f>
        <v>12</v>
      </c>
      <c r="D1944" t="s">
        <v>712</v>
      </c>
      <c r="E1944" t="s">
        <v>95</v>
      </c>
      <c r="F1944" t="s">
        <v>11</v>
      </c>
      <c r="G1944" t="s">
        <v>20</v>
      </c>
      <c r="H1944" t="s">
        <v>1777</v>
      </c>
      <c r="I1944">
        <v>946.76</v>
      </c>
      <c r="J1944">
        <v>6</v>
      </c>
      <c r="K1944">
        <v>-694.29</v>
      </c>
    </row>
    <row r="1945" spans="1:11" ht="16.5" x14ac:dyDescent="0.3">
      <c r="A1945" s="1">
        <v>42001</v>
      </c>
      <c r="B1945" s="5">
        <f>YEAR(Table1[[#This Row],[Order Date]])</f>
        <v>2014</v>
      </c>
      <c r="C1945" s="5">
        <f>MONTH(Table1[[#This Row],[Order Date]])</f>
        <v>12</v>
      </c>
      <c r="D1945" t="s">
        <v>1791</v>
      </c>
      <c r="E1945" t="s">
        <v>23</v>
      </c>
      <c r="F1945" t="s">
        <v>11</v>
      </c>
      <c r="G1945" t="s">
        <v>24</v>
      </c>
      <c r="H1945" t="s">
        <v>1852</v>
      </c>
      <c r="I1945">
        <v>99.14</v>
      </c>
      <c r="J1945">
        <v>4</v>
      </c>
      <c r="K1945">
        <v>8.67</v>
      </c>
    </row>
    <row r="1946" spans="1:11" ht="16.5" x14ac:dyDescent="0.3">
      <c r="A1946" s="1">
        <v>42001</v>
      </c>
      <c r="B1946" s="5">
        <f>YEAR(Table1[[#This Row],[Order Date]])</f>
        <v>2014</v>
      </c>
      <c r="C1946" s="5">
        <f>MONTH(Table1[[#This Row],[Order Date]])</f>
        <v>12</v>
      </c>
      <c r="D1946" t="s">
        <v>54</v>
      </c>
      <c r="E1946" t="s">
        <v>434</v>
      </c>
      <c r="F1946" t="s">
        <v>11</v>
      </c>
      <c r="G1946" t="s">
        <v>92</v>
      </c>
      <c r="H1946" t="s">
        <v>1853</v>
      </c>
      <c r="I1946">
        <v>1737.18</v>
      </c>
      <c r="J1946">
        <v>6</v>
      </c>
      <c r="K1946">
        <v>503.78</v>
      </c>
    </row>
    <row r="1947" spans="1:11" ht="16.5" x14ac:dyDescent="0.3">
      <c r="A1947" s="1">
        <v>42001</v>
      </c>
      <c r="B1947" s="5">
        <f>YEAR(Table1[[#This Row],[Order Date]])</f>
        <v>2014</v>
      </c>
      <c r="C1947" s="5">
        <f>MONTH(Table1[[#This Row],[Order Date]])</f>
        <v>12</v>
      </c>
      <c r="D1947" t="s">
        <v>54</v>
      </c>
      <c r="E1947" t="s">
        <v>434</v>
      </c>
      <c r="F1947" t="s">
        <v>11</v>
      </c>
      <c r="G1947" t="s">
        <v>18</v>
      </c>
      <c r="H1947" t="s">
        <v>1854</v>
      </c>
      <c r="I1947">
        <v>704.25</v>
      </c>
      <c r="J1947">
        <v>5</v>
      </c>
      <c r="K1947">
        <v>84.51</v>
      </c>
    </row>
    <row r="1948" spans="1:11" ht="16.5" x14ac:dyDescent="0.3">
      <c r="A1948" s="1">
        <v>42001</v>
      </c>
      <c r="B1948" s="5">
        <f>YEAR(Table1[[#This Row],[Order Date]])</f>
        <v>2014</v>
      </c>
      <c r="C1948" s="5">
        <f>MONTH(Table1[[#This Row],[Order Date]])</f>
        <v>12</v>
      </c>
      <c r="D1948" t="s">
        <v>54</v>
      </c>
      <c r="E1948" t="s">
        <v>434</v>
      </c>
      <c r="F1948" t="s">
        <v>11</v>
      </c>
      <c r="G1948" t="s">
        <v>12</v>
      </c>
      <c r="H1948" t="s">
        <v>1855</v>
      </c>
      <c r="I1948">
        <v>141.76</v>
      </c>
      <c r="J1948">
        <v>4</v>
      </c>
      <c r="K1948">
        <v>66.63</v>
      </c>
    </row>
    <row r="1949" spans="1:11" ht="16.5" x14ac:dyDescent="0.3">
      <c r="A1949" s="1">
        <v>42001</v>
      </c>
      <c r="B1949" s="5">
        <f>YEAR(Table1[[#This Row],[Order Date]])</f>
        <v>2014</v>
      </c>
      <c r="C1949" s="5">
        <f>MONTH(Table1[[#This Row],[Order Date]])</f>
        <v>12</v>
      </c>
      <c r="D1949" t="s">
        <v>1571</v>
      </c>
      <c r="E1949" t="s">
        <v>27</v>
      </c>
      <c r="F1949" t="s">
        <v>11</v>
      </c>
      <c r="G1949" t="s">
        <v>18</v>
      </c>
      <c r="H1949" t="s">
        <v>586</v>
      </c>
      <c r="I1949">
        <v>998.82</v>
      </c>
      <c r="J1949">
        <v>9</v>
      </c>
      <c r="K1949">
        <v>29.96</v>
      </c>
    </row>
    <row r="1950" spans="1:11" ht="16.5" x14ac:dyDescent="0.3">
      <c r="A1950" s="1">
        <v>42001</v>
      </c>
      <c r="B1950" s="5">
        <f>YEAR(Table1[[#This Row],[Order Date]])</f>
        <v>2014</v>
      </c>
      <c r="C1950" s="5">
        <f>MONTH(Table1[[#This Row],[Order Date]])</f>
        <v>12</v>
      </c>
      <c r="D1950" t="s">
        <v>1571</v>
      </c>
      <c r="E1950" t="s">
        <v>27</v>
      </c>
      <c r="F1950" t="s">
        <v>11</v>
      </c>
      <c r="G1950" t="s">
        <v>200</v>
      </c>
      <c r="H1950" t="s">
        <v>1053</v>
      </c>
      <c r="I1950">
        <v>51.15</v>
      </c>
      <c r="J1950">
        <v>5</v>
      </c>
      <c r="K1950">
        <v>13.3</v>
      </c>
    </row>
    <row r="1951" spans="1:11" ht="16.5" x14ac:dyDescent="0.3">
      <c r="A1951" s="1">
        <v>42002</v>
      </c>
      <c r="B1951" s="5">
        <f>YEAR(Table1[[#This Row],[Order Date]])</f>
        <v>2014</v>
      </c>
      <c r="C1951" s="5">
        <f>MONTH(Table1[[#This Row],[Order Date]])</f>
        <v>12</v>
      </c>
      <c r="D1951" t="s">
        <v>1856</v>
      </c>
      <c r="E1951" t="s">
        <v>315</v>
      </c>
      <c r="F1951" t="s">
        <v>11</v>
      </c>
      <c r="G1951" t="s">
        <v>18</v>
      </c>
      <c r="H1951" t="s">
        <v>843</v>
      </c>
      <c r="I1951">
        <v>24.56</v>
      </c>
      <c r="J1951">
        <v>2</v>
      </c>
      <c r="K1951">
        <v>6.88</v>
      </c>
    </row>
    <row r="1952" spans="1:11" ht="16.5" x14ac:dyDescent="0.3">
      <c r="A1952" s="1">
        <v>42002</v>
      </c>
      <c r="B1952" s="5">
        <f>YEAR(Table1[[#This Row],[Order Date]])</f>
        <v>2014</v>
      </c>
      <c r="C1952" s="5">
        <f>MONTH(Table1[[#This Row],[Order Date]])</f>
        <v>12</v>
      </c>
      <c r="D1952" t="s">
        <v>1856</v>
      </c>
      <c r="E1952" t="s">
        <v>315</v>
      </c>
      <c r="F1952" t="s">
        <v>39</v>
      </c>
      <c r="G1952" t="s">
        <v>52</v>
      </c>
      <c r="H1952" t="s">
        <v>1737</v>
      </c>
      <c r="I1952">
        <v>119.8</v>
      </c>
      <c r="J1952">
        <v>4</v>
      </c>
      <c r="K1952">
        <v>47.92</v>
      </c>
    </row>
    <row r="1953" spans="1:11" ht="16.5" x14ac:dyDescent="0.3">
      <c r="A1953" s="1">
        <v>42002</v>
      </c>
      <c r="B1953" s="5">
        <f>YEAR(Table1[[#This Row],[Order Date]])</f>
        <v>2014</v>
      </c>
      <c r="C1953" s="5">
        <f>MONTH(Table1[[#This Row],[Order Date]])</f>
        <v>12</v>
      </c>
      <c r="D1953" t="s">
        <v>669</v>
      </c>
      <c r="E1953" t="s">
        <v>27</v>
      </c>
      <c r="F1953" t="s">
        <v>34</v>
      </c>
      <c r="G1953" t="s">
        <v>47</v>
      </c>
      <c r="H1953" t="s">
        <v>849</v>
      </c>
      <c r="I1953">
        <v>24.9</v>
      </c>
      <c r="J1953">
        <v>5</v>
      </c>
      <c r="K1953">
        <v>8.2200000000000006</v>
      </c>
    </row>
    <row r="1954" spans="1:11" ht="16.5" x14ac:dyDescent="0.3">
      <c r="A1954" s="1">
        <v>42002</v>
      </c>
      <c r="B1954" s="5">
        <f>YEAR(Table1[[#This Row],[Order Date]])</f>
        <v>2014</v>
      </c>
      <c r="C1954" s="5">
        <f>MONTH(Table1[[#This Row],[Order Date]])</f>
        <v>12</v>
      </c>
      <c r="D1954" t="s">
        <v>669</v>
      </c>
      <c r="E1954" t="s">
        <v>27</v>
      </c>
      <c r="F1954" t="s">
        <v>11</v>
      </c>
      <c r="G1954" t="s">
        <v>12</v>
      </c>
      <c r="H1954" t="s">
        <v>1857</v>
      </c>
      <c r="I1954">
        <v>21.12</v>
      </c>
      <c r="J1954">
        <v>4</v>
      </c>
      <c r="K1954">
        <v>9.5</v>
      </c>
    </row>
    <row r="1955" spans="1:11" ht="16.5" x14ac:dyDescent="0.3">
      <c r="A1955" s="1">
        <v>42002</v>
      </c>
      <c r="B1955" s="5">
        <f>YEAR(Table1[[#This Row],[Order Date]])</f>
        <v>2014</v>
      </c>
      <c r="C1955" s="5">
        <f>MONTH(Table1[[#This Row],[Order Date]])</f>
        <v>12</v>
      </c>
      <c r="D1955" t="s">
        <v>669</v>
      </c>
      <c r="E1955" t="s">
        <v>27</v>
      </c>
      <c r="F1955" t="s">
        <v>39</v>
      </c>
      <c r="G1955" t="s">
        <v>302</v>
      </c>
      <c r="H1955" t="s">
        <v>1858</v>
      </c>
      <c r="I1955">
        <v>767.95</v>
      </c>
      <c r="J1955">
        <v>6</v>
      </c>
      <c r="K1955">
        <v>287.98</v>
      </c>
    </row>
    <row r="1956" spans="1:11" ht="16.5" x14ac:dyDescent="0.3">
      <c r="A1956" s="1">
        <v>42002</v>
      </c>
      <c r="B1956" s="5">
        <f>YEAR(Table1[[#This Row],[Order Date]])</f>
        <v>2014</v>
      </c>
      <c r="C1956" s="5">
        <f>MONTH(Table1[[#This Row],[Order Date]])</f>
        <v>12</v>
      </c>
      <c r="D1956" t="s">
        <v>669</v>
      </c>
      <c r="E1956" t="s">
        <v>27</v>
      </c>
      <c r="F1956" t="s">
        <v>11</v>
      </c>
      <c r="G1956" t="s">
        <v>20</v>
      </c>
      <c r="H1956" t="s">
        <v>1859</v>
      </c>
      <c r="I1956">
        <v>14.35</v>
      </c>
      <c r="J1956">
        <v>3</v>
      </c>
      <c r="K1956">
        <v>4.66</v>
      </c>
    </row>
    <row r="1957" spans="1:11" ht="16.5" x14ac:dyDescent="0.3">
      <c r="A1957" s="1">
        <v>42002</v>
      </c>
      <c r="B1957" s="5">
        <f>YEAR(Table1[[#This Row],[Order Date]])</f>
        <v>2014</v>
      </c>
      <c r="C1957" s="5">
        <f>MONTH(Table1[[#This Row],[Order Date]])</f>
        <v>12</v>
      </c>
      <c r="D1957" t="s">
        <v>669</v>
      </c>
      <c r="E1957" t="s">
        <v>27</v>
      </c>
      <c r="F1957" t="s">
        <v>39</v>
      </c>
      <c r="G1957" t="s">
        <v>40</v>
      </c>
      <c r="H1957" t="s">
        <v>767</v>
      </c>
      <c r="I1957">
        <v>191.98</v>
      </c>
      <c r="J1957">
        <v>3</v>
      </c>
      <c r="K1957">
        <v>19.2</v>
      </c>
    </row>
    <row r="1958" spans="1:11" ht="16.5" x14ac:dyDescent="0.3">
      <c r="A1958" s="1">
        <v>42002</v>
      </c>
      <c r="B1958" s="5">
        <f>YEAR(Table1[[#This Row],[Order Date]])</f>
        <v>2014</v>
      </c>
      <c r="C1958" s="5">
        <f>MONTH(Table1[[#This Row],[Order Date]])</f>
        <v>12</v>
      </c>
      <c r="D1958" t="s">
        <v>669</v>
      </c>
      <c r="E1958" t="s">
        <v>27</v>
      </c>
      <c r="F1958" t="s">
        <v>11</v>
      </c>
      <c r="G1958" t="s">
        <v>16</v>
      </c>
      <c r="H1958" t="s">
        <v>1860</v>
      </c>
      <c r="I1958">
        <v>274.77</v>
      </c>
      <c r="J1958">
        <v>9</v>
      </c>
      <c r="K1958">
        <v>126.39</v>
      </c>
    </row>
    <row r="1959" spans="1:11" ht="16.5" x14ac:dyDescent="0.3">
      <c r="A1959" s="1">
        <v>42002</v>
      </c>
      <c r="B1959" s="5">
        <f>YEAR(Table1[[#This Row],[Order Date]])</f>
        <v>2014</v>
      </c>
      <c r="C1959" s="5">
        <f>MONTH(Table1[[#This Row],[Order Date]])</f>
        <v>12</v>
      </c>
      <c r="D1959" t="s">
        <v>669</v>
      </c>
      <c r="E1959" t="s">
        <v>27</v>
      </c>
      <c r="F1959" t="s">
        <v>34</v>
      </c>
      <c r="G1959" t="s">
        <v>47</v>
      </c>
      <c r="H1959" t="s">
        <v>1861</v>
      </c>
      <c r="I1959">
        <v>70.56</v>
      </c>
      <c r="J1959">
        <v>6</v>
      </c>
      <c r="K1959">
        <v>23.99</v>
      </c>
    </row>
    <row r="1960" spans="1:11" ht="16.5" x14ac:dyDescent="0.3">
      <c r="A1960" s="1">
        <v>42002</v>
      </c>
      <c r="B1960" s="5">
        <f>YEAR(Table1[[#This Row],[Order Date]])</f>
        <v>2014</v>
      </c>
      <c r="C1960" s="5">
        <f>MONTH(Table1[[#This Row],[Order Date]])</f>
        <v>12</v>
      </c>
      <c r="D1960" t="s">
        <v>195</v>
      </c>
      <c r="E1960" t="s">
        <v>399</v>
      </c>
      <c r="F1960" t="s">
        <v>39</v>
      </c>
      <c r="G1960" t="s">
        <v>40</v>
      </c>
      <c r="H1960" t="s">
        <v>1862</v>
      </c>
      <c r="I1960">
        <v>23.98</v>
      </c>
      <c r="J1960">
        <v>3</v>
      </c>
      <c r="K1960">
        <v>-5.69</v>
      </c>
    </row>
    <row r="1961" spans="1:11" ht="16.5" x14ac:dyDescent="0.3">
      <c r="A1961" s="1">
        <v>42002</v>
      </c>
      <c r="B1961" s="5">
        <f>YEAR(Table1[[#This Row],[Order Date]])</f>
        <v>2014</v>
      </c>
      <c r="C1961" s="5">
        <f>MONTH(Table1[[#This Row],[Order Date]])</f>
        <v>12</v>
      </c>
      <c r="D1961" t="s">
        <v>195</v>
      </c>
      <c r="E1961" t="s">
        <v>399</v>
      </c>
      <c r="F1961" t="s">
        <v>11</v>
      </c>
      <c r="G1961" t="s">
        <v>18</v>
      </c>
      <c r="H1961" t="s">
        <v>115</v>
      </c>
      <c r="I1961">
        <v>33.29</v>
      </c>
      <c r="J1961">
        <v>1</v>
      </c>
      <c r="K1961">
        <v>7.99</v>
      </c>
    </row>
    <row r="1962" spans="1:11" ht="16.5" x14ac:dyDescent="0.3">
      <c r="A1962" s="1">
        <v>42002</v>
      </c>
      <c r="B1962" s="5">
        <f>YEAR(Table1[[#This Row],[Order Date]])</f>
        <v>2014</v>
      </c>
      <c r="C1962" s="5">
        <f>MONTH(Table1[[#This Row],[Order Date]])</f>
        <v>12</v>
      </c>
      <c r="D1962" t="s">
        <v>1459</v>
      </c>
      <c r="E1962" t="s">
        <v>15</v>
      </c>
      <c r="F1962" t="s">
        <v>34</v>
      </c>
      <c r="G1962" t="s">
        <v>47</v>
      </c>
      <c r="H1962" t="s">
        <v>1506</v>
      </c>
      <c r="I1962">
        <v>38.979999999999997</v>
      </c>
      <c r="J1962">
        <v>3</v>
      </c>
      <c r="K1962">
        <v>-50.67</v>
      </c>
    </row>
    <row r="1963" spans="1:11" ht="16.5" x14ac:dyDescent="0.3">
      <c r="A1963" s="1">
        <v>42002</v>
      </c>
      <c r="B1963" s="5">
        <f>YEAR(Table1[[#This Row],[Order Date]])</f>
        <v>2014</v>
      </c>
      <c r="C1963" s="5">
        <f>MONTH(Table1[[#This Row],[Order Date]])</f>
        <v>12</v>
      </c>
      <c r="D1963" t="s">
        <v>1863</v>
      </c>
      <c r="E1963" t="s">
        <v>15</v>
      </c>
      <c r="F1963" t="s">
        <v>34</v>
      </c>
      <c r="G1963" t="s">
        <v>47</v>
      </c>
      <c r="H1963" t="s">
        <v>181</v>
      </c>
      <c r="I1963">
        <v>8.74</v>
      </c>
      <c r="J1963">
        <v>3</v>
      </c>
      <c r="K1963">
        <v>-4.8</v>
      </c>
    </row>
    <row r="1964" spans="1:11" ht="16.5" x14ac:dyDescent="0.3">
      <c r="A1964" s="1">
        <v>42002</v>
      </c>
      <c r="B1964" s="5">
        <f>YEAR(Table1[[#This Row],[Order Date]])</f>
        <v>2014</v>
      </c>
      <c r="C1964" s="5">
        <f>MONTH(Table1[[#This Row],[Order Date]])</f>
        <v>12</v>
      </c>
      <c r="D1964" t="s">
        <v>587</v>
      </c>
      <c r="E1964" t="s">
        <v>27</v>
      </c>
      <c r="F1964" t="s">
        <v>11</v>
      </c>
      <c r="G1964" t="s">
        <v>16</v>
      </c>
      <c r="H1964" t="s">
        <v>1259</v>
      </c>
      <c r="I1964">
        <v>88.8</v>
      </c>
      <c r="J1964">
        <v>6</v>
      </c>
      <c r="K1964">
        <v>44.4</v>
      </c>
    </row>
    <row r="1965" spans="1:11" ht="16.5" x14ac:dyDescent="0.3">
      <c r="A1965" s="1">
        <v>42002</v>
      </c>
      <c r="B1965" s="5">
        <f>YEAR(Table1[[#This Row],[Order Date]])</f>
        <v>2014</v>
      </c>
      <c r="C1965" s="5">
        <f>MONTH(Table1[[#This Row],[Order Date]])</f>
        <v>12</v>
      </c>
      <c r="D1965" t="s">
        <v>587</v>
      </c>
      <c r="E1965" t="s">
        <v>27</v>
      </c>
      <c r="F1965" t="s">
        <v>39</v>
      </c>
      <c r="G1965" t="s">
        <v>40</v>
      </c>
      <c r="H1965" t="s">
        <v>1864</v>
      </c>
      <c r="I1965">
        <v>319.97000000000003</v>
      </c>
      <c r="J1965">
        <v>4</v>
      </c>
      <c r="K1965">
        <v>36</v>
      </c>
    </row>
    <row r="1966" spans="1:11" ht="16.5" x14ac:dyDescent="0.3">
      <c r="A1966" s="1">
        <v>42002</v>
      </c>
      <c r="B1966" s="5">
        <f>YEAR(Table1[[#This Row],[Order Date]])</f>
        <v>2014</v>
      </c>
      <c r="C1966" s="5">
        <f>MONTH(Table1[[#This Row],[Order Date]])</f>
        <v>12</v>
      </c>
      <c r="D1966" t="s">
        <v>1865</v>
      </c>
      <c r="E1966" t="s">
        <v>78</v>
      </c>
      <c r="F1966" t="s">
        <v>11</v>
      </c>
      <c r="G1966" t="s">
        <v>92</v>
      </c>
      <c r="H1966" t="s">
        <v>1031</v>
      </c>
      <c r="I1966">
        <v>48.36</v>
      </c>
      <c r="J1966">
        <v>5</v>
      </c>
      <c r="K1966">
        <v>6.05</v>
      </c>
    </row>
    <row r="1967" spans="1:11" ht="16.5" x14ac:dyDescent="0.3">
      <c r="A1967" s="1">
        <v>42003</v>
      </c>
      <c r="B1967" s="5">
        <f>YEAR(Table1[[#This Row],[Order Date]])</f>
        <v>2014</v>
      </c>
      <c r="C1967" s="5">
        <f>MONTH(Table1[[#This Row],[Order Date]])</f>
        <v>12</v>
      </c>
      <c r="D1967" t="s">
        <v>1866</v>
      </c>
      <c r="E1967" t="s">
        <v>110</v>
      </c>
      <c r="F1967" t="s">
        <v>11</v>
      </c>
      <c r="G1967" t="s">
        <v>24</v>
      </c>
      <c r="H1967" t="s">
        <v>620</v>
      </c>
      <c r="I1967">
        <v>9.84</v>
      </c>
      <c r="J1967">
        <v>3</v>
      </c>
      <c r="K1967">
        <v>2.85</v>
      </c>
    </row>
    <row r="1968" spans="1:11" ht="16.5" x14ac:dyDescent="0.3">
      <c r="A1968" s="1">
        <v>42003</v>
      </c>
      <c r="B1968" s="5">
        <f>YEAR(Table1[[#This Row],[Order Date]])</f>
        <v>2014</v>
      </c>
      <c r="C1968" s="5">
        <f>MONTH(Table1[[#This Row],[Order Date]])</f>
        <v>12</v>
      </c>
      <c r="D1968" t="s">
        <v>1249</v>
      </c>
      <c r="E1968" t="s">
        <v>10</v>
      </c>
      <c r="F1968" t="s">
        <v>11</v>
      </c>
      <c r="G1968" t="s">
        <v>63</v>
      </c>
      <c r="H1968" t="s">
        <v>1674</v>
      </c>
      <c r="I1968">
        <v>12.98</v>
      </c>
      <c r="J1968">
        <v>3</v>
      </c>
      <c r="K1968">
        <v>4.71</v>
      </c>
    </row>
    <row r="1969" spans="1:11" ht="16.5" x14ac:dyDescent="0.3">
      <c r="A1969" s="1">
        <v>42003</v>
      </c>
      <c r="B1969" s="5">
        <f>YEAR(Table1[[#This Row],[Order Date]])</f>
        <v>2014</v>
      </c>
      <c r="C1969" s="5">
        <f>MONTH(Table1[[#This Row],[Order Date]])</f>
        <v>12</v>
      </c>
      <c r="D1969" t="s">
        <v>1249</v>
      </c>
      <c r="E1969" t="s">
        <v>10</v>
      </c>
      <c r="F1969" t="s">
        <v>39</v>
      </c>
      <c r="G1969" t="s">
        <v>40</v>
      </c>
      <c r="H1969" t="s">
        <v>1073</v>
      </c>
      <c r="I1969">
        <v>217.58</v>
      </c>
      <c r="J1969">
        <v>2</v>
      </c>
      <c r="K1969">
        <v>19.04</v>
      </c>
    </row>
    <row r="1970" spans="1:11" ht="16.5" x14ac:dyDescent="0.3">
      <c r="A1970" s="1">
        <v>42003</v>
      </c>
      <c r="B1970" s="5">
        <f>YEAR(Table1[[#This Row],[Order Date]])</f>
        <v>2014</v>
      </c>
      <c r="C1970" s="5">
        <f>MONTH(Table1[[#This Row],[Order Date]])</f>
        <v>12</v>
      </c>
      <c r="D1970" t="s">
        <v>1249</v>
      </c>
      <c r="E1970" t="s">
        <v>10</v>
      </c>
      <c r="F1970" t="s">
        <v>39</v>
      </c>
      <c r="G1970" t="s">
        <v>40</v>
      </c>
      <c r="H1970" t="s">
        <v>521</v>
      </c>
      <c r="I1970">
        <v>328.78</v>
      </c>
      <c r="J1970">
        <v>3</v>
      </c>
      <c r="K1970">
        <v>28.77</v>
      </c>
    </row>
    <row r="1971" spans="1:11" ht="16.5" x14ac:dyDescent="0.3">
      <c r="A1971" s="1">
        <v>42003</v>
      </c>
      <c r="B1971" s="5">
        <f>YEAR(Table1[[#This Row],[Order Date]])</f>
        <v>2014</v>
      </c>
      <c r="C1971" s="5">
        <f>MONTH(Table1[[#This Row],[Order Date]])</f>
        <v>12</v>
      </c>
      <c r="D1971" t="s">
        <v>1249</v>
      </c>
      <c r="E1971" t="s">
        <v>10</v>
      </c>
      <c r="F1971" t="s">
        <v>11</v>
      </c>
      <c r="G1971" t="s">
        <v>20</v>
      </c>
      <c r="H1971" t="s">
        <v>970</v>
      </c>
      <c r="I1971">
        <v>2.29</v>
      </c>
      <c r="J1971">
        <v>3</v>
      </c>
      <c r="K1971">
        <v>-3.66</v>
      </c>
    </row>
    <row r="1972" spans="1:11" ht="16.5" x14ac:dyDescent="0.3">
      <c r="A1972" s="1">
        <v>42003</v>
      </c>
      <c r="B1972" s="5">
        <f>YEAR(Table1[[#This Row],[Order Date]])</f>
        <v>2014</v>
      </c>
      <c r="C1972" s="5">
        <f>MONTH(Table1[[#This Row],[Order Date]])</f>
        <v>12</v>
      </c>
      <c r="D1972" t="s">
        <v>1249</v>
      </c>
      <c r="E1972" t="s">
        <v>10</v>
      </c>
      <c r="F1972" t="s">
        <v>39</v>
      </c>
      <c r="G1972" t="s">
        <v>52</v>
      </c>
      <c r="H1972" t="s">
        <v>84</v>
      </c>
      <c r="I1972">
        <v>47.98</v>
      </c>
      <c r="J1972">
        <v>2</v>
      </c>
      <c r="K1972">
        <v>14.4</v>
      </c>
    </row>
    <row r="1973" spans="1:11" ht="16.5" x14ac:dyDescent="0.3">
      <c r="A1973" s="1">
        <v>42003</v>
      </c>
      <c r="B1973" s="5">
        <f>YEAR(Table1[[#This Row],[Order Date]])</f>
        <v>2014</v>
      </c>
      <c r="C1973" s="5">
        <f>MONTH(Table1[[#This Row],[Order Date]])</f>
        <v>12</v>
      </c>
      <c r="D1973" t="s">
        <v>1867</v>
      </c>
      <c r="E1973" t="s">
        <v>95</v>
      </c>
      <c r="F1973" t="s">
        <v>11</v>
      </c>
      <c r="G1973" t="s">
        <v>20</v>
      </c>
      <c r="H1973" t="s">
        <v>1103</v>
      </c>
      <c r="I1973">
        <v>551.99</v>
      </c>
      <c r="J1973">
        <v>5</v>
      </c>
      <c r="K1973">
        <v>-459.99</v>
      </c>
    </row>
    <row r="1974" spans="1:11" ht="16.5" x14ac:dyDescent="0.3">
      <c r="A1974" s="1">
        <v>42003</v>
      </c>
      <c r="B1974" s="5">
        <f>YEAR(Table1[[#This Row],[Order Date]])</f>
        <v>2014</v>
      </c>
      <c r="C1974" s="5">
        <f>MONTH(Table1[[#This Row],[Order Date]])</f>
        <v>12</v>
      </c>
      <c r="D1974" t="s">
        <v>185</v>
      </c>
      <c r="E1974" t="s">
        <v>23</v>
      </c>
      <c r="F1974" t="s">
        <v>39</v>
      </c>
      <c r="G1974" t="s">
        <v>52</v>
      </c>
      <c r="H1974" t="s">
        <v>1390</v>
      </c>
      <c r="I1974">
        <v>27.97</v>
      </c>
      <c r="J1974">
        <v>2</v>
      </c>
      <c r="K1974">
        <v>6.99</v>
      </c>
    </row>
    <row r="1975" spans="1:11" ht="16.5" x14ac:dyDescent="0.3">
      <c r="A1975" s="1">
        <v>42003</v>
      </c>
      <c r="B1975" s="5">
        <f>YEAR(Table1[[#This Row],[Order Date]])</f>
        <v>2014</v>
      </c>
      <c r="C1975" s="5">
        <f>MONTH(Table1[[#This Row],[Order Date]])</f>
        <v>12</v>
      </c>
      <c r="D1975" t="s">
        <v>1868</v>
      </c>
      <c r="E1975" t="s">
        <v>23</v>
      </c>
      <c r="F1975" t="s">
        <v>39</v>
      </c>
      <c r="G1975" t="s">
        <v>40</v>
      </c>
      <c r="H1975" t="s">
        <v>1708</v>
      </c>
      <c r="I1975">
        <v>251.96</v>
      </c>
      <c r="J1975">
        <v>6</v>
      </c>
      <c r="K1975">
        <v>-50.39</v>
      </c>
    </row>
    <row r="1976" spans="1:11" ht="16.5" x14ac:dyDescent="0.3">
      <c r="A1976" s="1">
        <v>42003</v>
      </c>
      <c r="B1976" s="5">
        <f>YEAR(Table1[[#This Row],[Order Date]])</f>
        <v>2014</v>
      </c>
      <c r="C1976" s="5">
        <f>MONTH(Table1[[#This Row],[Order Date]])</f>
        <v>12</v>
      </c>
      <c r="D1976" t="s">
        <v>1868</v>
      </c>
      <c r="E1976" t="s">
        <v>23</v>
      </c>
      <c r="F1976" t="s">
        <v>34</v>
      </c>
      <c r="G1976" t="s">
        <v>145</v>
      </c>
      <c r="H1976" t="s">
        <v>942</v>
      </c>
      <c r="I1976">
        <v>523.76</v>
      </c>
      <c r="J1976">
        <v>3</v>
      </c>
      <c r="K1976">
        <v>-192.05</v>
      </c>
    </row>
    <row r="1977" spans="1:11" ht="16.5" x14ac:dyDescent="0.3">
      <c r="A1977" s="1">
        <v>42003</v>
      </c>
      <c r="B1977" s="5">
        <f>YEAR(Table1[[#This Row],[Order Date]])</f>
        <v>2014</v>
      </c>
      <c r="C1977" s="5">
        <f>MONTH(Table1[[#This Row],[Order Date]])</f>
        <v>12</v>
      </c>
      <c r="D1977" t="s">
        <v>1298</v>
      </c>
      <c r="E1977" t="s">
        <v>149</v>
      </c>
      <c r="F1977" t="s">
        <v>11</v>
      </c>
      <c r="G1977" t="s">
        <v>92</v>
      </c>
      <c r="H1977" t="s">
        <v>1869</v>
      </c>
      <c r="I1977">
        <v>122.94</v>
      </c>
      <c r="J1977">
        <v>3</v>
      </c>
      <c r="K1977">
        <v>30.74</v>
      </c>
    </row>
    <row r="1978" spans="1:11" ht="16.5" x14ac:dyDescent="0.3">
      <c r="A1978" s="1">
        <v>42003</v>
      </c>
      <c r="B1978" s="5">
        <f>YEAR(Table1[[#This Row],[Order Date]])</f>
        <v>2014</v>
      </c>
      <c r="C1978" s="5">
        <f>MONTH(Table1[[#This Row],[Order Date]])</f>
        <v>12</v>
      </c>
      <c r="D1978" t="s">
        <v>1298</v>
      </c>
      <c r="E1978" t="s">
        <v>149</v>
      </c>
      <c r="F1978" t="s">
        <v>11</v>
      </c>
      <c r="G1978" t="s">
        <v>20</v>
      </c>
      <c r="H1978" t="s">
        <v>248</v>
      </c>
      <c r="I1978">
        <v>35.450000000000003</v>
      </c>
      <c r="J1978">
        <v>7</v>
      </c>
      <c r="K1978">
        <v>12.85</v>
      </c>
    </row>
    <row r="1979" spans="1:11" ht="16.5" x14ac:dyDescent="0.3">
      <c r="A1979" s="1">
        <v>42003</v>
      </c>
      <c r="B1979" s="5">
        <f>YEAR(Table1[[#This Row],[Order Date]])</f>
        <v>2014</v>
      </c>
      <c r="C1979" s="5">
        <f>MONTH(Table1[[#This Row],[Order Date]])</f>
        <v>12</v>
      </c>
      <c r="D1979" t="s">
        <v>424</v>
      </c>
      <c r="E1979" t="s">
        <v>120</v>
      </c>
      <c r="F1979" t="s">
        <v>11</v>
      </c>
      <c r="G1979" t="s">
        <v>18</v>
      </c>
      <c r="H1979" t="s">
        <v>1870</v>
      </c>
      <c r="I1979">
        <v>39.130000000000003</v>
      </c>
      <c r="J1979">
        <v>1</v>
      </c>
      <c r="K1979">
        <v>-8.8000000000000007</v>
      </c>
    </row>
    <row r="1980" spans="1:11" ht="16.5" x14ac:dyDescent="0.3">
      <c r="A1980" s="1">
        <v>42004</v>
      </c>
      <c r="B1980" s="5">
        <f>YEAR(Table1[[#This Row],[Order Date]])</f>
        <v>2014</v>
      </c>
      <c r="C1980" s="5">
        <f>MONTH(Table1[[#This Row],[Order Date]])</f>
        <v>12</v>
      </c>
      <c r="D1980" t="s">
        <v>1871</v>
      </c>
      <c r="E1980" t="s">
        <v>149</v>
      </c>
      <c r="F1980" t="s">
        <v>34</v>
      </c>
      <c r="G1980" t="s">
        <v>74</v>
      </c>
      <c r="H1980" t="s">
        <v>1872</v>
      </c>
      <c r="I1980">
        <v>1573.49</v>
      </c>
      <c r="J1980">
        <v>7</v>
      </c>
      <c r="K1980">
        <v>196.69</v>
      </c>
    </row>
    <row r="1981" spans="1:11" ht="16.5" x14ac:dyDescent="0.3">
      <c r="A1981" s="1">
        <v>42004</v>
      </c>
      <c r="B1981" s="5">
        <f>YEAR(Table1[[#This Row],[Order Date]])</f>
        <v>2014</v>
      </c>
      <c r="C1981" s="5">
        <f>MONTH(Table1[[#This Row],[Order Date]])</f>
        <v>12</v>
      </c>
      <c r="D1981" t="s">
        <v>883</v>
      </c>
      <c r="E1981" t="s">
        <v>186</v>
      </c>
      <c r="F1981" t="s">
        <v>11</v>
      </c>
      <c r="G1981" t="s">
        <v>24</v>
      </c>
      <c r="H1981" t="s">
        <v>386</v>
      </c>
      <c r="I1981">
        <v>29.68</v>
      </c>
      <c r="J1981">
        <v>7</v>
      </c>
      <c r="K1981">
        <v>11.58</v>
      </c>
    </row>
    <row r="1982" spans="1:11" ht="16.5" x14ac:dyDescent="0.3">
      <c r="A1982" s="1">
        <v>42004</v>
      </c>
      <c r="B1982" s="5">
        <f>YEAR(Table1[[#This Row],[Order Date]])</f>
        <v>2014</v>
      </c>
      <c r="C1982" s="5">
        <f>MONTH(Table1[[#This Row],[Order Date]])</f>
        <v>12</v>
      </c>
      <c r="D1982" t="s">
        <v>883</v>
      </c>
      <c r="E1982" t="s">
        <v>186</v>
      </c>
      <c r="F1982" t="s">
        <v>39</v>
      </c>
      <c r="G1982" t="s">
        <v>52</v>
      </c>
      <c r="H1982" t="s">
        <v>1873</v>
      </c>
      <c r="I1982">
        <v>47.53</v>
      </c>
      <c r="J1982">
        <v>7</v>
      </c>
      <c r="K1982">
        <v>16.16</v>
      </c>
    </row>
    <row r="1983" spans="1:11" ht="16.5" x14ac:dyDescent="0.3">
      <c r="A1983" s="1">
        <v>42004</v>
      </c>
      <c r="B1983" s="5">
        <f>YEAR(Table1[[#This Row],[Order Date]])</f>
        <v>2014</v>
      </c>
      <c r="C1983" s="5">
        <f>MONTH(Table1[[#This Row],[Order Date]])</f>
        <v>12</v>
      </c>
      <c r="D1983" t="s">
        <v>512</v>
      </c>
      <c r="E1983" t="s">
        <v>434</v>
      </c>
      <c r="F1983" t="s">
        <v>34</v>
      </c>
      <c r="G1983" t="s">
        <v>47</v>
      </c>
      <c r="H1983" t="s">
        <v>1269</v>
      </c>
      <c r="I1983">
        <v>63.2</v>
      </c>
      <c r="J1983">
        <v>5</v>
      </c>
      <c r="K1983">
        <v>23.38</v>
      </c>
    </row>
    <row r="1984" spans="1:11" ht="16.5" x14ac:dyDescent="0.3">
      <c r="A1984" s="1">
        <v>42004</v>
      </c>
      <c r="B1984" s="5">
        <f>YEAR(Table1[[#This Row],[Order Date]])</f>
        <v>2014</v>
      </c>
      <c r="C1984" s="5">
        <f>MONTH(Table1[[#This Row],[Order Date]])</f>
        <v>12</v>
      </c>
      <c r="D1984" t="s">
        <v>512</v>
      </c>
      <c r="E1984" t="s">
        <v>434</v>
      </c>
      <c r="F1984" t="s">
        <v>39</v>
      </c>
      <c r="G1984" t="s">
        <v>52</v>
      </c>
      <c r="H1984" t="s">
        <v>1874</v>
      </c>
      <c r="I1984">
        <v>113.97</v>
      </c>
      <c r="J1984">
        <v>3</v>
      </c>
      <c r="K1984">
        <v>27.35</v>
      </c>
    </row>
    <row r="1985" spans="1:11" ht="16.5" x14ac:dyDescent="0.3">
      <c r="A1985" s="1">
        <v>42004</v>
      </c>
      <c r="B1985" s="5">
        <f>YEAR(Table1[[#This Row],[Order Date]])</f>
        <v>2014</v>
      </c>
      <c r="C1985" s="5">
        <f>MONTH(Table1[[#This Row],[Order Date]])</f>
        <v>12</v>
      </c>
      <c r="D1985" t="s">
        <v>1618</v>
      </c>
      <c r="E1985" t="s">
        <v>10</v>
      </c>
      <c r="F1985" t="s">
        <v>11</v>
      </c>
      <c r="G1985" t="s">
        <v>63</v>
      </c>
      <c r="H1985" t="s">
        <v>64</v>
      </c>
      <c r="I1985">
        <v>49.57</v>
      </c>
      <c r="J1985">
        <v>2</v>
      </c>
      <c r="K1985">
        <v>17.97</v>
      </c>
    </row>
    <row r="1986" spans="1:11" ht="16.5" x14ac:dyDescent="0.3">
      <c r="A1986" s="1">
        <v>42004</v>
      </c>
      <c r="B1986" s="5">
        <f>YEAR(Table1[[#This Row],[Order Date]])</f>
        <v>2014</v>
      </c>
      <c r="C1986" s="5">
        <f>MONTH(Table1[[#This Row],[Order Date]])</f>
        <v>12</v>
      </c>
      <c r="D1986" t="s">
        <v>973</v>
      </c>
      <c r="E1986" t="s">
        <v>1529</v>
      </c>
      <c r="F1986" t="s">
        <v>11</v>
      </c>
      <c r="G1986" t="s">
        <v>12</v>
      </c>
      <c r="H1986" t="s">
        <v>1492</v>
      </c>
      <c r="I1986">
        <v>195.64</v>
      </c>
      <c r="J1986">
        <v>4</v>
      </c>
      <c r="K1986">
        <v>91.95</v>
      </c>
    </row>
    <row r="1987" spans="1:11" ht="16.5" x14ac:dyDescent="0.3">
      <c r="A1987" s="1">
        <v>42004</v>
      </c>
      <c r="B1987" s="5">
        <f>YEAR(Table1[[#This Row],[Order Date]])</f>
        <v>2014</v>
      </c>
      <c r="C1987" s="5">
        <f>MONTH(Table1[[#This Row],[Order Date]])</f>
        <v>12</v>
      </c>
      <c r="D1987" t="s">
        <v>973</v>
      </c>
      <c r="E1987" t="s">
        <v>1529</v>
      </c>
      <c r="F1987" t="s">
        <v>11</v>
      </c>
      <c r="G1987" t="s">
        <v>12</v>
      </c>
      <c r="H1987" t="s">
        <v>1710</v>
      </c>
      <c r="I1987">
        <v>14.94</v>
      </c>
      <c r="J1987">
        <v>3</v>
      </c>
      <c r="K1987">
        <v>7.02</v>
      </c>
    </row>
    <row r="1988" spans="1:11" ht="16.5" x14ac:dyDescent="0.3">
      <c r="A1988" s="1">
        <v>42004</v>
      </c>
      <c r="B1988" s="5">
        <f>YEAR(Table1[[#This Row],[Order Date]])</f>
        <v>2014</v>
      </c>
      <c r="C1988" s="5">
        <f>MONTH(Table1[[#This Row],[Order Date]])</f>
        <v>12</v>
      </c>
      <c r="D1988" t="s">
        <v>973</v>
      </c>
      <c r="E1988" t="s">
        <v>1529</v>
      </c>
      <c r="F1988" t="s">
        <v>39</v>
      </c>
      <c r="G1988" t="s">
        <v>52</v>
      </c>
      <c r="H1988" t="s">
        <v>1875</v>
      </c>
      <c r="I1988">
        <v>1687.8</v>
      </c>
      <c r="J1988">
        <v>4</v>
      </c>
      <c r="K1988">
        <v>742.63</v>
      </c>
    </row>
    <row r="1989" spans="1:11" ht="16.5" x14ac:dyDescent="0.3">
      <c r="A1989" s="1">
        <v>42004</v>
      </c>
      <c r="B1989" s="5">
        <f>YEAR(Table1[[#This Row],[Order Date]])</f>
        <v>2014</v>
      </c>
      <c r="C1989" s="5">
        <f>MONTH(Table1[[#This Row],[Order Date]])</f>
        <v>12</v>
      </c>
      <c r="D1989" t="s">
        <v>973</v>
      </c>
      <c r="E1989" t="s">
        <v>1529</v>
      </c>
      <c r="F1989" t="s">
        <v>34</v>
      </c>
      <c r="G1989" t="s">
        <v>74</v>
      </c>
      <c r="H1989" t="s">
        <v>719</v>
      </c>
      <c r="I1989">
        <v>341.96</v>
      </c>
      <c r="J1989">
        <v>2</v>
      </c>
      <c r="K1989">
        <v>78.650000000000006</v>
      </c>
    </row>
    <row r="1990" spans="1:11" ht="16.5" x14ac:dyDescent="0.3">
      <c r="A1990" s="1">
        <v>42004</v>
      </c>
      <c r="B1990" s="5">
        <f>YEAR(Table1[[#This Row],[Order Date]])</f>
        <v>2014</v>
      </c>
      <c r="C1990" s="5">
        <f>MONTH(Table1[[#This Row],[Order Date]])</f>
        <v>12</v>
      </c>
      <c r="D1990" t="s">
        <v>973</v>
      </c>
      <c r="E1990" t="s">
        <v>1529</v>
      </c>
      <c r="F1990" t="s">
        <v>34</v>
      </c>
      <c r="G1990" t="s">
        <v>35</v>
      </c>
      <c r="H1990" t="s">
        <v>1876</v>
      </c>
      <c r="I1990">
        <v>605.88</v>
      </c>
      <c r="J1990">
        <v>6</v>
      </c>
      <c r="K1990">
        <v>151.47</v>
      </c>
    </row>
    <row r="1991" spans="1:11" ht="16.5" x14ac:dyDescent="0.3">
      <c r="A1991" s="1">
        <v>42004</v>
      </c>
      <c r="B1991" s="5">
        <f>YEAR(Table1[[#This Row],[Order Date]])</f>
        <v>2014</v>
      </c>
      <c r="C1991" s="5">
        <f>MONTH(Table1[[#This Row],[Order Date]])</f>
        <v>12</v>
      </c>
      <c r="D1991" t="s">
        <v>1877</v>
      </c>
      <c r="E1991" t="s">
        <v>126</v>
      </c>
      <c r="F1991" t="s">
        <v>39</v>
      </c>
      <c r="G1991" t="s">
        <v>40</v>
      </c>
      <c r="H1991" t="s">
        <v>1878</v>
      </c>
      <c r="I1991">
        <v>475.94</v>
      </c>
      <c r="J1991">
        <v>7</v>
      </c>
      <c r="K1991">
        <v>59.49</v>
      </c>
    </row>
    <row r="1992" spans="1:11" ht="16.5" x14ac:dyDescent="0.3">
      <c r="A1992" s="1">
        <v>42004</v>
      </c>
      <c r="B1992" s="5">
        <f>YEAR(Table1[[#This Row],[Order Date]])</f>
        <v>2014</v>
      </c>
      <c r="C1992" s="5">
        <f>MONTH(Table1[[#This Row],[Order Date]])</f>
        <v>12</v>
      </c>
      <c r="D1992" t="s">
        <v>558</v>
      </c>
      <c r="E1992" t="s">
        <v>149</v>
      </c>
      <c r="F1992" t="s">
        <v>39</v>
      </c>
      <c r="G1992" t="s">
        <v>52</v>
      </c>
      <c r="H1992" t="s">
        <v>1879</v>
      </c>
      <c r="I1992">
        <v>34.770000000000003</v>
      </c>
      <c r="J1992">
        <v>3</v>
      </c>
      <c r="K1992">
        <v>11.47</v>
      </c>
    </row>
    <row r="1993" spans="1:11" ht="16.5" x14ac:dyDescent="0.3">
      <c r="A1993" s="1">
        <v>42004</v>
      </c>
      <c r="B1993" s="5">
        <f>YEAR(Table1[[#This Row],[Order Date]])</f>
        <v>2014</v>
      </c>
      <c r="C1993" s="5">
        <f>MONTH(Table1[[#This Row],[Order Date]])</f>
        <v>12</v>
      </c>
      <c r="D1993" t="s">
        <v>558</v>
      </c>
      <c r="E1993" t="s">
        <v>149</v>
      </c>
      <c r="F1993" t="s">
        <v>11</v>
      </c>
      <c r="G1993" t="s">
        <v>16</v>
      </c>
      <c r="H1993" t="s">
        <v>1297</v>
      </c>
      <c r="I1993">
        <v>18.899999999999999</v>
      </c>
      <c r="J1993">
        <v>3</v>
      </c>
      <c r="K1993">
        <v>8.69</v>
      </c>
    </row>
    <row r="1994" spans="1:11" ht="16.5" x14ac:dyDescent="0.3">
      <c r="A1994" s="1">
        <v>42006</v>
      </c>
      <c r="B1994" s="5">
        <f>YEAR(Table1[[#This Row],[Order Date]])</f>
        <v>2015</v>
      </c>
      <c r="C1994" s="5">
        <f>MONTH(Table1[[#This Row],[Order Date]])</f>
        <v>1</v>
      </c>
      <c r="D1994" t="s">
        <v>659</v>
      </c>
      <c r="E1994" t="s">
        <v>78</v>
      </c>
      <c r="F1994" t="s">
        <v>11</v>
      </c>
      <c r="G1994" t="s">
        <v>16</v>
      </c>
      <c r="H1994" t="s">
        <v>364</v>
      </c>
      <c r="I1994">
        <v>23.68</v>
      </c>
      <c r="J1994">
        <v>2</v>
      </c>
      <c r="K1994">
        <v>8.8800000000000008</v>
      </c>
    </row>
    <row r="1995" spans="1:11" ht="16.5" x14ac:dyDescent="0.3">
      <c r="A1995" s="1">
        <v>42006</v>
      </c>
      <c r="B1995" s="5">
        <f>YEAR(Table1[[#This Row],[Order Date]])</f>
        <v>2015</v>
      </c>
      <c r="C1995" s="5">
        <f>MONTH(Table1[[#This Row],[Order Date]])</f>
        <v>1</v>
      </c>
      <c r="D1995" t="s">
        <v>659</v>
      </c>
      <c r="E1995" t="s">
        <v>78</v>
      </c>
      <c r="F1995" t="s">
        <v>34</v>
      </c>
      <c r="G1995" t="s">
        <v>74</v>
      </c>
      <c r="H1995" t="s">
        <v>1880</v>
      </c>
      <c r="I1995">
        <v>452.45</v>
      </c>
      <c r="J1995">
        <v>5</v>
      </c>
      <c r="K1995">
        <v>-244.32</v>
      </c>
    </row>
    <row r="1996" spans="1:11" ht="16.5" x14ac:dyDescent="0.3">
      <c r="A1996" s="1">
        <v>42006</v>
      </c>
      <c r="B1996" s="5">
        <f>YEAR(Table1[[#This Row],[Order Date]])</f>
        <v>2015</v>
      </c>
      <c r="C1996" s="5">
        <f>MONTH(Table1[[#This Row],[Order Date]])</f>
        <v>1</v>
      </c>
      <c r="D1996" t="s">
        <v>659</v>
      </c>
      <c r="E1996" t="s">
        <v>78</v>
      </c>
      <c r="F1996" t="s">
        <v>39</v>
      </c>
      <c r="G1996" t="s">
        <v>40</v>
      </c>
      <c r="H1996" t="s">
        <v>1881</v>
      </c>
      <c r="I1996">
        <v>62.98</v>
      </c>
      <c r="J1996">
        <v>3</v>
      </c>
      <c r="K1996">
        <v>-14.7</v>
      </c>
    </row>
    <row r="1997" spans="1:11" ht="16.5" x14ac:dyDescent="0.3">
      <c r="A1997" s="1">
        <v>42006</v>
      </c>
      <c r="B1997" s="5">
        <f>YEAR(Table1[[#This Row],[Order Date]])</f>
        <v>2015</v>
      </c>
      <c r="C1997" s="5">
        <f>MONTH(Table1[[#This Row],[Order Date]])</f>
        <v>1</v>
      </c>
      <c r="D1997" t="s">
        <v>659</v>
      </c>
      <c r="E1997" t="s">
        <v>78</v>
      </c>
      <c r="F1997" t="s">
        <v>39</v>
      </c>
      <c r="G1997" t="s">
        <v>302</v>
      </c>
      <c r="H1997" t="s">
        <v>1882</v>
      </c>
      <c r="I1997">
        <v>1188</v>
      </c>
      <c r="J1997">
        <v>9</v>
      </c>
      <c r="K1997">
        <v>-950.4</v>
      </c>
    </row>
    <row r="1998" spans="1:11" ht="16.5" x14ac:dyDescent="0.3">
      <c r="A1998" s="1">
        <v>42006</v>
      </c>
      <c r="B1998" s="5">
        <f>YEAR(Table1[[#This Row],[Order Date]])</f>
        <v>2015</v>
      </c>
      <c r="C1998" s="5">
        <f>MONTH(Table1[[#This Row],[Order Date]])</f>
        <v>1</v>
      </c>
      <c r="D1998" t="s">
        <v>659</v>
      </c>
      <c r="E1998" t="s">
        <v>78</v>
      </c>
      <c r="F1998" t="s">
        <v>39</v>
      </c>
      <c r="G1998" t="s">
        <v>52</v>
      </c>
      <c r="H1998" t="s">
        <v>636</v>
      </c>
      <c r="I1998">
        <v>89.58</v>
      </c>
      <c r="J1998">
        <v>2</v>
      </c>
      <c r="K1998">
        <v>4.4800000000000004</v>
      </c>
    </row>
    <row r="1999" spans="1:11" ht="16.5" x14ac:dyDescent="0.3">
      <c r="A1999" s="1">
        <v>42006</v>
      </c>
      <c r="B1999" s="5">
        <f>YEAR(Table1[[#This Row],[Order Date]])</f>
        <v>2015</v>
      </c>
      <c r="C1999" s="5">
        <f>MONTH(Table1[[#This Row],[Order Date]])</f>
        <v>1</v>
      </c>
      <c r="D1999" t="s">
        <v>1883</v>
      </c>
      <c r="E1999" t="s">
        <v>59</v>
      </c>
      <c r="F1999" t="s">
        <v>11</v>
      </c>
      <c r="G1999" t="s">
        <v>18</v>
      </c>
      <c r="H1999" t="s">
        <v>725</v>
      </c>
      <c r="I1999">
        <v>85.52</v>
      </c>
      <c r="J1999">
        <v>2</v>
      </c>
      <c r="K1999">
        <v>22.24</v>
      </c>
    </row>
    <row r="2000" spans="1:11" ht="16.5" x14ac:dyDescent="0.3">
      <c r="A2000" s="1">
        <v>42006</v>
      </c>
      <c r="B2000" s="5">
        <f>YEAR(Table1[[#This Row],[Order Date]])</f>
        <v>2015</v>
      </c>
      <c r="C2000" s="5">
        <f>MONTH(Table1[[#This Row],[Order Date]])</f>
        <v>1</v>
      </c>
      <c r="D2000" t="s">
        <v>1883</v>
      </c>
      <c r="E2000" t="s">
        <v>59</v>
      </c>
      <c r="F2000" t="s">
        <v>11</v>
      </c>
      <c r="G2000" t="s">
        <v>24</v>
      </c>
      <c r="H2000" t="s">
        <v>1321</v>
      </c>
      <c r="I2000">
        <v>9.84</v>
      </c>
      <c r="J2000">
        <v>3</v>
      </c>
      <c r="K2000">
        <v>2.66</v>
      </c>
    </row>
    <row r="2001" spans="1:11" ht="16.5" x14ac:dyDescent="0.3">
      <c r="A2001" s="1">
        <v>42006</v>
      </c>
      <c r="B2001" s="5">
        <f>YEAR(Table1[[#This Row],[Order Date]])</f>
        <v>2015</v>
      </c>
      <c r="C2001" s="5">
        <f>MONTH(Table1[[#This Row],[Order Date]])</f>
        <v>1</v>
      </c>
      <c r="D2001" t="s">
        <v>1883</v>
      </c>
      <c r="E2001" t="s">
        <v>59</v>
      </c>
      <c r="F2001" t="s">
        <v>11</v>
      </c>
      <c r="G2001" t="s">
        <v>12</v>
      </c>
      <c r="H2001" t="s">
        <v>1884</v>
      </c>
      <c r="I2001">
        <v>20.04</v>
      </c>
      <c r="J2001">
        <v>3</v>
      </c>
      <c r="K2001">
        <v>9.6199999999999992</v>
      </c>
    </row>
    <row r="2002" spans="1:11" ht="16.5" x14ac:dyDescent="0.3">
      <c r="A2002" s="1">
        <v>42007</v>
      </c>
      <c r="B2002" s="5">
        <f>YEAR(Table1[[#This Row],[Order Date]])</f>
        <v>2015</v>
      </c>
      <c r="C2002" s="5">
        <f>MONTH(Table1[[#This Row],[Order Date]])</f>
        <v>1</v>
      </c>
      <c r="D2002" t="s">
        <v>1502</v>
      </c>
      <c r="E2002" t="s">
        <v>10</v>
      </c>
      <c r="F2002" t="s">
        <v>11</v>
      </c>
      <c r="G2002" t="s">
        <v>12</v>
      </c>
      <c r="H2002" t="s">
        <v>1096</v>
      </c>
      <c r="I2002">
        <v>10.37</v>
      </c>
      <c r="J2002">
        <v>2</v>
      </c>
      <c r="K2002">
        <v>3.63</v>
      </c>
    </row>
    <row r="2003" spans="1:11" ht="16.5" x14ac:dyDescent="0.3">
      <c r="A2003" s="1">
        <v>42007</v>
      </c>
      <c r="B2003" s="5">
        <f>YEAR(Table1[[#This Row],[Order Date]])</f>
        <v>2015</v>
      </c>
      <c r="C2003" s="5">
        <f>MONTH(Table1[[#This Row],[Order Date]])</f>
        <v>1</v>
      </c>
      <c r="D2003" t="s">
        <v>1885</v>
      </c>
      <c r="E2003" t="s">
        <v>10</v>
      </c>
      <c r="F2003" t="s">
        <v>39</v>
      </c>
      <c r="G2003" t="s">
        <v>52</v>
      </c>
      <c r="H2003" t="s">
        <v>1849</v>
      </c>
      <c r="I2003">
        <v>398.4</v>
      </c>
      <c r="J2003">
        <v>5</v>
      </c>
      <c r="K2003">
        <v>84.66</v>
      </c>
    </row>
    <row r="2004" spans="1:11" ht="16.5" x14ac:dyDescent="0.3">
      <c r="A2004" s="1">
        <v>42007</v>
      </c>
      <c r="B2004" s="5">
        <f>YEAR(Table1[[#This Row],[Order Date]])</f>
        <v>2015</v>
      </c>
      <c r="C2004" s="5">
        <f>MONTH(Table1[[#This Row],[Order Date]])</f>
        <v>1</v>
      </c>
      <c r="D2004" t="s">
        <v>1885</v>
      </c>
      <c r="E2004" t="s">
        <v>10</v>
      </c>
      <c r="F2004" t="s">
        <v>11</v>
      </c>
      <c r="G2004" t="s">
        <v>24</v>
      </c>
      <c r="H2004" t="s">
        <v>706</v>
      </c>
      <c r="I2004">
        <v>7.06</v>
      </c>
      <c r="J2004">
        <v>3</v>
      </c>
      <c r="K2004">
        <v>0.79</v>
      </c>
    </row>
    <row r="2005" spans="1:11" ht="16.5" x14ac:dyDescent="0.3">
      <c r="A2005" s="1">
        <v>42007</v>
      </c>
      <c r="B2005" s="5">
        <f>YEAR(Table1[[#This Row],[Order Date]])</f>
        <v>2015</v>
      </c>
      <c r="C2005" s="5">
        <f>MONTH(Table1[[#This Row],[Order Date]])</f>
        <v>1</v>
      </c>
      <c r="D2005" t="s">
        <v>1885</v>
      </c>
      <c r="E2005" t="s">
        <v>10</v>
      </c>
      <c r="F2005" t="s">
        <v>34</v>
      </c>
      <c r="G2005" t="s">
        <v>74</v>
      </c>
      <c r="H2005" t="s">
        <v>777</v>
      </c>
      <c r="I2005">
        <v>1352.4</v>
      </c>
      <c r="J2005">
        <v>9</v>
      </c>
      <c r="K2005">
        <v>-437.54</v>
      </c>
    </row>
    <row r="2006" spans="1:11" ht="16.5" x14ac:dyDescent="0.3">
      <c r="A2006" s="1">
        <v>42008</v>
      </c>
      <c r="B2006" s="5">
        <f>YEAR(Table1[[#This Row],[Order Date]])</f>
        <v>2015</v>
      </c>
      <c r="C2006" s="5">
        <f>MONTH(Table1[[#This Row],[Order Date]])</f>
        <v>1</v>
      </c>
      <c r="D2006" t="s">
        <v>61</v>
      </c>
      <c r="E2006" t="s">
        <v>315</v>
      </c>
      <c r="F2006" t="s">
        <v>11</v>
      </c>
      <c r="G2006" t="s">
        <v>20</v>
      </c>
      <c r="H2006" t="s">
        <v>96</v>
      </c>
      <c r="I2006">
        <v>32.340000000000003</v>
      </c>
      <c r="J2006">
        <v>3</v>
      </c>
      <c r="K2006">
        <v>15.52</v>
      </c>
    </row>
    <row r="2007" spans="1:11" ht="16.5" x14ac:dyDescent="0.3">
      <c r="A2007" s="1">
        <v>42008</v>
      </c>
      <c r="B2007" s="5">
        <f>YEAR(Table1[[#This Row],[Order Date]])</f>
        <v>2015</v>
      </c>
      <c r="C2007" s="5">
        <f>MONTH(Table1[[#This Row],[Order Date]])</f>
        <v>1</v>
      </c>
      <c r="D2007" t="s">
        <v>61</v>
      </c>
      <c r="E2007" t="s">
        <v>315</v>
      </c>
      <c r="F2007" t="s">
        <v>11</v>
      </c>
      <c r="G2007" t="s">
        <v>12</v>
      </c>
      <c r="H2007" t="s">
        <v>754</v>
      </c>
      <c r="I2007">
        <v>39.9</v>
      </c>
      <c r="J2007">
        <v>5</v>
      </c>
      <c r="K2007">
        <v>19.95</v>
      </c>
    </row>
    <row r="2008" spans="1:11" ht="16.5" x14ac:dyDescent="0.3">
      <c r="A2008" s="1">
        <v>42008</v>
      </c>
      <c r="B2008" s="5">
        <f>YEAR(Table1[[#This Row],[Order Date]])</f>
        <v>2015</v>
      </c>
      <c r="C2008" s="5">
        <f>MONTH(Table1[[#This Row],[Order Date]])</f>
        <v>1</v>
      </c>
      <c r="D2008" t="s">
        <v>1886</v>
      </c>
      <c r="E2008" t="s">
        <v>55</v>
      </c>
      <c r="F2008" t="s">
        <v>34</v>
      </c>
      <c r="G2008" t="s">
        <v>47</v>
      </c>
      <c r="H2008" t="s">
        <v>365</v>
      </c>
      <c r="I2008">
        <v>192.22</v>
      </c>
      <c r="J2008">
        <v>14</v>
      </c>
      <c r="K2008">
        <v>69.2</v>
      </c>
    </row>
    <row r="2009" spans="1:11" ht="16.5" x14ac:dyDescent="0.3">
      <c r="A2009" s="1">
        <v>42009</v>
      </c>
      <c r="B2009" s="5">
        <f>YEAR(Table1[[#This Row],[Order Date]])</f>
        <v>2015</v>
      </c>
      <c r="C2009" s="5">
        <f>MONTH(Table1[[#This Row],[Order Date]])</f>
        <v>1</v>
      </c>
      <c r="D2009" t="s">
        <v>215</v>
      </c>
      <c r="E2009" t="s">
        <v>164</v>
      </c>
      <c r="F2009" t="s">
        <v>34</v>
      </c>
      <c r="G2009" t="s">
        <v>35</v>
      </c>
      <c r="H2009" t="s">
        <v>699</v>
      </c>
      <c r="I2009">
        <v>61.58</v>
      </c>
      <c r="J2009">
        <v>1</v>
      </c>
      <c r="K2009">
        <v>-6.93</v>
      </c>
    </row>
    <row r="2010" spans="1:11" ht="16.5" x14ac:dyDescent="0.3">
      <c r="A2010" s="1">
        <v>42009</v>
      </c>
      <c r="B2010" s="5">
        <f>YEAR(Table1[[#This Row],[Order Date]])</f>
        <v>2015</v>
      </c>
      <c r="C2010" s="5">
        <f>MONTH(Table1[[#This Row],[Order Date]])</f>
        <v>1</v>
      </c>
      <c r="D2010" t="s">
        <v>657</v>
      </c>
      <c r="E2010" t="s">
        <v>149</v>
      </c>
      <c r="F2010" t="s">
        <v>11</v>
      </c>
      <c r="G2010" t="s">
        <v>24</v>
      </c>
      <c r="H2010" t="s">
        <v>1351</v>
      </c>
      <c r="I2010">
        <v>59.52</v>
      </c>
      <c r="J2010">
        <v>3</v>
      </c>
      <c r="K2010">
        <v>15.48</v>
      </c>
    </row>
    <row r="2011" spans="1:11" ht="16.5" x14ac:dyDescent="0.3">
      <c r="A2011" s="1">
        <v>42009</v>
      </c>
      <c r="B2011" s="5">
        <f>YEAR(Table1[[#This Row],[Order Date]])</f>
        <v>2015</v>
      </c>
      <c r="C2011" s="5">
        <f>MONTH(Table1[[#This Row],[Order Date]])</f>
        <v>1</v>
      </c>
      <c r="D2011" t="s">
        <v>657</v>
      </c>
      <c r="E2011" t="s">
        <v>149</v>
      </c>
      <c r="F2011" t="s">
        <v>11</v>
      </c>
      <c r="G2011" t="s">
        <v>63</v>
      </c>
      <c r="H2011" t="s">
        <v>785</v>
      </c>
      <c r="I2011">
        <v>17.48</v>
      </c>
      <c r="J2011">
        <v>2</v>
      </c>
      <c r="K2011">
        <v>8.2200000000000006</v>
      </c>
    </row>
    <row r="2012" spans="1:11" ht="16.5" x14ac:dyDescent="0.3">
      <c r="A2012" s="1">
        <v>42009</v>
      </c>
      <c r="B2012" s="5">
        <f>YEAR(Table1[[#This Row],[Order Date]])</f>
        <v>2015</v>
      </c>
      <c r="C2012" s="5">
        <f>MONTH(Table1[[#This Row],[Order Date]])</f>
        <v>1</v>
      </c>
      <c r="D2012" t="s">
        <v>657</v>
      </c>
      <c r="E2012" t="s">
        <v>149</v>
      </c>
      <c r="F2012" t="s">
        <v>11</v>
      </c>
      <c r="G2012" t="s">
        <v>20</v>
      </c>
      <c r="H2012" t="s">
        <v>1043</v>
      </c>
      <c r="I2012">
        <v>13.17</v>
      </c>
      <c r="J2012">
        <v>2</v>
      </c>
      <c r="K2012">
        <v>4.6100000000000003</v>
      </c>
    </row>
    <row r="2013" spans="1:11" ht="16.5" x14ac:dyDescent="0.3">
      <c r="A2013" s="1">
        <v>42009</v>
      </c>
      <c r="B2013" s="5">
        <f>YEAR(Table1[[#This Row],[Order Date]])</f>
        <v>2015</v>
      </c>
      <c r="C2013" s="5">
        <f>MONTH(Table1[[#This Row],[Order Date]])</f>
        <v>1</v>
      </c>
      <c r="D2013" t="s">
        <v>1877</v>
      </c>
      <c r="E2013" t="s">
        <v>27</v>
      </c>
      <c r="F2013" t="s">
        <v>11</v>
      </c>
      <c r="G2013" t="s">
        <v>92</v>
      </c>
      <c r="H2013" t="s">
        <v>764</v>
      </c>
      <c r="I2013">
        <v>87.36</v>
      </c>
      <c r="J2013">
        <v>6</v>
      </c>
      <c r="K2013">
        <v>23.59</v>
      </c>
    </row>
    <row r="2014" spans="1:11" ht="16.5" x14ac:dyDescent="0.3">
      <c r="A2014" s="1">
        <v>42009</v>
      </c>
      <c r="B2014" s="5">
        <f>YEAR(Table1[[#This Row],[Order Date]])</f>
        <v>2015</v>
      </c>
      <c r="C2014" s="5">
        <f>MONTH(Table1[[#This Row],[Order Date]])</f>
        <v>1</v>
      </c>
      <c r="D2014" t="s">
        <v>1877</v>
      </c>
      <c r="E2014" t="s">
        <v>27</v>
      </c>
      <c r="F2014" t="s">
        <v>11</v>
      </c>
      <c r="G2014" t="s">
        <v>20</v>
      </c>
      <c r="H2014" t="s">
        <v>611</v>
      </c>
      <c r="I2014">
        <v>56.16</v>
      </c>
      <c r="J2014">
        <v>6</v>
      </c>
      <c r="K2014">
        <v>17.55</v>
      </c>
    </row>
    <row r="2015" spans="1:11" ht="16.5" x14ac:dyDescent="0.3">
      <c r="A2015" s="1">
        <v>42010</v>
      </c>
      <c r="B2015" s="5">
        <f>YEAR(Table1[[#This Row],[Order Date]])</f>
        <v>2015</v>
      </c>
      <c r="C2015" s="5">
        <f>MONTH(Table1[[#This Row],[Order Date]])</f>
        <v>1</v>
      </c>
      <c r="D2015" t="s">
        <v>1249</v>
      </c>
      <c r="E2015" t="s">
        <v>278</v>
      </c>
      <c r="F2015" t="s">
        <v>11</v>
      </c>
      <c r="G2015" t="s">
        <v>12</v>
      </c>
      <c r="H2015" t="s">
        <v>1887</v>
      </c>
      <c r="I2015">
        <v>29.6</v>
      </c>
      <c r="J2015">
        <v>5</v>
      </c>
      <c r="K2015">
        <v>9.25</v>
      </c>
    </row>
    <row r="2016" spans="1:11" ht="16.5" x14ac:dyDescent="0.3">
      <c r="A2016" s="1">
        <v>42010</v>
      </c>
      <c r="B2016" s="5">
        <f>YEAR(Table1[[#This Row],[Order Date]])</f>
        <v>2015</v>
      </c>
      <c r="C2016" s="5">
        <f>MONTH(Table1[[#This Row],[Order Date]])</f>
        <v>1</v>
      </c>
      <c r="D2016" t="s">
        <v>1249</v>
      </c>
      <c r="E2016" t="s">
        <v>278</v>
      </c>
      <c r="F2016" t="s">
        <v>11</v>
      </c>
      <c r="G2016" t="s">
        <v>20</v>
      </c>
      <c r="H2016" t="s">
        <v>522</v>
      </c>
      <c r="I2016">
        <v>1.94</v>
      </c>
      <c r="J2016">
        <v>2</v>
      </c>
      <c r="K2016">
        <v>-1.36</v>
      </c>
    </row>
    <row r="2017" spans="1:11" ht="16.5" x14ac:dyDescent="0.3">
      <c r="A2017" s="1">
        <v>42013</v>
      </c>
      <c r="B2017" s="5">
        <f>YEAR(Table1[[#This Row],[Order Date]])</f>
        <v>2015</v>
      </c>
      <c r="C2017" s="5">
        <f>MONTH(Table1[[#This Row],[Order Date]])</f>
        <v>1</v>
      </c>
      <c r="D2017" t="s">
        <v>366</v>
      </c>
      <c r="E2017" t="s">
        <v>33</v>
      </c>
      <c r="F2017" t="s">
        <v>11</v>
      </c>
      <c r="G2017" t="s">
        <v>12</v>
      </c>
      <c r="H2017" t="s">
        <v>625</v>
      </c>
      <c r="I2017">
        <v>106.32</v>
      </c>
      <c r="J2017">
        <v>3</v>
      </c>
      <c r="K2017">
        <v>49.97</v>
      </c>
    </row>
    <row r="2018" spans="1:11" ht="16.5" x14ac:dyDescent="0.3">
      <c r="A2018" s="1">
        <v>42013</v>
      </c>
      <c r="B2018" s="5">
        <f>YEAR(Table1[[#This Row],[Order Date]])</f>
        <v>2015</v>
      </c>
      <c r="C2018" s="5">
        <f>MONTH(Table1[[#This Row],[Order Date]])</f>
        <v>1</v>
      </c>
      <c r="D2018" t="s">
        <v>366</v>
      </c>
      <c r="E2018" t="s">
        <v>33</v>
      </c>
      <c r="F2018" t="s">
        <v>11</v>
      </c>
      <c r="G2018" t="s">
        <v>92</v>
      </c>
      <c r="H2018" t="s">
        <v>1888</v>
      </c>
      <c r="I2018">
        <v>163.44</v>
      </c>
      <c r="J2018">
        <v>3</v>
      </c>
      <c r="K2018">
        <v>45.76</v>
      </c>
    </row>
    <row r="2019" spans="1:11" ht="16.5" x14ac:dyDescent="0.3">
      <c r="A2019" s="1">
        <v>42013</v>
      </c>
      <c r="B2019" s="5">
        <f>YEAR(Table1[[#This Row],[Order Date]])</f>
        <v>2015</v>
      </c>
      <c r="C2019" s="5">
        <f>MONTH(Table1[[#This Row],[Order Date]])</f>
        <v>1</v>
      </c>
      <c r="D2019" t="s">
        <v>366</v>
      </c>
      <c r="E2019" t="s">
        <v>33</v>
      </c>
      <c r="F2019" t="s">
        <v>11</v>
      </c>
      <c r="G2019" t="s">
        <v>24</v>
      </c>
      <c r="H2019" t="s">
        <v>1889</v>
      </c>
      <c r="I2019">
        <v>42.76</v>
      </c>
      <c r="J2019">
        <v>2</v>
      </c>
      <c r="K2019">
        <v>11.12</v>
      </c>
    </row>
    <row r="2020" spans="1:11" ht="16.5" x14ac:dyDescent="0.3">
      <c r="A2020" s="1">
        <v>42013</v>
      </c>
      <c r="B2020" s="5">
        <f>YEAR(Table1[[#This Row],[Order Date]])</f>
        <v>2015</v>
      </c>
      <c r="C2020" s="5">
        <f>MONTH(Table1[[#This Row],[Order Date]])</f>
        <v>1</v>
      </c>
      <c r="D2020" t="s">
        <v>366</v>
      </c>
      <c r="E2020" t="s">
        <v>33</v>
      </c>
      <c r="F2020" t="s">
        <v>11</v>
      </c>
      <c r="G2020" t="s">
        <v>12</v>
      </c>
      <c r="H2020" t="s">
        <v>1890</v>
      </c>
      <c r="I2020">
        <v>51.55</v>
      </c>
      <c r="J2020">
        <v>5</v>
      </c>
      <c r="K2020">
        <v>24.23</v>
      </c>
    </row>
    <row r="2021" spans="1:11" ht="16.5" x14ac:dyDescent="0.3">
      <c r="A2021" s="1">
        <v>42014</v>
      </c>
      <c r="B2021" s="5">
        <f>YEAR(Table1[[#This Row],[Order Date]])</f>
        <v>2015</v>
      </c>
      <c r="C2021" s="5">
        <f>MONTH(Table1[[#This Row],[Order Date]])</f>
        <v>1</v>
      </c>
      <c r="D2021" t="s">
        <v>77</v>
      </c>
      <c r="E2021" t="s">
        <v>149</v>
      </c>
      <c r="F2021" t="s">
        <v>34</v>
      </c>
      <c r="G2021" t="s">
        <v>145</v>
      </c>
      <c r="H2021" t="s">
        <v>404</v>
      </c>
      <c r="I2021">
        <v>1018.1</v>
      </c>
      <c r="J2021">
        <v>4</v>
      </c>
      <c r="K2021">
        <v>-373.3</v>
      </c>
    </row>
    <row r="2022" spans="1:11" ht="16.5" x14ac:dyDescent="0.3">
      <c r="A2022" s="1">
        <v>42016</v>
      </c>
      <c r="B2022" s="5">
        <f>YEAR(Table1[[#This Row],[Order Date]])</f>
        <v>2015</v>
      </c>
      <c r="C2022" s="5">
        <f>MONTH(Table1[[#This Row],[Order Date]])</f>
        <v>1</v>
      </c>
      <c r="D2022" t="s">
        <v>1891</v>
      </c>
      <c r="E2022" t="s">
        <v>59</v>
      </c>
      <c r="F2022" t="s">
        <v>11</v>
      </c>
      <c r="G2022" t="s">
        <v>18</v>
      </c>
      <c r="H2022" t="s">
        <v>1384</v>
      </c>
      <c r="I2022">
        <v>465.18</v>
      </c>
      <c r="J2022">
        <v>3</v>
      </c>
      <c r="K2022">
        <v>120.95</v>
      </c>
    </row>
    <row r="2023" spans="1:11" ht="16.5" x14ac:dyDescent="0.3">
      <c r="A2023" s="1">
        <v>42016</v>
      </c>
      <c r="B2023" s="5">
        <f>YEAR(Table1[[#This Row],[Order Date]])</f>
        <v>2015</v>
      </c>
      <c r="C2023" s="5">
        <f>MONTH(Table1[[#This Row],[Order Date]])</f>
        <v>1</v>
      </c>
      <c r="D2023" t="s">
        <v>1892</v>
      </c>
      <c r="E2023" t="s">
        <v>78</v>
      </c>
      <c r="F2023" t="s">
        <v>11</v>
      </c>
      <c r="G2023" t="s">
        <v>24</v>
      </c>
      <c r="H2023" t="s">
        <v>258</v>
      </c>
      <c r="I2023">
        <v>10.37</v>
      </c>
      <c r="J2023">
        <v>2</v>
      </c>
      <c r="K2023">
        <v>1.56</v>
      </c>
    </row>
    <row r="2024" spans="1:11" ht="16.5" x14ac:dyDescent="0.3">
      <c r="A2024" s="1">
        <v>42016</v>
      </c>
      <c r="B2024" s="5">
        <f>YEAR(Table1[[#This Row],[Order Date]])</f>
        <v>2015</v>
      </c>
      <c r="C2024" s="5">
        <f>MONTH(Table1[[#This Row],[Order Date]])</f>
        <v>1</v>
      </c>
      <c r="D2024" t="s">
        <v>1892</v>
      </c>
      <c r="E2024" t="s">
        <v>78</v>
      </c>
      <c r="F2024" t="s">
        <v>39</v>
      </c>
      <c r="G2024" t="s">
        <v>40</v>
      </c>
      <c r="H2024" t="s">
        <v>41</v>
      </c>
      <c r="I2024">
        <v>235.19</v>
      </c>
      <c r="J2024">
        <v>2</v>
      </c>
      <c r="K2024">
        <v>-43.12</v>
      </c>
    </row>
    <row r="2025" spans="1:11" ht="16.5" x14ac:dyDescent="0.3">
      <c r="A2025" s="1">
        <v>42016</v>
      </c>
      <c r="B2025" s="5">
        <f>YEAR(Table1[[#This Row],[Order Date]])</f>
        <v>2015</v>
      </c>
      <c r="C2025" s="5">
        <f>MONTH(Table1[[#This Row],[Order Date]])</f>
        <v>1</v>
      </c>
      <c r="D2025" t="s">
        <v>1892</v>
      </c>
      <c r="E2025" t="s">
        <v>78</v>
      </c>
      <c r="F2025" t="s">
        <v>39</v>
      </c>
      <c r="G2025" t="s">
        <v>40</v>
      </c>
      <c r="H2025" t="s">
        <v>1893</v>
      </c>
      <c r="I2025">
        <v>26.38</v>
      </c>
      <c r="J2025">
        <v>4</v>
      </c>
      <c r="K2025">
        <v>2.64</v>
      </c>
    </row>
    <row r="2026" spans="1:11" ht="16.5" x14ac:dyDescent="0.3">
      <c r="A2026" s="1">
        <v>42016</v>
      </c>
      <c r="B2026" s="5">
        <f>YEAR(Table1[[#This Row],[Order Date]])</f>
        <v>2015</v>
      </c>
      <c r="C2026" s="5">
        <f>MONTH(Table1[[#This Row],[Order Date]])</f>
        <v>1</v>
      </c>
      <c r="D2026" t="s">
        <v>1892</v>
      </c>
      <c r="E2026" t="s">
        <v>78</v>
      </c>
      <c r="F2026" t="s">
        <v>39</v>
      </c>
      <c r="G2026" t="s">
        <v>52</v>
      </c>
      <c r="H2026" t="s">
        <v>1894</v>
      </c>
      <c r="I2026">
        <v>10.38</v>
      </c>
      <c r="J2026">
        <v>2</v>
      </c>
      <c r="K2026">
        <v>2.21</v>
      </c>
    </row>
    <row r="2027" spans="1:11" ht="16.5" x14ac:dyDescent="0.3">
      <c r="A2027" s="1">
        <v>42016</v>
      </c>
      <c r="B2027" s="5">
        <f>YEAR(Table1[[#This Row],[Order Date]])</f>
        <v>2015</v>
      </c>
      <c r="C2027" s="5">
        <f>MONTH(Table1[[#This Row],[Order Date]])</f>
        <v>1</v>
      </c>
      <c r="D2027" t="s">
        <v>1892</v>
      </c>
      <c r="E2027" t="s">
        <v>78</v>
      </c>
      <c r="F2027" t="s">
        <v>39</v>
      </c>
      <c r="G2027" t="s">
        <v>40</v>
      </c>
      <c r="H2027" t="s">
        <v>1895</v>
      </c>
      <c r="I2027">
        <v>107.12</v>
      </c>
      <c r="J2027">
        <v>3</v>
      </c>
      <c r="K2027">
        <v>-21.42</v>
      </c>
    </row>
    <row r="2028" spans="1:11" ht="16.5" x14ac:dyDescent="0.3">
      <c r="A2028" s="1">
        <v>42017</v>
      </c>
      <c r="B2028" s="5">
        <f>YEAR(Table1[[#This Row],[Order Date]])</f>
        <v>2015</v>
      </c>
      <c r="C2028" s="5">
        <f>MONTH(Table1[[#This Row],[Order Date]])</f>
        <v>1</v>
      </c>
      <c r="D2028" t="s">
        <v>953</v>
      </c>
      <c r="E2028" t="s">
        <v>27</v>
      </c>
      <c r="F2028" t="s">
        <v>11</v>
      </c>
      <c r="G2028" t="s">
        <v>20</v>
      </c>
      <c r="H2028" t="s">
        <v>1896</v>
      </c>
      <c r="I2028">
        <v>70.010000000000005</v>
      </c>
      <c r="J2028">
        <v>3</v>
      </c>
      <c r="K2028">
        <v>24.5</v>
      </c>
    </row>
    <row r="2029" spans="1:11" ht="16.5" x14ac:dyDescent="0.3">
      <c r="A2029" s="1">
        <v>42017</v>
      </c>
      <c r="B2029" s="5">
        <f>YEAR(Table1[[#This Row],[Order Date]])</f>
        <v>2015</v>
      </c>
      <c r="C2029" s="5">
        <f>MONTH(Table1[[#This Row],[Order Date]])</f>
        <v>1</v>
      </c>
      <c r="D2029" t="s">
        <v>953</v>
      </c>
      <c r="E2029" t="s">
        <v>27</v>
      </c>
      <c r="F2029" t="s">
        <v>34</v>
      </c>
      <c r="G2029" t="s">
        <v>47</v>
      </c>
      <c r="H2029" t="s">
        <v>1728</v>
      </c>
      <c r="I2029">
        <v>77.599999999999994</v>
      </c>
      <c r="J2029">
        <v>4</v>
      </c>
      <c r="K2029">
        <v>38.020000000000003</v>
      </c>
    </row>
    <row r="2030" spans="1:11" ht="16.5" x14ac:dyDescent="0.3">
      <c r="A2030" s="1">
        <v>42017</v>
      </c>
      <c r="B2030" s="5">
        <f>YEAR(Table1[[#This Row],[Order Date]])</f>
        <v>2015</v>
      </c>
      <c r="C2030" s="5">
        <f>MONTH(Table1[[#This Row],[Order Date]])</f>
        <v>1</v>
      </c>
      <c r="D2030" t="s">
        <v>953</v>
      </c>
      <c r="E2030" t="s">
        <v>27</v>
      </c>
      <c r="F2030" t="s">
        <v>34</v>
      </c>
      <c r="G2030" t="s">
        <v>47</v>
      </c>
      <c r="H2030" t="s">
        <v>1897</v>
      </c>
      <c r="I2030">
        <v>464.85</v>
      </c>
      <c r="J2030">
        <v>9</v>
      </c>
      <c r="K2030">
        <v>92.97</v>
      </c>
    </row>
    <row r="2031" spans="1:11" ht="16.5" x14ac:dyDescent="0.3">
      <c r="A2031" s="1">
        <v>42017</v>
      </c>
      <c r="B2031" s="5">
        <f>YEAR(Table1[[#This Row],[Order Date]])</f>
        <v>2015</v>
      </c>
      <c r="C2031" s="5">
        <f>MONTH(Table1[[#This Row],[Order Date]])</f>
        <v>1</v>
      </c>
      <c r="D2031" t="s">
        <v>1898</v>
      </c>
      <c r="E2031" t="s">
        <v>30</v>
      </c>
      <c r="F2031" t="s">
        <v>11</v>
      </c>
      <c r="G2031" t="s">
        <v>16</v>
      </c>
      <c r="H2031" t="s">
        <v>17</v>
      </c>
      <c r="I2031">
        <v>9.82</v>
      </c>
      <c r="J2031">
        <v>2</v>
      </c>
      <c r="K2031">
        <v>4.8099999999999996</v>
      </c>
    </row>
    <row r="2032" spans="1:11" ht="16.5" x14ac:dyDescent="0.3">
      <c r="A2032" s="1">
        <v>42021</v>
      </c>
      <c r="B2032" s="5">
        <f>YEAR(Table1[[#This Row],[Order Date]])</f>
        <v>2015</v>
      </c>
      <c r="C2032" s="5">
        <f>MONTH(Table1[[#This Row],[Order Date]])</f>
        <v>1</v>
      </c>
      <c r="D2032" t="s">
        <v>605</v>
      </c>
      <c r="E2032" t="s">
        <v>15</v>
      </c>
      <c r="F2032" t="s">
        <v>34</v>
      </c>
      <c r="G2032" t="s">
        <v>47</v>
      </c>
      <c r="H2032" t="s">
        <v>112</v>
      </c>
      <c r="I2032">
        <v>254.74</v>
      </c>
      <c r="J2032">
        <v>7</v>
      </c>
      <c r="K2032">
        <v>-312.06</v>
      </c>
    </row>
    <row r="2033" spans="1:11" ht="16.5" x14ac:dyDescent="0.3">
      <c r="A2033" s="1">
        <v>42021</v>
      </c>
      <c r="B2033" s="5">
        <f>YEAR(Table1[[#This Row],[Order Date]])</f>
        <v>2015</v>
      </c>
      <c r="C2033" s="5">
        <f>MONTH(Table1[[#This Row],[Order Date]])</f>
        <v>1</v>
      </c>
      <c r="D2033" t="s">
        <v>475</v>
      </c>
      <c r="E2033" t="s">
        <v>434</v>
      </c>
      <c r="F2033" t="s">
        <v>11</v>
      </c>
      <c r="G2033" t="s">
        <v>24</v>
      </c>
      <c r="H2033" t="s">
        <v>338</v>
      </c>
      <c r="I2033">
        <v>6.68</v>
      </c>
      <c r="J2033">
        <v>2</v>
      </c>
      <c r="K2033">
        <v>2</v>
      </c>
    </row>
    <row r="2034" spans="1:11" ht="16.5" x14ac:dyDescent="0.3">
      <c r="A2034" s="1">
        <v>42021</v>
      </c>
      <c r="B2034" s="5">
        <f>YEAR(Table1[[#This Row],[Order Date]])</f>
        <v>2015</v>
      </c>
      <c r="C2034" s="5">
        <f>MONTH(Table1[[#This Row],[Order Date]])</f>
        <v>1</v>
      </c>
      <c r="D2034" t="s">
        <v>1885</v>
      </c>
      <c r="E2034" t="s">
        <v>120</v>
      </c>
      <c r="F2034" t="s">
        <v>11</v>
      </c>
      <c r="G2034" t="s">
        <v>200</v>
      </c>
      <c r="H2034" t="s">
        <v>1458</v>
      </c>
      <c r="I2034">
        <v>88.96</v>
      </c>
      <c r="J2034">
        <v>8</v>
      </c>
      <c r="K2034">
        <v>10.01</v>
      </c>
    </row>
    <row r="2035" spans="1:11" ht="16.5" x14ac:dyDescent="0.3">
      <c r="A2035" s="1">
        <v>42023</v>
      </c>
      <c r="B2035" s="5">
        <f>YEAR(Table1[[#This Row],[Order Date]])</f>
        <v>2015</v>
      </c>
      <c r="C2035" s="5">
        <f>MONTH(Table1[[#This Row],[Order Date]])</f>
        <v>1</v>
      </c>
      <c r="D2035" t="s">
        <v>610</v>
      </c>
      <c r="E2035" t="s">
        <v>10</v>
      </c>
      <c r="F2035" t="s">
        <v>34</v>
      </c>
      <c r="G2035" t="s">
        <v>145</v>
      </c>
      <c r="H2035" t="s">
        <v>950</v>
      </c>
      <c r="I2035">
        <v>102.44</v>
      </c>
      <c r="J2035">
        <v>1</v>
      </c>
      <c r="K2035">
        <v>-13.17</v>
      </c>
    </row>
    <row r="2036" spans="1:11" ht="16.5" x14ac:dyDescent="0.3">
      <c r="A2036" s="1">
        <v>42023</v>
      </c>
      <c r="B2036" s="5">
        <f>YEAR(Table1[[#This Row],[Order Date]])</f>
        <v>2015</v>
      </c>
      <c r="C2036" s="5">
        <f>MONTH(Table1[[#This Row],[Order Date]])</f>
        <v>1</v>
      </c>
      <c r="D2036" t="s">
        <v>610</v>
      </c>
      <c r="E2036" t="s">
        <v>10</v>
      </c>
      <c r="F2036" t="s">
        <v>34</v>
      </c>
      <c r="G2036" t="s">
        <v>35</v>
      </c>
      <c r="H2036" t="s">
        <v>1821</v>
      </c>
      <c r="I2036">
        <v>199.3</v>
      </c>
      <c r="J2036">
        <v>4</v>
      </c>
      <c r="K2036">
        <v>-8.5399999999999991</v>
      </c>
    </row>
    <row r="2037" spans="1:11" ht="16.5" x14ac:dyDescent="0.3">
      <c r="A2037" s="1">
        <v>42027</v>
      </c>
      <c r="B2037" s="5">
        <f>YEAR(Table1[[#This Row],[Order Date]])</f>
        <v>2015</v>
      </c>
      <c r="C2037" s="5">
        <f>MONTH(Table1[[#This Row],[Order Date]])</f>
        <v>1</v>
      </c>
      <c r="D2037" t="s">
        <v>803</v>
      </c>
      <c r="E2037" t="s">
        <v>515</v>
      </c>
      <c r="F2037" t="s">
        <v>11</v>
      </c>
      <c r="G2037" t="s">
        <v>12</v>
      </c>
      <c r="H2037" t="s">
        <v>108</v>
      </c>
      <c r="I2037">
        <v>29.04</v>
      </c>
      <c r="J2037">
        <v>3</v>
      </c>
      <c r="K2037">
        <v>13.94</v>
      </c>
    </row>
    <row r="2038" spans="1:11" ht="16.5" x14ac:dyDescent="0.3">
      <c r="A2038" s="1">
        <v>42027</v>
      </c>
      <c r="B2038" s="5">
        <f>YEAR(Table1[[#This Row],[Order Date]])</f>
        <v>2015</v>
      </c>
      <c r="C2038" s="5">
        <f>MONTH(Table1[[#This Row],[Order Date]])</f>
        <v>1</v>
      </c>
      <c r="D2038" t="s">
        <v>803</v>
      </c>
      <c r="E2038" t="s">
        <v>515</v>
      </c>
      <c r="F2038" t="s">
        <v>11</v>
      </c>
      <c r="G2038" t="s">
        <v>16</v>
      </c>
      <c r="H2038" t="s">
        <v>1899</v>
      </c>
      <c r="I2038">
        <v>14.62</v>
      </c>
      <c r="J2038">
        <v>2</v>
      </c>
      <c r="K2038">
        <v>6.87</v>
      </c>
    </row>
    <row r="2039" spans="1:11" ht="16.5" x14ac:dyDescent="0.3">
      <c r="A2039" s="1">
        <v>42028</v>
      </c>
      <c r="B2039" s="5">
        <f>YEAR(Table1[[#This Row],[Order Date]])</f>
        <v>2015</v>
      </c>
      <c r="C2039" s="5">
        <f>MONTH(Table1[[#This Row],[Order Date]])</f>
        <v>1</v>
      </c>
      <c r="D2039" t="s">
        <v>1900</v>
      </c>
      <c r="E2039" t="s">
        <v>123</v>
      </c>
      <c r="F2039" t="s">
        <v>11</v>
      </c>
      <c r="G2039" t="s">
        <v>24</v>
      </c>
      <c r="H2039" t="s">
        <v>459</v>
      </c>
      <c r="I2039">
        <v>13.12</v>
      </c>
      <c r="J2039">
        <v>5</v>
      </c>
      <c r="K2039">
        <v>2.13</v>
      </c>
    </row>
    <row r="2040" spans="1:11" ht="16.5" x14ac:dyDescent="0.3">
      <c r="A2040" s="1">
        <v>42030</v>
      </c>
      <c r="B2040" s="5">
        <f>YEAR(Table1[[#This Row],[Order Date]])</f>
        <v>2015</v>
      </c>
      <c r="C2040" s="5">
        <f>MONTH(Table1[[#This Row],[Order Date]])</f>
        <v>1</v>
      </c>
      <c r="D2040" t="s">
        <v>1741</v>
      </c>
      <c r="E2040" t="s">
        <v>27</v>
      </c>
      <c r="F2040" t="s">
        <v>11</v>
      </c>
      <c r="G2040" t="s">
        <v>12</v>
      </c>
      <c r="H2040" t="s">
        <v>1901</v>
      </c>
      <c r="I2040">
        <v>182.72</v>
      </c>
      <c r="J2040">
        <v>8</v>
      </c>
      <c r="K2040">
        <v>84.05</v>
      </c>
    </row>
    <row r="2041" spans="1:11" ht="16.5" x14ac:dyDescent="0.3">
      <c r="A2041" s="1">
        <v>42031</v>
      </c>
      <c r="B2041" s="5">
        <f>YEAR(Table1[[#This Row],[Order Date]])</f>
        <v>2015</v>
      </c>
      <c r="C2041" s="5">
        <f>MONTH(Table1[[#This Row],[Order Date]])</f>
        <v>1</v>
      </c>
      <c r="D2041" t="s">
        <v>58</v>
      </c>
      <c r="E2041" t="s">
        <v>78</v>
      </c>
      <c r="F2041" t="s">
        <v>34</v>
      </c>
      <c r="G2041" t="s">
        <v>35</v>
      </c>
      <c r="H2041" t="s">
        <v>1805</v>
      </c>
      <c r="I2041">
        <v>181.99</v>
      </c>
      <c r="J2041">
        <v>2</v>
      </c>
      <c r="K2041">
        <v>-54.6</v>
      </c>
    </row>
    <row r="2042" spans="1:11" ht="16.5" x14ac:dyDescent="0.3">
      <c r="A2042" s="1">
        <v>42031</v>
      </c>
      <c r="B2042" s="5">
        <f>YEAR(Table1[[#This Row],[Order Date]])</f>
        <v>2015</v>
      </c>
      <c r="C2042" s="5">
        <f>MONTH(Table1[[#This Row],[Order Date]])</f>
        <v>1</v>
      </c>
      <c r="D2042" t="s">
        <v>58</v>
      </c>
      <c r="E2042" t="s">
        <v>78</v>
      </c>
      <c r="F2042" t="s">
        <v>39</v>
      </c>
      <c r="G2042" t="s">
        <v>40</v>
      </c>
      <c r="H2042" t="s">
        <v>933</v>
      </c>
      <c r="I2042">
        <v>431.98</v>
      </c>
      <c r="J2042">
        <v>4</v>
      </c>
      <c r="K2042">
        <v>-100.79</v>
      </c>
    </row>
    <row r="2043" spans="1:11" ht="16.5" x14ac:dyDescent="0.3">
      <c r="A2043" s="1">
        <v>42031</v>
      </c>
      <c r="B2043" s="5">
        <f>YEAR(Table1[[#This Row],[Order Date]])</f>
        <v>2015</v>
      </c>
      <c r="C2043" s="5">
        <f>MONTH(Table1[[#This Row],[Order Date]])</f>
        <v>1</v>
      </c>
      <c r="D2043" t="s">
        <v>58</v>
      </c>
      <c r="E2043" t="s">
        <v>78</v>
      </c>
      <c r="F2043" t="s">
        <v>39</v>
      </c>
      <c r="G2043" t="s">
        <v>40</v>
      </c>
      <c r="H2043" t="s">
        <v>1902</v>
      </c>
      <c r="I2043">
        <v>155.37</v>
      </c>
      <c r="J2043">
        <v>1</v>
      </c>
      <c r="K2043">
        <v>-36.25</v>
      </c>
    </row>
    <row r="2044" spans="1:11" ht="16.5" x14ac:dyDescent="0.3">
      <c r="A2044" s="1">
        <v>42031</v>
      </c>
      <c r="B2044" s="5">
        <f>YEAR(Table1[[#This Row],[Order Date]])</f>
        <v>2015</v>
      </c>
      <c r="C2044" s="5">
        <f>MONTH(Table1[[#This Row],[Order Date]])</f>
        <v>1</v>
      </c>
      <c r="D2044" t="s">
        <v>1799</v>
      </c>
      <c r="E2044" t="s">
        <v>27</v>
      </c>
      <c r="F2044" t="s">
        <v>34</v>
      </c>
      <c r="G2044" t="s">
        <v>35</v>
      </c>
      <c r="H2044" t="s">
        <v>976</v>
      </c>
      <c r="I2044">
        <v>2803.92</v>
      </c>
      <c r="J2044">
        <v>5</v>
      </c>
      <c r="K2044">
        <v>0</v>
      </c>
    </row>
    <row r="2045" spans="1:11" ht="16.5" x14ac:dyDescent="0.3">
      <c r="A2045" s="1">
        <v>42032</v>
      </c>
      <c r="B2045" s="5">
        <f>YEAR(Table1[[#This Row],[Order Date]])</f>
        <v>2015</v>
      </c>
      <c r="C2045" s="5">
        <f>MONTH(Table1[[#This Row],[Order Date]])</f>
        <v>1</v>
      </c>
      <c r="D2045" t="s">
        <v>1102</v>
      </c>
      <c r="E2045" t="s">
        <v>245</v>
      </c>
      <c r="F2045" t="s">
        <v>34</v>
      </c>
      <c r="G2045" t="s">
        <v>145</v>
      </c>
      <c r="H2045" t="s">
        <v>402</v>
      </c>
      <c r="I2045">
        <v>4297.6400000000003</v>
      </c>
      <c r="J2045">
        <v>13</v>
      </c>
      <c r="K2045">
        <v>-1862.31</v>
      </c>
    </row>
    <row r="2046" spans="1:11" ht="16.5" x14ac:dyDescent="0.3">
      <c r="A2046" s="1">
        <v>42034</v>
      </c>
      <c r="B2046" s="5">
        <f>YEAR(Table1[[#This Row],[Order Date]])</f>
        <v>2015</v>
      </c>
      <c r="C2046" s="5">
        <f>MONTH(Table1[[#This Row],[Order Date]])</f>
        <v>1</v>
      </c>
      <c r="D2046" t="s">
        <v>1145</v>
      </c>
      <c r="E2046" t="s">
        <v>10</v>
      </c>
      <c r="F2046" t="s">
        <v>11</v>
      </c>
      <c r="G2046" t="s">
        <v>12</v>
      </c>
      <c r="H2046" t="s">
        <v>1903</v>
      </c>
      <c r="I2046">
        <v>14.3</v>
      </c>
      <c r="J2046">
        <v>6</v>
      </c>
      <c r="K2046">
        <v>5.01</v>
      </c>
    </row>
    <row r="2047" spans="1:11" ht="16.5" x14ac:dyDescent="0.3">
      <c r="A2047" s="1">
        <v>42034</v>
      </c>
      <c r="B2047" s="5">
        <f>YEAR(Table1[[#This Row],[Order Date]])</f>
        <v>2015</v>
      </c>
      <c r="C2047" s="5">
        <f>MONTH(Table1[[#This Row],[Order Date]])</f>
        <v>1</v>
      </c>
      <c r="D2047" t="s">
        <v>978</v>
      </c>
      <c r="E2047" t="s">
        <v>27</v>
      </c>
      <c r="F2047" t="s">
        <v>34</v>
      </c>
      <c r="G2047" t="s">
        <v>47</v>
      </c>
      <c r="H2047" t="s">
        <v>1362</v>
      </c>
      <c r="I2047">
        <v>227.36</v>
      </c>
      <c r="J2047">
        <v>7</v>
      </c>
      <c r="K2047">
        <v>81.849999999999994</v>
      </c>
    </row>
    <row r="2048" spans="1:11" ht="16.5" x14ac:dyDescent="0.3">
      <c r="A2048" s="1">
        <v>42034</v>
      </c>
      <c r="B2048" s="5">
        <f>YEAR(Table1[[#This Row],[Order Date]])</f>
        <v>2015</v>
      </c>
      <c r="C2048" s="5">
        <f>MONTH(Table1[[#This Row],[Order Date]])</f>
        <v>1</v>
      </c>
      <c r="D2048" t="s">
        <v>978</v>
      </c>
      <c r="E2048" t="s">
        <v>27</v>
      </c>
      <c r="F2048" t="s">
        <v>39</v>
      </c>
      <c r="G2048" t="s">
        <v>302</v>
      </c>
      <c r="H2048" t="s">
        <v>1904</v>
      </c>
      <c r="I2048">
        <v>1919.98</v>
      </c>
      <c r="J2048">
        <v>3</v>
      </c>
      <c r="K2048">
        <v>216</v>
      </c>
    </row>
    <row r="2049" spans="1:11" ht="16.5" x14ac:dyDescent="0.3">
      <c r="A2049" s="1">
        <v>42035</v>
      </c>
      <c r="B2049" s="5">
        <f>YEAR(Table1[[#This Row],[Order Date]])</f>
        <v>2015</v>
      </c>
      <c r="C2049" s="5">
        <f>MONTH(Table1[[#This Row],[Order Date]])</f>
        <v>1</v>
      </c>
      <c r="D2049" t="s">
        <v>1178</v>
      </c>
      <c r="E2049" t="s">
        <v>315</v>
      </c>
      <c r="F2049" t="s">
        <v>11</v>
      </c>
      <c r="G2049" t="s">
        <v>12</v>
      </c>
      <c r="H2049" t="s">
        <v>708</v>
      </c>
      <c r="I2049">
        <v>12.96</v>
      </c>
      <c r="J2049">
        <v>2</v>
      </c>
      <c r="K2049">
        <v>6.22</v>
      </c>
    </row>
    <row r="2050" spans="1:11" ht="16.5" x14ac:dyDescent="0.3">
      <c r="A2050" s="1">
        <v>42035</v>
      </c>
      <c r="B2050" s="5">
        <f>YEAR(Table1[[#This Row],[Order Date]])</f>
        <v>2015</v>
      </c>
      <c r="C2050" s="5">
        <f>MONTH(Table1[[#This Row],[Order Date]])</f>
        <v>1</v>
      </c>
      <c r="D2050" t="s">
        <v>1178</v>
      </c>
      <c r="E2050" t="s">
        <v>315</v>
      </c>
      <c r="F2050" t="s">
        <v>34</v>
      </c>
      <c r="G2050" t="s">
        <v>47</v>
      </c>
      <c r="H2050" t="s">
        <v>1905</v>
      </c>
      <c r="I2050">
        <v>53.34</v>
      </c>
      <c r="J2050">
        <v>3</v>
      </c>
      <c r="K2050">
        <v>16.54</v>
      </c>
    </row>
    <row r="2051" spans="1:11" ht="16.5" x14ac:dyDescent="0.3">
      <c r="A2051" s="1">
        <v>42035</v>
      </c>
      <c r="B2051" s="5">
        <f>YEAR(Table1[[#This Row],[Order Date]])</f>
        <v>2015</v>
      </c>
      <c r="C2051" s="5">
        <f>MONTH(Table1[[#This Row],[Order Date]])</f>
        <v>1</v>
      </c>
      <c r="D2051" t="s">
        <v>1178</v>
      </c>
      <c r="E2051" t="s">
        <v>315</v>
      </c>
      <c r="F2051" t="s">
        <v>11</v>
      </c>
      <c r="G2051" t="s">
        <v>20</v>
      </c>
      <c r="H2051" t="s">
        <v>469</v>
      </c>
      <c r="I2051">
        <v>32.96</v>
      </c>
      <c r="J2051">
        <v>2</v>
      </c>
      <c r="K2051">
        <v>16.149999999999999</v>
      </c>
    </row>
    <row r="2052" spans="1:11" ht="16.5" x14ac:dyDescent="0.3">
      <c r="A2052" s="1">
        <v>42038</v>
      </c>
      <c r="B2052" s="5">
        <f>YEAR(Table1[[#This Row],[Order Date]])</f>
        <v>2015</v>
      </c>
      <c r="C2052" s="5">
        <f>MONTH(Table1[[#This Row],[Order Date]])</f>
        <v>2</v>
      </c>
      <c r="D2052" t="s">
        <v>554</v>
      </c>
      <c r="E2052" t="s">
        <v>996</v>
      </c>
      <c r="F2052" t="s">
        <v>34</v>
      </c>
      <c r="G2052" t="s">
        <v>47</v>
      </c>
      <c r="H2052" t="s">
        <v>1906</v>
      </c>
      <c r="I2052">
        <v>28.4</v>
      </c>
      <c r="J2052">
        <v>2</v>
      </c>
      <c r="K2052">
        <v>11.08</v>
      </c>
    </row>
    <row r="2053" spans="1:11" ht="16.5" x14ac:dyDescent="0.3">
      <c r="A2053" s="1">
        <v>42038</v>
      </c>
      <c r="B2053" s="5">
        <f>YEAR(Table1[[#This Row],[Order Date]])</f>
        <v>2015</v>
      </c>
      <c r="C2053" s="5">
        <f>MONTH(Table1[[#This Row],[Order Date]])</f>
        <v>2</v>
      </c>
      <c r="D2053" t="s">
        <v>554</v>
      </c>
      <c r="E2053" t="s">
        <v>996</v>
      </c>
      <c r="F2053" t="s">
        <v>39</v>
      </c>
      <c r="G2053" t="s">
        <v>52</v>
      </c>
      <c r="H2053" t="s">
        <v>426</v>
      </c>
      <c r="I2053">
        <v>149.97</v>
      </c>
      <c r="J2053">
        <v>3</v>
      </c>
      <c r="K2053">
        <v>50.99</v>
      </c>
    </row>
    <row r="2054" spans="1:11" ht="16.5" x14ac:dyDescent="0.3">
      <c r="A2054" s="1">
        <v>42038</v>
      </c>
      <c r="B2054" s="5">
        <f>YEAR(Table1[[#This Row],[Order Date]])</f>
        <v>2015</v>
      </c>
      <c r="C2054" s="5">
        <f>MONTH(Table1[[#This Row],[Order Date]])</f>
        <v>2</v>
      </c>
      <c r="D2054" t="s">
        <v>1907</v>
      </c>
      <c r="E2054" t="s">
        <v>27</v>
      </c>
      <c r="F2054" t="s">
        <v>34</v>
      </c>
      <c r="G2054" t="s">
        <v>47</v>
      </c>
      <c r="H2054" t="s">
        <v>1908</v>
      </c>
      <c r="I2054">
        <v>136.91999999999999</v>
      </c>
      <c r="J2054">
        <v>4</v>
      </c>
      <c r="K2054">
        <v>41.08</v>
      </c>
    </row>
    <row r="2055" spans="1:11" ht="16.5" x14ac:dyDescent="0.3">
      <c r="A2055" s="1">
        <v>42038</v>
      </c>
      <c r="B2055" s="5">
        <f>YEAR(Table1[[#This Row],[Order Date]])</f>
        <v>2015</v>
      </c>
      <c r="C2055" s="5">
        <f>MONTH(Table1[[#This Row],[Order Date]])</f>
        <v>2</v>
      </c>
      <c r="D2055" t="s">
        <v>1538</v>
      </c>
      <c r="E2055" t="s">
        <v>296</v>
      </c>
      <c r="F2055" t="s">
        <v>11</v>
      </c>
      <c r="G2055" t="s">
        <v>20</v>
      </c>
      <c r="H2055" t="s">
        <v>1197</v>
      </c>
      <c r="I2055">
        <v>12.14</v>
      </c>
      <c r="J2055">
        <v>3</v>
      </c>
      <c r="K2055">
        <v>4.0999999999999996</v>
      </c>
    </row>
    <row r="2056" spans="1:11" ht="16.5" x14ac:dyDescent="0.3">
      <c r="A2056" s="1">
        <v>42038</v>
      </c>
      <c r="B2056" s="5">
        <f>YEAR(Table1[[#This Row],[Order Date]])</f>
        <v>2015</v>
      </c>
      <c r="C2056" s="5">
        <f>MONTH(Table1[[#This Row],[Order Date]])</f>
        <v>2</v>
      </c>
      <c r="D2056" t="s">
        <v>809</v>
      </c>
      <c r="E2056" t="s">
        <v>30</v>
      </c>
      <c r="F2056" t="s">
        <v>11</v>
      </c>
      <c r="G2056" t="s">
        <v>63</v>
      </c>
      <c r="H2056" t="s">
        <v>64</v>
      </c>
      <c r="I2056">
        <v>74.52</v>
      </c>
      <c r="J2056">
        <v>9</v>
      </c>
      <c r="K2056">
        <v>35.020000000000003</v>
      </c>
    </row>
    <row r="2057" spans="1:11" ht="16.5" x14ac:dyDescent="0.3">
      <c r="A2057" s="1">
        <v>42038</v>
      </c>
      <c r="B2057" s="5">
        <f>YEAR(Table1[[#This Row],[Order Date]])</f>
        <v>2015</v>
      </c>
      <c r="C2057" s="5">
        <f>MONTH(Table1[[#This Row],[Order Date]])</f>
        <v>2</v>
      </c>
      <c r="D2057" t="s">
        <v>671</v>
      </c>
      <c r="E2057" t="s">
        <v>149</v>
      </c>
      <c r="F2057" t="s">
        <v>34</v>
      </c>
      <c r="G2057" t="s">
        <v>35</v>
      </c>
      <c r="H2057" t="s">
        <v>1876</v>
      </c>
      <c r="I2057">
        <v>90.88</v>
      </c>
      <c r="J2057">
        <v>1</v>
      </c>
      <c r="K2057">
        <v>15.15</v>
      </c>
    </row>
    <row r="2058" spans="1:11" ht="16.5" x14ac:dyDescent="0.3">
      <c r="A2058" s="1">
        <v>42041</v>
      </c>
      <c r="B2058" s="5">
        <f>YEAR(Table1[[#This Row],[Order Date]])</f>
        <v>2015</v>
      </c>
      <c r="C2058" s="5">
        <f>MONTH(Table1[[#This Row],[Order Date]])</f>
        <v>2</v>
      </c>
      <c r="D2058" t="s">
        <v>659</v>
      </c>
      <c r="E2058" t="s">
        <v>164</v>
      </c>
      <c r="F2058" t="s">
        <v>11</v>
      </c>
      <c r="G2058" t="s">
        <v>24</v>
      </c>
      <c r="H2058" t="s">
        <v>1624</v>
      </c>
      <c r="I2058">
        <v>5.28</v>
      </c>
      <c r="J2058">
        <v>3</v>
      </c>
      <c r="K2058">
        <v>1.53</v>
      </c>
    </row>
    <row r="2059" spans="1:11" ht="16.5" x14ac:dyDescent="0.3">
      <c r="A2059" s="1">
        <v>42041</v>
      </c>
      <c r="B2059" s="5">
        <f>YEAR(Table1[[#This Row],[Order Date]])</f>
        <v>2015</v>
      </c>
      <c r="C2059" s="5">
        <f>MONTH(Table1[[#This Row],[Order Date]])</f>
        <v>2</v>
      </c>
      <c r="D2059" t="s">
        <v>1042</v>
      </c>
      <c r="E2059" t="s">
        <v>59</v>
      </c>
      <c r="F2059" t="s">
        <v>34</v>
      </c>
      <c r="G2059" t="s">
        <v>35</v>
      </c>
      <c r="H2059" t="s">
        <v>1772</v>
      </c>
      <c r="I2059">
        <v>1268.82</v>
      </c>
      <c r="J2059">
        <v>9</v>
      </c>
      <c r="K2059">
        <v>266.45</v>
      </c>
    </row>
    <row r="2060" spans="1:11" ht="16.5" x14ac:dyDescent="0.3">
      <c r="A2060" s="1">
        <v>42041</v>
      </c>
      <c r="B2060" s="5">
        <f>YEAR(Table1[[#This Row],[Order Date]])</f>
        <v>2015</v>
      </c>
      <c r="C2060" s="5">
        <f>MONTH(Table1[[#This Row],[Order Date]])</f>
        <v>2</v>
      </c>
      <c r="D2060" t="s">
        <v>1042</v>
      </c>
      <c r="E2060" t="s">
        <v>59</v>
      </c>
      <c r="F2060" t="s">
        <v>34</v>
      </c>
      <c r="G2060" t="s">
        <v>74</v>
      </c>
      <c r="H2060" t="s">
        <v>1909</v>
      </c>
      <c r="I2060">
        <v>283.92</v>
      </c>
      <c r="J2060">
        <v>4</v>
      </c>
      <c r="K2060">
        <v>82.34</v>
      </c>
    </row>
    <row r="2061" spans="1:11" ht="16.5" x14ac:dyDescent="0.3">
      <c r="A2061" s="1">
        <v>42041</v>
      </c>
      <c r="B2061" s="5">
        <f>YEAR(Table1[[#This Row],[Order Date]])</f>
        <v>2015</v>
      </c>
      <c r="C2061" s="5">
        <f>MONTH(Table1[[#This Row],[Order Date]])</f>
        <v>2</v>
      </c>
      <c r="D2061" t="s">
        <v>1042</v>
      </c>
      <c r="E2061" t="s">
        <v>59</v>
      </c>
      <c r="F2061" t="s">
        <v>11</v>
      </c>
      <c r="G2061" t="s">
        <v>24</v>
      </c>
      <c r="H2061" t="s">
        <v>1504</v>
      </c>
      <c r="I2061">
        <v>5.68</v>
      </c>
      <c r="J2061">
        <v>2</v>
      </c>
      <c r="K2061">
        <v>1.76</v>
      </c>
    </row>
    <row r="2062" spans="1:11" ht="16.5" x14ac:dyDescent="0.3">
      <c r="A2062" s="1">
        <v>42041</v>
      </c>
      <c r="B2062" s="5">
        <f>YEAR(Table1[[#This Row],[Order Date]])</f>
        <v>2015</v>
      </c>
      <c r="C2062" s="5">
        <f>MONTH(Table1[[#This Row],[Order Date]])</f>
        <v>2</v>
      </c>
      <c r="D2062" t="s">
        <v>1910</v>
      </c>
      <c r="E2062" t="s">
        <v>10</v>
      </c>
      <c r="F2062" t="s">
        <v>11</v>
      </c>
      <c r="G2062" t="s">
        <v>20</v>
      </c>
      <c r="H2062" t="s">
        <v>1686</v>
      </c>
      <c r="I2062">
        <v>2.93</v>
      </c>
      <c r="J2062">
        <v>3</v>
      </c>
      <c r="K2062">
        <v>-4.99</v>
      </c>
    </row>
    <row r="2063" spans="1:11" ht="16.5" x14ac:dyDescent="0.3">
      <c r="A2063" s="1">
        <v>42041</v>
      </c>
      <c r="B2063" s="5">
        <f>YEAR(Table1[[#This Row],[Order Date]])</f>
        <v>2015</v>
      </c>
      <c r="C2063" s="5">
        <f>MONTH(Table1[[#This Row],[Order Date]])</f>
        <v>2</v>
      </c>
      <c r="D2063" t="s">
        <v>1910</v>
      </c>
      <c r="E2063" t="s">
        <v>10</v>
      </c>
      <c r="F2063" t="s">
        <v>39</v>
      </c>
      <c r="G2063" t="s">
        <v>52</v>
      </c>
      <c r="H2063" t="s">
        <v>1911</v>
      </c>
      <c r="I2063">
        <v>18.53</v>
      </c>
      <c r="J2063">
        <v>2</v>
      </c>
      <c r="K2063">
        <v>4.4000000000000004</v>
      </c>
    </row>
    <row r="2064" spans="1:11" ht="16.5" x14ac:dyDescent="0.3">
      <c r="A2064" s="1">
        <v>42041</v>
      </c>
      <c r="B2064" s="5">
        <f>YEAR(Table1[[#This Row],[Order Date]])</f>
        <v>2015</v>
      </c>
      <c r="C2064" s="5">
        <f>MONTH(Table1[[#This Row],[Order Date]])</f>
        <v>2</v>
      </c>
      <c r="D2064" t="s">
        <v>1910</v>
      </c>
      <c r="E2064" t="s">
        <v>10</v>
      </c>
      <c r="F2064" t="s">
        <v>11</v>
      </c>
      <c r="G2064" t="s">
        <v>18</v>
      </c>
      <c r="H2064" t="s">
        <v>795</v>
      </c>
      <c r="I2064">
        <v>670.75</v>
      </c>
      <c r="J2064">
        <v>3</v>
      </c>
      <c r="K2064">
        <v>-125.77</v>
      </c>
    </row>
    <row r="2065" spans="1:11" ht="16.5" x14ac:dyDescent="0.3">
      <c r="A2065" s="1">
        <v>42041</v>
      </c>
      <c r="B2065" s="5">
        <f>YEAR(Table1[[#This Row],[Order Date]])</f>
        <v>2015</v>
      </c>
      <c r="C2065" s="5">
        <f>MONTH(Table1[[#This Row],[Order Date]])</f>
        <v>2</v>
      </c>
      <c r="D2065" t="s">
        <v>1912</v>
      </c>
      <c r="E2065" t="s">
        <v>55</v>
      </c>
      <c r="F2065" t="s">
        <v>11</v>
      </c>
      <c r="G2065" t="s">
        <v>18</v>
      </c>
      <c r="H2065" t="s">
        <v>1870</v>
      </c>
      <c r="I2065">
        <v>146.72999999999999</v>
      </c>
      <c r="J2065">
        <v>3</v>
      </c>
      <c r="K2065">
        <v>2.93</v>
      </c>
    </row>
    <row r="2066" spans="1:11" ht="16.5" x14ac:dyDescent="0.3">
      <c r="A2066" s="1">
        <v>42041</v>
      </c>
      <c r="B2066" s="5">
        <f>YEAR(Table1[[#This Row],[Order Date]])</f>
        <v>2015</v>
      </c>
      <c r="C2066" s="5">
        <f>MONTH(Table1[[#This Row],[Order Date]])</f>
        <v>2</v>
      </c>
      <c r="D2066" t="s">
        <v>1912</v>
      </c>
      <c r="E2066" t="s">
        <v>55</v>
      </c>
      <c r="F2066" t="s">
        <v>11</v>
      </c>
      <c r="G2066" t="s">
        <v>12</v>
      </c>
      <c r="H2066" t="s">
        <v>1913</v>
      </c>
      <c r="I2066">
        <v>29.9</v>
      </c>
      <c r="J2066">
        <v>5</v>
      </c>
      <c r="K2066">
        <v>13.46</v>
      </c>
    </row>
    <row r="2067" spans="1:11" ht="16.5" x14ac:dyDescent="0.3">
      <c r="A2067" s="1">
        <v>42042</v>
      </c>
      <c r="B2067" s="5">
        <f>YEAR(Table1[[#This Row],[Order Date]])</f>
        <v>2015</v>
      </c>
      <c r="C2067" s="5">
        <f>MONTH(Table1[[#This Row],[Order Date]])</f>
        <v>2</v>
      </c>
      <c r="D2067" t="s">
        <v>389</v>
      </c>
      <c r="E2067" t="s">
        <v>55</v>
      </c>
      <c r="F2067" t="s">
        <v>11</v>
      </c>
      <c r="G2067" t="s">
        <v>63</v>
      </c>
      <c r="H2067" t="s">
        <v>543</v>
      </c>
      <c r="I2067">
        <v>311.14999999999998</v>
      </c>
      <c r="J2067">
        <v>5</v>
      </c>
      <c r="K2067">
        <v>146.24</v>
      </c>
    </row>
    <row r="2068" spans="1:11" ht="16.5" x14ac:dyDescent="0.3">
      <c r="A2068" s="1">
        <v>42042</v>
      </c>
      <c r="B2068" s="5">
        <f>YEAR(Table1[[#This Row],[Order Date]])</f>
        <v>2015</v>
      </c>
      <c r="C2068" s="5">
        <f>MONTH(Table1[[#This Row],[Order Date]])</f>
        <v>2</v>
      </c>
      <c r="D2068" t="s">
        <v>389</v>
      </c>
      <c r="E2068" t="s">
        <v>55</v>
      </c>
      <c r="F2068" t="s">
        <v>11</v>
      </c>
      <c r="G2068" t="s">
        <v>12</v>
      </c>
      <c r="H2068" t="s">
        <v>331</v>
      </c>
      <c r="I2068">
        <v>12.96</v>
      </c>
      <c r="J2068">
        <v>2</v>
      </c>
      <c r="K2068">
        <v>6.35</v>
      </c>
    </row>
    <row r="2069" spans="1:11" ht="16.5" x14ac:dyDescent="0.3">
      <c r="A2069" s="1">
        <v>42043</v>
      </c>
      <c r="B2069" s="5">
        <f>YEAR(Table1[[#This Row],[Order Date]])</f>
        <v>2015</v>
      </c>
      <c r="C2069" s="5">
        <f>MONTH(Table1[[#This Row],[Order Date]])</f>
        <v>2</v>
      </c>
      <c r="D2069" t="s">
        <v>1241</v>
      </c>
      <c r="E2069" t="s">
        <v>78</v>
      </c>
      <c r="F2069" t="s">
        <v>39</v>
      </c>
      <c r="G2069" t="s">
        <v>40</v>
      </c>
      <c r="H2069" t="s">
        <v>1239</v>
      </c>
      <c r="I2069">
        <v>107.98</v>
      </c>
      <c r="J2069">
        <v>3</v>
      </c>
      <c r="K2069">
        <v>-27</v>
      </c>
    </row>
    <row r="2070" spans="1:11" ht="16.5" x14ac:dyDescent="0.3">
      <c r="A2070" s="1">
        <v>42043</v>
      </c>
      <c r="B2070" s="5">
        <f>YEAR(Table1[[#This Row],[Order Date]])</f>
        <v>2015</v>
      </c>
      <c r="C2070" s="5">
        <f>MONTH(Table1[[#This Row],[Order Date]])</f>
        <v>2</v>
      </c>
      <c r="D2070" t="s">
        <v>796</v>
      </c>
      <c r="E2070" t="s">
        <v>1283</v>
      </c>
      <c r="F2070" t="s">
        <v>11</v>
      </c>
      <c r="G2070" t="s">
        <v>12</v>
      </c>
      <c r="H2070" t="s">
        <v>1914</v>
      </c>
      <c r="I2070">
        <v>9.5399999999999991</v>
      </c>
      <c r="J2070">
        <v>2</v>
      </c>
      <c r="K2070">
        <v>4.29</v>
      </c>
    </row>
    <row r="2071" spans="1:11" ht="16.5" x14ac:dyDescent="0.3">
      <c r="A2071" s="1">
        <v>42043</v>
      </c>
      <c r="B2071" s="5">
        <f>YEAR(Table1[[#This Row],[Order Date]])</f>
        <v>2015</v>
      </c>
      <c r="C2071" s="5">
        <f>MONTH(Table1[[#This Row],[Order Date]])</f>
        <v>2</v>
      </c>
      <c r="D2071" t="s">
        <v>796</v>
      </c>
      <c r="E2071" t="s">
        <v>1283</v>
      </c>
      <c r="F2071" t="s">
        <v>11</v>
      </c>
      <c r="G2071" t="s">
        <v>43</v>
      </c>
      <c r="H2071" t="s">
        <v>540</v>
      </c>
      <c r="I2071">
        <v>5.81</v>
      </c>
      <c r="J2071">
        <v>1</v>
      </c>
      <c r="K2071">
        <v>1.8</v>
      </c>
    </row>
    <row r="2072" spans="1:11" ht="16.5" x14ac:dyDescent="0.3">
      <c r="A2072" s="1">
        <v>42043</v>
      </c>
      <c r="B2072" s="5">
        <f>YEAR(Table1[[#This Row],[Order Date]])</f>
        <v>2015</v>
      </c>
      <c r="C2072" s="5">
        <f>MONTH(Table1[[#This Row],[Order Date]])</f>
        <v>2</v>
      </c>
      <c r="D2072" t="s">
        <v>796</v>
      </c>
      <c r="E2072" t="s">
        <v>1283</v>
      </c>
      <c r="F2072" t="s">
        <v>11</v>
      </c>
      <c r="G2072" t="s">
        <v>24</v>
      </c>
      <c r="H2072" t="s">
        <v>1915</v>
      </c>
      <c r="I2072">
        <v>5.76</v>
      </c>
      <c r="J2072">
        <v>2</v>
      </c>
      <c r="K2072">
        <v>1.73</v>
      </c>
    </row>
    <row r="2073" spans="1:11" ht="16.5" x14ac:dyDescent="0.3">
      <c r="A2073" s="1">
        <v>42044</v>
      </c>
      <c r="B2073" s="5">
        <f>YEAR(Table1[[#This Row],[Order Date]])</f>
        <v>2015</v>
      </c>
      <c r="C2073" s="5">
        <f>MONTH(Table1[[#This Row],[Order Date]])</f>
        <v>2</v>
      </c>
      <c r="D2073" t="s">
        <v>892</v>
      </c>
      <c r="E2073" t="s">
        <v>10</v>
      </c>
      <c r="F2073" t="s">
        <v>39</v>
      </c>
      <c r="G2073" t="s">
        <v>52</v>
      </c>
      <c r="H2073" t="s">
        <v>53</v>
      </c>
      <c r="I2073">
        <v>20.8</v>
      </c>
      <c r="J2073">
        <v>2</v>
      </c>
      <c r="K2073">
        <v>6.5</v>
      </c>
    </row>
    <row r="2074" spans="1:11" ht="16.5" x14ac:dyDescent="0.3">
      <c r="A2074" s="1">
        <v>42044</v>
      </c>
      <c r="B2074" s="5">
        <f>YEAR(Table1[[#This Row],[Order Date]])</f>
        <v>2015</v>
      </c>
      <c r="C2074" s="5">
        <f>MONTH(Table1[[#This Row],[Order Date]])</f>
        <v>2</v>
      </c>
      <c r="D2074" t="s">
        <v>1327</v>
      </c>
      <c r="E2074" t="s">
        <v>10</v>
      </c>
      <c r="F2074" t="s">
        <v>11</v>
      </c>
      <c r="G2074" t="s">
        <v>16</v>
      </c>
      <c r="H2074" t="s">
        <v>89</v>
      </c>
      <c r="I2074">
        <v>40.1</v>
      </c>
      <c r="J2074">
        <v>4</v>
      </c>
      <c r="K2074">
        <v>13.53</v>
      </c>
    </row>
    <row r="2075" spans="1:11" ht="16.5" x14ac:dyDescent="0.3">
      <c r="A2075" s="1">
        <v>42044</v>
      </c>
      <c r="B2075" s="5">
        <f>YEAR(Table1[[#This Row],[Order Date]])</f>
        <v>2015</v>
      </c>
      <c r="C2075" s="5">
        <f>MONTH(Table1[[#This Row],[Order Date]])</f>
        <v>2</v>
      </c>
      <c r="D2075" t="s">
        <v>1327</v>
      </c>
      <c r="E2075" t="s">
        <v>10</v>
      </c>
      <c r="F2075" t="s">
        <v>34</v>
      </c>
      <c r="G2075" t="s">
        <v>47</v>
      </c>
      <c r="H2075" t="s">
        <v>340</v>
      </c>
      <c r="I2075">
        <v>40.78</v>
      </c>
      <c r="J2075">
        <v>2</v>
      </c>
      <c r="K2075">
        <v>-30.59</v>
      </c>
    </row>
    <row r="2076" spans="1:11" ht="16.5" x14ac:dyDescent="0.3">
      <c r="A2076" s="1">
        <v>42044</v>
      </c>
      <c r="B2076" s="5">
        <f>YEAR(Table1[[#This Row],[Order Date]])</f>
        <v>2015</v>
      </c>
      <c r="C2076" s="5">
        <f>MONTH(Table1[[#This Row],[Order Date]])</f>
        <v>2</v>
      </c>
      <c r="D2076" t="s">
        <v>1916</v>
      </c>
      <c r="E2076" t="s">
        <v>27</v>
      </c>
      <c r="F2076" t="s">
        <v>34</v>
      </c>
      <c r="G2076" t="s">
        <v>35</v>
      </c>
      <c r="H2076" t="s">
        <v>1425</v>
      </c>
      <c r="I2076">
        <v>203.92</v>
      </c>
      <c r="J2076">
        <v>5</v>
      </c>
      <c r="K2076">
        <v>22.94</v>
      </c>
    </row>
    <row r="2077" spans="1:11" ht="16.5" x14ac:dyDescent="0.3">
      <c r="A2077" s="1">
        <v>42044</v>
      </c>
      <c r="B2077" s="5">
        <f>YEAR(Table1[[#This Row],[Order Date]])</f>
        <v>2015</v>
      </c>
      <c r="C2077" s="5">
        <f>MONTH(Table1[[#This Row],[Order Date]])</f>
        <v>2</v>
      </c>
      <c r="D2077" t="s">
        <v>1448</v>
      </c>
      <c r="E2077" t="s">
        <v>15</v>
      </c>
      <c r="F2077" t="s">
        <v>39</v>
      </c>
      <c r="G2077" t="s">
        <v>52</v>
      </c>
      <c r="H2077" t="s">
        <v>502</v>
      </c>
      <c r="I2077">
        <v>479.95</v>
      </c>
      <c r="J2077">
        <v>6</v>
      </c>
      <c r="K2077">
        <v>89.99</v>
      </c>
    </row>
    <row r="2078" spans="1:11" ht="16.5" x14ac:dyDescent="0.3">
      <c r="A2078" s="1">
        <v>42045</v>
      </c>
      <c r="B2078" s="5">
        <f>YEAR(Table1[[#This Row],[Order Date]])</f>
        <v>2015</v>
      </c>
      <c r="C2078" s="5">
        <f>MONTH(Table1[[#This Row],[Order Date]])</f>
        <v>2</v>
      </c>
      <c r="D2078" t="s">
        <v>1748</v>
      </c>
      <c r="E2078" t="s">
        <v>23</v>
      </c>
      <c r="F2078" t="s">
        <v>11</v>
      </c>
      <c r="G2078" t="s">
        <v>18</v>
      </c>
      <c r="H2078" t="s">
        <v>1317</v>
      </c>
      <c r="I2078">
        <v>77.239999999999995</v>
      </c>
      <c r="J2078">
        <v>5</v>
      </c>
      <c r="K2078">
        <v>7.72</v>
      </c>
    </row>
    <row r="2079" spans="1:11" ht="16.5" x14ac:dyDescent="0.3">
      <c r="A2079" s="1">
        <v>42049</v>
      </c>
      <c r="B2079" s="5">
        <f>YEAR(Table1[[#This Row],[Order Date]])</f>
        <v>2015</v>
      </c>
      <c r="C2079" s="5">
        <f>MONTH(Table1[[#This Row],[Order Date]])</f>
        <v>2</v>
      </c>
      <c r="D2079" t="s">
        <v>1178</v>
      </c>
      <c r="E2079" t="s">
        <v>78</v>
      </c>
      <c r="F2079" t="s">
        <v>11</v>
      </c>
      <c r="G2079" t="s">
        <v>20</v>
      </c>
      <c r="H2079" t="s">
        <v>765</v>
      </c>
      <c r="I2079">
        <v>14.95</v>
      </c>
      <c r="J2079">
        <v>2</v>
      </c>
      <c r="K2079">
        <v>-11.96</v>
      </c>
    </row>
    <row r="2080" spans="1:11" ht="16.5" x14ac:dyDescent="0.3">
      <c r="A2080" s="1">
        <v>42049</v>
      </c>
      <c r="B2080" s="5">
        <f>YEAR(Table1[[#This Row],[Order Date]])</f>
        <v>2015</v>
      </c>
      <c r="C2080" s="5">
        <f>MONTH(Table1[[#This Row],[Order Date]])</f>
        <v>2</v>
      </c>
      <c r="D2080" t="s">
        <v>1178</v>
      </c>
      <c r="E2080" t="s">
        <v>78</v>
      </c>
      <c r="F2080" t="s">
        <v>39</v>
      </c>
      <c r="G2080" t="s">
        <v>40</v>
      </c>
      <c r="H2080" t="s">
        <v>1917</v>
      </c>
      <c r="I2080">
        <v>323.98</v>
      </c>
      <c r="J2080">
        <v>3</v>
      </c>
      <c r="K2080">
        <v>-81</v>
      </c>
    </row>
    <row r="2081" spans="1:11" ht="16.5" x14ac:dyDescent="0.3">
      <c r="A2081" s="1">
        <v>42049</v>
      </c>
      <c r="B2081" s="5">
        <f>YEAR(Table1[[#This Row],[Order Date]])</f>
        <v>2015</v>
      </c>
      <c r="C2081" s="5">
        <f>MONTH(Table1[[#This Row],[Order Date]])</f>
        <v>2</v>
      </c>
      <c r="D2081" t="s">
        <v>1178</v>
      </c>
      <c r="E2081" t="s">
        <v>78</v>
      </c>
      <c r="F2081" t="s">
        <v>11</v>
      </c>
      <c r="G2081" t="s">
        <v>20</v>
      </c>
      <c r="H2081" t="s">
        <v>970</v>
      </c>
      <c r="I2081">
        <v>2.29</v>
      </c>
      <c r="J2081">
        <v>2</v>
      </c>
      <c r="K2081">
        <v>-1.68</v>
      </c>
    </row>
    <row r="2082" spans="1:11" ht="16.5" x14ac:dyDescent="0.3">
      <c r="A2082" s="1">
        <v>42049</v>
      </c>
      <c r="B2082" s="5">
        <f>YEAR(Table1[[#This Row],[Order Date]])</f>
        <v>2015</v>
      </c>
      <c r="C2082" s="5">
        <f>MONTH(Table1[[#This Row],[Order Date]])</f>
        <v>2</v>
      </c>
      <c r="D2082" t="s">
        <v>1178</v>
      </c>
      <c r="E2082" t="s">
        <v>78</v>
      </c>
      <c r="F2082" t="s">
        <v>11</v>
      </c>
      <c r="G2082" t="s">
        <v>24</v>
      </c>
      <c r="H2082" t="s">
        <v>960</v>
      </c>
      <c r="I2082">
        <v>14.35</v>
      </c>
      <c r="J2082">
        <v>3</v>
      </c>
      <c r="K2082">
        <v>0.9</v>
      </c>
    </row>
    <row r="2083" spans="1:11" ht="16.5" x14ac:dyDescent="0.3">
      <c r="A2083" s="1">
        <v>42049</v>
      </c>
      <c r="B2083" s="5">
        <f>YEAR(Table1[[#This Row],[Order Date]])</f>
        <v>2015</v>
      </c>
      <c r="C2083" s="5">
        <f>MONTH(Table1[[#This Row],[Order Date]])</f>
        <v>2</v>
      </c>
      <c r="D2083" t="s">
        <v>1178</v>
      </c>
      <c r="E2083" t="s">
        <v>78</v>
      </c>
      <c r="F2083" t="s">
        <v>39</v>
      </c>
      <c r="G2083" t="s">
        <v>52</v>
      </c>
      <c r="H2083" t="s">
        <v>1556</v>
      </c>
      <c r="I2083">
        <v>71.98</v>
      </c>
      <c r="J2083">
        <v>3</v>
      </c>
      <c r="K2083">
        <v>0.9</v>
      </c>
    </row>
    <row r="2084" spans="1:11" ht="16.5" x14ac:dyDescent="0.3">
      <c r="A2084" s="1">
        <v>42049</v>
      </c>
      <c r="B2084" s="5">
        <f>YEAR(Table1[[#This Row],[Order Date]])</f>
        <v>2015</v>
      </c>
      <c r="C2084" s="5">
        <f>MONTH(Table1[[#This Row],[Order Date]])</f>
        <v>2</v>
      </c>
      <c r="D2084" t="s">
        <v>677</v>
      </c>
      <c r="E2084" t="s">
        <v>149</v>
      </c>
      <c r="F2084" t="s">
        <v>11</v>
      </c>
      <c r="G2084" t="s">
        <v>20</v>
      </c>
      <c r="H2084" t="s">
        <v>1918</v>
      </c>
      <c r="I2084">
        <v>26.42</v>
      </c>
      <c r="J2084">
        <v>9</v>
      </c>
      <c r="K2084">
        <v>9.58</v>
      </c>
    </row>
    <row r="2085" spans="1:11" ht="16.5" x14ac:dyDescent="0.3">
      <c r="A2085" s="1">
        <v>42049</v>
      </c>
      <c r="B2085" s="5">
        <f>YEAR(Table1[[#This Row],[Order Date]])</f>
        <v>2015</v>
      </c>
      <c r="C2085" s="5">
        <f>MONTH(Table1[[#This Row],[Order Date]])</f>
        <v>2</v>
      </c>
      <c r="D2085" t="s">
        <v>677</v>
      </c>
      <c r="E2085" t="s">
        <v>149</v>
      </c>
      <c r="F2085" t="s">
        <v>39</v>
      </c>
      <c r="G2085" t="s">
        <v>40</v>
      </c>
      <c r="H2085" t="s">
        <v>1695</v>
      </c>
      <c r="I2085">
        <v>625.99</v>
      </c>
      <c r="J2085">
        <v>1</v>
      </c>
      <c r="K2085">
        <v>187.8</v>
      </c>
    </row>
    <row r="2086" spans="1:11" ht="16.5" x14ac:dyDescent="0.3">
      <c r="A2086" s="1">
        <v>42050</v>
      </c>
      <c r="B2086" s="5">
        <f>YEAR(Table1[[#This Row],[Order Date]])</f>
        <v>2015</v>
      </c>
      <c r="C2086" s="5">
        <f>MONTH(Table1[[#This Row],[Order Date]])</f>
        <v>2</v>
      </c>
      <c r="D2086" t="s">
        <v>468</v>
      </c>
      <c r="E2086" t="s">
        <v>157</v>
      </c>
      <c r="F2086" t="s">
        <v>39</v>
      </c>
      <c r="G2086" t="s">
        <v>40</v>
      </c>
      <c r="H2086" t="s">
        <v>415</v>
      </c>
      <c r="I2086">
        <v>134.97</v>
      </c>
      <c r="J2086">
        <v>3</v>
      </c>
      <c r="K2086">
        <v>64.790000000000006</v>
      </c>
    </row>
    <row r="2087" spans="1:11" ht="16.5" x14ac:dyDescent="0.3">
      <c r="A2087" s="1">
        <v>42050</v>
      </c>
      <c r="B2087" s="5">
        <f>YEAR(Table1[[#This Row],[Order Date]])</f>
        <v>2015</v>
      </c>
      <c r="C2087" s="5">
        <f>MONTH(Table1[[#This Row],[Order Date]])</f>
        <v>2</v>
      </c>
      <c r="D2087" t="s">
        <v>468</v>
      </c>
      <c r="E2087" t="s">
        <v>157</v>
      </c>
      <c r="F2087" t="s">
        <v>39</v>
      </c>
      <c r="G2087" t="s">
        <v>40</v>
      </c>
      <c r="H2087" t="s">
        <v>1596</v>
      </c>
      <c r="I2087">
        <v>699.98</v>
      </c>
      <c r="J2087">
        <v>2</v>
      </c>
      <c r="K2087">
        <v>195.99</v>
      </c>
    </row>
    <row r="2088" spans="1:11" ht="16.5" x14ac:dyDescent="0.3">
      <c r="A2088" s="1">
        <v>42050</v>
      </c>
      <c r="B2088" s="5">
        <f>YEAR(Table1[[#This Row],[Order Date]])</f>
        <v>2015</v>
      </c>
      <c r="C2088" s="5">
        <f>MONTH(Table1[[#This Row],[Order Date]])</f>
        <v>2</v>
      </c>
      <c r="D2088" t="s">
        <v>468</v>
      </c>
      <c r="E2088" t="s">
        <v>157</v>
      </c>
      <c r="F2088" t="s">
        <v>39</v>
      </c>
      <c r="G2088" t="s">
        <v>52</v>
      </c>
      <c r="H2088" t="s">
        <v>1526</v>
      </c>
      <c r="I2088">
        <v>139.94999999999999</v>
      </c>
      <c r="J2088">
        <v>5</v>
      </c>
      <c r="K2088">
        <v>26.59</v>
      </c>
    </row>
    <row r="2089" spans="1:11" ht="16.5" x14ac:dyDescent="0.3">
      <c r="A2089" s="1">
        <v>42050</v>
      </c>
      <c r="B2089" s="5">
        <f>YEAR(Table1[[#This Row],[Order Date]])</f>
        <v>2015</v>
      </c>
      <c r="C2089" s="5">
        <f>MONTH(Table1[[#This Row],[Order Date]])</f>
        <v>2</v>
      </c>
      <c r="D2089" t="s">
        <v>599</v>
      </c>
      <c r="E2089" t="s">
        <v>27</v>
      </c>
      <c r="F2089" t="s">
        <v>11</v>
      </c>
      <c r="G2089" t="s">
        <v>12</v>
      </c>
      <c r="H2089" t="s">
        <v>1884</v>
      </c>
      <c r="I2089">
        <v>13.36</v>
      </c>
      <c r="J2089">
        <v>2</v>
      </c>
      <c r="K2089">
        <v>6.41</v>
      </c>
    </row>
    <row r="2090" spans="1:11" ht="16.5" x14ac:dyDescent="0.3">
      <c r="A2090" s="1">
        <v>42050</v>
      </c>
      <c r="B2090" s="5">
        <f>YEAR(Table1[[#This Row],[Order Date]])</f>
        <v>2015</v>
      </c>
      <c r="C2090" s="5">
        <f>MONTH(Table1[[#This Row],[Order Date]])</f>
        <v>2</v>
      </c>
      <c r="D2090" t="s">
        <v>599</v>
      </c>
      <c r="E2090" t="s">
        <v>27</v>
      </c>
      <c r="F2090" t="s">
        <v>11</v>
      </c>
      <c r="G2090" t="s">
        <v>20</v>
      </c>
      <c r="H2090" t="s">
        <v>579</v>
      </c>
      <c r="I2090">
        <v>41.72</v>
      </c>
      <c r="J2090">
        <v>5</v>
      </c>
      <c r="K2090">
        <v>13.04</v>
      </c>
    </row>
    <row r="2091" spans="1:11" ht="16.5" x14ac:dyDescent="0.3">
      <c r="A2091" s="1">
        <v>42050</v>
      </c>
      <c r="B2091" s="5">
        <f>YEAR(Table1[[#This Row],[Order Date]])</f>
        <v>2015</v>
      </c>
      <c r="C2091" s="5">
        <f>MONTH(Table1[[#This Row],[Order Date]])</f>
        <v>2</v>
      </c>
      <c r="D2091" t="s">
        <v>599</v>
      </c>
      <c r="E2091" t="s">
        <v>27</v>
      </c>
      <c r="F2091" t="s">
        <v>11</v>
      </c>
      <c r="G2091" t="s">
        <v>20</v>
      </c>
      <c r="H2091" t="s">
        <v>899</v>
      </c>
      <c r="I2091">
        <v>11.52</v>
      </c>
      <c r="J2091">
        <v>5</v>
      </c>
      <c r="K2091">
        <v>4.18</v>
      </c>
    </row>
    <row r="2092" spans="1:11" ht="16.5" x14ac:dyDescent="0.3">
      <c r="A2092" s="1">
        <v>42050</v>
      </c>
      <c r="B2092" s="5">
        <f>YEAR(Table1[[#This Row],[Order Date]])</f>
        <v>2015</v>
      </c>
      <c r="C2092" s="5">
        <f>MONTH(Table1[[#This Row],[Order Date]])</f>
        <v>2</v>
      </c>
      <c r="D2092" t="s">
        <v>599</v>
      </c>
      <c r="E2092" t="s">
        <v>27</v>
      </c>
      <c r="F2092" t="s">
        <v>11</v>
      </c>
      <c r="G2092" t="s">
        <v>92</v>
      </c>
      <c r="H2092" t="s">
        <v>571</v>
      </c>
      <c r="I2092">
        <v>541.44000000000005</v>
      </c>
      <c r="J2092">
        <v>6</v>
      </c>
      <c r="K2092">
        <v>157.02000000000001</v>
      </c>
    </row>
    <row r="2093" spans="1:11" ht="16.5" x14ac:dyDescent="0.3">
      <c r="A2093" s="1">
        <v>42050</v>
      </c>
      <c r="B2093" s="5">
        <f>YEAR(Table1[[#This Row],[Order Date]])</f>
        <v>2015</v>
      </c>
      <c r="C2093" s="5">
        <f>MONTH(Table1[[#This Row],[Order Date]])</f>
        <v>2</v>
      </c>
      <c r="D2093" t="s">
        <v>599</v>
      </c>
      <c r="E2093" t="s">
        <v>27</v>
      </c>
      <c r="F2093" t="s">
        <v>11</v>
      </c>
      <c r="G2093" t="s">
        <v>12</v>
      </c>
      <c r="H2093" t="s">
        <v>1919</v>
      </c>
      <c r="I2093">
        <v>19.440000000000001</v>
      </c>
      <c r="J2093">
        <v>3</v>
      </c>
      <c r="K2093">
        <v>9.33</v>
      </c>
    </row>
    <row r="2094" spans="1:11" ht="16.5" x14ac:dyDescent="0.3">
      <c r="A2094" s="1">
        <v>42051</v>
      </c>
      <c r="B2094" s="5">
        <f>YEAR(Table1[[#This Row],[Order Date]])</f>
        <v>2015</v>
      </c>
      <c r="C2094" s="5">
        <f>MONTH(Table1[[#This Row],[Order Date]])</f>
        <v>2</v>
      </c>
      <c r="D2094" t="s">
        <v>1791</v>
      </c>
      <c r="E2094" t="s">
        <v>685</v>
      </c>
      <c r="F2094" t="s">
        <v>11</v>
      </c>
      <c r="G2094" t="s">
        <v>12</v>
      </c>
      <c r="H2094" t="s">
        <v>1913</v>
      </c>
      <c r="I2094">
        <v>35.880000000000003</v>
      </c>
      <c r="J2094">
        <v>6</v>
      </c>
      <c r="K2094">
        <v>16.149999999999999</v>
      </c>
    </row>
    <row r="2095" spans="1:11" ht="16.5" x14ac:dyDescent="0.3">
      <c r="A2095" s="1">
        <v>42051</v>
      </c>
      <c r="B2095" s="5">
        <f>YEAR(Table1[[#This Row],[Order Date]])</f>
        <v>2015</v>
      </c>
      <c r="C2095" s="5">
        <f>MONTH(Table1[[#This Row],[Order Date]])</f>
        <v>2</v>
      </c>
      <c r="D2095" t="s">
        <v>437</v>
      </c>
      <c r="E2095" t="s">
        <v>27</v>
      </c>
      <c r="F2095" t="s">
        <v>11</v>
      </c>
      <c r="G2095" t="s">
        <v>12</v>
      </c>
      <c r="H2095" t="s">
        <v>936</v>
      </c>
      <c r="I2095">
        <v>36.840000000000003</v>
      </c>
      <c r="J2095">
        <v>3</v>
      </c>
      <c r="K2095">
        <v>17.309999999999999</v>
      </c>
    </row>
    <row r="2096" spans="1:11" ht="16.5" x14ac:dyDescent="0.3">
      <c r="A2096" s="1">
        <v>42051</v>
      </c>
      <c r="B2096" s="5">
        <f>YEAR(Table1[[#This Row],[Order Date]])</f>
        <v>2015</v>
      </c>
      <c r="C2096" s="5">
        <f>MONTH(Table1[[#This Row],[Order Date]])</f>
        <v>2</v>
      </c>
      <c r="D2096" t="s">
        <v>437</v>
      </c>
      <c r="E2096" t="s">
        <v>27</v>
      </c>
      <c r="F2096" t="s">
        <v>11</v>
      </c>
      <c r="G2096" t="s">
        <v>16</v>
      </c>
      <c r="H2096" t="s">
        <v>1025</v>
      </c>
      <c r="I2096">
        <v>87.71</v>
      </c>
      <c r="J2096">
        <v>7</v>
      </c>
      <c r="K2096">
        <v>41.22</v>
      </c>
    </row>
    <row r="2097" spans="1:11" ht="16.5" x14ac:dyDescent="0.3">
      <c r="A2097" s="1">
        <v>42053</v>
      </c>
      <c r="B2097" s="5">
        <f>YEAR(Table1[[#This Row],[Order Date]])</f>
        <v>2015</v>
      </c>
      <c r="C2097" s="5">
        <f>MONTH(Table1[[#This Row],[Order Date]])</f>
        <v>2</v>
      </c>
      <c r="D2097" t="s">
        <v>1648</v>
      </c>
      <c r="E2097" t="s">
        <v>27</v>
      </c>
      <c r="F2097" t="s">
        <v>11</v>
      </c>
      <c r="G2097" t="s">
        <v>16</v>
      </c>
      <c r="H2097" t="s">
        <v>1430</v>
      </c>
      <c r="I2097">
        <v>9.24</v>
      </c>
      <c r="J2097">
        <v>3</v>
      </c>
      <c r="K2097">
        <v>4.4400000000000004</v>
      </c>
    </row>
    <row r="2098" spans="1:11" ht="16.5" x14ac:dyDescent="0.3">
      <c r="A2098" s="1">
        <v>42053</v>
      </c>
      <c r="B2098" s="5">
        <f>YEAR(Table1[[#This Row],[Order Date]])</f>
        <v>2015</v>
      </c>
      <c r="C2098" s="5">
        <f>MONTH(Table1[[#This Row],[Order Date]])</f>
        <v>2</v>
      </c>
      <c r="D2098" t="s">
        <v>1920</v>
      </c>
      <c r="E2098" t="s">
        <v>27</v>
      </c>
      <c r="F2098" t="s">
        <v>11</v>
      </c>
      <c r="G2098" t="s">
        <v>16</v>
      </c>
      <c r="H2098" t="s">
        <v>1500</v>
      </c>
      <c r="I2098">
        <v>61.06</v>
      </c>
      <c r="J2098">
        <v>2</v>
      </c>
      <c r="K2098">
        <v>28.09</v>
      </c>
    </row>
    <row r="2099" spans="1:11" ht="16.5" x14ac:dyDescent="0.3">
      <c r="A2099" s="1">
        <v>42053</v>
      </c>
      <c r="B2099" s="5">
        <f>YEAR(Table1[[#This Row],[Order Date]])</f>
        <v>2015</v>
      </c>
      <c r="C2099" s="5">
        <f>MONTH(Table1[[#This Row],[Order Date]])</f>
        <v>2</v>
      </c>
      <c r="D2099" t="s">
        <v>1920</v>
      </c>
      <c r="E2099" t="s">
        <v>27</v>
      </c>
      <c r="F2099" t="s">
        <v>34</v>
      </c>
      <c r="G2099" t="s">
        <v>145</v>
      </c>
      <c r="H2099" t="s">
        <v>1830</v>
      </c>
      <c r="I2099">
        <v>35.54</v>
      </c>
      <c r="J2099">
        <v>1</v>
      </c>
      <c r="K2099">
        <v>-0.89</v>
      </c>
    </row>
    <row r="2100" spans="1:11" ht="16.5" x14ac:dyDescent="0.3">
      <c r="A2100" s="1">
        <v>42055</v>
      </c>
      <c r="B2100" s="5">
        <f>YEAR(Table1[[#This Row],[Order Date]])</f>
        <v>2015</v>
      </c>
      <c r="C2100" s="5">
        <f>MONTH(Table1[[#This Row],[Order Date]])</f>
        <v>2</v>
      </c>
      <c r="D2100" t="s">
        <v>878</v>
      </c>
      <c r="E2100" t="s">
        <v>101</v>
      </c>
      <c r="F2100" t="s">
        <v>39</v>
      </c>
      <c r="G2100" t="s">
        <v>52</v>
      </c>
      <c r="H2100" t="s">
        <v>1921</v>
      </c>
      <c r="I2100">
        <v>29.99</v>
      </c>
      <c r="J2100">
        <v>1</v>
      </c>
      <c r="K2100">
        <v>3</v>
      </c>
    </row>
    <row r="2101" spans="1:11" ht="16.5" x14ac:dyDescent="0.3">
      <c r="A2101" s="1">
        <v>42055</v>
      </c>
      <c r="B2101" s="5">
        <f>YEAR(Table1[[#This Row],[Order Date]])</f>
        <v>2015</v>
      </c>
      <c r="C2101" s="5">
        <f>MONTH(Table1[[#This Row],[Order Date]])</f>
        <v>2</v>
      </c>
      <c r="D2101" t="s">
        <v>283</v>
      </c>
      <c r="E2101" t="s">
        <v>177</v>
      </c>
      <c r="F2101" t="s">
        <v>11</v>
      </c>
      <c r="G2101" t="s">
        <v>24</v>
      </c>
      <c r="H2101" t="s">
        <v>1108</v>
      </c>
      <c r="I2101">
        <v>286.79000000000002</v>
      </c>
      <c r="J2101">
        <v>7</v>
      </c>
      <c r="K2101">
        <v>74.569999999999993</v>
      </c>
    </row>
    <row r="2102" spans="1:11" ht="16.5" x14ac:dyDescent="0.3">
      <c r="A2102" s="1">
        <v>42056</v>
      </c>
      <c r="B2102" s="5">
        <f>YEAR(Table1[[#This Row],[Order Date]])</f>
        <v>2015</v>
      </c>
      <c r="C2102" s="5">
        <f>MONTH(Table1[[#This Row],[Order Date]])</f>
        <v>2</v>
      </c>
      <c r="D2102" t="s">
        <v>1173</v>
      </c>
      <c r="E2102" t="s">
        <v>399</v>
      </c>
      <c r="F2102" t="s">
        <v>11</v>
      </c>
      <c r="G2102" t="s">
        <v>12</v>
      </c>
      <c r="H2102" t="s">
        <v>625</v>
      </c>
      <c r="I2102">
        <v>49.12</v>
      </c>
      <c r="J2102">
        <v>4</v>
      </c>
      <c r="K2102">
        <v>23.09</v>
      </c>
    </row>
    <row r="2103" spans="1:11" ht="16.5" x14ac:dyDescent="0.3">
      <c r="A2103" s="1">
        <v>42056</v>
      </c>
      <c r="B2103" s="5">
        <f>YEAR(Table1[[#This Row],[Order Date]])</f>
        <v>2015</v>
      </c>
      <c r="C2103" s="5">
        <f>MONTH(Table1[[#This Row],[Order Date]])</f>
        <v>2</v>
      </c>
      <c r="D2103" t="s">
        <v>1643</v>
      </c>
      <c r="E2103" t="s">
        <v>531</v>
      </c>
      <c r="F2103" t="s">
        <v>11</v>
      </c>
      <c r="G2103" t="s">
        <v>20</v>
      </c>
      <c r="H2103" t="s">
        <v>1606</v>
      </c>
      <c r="I2103">
        <v>2541.98</v>
      </c>
      <c r="J2103">
        <v>2</v>
      </c>
      <c r="K2103">
        <v>1270.99</v>
      </c>
    </row>
    <row r="2104" spans="1:11" ht="16.5" x14ac:dyDescent="0.3">
      <c r="A2104" s="1">
        <v>42057</v>
      </c>
      <c r="B2104" s="5">
        <f>YEAR(Table1[[#This Row],[Order Date]])</f>
        <v>2015</v>
      </c>
      <c r="C2104" s="5">
        <f>MONTH(Table1[[#This Row],[Order Date]])</f>
        <v>2</v>
      </c>
      <c r="D2104" t="s">
        <v>1811</v>
      </c>
      <c r="E2104" t="s">
        <v>110</v>
      </c>
      <c r="F2104" t="s">
        <v>11</v>
      </c>
      <c r="G2104" t="s">
        <v>24</v>
      </c>
      <c r="H2104" t="s">
        <v>1351</v>
      </c>
      <c r="I2104">
        <v>79.36</v>
      </c>
      <c r="J2104">
        <v>4</v>
      </c>
      <c r="K2104">
        <v>20.63</v>
      </c>
    </row>
    <row r="2105" spans="1:11" ht="16.5" x14ac:dyDescent="0.3">
      <c r="A2105" s="1">
        <v>42058</v>
      </c>
      <c r="B2105" s="5">
        <f>YEAR(Table1[[#This Row],[Order Date]])</f>
        <v>2015</v>
      </c>
      <c r="C2105" s="5">
        <f>MONTH(Table1[[#This Row],[Order Date]])</f>
        <v>2</v>
      </c>
      <c r="D2105" t="s">
        <v>1922</v>
      </c>
      <c r="E2105" t="s">
        <v>149</v>
      </c>
      <c r="F2105" t="s">
        <v>11</v>
      </c>
      <c r="G2105" t="s">
        <v>92</v>
      </c>
      <c r="H2105" t="s">
        <v>1923</v>
      </c>
      <c r="I2105">
        <v>26.88</v>
      </c>
      <c r="J2105">
        <v>6</v>
      </c>
      <c r="K2105">
        <v>6.72</v>
      </c>
    </row>
    <row r="2106" spans="1:11" ht="16.5" x14ac:dyDescent="0.3">
      <c r="A2106" s="1">
        <v>42058</v>
      </c>
      <c r="B2106" s="5">
        <f>YEAR(Table1[[#This Row],[Order Date]])</f>
        <v>2015</v>
      </c>
      <c r="C2106" s="5">
        <f>MONTH(Table1[[#This Row],[Order Date]])</f>
        <v>2</v>
      </c>
      <c r="D2106" t="s">
        <v>1922</v>
      </c>
      <c r="E2106" t="s">
        <v>149</v>
      </c>
      <c r="F2106" t="s">
        <v>11</v>
      </c>
      <c r="G2106" t="s">
        <v>20</v>
      </c>
      <c r="H2106" t="s">
        <v>1377</v>
      </c>
      <c r="I2106">
        <v>10.9</v>
      </c>
      <c r="J2106">
        <v>2</v>
      </c>
      <c r="K2106">
        <v>3.81</v>
      </c>
    </row>
    <row r="2107" spans="1:11" ht="16.5" x14ac:dyDescent="0.3">
      <c r="A2107" s="1">
        <v>42060</v>
      </c>
      <c r="B2107" s="5">
        <f>YEAR(Table1[[#This Row],[Order Date]])</f>
        <v>2015</v>
      </c>
      <c r="C2107" s="5">
        <f>MONTH(Table1[[#This Row],[Order Date]])</f>
        <v>2</v>
      </c>
      <c r="D2107" t="s">
        <v>1785</v>
      </c>
      <c r="E2107" t="s">
        <v>434</v>
      </c>
      <c r="F2107" t="s">
        <v>11</v>
      </c>
      <c r="G2107" t="s">
        <v>16</v>
      </c>
      <c r="H2107" t="s">
        <v>447</v>
      </c>
      <c r="I2107">
        <v>3.15</v>
      </c>
      <c r="J2107">
        <v>1</v>
      </c>
      <c r="K2107">
        <v>1.51</v>
      </c>
    </row>
    <row r="2108" spans="1:11" ht="16.5" x14ac:dyDescent="0.3">
      <c r="A2108" s="1">
        <v>42060</v>
      </c>
      <c r="B2108" s="5">
        <f>YEAR(Table1[[#This Row],[Order Date]])</f>
        <v>2015</v>
      </c>
      <c r="C2108" s="5">
        <f>MONTH(Table1[[#This Row],[Order Date]])</f>
        <v>2</v>
      </c>
      <c r="D2108" t="s">
        <v>1785</v>
      </c>
      <c r="E2108" t="s">
        <v>434</v>
      </c>
      <c r="F2108" t="s">
        <v>11</v>
      </c>
      <c r="G2108" t="s">
        <v>12</v>
      </c>
      <c r="H2108" t="s">
        <v>1924</v>
      </c>
      <c r="I2108">
        <v>22.72</v>
      </c>
      <c r="J2108">
        <v>4</v>
      </c>
      <c r="K2108">
        <v>10.220000000000001</v>
      </c>
    </row>
    <row r="2109" spans="1:11" ht="16.5" x14ac:dyDescent="0.3">
      <c r="A2109" s="1">
        <v>42062</v>
      </c>
      <c r="B2109" s="5">
        <f>YEAR(Table1[[#This Row],[Order Date]])</f>
        <v>2015</v>
      </c>
      <c r="C2109" s="5">
        <f>MONTH(Table1[[#This Row],[Order Date]])</f>
        <v>2</v>
      </c>
      <c r="D2109" t="s">
        <v>1517</v>
      </c>
      <c r="E2109" t="s">
        <v>23</v>
      </c>
      <c r="F2109" t="s">
        <v>11</v>
      </c>
      <c r="G2109" t="s">
        <v>20</v>
      </c>
      <c r="H2109" t="s">
        <v>150</v>
      </c>
      <c r="I2109">
        <v>4.42</v>
      </c>
      <c r="J2109">
        <v>3</v>
      </c>
      <c r="K2109">
        <v>-3.39</v>
      </c>
    </row>
    <row r="2110" spans="1:11" ht="16.5" x14ac:dyDescent="0.3">
      <c r="A2110" s="1">
        <v>42062</v>
      </c>
      <c r="B2110" s="5">
        <f>YEAR(Table1[[#This Row],[Order Date]])</f>
        <v>2015</v>
      </c>
      <c r="C2110" s="5">
        <f>MONTH(Table1[[#This Row],[Order Date]])</f>
        <v>2</v>
      </c>
      <c r="D2110" t="s">
        <v>1517</v>
      </c>
      <c r="E2110" t="s">
        <v>23</v>
      </c>
      <c r="F2110" t="s">
        <v>11</v>
      </c>
      <c r="G2110" t="s">
        <v>24</v>
      </c>
      <c r="H2110" t="s">
        <v>1844</v>
      </c>
      <c r="I2110">
        <v>16.03</v>
      </c>
      <c r="J2110">
        <v>6</v>
      </c>
      <c r="K2110">
        <v>2.2000000000000002</v>
      </c>
    </row>
    <row r="2111" spans="1:11" ht="16.5" x14ac:dyDescent="0.3">
      <c r="A2111" s="1">
        <v>42062</v>
      </c>
      <c r="B2111" s="5">
        <f>YEAR(Table1[[#This Row],[Order Date]])</f>
        <v>2015</v>
      </c>
      <c r="C2111" s="5">
        <f>MONTH(Table1[[#This Row],[Order Date]])</f>
        <v>2</v>
      </c>
      <c r="D2111" t="s">
        <v>1417</v>
      </c>
      <c r="E2111" t="s">
        <v>1529</v>
      </c>
      <c r="F2111" t="s">
        <v>39</v>
      </c>
      <c r="G2111" t="s">
        <v>40</v>
      </c>
      <c r="H2111" t="s">
        <v>1925</v>
      </c>
      <c r="I2111">
        <v>105.98</v>
      </c>
      <c r="J2111">
        <v>2</v>
      </c>
      <c r="K2111">
        <v>1.06</v>
      </c>
    </row>
    <row r="2112" spans="1:11" ht="16.5" x14ac:dyDescent="0.3">
      <c r="A2112" s="1">
        <v>42062</v>
      </c>
      <c r="B2112" s="5">
        <f>YEAR(Table1[[#This Row],[Order Date]])</f>
        <v>2015</v>
      </c>
      <c r="C2112" s="5">
        <f>MONTH(Table1[[#This Row],[Order Date]])</f>
        <v>2</v>
      </c>
      <c r="D2112" t="s">
        <v>1417</v>
      </c>
      <c r="E2112" t="s">
        <v>1529</v>
      </c>
      <c r="F2112" t="s">
        <v>34</v>
      </c>
      <c r="G2112" t="s">
        <v>145</v>
      </c>
      <c r="H2112" t="s">
        <v>968</v>
      </c>
      <c r="I2112">
        <v>493.92</v>
      </c>
      <c r="J2112">
        <v>7</v>
      </c>
      <c r="K2112">
        <v>-28.22</v>
      </c>
    </row>
    <row r="2113" spans="1:11" ht="16.5" x14ac:dyDescent="0.3">
      <c r="A2113" s="1">
        <v>42062</v>
      </c>
      <c r="B2113" s="5">
        <f>YEAR(Table1[[#This Row],[Order Date]])</f>
        <v>2015</v>
      </c>
      <c r="C2113" s="5">
        <f>MONTH(Table1[[#This Row],[Order Date]])</f>
        <v>2</v>
      </c>
      <c r="D2113" t="s">
        <v>1926</v>
      </c>
      <c r="E2113" t="s">
        <v>164</v>
      </c>
      <c r="F2113" t="s">
        <v>39</v>
      </c>
      <c r="G2113" t="s">
        <v>52</v>
      </c>
      <c r="H2113" t="s">
        <v>1007</v>
      </c>
      <c r="I2113">
        <v>538.91999999999996</v>
      </c>
      <c r="J2113">
        <v>9</v>
      </c>
      <c r="K2113">
        <v>80.84</v>
      </c>
    </row>
    <row r="2114" spans="1:11" ht="16.5" x14ac:dyDescent="0.3">
      <c r="A2114" s="1">
        <v>42063</v>
      </c>
      <c r="B2114" s="5">
        <f>YEAR(Table1[[#This Row],[Order Date]])</f>
        <v>2015</v>
      </c>
      <c r="C2114" s="5">
        <f>MONTH(Table1[[#This Row],[Order Date]])</f>
        <v>2</v>
      </c>
      <c r="D2114" t="s">
        <v>1055</v>
      </c>
      <c r="E2114" t="s">
        <v>120</v>
      </c>
      <c r="F2114" t="s">
        <v>34</v>
      </c>
      <c r="G2114" t="s">
        <v>35</v>
      </c>
      <c r="H2114" t="s">
        <v>1819</v>
      </c>
      <c r="I2114">
        <v>161.57</v>
      </c>
      <c r="J2114">
        <v>2</v>
      </c>
      <c r="K2114">
        <v>-28.27</v>
      </c>
    </row>
    <row r="2115" spans="1:11" ht="16.5" x14ac:dyDescent="0.3">
      <c r="A2115" s="1">
        <v>42063</v>
      </c>
      <c r="B2115" s="5">
        <f>YEAR(Table1[[#This Row],[Order Date]])</f>
        <v>2015</v>
      </c>
      <c r="C2115" s="5">
        <f>MONTH(Table1[[#This Row],[Order Date]])</f>
        <v>2</v>
      </c>
      <c r="D2115" t="s">
        <v>1055</v>
      </c>
      <c r="E2115" t="s">
        <v>120</v>
      </c>
      <c r="F2115" t="s">
        <v>34</v>
      </c>
      <c r="G2115" t="s">
        <v>35</v>
      </c>
      <c r="H2115" t="s">
        <v>265</v>
      </c>
      <c r="I2115">
        <v>389.7</v>
      </c>
      <c r="J2115">
        <v>8</v>
      </c>
      <c r="K2115">
        <v>43.84</v>
      </c>
    </row>
    <row r="2116" spans="1:11" ht="16.5" x14ac:dyDescent="0.3">
      <c r="A2116" s="1">
        <v>42064</v>
      </c>
      <c r="B2116" s="5">
        <f>YEAR(Table1[[#This Row],[Order Date]])</f>
        <v>2015</v>
      </c>
      <c r="C2116" s="5">
        <f>MONTH(Table1[[#This Row],[Order Date]])</f>
        <v>3</v>
      </c>
      <c r="D2116" t="s">
        <v>195</v>
      </c>
      <c r="E2116" t="s">
        <v>30</v>
      </c>
      <c r="F2116" t="s">
        <v>11</v>
      </c>
      <c r="G2116" t="s">
        <v>20</v>
      </c>
      <c r="H2116" t="s">
        <v>1927</v>
      </c>
      <c r="I2116">
        <v>58.72</v>
      </c>
      <c r="J2116">
        <v>4</v>
      </c>
      <c r="K2116">
        <v>27.01</v>
      </c>
    </row>
    <row r="2117" spans="1:11" ht="16.5" x14ac:dyDescent="0.3">
      <c r="A2117" s="1">
        <v>42064</v>
      </c>
      <c r="B2117" s="5">
        <f>YEAR(Table1[[#This Row],[Order Date]])</f>
        <v>2015</v>
      </c>
      <c r="C2117" s="5">
        <f>MONTH(Table1[[#This Row],[Order Date]])</f>
        <v>3</v>
      </c>
      <c r="D2117" t="s">
        <v>1669</v>
      </c>
      <c r="E2117" t="s">
        <v>27</v>
      </c>
      <c r="F2117" t="s">
        <v>39</v>
      </c>
      <c r="G2117" t="s">
        <v>40</v>
      </c>
      <c r="H2117" t="s">
        <v>597</v>
      </c>
      <c r="I2117">
        <v>15.98</v>
      </c>
      <c r="J2117">
        <v>2</v>
      </c>
      <c r="K2117">
        <v>1.2</v>
      </c>
    </row>
    <row r="2118" spans="1:11" ht="16.5" x14ac:dyDescent="0.3">
      <c r="A2118" s="1">
        <v>42064</v>
      </c>
      <c r="B2118" s="5">
        <f>YEAR(Table1[[#This Row],[Order Date]])</f>
        <v>2015</v>
      </c>
      <c r="C2118" s="5">
        <f>MONTH(Table1[[#This Row],[Order Date]])</f>
        <v>3</v>
      </c>
      <c r="D2118" t="s">
        <v>1669</v>
      </c>
      <c r="E2118" t="s">
        <v>27</v>
      </c>
      <c r="F2118" t="s">
        <v>34</v>
      </c>
      <c r="G2118" t="s">
        <v>35</v>
      </c>
      <c r="H2118" t="s">
        <v>699</v>
      </c>
      <c r="I2118">
        <v>184.75</v>
      </c>
      <c r="J2118">
        <v>3</v>
      </c>
      <c r="K2118">
        <v>-20.78</v>
      </c>
    </row>
    <row r="2119" spans="1:11" ht="16.5" x14ac:dyDescent="0.3">
      <c r="A2119" s="1">
        <v>42064</v>
      </c>
      <c r="B2119" s="5">
        <f>YEAR(Table1[[#This Row],[Order Date]])</f>
        <v>2015</v>
      </c>
      <c r="C2119" s="5">
        <f>MONTH(Table1[[#This Row],[Order Date]])</f>
        <v>3</v>
      </c>
      <c r="D2119" t="s">
        <v>712</v>
      </c>
      <c r="E2119" t="s">
        <v>23</v>
      </c>
      <c r="F2119" t="s">
        <v>11</v>
      </c>
      <c r="G2119" t="s">
        <v>92</v>
      </c>
      <c r="H2119" t="s">
        <v>1928</v>
      </c>
      <c r="I2119">
        <v>3.55</v>
      </c>
      <c r="J2119">
        <v>2</v>
      </c>
      <c r="K2119">
        <v>0.44</v>
      </c>
    </row>
    <row r="2120" spans="1:11" ht="16.5" x14ac:dyDescent="0.3">
      <c r="A2120" s="1">
        <v>42064</v>
      </c>
      <c r="B2120" s="5">
        <f>YEAR(Table1[[#This Row],[Order Date]])</f>
        <v>2015</v>
      </c>
      <c r="C2120" s="5">
        <f>MONTH(Table1[[#This Row],[Order Date]])</f>
        <v>3</v>
      </c>
      <c r="D2120" t="s">
        <v>270</v>
      </c>
      <c r="E2120" t="s">
        <v>10</v>
      </c>
      <c r="F2120" t="s">
        <v>11</v>
      </c>
      <c r="G2120" t="s">
        <v>24</v>
      </c>
      <c r="H2120" t="s">
        <v>1929</v>
      </c>
      <c r="I2120">
        <v>55.33</v>
      </c>
      <c r="J2120">
        <v>2</v>
      </c>
      <c r="K2120">
        <v>6.22</v>
      </c>
    </row>
    <row r="2121" spans="1:11" ht="16.5" x14ac:dyDescent="0.3">
      <c r="A2121" s="1">
        <v>42064</v>
      </c>
      <c r="B2121" s="5">
        <f>YEAR(Table1[[#This Row],[Order Date]])</f>
        <v>2015</v>
      </c>
      <c r="C2121" s="5">
        <f>MONTH(Table1[[#This Row],[Order Date]])</f>
        <v>3</v>
      </c>
      <c r="D2121" t="s">
        <v>270</v>
      </c>
      <c r="E2121" t="s">
        <v>10</v>
      </c>
      <c r="F2121" t="s">
        <v>34</v>
      </c>
      <c r="G2121" t="s">
        <v>74</v>
      </c>
      <c r="H2121" t="s">
        <v>1930</v>
      </c>
      <c r="I2121">
        <v>1228</v>
      </c>
      <c r="J2121">
        <v>6</v>
      </c>
      <c r="K2121">
        <v>-36.119999999999997</v>
      </c>
    </row>
    <row r="2122" spans="1:11" ht="16.5" x14ac:dyDescent="0.3">
      <c r="A2122" s="1">
        <v>42064</v>
      </c>
      <c r="B2122" s="5">
        <f>YEAR(Table1[[#This Row],[Order Date]])</f>
        <v>2015</v>
      </c>
      <c r="C2122" s="5">
        <f>MONTH(Table1[[#This Row],[Order Date]])</f>
        <v>3</v>
      </c>
      <c r="D2122" t="s">
        <v>1931</v>
      </c>
      <c r="E2122" t="s">
        <v>10</v>
      </c>
      <c r="F2122" t="s">
        <v>39</v>
      </c>
      <c r="G2122" t="s">
        <v>40</v>
      </c>
      <c r="H2122" t="s">
        <v>1932</v>
      </c>
      <c r="I2122">
        <v>95.84</v>
      </c>
      <c r="J2122">
        <v>4</v>
      </c>
      <c r="K2122">
        <v>34.74</v>
      </c>
    </row>
    <row r="2123" spans="1:11" ht="16.5" x14ac:dyDescent="0.3">
      <c r="A2123" s="1">
        <v>42065</v>
      </c>
      <c r="B2123" s="5">
        <f>YEAR(Table1[[#This Row],[Order Date]])</f>
        <v>2015</v>
      </c>
      <c r="C2123" s="5">
        <f>MONTH(Table1[[#This Row],[Order Date]])</f>
        <v>3</v>
      </c>
      <c r="D2123" t="s">
        <v>1933</v>
      </c>
      <c r="E2123" t="s">
        <v>164</v>
      </c>
      <c r="F2123" t="s">
        <v>34</v>
      </c>
      <c r="G2123" t="s">
        <v>145</v>
      </c>
      <c r="H2123" t="s">
        <v>1553</v>
      </c>
      <c r="I2123">
        <v>787.53</v>
      </c>
      <c r="J2123">
        <v>3</v>
      </c>
      <c r="K2123">
        <v>165.38</v>
      </c>
    </row>
    <row r="2124" spans="1:11" ht="16.5" x14ac:dyDescent="0.3">
      <c r="A2124" s="1">
        <v>42065</v>
      </c>
      <c r="B2124" s="5">
        <f>YEAR(Table1[[#This Row],[Order Date]])</f>
        <v>2015</v>
      </c>
      <c r="C2124" s="5">
        <f>MONTH(Table1[[#This Row],[Order Date]])</f>
        <v>3</v>
      </c>
      <c r="D2124" t="s">
        <v>674</v>
      </c>
      <c r="E2124" t="s">
        <v>129</v>
      </c>
      <c r="F2124" t="s">
        <v>11</v>
      </c>
      <c r="G2124" t="s">
        <v>24</v>
      </c>
      <c r="H2124" t="s">
        <v>1603</v>
      </c>
      <c r="I2124">
        <v>10.16</v>
      </c>
      <c r="J2124">
        <v>1</v>
      </c>
      <c r="K2124">
        <v>2.64</v>
      </c>
    </row>
    <row r="2125" spans="1:11" ht="16.5" x14ac:dyDescent="0.3">
      <c r="A2125" s="1">
        <v>42065</v>
      </c>
      <c r="B2125" s="5">
        <f>YEAR(Table1[[#This Row],[Order Date]])</f>
        <v>2015</v>
      </c>
      <c r="C2125" s="5">
        <f>MONTH(Table1[[#This Row],[Order Date]])</f>
        <v>3</v>
      </c>
      <c r="D2125" t="s">
        <v>674</v>
      </c>
      <c r="E2125" t="s">
        <v>129</v>
      </c>
      <c r="F2125" t="s">
        <v>11</v>
      </c>
      <c r="G2125" t="s">
        <v>63</v>
      </c>
      <c r="H2125" t="s">
        <v>65</v>
      </c>
      <c r="I2125">
        <v>101.88</v>
      </c>
      <c r="J2125">
        <v>6</v>
      </c>
      <c r="K2125">
        <v>50.94</v>
      </c>
    </row>
    <row r="2126" spans="1:11" ht="16.5" x14ac:dyDescent="0.3">
      <c r="A2126" s="1">
        <v>42068</v>
      </c>
      <c r="B2126" s="5">
        <f>YEAR(Table1[[#This Row],[Order Date]])</f>
        <v>2015</v>
      </c>
      <c r="C2126" s="5">
        <f>MONTH(Table1[[#This Row],[Order Date]])</f>
        <v>3</v>
      </c>
      <c r="D2126" t="s">
        <v>1027</v>
      </c>
      <c r="E2126" t="s">
        <v>149</v>
      </c>
      <c r="F2126" t="s">
        <v>11</v>
      </c>
      <c r="G2126" t="s">
        <v>63</v>
      </c>
      <c r="H2126" t="s">
        <v>64</v>
      </c>
      <c r="I2126">
        <v>29.34</v>
      </c>
      <c r="J2126">
        <v>3</v>
      </c>
      <c r="K2126">
        <v>14.67</v>
      </c>
    </row>
    <row r="2127" spans="1:11" ht="16.5" x14ac:dyDescent="0.3">
      <c r="A2127" s="1">
        <v>42068</v>
      </c>
      <c r="B2127" s="5">
        <f>YEAR(Table1[[#This Row],[Order Date]])</f>
        <v>2015</v>
      </c>
      <c r="C2127" s="5">
        <f>MONTH(Table1[[#This Row],[Order Date]])</f>
        <v>3</v>
      </c>
      <c r="D2127" t="s">
        <v>1027</v>
      </c>
      <c r="E2127" t="s">
        <v>149</v>
      </c>
      <c r="F2127" t="s">
        <v>34</v>
      </c>
      <c r="G2127" t="s">
        <v>35</v>
      </c>
      <c r="H2127" t="s">
        <v>187</v>
      </c>
      <c r="I2127">
        <v>383.61</v>
      </c>
      <c r="J2127">
        <v>7</v>
      </c>
      <c r="K2127">
        <v>63.93</v>
      </c>
    </row>
    <row r="2128" spans="1:11" ht="16.5" x14ac:dyDescent="0.3">
      <c r="A2128" s="1">
        <v>42068</v>
      </c>
      <c r="B2128" s="5">
        <f>YEAR(Table1[[#This Row],[Order Date]])</f>
        <v>2015</v>
      </c>
      <c r="C2128" s="5">
        <f>MONTH(Table1[[#This Row],[Order Date]])</f>
        <v>3</v>
      </c>
      <c r="D2128" t="s">
        <v>1027</v>
      </c>
      <c r="E2128" t="s">
        <v>149</v>
      </c>
      <c r="F2128" t="s">
        <v>11</v>
      </c>
      <c r="G2128" t="s">
        <v>18</v>
      </c>
      <c r="H2128" t="s">
        <v>1854</v>
      </c>
      <c r="I2128">
        <v>563.4</v>
      </c>
      <c r="J2128">
        <v>4</v>
      </c>
      <c r="K2128">
        <v>67.61</v>
      </c>
    </row>
    <row r="2129" spans="1:11" ht="16.5" x14ac:dyDescent="0.3">
      <c r="A2129" s="1">
        <v>42068</v>
      </c>
      <c r="B2129" s="5">
        <f>YEAR(Table1[[#This Row],[Order Date]])</f>
        <v>2015</v>
      </c>
      <c r="C2129" s="5">
        <f>MONTH(Table1[[#This Row],[Order Date]])</f>
        <v>3</v>
      </c>
      <c r="D2129" t="s">
        <v>1828</v>
      </c>
      <c r="E2129" t="s">
        <v>129</v>
      </c>
      <c r="F2129" t="s">
        <v>39</v>
      </c>
      <c r="G2129" t="s">
        <v>40</v>
      </c>
      <c r="H2129" t="s">
        <v>735</v>
      </c>
      <c r="I2129">
        <v>23.92</v>
      </c>
      <c r="J2129">
        <v>2</v>
      </c>
      <c r="K2129">
        <v>6.7</v>
      </c>
    </row>
    <row r="2130" spans="1:11" ht="16.5" x14ac:dyDescent="0.3">
      <c r="A2130" s="1">
        <v>42068</v>
      </c>
      <c r="B2130" s="5">
        <f>YEAR(Table1[[#This Row],[Order Date]])</f>
        <v>2015</v>
      </c>
      <c r="C2130" s="5">
        <f>MONTH(Table1[[#This Row],[Order Date]])</f>
        <v>3</v>
      </c>
      <c r="D2130" t="s">
        <v>1828</v>
      </c>
      <c r="E2130" t="s">
        <v>129</v>
      </c>
      <c r="F2130" t="s">
        <v>11</v>
      </c>
      <c r="G2130" t="s">
        <v>92</v>
      </c>
      <c r="H2130" t="s">
        <v>658</v>
      </c>
      <c r="I2130">
        <v>60.69</v>
      </c>
      <c r="J2130">
        <v>7</v>
      </c>
      <c r="K2130">
        <v>16.39</v>
      </c>
    </row>
    <row r="2131" spans="1:11" ht="16.5" x14ac:dyDescent="0.3">
      <c r="A2131" s="1">
        <v>42068</v>
      </c>
      <c r="B2131" s="5">
        <f>YEAR(Table1[[#This Row],[Order Date]])</f>
        <v>2015</v>
      </c>
      <c r="C2131" s="5">
        <f>MONTH(Table1[[#This Row],[Order Date]])</f>
        <v>3</v>
      </c>
      <c r="D2131" t="s">
        <v>1736</v>
      </c>
      <c r="E2131" t="s">
        <v>23</v>
      </c>
      <c r="F2131" t="s">
        <v>39</v>
      </c>
      <c r="G2131" t="s">
        <v>40</v>
      </c>
      <c r="H2131" t="s">
        <v>1934</v>
      </c>
      <c r="I2131">
        <v>466.16</v>
      </c>
      <c r="J2131">
        <v>7</v>
      </c>
      <c r="K2131">
        <v>-93.23</v>
      </c>
    </row>
    <row r="2132" spans="1:11" ht="16.5" x14ac:dyDescent="0.3">
      <c r="A2132" s="1">
        <v>42068</v>
      </c>
      <c r="B2132" s="5">
        <f>YEAR(Table1[[#This Row],[Order Date]])</f>
        <v>2015</v>
      </c>
      <c r="C2132" s="5">
        <f>MONTH(Table1[[#This Row],[Order Date]])</f>
        <v>3</v>
      </c>
      <c r="D2132" t="s">
        <v>1736</v>
      </c>
      <c r="E2132" t="s">
        <v>23</v>
      </c>
      <c r="F2132" t="s">
        <v>39</v>
      </c>
      <c r="G2132" t="s">
        <v>52</v>
      </c>
      <c r="H2132" t="s">
        <v>1461</v>
      </c>
      <c r="I2132">
        <v>10.31</v>
      </c>
      <c r="J2132">
        <v>1</v>
      </c>
      <c r="K2132">
        <v>-1.29</v>
      </c>
    </row>
    <row r="2133" spans="1:11" ht="16.5" x14ac:dyDescent="0.3">
      <c r="A2133" s="1">
        <v>42068</v>
      </c>
      <c r="B2133" s="5">
        <f>YEAR(Table1[[#This Row],[Order Date]])</f>
        <v>2015</v>
      </c>
      <c r="C2133" s="5">
        <f>MONTH(Table1[[#This Row],[Order Date]])</f>
        <v>3</v>
      </c>
      <c r="D2133" t="s">
        <v>1736</v>
      </c>
      <c r="E2133" t="s">
        <v>23</v>
      </c>
      <c r="F2133" t="s">
        <v>11</v>
      </c>
      <c r="G2133" t="s">
        <v>20</v>
      </c>
      <c r="H2133" t="s">
        <v>423</v>
      </c>
      <c r="I2133">
        <v>2.56</v>
      </c>
      <c r="J2133">
        <v>3</v>
      </c>
      <c r="K2133">
        <v>-1.79</v>
      </c>
    </row>
    <row r="2134" spans="1:11" ht="16.5" x14ac:dyDescent="0.3">
      <c r="A2134" s="1">
        <v>42068</v>
      </c>
      <c r="B2134" s="5">
        <f>YEAR(Table1[[#This Row],[Order Date]])</f>
        <v>2015</v>
      </c>
      <c r="C2134" s="5">
        <f>MONTH(Table1[[#This Row],[Order Date]])</f>
        <v>3</v>
      </c>
      <c r="D2134" t="s">
        <v>1935</v>
      </c>
      <c r="E2134" t="s">
        <v>23</v>
      </c>
      <c r="F2134" t="s">
        <v>34</v>
      </c>
      <c r="G2134" t="s">
        <v>35</v>
      </c>
      <c r="H2134" t="s">
        <v>793</v>
      </c>
      <c r="I2134">
        <v>99.37</v>
      </c>
      <c r="J2134">
        <v>2</v>
      </c>
      <c r="K2134">
        <v>-7.1</v>
      </c>
    </row>
    <row r="2135" spans="1:11" ht="16.5" x14ac:dyDescent="0.3">
      <c r="A2135" s="1">
        <v>42068</v>
      </c>
      <c r="B2135" s="5">
        <f>YEAR(Table1[[#This Row],[Order Date]])</f>
        <v>2015</v>
      </c>
      <c r="C2135" s="5">
        <f>MONTH(Table1[[#This Row],[Order Date]])</f>
        <v>3</v>
      </c>
      <c r="D2135" t="s">
        <v>1935</v>
      </c>
      <c r="E2135" t="s">
        <v>23</v>
      </c>
      <c r="F2135" t="s">
        <v>34</v>
      </c>
      <c r="G2135" t="s">
        <v>47</v>
      </c>
      <c r="H2135" t="s">
        <v>1936</v>
      </c>
      <c r="I2135">
        <v>33.57</v>
      </c>
      <c r="J2135">
        <v>2</v>
      </c>
      <c r="K2135">
        <v>-5.45</v>
      </c>
    </row>
    <row r="2136" spans="1:11" ht="16.5" x14ac:dyDescent="0.3">
      <c r="A2136" s="1">
        <v>42068</v>
      </c>
      <c r="B2136" s="5">
        <f>YEAR(Table1[[#This Row],[Order Date]])</f>
        <v>2015</v>
      </c>
      <c r="C2136" s="5">
        <f>MONTH(Table1[[#This Row],[Order Date]])</f>
        <v>3</v>
      </c>
      <c r="D2136" t="s">
        <v>151</v>
      </c>
      <c r="E2136" t="s">
        <v>10</v>
      </c>
      <c r="F2136" t="s">
        <v>39</v>
      </c>
      <c r="G2136" t="s">
        <v>40</v>
      </c>
      <c r="H2136" t="s">
        <v>1156</v>
      </c>
      <c r="I2136">
        <v>31.92</v>
      </c>
      <c r="J2136">
        <v>2</v>
      </c>
      <c r="K2136">
        <v>2.39</v>
      </c>
    </row>
    <row r="2137" spans="1:11" ht="16.5" x14ac:dyDescent="0.3">
      <c r="A2137" s="1">
        <v>42068</v>
      </c>
      <c r="B2137" s="5">
        <f>YEAR(Table1[[#This Row],[Order Date]])</f>
        <v>2015</v>
      </c>
      <c r="C2137" s="5">
        <f>MONTH(Table1[[#This Row],[Order Date]])</f>
        <v>3</v>
      </c>
      <c r="D2137" t="s">
        <v>1937</v>
      </c>
      <c r="E2137" t="s">
        <v>15</v>
      </c>
      <c r="F2137" t="s">
        <v>11</v>
      </c>
      <c r="G2137" t="s">
        <v>43</v>
      </c>
      <c r="H2137" t="s">
        <v>496</v>
      </c>
      <c r="I2137">
        <v>7.1</v>
      </c>
      <c r="J2137">
        <v>6</v>
      </c>
      <c r="K2137">
        <v>2.4900000000000002</v>
      </c>
    </row>
    <row r="2138" spans="1:11" ht="16.5" x14ac:dyDescent="0.3">
      <c r="A2138" s="1">
        <v>42068</v>
      </c>
      <c r="B2138" s="5">
        <f>YEAR(Table1[[#This Row],[Order Date]])</f>
        <v>2015</v>
      </c>
      <c r="C2138" s="5">
        <f>MONTH(Table1[[#This Row],[Order Date]])</f>
        <v>3</v>
      </c>
      <c r="D2138" t="s">
        <v>1258</v>
      </c>
      <c r="E2138" t="s">
        <v>15</v>
      </c>
      <c r="F2138" t="s">
        <v>11</v>
      </c>
      <c r="G2138" t="s">
        <v>20</v>
      </c>
      <c r="H2138" t="s">
        <v>1112</v>
      </c>
      <c r="I2138">
        <v>11.21</v>
      </c>
      <c r="J2138">
        <v>2</v>
      </c>
      <c r="K2138">
        <v>-16.82</v>
      </c>
    </row>
    <row r="2139" spans="1:11" ht="16.5" x14ac:dyDescent="0.3">
      <c r="A2139" s="1">
        <v>42068</v>
      </c>
      <c r="B2139" s="5">
        <f>YEAR(Table1[[#This Row],[Order Date]])</f>
        <v>2015</v>
      </c>
      <c r="C2139" s="5">
        <f>MONTH(Table1[[#This Row],[Order Date]])</f>
        <v>3</v>
      </c>
      <c r="D2139" t="s">
        <v>1258</v>
      </c>
      <c r="E2139" t="s">
        <v>15</v>
      </c>
      <c r="F2139" t="s">
        <v>34</v>
      </c>
      <c r="G2139" t="s">
        <v>47</v>
      </c>
      <c r="H2139" t="s">
        <v>281</v>
      </c>
      <c r="I2139">
        <v>4.71</v>
      </c>
      <c r="J2139">
        <v>2</v>
      </c>
      <c r="K2139">
        <v>-1.88</v>
      </c>
    </row>
    <row r="2140" spans="1:11" ht="16.5" x14ac:dyDescent="0.3">
      <c r="A2140" s="1">
        <v>42068</v>
      </c>
      <c r="B2140" s="5">
        <f>YEAR(Table1[[#This Row],[Order Date]])</f>
        <v>2015</v>
      </c>
      <c r="C2140" s="5">
        <f>MONTH(Table1[[#This Row],[Order Date]])</f>
        <v>3</v>
      </c>
      <c r="D2140" t="s">
        <v>1258</v>
      </c>
      <c r="E2140" t="s">
        <v>15</v>
      </c>
      <c r="F2140" t="s">
        <v>11</v>
      </c>
      <c r="G2140" t="s">
        <v>92</v>
      </c>
      <c r="H2140" t="s">
        <v>1835</v>
      </c>
      <c r="I2140">
        <v>180.98</v>
      </c>
      <c r="J2140">
        <v>5</v>
      </c>
      <c r="K2140">
        <v>-470.55</v>
      </c>
    </row>
    <row r="2141" spans="1:11" ht="16.5" x14ac:dyDescent="0.3">
      <c r="A2141" s="1">
        <v>42068</v>
      </c>
      <c r="B2141" s="5">
        <f>YEAR(Table1[[#This Row],[Order Date]])</f>
        <v>2015</v>
      </c>
      <c r="C2141" s="5">
        <f>MONTH(Table1[[#This Row],[Order Date]])</f>
        <v>3</v>
      </c>
      <c r="D2141" t="s">
        <v>1258</v>
      </c>
      <c r="E2141" t="s">
        <v>15</v>
      </c>
      <c r="F2141" t="s">
        <v>11</v>
      </c>
      <c r="G2141" t="s">
        <v>18</v>
      </c>
      <c r="H2141" t="s">
        <v>1761</v>
      </c>
      <c r="I2141">
        <v>60.42</v>
      </c>
      <c r="J2141">
        <v>2</v>
      </c>
      <c r="K2141">
        <v>6.04</v>
      </c>
    </row>
    <row r="2142" spans="1:11" ht="16.5" x14ac:dyDescent="0.3">
      <c r="A2142" s="1">
        <v>42069</v>
      </c>
      <c r="B2142" s="5">
        <f>YEAR(Table1[[#This Row],[Order Date]])</f>
        <v>2015</v>
      </c>
      <c r="C2142" s="5">
        <f>MONTH(Table1[[#This Row],[Order Date]])</f>
        <v>3</v>
      </c>
      <c r="D2142" t="s">
        <v>1004</v>
      </c>
      <c r="E2142" t="s">
        <v>27</v>
      </c>
      <c r="F2142" t="s">
        <v>34</v>
      </c>
      <c r="G2142" t="s">
        <v>47</v>
      </c>
      <c r="H2142" t="s">
        <v>678</v>
      </c>
      <c r="I2142">
        <v>435.26</v>
      </c>
      <c r="J2142">
        <v>7</v>
      </c>
      <c r="K2142">
        <v>95.76</v>
      </c>
    </row>
    <row r="2143" spans="1:11" ht="16.5" x14ac:dyDescent="0.3">
      <c r="A2143" s="1">
        <v>42069</v>
      </c>
      <c r="B2143" s="5">
        <f>YEAR(Table1[[#This Row],[Order Date]])</f>
        <v>2015</v>
      </c>
      <c r="C2143" s="5">
        <f>MONTH(Table1[[#This Row],[Order Date]])</f>
        <v>3</v>
      </c>
      <c r="D2143" t="s">
        <v>1004</v>
      </c>
      <c r="E2143" t="s">
        <v>27</v>
      </c>
      <c r="F2143" t="s">
        <v>39</v>
      </c>
      <c r="G2143" t="s">
        <v>603</v>
      </c>
      <c r="H2143" t="s">
        <v>1938</v>
      </c>
      <c r="I2143">
        <v>1119.98</v>
      </c>
      <c r="J2143">
        <v>2</v>
      </c>
      <c r="K2143">
        <v>377.99</v>
      </c>
    </row>
    <row r="2144" spans="1:11" ht="16.5" x14ac:dyDescent="0.3">
      <c r="A2144" s="1">
        <v>42070</v>
      </c>
      <c r="B2144" s="5">
        <f>YEAR(Table1[[#This Row],[Order Date]])</f>
        <v>2015</v>
      </c>
      <c r="C2144" s="5">
        <f>MONTH(Table1[[#This Row],[Order Date]])</f>
        <v>3</v>
      </c>
      <c r="D2144" t="s">
        <v>971</v>
      </c>
      <c r="E2144" t="s">
        <v>59</v>
      </c>
      <c r="F2144" t="s">
        <v>39</v>
      </c>
      <c r="G2144" t="s">
        <v>52</v>
      </c>
      <c r="H2144" t="s">
        <v>1939</v>
      </c>
      <c r="I2144">
        <v>119.85</v>
      </c>
      <c r="J2144">
        <v>3</v>
      </c>
      <c r="K2144">
        <v>52.73</v>
      </c>
    </row>
    <row r="2145" spans="1:11" ht="16.5" x14ac:dyDescent="0.3">
      <c r="A2145" s="1">
        <v>42070</v>
      </c>
      <c r="B2145" s="5">
        <f>YEAR(Table1[[#This Row],[Order Date]])</f>
        <v>2015</v>
      </c>
      <c r="C2145" s="5">
        <f>MONTH(Table1[[#This Row],[Order Date]])</f>
        <v>3</v>
      </c>
      <c r="D2145" t="s">
        <v>971</v>
      </c>
      <c r="E2145" t="s">
        <v>59</v>
      </c>
      <c r="F2145" t="s">
        <v>11</v>
      </c>
      <c r="G2145" t="s">
        <v>20</v>
      </c>
      <c r="H2145" t="s">
        <v>330</v>
      </c>
      <c r="I2145">
        <v>30.44</v>
      </c>
      <c r="J2145">
        <v>2</v>
      </c>
      <c r="K2145">
        <v>14.92</v>
      </c>
    </row>
    <row r="2146" spans="1:11" ht="16.5" x14ac:dyDescent="0.3">
      <c r="A2146" s="1">
        <v>42070</v>
      </c>
      <c r="B2146" s="5">
        <f>YEAR(Table1[[#This Row],[Order Date]])</f>
        <v>2015</v>
      </c>
      <c r="C2146" s="5">
        <f>MONTH(Table1[[#This Row],[Order Date]])</f>
        <v>3</v>
      </c>
      <c r="D2146" t="s">
        <v>971</v>
      </c>
      <c r="E2146" t="s">
        <v>59</v>
      </c>
      <c r="F2146" t="s">
        <v>11</v>
      </c>
      <c r="G2146" t="s">
        <v>20</v>
      </c>
      <c r="H2146" t="s">
        <v>763</v>
      </c>
      <c r="I2146">
        <v>69.28</v>
      </c>
      <c r="J2146">
        <v>2</v>
      </c>
      <c r="K2146">
        <v>33.25</v>
      </c>
    </row>
    <row r="2147" spans="1:11" ht="16.5" x14ac:dyDescent="0.3">
      <c r="A2147" s="1">
        <v>42070</v>
      </c>
      <c r="B2147" s="5">
        <f>YEAR(Table1[[#This Row],[Order Date]])</f>
        <v>2015</v>
      </c>
      <c r="C2147" s="5">
        <f>MONTH(Table1[[#This Row],[Order Date]])</f>
        <v>3</v>
      </c>
      <c r="D2147" t="s">
        <v>971</v>
      </c>
      <c r="E2147" t="s">
        <v>59</v>
      </c>
      <c r="F2147" t="s">
        <v>39</v>
      </c>
      <c r="G2147" t="s">
        <v>40</v>
      </c>
      <c r="H2147" t="s">
        <v>1940</v>
      </c>
      <c r="I2147">
        <v>587.97</v>
      </c>
      <c r="J2147">
        <v>3</v>
      </c>
      <c r="K2147">
        <v>170.51</v>
      </c>
    </row>
    <row r="2148" spans="1:11" ht="16.5" x14ac:dyDescent="0.3">
      <c r="A2148" s="1">
        <v>42071</v>
      </c>
      <c r="B2148" s="5">
        <f>YEAR(Table1[[#This Row],[Order Date]])</f>
        <v>2015</v>
      </c>
      <c r="C2148" s="5">
        <f>MONTH(Table1[[#This Row],[Order Date]])</f>
        <v>3</v>
      </c>
      <c r="D2148" t="s">
        <v>1941</v>
      </c>
      <c r="E2148" t="s">
        <v>157</v>
      </c>
      <c r="F2148" t="s">
        <v>34</v>
      </c>
      <c r="G2148" t="s">
        <v>74</v>
      </c>
      <c r="H2148" t="s">
        <v>1039</v>
      </c>
      <c r="I2148">
        <v>512.94000000000005</v>
      </c>
      <c r="J2148">
        <v>3</v>
      </c>
      <c r="K2148">
        <v>97.46</v>
      </c>
    </row>
    <row r="2149" spans="1:11" ht="16.5" x14ac:dyDescent="0.3">
      <c r="A2149" s="1">
        <v>42071</v>
      </c>
      <c r="B2149" s="5">
        <f>YEAR(Table1[[#This Row],[Order Date]])</f>
        <v>2015</v>
      </c>
      <c r="C2149" s="5">
        <f>MONTH(Table1[[#This Row],[Order Date]])</f>
        <v>3</v>
      </c>
      <c r="D2149" t="s">
        <v>1941</v>
      </c>
      <c r="E2149" t="s">
        <v>157</v>
      </c>
      <c r="F2149" t="s">
        <v>34</v>
      </c>
      <c r="G2149" t="s">
        <v>35</v>
      </c>
      <c r="H2149" t="s">
        <v>1942</v>
      </c>
      <c r="I2149">
        <v>860.93</v>
      </c>
      <c r="J2149">
        <v>7</v>
      </c>
      <c r="K2149">
        <v>189.4</v>
      </c>
    </row>
    <row r="2150" spans="1:11" ht="16.5" x14ac:dyDescent="0.3">
      <c r="A2150" s="1">
        <v>42071</v>
      </c>
      <c r="B2150" s="5">
        <f>YEAR(Table1[[#This Row],[Order Date]])</f>
        <v>2015</v>
      </c>
      <c r="C2150" s="5">
        <f>MONTH(Table1[[#This Row],[Order Date]])</f>
        <v>3</v>
      </c>
      <c r="D2150" t="s">
        <v>1941</v>
      </c>
      <c r="E2150" t="s">
        <v>157</v>
      </c>
      <c r="F2150" t="s">
        <v>39</v>
      </c>
      <c r="G2150" t="s">
        <v>40</v>
      </c>
      <c r="H2150" t="s">
        <v>1347</v>
      </c>
      <c r="I2150">
        <v>769.95</v>
      </c>
      <c r="J2150">
        <v>5</v>
      </c>
      <c r="K2150">
        <v>223.29</v>
      </c>
    </row>
    <row r="2151" spans="1:11" ht="16.5" x14ac:dyDescent="0.3">
      <c r="A2151" s="1">
        <v>42071</v>
      </c>
      <c r="B2151" s="5">
        <f>YEAR(Table1[[#This Row],[Order Date]])</f>
        <v>2015</v>
      </c>
      <c r="C2151" s="5">
        <f>MONTH(Table1[[#This Row],[Order Date]])</f>
        <v>3</v>
      </c>
      <c r="D2151" t="s">
        <v>1941</v>
      </c>
      <c r="E2151" t="s">
        <v>157</v>
      </c>
      <c r="F2151" t="s">
        <v>11</v>
      </c>
      <c r="G2151" t="s">
        <v>24</v>
      </c>
      <c r="H2151" t="s">
        <v>1943</v>
      </c>
      <c r="I2151">
        <v>14.98</v>
      </c>
      <c r="J2151">
        <v>1</v>
      </c>
      <c r="K2151">
        <v>4.49</v>
      </c>
    </row>
    <row r="2152" spans="1:11" ht="16.5" x14ac:dyDescent="0.3">
      <c r="A2152" s="1">
        <v>42071</v>
      </c>
      <c r="B2152" s="5">
        <f>YEAR(Table1[[#This Row],[Order Date]])</f>
        <v>2015</v>
      </c>
      <c r="C2152" s="5">
        <f>MONTH(Table1[[#This Row],[Order Date]])</f>
        <v>3</v>
      </c>
      <c r="D2152" t="s">
        <v>1941</v>
      </c>
      <c r="E2152" t="s">
        <v>157</v>
      </c>
      <c r="F2152" t="s">
        <v>34</v>
      </c>
      <c r="G2152" t="s">
        <v>47</v>
      </c>
      <c r="H2152" t="s">
        <v>678</v>
      </c>
      <c r="I2152">
        <v>373.08</v>
      </c>
      <c r="J2152">
        <v>6</v>
      </c>
      <c r="K2152">
        <v>82.08</v>
      </c>
    </row>
    <row r="2153" spans="1:11" ht="16.5" x14ac:dyDescent="0.3">
      <c r="A2153" s="1">
        <v>42071</v>
      </c>
      <c r="B2153" s="5">
        <f>YEAR(Table1[[#This Row],[Order Date]])</f>
        <v>2015</v>
      </c>
      <c r="C2153" s="5">
        <f>MONTH(Table1[[#This Row],[Order Date]])</f>
        <v>3</v>
      </c>
      <c r="D2153" t="s">
        <v>891</v>
      </c>
      <c r="E2153" t="s">
        <v>149</v>
      </c>
      <c r="F2153" t="s">
        <v>11</v>
      </c>
      <c r="G2153" t="s">
        <v>12</v>
      </c>
      <c r="H2153" t="s">
        <v>1944</v>
      </c>
      <c r="I2153">
        <v>19.440000000000001</v>
      </c>
      <c r="J2153">
        <v>3</v>
      </c>
      <c r="K2153">
        <v>9.33</v>
      </c>
    </row>
    <row r="2154" spans="1:11" ht="16.5" x14ac:dyDescent="0.3">
      <c r="A2154" s="1">
        <v>42071</v>
      </c>
      <c r="B2154" s="5">
        <f>YEAR(Table1[[#This Row],[Order Date]])</f>
        <v>2015</v>
      </c>
      <c r="C2154" s="5">
        <f>MONTH(Table1[[#This Row],[Order Date]])</f>
        <v>3</v>
      </c>
      <c r="D2154" t="s">
        <v>1446</v>
      </c>
      <c r="E2154" t="s">
        <v>278</v>
      </c>
      <c r="F2154" t="s">
        <v>11</v>
      </c>
      <c r="G2154" t="s">
        <v>24</v>
      </c>
      <c r="H2154" t="s">
        <v>31</v>
      </c>
      <c r="I2154">
        <v>3.41</v>
      </c>
      <c r="J2154">
        <v>1</v>
      </c>
      <c r="K2154">
        <v>0.89</v>
      </c>
    </row>
    <row r="2155" spans="1:11" ht="16.5" x14ac:dyDescent="0.3">
      <c r="A2155" s="1">
        <v>42071</v>
      </c>
      <c r="B2155" s="5">
        <f>YEAR(Table1[[#This Row],[Order Date]])</f>
        <v>2015</v>
      </c>
      <c r="C2155" s="5">
        <f>MONTH(Table1[[#This Row],[Order Date]])</f>
        <v>3</v>
      </c>
      <c r="D2155" t="s">
        <v>809</v>
      </c>
      <c r="E2155" t="s">
        <v>15</v>
      </c>
      <c r="F2155" t="s">
        <v>11</v>
      </c>
      <c r="G2155" t="s">
        <v>20</v>
      </c>
      <c r="H2155" t="s">
        <v>819</v>
      </c>
      <c r="I2155">
        <v>8.57</v>
      </c>
      <c r="J2155">
        <v>3</v>
      </c>
      <c r="K2155">
        <v>-14.57</v>
      </c>
    </row>
    <row r="2156" spans="1:11" ht="16.5" x14ac:dyDescent="0.3">
      <c r="A2156" s="1">
        <v>42072</v>
      </c>
      <c r="B2156" s="5">
        <f>YEAR(Table1[[#This Row],[Order Date]])</f>
        <v>2015</v>
      </c>
      <c r="C2156" s="5">
        <f>MONTH(Table1[[#This Row],[Order Date]])</f>
        <v>3</v>
      </c>
      <c r="D2156" t="s">
        <v>873</v>
      </c>
      <c r="E2156" t="s">
        <v>10</v>
      </c>
      <c r="F2156" t="s">
        <v>39</v>
      </c>
      <c r="G2156" t="s">
        <v>52</v>
      </c>
      <c r="H2156" t="s">
        <v>1063</v>
      </c>
      <c r="I2156">
        <v>113.52</v>
      </c>
      <c r="J2156">
        <v>5</v>
      </c>
      <c r="K2156">
        <v>29.8</v>
      </c>
    </row>
    <row r="2157" spans="1:11" ht="16.5" x14ac:dyDescent="0.3">
      <c r="A2157" s="1">
        <v>42072</v>
      </c>
      <c r="B2157" s="5">
        <f>YEAR(Table1[[#This Row],[Order Date]])</f>
        <v>2015</v>
      </c>
      <c r="C2157" s="5">
        <f>MONTH(Table1[[#This Row],[Order Date]])</f>
        <v>3</v>
      </c>
      <c r="D2157" t="s">
        <v>873</v>
      </c>
      <c r="E2157" t="s">
        <v>10</v>
      </c>
      <c r="F2157" t="s">
        <v>39</v>
      </c>
      <c r="G2157" t="s">
        <v>40</v>
      </c>
      <c r="H2157" t="s">
        <v>1750</v>
      </c>
      <c r="I2157">
        <v>359.88</v>
      </c>
      <c r="J2157">
        <v>3</v>
      </c>
      <c r="K2157">
        <v>22.49</v>
      </c>
    </row>
    <row r="2158" spans="1:11" ht="16.5" x14ac:dyDescent="0.3">
      <c r="A2158" s="1">
        <v>42072</v>
      </c>
      <c r="B2158" s="5">
        <f>YEAR(Table1[[#This Row],[Order Date]])</f>
        <v>2015</v>
      </c>
      <c r="C2158" s="5">
        <f>MONTH(Table1[[#This Row],[Order Date]])</f>
        <v>3</v>
      </c>
      <c r="D2158" t="s">
        <v>1945</v>
      </c>
      <c r="E2158" t="s">
        <v>245</v>
      </c>
      <c r="F2158" t="s">
        <v>11</v>
      </c>
      <c r="G2158" t="s">
        <v>16</v>
      </c>
      <c r="H2158" t="s">
        <v>932</v>
      </c>
      <c r="I2158">
        <v>4.6100000000000003</v>
      </c>
      <c r="J2158">
        <v>2</v>
      </c>
      <c r="K2158">
        <v>1.67</v>
      </c>
    </row>
    <row r="2159" spans="1:11" ht="16.5" x14ac:dyDescent="0.3">
      <c r="A2159" s="1">
        <v>42073</v>
      </c>
      <c r="B2159" s="5">
        <f>YEAR(Table1[[#This Row],[Order Date]])</f>
        <v>2015</v>
      </c>
      <c r="C2159" s="5">
        <f>MONTH(Table1[[#This Row],[Order Date]])</f>
        <v>3</v>
      </c>
      <c r="D2159" t="s">
        <v>94</v>
      </c>
      <c r="E2159" t="s">
        <v>10</v>
      </c>
      <c r="F2159" t="s">
        <v>11</v>
      </c>
      <c r="G2159" t="s">
        <v>20</v>
      </c>
      <c r="H2159" t="s">
        <v>1291</v>
      </c>
      <c r="I2159">
        <v>1.1100000000000001</v>
      </c>
      <c r="J2159">
        <v>2</v>
      </c>
      <c r="K2159">
        <v>-1.89</v>
      </c>
    </row>
    <row r="2160" spans="1:11" ht="16.5" x14ac:dyDescent="0.3">
      <c r="A2160" s="1">
        <v>42073</v>
      </c>
      <c r="B2160" s="5">
        <f>YEAR(Table1[[#This Row],[Order Date]])</f>
        <v>2015</v>
      </c>
      <c r="C2160" s="5">
        <f>MONTH(Table1[[#This Row],[Order Date]])</f>
        <v>3</v>
      </c>
      <c r="D2160" t="s">
        <v>452</v>
      </c>
      <c r="E2160" t="s">
        <v>531</v>
      </c>
      <c r="F2160" t="s">
        <v>11</v>
      </c>
      <c r="G2160" t="s">
        <v>18</v>
      </c>
      <c r="H2160" t="s">
        <v>1245</v>
      </c>
      <c r="I2160">
        <v>89.82</v>
      </c>
      <c r="J2160">
        <v>6</v>
      </c>
      <c r="K2160">
        <v>25.15</v>
      </c>
    </row>
    <row r="2161" spans="1:11" ht="16.5" x14ac:dyDescent="0.3">
      <c r="A2161" s="1">
        <v>42075</v>
      </c>
      <c r="B2161" s="5">
        <f>YEAR(Table1[[#This Row],[Order Date]])</f>
        <v>2015</v>
      </c>
      <c r="C2161" s="5">
        <f>MONTH(Table1[[#This Row],[Order Date]])</f>
        <v>3</v>
      </c>
      <c r="D2161" t="s">
        <v>1946</v>
      </c>
      <c r="E2161" t="s">
        <v>123</v>
      </c>
      <c r="F2161" t="s">
        <v>11</v>
      </c>
      <c r="G2161" t="s">
        <v>63</v>
      </c>
      <c r="H2161" t="s">
        <v>1427</v>
      </c>
      <c r="I2161">
        <v>8.69</v>
      </c>
      <c r="J2161">
        <v>3</v>
      </c>
      <c r="K2161">
        <v>2.93</v>
      </c>
    </row>
    <row r="2162" spans="1:11" ht="16.5" x14ac:dyDescent="0.3">
      <c r="A2162" s="1">
        <v>42075</v>
      </c>
      <c r="B2162" s="5">
        <f>YEAR(Table1[[#This Row],[Order Date]])</f>
        <v>2015</v>
      </c>
      <c r="C2162" s="5">
        <f>MONTH(Table1[[#This Row],[Order Date]])</f>
        <v>3</v>
      </c>
      <c r="D2162" t="s">
        <v>1946</v>
      </c>
      <c r="E2162" t="s">
        <v>123</v>
      </c>
      <c r="F2162" t="s">
        <v>34</v>
      </c>
      <c r="G2162" t="s">
        <v>47</v>
      </c>
      <c r="H2162" t="s">
        <v>104</v>
      </c>
      <c r="I2162">
        <v>30.88</v>
      </c>
      <c r="J2162">
        <v>4</v>
      </c>
      <c r="K2162">
        <v>3.86</v>
      </c>
    </row>
    <row r="2163" spans="1:11" ht="16.5" x14ac:dyDescent="0.3">
      <c r="A2163" s="1">
        <v>42075</v>
      </c>
      <c r="B2163" s="5">
        <f>YEAR(Table1[[#This Row],[Order Date]])</f>
        <v>2015</v>
      </c>
      <c r="C2163" s="5">
        <f>MONTH(Table1[[#This Row],[Order Date]])</f>
        <v>3</v>
      </c>
      <c r="D2163" t="s">
        <v>1946</v>
      </c>
      <c r="E2163" t="s">
        <v>123</v>
      </c>
      <c r="F2163" t="s">
        <v>34</v>
      </c>
      <c r="G2163" t="s">
        <v>47</v>
      </c>
      <c r="H2163" t="s">
        <v>872</v>
      </c>
      <c r="I2163">
        <v>6.41</v>
      </c>
      <c r="J2163">
        <v>3</v>
      </c>
      <c r="K2163">
        <v>1.44</v>
      </c>
    </row>
    <row r="2164" spans="1:11" ht="16.5" x14ac:dyDescent="0.3">
      <c r="A2164" s="1">
        <v>42075</v>
      </c>
      <c r="B2164" s="5">
        <f>YEAR(Table1[[#This Row],[Order Date]])</f>
        <v>2015</v>
      </c>
      <c r="C2164" s="5">
        <f>MONTH(Table1[[#This Row],[Order Date]])</f>
        <v>3</v>
      </c>
      <c r="D2164" t="s">
        <v>1408</v>
      </c>
      <c r="E2164" t="s">
        <v>245</v>
      </c>
      <c r="F2164" t="s">
        <v>11</v>
      </c>
      <c r="G2164" t="s">
        <v>16</v>
      </c>
      <c r="H2164" t="s">
        <v>447</v>
      </c>
      <c r="I2164">
        <v>5.04</v>
      </c>
      <c r="J2164">
        <v>2</v>
      </c>
      <c r="K2164">
        <v>1.76</v>
      </c>
    </row>
    <row r="2165" spans="1:11" ht="16.5" x14ac:dyDescent="0.3">
      <c r="A2165" s="1">
        <v>42076</v>
      </c>
      <c r="B2165" s="5">
        <f>YEAR(Table1[[#This Row],[Order Date]])</f>
        <v>2015</v>
      </c>
      <c r="C2165" s="5">
        <f>MONTH(Table1[[#This Row],[Order Date]])</f>
        <v>3</v>
      </c>
      <c r="D2165" t="s">
        <v>1251</v>
      </c>
      <c r="E2165" t="s">
        <v>164</v>
      </c>
      <c r="F2165" t="s">
        <v>34</v>
      </c>
      <c r="G2165" t="s">
        <v>74</v>
      </c>
      <c r="H2165" t="s">
        <v>142</v>
      </c>
      <c r="I2165">
        <v>141.96</v>
      </c>
      <c r="J2165">
        <v>2</v>
      </c>
      <c r="K2165">
        <v>39.75</v>
      </c>
    </row>
    <row r="2166" spans="1:11" ht="16.5" x14ac:dyDescent="0.3">
      <c r="A2166" s="1">
        <v>42076</v>
      </c>
      <c r="B2166" s="5">
        <f>YEAR(Table1[[#This Row],[Order Date]])</f>
        <v>2015</v>
      </c>
      <c r="C2166" s="5">
        <f>MONTH(Table1[[#This Row],[Order Date]])</f>
        <v>3</v>
      </c>
      <c r="D2166" t="s">
        <v>545</v>
      </c>
      <c r="E2166" t="s">
        <v>27</v>
      </c>
      <c r="F2166" t="s">
        <v>34</v>
      </c>
      <c r="G2166" t="s">
        <v>35</v>
      </c>
      <c r="H2166" t="s">
        <v>36</v>
      </c>
      <c r="I2166">
        <v>915.14</v>
      </c>
      <c r="J2166">
        <v>4</v>
      </c>
      <c r="K2166">
        <v>102.95</v>
      </c>
    </row>
    <row r="2167" spans="1:11" ht="16.5" x14ac:dyDescent="0.3">
      <c r="A2167" s="1">
        <v>42076</v>
      </c>
      <c r="B2167" s="5">
        <f>YEAR(Table1[[#This Row],[Order Date]])</f>
        <v>2015</v>
      </c>
      <c r="C2167" s="5">
        <f>MONTH(Table1[[#This Row],[Order Date]])</f>
        <v>3</v>
      </c>
      <c r="D2167" t="s">
        <v>545</v>
      </c>
      <c r="E2167" t="s">
        <v>27</v>
      </c>
      <c r="F2167" t="s">
        <v>34</v>
      </c>
      <c r="G2167" t="s">
        <v>47</v>
      </c>
      <c r="H2167" t="s">
        <v>1083</v>
      </c>
      <c r="I2167">
        <v>327.76</v>
      </c>
      <c r="J2167">
        <v>8</v>
      </c>
      <c r="K2167">
        <v>91.77</v>
      </c>
    </row>
    <row r="2168" spans="1:11" ht="16.5" x14ac:dyDescent="0.3">
      <c r="A2168" s="1">
        <v>42077</v>
      </c>
      <c r="B2168" s="5">
        <f>YEAR(Table1[[#This Row],[Order Date]])</f>
        <v>2015</v>
      </c>
      <c r="C2168" s="5">
        <f>MONTH(Table1[[#This Row],[Order Date]])</f>
        <v>3</v>
      </c>
      <c r="D2168" t="s">
        <v>915</v>
      </c>
      <c r="E2168" t="s">
        <v>685</v>
      </c>
      <c r="F2168" t="s">
        <v>11</v>
      </c>
      <c r="G2168" t="s">
        <v>16</v>
      </c>
      <c r="H2168" t="s">
        <v>377</v>
      </c>
      <c r="I2168">
        <v>16.52</v>
      </c>
      <c r="J2168">
        <v>4</v>
      </c>
      <c r="K2168">
        <v>7.6</v>
      </c>
    </row>
    <row r="2169" spans="1:11" ht="16.5" x14ac:dyDescent="0.3">
      <c r="A2169" s="1">
        <v>42077</v>
      </c>
      <c r="B2169" s="5">
        <f>YEAR(Table1[[#This Row],[Order Date]])</f>
        <v>2015</v>
      </c>
      <c r="C2169" s="5">
        <f>MONTH(Table1[[#This Row],[Order Date]])</f>
        <v>3</v>
      </c>
      <c r="D2169" t="s">
        <v>915</v>
      </c>
      <c r="E2169" t="s">
        <v>685</v>
      </c>
      <c r="F2169" t="s">
        <v>11</v>
      </c>
      <c r="G2169" t="s">
        <v>20</v>
      </c>
      <c r="H2169" t="s">
        <v>121</v>
      </c>
      <c r="I2169">
        <v>671.94</v>
      </c>
      <c r="J2169">
        <v>3</v>
      </c>
      <c r="K2169">
        <v>315.81</v>
      </c>
    </row>
    <row r="2170" spans="1:11" ht="16.5" x14ac:dyDescent="0.3">
      <c r="A2170" s="1">
        <v>42077</v>
      </c>
      <c r="B2170" s="5">
        <f>YEAR(Table1[[#This Row],[Order Date]])</f>
        <v>2015</v>
      </c>
      <c r="C2170" s="5">
        <f>MONTH(Table1[[#This Row],[Order Date]])</f>
        <v>3</v>
      </c>
      <c r="D2170" t="s">
        <v>587</v>
      </c>
      <c r="E2170" t="s">
        <v>27</v>
      </c>
      <c r="F2170" t="s">
        <v>11</v>
      </c>
      <c r="G2170" t="s">
        <v>12</v>
      </c>
      <c r="H2170" t="s">
        <v>1398</v>
      </c>
      <c r="I2170">
        <v>19.440000000000001</v>
      </c>
      <c r="J2170">
        <v>3</v>
      </c>
      <c r="K2170">
        <v>9.33</v>
      </c>
    </row>
    <row r="2171" spans="1:11" ht="16.5" x14ac:dyDescent="0.3">
      <c r="A2171" s="1">
        <v>42078</v>
      </c>
      <c r="B2171" s="5">
        <f>YEAR(Table1[[#This Row],[Order Date]])</f>
        <v>2015</v>
      </c>
      <c r="C2171" s="5">
        <f>MONTH(Table1[[#This Row],[Order Date]])</f>
        <v>3</v>
      </c>
      <c r="D2171" t="s">
        <v>1898</v>
      </c>
      <c r="E2171" t="s">
        <v>296</v>
      </c>
      <c r="F2171" t="s">
        <v>39</v>
      </c>
      <c r="G2171" t="s">
        <v>40</v>
      </c>
      <c r="H2171" t="s">
        <v>1947</v>
      </c>
      <c r="I2171">
        <v>16.78</v>
      </c>
      <c r="J2171">
        <v>3</v>
      </c>
      <c r="K2171">
        <v>1.68</v>
      </c>
    </row>
    <row r="2172" spans="1:11" ht="16.5" x14ac:dyDescent="0.3">
      <c r="A2172" s="1">
        <v>42079</v>
      </c>
      <c r="B2172" s="5">
        <f>YEAR(Table1[[#This Row],[Order Date]])</f>
        <v>2015</v>
      </c>
      <c r="C2172" s="5">
        <f>MONTH(Table1[[#This Row],[Order Date]])</f>
        <v>3</v>
      </c>
      <c r="D2172" t="s">
        <v>1948</v>
      </c>
      <c r="E2172" t="s">
        <v>30</v>
      </c>
      <c r="F2172" t="s">
        <v>11</v>
      </c>
      <c r="G2172" t="s">
        <v>24</v>
      </c>
      <c r="H2172" t="s">
        <v>38</v>
      </c>
      <c r="I2172">
        <v>2.74</v>
      </c>
      <c r="J2172">
        <v>1</v>
      </c>
      <c r="K2172">
        <v>0.74</v>
      </c>
    </row>
    <row r="2173" spans="1:11" ht="16.5" x14ac:dyDescent="0.3">
      <c r="A2173" s="1">
        <v>42079</v>
      </c>
      <c r="B2173" s="5">
        <f>YEAR(Table1[[#This Row],[Order Date]])</f>
        <v>2015</v>
      </c>
      <c r="C2173" s="5">
        <f>MONTH(Table1[[#This Row],[Order Date]])</f>
        <v>3</v>
      </c>
      <c r="D2173" t="s">
        <v>1948</v>
      </c>
      <c r="E2173" t="s">
        <v>30</v>
      </c>
      <c r="F2173" t="s">
        <v>11</v>
      </c>
      <c r="G2173" t="s">
        <v>24</v>
      </c>
      <c r="H2173" t="s">
        <v>1949</v>
      </c>
      <c r="I2173">
        <v>8.34</v>
      </c>
      <c r="J2173">
        <v>3</v>
      </c>
      <c r="K2173">
        <v>2.17</v>
      </c>
    </row>
    <row r="2174" spans="1:11" ht="16.5" x14ac:dyDescent="0.3">
      <c r="A2174" s="1">
        <v>42079</v>
      </c>
      <c r="B2174" s="5">
        <f>YEAR(Table1[[#This Row],[Order Date]])</f>
        <v>2015</v>
      </c>
      <c r="C2174" s="5">
        <f>MONTH(Table1[[#This Row],[Order Date]])</f>
        <v>3</v>
      </c>
      <c r="D2174" t="s">
        <v>1948</v>
      </c>
      <c r="E2174" t="s">
        <v>30</v>
      </c>
      <c r="F2174" t="s">
        <v>11</v>
      </c>
      <c r="G2174" t="s">
        <v>18</v>
      </c>
      <c r="H2174" t="s">
        <v>1950</v>
      </c>
      <c r="I2174">
        <v>46.74</v>
      </c>
      <c r="J2174">
        <v>3</v>
      </c>
      <c r="K2174">
        <v>11.69</v>
      </c>
    </row>
    <row r="2175" spans="1:11" ht="16.5" x14ac:dyDescent="0.3">
      <c r="A2175" s="1">
        <v>42079</v>
      </c>
      <c r="B2175" s="5">
        <f>YEAR(Table1[[#This Row],[Order Date]])</f>
        <v>2015</v>
      </c>
      <c r="C2175" s="5">
        <f>MONTH(Table1[[#This Row],[Order Date]])</f>
        <v>3</v>
      </c>
      <c r="D2175" t="s">
        <v>1948</v>
      </c>
      <c r="E2175" t="s">
        <v>30</v>
      </c>
      <c r="F2175" t="s">
        <v>11</v>
      </c>
      <c r="G2175" t="s">
        <v>20</v>
      </c>
      <c r="H2175" t="s">
        <v>1606</v>
      </c>
      <c r="I2175">
        <v>6354.95</v>
      </c>
      <c r="J2175">
        <v>5</v>
      </c>
      <c r="K2175">
        <v>3177.48</v>
      </c>
    </row>
    <row r="2176" spans="1:11" ht="16.5" x14ac:dyDescent="0.3">
      <c r="A2176" s="1">
        <v>42079</v>
      </c>
      <c r="B2176" s="5">
        <f>YEAR(Table1[[#This Row],[Order Date]])</f>
        <v>2015</v>
      </c>
      <c r="C2176" s="5">
        <f>MONTH(Table1[[#This Row],[Order Date]])</f>
        <v>3</v>
      </c>
      <c r="D2176" t="s">
        <v>1951</v>
      </c>
      <c r="E2176" t="s">
        <v>164</v>
      </c>
      <c r="F2176" t="s">
        <v>34</v>
      </c>
      <c r="G2176" t="s">
        <v>145</v>
      </c>
      <c r="H2176" t="s">
        <v>473</v>
      </c>
      <c r="I2176">
        <v>171.96</v>
      </c>
      <c r="J2176">
        <v>2</v>
      </c>
      <c r="K2176">
        <v>44.71</v>
      </c>
    </row>
    <row r="2177" spans="1:11" ht="16.5" x14ac:dyDescent="0.3">
      <c r="A2177" s="1">
        <v>42079</v>
      </c>
      <c r="B2177" s="5">
        <f>YEAR(Table1[[#This Row],[Order Date]])</f>
        <v>2015</v>
      </c>
      <c r="C2177" s="5">
        <f>MONTH(Table1[[#This Row],[Order Date]])</f>
        <v>3</v>
      </c>
      <c r="D2177" t="s">
        <v>1310</v>
      </c>
      <c r="E2177" t="s">
        <v>27</v>
      </c>
      <c r="F2177" t="s">
        <v>34</v>
      </c>
      <c r="G2177" t="s">
        <v>47</v>
      </c>
      <c r="H2177" t="s">
        <v>1952</v>
      </c>
      <c r="I2177">
        <v>43.13</v>
      </c>
      <c r="J2177">
        <v>1</v>
      </c>
      <c r="K2177">
        <v>18.11</v>
      </c>
    </row>
    <row r="2178" spans="1:11" ht="16.5" x14ac:dyDescent="0.3">
      <c r="A2178" s="1">
        <v>42079</v>
      </c>
      <c r="B2178" s="5">
        <f>YEAR(Table1[[#This Row],[Order Date]])</f>
        <v>2015</v>
      </c>
      <c r="C2178" s="5">
        <f>MONTH(Table1[[#This Row],[Order Date]])</f>
        <v>3</v>
      </c>
      <c r="D2178" t="s">
        <v>892</v>
      </c>
      <c r="E2178" t="s">
        <v>149</v>
      </c>
      <c r="F2178" t="s">
        <v>39</v>
      </c>
      <c r="G2178" t="s">
        <v>40</v>
      </c>
      <c r="H2178" t="s">
        <v>1953</v>
      </c>
      <c r="I2178">
        <v>85.9</v>
      </c>
      <c r="J2178">
        <v>2</v>
      </c>
      <c r="K2178">
        <v>2.58</v>
      </c>
    </row>
    <row r="2179" spans="1:11" ht="16.5" x14ac:dyDescent="0.3">
      <c r="A2179" s="1">
        <v>42079</v>
      </c>
      <c r="B2179" s="5">
        <f>YEAR(Table1[[#This Row],[Order Date]])</f>
        <v>2015</v>
      </c>
      <c r="C2179" s="5">
        <f>MONTH(Table1[[#This Row],[Order Date]])</f>
        <v>3</v>
      </c>
      <c r="D2179" t="s">
        <v>380</v>
      </c>
      <c r="E2179" t="s">
        <v>488</v>
      </c>
      <c r="F2179" t="s">
        <v>11</v>
      </c>
      <c r="G2179" t="s">
        <v>16</v>
      </c>
      <c r="H2179" t="s">
        <v>814</v>
      </c>
      <c r="I2179">
        <v>491.55</v>
      </c>
      <c r="J2179">
        <v>5</v>
      </c>
      <c r="K2179">
        <v>240.86</v>
      </c>
    </row>
    <row r="2180" spans="1:11" ht="16.5" x14ac:dyDescent="0.3">
      <c r="A2180" s="1">
        <v>42079</v>
      </c>
      <c r="B2180" s="5">
        <f>YEAR(Table1[[#This Row],[Order Date]])</f>
        <v>2015</v>
      </c>
      <c r="C2180" s="5">
        <f>MONTH(Table1[[#This Row],[Order Date]])</f>
        <v>3</v>
      </c>
      <c r="D2180" t="s">
        <v>380</v>
      </c>
      <c r="E2180" t="s">
        <v>488</v>
      </c>
      <c r="F2180" t="s">
        <v>11</v>
      </c>
      <c r="G2180" t="s">
        <v>63</v>
      </c>
      <c r="H2180" t="s">
        <v>1299</v>
      </c>
      <c r="I2180">
        <v>7.38</v>
      </c>
      <c r="J2180">
        <v>2</v>
      </c>
      <c r="K2180">
        <v>3.39</v>
      </c>
    </row>
    <row r="2181" spans="1:11" ht="16.5" x14ac:dyDescent="0.3">
      <c r="A2181" s="1">
        <v>42079</v>
      </c>
      <c r="B2181" s="5">
        <f>YEAR(Table1[[#This Row],[Order Date]])</f>
        <v>2015</v>
      </c>
      <c r="C2181" s="5">
        <f>MONTH(Table1[[#This Row],[Order Date]])</f>
        <v>3</v>
      </c>
      <c r="D2181" t="s">
        <v>1332</v>
      </c>
      <c r="E2181" t="s">
        <v>149</v>
      </c>
      <c r="F2181" t="s">
        <v>11</v>
      </c>
      <c r="G2181" t="s">
        <v>24</v>
      </c>
      <c r="H2181" t="s">
        <v>1954</v>
      </c>
      <c r="I2181">
        <v>17.52</v>
      </c>
      <c r="J2181">
        <v>3</v>
      </c>
      <c r="K2181">
        <v>6.31</v>
      </c>
    </row>
    <row r="2182" spans="1:11" ht="16.5" x14ac:dyDescent="0.3">
      <c r="A2182" s="1">
        <v>42080</v>
      </c>
      <c r="B2182" s="5">
        <f>YEAR(Table1[[#This Row],[Order Date]])</f>
        <v>2015</v>
      </c>
      <c r="C2182" s="5">
        <f>MONTH(Table1[[#This Row],[Order Date]])</f>
        <v>3</v>
      </c>
      <c r="D2182" t="s">
        <v>1688</v>
      </c>
      <c r="E2182" t="s">
        <v>149</v>
      </c>
      <c r="F2182" t="s">
        <v>39</v>
      </c>
      <c r="G2182" t="s">
        <v>52</v>
      </c>
      <c r="H2182" t="s">
        <v>1955</v>
      </c>
      <c r="I2182">
        <v>15.02</v>
      </c>
      <c r="J2182">
        <v>1</v>
      </c>
      <c r="K2182">
        <v>2.7</v>
      </c>
    </row>
    <row r="2183" spans="1:11" ht="16.5" x14ac:dyDescent="0.3">
      <c r="A2183" s="1">
        <v>42080</v>
      </c>
      <c r="B2183" s="5">
        <f>YEAR(Table1[[#This Row],[Order Date]])</f>
        <v>2015</v>
      </c>
      <c r="C2183" s="5">
        <f>MONTH(Table1[[#This Row],[Order Date]])</f>
        <v>3</v>
      </c>
      <c r="D2183" t="s">
        <v>1688</v>
      </c>
      <c r="E2183" t="s">
        <v>149</v>
      </c>
      <c r="F2183" t="s">
        <v>11</v>
      </c>
      <c r="G2183" t="s">
        <v>18</v>
      </c>
      <c r="H2183" t="s">
        <v>1956</v>
      </c>
      <c r="I2183">
        <v>33.82</v>
      </c>
      <c r="J2183">
        <v>2</v>
      </c>
      <c r="K2183">
        <v>9.1300000000000008</v>
      </c>
    </row>
    <row r="2184" spans="1:11" ht="16.5" x14ac:dyDescent="0.3">
      <c r="A2184" s="1">
        <v>42082</v>
      </c>
      <c r="B2184" s="5">
        <f>YEAR(Table1[[#This Row],[Order Date]])</f>
        <v>2015</v>
      </c>
      <c r="C2184" s="5">
        <f>MONTH(Table1[[#This Row],[Order Date]])</f>
        <v>3</v>
      </c>
      <c r="D2184" t="s">
        <v>1957</v>
      </c>
      <c r="E2184" t="s">
        <v>164</v>
      </c>
      <c r="F2184" t="s">
        <v>39</v>
      </c>
      <c r="G2184" t="s">
        <v>40</v>
      </c>
      <c r="H2184" t="s">
        <v>42</v>
      </c>
      <c r="I2184">
        <v>453.58</v>
      </c>
      <c r="J2184">
        <v>3</v>
      </c>
      <c r="K2184">
        <v>39.69</v>
      </c>
    </row>
    <row r="2185" spans="1:11" ht="16.5" x14ac:dyDescent="0.3">
      <c r="A2185" s="1">
        <v>42082</v>
      </c>
      <c r="B2185" s="5">
        <f>YEAR(Table1[[#This Row],[Order Date]])</f>
        <v>2015</v>
      </c>
      <c r="C2185" s="5">
        <f>MONTH(Table1[[#This Row],[Order Date]])</f>
        <v>3</v>
      </c>
      <c r="D2185" t="s">
        <v>1495</v>
      </c>
      <c r="E2185" t="s">
        <v>164</v>
      </c>
      <c r="F2185" t="s">
        <v>11</v>
      </c>
      <c r="G2185" t="s">
        <v>18</v>
      </c>
      <c r="H2185" t="s">
        <v>1958</v>
      </c>
      <c r="I2185">
        <v>1247.6400000000001</v>
      </c>
      <c r="J2185">
        <v>3</v>
      </c>
      <c r="K2185">
        <v>349.34</v>
      </c>
    </row>
    <row r="2186" spans="1:11" ht="16.5" x14ac:dyDescent="0.3">
      <c r="A2186" s="1">
        <v>42082</v>
      </c>
      <c r="B2186" s="5">
        <f>YEAR(Table1[[#This Row],[Order Date]])</f>
        <v>2015</v>
      </c>
      <c r="C2186" s="5">
        <f>MONTH(Table1[[#This Row],[Order Date]])</f>
        <v>3</v>
      </c>
      <c r="D2186" t="s">
        <v>1495</v>
      </c>
      <c r="E2186" t="s">
        <v>164</v>
      </c>
      <c r="F2186" t="s">
        <v>39</v>
      </c>
      <c r="G2186" t="s">
        <v>603</v>
      </c>
      <c r="H2186" t="s">
        <v>1769</v>
      </c>
      <c r="I2186">
        <v>3149.93</v>
      </c>
      <c r="J2186">
        <v>7</v>
      </c>
      <c r="K2186">
        <v>1480.47</v>
      </c>
    </row>
    <row r="2187" spans="1:11" ht="16.5" x14ac:dyDescent="0.3">
      <c r="A2187" s="1">
        <v>42082</v>
      </c>
      <c r="B2187" s="5">
        <f>YEAR(Table1[[#This Row],[Order Date]])</f>
        <v>2015</v>
      </c>
      <c r="C2187" s="5">
        <f>MONTH(Table1[[#This Row],[Order Date]])</f>
        <v>3</v>
      </c>
      <c r="D2187" t="s">
        <v>1495</v>
      </c>
      <c r="E2187" t="s">
        <v>164</v>
      </c>
      <c r="F2187" t="s">
        <v>11</v>
      </c>
      <c r="G2187" t="s">
        <v>12</v>
      </c>
      <c r="H2187" t="s">
        <v>1670</v>
      </c>
      <c r="I2187">
        <v>209.7</v>
      </c>
      <c r="J2187">
        <v>2</v>
      </c>
      <c r="K2187">
        <v>100.66</v>
      </c>
    </row>
    <row r="2188" spans="1:11" ht="16.5" x14ac:dyDescent="0.3">
      <c r="A2188" s="1">
        <v>42082</v>
      </c>
      <c r="B2188" s="5">
        <f>YEAR(Table1[[#This Row],[Order Date]])</f>
        <v>2015</v>
      </c>
      <c r="C2188" s="5">
        <f>MONTH(Table1[[#This Row],[Order Date]])</f>
        <v>3</v>
      </c>
      <c r="D2188" t="s">
        <v>1051</v>
      </c>
      <c r="E2188" t="s">
        <v>27</v>
      </c>
      <c r="F2188" t="s">
        <v>11</v>
      </c>
      <c r="G2188" t="s">
        <v>20</v>
      </c>
      <c r="H2188" t="s">
        <v>1959</v>
      </c>
      <c r="I2188">
        <v>17.57</v>
      </c>
      <c r="J2188">
        <v>2</v>
      </c>
      <c r="K2188">
        <v>6.37</v>
      </c>
    </row>
    <row r="2189" spans="1:11" ht="16.5" x14ac:dyDescent="0.3">
      <c r="A2189" s="1">
        <v>42082</v>
      </c>
      <c r="B2189" s="5">
        <f>YEAR(Table1[[#This Row],[Order Date]])</f>
        <v>2015</v>
      </c>
      <c r="C2189" s="5">
        <f>MONTH(Table1[[#This Row],[Order Date]])</f>
        <v>3</v>
      </c>
      <c r="D2189" t="s">
        <v>1051</v>
      </c>
      <c r="E2189" t="s">
        <v>27</v>
      </c>
      <c r="F2189" t="s">
        <v>11</v>
      </c>
      <c r="G2189" t="s">
        <v>16</v>
      </c>
      <c r="H2189" t="s">
        <v>1040</v>
      </c>
      <c r="I2189">
        <v>14.62</v>
      </c>
      <c r="J2189">
        <v>2</v>
      </c>
      <c r="K2189">
        <v>6.87</v>
      </c>
    </row>
    <row r="2190" spans="1:11" ht="16.5" x14ac:dyDescent="0.3">
      <c r="A2190" s="1">
        <v>42082</v>
      </c>
      <c r="B2190" s="5">
        <f>YEAR(Table1[[#This Row],[Order Date]])</f>
        <v>2015</v>
      </c>
      <c r="C2190" s="5">
        <f>MONTH(Table1[[#This Row],[Order Date]])</f>
        <v>3</v>
      </c>
      <c r="D2190" t="s">
        <v>1051</v>
      </c>
      <c r="E2190" t="s">
        <v>27</v>
      </c>
      <c r="F2190" t="s">
        <v>11</v>
      </c>
      <c r="G2190" t="s">
        <v>200</v>
      </c>
      <c r="H2190" t="s">
        <v>1960</v>
      </c>
      <c r="I2190">
        <v>33.36</v>
      </c>
      <c r="J2190">
        <v>4</v>
      </c>
      <c r="K2190">
        <v>8.67</v>
      </c>
    </row>
    <row r="2191" spans="1:11" ht="16.5" x14ac:dyDescent="0.3">
      <c r="A2191" s="1">
        <v>42082</v>
      </c>
      <c r="B2191" s="5">
        <f>YEAR(Table1[[#This Row],[Order Date]])</f>
        <v>2015</v>
      </c>
      <c r="C2191" s="5">
        <f>MONTH(Table1[[#This Row],[Order Date]])</f>
        <v>3</v>
      </c>
      <c r="D2191" t="s">
        <v>1051</v>
      </c>
      <c r="E2191" t="s">
        <v>27</v>
      </c>
      <c r="F2191" t="s">
        <v>11</v>
      </c>
      <c r="G2191" t="s">
        <v>12</v>
      </c>
      <c r="H2191" t="s">
        <v>1961</v>
      </c>
      <c r="I2191">
        <v>40.14</v>
      </c>
      <c r="J2191">
        <v>6</v>
      </c>
      <c r="K2191">
        <v>19.670000000000002</v>
      </c>
    </row>
    <row r="2192" spans="1:11" ht="16.5" x14ac:dyDescent="0.3">
      <c r="A2192" s="1">
        <v>42082</v>
      </c>
      <c r="B2192" s="5">
        <f>YEAR(Table1[[#This Row],[Order Date]])</f>
        <v>2015</v>
      </c>
      <c r="C2192" s="5">
        <f>MONTH(Table1[[#This Row],[Order Date]])</f>
        <v>3</v>
      </c>
      <c r="D2192" t="s">
        <v>907</v>
      </c>
      <c r="E2192" t="s">
        <v>123</v>
      </c>
      <c r="F2192" t="s">
        <v>11</v>
      </c>
      <c r="G2192" t="s">
        <v>12</v>
      </c>
      <c r="H2192" t="s">
        <v>700</v>
      </c>
      <c r="I2192">
        <v>14.5</v>
      </c>
      <c r="J2192">
        <v>3</v>
      </c>
      <c r="K2192">
        <v>4.8899999999999997</v>
      </c>
    </row>
    <row r="2193" spans="1:11" ht="16.5" x14ac:dyDescent="0.3">
      <c r="A2193" s="1">
        <v>42082</v>
      </c>
      <c r="B2193" s="5">
        <f>YEAR(Table1[[#This Row],[Order Date]])</f>
        <v>2015</v>
      </c>
      <c r="C2193" s="5">
        <f>MONTH(Table1[[#This Row],[Order Date]])</f>
        <v>3</v>
      </c>
      <c r="D2193" t="s">
        <v>1330</v>
      </c>
      <c r="E2193" t="s">
        <v>27</v>
      </c>
      <c r="F2193" t="s">
        <v>11</v>
      </c>
      <c r="G2193" t="s">
        <v>12</v>
      </c>
      <c r="H2193" t="s">
        <v>1612</v>
      </c>
      <c r="I2193">
        <v>11.96</v>
      </c>
      <c r="J2193">
        <v>2</v>
      </c>
      <c r="K2193">
        <v>5.86</v>
      </c>
    </row>
    <row r="2194" spans="1:11" ht="16.5" x14ac:dyDescent="0.3">
      <c r="A2194" s="1">
        <v>42082</v>
      </c>
      <c r="B2194" s="5">
        <f>YEAR(Table1[[#This Row],[Order Date]])</f>
        <v>2015</v>
      </c>
      <c r="C2194" s="5">
        <f>MONTH(Table1[[#This Row],[Order Date]])</f>
        <v>3</v>
      </c>
      <c r="D2194" t="s">
        <v>185</v>
      </c>
      <c r="E2194" t="s">
        <v>27</v>
      </c>
      <c r="F2194" t="s">
        <v>11</v>
      </c>
      <c r="G2194" t="s">
        <v>43</v>
      </c>
      <c r="H2194" t="s">
        <v>282</v>
      </c>
      <c r="I2194">
        <v>10.9</v>
      </c>
      <c r="J2194">
        <v>5</v>
      </c>
      <c r="K2194">
        <v>3.6</v>
      </c>
    </row>
    <row r="2195" spans="1:11" ht="16.5" x14ac:dyDescent="0.3">
      <c r="A2195" s="1">
        <v>42082</v>
      </c>
      <c r="B2195" s="5">
        <f>YEAR(Table1[[#This Row],[Order Date]])</f>
        <v>2015</v>
      </c>
      <c r="C2195" s="5">
        <f>MONTH(Table1[[#This Row],[Order Date]])</f>
        <v>3</v>
      </c>
      <c r="D2195" t="s">
        <v>1962</v>
      </c>
      <c r="E2195" t="s">
        <v>10</v>
      </c>
      <c r="F2195" t="s">
        <v>11</v>
      </c>
      <c r="G2195" t="s">
        <v>12</v>
      </c>
      <c r="H2195" t="s">
        <v>360</v>
      </c>
      <c r="I2195">
        <v>65.58</v>
      </c>
      <c r="J2195">
        <v>2</v>
      </c>
      <c r="K2195">
        <v>23.77</v>
      </c>
    </row>
    <row r="2196" spans="1:11" ht="16.5" x14ac:dyDescent="0.3">
      <c r="A2196" s="1">
        <v>42082</v>
      </c>
      <c r="B2196" s="5">
        <f>YEAR(Table1[[#This Row],[Order Date]])</f>
        <v>2015</v>
      </c>
      <c r="C2196" s="5">
        <f>MONTH(Table1[[#This Row],[Order Date]])</f>
        <v>3</v>
      </c>
      <c r="D2196" t="s">
        <v>1962</v>
      </c>
      <c r="E2196" t="s">
        <v>10</v>
      </c>
      <c r="F2196" t="s">
        <v>34</v>
      </c>
      <c r="G2196" t="s">
        <v>74</v>
      </c>
      <c r="H2196" t="s">
        <v>342</v>
      </c>
      <c r="I2196">
        <v>383.47</v>
      </c>
      <c r="J2196">
        <v>4</v>
      </c>
      <c r="K2196">
        <v>-67.67</v>
      </c>
    </row>
    <row r="2197" spans="1:11" ht="16.5" x14ac:dyDescent="0.3">
      <c r="A2197" s="1">
        <v>42083</v>
      </c>
      <c r="B2197" s="5">
        <f>YEAR(Table1[[#This Row],[Order Date]])</f>
        <v>2015</v>
      </c>
      <c r="C2197" s="5">
        <f>MONTH(Table1[[#This Row],[Order Date]])</f>
        <v>3</v>
      </c>
      <c r="D2197" t="s">
        <v>1963</v>
      </c>
      <c r="E2197" t="s">
        <v>157</v>
      </c>
      <c r="F2197" t="s">
        <v>11</v>
      </c>
      <c r="G2197" t="s">
        <v>12</v>
      </c>
      <c r="H2197" t="s">
        <v>756</v>
      </c>
      <c r="I2197">
        <v>51.84</v>
      </c>
      <c r="J2197">
        <v>8</v>
      </c>
      <c r="K2197">
        <v>24.88</v>
      </c>
    </row>
    <row r="2198" spans="1:11" ht="16.5" x14ac:dyDescent="0.3">
      <c r="A2198" s="1">
        <v>42083</v>
      </c>
      <c r="B2198" s="5">
        <f>YEAR(Table1[[#This Row],[Order Date]])</f>
        <v>2015</v>
      </c>
      <c r="C2198" s="5">
        <f>MONTH(Table1[[#This Row],[Order Date]])</f>
        <v>3</v>
      </c>
      <c r="D2198" t="s">
        <v>1652</v>
      </c>
      <c r="E2198" t="s">
        <v>10</v>
      </c>
      <c r="F2198" t="s">
        <v>11</v>
      </c>
      <c r="G2198" t="s">
        <v>20</v>
      </c>
      <c r="H2198" t="s">
        <v>1409</v>
      </c>
      <c r="I2198">
        <v>2.5099999999999998</v>
      </c>
      <c r="J2198">
        <v>2</v>
      </c>
      <c r="K2198">
        <v>-4.4000000000000004</v>
      </c>
    </row>
    <row r="2199" spans="1:11" ht="16.5" x14ac:dyDescent="0.3">
      <c r="A2199" s="1">
        <v>42083</v>
      </c>
      <c r="B2199" s="5">
        <f>YEAR(Table1[[#This Row],[Order Date]])</f>
        <v>2015</v>
      </c>
      <c r="C2199" s="5">
        <f>MONTH(Table1[[#This Row],[Order Date]])</f>
        <v>3</v>
      </c>
      <c r="D2199" t="s">
        <v>1652</v>
      </c>
      <c r="E2199" t="s">
        <v>10</v>
      </c>
      <c r="F2199" t="s">
        <v>11</v>
      </c>
      <c r="G2199" t="s">
        <v>43</v>
      </c>
      <c r="H2199" t="s">
        <v>160</v>
      </c>
      <c r="I2199">
        <v>18.86</v>
      </c>
      <c r="J2199">
        <v>9</v>
      </c>
      <c r="K2199">
        <v>6.13</v>
      </c>
    </row>
    <row r="2200" spans="1:11" ht="16.5" x14ac:dyDescent="0.3">
      <c r="A2200" s="1">
        <v>42083</v>
      </c>
      <c r="B2200" s="5">
        <f>YEAR(Table1[[#This Row],[Order Date]])</f>
        <v>2015</v>
      </c>
      <c r="C2200" s="5">
        <f>MONTH(Table1[[#This Row],[Order Date]])</f>
        <v>3</v>
      </c>
      <c r="D2200" t="s">
        <v>778</v>
      </c>
      <c r="E2200" t="s">
        <v>91</v>
      </c>
      <c r="F2200" t="s">
        <v>11</v>
      </c>
      <c r="G2200" t="s">
        <v>18</v>
      </c>
      <c r="H2200" t="s">
        <v>1171</v>
      </c>
      <c r="I2200">
        <v>29.3</v>
      </c>
      <c r="J2200">
        <v>3</v>
      </c>
      <c r="K2200">
        <v>2.56</v>
      </c>
    </row>
    <row r="2201" spans="1:11" ht="16.5" x14ac:dyDescent="0.3">
      <c r="A2201" s="1">
        <v>42083</v>
      </c>
      <c r="B2201" s="5">
        <f>YEAR(Table1[[#This Row],[Order Date]])</f>
        <v>2015</v>
      </c>
      <c r="C2201" s="5">
        <f>MONTH(Table1[[#This Row],[Order Date]])</f>
        <v>3</v>
      </c>
      <c r="D2201" t="s">
        <v>1669</v>
      </c>
      <c r="E2201" t="s">
        <v>149</v>
      </c>
      <c r="F2201" t="s">
        <v>11</v>
      </c>
      <c r="G2201" t="s">
        <v>20</v>
      </c>
      <c r="H2201" t="s">
        <v>781</v>
      </c>
      <c r="I2201">
        <v>49.85</v>
      </c>
      <c r="J2201">
        <v>3</v>
      </c>
      <c r="K2201">
        <v>16.82</v>
      </c>
    </row>
    <row r="2202" spans="1:11" ht="16.5" x14ac:dyDescent="0.3">
      <c r="A2202" s="1">
        <v>42083</v>
      </c>
      <c r="B2202" s="5">
        <f>YEAR(Table1[[#This Row],[Order Date]])</f>
        <v>2015</v>
      </c>
      <c r="C2202" s="5">
        <f>MONTH(Table1[[#This Row],[Order Date]])</f>
        <v>3</v>
      </c>
      <c r="D2202" t="s">
        <v>1669</v>
      </c>
      <c r="E2202" t="s">
        <v>149</v>
      </c>
      <c r="F2202" t="s">
        <v>11</v>
      </c>
      <c r="G2202" t="s">
        <v>63</v>
      </c>
      <c r="H2202" t="s">
        <v>1964</v>
      </c>
      <c r="I2202">
        <v>23.99</v>
      </c>
      <c r="J2202">
        <v>1</v>
      </c>
      <c r="K2202">
        <v>12</v>
      </c>
    </row>
    <row r="2203" spans="1:11" ht="16.5" x14ac:dyDescent="0.3">
      <c r="A2203" s="1">
        <v>42083</v>
      </c>
      <c r="B2203" s="5">
        <f>YEAR(Table1[[#This Row],[Order Date]])</f>
        <v>2015</v>
      </c>
      <c r="C2203" s="5">
        <f>MONTH(Table1[[#This Row],[Order Date]])</f>
        <v>3</v>
      </c>
      <c r="D2203" t="s">
        <v>1669</v>
      </c>
      <c r="E2203" t="s">
        <v>149</v>
      </c>
      <c r="F2203" t="s">
        <v>11</v>
      </c>
      <c r="G2203" t="s">
        <v>20</v>
      </c>
      <c r="H2203" t="s">
        <v>528</v>
      </c>
      <c r="I2203">
        <v>1087.94</v>
      </c>
      <c r="J2203">
        <v>8</v>
      </c>
      <c r="K2203">
        <v>353.58</v>
      </c>
    </row>
    <row r="2204" spans="1:11" ht="16.5" x14ac:dyDescent="0.3">
      <c r="A2204" s="1">
        <v>42083</v>
      </c>
      <c r="B2204" s="5">
        <f>YEAR(Table1[[#This Row],[Order Date]])</f>
        <v>2015</v>
      </c>
      <c r="C2204" s="5">
        <f>MONTH(Table1[[#This Row],[Order Date]])</f>
        <v>3</v>
      </c>
      <c r="D2204" t="s">
        <v>1669</v>
      </c>
      <c r="E2204" t="s">
        <v>149</v>
      </c>
      <c r="F2204" t="s">
        <v>39</v>
      </c>
      <c r="G2204" t="s">
        <v>40</v>
      </c>
      <c r="H2204" t="s">
        <v>1059</v>
      </c>
      <c r="I2204">
        <v>199.98</v>
      </c>
      <c r="J2204">
        <v>2</v>
      </c>
      <c r="K2204">
        <v>53.99</v>
      </c>
    </row>
    <row r="2205" spans="1:11" ht="16.5" x14ac:dyDescent="0.3">
      <c r="A2205" s="1">
        <v>42083</v>
      </c>
      <c r="B2205" s="5">
        <f>YEAR(Table1[[#This Row],[Order Date]])</f>
        <v>2015</v>
      </c>
      <c r="C2205" s="5">
        <f>MONTH(Table1[[#This Row],[Order Date]])</f>
        <v>3</v>
      </c>
      <c r="D2205" t="s">
        <v>1669</v>
      </c>
      <c r="E2205" t="s">
        <v>149</v>
      </c>
      <c r="F2205" t="s">
        <v>11</v>
      </c>
      <c r="G2205" t="s">
        <v>18</v>
      </c>
      <c r="H2205" t="s">
        <v>1965</v>
      </c>
      <c r="I2205">
        <v>83.92</v>
      </c>
      <c r="J2205">
        <v>4</v>
      </c>
      <c r="K2205">
        <v>20.14</v>
      </c>
    </row>
    <row r="2206" spans="1:11" ht="16.5" x14ac:dyDescent="0.3">
      <c r="A2206" s="1">
        <v>42084</v>
      </c>
      <c r="B2206" s="5">
        <f>YEAR(Table1[[#This Row],[Order Date]])</f>
        <v>2015</v>
      </c>
      <c r="C2206" s="5">
        <f>MONTH(Table1[[#This Row],[Order Date]])</f>
        <v>3</v>
      </c>
      <c r="D2206" t="s">
        <v>1966</v>
      </c>
      <c r="E2206" t="s">
        <v>245</v>
      </c>
      <c r="F2206" t="s">
        <v>11</v>
      </c>
      <c r="G2206" t="s">
        <v>92</v>
      </c>
      <c r="H2206" t="s">
        <v>755</v>
      </c>
      <c r="I2206">
        <v>962.08</v>
      </c>
      <c r="J2206">
        <v>4</v>
      </c>
      <c r="K2206">
        <v>156.34</v>
      </c>
    </row>
    <row r="2207" spans="1:11" ht="16.5" x14ac:dyDescent="0.3">
      <c r="A2207" s="1">
        <v>42084</v>
      </c>
      <c r="B2207" s="5">
        <f>YEAR(Table1[[#This Row],[Order Date]])</f>
        <v>2015</v>
      </c>
      <c r="C2207" s="5">
        <f>MONTH(Table1[[#This Row],[Order Date]])</f>
        <v>3</v>
      </c>
      <c r="D2207" t="s">
        <v>1966</v>
      </c>
      <c r="E2207" t="s">
        <v>245</v>
      </c>
      <c r="F2207" t="s">
        <v>11</v>
      </c>
      <c r="G2207" t="s">
        <v>20</v>
      </c>
      <c r="H2207" t="s">
        <v>1218</v>
      </c>
      <c r="I2207">
        <v>12.84</v>
      </c>
      <c r="J2207">
        <v>3</v>
      </c>
      <c r="K2207">
        <v>-9.85</v>
      </c>
    </row>
    <row r="2208" spans="1:11" ht="16.5" x14ac:dyDescent="0.3">
      <c r="A2208" s="1">
        <v>42084</v>
      </c>
      <c r="B2208" s="5">
        <f>YEAR(Table1[[#This Row],[Order Date]])</f>
        <v>2015</v>
      </c>
      <c r="C2208" s="5">
        <f>MONTH(Table1[[#This Row],[Order Date]])</f>
        <v>3</v>
      </c>
      <c r="D2208" t="s">
        <v>1966</v>
      </c>
      <c r="E2208" t="s">
        <v>245</v>
      </c>
      <c r="F2208" t="s">
        <v>11</v>
      </c>
      <c r="G2208" t="s">
        <v>12</v>
      </c>
      <c r="H2208" t="s">
        <v>1967</v>
      </c>
      <c r="I2208">
        <v>295.45999999999998</v>
      </c>
      <c r="J2208">
        <v>14</v>
      </c>
      <c r="K2208">
        <v>96.02</v>
      </c>
    </row>
    <row r="2209" spans="1:11" ht="16.5" x14ac:dyDescent="0.3">
      <c r="A2209" s="1">
        <v>42085</v>
      </c>
      <c r="B2209" s="5">
        <f>YEAR(Table1[[#This Row],[Order Date]])</f>
        <v>2015</v>
      </c>
      <c r="C2209" s="5">
        <f>MONTH(Table1[[#This Row],[Order Date]])</f>
        <v>3</v>
      </c>
      <c r="D2209" t="s">
        <v>1968</v>
      </c>
      <c r="E2209" t="s">
        <v>10</v>
      </c>
      <c r="F2209" t="s">
        <v>39</v>
      </c>
      <c r="G2209" t="s">
        <v>52</v>
      </c>
      <c r="H2209" t="s">
        <v>1969</v>
      </c>
      <c r="I2209">
        <v>18.39</v>
      </c>
      <c r="J2209">
        <v>1</v>
      </c>
      <c r="K2209">
        <v>5.29</v>
      </c>
    </row>
    <row r="2210" spans="1:11" ht="16.5" x14ac:dyDescent="0.3">
      <c r="A2210" s="1">
        <v>42085</v>
      </c>
      <c r="B2210" s="5">
        <f>YEAR(Table1[[#This Row],[Order Date]])</f>
        <v>2015</v>
      </c>
      <c r="C2210" s="5">
        <f>MONTH(Table1[[#This Row],[Order Date]])</f>
        <v>3</v>
      </c>
      <c r="D2210" t="s">
        <v>1968</v>
      </c>
      <c r="E2210" t="s">
        <v>10</v>
      </c>
      <c r="F2210" t="s">
        <v>11</v>
      </c>
      <c r="G2210" t="s">
        <v>18</v>
      </c>
      <c r="H2210" t="s">
        <v>297</v>
      </c>
      <c r="I2210">
        <v>129.57</v>
      </c>
      <c r="J2210">
        <v>2</v>
      </c>
      <c r="K2210">
        <v>-25.91</v>
      </c>
    </row>
    <row r="2211" spans="1:11" ht="16.5" x14ac:dyDescent="0.3">
      <c r="A2211" s="1">
        <v>42085</v>
      </c>
      <c r="B2211" s="5">
        <f>YEAR(Table1[[#This Row],[Order Date]])</f>
        <v>2015</v>
      </c>
      <c r="C2211" s="5">
        <f>MONTH(Table1[[#This Row],[Order Date]])</f>
        <v>3</v>
      </c>
      <c r="D2211" t="s">
        <v>1968</v>
      </c>
      <c r="E2211" t="s">
        <v>10</v>
      </c>
      <c r="F2211" t="s">
        <v>11</v>
      </c>
      <c r="G2211" t="s">
        <v>20</v>
      </c>
      <c r="H2211" t="s">
        <v>1970</v>
      </c>
      <c r="I2211">
        <v>14.11</v>
      </c>
      <c r="J2211">
        <v>9</v>
      </c>
      <c r="K2211">
        <v>-21.17</v>
      </c>
    </row>
    <row r="2212" spans="1:11" ht="16.5" x14ac:dyDescent="0.3">
      <c r="A2212" s="1">
        <v>42085</v>
      </c>
      <c r="B2212" s="5">
        <f>YEAR(Table1[[#This Row],[Order Date]])</f>
        <v>2015</v>
      </c>
      <c r="C2212" s="5">
        <f>MONTH(Table1[[#This Row],[Order Date]])</f>
        <v>3</v>
      </c>
      <c r="D2212" t="s">
        <v>465</v>
      </c>
      <c r="E2212" t="s">
        <v>27</v>
      </c>
      <c r="F2212" t="s">
        <v>39</v>
      </c>
      <c r="G2212" t="s">
        <v>40</v>
      </c>
      <c r="H2212" t="s">
        <v>597</v>
      </c>
      <c r="I2212">
        <v>15.98</v>
      </c>
      <c r="J2212">
        <v>2</v>
      </c>
      <c r="K2212">
        <v>1.2</v>
      </c>
    </row>
    <row r="2213" spans="1:11" ht="16.5" x14ac:dyDescent="0.3">
      <c r="A2213" s="1">
        <v>42085</v>
      </c>
      <c r="B2213" s="5">
        <f>YEAR(Table1[[#This Row],[Order Date]])</f>
        <v>2015</v>
      </c>
      <c r="C2213" s="5">
        <f>MONTH(Table1[[#This Row],[Order Date]])</f>
        <v>3</v>
      </c>
      <c r="D2213" t="s">
        <v>1635</v>
      </c>
      <c r="E2213" t="s">
        <v>27</v>
      </c>
      <c r="F2213" t="s">
        <v>11</v>
      </c>
      <c r="G2213" t="s">
        <v>12</v>
      </c>
      <c r="H2213" t="s">
        <v>625</v>
      </c>
      <c r="I2213">
        <v>105.52</v>
      </c>
      <c r="J2213">
        <v>4</v>
      </c>
      <c r="K2213">
        <v>48.54</v>
      </c>
    </row>
    <row r="2214" spans="1:11" ht="16.5" x14ac:dyDescent="0.3">
      <c r="A2214" s="1">
        <v>42085</v>
      </c>
      <c r="B2214" s="5">
        <f>YEAR(Table1[[#This Row],[Order Date]])</f>
        <v>2015</v>
      </c>
      <c r="C2214" s="5">
        <f>MONTH(Table1[[#This Row],[Order Date]])</f>
        <v>3</v>
      </c>
      <c r="D2214" t="s">
        <v>1635</v>
      </c>
      <c r="E2214" t="s">
        <v>27</v>
      </c>
      <c r="F2214" t="s">
        <v>34</v>
      </c>
      <c r="G2214" t="s">
        <v>47</v>
      </c>
      <c r="H2214" t="s">
        <v>479</v>
      </c>
      <c r="I2214">
        <v>91.96</v>
      </c>
      <c r="J2214">
        <v>2</v>
      </c>
      <c r="K2214">
        <v>15.63</v>
      </c>
    </row>
    <row r="2215" spans="1:11" ht="16.5" x14ac:dyDescent="0.3">
      <c r="A2215" s="1">
        <v>42085</v>
      </c>
      <c r="B2215" s="5">
        <f>YEAR(Table1[[#This Row],[Order Date]])</f>
        <v>2015</v>
      </c>
      <c r="C2215" s="5">
        <f>MONTH(Table1[[#This Row],[Order Date]])</f>
        <v>3</v>
      </c>
      <c r="D2215" t="s">
        <v>1635</v>
      </c>
      <c r="E2215" t="s">
        <v>27</v>
      </c>
      <c r="F2215" t="s">
        <v>39</v>
      </c>
      <c r="G2215" t="s">
        <v>40</v>
      </c>
      <c r="H2215" t="s">
        <v>1536</v>
      </c>
      <c r="I2215">
        <v>1487.98</v>
      </c>
      <c r="J2215">
        <v>3</v>
      </c>
      <c r="K2215">
        <v>186</v>
      </c>
    </row>
    <row r="2216" spans="1:11" ht="16.5" x14ac:dyDescent="0.3">
      <c r="A2216" s="1">
        <v>42085</v>
      </c>
      <c r="B2216" s="5">
        <f>YEAR(Table1[[#This Row],[Order Date]])</f>
        <v>2015</v>
      </c>
      <c r="C2216" s="5">
        <f>MONTH(Table1[[#This Row],[Order Date]])</f>
        <v>3</v>
      </c>
      <c r="D2216" t="s">
        <v>1971</v>
      </c>
      <c r="E2216" t="s">
        <v>488</v>
      </c>
      <c r="F2216" t="s">
        <v>11</v>
      </c>
      <c r="G2216" t="s">
        <v>24</v>
      </c>
      <c r="H2216" t="s">
        <v>1972</v>
      </c>
      <c r="I2216">
        <v>19.559999999999999</v>
      </c>
      <c r="J2216">
        <v>4</v>
      </c>
      <c r="K2216">
        <v>5.48</v>
      </c>
    </row>
    <row r="2217" spans="1:11" ht="16.5" x14ac:dyDescent="0.3">
      <c r="A2217" s="1">
        <v>42085</v>
      </c>
      <c r="B2217" s="5">
        <f>YEAR(Table1[[#This Row],[Order Date]])</f>
        <v>2015</v>
      </c>
      <c r="C2217" s="5">
        <f>MONTH(Table1[[#This Row],[Order Date]])</f>
        <v>3</v>
      </c>
      <c r="D2217" t="s">
        <v>1856</v>
      </c>
      <c r="E2217" t="s">
        <v>123</v>
      </c>
      <c r="F2217" t="s">
        <v>39</v>
      </c>
      <c r="G2217" t="s">
        <v>52</v>
      </c>
      <c r="H2217" t="s">
        <v>999</v>
      </c>
      <c r="I2217">
        <v>447.94</v>
      </c>
      <c r="J2217">
        <v>7</v>
      </c>
      <c r="K2217">
        <v>89.59</v>
      </c>
    </row>
    <row r="2218" spans="1:11" ht="16.5" x14ac:dyDescent="0.3">
      <c r="A2218" s="1">
        <v>42085</v>
      </c>
      <c r="B2218" s="5">
        <f>YEAR(Table1[[#This Row],[Order Date]])</f>
        <v>2015</v>
      </c>
      <c r="C2218" s="5">
        <f>MONTH(Table1[[#This Row],[Order Date]])</f>
        <v>3</v>
      </c>
      <c r="D2218" t="s">
        <v>1856</v>
      </c>
      <c r="E2218" t="s">
        <v>123</v>
      </c>
      <c r="F2218" t="s">
        <v>11</v>
      </c>
      <c r="G2218" t="s">
        <v>18</v>
      </c>
      <c r="H2218" t="s">
        <v>1973</v>
      </c>
      <c r="I2218">
        <v>150.41</v>
      </c>
      <c r="J2218">
        <v>9</v>
      </c>
      <c r="K2218">
        <v>-33.840000000000003</v>
      </c>
    </row>
    <row r="2219" spans="1:11" ht="16.5" x14ac:dyDescent="0.3">
      <c r="A2219" s="1">
        <v>42086</v>
      </c>
      <c r="B2219" s="5">
        <f>YEAR(Table1[[#This Row],[Order Date]])</f>
        <v>2015</v>
      </c>
      <c r="C2219" s="5">
        <f>MONTH(Table1[[#This Row],[Order Date]])</f>
        <v>3</v>
      </c>
      <c r="D2219" t="s">
        <v>1373</v>
      </c>
      <c r="E2219" t="s">
        <v>10</v>
      </c>
      <c r="F2219" t="s">
        <v>34</v>
      </c>
      <c r="G2219" t="s">
        <v>35</v>
      </c>
      <c r="H2219" t="s">
        <v>699</v>
      </c>
      <c r="I2219">
        <v>107.77</v>
      </c>
      <c r="J2219">
        <v>2</v>
      </c>
      <c r="K2219">
        <v>-29.25</v>
      </c>
    </row>
    <row r="2220" spans="1:11" ht="16.5" x14ac:dyDescent="0.3">
      <c r="A2220" s="1">
        <v>42086</v>
      </c>
      <c r="B2220" s="5">
        <f>YEAR(Table1[[#This Row],[Order Date]])</f>
        <v>2015</v>
      </c>
      <c r="C2220" s="5">
        <f>MONTH(Table1[[#This Row],[Order Date]])</f>
        <v>3</v>
      </c>
      <c r="D2220" t="s">
        <v>1023</v>
      </c>
      <c r="E2220" t="s">
        <v>70</v>
      </c>
      <c r="F2220" t="s">
        <v>11</v>
      </c>
      <c r="G2220" t="s">
        <v>43</v>
      </c>
      <c r="H2220" t="s">
        <v>160</v>
      </c>
      <c r="I2220">
        <v>31.56</v>
      </c>
      <c r="J2220">
        <v>4</v>
      </c>
      <c r="K2220">
        <v>14.2</v>
      </c>
    </row>
    <row r="2221" spans="1:11" ht="16.5" x14ac:dyDescent="0.3">
      <c r="A2221" s="1">
        <v>42086</v>
      </c>
      <c r="B2221" s="5">
        <f>YEAR(Table1[[#This Row],[Order Date]])</f>
        <v>2015</v>
      </c>
      <c r="C2221" s="5">
        <f>MONTH(Table1[[#This Row],[Order Date]])</f>
        <v>3</v>
      </c>
      <c r="D2221" t="s">
        <v>1023</v>
      </c>
      <c r="E2221" t="s">
        <v>70</v>
      </c>
      <c r="F2221" t="s">
        <v>11</v>
      </c>
      <c r="G2221" t="s">
        <v>18</v>
      </c>
      <c r="H2221" t="s">
        <v>251</v>
      </c>
      <c r="I2221">
        <v>27.92</v>
      </c>
      <c r="J2221">
        <v>4</v>
      </c>
      <c r="K2221">
        <v>0.56000000000000005</v>
      </c>
    </row>
    <row r="2222" spans="1:11" ht="16.5" x14ac:dyDescent="0.3">
      <c r="A2222" s="1">
        <v>42086</v>
      </c>
      <c r="B2222" s="5">
        <f>YEAR(Table1[[#This Row],[Order Date]])</f>
        <v>2015</v>
      </c>
      <c r="C2222" s="5">
        <f>MONTH(Table1[[#This Row],[Order Date]])</f>
        <v>3</v>
      </c>
      <c r="D2222" t="s">
        <v>788</v>
      </c>
      <c r="E2222" t="s">
        <v>27</v>
      </c>
      <c r="F2222" t="s">
        <v>11</v>
      </c>
      <c r="G2222" t="s">
        <v>12</v>
      </c>
      <c r="H2222" t="s">
        <v>135</v>
      </c>
      <c r="I2222">
        <v>33.36</v>
      </c>
      <c r="J2222">
        <v>4</v>
      </c>
      <c r="K2222">
        <v>16.68</v>
      </c>
    </row>
    <row r="2223" spans="1:11" ht="16.5" x14ac:dyDescent="0.3">
      <c r="A2223" s="1">
        <v>42086</v>
      </c>
      <c r="B2223" s="5">
        <f>YEAR(Table1[[#This Row],[Order Date]])</f>
        <v>2015</v>
      </c>
      <c r="C2223" s="5">
        <f>MONTH(Table1[[#This Row],[Order Date]])</f>
        <v>3</v>
      </c>
      <c r="D2223" t="s">
        <v>1438</v>
      </c>
      <c r="E2223" t="s">
        <v>27</v>
      </c>
      <c r="F2223" t="s">
        <v>11</v>
      </c>
      <c r="G2223" t="s">
        <v>12</v>
      </c>
      <c r="H2223" t="s">
        <v>97</v>
      </c>
      <c r="I2223">
        <v>192.72</v>
      </c>
      <c r="J2223">
        <v>11</v>
      </c>
      <c r="K2223">
        <v>92.51</v>
      </c>
    </row>
    <row r="2224" spans="1:11" ht="16.5" x14ac:dyDescent="0.3">
      <c r="A2224" s="1">
        <v>42086</v>
      </c>
      <c r="B2224" s="5">
        <f>YEAR(Table1[[#This Row],[Order Date]])</f>
        <v>2015</v>
      </c>
      <c r="C2224" s="5">
        <f>MONTH(Table1[[#This Row],[Order Date]])</f>
        <v>3</v>
      </c>
      <c r="D2224" t="s">
        <v>1438</v>
      </c>
      <c r="E2224" t="s">
        <v>27</v>
      </c>
      <c r="F2224" t="s">
        <v>39</v>
      </c>
      <c r="G2224" t="s">
        <v>52</v>
      </c>
      <c r="H2224" t="s">
        <v>198</v>
      </c>
      <c r="I2224">
        <v>239.97</v>
      </c>
      <c r="J2224">
        <v>3</v>
      </c>
      <c r="K2224">
        <v>86.39</v>
      </c>
    </row>
    <row r="2225" spans="1:11" ht="16.5" x14ac:dyDescent="0.3">
      <c r="A2225" s="1">
        <v>42087</v>
      </c>
      <c r="B2225" s="5">
        <f>YEAR(Table1[[#This Row],[Order Date]])</f>
        <v>2015</v>
      </c>
      <c r="C2225" s="5">
        <f>MONTH(Table1[[#This Row],[Order Date]])</f>
        <v>3</v>
      </c>
      <c r="D2225" t="s">
        <v>910</v>
      </c>
      <c r="E2225" t="s">
        <v>15</v>
      </c>
      <c r="F2225" t="s">
        <v>34</v>
      </c>
      <c r="G2225" t="s">
        <v>74</v>
      </c>
      <c r="H2225" t="s">
        <v>719</v>
      </c>
      <c r="I2225">
        <v>359.06</v>
      </c>
      <c r="J2225">
        <v>3</v>
      </c>
      <c r="K2225">
        <v>-35.909999999999997</v>
      </c>
    </row>
    <row r="2226" spans="1:11" ht="16.5" x14ac:dyDescent="0.3">
      <c r="A2226" s="1">
        <v>42087</v>
      </c>
      <c r="B2226" s="5">
        <f>YEAR(Table1[[#This Row],[Order Date]])</f>
        <v>2015</v>
      </c>
      <c r="C2226" s="5">
        <f>MONTH(Table1[[#This Row],[Order Date]])</f>
        <v>3</v>
      </c>
      <c r="D2226" t="s">
        <v>1974</v>
      </c>
      <c r="E2226" t="s">
        <v>123</v>
      </c>
      <c r="F2226" t="s">
        <v>11</v>
      </c>
      <c r="G2226" t="s">
        <v>92</v>
      </c>
      <c r="H2226" t="s">
        <v>1975</v>
      </c>
      <c r="I2226">
        <v>6.99</v>
      </c>
      <c r="J2226">
        <v>2</v>
      </c>
      <c r="K2226">
        <v>0.52</v>
      </c>
    </row>
    <row r="2227" spans="1:11" ht="16.5" x14ac:dyDescent="0.3">
      <c r="A2227" s="1">
        <v>42087</v>
      </c>
      <c r="B2227" s="5">
        <f>YEAR(Table1[[#This Row],[Order Date]])</f>
        <v>2015</v>
      </c>
      <c r="C2227" s="5">
        <f>MONTH(Table1[[#This Row],[Order Date]])</f>
        <v>3</v>
      </c>
      <c r="D2227" t="s">
        <v>1744</v>
      </c>
      <c r="E2227" t="s">
        <v>164</v>
      </c>
      <c r="F2227" t="s">
        <v>34</v>
      </c>
      <c r="G2227" t="s">
        <v>47</v>
      </c>
      <c r="H2227" t="s">
        <v>1976</v>
      </c>
      <c r="I2227">
        <v>46.9</v>
      </c>
      <c r="J2227">
        <v>5</v>
      </c>
      <c r="K2227">
        <v>13.13</v>
      </c>
    </row>
    <row r="2228" spans="1:11" ht="16.5" x14ac:dyDescent="0.3">
      <c r="A2228" s="1">
        <v>42089</v>
      </c>
      <c r="B2228" s="5">
        <f>YEAR(Table1[[#This Row],[Order Date]])</f>
        <v>2015</v>
      </c>
      <c r="C2228" s="5">
        <f>MONTH(Table1[[#This Row],[Order Date]])</f>
        <v>3</v>
      </c>
      <c r="D2228" t="s">
        <v>1977</v>
      </c>
      <c r="E2228" t="s">
        <v>123</v>
      </c>
      <c r="F2228" t="s">
        <v>11</v>
      </c>
      <c r="G2228" t="s">
        <v>12</v>
      </c>
      <c r="H2228" t="s">
        <v>1158</v>
      </c>
      <c r="I2228">
        <v>74.349999999999994</v>
      </c>
      <c r="J2228">
        <v>3</v>
      </c>
      <c r="K2228">
        <v>23.24</v>
      </c>
    </row>
    <row r="2229" spans="1:11" ht="16.5" x14ac:dyDescent="0.3">
      <c r="A2229" s="1">
        <v>42089</v>
      </c>
      <c r="B2229" s="5">
        <f>YEAR(Table1[[#This Row],[Order Date]])</f>
        <v>2015</v>
      </c>
      <c r="C2229" s="5">
        <f>MONTH(Table1[[#This Row],[Order Date]])</f>
        <v>3</v>
      </c>
      <c r="D2229" t="s">
        <v>1104</v>
      </c>
      <c r="E2229" t="s">
        <v>23</v>
      </c>
      <c r="F2229" t="s">
        <v>11</v>
      </c>
      <c r="G2229" t="s">
        <v>12</v>
      </c>
      <c r="H2229" t="s">
        <v>1978</v>
      </c>
      <c r="I2229">
        <v>40.03</v>
      </c>
      <c r="J2229">
        <v>6</v>
      </c>
      <c r="K2229">
        <v>12.51</v>
      </c>
    </row>
    <row r="2230" spans="1:11" ht="16.5" x14ac:dyDescent="0.3">
      <c r="A2230" s="1">
        <v>42089</v>
      </c>
      <c r="B2230" s="5">
        <f>YEAR(Table1[[#This Row],[Order Date]])</f>
        <v>2015</v>
      </c>
      <c r="C2230" s="5">
        <f>MONTH(Table1[[#This Row],[Order Date]])</f>
        <v>3</v>
      </c>
      <c r="D2230" t="s">
        <v>1104</v>
      </c>
      <c r="E2230" t="s">
        <v>23</v>
      </c>
      <c r="F2230" t="s">
        <v>39</v>
      </c>
      <c r="G2230" t="s">
        <v>52</v>
      </c>
      <c r="H2230" t="s">
        <v>1325</v>
      </c>
      <c r="I2230">
        <v>16.78</v>
      </c>
      <c r="J2230">
        <v>3</v>
      </c>
      <c r="K2230">
        <v>5.03</v>
      </c>
    </row>
    <row r="2231" spans="1:11" ht="16.5" x14ac:dyDescent="0.3">
      <c r="A2231" s="1">
        <v>42089</v>
      </c>
      <c r="B2231" s="5">
        <f>YEAR(Table1[[#This Row],[Order Date]])</f>
        <v>2015</v>
      </c>
      <c r="C2231" s="5">
        <f>MONTH(Table1[[#This Row],[Order Date]])</f>
        <v>3</v>
      </c>
      <c r="D2231" t="s">
        <v>738</v>
      </c>
      <c r="E2231" t="s">
        <v>164</v>
      </c>
      <c r="F2231" t="s">
        <v>34</v>
      </c>
      <c r="G2231" t="s">
        <v>145</v>
      </c>
      <c r="H2231" t="s">
        <v>404</v>
      </c>
      <c r="I2231">
        <v>3393.68</v>
      </c>
      <c r="J2231">
        <v>8</v>
      </c>
      <c r="K2231">
        <v>610.86</v>
      </c>
    </row>
    <row r="2232" spans="1:11" ht="16.5" x14ac:dyDescent="0.3">
      <c r="A2232" s="1">
        <v>42089</v>
      </c>
      <c r="B2232" s="5">
        <f>YEAR(Table1[[#This Row],[Order Date]])</f>
        <v>2015</v>
      </c>
      <c r="C2232" s="5">
        <f>MONTH(Table1[[#This Row],[Order Date]])</f>
        <v>3</v>
      </c>
      <c r="D2232" t="s">
        <v>1401</v>
      </c>
      <c r="E2232" t="s">
        <v>149</v>
      </c>
      <c r="F2232" t="s">
        <v>11</v>
      </c>
      <c r="G2232" t="s">
        <v>18</v>
      </c>
      <c r="H2232" t="s">
        <v>1384</v>
      </c>
      <c r="I2232">
        <v>1085.42</v>
      </c>
      <c r="J2232">
        <v>7</v>
      </c>
      <c r="K2232">
        <v>282.20999999999998</v>
      </c>
    </row>
    <row r="2233" spans="1:11" ht="16.5" x14ac:dyDescent="0.3">
      <c r="A2233" s="1">
        <v>42089</v>
      </c>
      <c r="B2233" s="5">
        <f>YEAR(Table1[[#This Row],[Order Date]])</f>
        <v>2015</v>
      </c>
      <c r="C2233" s="5">
        <f>MONTH(Table1[[#This Row],[Order Date]])</f>
        <v>3</v>
      </c>
      <c r="D2233" t="s">
        <v>1401</v>
      </c>
      <c r="E2233" t="s">
        <v>149</v>
      </c>
      <c r="F2233" t="s">
        <v>11</v>
      </c>
      <c r="G2233" t="s">
        <v>92</v>
      </c>
      <c r="H2233" t="s">
        <v>1979</v>
      </c>
      <c r="I2233">
        <v>13.11</v>
      </c>
      <c r="J2233">
        <v>3</v>
      </c>
      <c r="K2233">
        <v>3.41</v>
      </c>
    </row>
    <row r="2234" spans="1:11" ht="16.5" x14ac:dyDescent="0.3">
      <c r="A2234" s="1">
        <v>42090</v>
      </c>
      <c r="B2234" s="5">
        <f>YEAR(Table1[[#This Row],[Order Date]])</f>
        <v>2015</v>
      </c>
      <c r="C2234" s="5">
        <f>MONTH(Table1[[#This Row],[Order Date]])</f>
        <v>3</v>
      </c>
      <c r="D2234" t="s">
        <v>107</v>
      </c>
      <c r="E2234" t="s">
        <v>164</v>
      </c>
      <c r="F2234" t="s">
        <v>11</v>
      </c>
      <c r="G2234" t="s">
        <v>18</v>
      </c>
      <c r="H2234" t="s">
        <v>435</v>
      </c>
      <c r="I2234">
        <v>83.7</v>
      </c>
      <c r="J2234">
        <v>5</v>
      </c>
      <c r="K2234">
        <v>3.35</v>
      </c>
    </row>
    <row r="2235" spans="1:11" ht="16.5" x14ac:dyDescent="0.3">
      <c r="A2235" s="1">
        <v>42091</v>
      </c>
      <c r="B2235" s="5">
        <f>YEAR(Table1[[#This Row],[Order Date]])</f>
        <v>2015</v>
      </c>
      <c r="C2235" s="5">
        <f>MONTH(Table1[[#This Row],[Order Date]])</f>
        <v>3</v>
      </c>
      <c r="D2235" t="s">
        <v>1633</v>
      </c>
      <c r="E2235" t="s">
        <v>27</v>
      </c>
      <c r="F2235" t="s">
        <v>39</v>
      </c>
      <c r="G2235" t="s">
        <v>52</v>
      </c>
      <c r="H2235" t="s">
        <v>1980</v>
      </c>
      <c r="I2235">
        <v>166.24</v>
      </c>
      <c r="J2235">
        <v>1</v>
      </c>
      <c r="K2235">
        <v>24.94</v>
      </c>
    </row>
    <row r="2236" spans="1:11" ht="16.5" x14ac:dyDescent="0.3">
      <c r="A2236" s="1">
        <v>42091</v>
      </c>
      <c r="B2236" s="5">
        <f>YEAR(Table1[[#This Row],[Order Date]])</f>
        <v>2015</v>
      </c>
      <c r="C2236" s="5">
        <f>MONTH(Table1[[#This Row],[Order Date]])</f>
        <v>3</v>
      </c>
      <c r="D2236" t="s">
        <v>1633</v>
      </c>
      <c r="E2236" t="s">
        <v>27</v>
      </c>
      <c r="F2236" t="s">
        <v>11</v>
      </c>
      <c r="G2236" t="s">
        <v>12</v>
      </c>
      <c r="H2236" t="s">
        <v>1981</v>
      </c>
      <c r="I2236">
        <v>33.4</v>
      </c>
      <c r="J2236">
        <v>5</v>
      </c>
      <c r="K2236">
        <v>16.03</v>
      </c>
    </row>
    <row r="2237" spans="1:11" ht="16.5" x14ac:dyDescent="0.3">
      <c r="A2237" s="1">
        <v>42091</v>
      </c>
      <c r="B2237" s="5">
        <f>YEAR(Table1[[#This Row],[Order Date]])</f>
        <v>2015</v>
      </c>
      <c r="C2237" s="5">
        <f>MONTH(Table1[[#This Row],[Order Date]])</f>
        <v>3</v>
      </c>
      <c r="D2237" t="s">
        <v>280</v>
      </c>
      <c r="E2237" t="s">
        <v>23</v>
      </c>
      <c r="F2237" t="s">
        <v>11</v>
      </c>
      <c r="G2237" t="s">
        <v>12</v>
      </c>
      <c r="H2237" t="s">
        <v>708</v>
      </c>
      <c r="I2237">
        <v>15.55</v>
      </c>
      <c r="J2237">
        <v>3</v>
      </c>
      <c r="K2237">
        <v>5.44</v>
      </c>
    </row>
    <row r="2238" spans="1:11" ht="16.5" x14ac:dyDescent="0.3">
      <c r="A2238" s="1">
        <v>42091</v>
      </c>
      <c r="B2238" s="5">
        <f>YEAR(Table1[[#This Row],[Order Date]])</f>
        <v>2015</v>
      </c>
      <c r="C2238" s="5">
        <f>MONTH(Table1[[#This Row],[Order Date]])</f>
        <v>3</v>
      </c>
      <c r="D2238" t="s">
        <v>280</v>
      </c>
      <c r="E2238" t="s">
        <v>23</v>
      </c>
      <c r="F2238" t="s">
        <v>11</v>
      </c>
      <c r="G2238" t="s">
        <v>12</v>
      </c>
      <c r="H2238" t="s">
        <v>1403</v>
      </c>
      <c r="I2238">
        <v>5.23</v>
      </c>
      <c r="J2238">
        <v>1</v>
      </c>
      <c r="K2238">
        <v>1.7</v>
      </c>
    </row>
    <row r="2239" spans="1:11" ht="16.5" x14ac:dyDescent="0.3">
      <c r="A2239" s="1">
        <v>42091</v>
      </c>
      <c r="B2239" s="5">
        <f>YEAR(Table1[[#This Row],[Order Date]])</f>
        <v>2015</v>
      </c>
      <c r="C2239" s="5">
        <f>MONTH(Table1[[#This Row],[Order Date]])</f>
        <v>3</v>
      </c>
      <c r="D2239" t="s">
        <v>681</v>
      </c>
      <c r="E2239" t="s">
        <v>149</v>
      </c>
      <c r="F2239" t="s">
        <v>11</v>
      </c>
      <c r="G2239" t="s">
        <v>63</v>
      </c>
      <c r="H2239" t="s">
        <v>770</v>
      </c>
      <c r="I2239">
        <v>22.92</v>
      </c>
      <c r="J2239">
        <v>3</v>
      </c>
      <c r="K2239">
        <v>11.23</v>
      </c>
    </row>
    <row r="2240" spans="1:11" ht="16.5" x14ac:dyDescent="0.3">
      <c r="A2240" s="1">
        <v>42092</v>
      </c>
      <c r="B2240" s="5">
        <f>YEAR(Table1[[#This Row],[Order Date]])</f>
        <v>2015</v>
      </c>
      <c r="C2240" s="5">
        <f>MONTH(Table1[[#This Row],[Order Date]])</f>
        <v>3</v>
      </c>
      <c r="D2240" t="s">
        <v>1357</v>
      </c>
      <c r="E2240" t="s">
        <v>123</v>
      </c>
      <c r="F2240" t="s">
        <v>34</v>
      </c>
      <c r="G2240" t="s">
        <v>35</v>
      </c>
      <c r="H2240" t="s">
        <v>1982</v>
      </c>
      <c r="I2240">
        <v>1166.92</v>
      </c>
      <c r="J2240">
        <v>5</v>
      </c>
      <c r="K2240">
        <v>131.28</v>
      </c>
    </row>
    <row r="2241" spans="1:11" ht="16.5" x14ac:dyDescent="0.3">
      <c r="A2241" s="1">
        <v>42092</v>
      </c>
      <c r="B2241" s="5">
        <f>YEAR(Table1[[#This Row],[Order Date]])</f>
        <v>2015</v>
      </c>
      <c r="C2241" s="5">
        <f>MONTH(Table1[[#This Row],[Order Date]])</f>
        <v>3</v>
      </c>
      <c r="D2241" t="s">
        <v>1426</v>
      </c>
      <c r="E2241" t="s">
        <v>164</v>
      </c>
      <c r="F2241" t="s">
        <v>11</v>
      </c>
      <c r="G2241" t="s">
        <v>92</v>
      </c>
      <c r="H2241" t="s">
        <v>1983</v>
      </c>
      <c r="I2241">
        <v>73.28</v>
      </c>
      <c r="J2241">
        <v>4</v>
      </c>
      <c r="K2241">
        <v>21.25</v>
      </c>
    </row>
    <row r="2242" spans="1:11" ht="16.5" x14ac:dyDescent="0.3">
      <c r="A2242" s="1">
        <v>42092</v>
      </c>
      <c r="B2242" s="5">
        <f>YEAR(Table1[[#This Row],[Order Date]])</f>
        <v>2015</v>
      </c>
      <c r="C2242" s="5">
        <f>MONTH(Table1[[#This Row],[Order Date]])</f>
        <v>3</v>
      </c>
      <c r="D2242" t="s">
        <v>289</v>
      </c>
      <c r="E2242" t="s">
        <v>27</v>
      </c>
      <c r="F2242" t="s">
        <v>11</v>
      </c>
      <c r="G2242" t="s">
        <v>12</v>
      </c>
      <c r="H2242" t="s">
        <v>1984</v>
      </c>
      <c r="I2242">
        <v>212.64</v>
      </c>
      <c r="J2242">
        <v>6</v>
      </c>
      <c r="K2242">
        <v>99.94</v>
      </c>
    </row>
    <row r="2243" spans="1:11" ht="16.5" x14ac:dyDescent="0.3">
      <c r="A2243" s="1">
        <v>42092</v>
      </c>
      <c r="B2243" s="5">
        <f>YEAR(Table1[[#This Row],[Order Date]])</f>
        <v>2015</v>
      </c>
      <c r="C2243" s="5">
        <f>MONTH(Table1[[#This Row],[Order Date]])</f>
        <v>3</v>
      </c>
      <c r="D2243" t="s">
        <v>289</v>
      </c>
      <c r="E2243" t="s">
        <v>27</v>
      </c>
      <c r="F2243" t="s">
        <v>11</v>
      </c>
      <c r="G2243" t="s">
        <v>12</v>
      </c>
      <c r="H2243" t="s">
        <v>1673</v>
      </c>
      <c r="I2243">
        <v>9.8699999999999992</v>
      </c>
      <c r="J2243">
        <v>3</v>
      </c>
      <c r="K2243">
        <v>4.54</v>
      </c>
    </row>
    <row r="2244" spans="1:11" ht="16.5" x14ac:dyDescent="0.3">
      <c r="A2244" s="1">
        <v>42092</v>
      </c>
      <c r="B2244" s="5">
        <f>YEAR(Table1[[#This Row],[Order Date]])</f>
        <v>2015</v>
      </c>
      <c r="C2244" s="5">
        <f>MONTH(Table1[[#This Row],[Order Date]])</f>
        <v>3</v>
      </c>
      <c r="D2244" t="s">
        <v>289</v>
      </c>
      <c r="E2244" t="s">
        <v>27</v>
      </c>
      <c r="F2244" t="s">
        <v>39</v>
      </c>
      <c r="G2244" t="s">
        <v>52</v>
      </c>
      <c r="H2244" t="s">
        <v>1985</v>
      </c>
      <c r="I2244">
        <v>53.25</v>
      </c>
      <c r="J2244">
        <v>3</v>
      </c>
      <c r="K2244">
        <v>20.77</v>
      </c>
    </row>
    <row r="2245" spans="1:11" ht="16.5" x14ac:dyDescent="0.3">
      <c r="A2245" s="1">
        <v>42092</v>
      </c>
      <c r="B2245" s="5">
        <f>YEAR(Table1[[#This Row],[Order Date]])</f>
        <v>2015</v>
      </c>
      <c r="C2245" s="5">
        <f>MONTH(Table1[[#This Row],[Order Date]])</f>
        <v>3</v>
      </c>
      <c r="D2245" t="s">
        <v>289</v>
      </c>
      <c r="E2245" t="s">
        <v>27</v>
      </c>
      <c r="F2245" t="s">
        <v>34</v>
      </c>
      <c r="G2245" t="s">
        <v>47</v>
      </c>
      <c r="H2245" t="s">
        <v>1162</v>
      </c>
      <c r="I2245">
        <v>19.920000000000002</v>
      </c>
      <c r="J2245">
        <v>3</v>
      </c>
      <c r="K2245">
        <v>9.56</v>
      </c>
    </row>
    <row r="2246" spans="1:11" ht="16.5" x14ac:dyDescent="0.3">
      <c r="A2246" s="1">
        <v>42092</v>
      </c>
      <c r="B2246" s="5">
        <f>YEAR(Table1[[#This Row],[Order Date]])</f>
        <v>2015</v>
      </c>
      <c r="C2246" s="5">
        <f>MONTH(Table1[[#This Row],[Order Date]])</f>
        <v>3</v>
      </c>
      <c r="D2246" t="s">
        <v>307</v>
      </c>
      <c r="E2246" t="s">
        <v>55</v>
      </c>
      <c r="F2246" t="s">
        <v>11</v>
      </c>
      <c r="G2246" t="s">
        <v>24</v>
      </c>
      <c r="H2246" t="s">
        <v>326</v>
      </c>
      <c r="I2246">
        <v>5.56</v>
      </c>
      <c r="J2246">
        <v>2</v>
      </c>
      <c r="K2246">
        <v>1.45</v>
      </c>
    </row>
    <row r="2247" spans="1:11" ht="16.5" x14ac:dyDescent="0.3">
      <c r="A2247" s="1">
        <v>42092</v>
      </c>
      <c r="B2247" s="5">
        <f>YEAR(Table1[[#This Row],[Order Date]])</f>
        <v>2015</v>
      </c>
      <c r="C2247" s="5">
        <f>MONTH(Table1[[#This Row],[Order Date]])</f>
        <v>3</v>
      </c>
      <c r="D2247" t="s">
        <v>1986</v>
      </c>
      <c r="E2247" t="s">
        <v>149</v>
      </c>
      <c r="F2247" t="s">
        <v>11</v>
      </c>
      <c r="G2247" t="s">
        <v>12</v>
      </c>
      <c r="H2247" t="s">
        <v>1987</v>
      </c>
      <c r="I2247">
        <v>17.64</v>
      </c>
      <c r="J2247">
        <v>4</v>
      </c>
      <c r="K2247">
        <v>8.11</v>
      </c>
    </row>
    <row r="2248" spans="1:11" ht="16.5" x14ac:dyDescent="0.3">
      <c r="A2248" s="1">
        <v>42093</v>
      </c>
      <c r="B2248" s="5">
        <f>YEAR(Table1[[#This Row],[Order Date]])</f>
        <v>2015</v>
      </c>
      <c r="C2248" s="5">
        <f>MONTH(Table1[[#This Row],[Order Date]])</f>
        <v>3</v>
      </c>
      <c r="D2248" t="s">
        <v>1446</v>
      </c>
      <c r="E2248" t="s">
        <v>15</v>
      </c>
      <c r="F2248" t="s">
        <v>11</v>
      </c>
      <c r="G2248" t="s">
        <v>12</v>
      </c>
      <c r="H2248" t="s">
        <v>1418</v>
      </c>
      <c r="I2248">
        <v>23.52</v>
      </c>
      <c r="J2248">
        <v>5</v>
      </c>
      <c r="K2248">
        <v>8.5299999999999994</v>
      </c>
    </row>
    <row r="2249" spans="1:11" ht="16.5" x14ac:dyDescent="0.3">
      <c r="A2249" s="1">
        <v>42093</v>
      </c>
      <c r="B2249" s="5">
        <f>YEAR(Table1[[#This Row],[Order Date]])</f>
        <v>2015</v>
      </c>
      <c r="C2249" s="5">
        <f>MONTH(Table1[[#This Row],[Order Date]])</f>
        <v>3</v>
      </c>
      <c r="D2249" t="s">
        <v>1446</v>
      </c>
      <c r="E2249" t="s">
        <v>15</v>
      </c>
      <c r="F2249" t="s">
        <v>39</v>
      </c>
      <c r="G2249" t="s">
        <v>40</v>
      </c>
      <c r="H2249" t="s">
        <v>163</v>
      </c>
      <c r="I2249">
        <v>180.96</v>
      </c>
      <c r="J2249">
        <v>5</v>
      </c>
      <c r="K2249">
        <v>13.57</v>
      </c>
    </row>
    <row r="2250" spans="1:11" ht="16.5" x14ac:dyDescent="0.3">
      <c r="A2250" s="1">
        <v>42093</v>
      </c>
      <c r="B2250" s="5">
        <f>YEAR(Table1[[#This Row],[Order Date]])</f>
        <v>2015</v>
      </c>
      <c r="C2250" s="5">
        <f>MONTH(Table1[[#This Row],[Order Date]])</f>
        <v>3</v>
      </c>
      <c r="D2250" t="s">
        <v>398</v>
      </c>
      <c r="E2250" t="s">
        <v>15</v>
      </c>
      <c r="F2250" t="s">
        <v>34</v>
      </c>
      <c r="G2250" t="s">
        <v>35</v>
      </c>
      <c r="H2250" t="s">
        <v>1435</v>
      </c>
      <c r="I2250">
        <v>366.74</v>
      </c>
      <c r="J2250">
        <v>4</v>
      </c>
      <c r="K2250">
        <v>-110.02</v>
      </c>
    </row>
    <row r="2251" spans="1:11" ht="16.5" x14ac:dyDescent="0.3">
      <c r="A2251" s="1">
        <v>42094</v>
      </c>
      <c r="B2251" s="5">
        <f>YEAR(Table1[[#This Row],[Order Date]])</f>
        <v>2015</v>
      </c>
      <c r="C2251" s="5">
        <f>MONTH(Table1[[#This Row],[Order Date]])</f>
        <v>3</v>
      </c>
      <c r="D2251" t="s">
        <v>475</v>
      </c>
      <c r="E2251" t="s">
        <v>123</v>
      </c>
      <c r="F2251" t="s">
        <v>39</v>
      </c>
      <c r="G2251" t="s">
        <v>40</v>
      </c>
      <c r="H2251" t="s">
        <v>1988</v>
      </c>
      <c r="I2251">
        <v>79.959999999999994</v>
      </c>
      <c r="J2251">
        <v>5</v>
      </c>
      <c r="K2251">
        <v>27.99</v>
      </c>
    </row>
    <row r="2252" spans="1:11" ht="16.5" x14ac:dyDescent="0.3">
      <c r="A2252" s="1">
        <v>42094</v>
      </c>
      <c r="B2252" s="5">
        <f>YEAR(Table1[[#This Row],[Order Date]])</f>
        <v>2015</v>
      </c>
      <c r="C2252" s="5">
        <f>MONTH(Table1[[#This Row],[Order Date]])</f>
        <v>3</v>
      </c>
      <c r="D2252" t="s">
        <v>922</v>
      </c>
      <c r="E2252" t="s">
        <v>10</v>
      </c>
      <c r="F2252" t="s">
        <v>11</v>
      </c>
      <c r="G2252" t="s">
        <v>12</v>
      </c>
      <c r="H2252" t="s">
        <v>1989</v>
      </c>
      <c r="I2252">
        <v>98.38</v>
      </c>
      <c r="J2252">
        <v>3</v>
      </c>
      <c r="K2252">
        <v>35.659999999999997</v>
      </c>
    </row>
    <row r="2253" spans="1:11" ht="16.5" x14ac:dyDescent="0.3">
      <c r="A2253" s="1">
        <v>42094</v>
      </c>
      <c r="B2253" s="5">
        <f>YEAR(Table1[[#This Row],[Order Date]])</f>
        <v>2015</v>
      </c>
      <c r="C2253" s="5">
        <f>MONTH(Table1[[#This Row],[Order Date]])</f>
        <v>3</v>
      </c>
      <c r="D2253" t="s">
        <v>922</v>
      </c>
      <c r="E2253" t="s">
        <v>10</v>
      </c>
      <c r="F2253" t="s">
        <v>34</v>
      </c>
      <c r="G2253" t="s">
        <v>47</v>
      </c>
      <c r="H2253" t="s">
        <v>1990</v>
      </c>
      <c r="I2253">
        <v>22.38</v>
      </c>
      <c r="J2253">
        <v>3</v>
      </c>
      <c r="K2253">
        <v>-7.83</v>
      </c>
    </row>
    <row r="2254" spans="1:11" ht="16.5" x14ac:dyDescent="0.3">
      <c r="A2254" s="1">
        <v>42096</v>
      </c>
      <c r="B2254" s="5">
        <f>YEAR(Table1[[#This Row],[Order Date]])</f>
        <v>2015</v>
      </c>
      <c r="C2254" s="5">
        <f>MONTH(Table1[[#This Row],[Order Date]])</f>
        <v>4</v>
      </c>
      <c r="D2254" t="s">
        <v>1991</v>
      </c>
      <c r="E2254" t="s">
        <v>10</v>
      </c>
      <c r="F2254" t="s">
        <v>11</v>
      </c>
      <c r="G2254" t="s">
        <v>92</v>
      </c>
      <c r="H2254" t="s">
        <v>1640</v>
      </c>
      <c r="I2254">
        <v>32.19</v>
      </c>
      <c r="J2254">
        <v>2</v>
      </c>
      <c r="K2254">
        <v>-80.48</v>
      </c>
    </row>
    <row r="2255" spans="1:11" ht="16.5" x14ac:dyDescent="0.3">
      <c r="A2255" s="1">
        <v>42096</v>
      </c>
      <c r="B2255" s="5">
        <f>YEAR(Table1[[#This Row],[Order Date]])</f>
        <v>2015</v>
      </c>
      <c r="C2255" s="5">
        <f>MONTH(Table1[[#This Row],[Order Date]])</f>
        <v>4</v>
      </c>
      <c r="D2255" t="s">
        <v>1991</v>
      </c>
      <c r="E2255" t="s">
        <v>10</v>
      </c>
      <c r="F2255" t="s">
        <v>39</v>
      </c>
      <c r="G2255" t="s">
        <v>52</v>
      </c>
      <c r="H2255" t="s">
        <v>1422</v>
      </c>
      <c r="I2255">
        <v>50.12</v>
      </c>
      <c r="J2255">
        <v>7</v>
      </c>
      <c r="K2255">
        <v>-0.63</v>
      </c>
    </row>
    <row r="2256" spans="1:11" ht="16.5" x14ac:dyDescent="0.3">
      <c r="A2256" s="1">
        <v>42096</v>
      </c>
      <c r="B2256" s="5">
        <f>YEAR(Table1[[#This Row],[Order Date]])</f>
        <v>2015</v>
      </c>
      <c r="C2256" s="5">
        <f>MONTH(Table1[[#This Row],[Order Date]])</f>
        <v>4</v>
      </c>
      <c r="D2256" t="s">
        <v>1991</v>
      </c>
      <c r="E2256" t="s">
        <v>10</v>
      </c>
      <c r="F2256" t="s">
        <v>39</v>
      </c>
      <c r="G2256" t="s">
        <v>52</v>
      </c>
      <c r="H2256" t="s">
        <v>1992</v>
      </c>
      <c r="I2256">
        <v>47.98</v>
      </c>
      <c r="J2256">
        <v>3</v>
      </c>
      <c r="K2256">
        <v>1.8</v>
      </c>
    </row>
    <row r="2257" spans="1:11" ht="16.5" x14ac:dyDescent="0.3">
      <c r="A2257" s="1">
        <v>42096</v>
      </c>
      <c r="B2257" s="5">
        <f>YEAR(Table1[[#This Row],[Order Date]])</f>
        <v>2015</v>
      </c>
      <c r="C2257" s="5">
        <f>MONTH(Table1[[#This Row],[Order Date]])</f>
        <v>4</v>
      </c>
      <c r="D2257" t="s">
        <v>1788</v>
      </c>
      <c r="E2257" t="s">
        <v>10</v>
      </c>
      <c r="F2257" t="s">
        <v>11</v>
      </c>
      <c r="G2257" t="s">
        <v>20</v>
      </c>
      <c r="H2257" t="s">
        <v>1993</v>
      </c>
      <c r="I2257">
        <v>9.16</v>
      </c>
      <c r="J2257">
        <v>3</v>
      </c>
      <c r="K2257">
        <v>-13.73</v>
      </c>
    </row>
    <row r="2258" spans="1:11" ht="16.5" x14ac:dyDescent="0.3">
      <c r="A2258" s="1">
        <v>42096</v>
      </c>
      <c r="B2258" s="5">
        <f>YEAR(Table1[[#This Row],[Order Date]])</f>
        <v>2015</v>
      </c>
      <c r="C2258" s="5">
        <f>MONTH(Table1[[#This Row],[Order Date]])</f>
        <v>4</v>
      </c>
      <c r="D2258" t="s">
        <v>1994</v>
      </c>
      <c r="E2258" t="s">
        <v>27</v>
      </c>
      <c r="F2258" t="s">
        <v>39</v>
      </c>
      <c r="G2258" t="s">
        <v>302</v>
      </c>
      <c r="H2258" t="s">
        <v>1995</v>
      </c>
      <c r="I2258">
        <v>71.98</v>
      </c>
      <c r="J2258">
        <v>3</v>
      </c>
      <c r="K2258">
        <v>24.29</v>
      </c>
    </row>
    <row r="2259" spans="1:11" ht="16.5" x14ac:dyDescent="0.3">
      <c r="A2259" s="1">
        <v>42096</v>
      </c>
      <c r="B2259" s="5">
        <f>YEAR(Table1[[#This Row],[Order Date]])</f>
        <v>2015</v>
      </c>
      <c r="C2259" s="5">
        <f>MONTH(Table1[[#This Row],[Order Date]])</f>
        <v>4</v>
      </c>
      <c r="D2259" t="s">
        <v>1004</v>
      </c>
      <c r="E2259" t="s">
        <v>95</v>
      </c>
      <c r="F2259" t="s">
        <v>39</v>
      </c>
      <c r="G2259" t="s">
        <v>40</v>
      </c>
      <c r="H2259" t="s">
        <v>1764</v>
      </c>
      <c r="I2259">
        <v>87.8</v>
      </c>
      <c r="J2259">
        <v>5</v>
      </c>
      <c r="K2259">
        <v>32.93</v>
      </c>
    </row>
    <row r="2260" spans="1:11" ht="16.5" x14ac:dyDescent="0.3">
      <c r="A2260" s="1">
        <v>42098</v>
      </c>
      <c r="B2260" s="5">
        <f>YEAR(Table1[[#This Row],[Order Date]])</f>
        <v>2015</v>
      </c>
      <c r="C2260" s="5">
        <f>MONTH(Table1[[#This Row],[Order Date]])</f>
        <v>4</v>
      </c>
      <c r="D2260" t="s">
        <v>545</v>
      </c>
      <c r="E2260" t="s">
        <v>149</v>
      </c>
      <c r="F2260" t="s">
        <v>11</v>
      </c>
      <c r="G2260" t="s">
        <v>24</v>
      </c>
      <c r="H2260" t="s">
        <v>645</v>
      </c>
      <c r="I2260">
        <v>11.16</v>
      </c>
      <c r="J2260">
        <v>2</v>
      </c>
      <c r="K2260">
        <v>4.3499999999999996</v>
      </c>
    </row>
    <row r="2261" spans="1:11" ht="16.5" x14ac:dyDescent="0.3">
      <c r="A2261" s="1">
        <v>42098</v>
      </c>
      <c r="B2261" s="5">
        <f>YEAR(Table1[[#This Row],[Order Date]])</f>
        <v>2015</v>
      </c>
      <c r="C2261" s="5">
        <f>MONTH(Table1[[#This Row],[Order Date]])</f>
        <v>4</v>
      </c>
      <c r="D2261" t="s">
        <v>545</v>
      </c>
      <c r="E2261" t="s">
        <v>149</v>
      </c>
      <c r="F2261" t="s">
        <v>34</v>
      </c>
      <c r="G2261" t="s">
        <v>47</v>
      </c>
      <c r="H2261" t="s">
        <v>1996</v>
      </c>
      <c r="I2261">
        <v>108.4</v>
      </c>
      <c r="J2261">
        <v>2</v>
      </c>
      <c r="K2261">
        <v>22.76</v>
      </c>
    </row>
    <row r="2262" spans="1:11" ht="16.5" x14ac:dyDescent="0.3">
      <c r="A2262" s="1">
        <v>42098</v>
      </c>
      <c r="B2262" s="5">
        <f>YEAR(Table1[[#This Row],[Order Date]])</f>
        <v>2015</v>
      </c>
      <c r="C2262" s="5">
        <f>MONTH(Table1[[#This Row],[Order Date]])</f>
        <v>4</v>
      </c>
      <c r="D2262" t="s">
        <v>545</v>
      </c>
      <c r="E2262" t="s">
        <v>149</v>
      </c>
      <c r="F2262" t="s">
        <v>11</v>
      </c>
      <c r="G2262" t="s">
        <v>20</v>
      </c>
      <c r="H2262" t="s">
        <v>368</v>
      </c>
      <c r="I2262">
        <v>82.34</v>
      </c>
      <c r="J2262">
        <v>3</v>
      </c>
      <c r="K2262">
        <v>27.79</v>
      </c>
    </row>
    <row r="2263" spans="1:11" ht="16.5" x14ac:dyDescent="0.3">
      <c r="A2263" s="1">
        <v>42098</v>
      </c>
      <c r="B2263" s="5">
        <f>YEAR(Table1[[#This Row],[Order Date]])</f>
        <v>2015</v>
      </c>
      <c r="C2263" s="5">
        <f>MONTH(Table1[[#This Row],[Order Date]])</f>
        <v>4</v>
      </c>
      <c r="D2263" t="s">
        <v>545</v>
      </c>
      <c r="E2263" t="s">
        <v>149</v>
      </c>
      <c r="F2263" t="s">
        <v>11</v>
      </c>
      <c r="G2263" t="s">
        <v>20</v>
      </c>
      <c r="H2263" t="s">
        <v>423</v>
      </c>
      <c r="I2263">
        <v>9.09</v>
      </c>
      <c r="J2263">
        <v>4</v>
      </c>
      <c r="K2263">
        <v>3.29</v>
      </c>
    </row>
    <row r="2264" spans="1:11" ht="16.5" x14ac:dyDescent="0.3">
      <c r="A2264" s="1">
        <v>42098</v>
      </c>
      <c r="B2264" s="5">
        <f>YEAR(Table1[[#This Row],[Order Date]])</f>
        <v>2015</v>
      </c>
      <c r="C2264" s="5">
        <f>MONTH(Table1[[#This Row],[Order Date]])</f>
        <v>4</v>
      </c>
      <c r="D2264" t="s">
        <v>417</v>
      </c>
      <c r="E2264" t="s">
        <v>110</v>
      </c>
      <c r="F2264" t="s">
        <v>11</v>
      </c>
      <c r="G2264" t="s">
        <v>92</v>
      </c>
      <c r="H2264" t="s">
        <v>1997</v>
      </c>
      <c r="I2264">
        <v>644.08000000000004</v>
      </c>
      <c r="J2264">
        <v>2</v>
      </c>
      <c r="K2264">
        <v>107.35</v>
      </c>
    </row>
    <row r="2265" spans="1:11" ht="16.5" x14ac:dyDescent="0.3">
      <c r="A2265" s="1">
        <v>42098</v>
      </c>
      <c r="B2265" s="5">
        <f>YEAR(Table1[[#This Row],[Order Date]])</f>
        <v>2015</v>
      </c>
      <c r="C2265" s="5">
        <f>MONTH(Table1[[#This Row],[Order Date]])</f>
        <v>4</v>
      </c>
      <c r="D2265" t="s">
        <v>417</v>
      </c>
      <c r="E2265" t="s">
        <v>110</v>
      </c>
      <c r="F2265" t="s">
        <v>11</v>
      </c>
      <c r="G2265" t="s">
        <v>43</v>
      </c>
      <c r="H2265" t="s">
        <v>160</v>
      </c>
      <c r="I2265">
        <v>5.84</v>
      </c>
      <c r="J2265">
        <v>2</v>
      </c>
      <c r="K2265">
        <v>2.63</v>
      </c>
    </row>
    <row r="2266" spans="1:11" ht="16.5" x14ac:dyDescent="0.3">
      <c r="A2266" s="1">
        <v>42098</v>
      </c>
      <c r="B2266" s="5">
        <f>YEAR(Table1[[#This Row],[Order Date]])</f>
        <v>2015</v>
      </c>
      <c r="C2266" s="5">
        <f>MONTH(Table1[[#This Row],[Order Date]])</f>
        <v>4</v>
      </c>
      <c r="D2266" t="s">
        <v>417</v>
      </c>
      <c r="E2266" t="s">
        <v>110</v>
      </c>
      <c r="F2266" t="s">
        <v>11</v>
      </c>
      <c r="G2266" t="s">
        <v>20</v>
      </c>
      <c r="H2266" t="s">
        <v>1700</v>
      </c>
      <c r="I2266">
        <v>12.76</v>
      </c>
      <c r="J2266">
        <v>2</v>
      </c>
      <c r="K2266">
        <v>5.87</v>
      </c>
    </row>
    <row r="2267" spans="1:11" ht="16.5" x14ac:dyDescent="0.3">
      <c r="A2267" s="1">
        <v>42098</v>
      </c>
      <c r="B2267" s="5">
        <f>YEAR(Table1[[#This Row],[Order Date]])</f>
        <v>2015</v>
      </c>
      <c r="C2267" s="5">
        <f>MONTH(Table1[[#This Row],[Order Date]])</f>
        <v>4</v>
      </c>
      <c r="D2267" t="s">
        <v>417</v>
      </c>
      <c r="E2267" t="s">
        <v>110</v>
      </c>
      <c r="F2267" t="s">
        <v>39</v>
      </c>
      <c r="G2267" t="s">
        <v>40</v>
      </c>
      <c r="H2267" t="s">
        <v>1755</v>
      </c>
      <c r="I2267">
        <v>10.95</v>
      </c>
      <c r="J2267">
        <v>1</v>
      </c>
      <c r="K2267">
        <v>0.44</v>
      </c>
    </row>
    <row r="2268" spans="1:11" ht="16.5" x14ac:dyDescent="0.3">
      <c r="A2268" s="1">
        <v>42098</v>
      </c>
      <c r="B2268" s="5">
        <f>YEAR(Table1[[#This Row],[Order Date]])</f>
        <v>2015</v>
      </c>
      <c r="C2268" s="5">
        <f>MONTH(Table1[[#This Row],[Order Date]])</f>
        <v>4</v>
      </c>
      <c r="D2268" t="s">
        <v>417</v>
      </c>
      <c r="E2268" t="s">
        <v>110</v>
      </c>
      <c r="F2268" t="s">
        <v>39</v>
      </c>
      <c r="G2268" t="s">
        <v>603</v>
      </c>
      <c r="H2268" t="s">
        <v>604</v>
      </c>
      <c r="I2268">
        <v>599.98</v>
      </c>
      <c r="J2268">
        <v>2</v>
      </c>
      <c r="K2268">
        <v>209.99</v>
      </c>
    </row>
    <row r="2269" spans="1:11" ht="16.5" x14ac:dyDescent="0.3">
      <c r="A2269" s="1">
        <v>42099</v>
      </c>
      <c r="B2269" s="5">
        <f>YEAR(Table1[[#This Row],[Order Date]])</f>
        <v>2015</v>
      </c>
      <c r="C2269" s="5">
        <f>MONTH(Table1[[#This Row],[Order Date]])</f>
        <v>4</v>
      </c>
      <c r="D2269" t="s">
        <v>1521</v>
      </c>
      <c r="E2269" t="s">
        <v>120</v>
      </c>
      <c r="F2269" t="s">
        <v>11</v>
      </c>
      <c r="G2269" t="s">
        <v>20</v>
      </c>
      <c r="H2269" t="s">
        <v>1777</v>
      </c>
      <c r="I2269">
        <v>157.79</v>
      </c>
      <c r="J2269">
        <v>1</v>
      </c>
      <c r="K2269">
        <v>-115.72</v>
      </c>
    </row>
    <row r="2270" spans="1:11" ht="16.5" x14ac:dyDescent="0.3">
      <c r="A2270" s="1">
        <v>42099</v>
      </c>
      <c r="B2270" s="5">
        <f>YEAR(Table1[[#This Row],[Order Date]])</f>
        <v>2015</v>
      </c>
      <c r="C2270" s="5">
        <f>MONTH(Table1[[#This Row],[Order Date]])</f>
        <v>4</v>
      </c>
      <c r="D2270" t="s">
        <v>786</v>
      </c>
      <c r="E2270" t="s">
        <v>23</v>
      </c>
      <c r="F2270" t="s">
        <v>11</v>
      </c>
      <c r="G2270" t="s">
        <v>92</v>
      </c>
      <c r="H2270" t="s">
        <v>1754</v>
      </c>
      <c r="I2270">
        <v>98.11</v>
      </c>
      <c r="J2270">
        <v>7</v>
      </c>
      <c r="K2270">
        <v>18.399999999999999</v>
      </c>
    </row>
    <row r="2271" spans="1:11" ht="16.5" x14ac:dyDescent="0.3">
      <c r="A2271" s="1">
        <v>42099</v>
      </c>
      <c r="B2271" s="5">
        <f>YEAR(Table1[[#This Row],[Order Date]])</f>
        <v>2015</v>
      </c>
      <c r="C2271" s="5">
        <f>MONTH(Table1[[#This Row],[Order Date]])</f>
        <v>4</v>
      </c>
      <c r="D2271" t="s">
        <v>786</v>
      </c>
      <c r="E2271" t="s">
        <v>23</v>
      </c>
      <c r="F2271" t="s">
        <v>11</v>
      </c>
      <c r="G2271" t="s">
        <v>18</v>
      </c>
      <c r="H2271" t="s">
        <v>1449</v>
      </c>
      <c r="I2271">
        <v>563.80999999999995</v>
      </c>
      <c r="J2271">
        <v>4</v>
      </c>
      <c r="K2271">
        <v>21.14</v>
      </c>
    </row>
    <row r="2272" spans="1:11" ht="16.5" x14ac:dyDescent="0.3">
      <c r="A2272" s="1">
        <v>42099</v>
      </c>
      <c r="B2272" s="5">
        <f>YEAR(Table1[[#This Row],[Order Date]])</f>
        <v>2015</v>
      </c>
      <c r="C2272" s="5">
        <f>MONTH(Table1[[#This Row],[Order Date]])</f>
        <v>4</v>
      </c>
      <c r="D2272" t="s">
        <v>786</v>
      </c>
      <c r="E2272" t="s">
        <v>23</v>
      </c>
      <c r="F2272" t="s">
        <v>11</v>
      </c>
      <c r="G2272" t="s">
        <v>20</v>
      </c>
      <c r="H2272" t="s">
        <v>1998</v>
      </c>
      <c r="I2272">
        <v>10.43</v>
      </c>
      <c r="J2272">
        <v>4</v>
      </c>
      <c r="K2272">
        <v>-6.95</v>
      </c>
    </row>
    <row r="2273" spans="1:11" ht="16.5" x14ac:dyDescent="0.3">
      <c r="A2273" s="1">
        <v>42099</v>
      </c>
      <c r="B2273" s="5">
        <f>YEAR(Table1[[#This Row],[Order Date]])</f>
        <v>2015</v>
      </c>
      <c r="C2273" s="5">
        <f>MONTH(Table1[[#This Row],[Order Date]])</f>
        <v>4</v>
      </c>
      <c r="D2273" t="s">
        <v>786</v>
      </c>
      <c r="E2273" t="s">
        <v>23</v>
      </c>
      <c r="F2273" t="s">
        <v>34</v>
      </c>
      <c r="G2273" t="s">
        <v>47</v>
      </c>
      <c r="H2273" t="s">
        <v>1554</v>
      </c>
      <c r="I2273">
        <v>547.14</v>
      </c>
      <c r="J2273">
        <v>4</v>
      </c>
      <c r="K2273">
        <v>-68.39</v>
      </c>
    </row>
    <row r="2274" spans="1:11" ht="16.5" x14ac:dyDescent="0.3">
      <c r="A2274" s="1">
        <v>42099</v>
      </c>
      <c r="B2274" s="5">
        <f>YEAR(Table1[[#This Row],[Order Date]])</f>
        <v>2015</v>
      </c>
      <c r="C2274" s="5">
        <f>MONTH(Table1[[#This Row],[Order Date]])</f>
        <v>4</v>
      </c>
      <c r="D2274" t="s">
        <v>786</v>
      </c>
      <c r="E2274" t="s">
        <v>23</v>
      </c>
      <c r="F2274" t="s">
        <v>39</v>
      </c>
      <c r="G2274" t="s">
        <v>40</v>
      </c>
      <c r="H2274" t="s">
        <v>1999</v>
      </c>
      <c r="I2274">
        <v>14.85</v>
      </c>
      <c r="J2274">
        <v>5</v>
      </c>
      <c r="K2274">
        <v>-3.22</v>
      </c>
    </row>
    <row r="2275" spans="1:11" ht="16.5" x14ac:dyDescent="0.3">
      <c r="A2275" s="1">
        <v>42099</v>
      </c>
      <c r="B2275" s="5">
        <f>YEAR(Table1[[#This Row],[Order Date]])</f>
        <v>2015</v>
      </c>
      <c r="C2275" s="5">
        <f>MONTH(Table1[[#This Row],[Order Date]])</f>
        <v>4</v>
      </c>
      <c r="D2275" t="s">
        <v>786</v>
      </c>
      <c r="E2275" t="s">
        <v>23</v>
      </c>
      <c r="F2275" t="s">
        <v>39</v>
      </c>
      <c r="G2275" t="s">
        <v>40</v>
      </c>
      <c r="H2275" t="s">
        <v>1881</v>
      </c>
      <c r="I2275">
        <v>41.99</v>
      </c>
      <c r="J2275">
        <v>2</v>
      </c>
      <c r="K2275">
        <v>-9.8000000000000007</v>
      </c>
    </row>
    <row r="2276" spans="1:11" ht="16.5" x14ac:dyDescent="0.3">
      <c r="A2276" s="1">
        <v>42099</v>
      </c>
      <c r="B2276" s="5">
        <f>YEAR(Table1[[#This Row],[Order Date]])</f>
        <v>2015</v>
      </c>
      <c r="C2276" s="5">
        <f>MONTH(Table1[[#This Row],[Order Date]])</f>
        <v>4</v>
      </c>
      <c r="D2276" t="s">
        <v>786</v>
      </c>
      <c r="E2276" t="s">
        <v>23</v>
      </c>
      <c r="F2276" t="s">
        <v>34</v>
      </c>
      <c r="G2276" t="s">
        <v>47</v>
      </c>
      <c r="H2276" t="s">
        <v>2000</v>
      </c>
      <c r="I2276">
        <v>7.58</v>
      </c>
      <c r="J2276">
        <v>1</v>
      </c>
      <c r="K2276">
        <v>2.37</v>
      </c>
    </row>
    <row r="2277" spans="1:11" ht="16.5" x14ac:dyDescent="0.3">
      <c r="A2277" s="1">
        <v>42099</v>
      </c>
      <c r="B2277" s="5">
        <f>YEAR(Table1[[#This Row],[Order Date]])</f>
        <v>2015</v>
      </c>
      <c r="C2277" s="5">
        <f>MONTH(Table1[[#This Row],[Order Date]])</f>
        <v>4</v>
      </c>
      <c r="D2277" t="s">
        <v>786</v>
      </c>
      <c r="E2277" t="s">
        <v>23</v>
      </c>
      <c r="F2277" t="s">
        <v>34</v>
      </c>
      <c r="G2277" t="s">
        <v>74</v>
      </c>
      <c r="H2277" t="s">
        <v>342</v>
      </c>
      <c r="I2277">
        <v>352.45</v>
      </c>
      <c r="J2277">
        <v>5</v>
      </c>
      <c r="K2277">
        <v>-211.47</v>
      </c>
    </row>
    <row r="2278" spans="1:11" ht="16.5" x14ac:dyDescent="0.3">
      <c r="A2278" s="1">
        <v>42099</v>
      </c>
      <c r="B2278" s="5">
        <f>YEAR(Table1[[#This Row],[Order Date]])</f>
        <v>2015</v>
      </c>
      <c r="C2278" s="5">
        <f>MONTH(Table1[[#This Row],[Order Date]])</f>
        <v>4</v>
      </c>
      <c r="D2278" t="s">
        <v>677</v>
      </c>
      <c r="E2278" t="s">
        <v>23</v>
      </c>
      <c r="F2278" t="s">
        <v>11</v>
      </c>
      <c r="G2278" t="s">
        <v>16</v>
      </c>
      <c r="H2278" t="s">
        <v>1336</v>
      </c>
      <c r="I2278">
        <v>23.9</v>
      </c>
      <c r="J2278">
        <v>6</v>
      </c>
      <c r="K2278">
        <v>7.77</v>
      </c>
    </row>
    <row r="2279" spans="1:11" ht="16.5" x14ac:dyDescent="0.3">
      <c r="A2279" s="1">
        <v>42099</v>
      </c>
      <c r="B2279" s="5">
        <f>YEAR(Table1[[#This Row],[Order Date]])</f>
        <v>2015</v>
      </c>
      <c r="C2279" s="5">
        <f>MONTH(Table1[[#This Row],[Order Date]])</f>
        <v>4</v>
      </c>
      <c r="D2279" t="s">
        <v>139</v>
      </c>
      <c r="E2279" t="s">
        <v>27</v>
      </c>
      <c r="F2279" t="s">
        <v>34</v>
      </c>
      <c r="G2279" t="s">
        <v>35</v>
      </c>
      <c r="H2279" t="s">
        <v>572</v>
      </c>
      <c r="I2279">
        <v>892.22</v>
      </c>
      <c r="J2279">
        <v>3</v>
      </c>
      <c r="K2279">
        <v>89.22</v>
      </c>
    </row>
    <row r="2280" spans="1:11" ht="16.5" x14ac:dyDescent="0.3">
      <c r="A2280" s="1">
        <v>42099</v>
      </c>
      <c r="B2280" s="5">
        <f>YEAR(Table1[[#This Row],[Order Date]])</f>
        <v>2015</v>
      </c>
      <c r="C2280" s="5">
        <f>MONTH(Table1[[#This Row],[Order Date]])</f>
        <v>4</v>
      </c>
      <c r="D2280" t="s">
        <v>829</v>
      </c>
      <c r="E2280" t="s">
        <v>164</v>
      </c>
      <c r="F2280" t="s">
        <v>39</v>
      </c>
      <c r="G2280" t="s">
        <v>52</v>
      </c>
      <c r="H2280" t="s">
        <v>1086</v>
      </c>
      <c r="I2280">
        <v>239.94</v>
      </c>
      <c r="J2280">
        <v>6</v>
      </c>
      <c r="K2280">
        <v>26.39</v>
      </c>
    </row>
    <row r="2281" spans="1:11" ht="16.5" x14ac:dyDescent="0.3">
      <c r="A2281" s="1">
        <v>42099</v>
      </c>
      <c r="B2281" s="5">
        <f>YEAR(Table1[[#This Row],[Order Date]])</f>
        <v>2015</v>
      </c>
      <c r="C2281" s="5">
        <f>MONTH(Table1[[#This Row],[Order Date]])</f>
        <v>4</v>
      </c>
      <c r="D2281" t="s">
        <v>829</v>
      </c>
      <c r="E2281" t="s">
        <v>164</v>
      </c>
      <c r="F2281" t="s">
        <v>11</v>
      </c>
      <c r="G2281" t="s">
        <v>24</v>
      </c>
      <c r="H2281" t="s">
        <v>2001</v>
      </c>
      <c r="I2281">
        <v>23.84</v>
      </c>
      <c r="J2281">
        <v>8</v>
      </c>
      <c r="K2281">
        <v>6.44</v>
      </c>
    </row>
    <row r="2282" spans="1:11" ht="16.5" x14ac:dyDescent="0.3">
      <c r="A2282" s="1">
        <v>42100</v>
      </c>
      <c r="B2282" s="5">
        <f>YEAR(Table1[[#This Row],[Order Date]])</f>
        <v>2015</v>
      </c>
      <c r="C2282" s="5">
        <f>MONTH(Table1[[#This Row],[Order Date]])</f>
        <v>4</v>
      </c>
      <c r="D2282" t="s">
        <v>1371</v>
      </c>
      <c r="E2282" t="s">
        <v>10</v>
      </c>
      <c r="F2282" t="s">
        <v>11</v>
      </c>
      <c r="G2282" t="s">
        <v>24</v>
      </c>
      <c r="H2282" t="s">
        <v>51</v>
      </c>
      <c r="I2282">
        <v>42.05</v>
      </c>
      <c r="J2282">
        <v>9</v>
      </c>
      <c r="K2282">
        <v>5.26</v>
      </c>
    </row>
    <row r="2283" spans="1:11" ht="16.5" x14ac:dyDescent="0.3">
      <c r="A2283" s="1">
        <v>42100</v>
      </c>
      <c r="B2283" s="5">
        <f>YEAR(Table1[[#This Row],[Order Date]])</f>
        <v>2015</v>
      </c>
      <c r="C2283" s="5">
        <f>MONTH(Table1[[#This Row],[Order Date]])</f>
        <v>4</v>
      </c>
      <c r="D2283" t="s">
        <v>1371</v>
      </c>
      <c r="E2283" t="s">
        <v>10</v>
      </c>
      <c r="F2283" t="s">
        <v>39</v>
      </c>
      <c r="G2283" t="s">
        <v>52</v>
      </c>
      <c r="H2283" t="s">
        <v>598</v>
      </c>
      <c r="I2283">
        <v>25.49</v>
      </c>
      <c r="J2283">
        <v>2</v>
      </c>
      <c r="K2283">
        <v>4.46</v>
      </c>
    </row>
    <row r="2284" spans="1:11" ht="16.5" x14ac:dyDescent="0.3">
      <c r="A2284" s="1">
        <v>42100</v>
      </c>
      <c r="B2284" s="5">
        <f>YEAR(Table1[[#This Row],[Order Date]])</f>
        <v>2015</v>
      </c>
      <c r="C2284" s="5">
        <f>MONTH(Table1[[#This Row],[Order Date]])</f>
        <v>4</v>
      </c>
      <c r="D2284" t="s">
        <v>1371</v>
      </c>
      <c r="E2284" t="s">
        <v>10</v>
      </c>
      <c r="F2284" t="s">
        <v>11</v>
      </c>
      <c r="G2284" t="s">
        <v>20</v>
      </c>
      <c r="H2284" t="s">
        <v>1372</v>
      </c>
      <c r="I2284">
        <v>6.9</v>
      </c>
      <c r="J2284">
        <v>3</v>
      </c>
      <c r="K2284">
        <v>-12.08</v>
      </c>
    </row>
    <row r="2285" spans="1:11" ht="16.5" x14ac:dyDescent="0.3">
      <c r="A2285" s="1">
        <v>42100</v>
      </c>
      <c r="B2285" s="5">
        <f>YEAR(Table1[[#This Row],[Order Date]])</f>
        <v>2015</v>
      </c>
      <c r="C2285" s="5">
        <f>MONTH(Table1[[#This Row],[Order Date]])</f>
        <v>4</v>
      </c>
      <c r="D2285" t="s">
        <v>1371</v>
      </c>
      <c r="E2285" t="s">
        <v>10</v>
      </c>
      <c r="F2285" t="s">
        <v>11</v>
      </c>
      <c r="G2285" t="s">
        <v>20</v>
      </c>
      <c r="H2285" t="s">
        <v>467</v>
      </c>
      <c r="I2285">
        <v>9.65</v>
      </c>
      <c r="J2285">
        <v>6</v>
      </c>
      <c r="K2285">
        <v>-16.88</v>
      </c>
    </row>
    <row r="2286" spans="1:11" ht="16.5" x14ac:dyDescent="0.3">
      <c r="A2286" s="1">
        <v>42100</v>
      </c>
      <c r="B2286" s="5">
        <f>YEAR(Table1[[#This Row],[Order Date]])</f>
        <v>2015</v>
      </c>
      <c r="C2286" s="5">
        <f>MONTH(Table1[[#This Row],[Order Date]])</f>
        <v>4</v>
      </c>
      <c r="D2286" t="s">
        <v>1371</v>
      </c>
      <c r="E2286" t="s">
        <v>10</v>
      </c>
      <c r="F2286" t="s">
        <v>11</v>
      </c>
      <c r="G2286" t="s">
        <v>12</v>
      </c>
      <c r="H2286" t="s">
        <v>679</v>
      </c>
      <c r="I2286">
        <v>7.97</v>
      </c>
      <c r="J2286">
        <v>2</v>
      </c>
      <c r="K2286">
        <v>2.89</v>
      </c>
    </row>
    <row r="2287" spans="1:11" ht="16.5" x14ac:dyDescent="0.3">
      <c r="A2287" s="1">
        <v>42100</v>
      </c>
      <c r="B2287" s="5">
        <f>YEAR(Table1[[#This Row],[Order Date]])</f>
        <v>2015</v>
      </c>
      <c r="C2287" s="5">
        <f>MONTH(Table1[[#This Row],[Order Date]])</f>
        <v>4</v>
      </c>
      <c r="D2287" t="s">
        <v>935</v>
      </c>
      <c r="E2287" t="s">
        <v>245</v>
      </c>
      <c r="F2287" t="s">
        <v>11</v>
      </c>
      <c r="G2287" t="s">
        <v>12</v>
      </c>
      <c r="H2287" t="s">
        <v>1052</v>
      </c>
      <c r="I2287">
        <v>47.95</v>
      </c>
      <c r="J2287">
        <v>3</v>
      </c>
      <c r="K2287">
        <v>16.18</v>
      </c>
    </row>
    <row r="2288" spans="1:11" ht="16.5" x14ac:dyDescent="0.3">
      <c r="A2288" s="1">
        <v>42101</v>
      </c>
      <c r="B2288" s="5">
        <f>YEAR(Table1[[#This Row],[Order Date]])</f>
        <v>2015</v>
      </c>
      <c r="C2288" s="5">
        <f>MONTH(Table1[[#This Row],[Order Date]])</f>
        <v>4</v>
      </c>
      <c r="D2288" t="s">
        <v>618</v>
      </c>
      <c r="E2288" t="s">
        <v>10</v>
      </c>
      <c r="F2288" t="s">
        <v>11</v>
      </c>
      <c r="G2288" t="s">
        <v>92</v>
      </c>
      <c r="H2288" t="s">
        <v>1853</v>
      </c>
      <c r="I2288">
        <v>463.25</v>
      </c>
      <c r="J2288">
        <v>8</v>
      </c>
      <c r="K2288">
        <v>-1181.28</v>
      </c>
    </row>
    <row r="2289" spans="1:11" ht="16.5" x14ac:dyDescent="0.3">
      <c r="A2289" s="1">
        <v>42101</v>
      </c>
      <c r="B2289" s="5">
        <f>YEAR(Table1[[#This Row],[Order Date]])</f>
        <v>2015</v>
      </c>
      <c r="C2289" s="5">
        <f>MONTH(Table1[[#This Row],[Order Date]])</f>
        <v>4</v>
      </c>
      <c r="D2289" t="s">
        <v>618</v>
      </c>
      <c r="E2289" t="s">
        <v>10</v>
      </c>
      <c r="F2289" t="s">
        <v>39</v>
      </c>
      <c r="G2289" t="s">
        <v>52</v>
      </c>
      <c r="H2289" t="s">
        <v>2002</v>
      </c>
      <c r="I2289">
        <v>383.95</v>
      </c>
      <c r="J2289">
        <v>6</v>
      </c>
      <c r="K2289">
        <v>47.99</v>
      </c>
    </row>
    <row r="2290" spans="1:11" ht="16.5" x14ac:dyDescent="0.3">
      <c r="A2290" s="1">
        <v>42101</v>
      </c>
      <c r="B2290" s="5">
        <f>YEAR(Table1[[#This Row],[Order Date]])</f>
        <v>2015</v>
      </c>
      <c r="C2290" s="5">
        <f>MONTH(Table1[[#This Row],[Order Date]])</f>
        <v>4</v>
      </c>
      <c r="D2290" t="s">
        <v>1177</v>
      </c>
      <c r="E2290" t="s">
        <v>23</v>
      </c>
      <c r="F2290" t="s">
        <v>11</v>
      </c>
      <c r="G2290" t="s">
        <v>24</v>
      </c>
      <c r="H2290" t="s">
        <v>1713</v>
      </c>
      <c r="I2290">
        <v>11.74</v>
      </c>
      <c r="J2290">
        <v>3</v>
      </c>
      <c r="K2290">
        <v>1.03</v>
      </c>
    </row>
    <row r="2291" spans="1:11" ht="16.5" x14ac:dyDescent="0.3">
      <c r="A2291" s="1">
        <v>42101</v>
      </c>
      <c r="B2291" s="5">
        <f>YEAR(Table1[[#This Row],[Order Date]])</f>
        <v>2015</v>
      </c>
      <c r="C2291" s="5">
        <f>MONTH(Table1[[#This Row],[Order Date]])</f>
        <v>4</v>
      </c>
      <c r="D2291" t="s">
        <v>712</v>
      </c>
      <c r="E2291" t="s">
        <v>149</v>
      </c>
      <c r="F2291" t="s">
        <v>11</v>
      </c>
      <c r="G2291" t="s">
        <v>12</v>
      </c>
      <c r="H2291" t="s">
        <v>1622</v>
      </c>
      <c r="I2291">
        <v>25.92</v>
      </c>
      <c r="J2291">
        <v>4</v>
      </c>
      <c r="K2291">
        <v>12.44</v>
      </c>
    </row>
    <row r="2292" spans="1:11" ht="16.5" x14ac:dyDescent="0.3">
      <c r="A2292" s="1">
        <v>42101</v>
      </c>
      <c r="B2292" s="5">
        <f>YEAR(Table1[[#This Row],[Order Date]])</f>
        <v>2015</v>
      </c>
      <c r="C2292" s="5">
        <f>MONTH(Table1[[#This Row],[Order Date]])</f>
        <v>4</v>
      </c>
      <c r="D2292" t="s">
        <v>712</v>
      </c>
      <c r="E2292" t="s">
        <v>149</v>
      </c>
      <c r="F2292" t="s">
        <v>11</v>
      </c>
      <c r="G2292" t="s">
        <v>18</v>
      </c>
      <c r="H2292" t="s">
        <v>585</v>
      </c>
      <c r="I2292">
        <v>22.58</v>
      </c>
      <c r="J2292">
        <v>2</v>
      </c>
      <c r="K2292">
        <v>5.87</v>
      </c>
    </row>
    <row r="2293" spans="1:11" ht="16.5" x14ac:dyDescent="0.3">
      <c r="A2293" s="1">
        <v>42103</v>
      </c>
      <c r="B2293" s="5">
        <f>YEAR(Table1[[#This Row],[Order Date]])</f>
        <v>2015</v>
      </c>
      <c r="C2293" s="5">
        <f>MONTH(Table1[[#This Row],[Order Date]])</f>
        <v>4</v>
      </c>
      <c r="D2293" t="s">
        <v>505</v>
      </c>
      <c r="E2293" t="s">
        <v>27</v>
      </c>
      <c r="F2293" t="s">
        <v>34</v>
      </c>
      <c r="G2293" t="s">
        <v>145</v>
      </c>
      <c r="H2293" t="s">
        <v>2003</v>
      </c>
      <c r="I2293">
        <v>369.91</v>
      </c>
      <c r="J2293">
        <v>3</v>
      </c>
      <c r="K2293">
        <v>-13.87</v>
      </c>
    </row>
    <row r="2294" spans="1:11" ht="16.5" x14ac:dyDescent="0.3">
      <c r="A2294" s="1">
        <v>42103</v>
      </c>
      <c r="B2294" s="5">
        <f>YEAR(Table1[[#This Row],[Order Date]])</f>
        <v>2015</v>
      </c>
      <c r="C2294" s="5">
        <f>MONTH(Table1[[#This Row],[Order Date]])</f>
        <v>4</v>
      </c>
      <c r="D2294" t="s">
        <v>831</v>
      </c>
      <c r="E2294" t="s">
        <v>149</v>
      </c>
      <c r="F2294" t="s">
        <v>11</v>
      </c>
      <c r="G2294" t="s">
        <v>18</v>
      </c>
      <c r="H2294" t="s">
        <v>927</v>
      </c>
      <c r="I2294">
        <v>17.940000000000001</v>
      </c>
      <c r="J2294">
        <v>3</v>
      </c>
      <c r="K2294">
        <v>3.05</v>
      </c>
    </row>
    <row r="2295" spans="1:11" ht="16.5" x14ac:dyDescent="0.3">
      <c r="A2295" s="1">
        <v>42103</v>
      </c>
      <c r="B2295" s="5">
        <f>YEAR(Table1[[#This Row],[Order Date]])</f>
        <v>2015</v>
      </c>
      <c r="C2295" s="5">
        <f>MONTH(Table1[[#This Row],[Order Date]])</f>
        <v>4</v>
      </c>
      <c r="D2295" t="s">
        <v>1485</v>
      </c>
      <c r="E2295" t="s">
        <v>613</v>
      </c>
      <c r="F2295" t="s">
        <v>11</v>
      </c>
      <c r="G2295" t="s">
        <v>92</v>
      </c>
      <c r="H2295" t="s">
        <v>2004</v>
      </c>
      <c r="I2295">
        <v>370.14</v>
      </c>
      <c r="J2295">
        <v>3</v>
      </c>
      <c r="K2295">
        <v>144.35</v>
      </c>
    </row>
    <row r="2296" spans="1:11" ht="16.5" x14ac:dyDescent="0.3">
      <c r="A2296" s="1">
        <v>42104</v>
      </c>
      <c r="B2296" s="5">
        <f>YEAR(Table1[[#This Row],[Order Date]])</f>
        <v>2015</v>
      </c>
      <c r="C2296" s="5">
        <f>MONTH(Table1[[#This Row],[Order Date]])</f>
        <v>4</v>
      </c>
      <c r="D2296" t="s">
        <v>1414</v>
      </c>
      <c r="E2296" t="s">
        <v>27</v>
      </c>
      <c r="F2296" t="s">
        <v>11</v>
      </c>
      <c r="G2296" t="s">
        <v>20</v>
      </c>
      <c r="H2296" t="s">
        <v>310</v>
      </c>
      <c r="I2296">
        <v>12.83</v>
      </c>
      <c r="J2296">
        <v>2</v>
      </c>
      <c r="K2296">
        <v>4.33</v>
      </c>
    </row>
    <row r="2297" spans="1:11" ht="16.5" x14ac:dyDescent="0.3">
      <c r="A2297" s="1">
        <v>42104</v>
      </c>
      <c r="B2297" s="5">
        <f>YEAR(Table1[[#This Row],[Order Date]])</f>
        <v>2015</v>
      </c>
      <c r="C2297" s="5">
        <f>MONTH(Table1[[#This Row],[Order Date]])</f>
        <v>4</v>
      </c>
      <c r="D2297" t="s">
        <v>1494</v>
      </c>
      <c r="E2297" t="s">
        <v>149</v>
      </c>
      <c r="F2297" t="s">
        <v>11</v>
      </c>
      <c r="G2297" t="s">
        <v>18</v>
      </c>
      <c r="H2297" t="s">
        <v>2005</v>
      </c>
      <c r="I2297">
        <v>142.04</v>
      </c>
      <c r="J2297">
        <v>4</v>
      </c>
      <c r="K2297">
        <v>38.35</v>
      </c>
    </row>
    <row r="2298" spans="1:11" ht="16.5" x14ac:dyDescent="0.3">
      <c r="A2298" s="1">
        <v>42104</v>
      </c>
      <c r="B2298" s="5">
        <f>YEAR(Table1[[#This Row],[Order Date]])</f>
        <v>2015</v>
      </c>
      <c r="C2298" s="5">
        <f>MONTH(Table1[[#This Row],[Order Date]])</f>
        <v>4</v>
      </c>
      <c r="D2298" t="s">
        <v>1494</v>
      </c>
      <c r="E2298" t="s">
        <v>149</v>
      </c>
      <c r="F2298" t="s">
        <v>11</v>
      </c>
      <c r="G2298" t="s">
        <v>24</v>
      </c>
      <c r="H2298" t="s">
        <v>1144</v>
      </c>
      <c r="I2298">
        <v>14.67</v>
      </c>
      <c r="J2298">
        <v>3</v>
      </c>
      <c r="K2298">
        <v>6.01</v>
      </c>
    </row>
    <row r="2299" spans="1:11" ht="16.5" x14ac:dyDescent="0.3">
      <c r="A2299" s="1">
        <v>42105</v>
      </c>
      <c r="B2299" s="5">
        <f>YEAR(Table1[[#This Row],[Order Date]])</f>
        <v>2015</v>
      </c>
      <c r="C2299" s="5">
        <f>MONTH(Table1[[#This Row],[Order Date]])</f>
        <v>4</v>
      </c>
      <c r="D2299" t="s">
        <v>509</v>
      </c>
      <c r="E2299" t="s">
        <v>149</v>
      </c>
      <c r="F2299" t="s">
        <v>39</v>
      </c>
      <c r="G2299" t="s">
        <v>52</v>
      </c>
      <c r="H2299" t="s">
        <v>1063</v>
      </c>
      <c r="I2299">
        <v>85.14</v>
      </c>
      <c r="J2299">
        <v>3</v>
      </c>
      <c r="K2299">
        <v>34.909999999999997</v>
      </c>
    </row>
    <row r="2300" spans="1:11" ht="16.5" x14ac:dyDescent="0.3">
      <c r="A2300" s="1">
        <v>42105</v>
      </c>
      <c r="B2300" s="5">
        <f>YEAR(Table1[[#This Row],[Order Date]])</f>
        <v>2015</v>
      </c>
      <c r="C2300" s="5">
        <f>MONTH(Table1[[#This Row],[Order Date]])</f>
        <v>4</v>
      </c>
      <c r="D2300" t="s">
        <v>509</v>
      </c>
      <c r="E2300" t="s">
        <v>149</v>
      </c>
      <c r="F2300" t="s">
        <v>39</v>
      </c>
      <c r="G2300" t="s">
        <v>40</v>
      </c>
      <c r="H2300" t="s">
        <v>2006</v>
      </c>
      <c r="I2300">
        <v>21.99</v>
      </c>
      <c r="J2300">
        <v>1</v>
      </c>
      <c r="K2300">
        <v>10.56</v>
      </c>
    </row>
    <row r="2301" spans="1:11" ht="16.5" x14ac:dyDescent="0.3">
      <c r="A2301" s="1">
        <v>42105</v>
      </c>
      <c r="B2301" s="5">
        <f>YEAR(Table1[[#This Row],[Order Date]])</f>
        <v>2015</v>
      </c>
      <c r="C2301" s="5">
        <f>MONTH(Table1[[#This Row],[Order Date]])</f>
        <v>4</v>
      </c>
      <c r="D2301" t="s">
        <v>509</v>
      </c>
      <c r="E2301" t="s">
        <v>149</v>
      </c>
      <c r="F2301" t="s">
        <v>11</v>
      </c>
      <c r="G2301" t="s">
        <v>92</v>
      </c>
      <c r="H2301" t="s">
        <v>2007</v>
      </c>
      <c r="I2301">
        <v>406.6</v>
      </c>
      <c r="J2301">
        <v>5</v>
      </c>
      <c r="K2301">
        <v>113.85</v>
      </c>
    </row>
    <row r="2302" spans="1:11" ht="16.5" x14ac:dyDescent="0.3">
      <c r="A2302" s="1">
        <v>42105</v>
      </c>
      <c r="B2302" s="5">
        <f>YEAR(Table1[[#This Row],[Order Date]])</f>
        <v>2015</v>
      </c>
      <c r="C2302" s="5">
        <f>MONTH(Table1[[#This Row],[Order Date]])</f>
        <v>4</v>
      </c>
      <c r="D2302" t="s">
        <v>1212</v>
      </c>
      <c r="E2302" t="s">
        <v>123</v>
      </c>
      <c r="F2302" t="s">
        <v>34</v>
      </c>
      <c r="G2302" t="s">
        <v>47</v>
      </c>
      <c r="H2302" t="s">
        <v>2008</v>
      </c>
      <c r="I2302">
        <v>67.36</v>
      </c>
      <c r="J2302">
        <v>2</v>
      </c>
      <c r="K2302">
        <v>10.1</v>
      </c>
    </row>
    <row r="2303" spans="1:11" ht="16.5" x14ac:dyDescent="0.3">
      <c r="A2303" s="1">
        <v>42105</v>
      </c>
      <c r="B2303" s="5">
        <f>YEAR(Table1[[#This Row],[Order Date]])</f>
        <v>2015</v>
      </c>
      <c r="C2303" s="5">
        <f>MONTH(Table1[[#This Row],[Order Date]])</f>
        <v>4</v>
      </c>
      <c r="D2303" t="s">
        <v>1212</v>
      </c>
      <c r="E2303" t="s">
        <v>123</v>
      </c>
      <c r="F2303" t="s">
        <v>34</v>
      </c>
      <c r="G2303" t="s">
        <v>47</v>
      </c>
      <c r="H2303" t="s">
        <v>2009</v>
      </c>
      <c r="I2303">
        <v>54.53</v>
      </c>
      <c r="J2303">
        <v>3</v>
      </c>
      <c r="K2303">
        <v>14.31</v>
      </c>
    </row>
    <row r="2304" spans="1:11" ht="16.5" x14ac:dyDescent="0.3">
      <c r="A2304" s="1">
        <v>42105</v>
      </c>
      <c r="B2304" s="5">
        <f>YEAR(Table1[[#This Row],[Order Date]])</f>
        <v>2015</v>
      </c>
      <c r="C2304" s="5">
        <f>MONTH(Table1[[#This Row],[Order Date]])</f>
        <v>4</v>
      </c>
      <c r="D2304" t="s">
        <v>1705</v>
      </c>
      <c r="E2304" t="s">
        <v>27</v>
      </c>
      <c r="F2304" t="s">
        <v>39</v>
      </c>
      <c r="G2304" t="s">
        <v>603</v>
      </c>
      <c r="H2304" t="s">
        <v>2010</v>
      </c>
      <c r="I2304">
        <v>639.97</v>
      </c>
      <c r="J2304">
        <v>4</v>
      </c>
      <c r="K2304">
        <v>215.99</v>
      </c>
    </row>
    <row r="2305" spans="1:11" ht="16.5" x14ac:dyDescent="0.3">
      <c r="A2305" s="1">
        <v>42105</v>
      </c>
      <c r="B2305" s="5">
        <f>YEAR(Table1[[#This Row],[Order Date]])</f>
        <v>2015</v>
      </c>
      <c r="C2305" s="5">
        <f>MONTH(Table1[[#This Row],[Order Date]])</f>
        <v>4</v>
      </c>
      <c r="D2305" t="s">
        <v>1705</v>
      </c>
      <c r="E2305" t="s">
        <v>27</v>
      </c>
      <c r="F2305" t="s">
        <v>11</v>
      </c>
      <c r="G2305" t="s">
        <v>12</v>
      </c>
      <c r="H2305" t="s">
        <v>625</v>
      </c>
      <c r="I2305">
        <v>52.76</v>
      </c>
      <c r="J2305">
        <v>2</v>
      </c>
      <c r="K2305">
        <v>24.27</v>
      </c>
    </row>
    <row r="2306" spans="1:11" ht="16.5" x14ac:dyDescent="0.3">
      <c r="A2306" s="1">
        <v>42106</v>
      </c>
      <c r="B2306" s="5">
        <f>YEAR(Table1[[#This Row],[Order Date]])</f>
        <v>2015</v>
      </c>
      <c r="C2306" s="5">
        <f>MONTH(Table1[[#This Row],[Order Date]])</f>
        <v>4</v>
      </c>
      <c r="D2306" t="s">
        <v>2011</v>
      </c>
      <c r="E2306" t="s">
        <v>164</v>
      </c>
      <c r="F2306" t="s">
        <v>11</v>
      </c>
      <c r="G2306" t="s">
        <v>18</v>
      </c>
      <c r="H2306" t="s">
        <v>1810</v>
      </c>
      <c r="I2306">
        <v>40.74</v>
      </c>
      <c r="J2306">
        <v>3</v>
      </c>
      <c r="K2306">
        <v>0.41</v>
      </c>
    </row>
    <row r="2307" spans="1:11" ht="16.5" x14ac:dyDescent="0.3">
      <c r="A2307" s="1">
        <v>42107</v>
      </c>
      <c r="B2307" s="5">
        <f>YEAR(Table1[[#This Row],[Order Date]])</f>
        <v>2015</v>
      </c>
      <c r="C2307" s="5">
        <f>MONTH(Table1[[#This Row],[Order Date]])</f>
        <v>4</v>
      </c>
      <c r="D2307" t="s">
        <v>1459</v>
      </c>
      <c r="E2307" t="s">
        <v>27</v>
      </c>
      <c r="F2307" t="s">
        <v>39</v>
      </c>
      <c r="G2307" t="s">
        <v>52</v>
      </c>
      <c r="H2307" t="s">
        <v>668</v>
      </c>
      <c r="I2307">
        <v>199.96</v>
      </c>
      <c r="J2307">
        <v>4</v>
      </c>
      <c r="K2307">
        <v>69.989999999999995</v>
      </c>
    </row>
    <row r="2308" spans="1:11" ht="16.5" x14ac:dyDescent="0.3">
      <c r="A2308" s="1">
        <v>42107</v>
      </c>
      <c r="B2308" s="5">
        <f>YEAR(Table1[[#This Row],[Order Date]])</f>
        <v>2015</v>
      </c>
      <c r="C2308" s="5">
        <f>MONTH(Table1[[#This Row],[Order Date]])</f>
        <v>4</v>
      </c>
      <c r="D2308" t="s">
        <v>1459</v>
      </c>
      <c r="E2308" t="s">
        <v>27</v>
      </c>
      <c r="F2308" t="s">
        <v>34</v>
      </c>
      <c r="G2308" t="s">
        <v>145</v>
      </c>
      <c r="H2308" t="s">
        <v>397</v>
      </c>
      <c r="I2308">
        <v>710.83</v>
      </c>
      <c r="J2308">
        <v>3</v>
      </c>
      <c r="K2308">
        <v>-97.74</v>
      </c>
    </row>
    <row r="2309" spans="1:11" ht="16.5" x14ac:dyDescent="0.3">
      <c r="A2309" s="1">
        <v>42107</v>
      </c>
      <c r="B2309" s="5">
        <f>YEAR(Table1[[#This Row],[Order Date]])</f>
        <v>2015</v>
      </c>
      <c r="C2309" s="5">
        <f>MONTH(Table1[[#This Row],[Order Date]])</f>
        <v>4</v>
      </c>
      <c r="D2309" t="s">
        <v>2012</v>
      </c>
      <c r="E2309" t="s">
        <v>399</v>
      </c>
      <c r="F2309" t="s">
        <v>11</v>
      </c>
      <c r="G2309" t="s">
        <v>200</v>
      </c>
      <c r="H2309" t="s">
        <v>472</v>
      </c>
      <c r="I2309">
        <v>12.88</v>
      </c>
      <c r="J2309">
        <v>1</v>
      </c>
      <c r="K2309">
        <v>0.39</v>
      </c>
    </row>
    <row r="2310" spans="1:11" ht="16.5" x14ac:dyDescent="0.3">
      <c r="A2310" s="1">
        <v>42107</v>
      </c>
      <c r="B2310" s="5">
        <f>YEAR(Table1[[#This Row],[Order Date]])</f>
        <v>2015</v>
      </c>
      <c r="C2310" s="5">
        <f>MONTH(Table1[[#This Row],[Order Date]])</f>
        <v>4</v>
      </c>
      <c r="D2310" t="s">
        <v>2013</v>
      </c>
      <c r="E2310" t="s">
        <v>95</v>
      </c>
      <c r="F2310" t="s">
        <v>11</v>
      </c>
      <c r="G2310" t="s">
        <v>12</v>
      </c>
      <c r="H2310" t="s">
        <v>1264</v>
      </c>
      <c r="I2310">
        <v>31.1</v>
      </c>
      <c r="J2310">
        <v>6</v>
      </c>
      <c r="K2310">
        <v>10.89</v>
      </c>
    </row>
    <row r="2311" spans="1:11" ht="16.5" x14ac:dyDescent="0.3">
      <c r="A2311" s="1">
        <v>42107</v>
      </c>
      <c r="B2311" s="5">
        <f>YEAR(Table1[[#This Row],[Order Date]])</f>
        <v>2015</v>
      </c>
      <c r="C2311" s="5">
        <f>MONTH(Table1[[#This Row],[Order Date]])</f>
        <v>4</v>
      </c>
      <c r="D2311" t="s">
        <v>2013</v>
      </c>
      <c r="E2311" t="s">
        <v>95</v>
      </c>
      <c r="F2311" t="s">
        <v>11</v>
      </c>
      <c r="G2311" t="s">
        <v>12</v>
      </c>
      <c r="H2311" t="s">
        <v>2014</v>
      </c>
      <c r="I2311">
        <v>54.82</v>
      </c>
      <c r="J2311">
        <v>3</v>
      </c>
      <c r="K2311">
        <v>17.82</v>
      </c>
    </row>
    <row r="2312" spans="1:11" ht="16.5" x14ac:dyDescent="0.3">
      <c r="A2312" s="1">
        <v>42107</v>
      </c>
      <c r="B2312" s="5">
        <f>YEAR(Table1[[#This Row],[Order Date]])</f>
        <v>2015</v>
      </c>
      <c r="C2312" s="5">
        <f>MONTH(Table1[[#This Row],[Order Date]])</f>
        <v>4</v>
      </c>
      <c r="D2312" t="s">
        <v>1517</v>
      </c>
      <c r="E2312" t="s">
        <v>27</v>
      </c>
      <c r="F2312" t="s">
        <v>34</v>
      </c>
      <c r="G2312" t="s">
        <v>47</v>
      </c>
      <c r="H2312" t="s">
        <v>2015</v>
      </c>
      <c r="I2312">
        <v>37.68</v>
      </c>
      <c r="J2312">
        <v>2</v>
      </c>
      <c r="K2312">
        <v>15.83</v>
      </c>
    </row>
    <row r="2313" spans="1:11" ht="16.5" x14ac:dyDescent="0.3">
      <c r="A2313" s="1">
        <v>42107</v>
      </c>
      <c r="B2313" s="5">
        <f>YEAR(Table1[[#This Row],[Order Date]])</f>
        <v>2015</v>
      </c>
      <c r="C2313" s="5">
        <f>MONTH(Table1[[#This Row],[Order Date]])</f>
        <v>4</v>
      </c>
      <c r="D2313" t="s">
        <v>1517</v>
      </c>
      <c r="E2313" t="s">
        <v>27</v>
      </c>
      <c r="F2313" t="s">
        <v>39</v>
      </c>
      <c r="G2313" t="s">
        <v>40</v>
      </c>
      <c r="H2313" t="s">
        <v>173</v>
      </c>
      <c r="I2313">
        <v>258.58</v>
      </c>
      <c r="J2313">
        <v>2</v>
      </c>
      <c r="K2313">
        <v>19.39</v>
      </c>
    </row>
    <row r="2314" spans="1:11" ht="16.5" x14ac:dyDescent="0.3">
      <c r="A2314" s="1">
        <v>42107</v>
      </c>
      <c r="B2314" s="5">
        <f>YEAR(Table1[[#This Row],[Order Date]])</f>
        <v>2015</v>
      </c>
      <c r="C2314" s="5">
        <f>MONTH(Table1[[#This Row],[Order Date]])</f>
        <v>4</v>
      </c>
      <c r="D2314" t="s">
        <v>1517</v>
      </c>
      <c r="E2314" t="s">
        <v>27</v>
      </c>
      <c r="F2314" t="s">
        <v>11</v>
      </c>
      <c r="G2314" t="s">
        <v>92</v>
      </c>
      <c r="H2314" t="s">
        <v>2016</v>
      </c>
      <c r="I2314">
        <v>75.84</v>
      </c>
      <c r="J2314">
        <v>2</v>
      </c>
      <c r="K2314">
        <v>29.58</v>
      </c>
    </row>
    <row r="2315" spans="1:11" ht="16.5" x14ac:dyDescent="0.3">
      <c r="A2315" s="1">
        <v>42107</v>
      </c>
      <c r="B2315" s="5">
        <f>YEAR(Table1[[#This Row],[Order Date]])</f>
        <v>2015</v>
      </c>
      <c r="C2315" s="5">
        <f>MONTH(Table1[[#This Row],[Order Date]])</f>
        <v>4</v>
      </c>
      <c r="D2315" t="s">
        <v>1067</v>
      </c>
      <c r="E2315" t="s">
        <v>996</v>
      </c>
      <c r="F2315" t="s">
        <v>11</v>
      </c>
      <c r="G2315" t="s">
        <v>20</v>
      </c>
      <c r="H2315" t="s">
        <v>425</v>
      </c>
      <c r="I2315">
        <v>17.43</v>
      </c>
      <c r="J2315">
        <v>3</v>
      </c>
      <c r="K2315">
        <v>8.02</v>
      </c>
    </row>
    <row r="2316" spans="1:11" ht="16.5" x14ac:dyDescent="0.3">
      <c r="A2316" s="1">
        <v>42107</v>
      </c>
      <c r="B2316" s="5">
        <f>YEAR(Table1[[#This Row],[Order Date]])</f>
        <v>2015</v>
      </c>
      <c r="C2316" s="5">
        <f>MONTH(Table1[[#This Row],[Order Date]])</f>
        <v>4</v>
      </c>
      <c r="D2316" t="s">
        <v>2017</v>
      </c>
      <c r="E2316" t="s">
        <v>27</v>
      </c>
      <c r="F2316" t="s">
        <v>34</v>
      </c>
      <c r="G2316" t="s">
        <v>145</v>
      </c>
      <c r="H2316" t="s">
        <v>2018</v>
      </c>
      <c r="I2316">
        <v>241.57</v>
      </c>
      <c r="J2316">
        <v>2</v>
      </c>
      <c r="K2316">
        <v>-15.1</v>
      </c>
    </row>
    <row r="2317" spans="1:11" ht="16.5" x14ac:dyDescent="0.3">
      <c r="A2317" s="1">
        <v>42107</v>
      </c>
      <c r="B2317" s="5">
        <f>YEAR(Table1[[#This Row],[Order Date]])</f>
        <v>2015</v>
      </c>
      <c r="C2317" s="5">
        <f>MONTH(Table1[[#This Row],[Order Date]])</f>
        <v>4</v>
      </c>
      <c r="D2317" t="s">
        <v>2017</v>
      </c>
      <c r="E2317" t="s">
        <v>27</v>
      </c>
      <c r="F2317" t="s">
        <v>39</v>
      </c>
      <c r="G2317" t="s">
        <v>40</v>
      </c>
      <c r="H2317" t="s">
        <v>2019</v>
      </c>
      <c r="I2317">
        <v>479.92</v>
      </c>
      <c r="J2317">
        <v>2</v>
      </c>
      <c r="K2317">
        <v>41.99</v>
      </c>
    </row>
    <row r="2318" spans="1:11" ht="16.5" x14ac:dyDescent="0.3">
      <c r="A2318" s="1">
        <v>42107</v>
      </c>
      <c r="B2318" s="5">
        <f>YEAR(Table1[[#This Row],[Order Date]])</f>
        <v>2015</v>
      </c>
      <c r="C2318" s="5">
        <f>MONTH(Table1[[#This Row],[Order Date]])</f>
        <v>4</v>
      </c>
      <c r="D2318" t="s">
        <v>1392</v>
      </c>
      <c r="E2318" t="s">
        <v>95</v>
      </c>
      <c r="F2318" t="s">
        <v>11</v>
      </c>
      <c r="G2318" t="s">
        <v>18</v>
      </c>
      <c r="H2318" t="s">
        <v>2020</v>
      </c>
      <c r="I2318">
        <v>10.74</v>
      </c>
      <c r="J2318">
        <v>1</v>
      </c>
      <c r="K2318">
        <v>0.81</v>
      </c>
    </row>
    <row r="2319" spans="1:11" ht="16.5" x14ac:dyDescent="0.3">
      <c r="A2319" s="1">
        <v>42107</v>
      </c>
      <c r="B2319" s="5">
        <f>YEAR(Table1[[#This Row],[Order Date]])</f>
        <v>2015</v>
      </c>
      <c r="C2319" s="5">
        <f>MONTH(Table1[[#This Row],[Order Date]])</f>
        <v>4</v>
      </c>
      <c r="D2319" t="s">
        <v>1758</v>
      </c>
      <c r="E2319" t="s">
        <v>10</v>
      </c>
      <c r="F2319" t="s">
        <v>34</v>
      </c>
      <c r="G2319" t="s">
        <v>145</v>
      </c>
      <c r="H2319" t="s">
        <v>476</v>
      </c>
      <c r="I2319">
        <v>609.98</v>
      </c>
      <c r="J2319">
        <v>4</v>
      </c>
      <c r="K2319">
        <v>-113.28</v>
      </c>
    </row>
    <row r="2320" spans="1:11" ht="16.5" x14ac:dyDescent="0.3">
      <c r="A2320" s="1">
        <v>42107</v>
      </c>
      <c r="B2320" s="5">
        <f>YEAR(Table1[[#This Row],[Order Date]])</f>
        <v>2015</v>
      </c>
      <c r="C2320" s="5">
        <f>MONTH(Table1[[#This Row],[Order Date]])</f>
        <v>4</v>
      </c>
      <c r="D2320" t="s">
        <v>1758</v>
      </c>
      <c r="E2320" t="s">
        <v>10</v>
      </c>
      <c r="F2320" t="s">
        <v>34</v>
      </c>
      <c r="G2320" t="s">
        <v>145</v>
      </c>
      <c r="H2320" t="s">
        <v>2018</v>
      </c>
      <c r="I2320">
        <v>211.37</v>
      </c>
      <c r="J2320">
        <v>2</v>
      </c>
      <c r="K2320">
        <v>-45.29</v>
      </c>
    </row>
    <row r="2321" spans="1:11" ht="16.5" x14ac:dyDescent="0.3">
      <c r="A2321" s="1">
        <v>42107</v>
      </c>
      <c r="B2321" s="5">
        <f>YEAR(Table1[[#This Row],[Order Date]])</f>
        <v>2015</v>
      </c>
      <c r="C2321" s="5">
        <f>MONTH(Table1[[#This Row],[Order Date]])</f>
        <v>4</v>
      </c>
      <c r="D2321" t="s">
        <v>1758</v>
      </c>
      <c r="E2321" t="s">
        <v>10</v>
      </c>
      <c r="F2321" t="s">
        <v>39</v>
      </c>
      <c r="G2321" t="s">
        <v>40</v>
      </c>
      <c r="H2321" t="s">
        <v>102</v>
      </c>
      <c r="I2321">
        <v>239.98</v>
      </c>
      <c r="J2321">
        <v>3</v>
      </c>
      <c r="K2321">
        <v>18</v>
      </c>
    </row>
    <row r="2322" spans="1:11" ht="16.5" x14ac:dyDescent="0.3">
      <c r="A2322" s="1">
        <v>42108</v>
      </c>
      <c r="B2322" s="5">
        <f>YEAR(Table1[[#This Row],[Order Date]])</f>
        <v>2015</v>
      </c>
      <c r="C2322" s="5">
        <f>MONTH(Table1[[#This Row],[Order Date]])</f>
        <v>4</v>
      </c>
      <c r="D2322" t="s">
        <v>2021</v>
      </c>
      <c r="E2322" t="s">
        <v>91</v>
      </c>
      <c r="F2322" t="s">
        <v>11</v>
      </c>
      <c r="G2322" t="s">
        <v>92</v>
      </c>
      <c r="H2322" t="s">
        <v>1118</v>
      </c>
      <c r="I2322">
        <v>35.21</v>
      </c>
      <c r="J2322">
        <v>1</v>
      </c>
      <c r="K2322">
        <v>2.64</v>
      </c>
    </row>
    <row r="2323" spans="1:11" ht="16.5" x14ac:dyDescent="0.3">
      <c r="A2323" s="1">
        <v>42110</v>
      </c>
      <c r="B2323" s="5">
        <f>YEAR(Table1[[#This Row],[Order Date]])</f>
        <v>2015</v>
      </c>
      <c r="C2323" s="5">
        <f>MONTH(Table1[[#This Row],[Order Date]])</f>
        <v>4</v>
      </c>
      <c r="D2323" t="s">
        <v>560</v>
      </c>
      <c r="E2323" t="s">
        <v>78</v>
      </c>
      <c r="F2323" t="s">
        <v>11</v>
      </c>
      <c r="G2323" t="s">
        <v>92</v>
      </c>
      <c r="H2323" t="s">
        <v>1829</v>
      </c>
      <c r="I2323">
        <v>45.22</v>
      </c>
      <c r="J2323">
        <v>3</v>
      </c>
      <c r="K2323">
        <v>4.5199999999999996</v>
      </c>
    </row>
    <row r="2324" spans="1:11" ht="16.5" x14ac:dyDescent="0.3">
      <c r="A2324" s="1">
        <v>42110</v>
      </c>
      <c r="B2324" s="5">
        <f>YEAR(Table1[[#This Row],[Order Date]])</f>
        <v>2015</v>
      </c>
      <c r="C2324" s="5">
        <f>MONTH(Table1[[#This Row],[Order Date]])</f>
        <v>4</v>
      </c>
      <c r="D2324" t="s">
        <v>560</v>
      </c>
      <c r="E2324" t="s">
        <v>78</v>
      </c>
      <c r="F2324" t="s">
        <v>11</v>
      </c>
      <c r="G2324" t="s">
        <v>43</v>
      </c>
      <c r="H2324" t="s">
        <v>1106</v>
      </c>
      <c r="I2324">
        <v>10.42</v>
      </c>
      <c r="J2324">
        <v>7</v>
      </c>
      <c r="K2324">
        <v>-2.21</v>
      </c>
    </row>
    <row r="2325" spans="1:11" ht="16.5" x14ac:dyDescent="0.3">
      <c r="A2325" s="1">
        <v>42110</v>
      </c>
      <c r="B2325" s="5">
        <f>YEAR(Table1[[#This Row],[Order Date]])</f>
        <v>2015</v>
      </c>
      <c r="C2325" s="5">
        <f>MONTH(Table1[[#This Row],[Order Date]])</f>
        <v>4</v>
      </c>
      <c r="D2325" t="s">
        <v>560</v>
      </c>
      <c r="E2325" t="s">
        <v>78</v>
      </c>
      <c r="F2325" t="s">
        <v>11</v>
      </c>
      <c r="G2325" t="s">
        <v>24</v>
      </c>
      <c r="H2325" t="s">
        <v>459</v>
      </c>
      <c r="I2325">
        <v>7.87</v>
      </c>
      <c r="J2325">
        <v>3</v>
      </c>
      <c r="K2325">
        <v>1.28</v>
      </c>
    </row>
    <row r="2326" spans="1:11" ht="16.5" x14ac:dyDescent="0.3">
      <c r="A2326" s="1">
        <v>42110</v>
      </c>
      <c r="B2326" s="5">
        <f>YEAR(Table1[[#This Row],[Order Date]])</f>
        <v>2015</v>
      </c>
      <c r="C2326" s="5">
        <f>MONTH(Table1[[#This Row],[Order Date]])</f>
        <v>4</v>
      </c>
      <c r="D2326" t="s">
        <v>560</v>
      </c>
      <c r="E2326" t="s">
        <v>78</v>
      </c>
      <c r="F2326" t="s">
        <v>39</v>
      </c>
      <c r="G2326" t="s">
        <v>40</v>
      </c>
      <c r="H2326" t="s">
        <v>876</v>
      </c>
      <c r="I2326">
        <v>118.78</v>
      </c>
      <c r="J2326">
        <v>3</v>
      </c>
      <c r="K2326">
        <v>-27.72</v>
      </c>
    </row>
    <row r="2327" spans="1:11" ht="16.5" x14ac:dyDescent="0.3">
      <c r="A2327" s="1">
        <v>42110</v>
      </c>
      <c r="B2327" s="5">
        <f>YEAR(Table1[[#This Row],[Order Date]])</f>
        <v>2015</v>
      </c>
      <c r="C2327" s="5">
        <f>MONTH(Table1[[#This Row],[Order Date]])</f>
        <v>4</v>
      </c>
      <c r="D2327" t="s">
        <v>560</v>
      </c>
      <c r="E2327" t="s">
        <v>78</v>
      </c>
      <c r="F2327" t="s">
        <v>11</v>
      </c>
      <c r="G2327" t="s">
        <v>43</v>
      </c>
      <c r="H2327" t="s">
        <v>1784</v>
      </c>
      <c r="I2327">
        <v>1.45</v>
      </c>
      <c r="J2327">
        <v>1</v>
      </c>
      <c r="K2327">
        <v>0.24</v>
      </c>
    </row>
    <row r="2328" spans="1:11" ht="16.5" x14ac:dyDescent="0.3">
      <c r="A2328" s="1">
        <v>42110</v>
      </c>
      <c r="B2328" s="5">
        <f>YEAR(Table1[[#This Row],[Order Date]])</f>
        <v>2015</v>
      </c>
      <c r="C2328" s="5">
        <f>MONTH(Table1[[#This Row],[Order Date]])</f>
        <v>4</v>
      </c>
      <c r="D2328" t="s">
        <v>560</v>
      </c>
      <c r="E2328" t="s">
        <v>78</v>
      </c>
      <c r="F2328" t="s">
        <v>11</v>
      </c>
      <c r="G2328" t="s">
        <v>20</v>
      </c>
      <c r="H2328" t="s">
        <v>2022</v>
      </c>
      <c r="I2328">
        <v>55.47</v>
      </c>
      <c r="J2328">
        <v>5</v>
      </c>
      <c r="K2328">
        <v>-46.23</v>
      </c>
    </row>
    <row r="2329" spans="1:11" ht="16.5" x14ac:dyDescent="0.3">
      <c r="A2329" s="1">
        <v>42110</v>
      </c>
      <c r="B2329" s="5">
        <f>YEAR(Table1[[#This Row],[Order Date]])</f>
        <v>2015</v>
      </c>
      <c r="C2329" s="5">
        <f>MONTH(Table1[[#This Row],[Order Date]])</f>
        <v>4</v>
      </c>
      <c r="D2329" t="s">
        <v>1277</v>
      </c>
      <c r="E2329" t="s">
        <v>23</v>
      </c>
      <c r="F2329" t="s">
        <v>11</v>
      </c>
      <c r="G2329" t="s">
        <v>43</v>
      </c>
      <c r="H2329" t="s">
        <v>160</v>
      </c>
      <c r="I2329">
        <v>12.58</v>
      </c>
      <c r="J2329">
        <v>4</v>
      </c>
      <c r="K2329">
        <v>4.09</v>
      </c>
    </row>
    <row r="2330" spans="1:11" ht="16.5" x14ac:dyDescent="0.3">
      <c r="A2330" s="1">
        <v>42110</v>
      </c>
      <c r="B2330" s="5">
        <f>YEAR(Table1[[#This Row],[Order Date]])</f>
        <v>2015</v>
      </c>
      <c r="C2330" s="5">
        <f>MONTH(Table1[[#This Row],[Order Date]])</f>
        <v>4</v>
      </c>
      <c r="D2330" t="s">
        <v>1341</v>
      </c>
      <c r="E2330" t="s">
        <v>15</v>
      </c>
      <c r="F2330" t="s">
        <v>39</v>
      </c>
      <c r="G2330" t="s">
        <v>603</v>
      </c>
      <c r="H2330" t="s">
        <v>1769</v>
      </c>
      <c r="I2330">
        <v>1439.97</v>
      </c>
      <c r="J2330">
        <v>4</v>
      </c>
      <c r="K2330">
        <v>485.99</v>
      </c>
    </row>
    <row r="2331" spans="1:11" ht="16.5" x14ac:dyDescent="0.3">
      <c r="A2331" s="1">
        <v>42110</v>
      </c>
      <c r="B2331" s="5">
        <f>YEAR(Table1[[#This Row],[Order Date]])</f>
        <v>2015</v>
      </c>
      <c r="C2331" s="5">
        <f>MONTH(Table1[[#This Row],[Order Date]])</f>
        <v>4</v>
      </c>
      <c r="D2331" t="s">
        <v>1341</v>
      </c>
      <c r="E2331" t="s">
        <v>15</v>
      </c>
      <c r="F2331" t="s">
        <v>39</v>
      </c>
      <c r="G2331" t="s">
        <v>52</v>
      </c>
      <c r="H2331" t="s">
        <v>2023</v>
      </c>
      <c r="I2331">
        <v>43.56</v>
      </c>
      <c r="J2331">
        <v>3</v>
      </c>
      <c r="K2331">
        <v>-4.9000000000000004</v>
      </c>
    </row>
    <row r="2332" spans="1:11" ht="16.5" x14ac:dyDescent="0.3">
      <c r="A2332" s="1">
        <v>42110</v>
      </c>
      <c r="B2332" s="5">
        <f>YEAR(Table1[[#This Row],[Order Date]])</f>
        <v>2015</v>
      </c>
      <c r="C2332" s="5">
        <f>MONTH(Table1[[#This Row],[Order Date]])</f>
        <v>4</v>
      </c>
      <c r="D2332" t="s">
        <v>590</v>
      </c>
      <c r="E2332" t="s">
        <v>55</v>
      </c>
      <c r="F2332" t="s">
        <v>39</v>
      </c>
      <c r="G2332" t="s">
        <v>40</v>
      </c>
      <c r="H2332" t="s">
        <v>802</v>
      </c>
      <c r="I2332">
        <v>569.64</v>
      </c>
      <c r="J2332">
        <v>2</v>
      </c>
      <c r="K2332">
        <v>148.11000000000001</v>
      </c>
    </row>
    <row r="2333" spans="1:11" ht="16.5" x14ac:dyDescent="0.3">
      <c r="A2333" s="1">
        <v>42110</v>
      </c>
      <c r="B2333" s="5">
        <f>YEAR(Table1[[#This Row],[Order Date]])</f>
        <v>2015</v>
      </c>
      <c r="C2333" s="5">
        <f>MONTH(Table1[[#This Row],[Order Date]])</f>
        <v>4</v>
      </c>
      <c r="D2333" t="s">
        <v>590</v>
      </c>
      <c r="E2333" t="s">
        <v>55</v>
      </c>
      <c r="F2333" t="s">
        <v>11</v>
      </c>
      <c r="G2333" t="s">
        <v>20</v>
      </c>
      <c r="H2333" t="s">
        <v>1565</v>
      </c>
      <c r="I2333">
        <v>9.14</v>
      </c>
      <c r="J2333">
        <v>1</v>
      </c>
      <c r="K2333">
        <v>4.57</v>
      </c>
    </row>
    <row r="2334" spans="1:11" ht="16.5" x14ac:dyDescent="0.3">
      <c r="A2334" s="1">
        <v>42110</v>
      </c>
      <c r="B2334" s="5">
        <f>YEAR(Table1[[#This Row],[Order Date]])</f>
        <v>2015</v>
      </c>
      <c r="C2334" s="5">
        <f>MONTH(Table1[[#This Row],[Order Date]])</f>
        <v>4</v>
      </c>
      <c r="D2334" t="s">
        <v>590</v>
      </c>
      <c r="E2334" t="s">
        <v>55</v>
      </c>
      <c r="F2334" t="s">
        <v>34</v>
      </c>
      <c r="G2334" t="s">
        <v>47</v>
      </c>
      <c r="H2334" t="s">
        <v>1554</v>
      </c>
      <c r="I2334">
        <v>1196.8599999999999</v>
      </c>
      <c r="J2334">
        <v>7</v>
      </c>
      <c r="K2334">
        <v>119.69</v>
      </c>
    </row>
    <row r="2335" spans="1:11" ht="16.5" x14ac:dyDescent="0.3">
      <c r="A2335" s="1">
        <v>42110</v>
      </c>
      <c r="B2335" s="5">
        <f>YEAR(Table1[[#This Row],[Order Date]])</f>
        <v>2015</v>
      </c>
      <c r="C2335" s="5">
        <f>MONTH(Table1[[#This Row],[Order Date]])</f>
        <v>4</v>
      </c>
      <c r="D2335" t="s">
        <v>590</v>
      </c>
      <c r="E2335" t="s">
        <v>55</v>
      </c>
      <c r="F2335" t="s">
        <v>34</v>
      </c>
      <c r="G2335" t="s">
        <v>74</v>
      </c>
      <c r="H2335" t="s">
        <v>2024</v>
      </c>
      <c r="I2335">
        <v>523.26</v>
      </c>
      <c r="J2335">
        <v>9</v>
      </c>
      <c r="K2335">
        <v>125.58</v>
      </c>
    </row>
    <row r="2336" spans="1:11" ht="16.5" x14ac:dyDescent="0.3">
      <c r="A2336" s="1">
        <v>42110</v>
      </c>
      <c r="B2336" s="5">
        <f>YEAR(Table1[[#This Row],[Order Date]])</f>
        <v>2015</v>
      </c>
      <c r="C2336" s="5">
        <f>MONTH(Table1[[#This Row],[Order Date]])</f>
        <v>4</v>
      </c>
      <c r="D2336" t="s">
        <v>1555</v>
      </c>
      <c r="E2336" t="s">
        <v>149</v>
      </c>
      <c r="F2336" t="s">
        <v>34</v>
      </c>
      <c r="G2336" t="s">
        <v>35</v>
      </c>
      <c r="H2336" t="s">
        <v>2025</v>
      </c>
      <c r="I2336">
        <v>127.76</v>
      </c>
      <c r="J2336">
        <v>2</v>
      </c>
      <c r="K2336">
        <v>2.84</v>
      </c>
    </row>
    <row r="2337" spans="1:11" ht="16.5" x14ac:dyDescent="0.3">
      <c r="A2337" s="1">
        <v>42111</v>
      </c>
      <c r="B2337" s="5">
        <f>YEAR(Table1[[#This Row],[Order Date]])</f>
        <v>2015</v>
      </c>
      <c r="C2337" s="5">
        <f>MONTH(Table1[[#This Row],[Order Date]])</f>
        <v>4</v>
      </c>
      <c r="D2337" t="s">
        <v>680</v>
      </c>
      <c r="E2337" t="s">
        <v>27</v>
      </c>
      <c r="F2337" t="s">
        <v>11</v>
      </c>
      <c r="G2337" t="s">
        <v>24</v>
      </c>
      <c r="H2337" t="s">
        <v>869</v>
      </c>
      <c r="I2337">
        <v>5.56</v>
      </c>
      <c r="J2337">
        <v>2</v>
      </c>
      <c r="K2337">
        <v>2.2200000000000002</v>
      </c>
    </row>
    <row r="2338" spans="1:11" ht="16.5" x14ac:dyDescent="0.3">
      <c r="A2338" s="1">
        <v>42111</v>
      </c>
      <c r="B2338" s="5">
        <f>YEAR(Table1[[#This Row],[Order Date]])</f>
        <v>2015</v>
      </c>
      <c r="C2338" s="5">
        <f>MONTH(Table1[[#This Row],[Order Date]])</f>
        <v>4</v>
      </c>
      <c r="D2338" t="s">
        <v>680</v>
      </c>
      <c r="E2338" t="s">
        <v>27</v>
      </c>
      <c r="F2338" t="s">
        <v>39</v>
      </c>
      <c r="G2338" t="s">
        <v>52</v>
      </c>
      <c r="H2338" t="s">
        <v>66</v>
      </c>
      <c r="I2338">
        <v>323.37</v>
      </c>
      <c r="J2338">
        <v>3</v>
      </c>
      <c r="K2338">
        <v>129.35</v>
      </c>
    </row>
    <row r="2339" spans="1:11" ht="16.5" x14ac:dyDescent="0.3">
      <c r="A2339" s="1">
        <v>42111</v>
      </c>
      <c r="B2339" s="5">
        <f>YEAR(Table1[[#This Row],[Order Date]])</f>
        <v>2015</v>
      </c>
      <c r="C2339" s="5">
        <f>MONTH(Table1[[#This Row],[Order Date]])</f>
        <v>4</v>
      </c>
      <c r="D2339" t="s">
        <v>680</v>
      </c>
      <c r="E2339" t="s">
        <v>27</v>
      </c>
      <c r="F2339" t="s">
        <v>39</v>
      </c>
      <c r="G2339" t="s">
        <v>40</v>
      </c>
      <c r="H2339" t="s">
        <v>2026</v>
      </c>
      <c r="I2339">
        <v>783.96</v>
      </c>
      <c r="J2339">
        <v>5</v>
      </c>
      <c r="K2339">
        <v>68.599999999999994</v>
      </c>
    </row>
    <row r="2340" spans="1:11" ht="16.5" x14ac:dyDescent="0.3">
      <c r="A2340" s="1">
        <v>42111</v>
      </c>
      <c r="B2340" s="5">
        <f>YEAR(Table1[[#This Row],[Order Date]])</f>
        <v>2015</v>
      </c>
      <c r="C2340" s="5">
        <f>MONTH(Table1[[#This Row],[Order Date]])</f>
        <v>4</v>
      </c>
      <c r="D2340" t="s">
        <v>680</v>
      </c>
      <c r="E2340" t="s">
        <v>27</v>
      </c>
      <c r="F2340" t="s">
        <v>11</v>
      </c>
      <c r="G2340" t="s">
        <v>92</v>
      </c>
      <c r="H2340" t="s">
        <v>1853</v>
      </c>
      <c r="I2340">
        <v>1447.65</v>
      </c>
      <c r="J2340">
        <v>5</v>
      </c>
      <c r="K2340">
        <v>419.82</v>
      </c>
    </row>
    <row r="2341" spans="1:11" ht="16.5" x14ac:dyDescent="0.3">
      <c r="A2341" s="1">
        <v>42111</v>
      </c>
      <c r="B2341" s="5">
        <f>YEAR(Table1[[#This Row],[Order Date]])</f>
        <v>2015</v>
      </c>
      <c r="C2341" s="5">
        <f>MONTH(Table1[[#This Row],[Order Date]])</f>
        <v>4</v>
      </c>
      <c r="D2341" t="s">
        <v>680</v>
      </c>
      <c r="E2341" t="s">
        <v>27</v>
      </c>
      <c r="F2341" t="s">
        <v>11</v>
      </c>
      <c r="G2341" t="s">
        <v>12</v>
      </c>
      <c r="H2341" t="s">
        <v>1470</v>
      </c>
      <c r="I2341">
        <v>11.96</v>
      </c>
      <c r="J2341">
        <v>2</v>
      </c>
      <c r="K2341">
        <v>5.86</v>
      </c>
    </row>
    <row r="2342" spans="1:11" ht="16.5" x14ac:dyDescent="0.3">
      <c r="A2342" s="1">
        <v>42111</v>
      </c>
      <c r="B2342" s="5">
        <f>YEAR(Table1[[#This Row],[Order Date]])</f>
        <v>2015</v>
      </c>
      <c r="C2342" s="5">
        <f>MONTH(Table1[[#This Row],[Order Date]])</f>
        <v>4</v>
      </c>
      <c r="D2342" t="s">
        <v>1288</v>
      </c>
      <c r="E2342" t="s">
        <v>149</v>
      </c>
      <c r="F2342" t="s">
        <v>39</v>
      </c>
      <c r="G2342" t="s">
        <v>52</v>
      </c>
      <c r="H2342" t="s">
        <v>1849</v>
      </c>
      <c r="I2342">
        <v>99.6</v>
      </c>
      <c r="J2342">
        <v>1</v>
      </c>
      <c r="K2342">
        <v>36.85</v>
      </c>
    </row>
    <row r="2343" spans="1:11" ht="16.5" x14ac:dyDescent="0.3">
      <c r="A2343" s="1">
        <v>42111</v>
      </c>
      <c r="B2343" s="5">
        <f>YEAR(Table1[[#This Row],[Order Date]])</f>
        <v>2015</v>
      </c>
      <c r="C2343" s="5">
        <f>MONTH(Table1[[#This Row],[Order Date]])</f>
        <v>4</v>
      </c>
      <c r="D2343" t="s">
        <v>1288</v>
      </c>
      <c r="E2343" t="s">
        <v>149</v>
      </c>
      <c r="F2343" t="s">
        <v>11</v>
      </c>
      <c r="G2343" t="s">
        <v>20</v>
      </c>
      <c r="H2343" t="s">
        <v>2027</v>
      </c>
      <c r="I2343">
        <v>62.3</v>
      </c>
      <c r="J2343">
        <v>13</v>
      </c>
      <c r="K2343">
        <v>21.02</v>
      </c>
    </row>
    <row r="2344" spans="1:11" ht="16.5" x14ac:dyDescent="0.3">
      <c r="A2344" s="1">
        <v>42111</v>
      </c>
      <c r="B2344" s="5">
        <f>YEAR(Table1[[#This Row],[Order Date]])</f>
        <v>2015</v>
      </c>
      <c r="C2344" s="5">
        <f>MONTH(Table1[[#This Row],[Order Date]])</f>
        <v>4</v>
      </c>
      <c r="D2344" t="s">
        <v>1288</v>
      </c>
      <c r="E2344" t="s">
        <v>149</v>
      </c>
      <c r="F2344" t="s">
        <v>11</v>
      </c>
      <c r="G2344" t="s">
        <v>24</v>
      </c>
      <c r="H2344" t="s">
        <v>2028</v>
      </c>
      <c r="I2344">
        <v>10.71</v>
      </c>
      <c r="J2344">
        <v>3</v>
      </c>
      <c r="K2344">
        <v>2.78</v>
      </c>
    </row>
    <row r="2345" spans="1:11" ht="16.5" x14ac:dyDescent="0.3">
      <c r="A2345" s="1">
        <v>42112</v>
      </c>
      <c r="B2345" s="5">
        <f>YEAR(Table1[[#This Row],[Order Date]])</f>
        <v>2015</v>
      </c>
      <c r="C2345" s="5">
        <f>MONTH(Table1[[#This Row],[Order Date]])</f>
        <v>4</v>
      </c>
      <c r="D2345" t="s">
        <v>9</v>
      </c>
      <c r="E2345" t="s">
        <v>129</v>
      </c>
      <c r="F2345" t="s">
        <v>11</v>
      </c>
      <c r="G2345" t="s">
        <v>20</v>
      </c>
      <c r="H2345" t="s">
        <v>367</v>
      </c>
      <c r="I2345">
        <v>38.22</v>
      </c>
      <c r="J2345">
        <v>6</v>
      </c>
      <c r="K2345">
        <v>17.96</v>
      </c>
    </row>
    <row r="2346" spans="1:11" ht="16.5" x14ac:dyDescent="0.3">
      <c r="A2346" s="1">
        <v>42112</v>
      </c>
      <c r="B2346" s="5">
        <f>YEAR(Table1[[#This Row],[Order Date]])</f>
        <v>2015</v>
      </c>
      <c r="C2346" s="5">
        <f>MONTH(Table1[[#This Row],[Order Date]])</f>
        <v>4</v>
      </c>
      <c r="D2346" t="s">
        <v>9</v>
      </c>
      <c r="E2346" t="s">
        <v>129</v>
      </c>
      <c r="F2346" t="s">
        <v>11</v>
      </c>
      <c r="G2346" t="s">
        <v>16</v>
      </c>
      <c r="H2346" t="s">
        <v>1025</v>
      </c>
      <c r="I2346">
        <v>75.180000000000007</v>
      </c>
      <c r="J2346">
        <v>6</v>
      </c>
      <c r="K2346">
        <v>35.33</v>
      </c>
    </row>
    <row r="2347" spans="1:11" ht="16.5" x14ac:dyDescent="0.3">
      <c r="A2347" s="1">
        <v>42112</v>
      </c>
      <c r="B2347" s="5">
        <f>YEAR(Table1[[#This Row],[Order Date]])</f>
        <v>2015</v>
      </c>
      <c r="C2347" s="5">
        <f>MONTH(Table1[[#This Row],[Order Date]])</f>
        <v>4</v>
      </c>
      <c r="D2347" t="s">
        <v>9</v>
      </c>
      <c r="E2347" t="s">
        <v>129</v>
      </c>
      <c r="F2347" t="s">
        <v>34</v>
      </c>
      <c r="G2347" t="s">
        <v>47</v>
      </c>
      <c r="H2347" t="s">
        <v>1404</v>
      </c>
      <c r="I2347">
        <v>6.16</v>
      </c>
      <c r="J2347">
        <v>2</v>
      </c>
      <c r="K2347">
        <v>2.96</v>
      </c>
    </row>
    <row r="2348" spans="1:11" ht="16.5" x14ac:dyDescent="0.3">
      <c r="A2348" s="1">
        <v>42112</v>
      </c>
      <c r="B2348" s="5">
        <f>YEAR(Table1[[#This Row],[Order Date]])</f>
        <v>2015</v>
      </c>
      <c r="C2348" s="5">
        <f>MONTH(Table1[[#This Row],[Order Date]])</f>
        <v>4</v>
      </c>
      <c r="D2348" t="s">
        <v>9</v>
      </c>
      <c r="E2348" t="s">
        <v>129</v>
      </c>
      <c r="F2348" t="s">
        <v>34</v>
      </c>
      <c r="G2348" t="s">
        <v>35</v>
      </c>
      <c r="H2348" t="s">
        <v>2029</v>
      </c>
      <c r="I2348">
        <v>89.99</v>
      </c>
      <c r="J2348">
        <v>1</v>
      </c>
      <c r="K2348">
        <v>17.100000000000001</v>
      </c>
    </row>
    <row r="2349" spans="1:11" ht="16.5" x14ac:dyDescent="0.3">
      <c r="A2349" s="1">
        <v>42112</v>
      </c>
      <c r="B2349" s="5">
        <f>YEAR(Table1[[#This Row],[Order Date]])</f>
        <v>2015</v>
      </c>
      <c r="C2349" s="5">
        <f>MONTH(Table1[[#This Row],[Order Date]])</f>
        <v>4</v>
      </c>
      <c r="D2349" t="s">
        <v>1412</v>
      </c>
      <c r="E2349" t="s">
        <v>62</v>
      </c>
      <c r="F2349" t="s">
        <v>39</v>
      </c>
      <c r="G2349" t="s">
        <v>52</v>
      </c>
      <c r="H2349" t="s">
        <v>1985</v>
      </c>
      <c r="I2349">
        <v>106.5</v>
      </c>
      <c r="J2349">
        <v>6</v>
      </c>
      <c r="K2349">
        <v>41.54</v>
      </c>
    </row>
    <row r="2350" spans="1:11" ht="16.5" x14ac:dyDescent="0.3">
      <c r="A2350" s="1">
        <v>42112</v>
      </c>
      <c r="B2350" s="5">
        <f>YEAR(Table1[[#This Row],[Order Date]])</f>
        <v>2015</v>
      </c>
      <c r="C2350" s="5">
        <f>MONTH(Table1[[#This Row],[Order Date]])</f>
        <v>4</v>
      </c>
      <c r="D2350" t="s">
        <v>1076</v>
      </c>
      <c r="E2350" t="s">
        <v>149</v>
      </c>
      <c r="F2350" t="s">
        <v>11</v>
      </c>
      <c r="G2350" t="s">
        <v>16</v>
      </c>
      <c r="H2350" t="s">
        <v>2030</v>
      </c>
      <c r="I2350">
        <v>21.93</v>
      </c>
      <c r="J2350">
        <v>3</v>
      </c>
      <c r="K2350">
        <v>10.31</v>
      </c>
    </row>
    <row r="2351" spans="1:11" ht="16.5" x14ac:dyDescent="0.3">
      <c r="A2351" s="1">
        <v>42112</v>
      </c>
      <c r="B2351" s="5">
        <f>YEAR(Table1[[#This Row],[Order Date]])</f>
        <v>2015</v>
      </c>
      <c r="C2351" s="5">
        <f>MONTH(Table1[[#This Row],[Order Date]])</f>
        <v>4</v>
      </c>
      <c r="D2351" t="s">
        <v>1143</v>
      </c>
      <c r="E2351" t="s">
        <v>27</v>
      </c>
      <c r="F2351" t="s">
        <v>11</v>
      </c>
      <c r="G2351" t="s">
        <v>18</v>
      </c>
      <c r="H2351" t="s">
        <v>2031</v>
      </c>
      <c r="I2351">
        <v>947.17</v>
      </c>
      <c r="J2351">
        <v>7</v>
      </c>
      <c r="K2351">
        <v>9.4700000000000006</v>
      </c>
    </row>
    <row r="2352" spans="1:11" ht="16.5" x14ac:dyDescent="0.3">
      <c r="A2352" s="1">
        <v>42112</v>
      </c>
      <c r="B2352" s="5">
        <f>YEAR(Table1[[#This Row],[Order Date]])</f>
        <v>2015</v>
      </c>
      <c r="C2352" s="5">
        <f>MONTH(Table1[[#This Row],[Order Date]])</f>
        <v>4</v>
      </c>
      <c r="D2352" t="s">
        <v>1143</v>
      </c>
      <c r="E2352" t="s">
        <v>27</v>
      </c>
      <c r="F2352" t="s">
        <v>11</v>
      </c>
      <c r="G2352" t="s">
        <v>12</v>
      </c>
      <c r="H2352" t="s">
        <v>2032</v>
      </c>
      <c r="I2352">
        <v>61.96</v>
      </c>
      <c r="J2352">
        <v>2</v>
      </c>
      <c r="K2352">
        <v>27.88</v>
      </c>
    </row>
    <row r="2353" spans="1:11" ht="16.5" x14ac:dyDescent="0.3">
      <c r="A2353" s="1">
        <v>42112</v>
      </c>
      <c r="B2353" s="5">
        <f>YEAR(Table1[[#This Row],[Order Date]])</f>
        <v>2015</v>
      </c>
      <c r="C2353" s="5">
        <f>MONTH(Table1[[#This Row],[Order Date]])</f>
        <v>4</v>
      </c>
      <c r="D2353" t="s">
        <v>607</v>
      </c>
      <c r="E2353" t="s">
        <v>27</v>
      </c>
      <c r="F2353" t="s">
        <v>11</v>
      </c>
      <c r="G2353" t="s">
        <v>18</v>
      </c>
      <c r="H2353" t="s">
        <v>1087</v>
      </c>
      <c r="I2353">
        <v>115.44</v>
      </c>
      <c r="J2353">
        <v>3</v>
      </c>
      <c r="K2353">
        <v>30.01</v>
      </c>
    </row>
    <row r="2354" spans="1:11" ht="16.5" x14ac:dyDescent="0.3">
      <c r="A2354" s="1">
        <v>42112</v>
      </c>
      <c r="B2354" s="5">
        <f>YEAR(Table1[[#This Row],[Order Date]])</f>
        <v>2015</v>
      </c>
      <c r="C2354" s="5">
        <f>MONTH(Table1[[#This Row],[Order Date]])</f>
        <v>4</v>
      </c>
      <c r="D2354" t="s">
        <v>2033</v>
      </c>
      <c r="E2354" t="s">
        <v>10</v>
      </c>
      <c r="F2354" t="s">
        <v>39</v>
      </c>
      <c r="G2354" t="s">
        <v>52</v>
      </c>
      <c r="H2354" t="s">
        <v>2034</v>
      </c>
      <c r="I2354">
        <v>41.42</v>
      </c>
      <c r="J2354">
        <v>2</v>
      </c>
      <c r="K2354">
        <v>8.2799999999999994</v>
      </c>
    </row>
    <row r="2355" spans="1:11" ht="16.5" x14ac:dyDescent="0.3">
      <c r="A2355" s="1">
        <v>42112</v>
      </c>
      <c r="B2355" s="5">
        <f>YEAR(Table1[[#This Row],[Order Date]])</f>
        <v>2015</v>
      </c>
      <c r="C2355" s="5">
        <f>MONTH(Table1[[#This Row],[Order Date]])</f>
        <v>4</v>
      </c>
      <c r="D2355" t="s">
        <v>2033</v>
      </c>
      <c r="E2355" t="s">
        <v>10</v>
      </c>
      <c r="F2355" t="s">
        <v>39</v>
      </c>
      <c r="G2355" t="s">
        <v>40</v>
      </c>
      <c r="H2355" t="s">
        <v>2035</v>
      </c>
      <c r="I2355">
        <v>244.77</v>
      </c>
      <c r="J2355">
        <v>4</v>
      </c>
      <c r="K2355">
        <v>24.48</v>
      </c>
    </row>
    <row r="2356" spans="1:11" ht="16.5" x14ac:dyDescent="0.3">
      <c r="A2356" s="1">
        <v>42112</v>
      </c>
      <c r="B2356" s="5">
        <f>YEAR(Table1[[#This Row],[Order Date]])</f>
        <v>2015</v>
      </c>
      <c r="C2356" s="5">
        <f>MONTH(Table1[[#This Row],[Order Date]])</f>
        <v>4</v>
      </c>
      <c r="D2356" t="s">
        <v>2033</v>
      </c>
      <c r="E2356" t="s">
        <v>10</v>
      </c>
      <c r="F2356" t="s">
        <v>11</v>
      </c>
      <c r="G2356" t="s">
        <v>24</v>
      </c>
      <c r="H2356" t="s">
        <v>1852</v>
      </c>
      <c r="I2356">
        <v>74.349999999999994</v>
      </c>
      <c r="J2356">
        <v>3</v>
      </c>
      <c r="K2356">
        <v>6.51</v>
      </c>
    </row>
    <row r="2357" spans="1:11" ht="16.5" x14ac:dyDescent="0.3">
      <c r="A2357" s="1">
        <v>42112</v>
      </c>
      <c r="B2357" s="5">
        <f>YEAR(Table1[[#This Row],[Order Date]])</f>
        <v>2015</v>
      </c>
      <c r="C2357" s="5">
        <f>MONTH(Table1[[#This Row],[Order Date]])</f>
        <v>4</v>
      </c>
      <c r="D2357" t="s">
        <v>2033</v>
      </c>
      <c r="E2357" t="s">
        <v>10</v>
      </c>
      <c r="F2357" t="s">
        <v>11</v>
      </c>
      <c r="G2357" t="s">
        <v>20</v>
      </c>
      <c r="H2357" t="s">
        <v>96</v>
      </c>
      <c r="I2357">
        <v>4.3099999999999996</v>
      </c>
      <c r="J2357">
        <v>2</v>
      </c>
      <c r="K2357">
        <v>-6.9</v>
      </c>
    </row>
    <row r="2358" spans="1:11" ht="16.5" x14ac:dyDescent="0.3">
      <c r="A2358" s="1">
        <v>42112</v>
      </c>
      <c r="B2358" s="5">
        <f>YEAR(Table1[[#This Row],[Order Date]])</f>
        <v>2015</v>
      </c>
      <c r="C2358" s="5">
        <f>MONTH(Table1[[#This Row],[Order Date]])</f>
        <v>4</v>
      </c>
      <c r="D2358" t="s">
        <v>2033</v>
      </c>
      <c r="E2358" t="s">
        <v>10</v>
      </c>
      <c r="F2358" t="s">
        <v>34</v>
      </c>
      <c r="G2358" t="s">
        <v>35</v>
      </c>
      <c r="H2358" t="s">
        <v>194</v>
      </c>
      <c r="I2358">
        <v>56.69</v>
      </c>
      <c r="J2358">
        <v>1</v>
      </c>
      <c r="K2358">
        <v>-20.25</v>
      </c>
    </row>
    <row r="2359" spans="1:11" ht="16.5" x14ac:dyDescent="0.3">
      <c r="A2359" s="1">
        <v>42112</v>
      </c>
      <c r="B2359" s="5">
        <f>YEAR(Table1[[#This Row],[Order Date]])</f>
        <v>2015</v>
      </c>
      <c r="C2359" s="5">
        <f>MONTH(Table1[[#This Row],[Order Date]])</f>
        <v>4</v>
      </c>
      <c r="D2359" t="s">
        <v>2033</v>
      </c>
      <c r="E2359" t="s">
        <v>10</v>
      </c>
      <c r="F2359" t="s">
        <v>39</v>
      </c>
      <c r="G2359" t="s">
        <v>40</v>
      </c>
      <c r="H2359" t="s">
        <v>1749</v>
      </c>
      <c r="I2359">
        <v>97.97</v>
      </c>
      <c r="J2359">
        <v>2</v>
      </c>
      <c r="K2359">
        <v>6.12</v>
      </c>
    </row>
    <row r="2360" spans="1:11" ht="16.5" x14ac:dyDescent="0.3">
      <c r="A2360" s="1">
        <v>42112</v>
      </c>
      <c r="B2360" s="5">
        <f>YEAR(Table1[[#This Row],[Order Date]])</f>
        <v>2015</v>
      </c>
      <c r="C2360" s="5">
        <f>MONTH(Table1[[#This Row],[Order Date]])</f>
        <v>4</v>
      </c>
      <c r="D2360" t="s">
        <v>2033</v>
      </c>
      <c r="E2360" t="s">
        <v>10</v>
      </c>
      <c r="F2360" t="s">
        <v>11</v>
      </c>
      <c r="G2360" t="s">
        <v>24</v>
      </c>
      <c r="H2360" t="s">
        <v>988</v>
      </c>
      <c r="I2360">
        <v>7.87</v>
      </c>
      <c r="J2360">
        <v>3</v>
      </c>
      <c r="K2360">
        <v>0.89</v>
      </c>
    </row>
    <row r="2361" spans="1:11" ht="16.5" x14ac:dyDescent="0.3">
      <c r="A2361" s="1">
        <v>42112</v>
      </c>
      <c r="B2361" s="5">
        <f>YEAR(Table1[[#This Row],[Order Date]])</f>
        <v>2015</v>
      </c>
      <c r="C2361" s="5">
        <f>MONTH(Table1[[#This Row],[Order Date]])</f>
        <v>4</v>
      </c>
      <c r="D2361" t="s">
        <v>2033</v>
      </c>
      <c r="E2361" t="s">
        <v>10</v>
      </c>
      <c r="F2361" t="s">
        <v>11</v>
      </c>
      <c r="G2361" t="s">
        <v>12</v>
      </c>
      <c r="H2361" t="s">
        <v>1149</v>
      </c>
      <c r="I2361">
        <v>15.55</v>
      </c>
      <c r="J2361">
        <v>3</v>
      </c>
      <c r="K2361">
        <v>5.44</v>
      </c>
    </row>
    <row r="2362" spans="1:11" ht="16.5" x14ac:dyDescent="0.3">
      <c r="A2362" s="1">
        <v>42112</v>
      </c>
      <c r="B2362" s="5">
        <f>YEAR(Table1[[#This Row],[Order Date]])</f>
        <v>2015</v>
      </c>
      <c r="C2362" s="5">
        <f>MONTH(Table1[[#This Row],[Order Date]])</f>
        <v>4</v>
      </c>
      <c r="D2362" t="s">
        <v>2033</v>
      </c>
      <c r="E2362" t="s">
        <v>10</v>
      </c>
      <c r="F2362" t="s">
        <v>11</v>
      </c>
      <c r="G2362" t="s">
        <v>20</v>
      </c>
      <c r="H2362" t="s">
        <v>222</v>
      </c>
      <c r="I2362">
        <v>1.48</v>
      </c>
      <c r="J2362">
        <v>1</v>
      </c>
      <c r="K2362">
        <v>-2.29</v>
      </c>
    </row>
    <row r="2363" spans="1:11" ht="16.5" x14ac:dyDescent="0.3">
      <c r="A2363" s="1">
        <v>42113</v>
      </c>
      <c r="B2363" s="5">
        <f>YEAR(Table1[[#This Row],[Order Date]])</f>
        <v>2015</v>
      </c>
      <c r="C2363" s="5">
        <f>MONTH(Table1[[#This Row],[Order Date]])</f>
        <v>4</v>
      </c>
      <c r="D2363" t="s">
        <v>635</v>
      </c>
      <c r="E2363" t="s">
        <v>10</v>
      </c>
      <c r="F2363" t="s">
        <v>11</v>
      </c>
      <c r="G2363" t="s">
        <v>92</v>
      </c>
      <c r="H2363" t="s">
        <v>286</v>
      </c>
      <c r="I2363">
        <v>19.57</v>
      </c>
      <c r="J2363">
        <v>2</v>
      </c>
      <c r="K2363">
        <v>-52.83</v>
      </c>
    </row>
    <row r="2364" spans="1:11" ht="16.5" x14ac:dyDescent="0.3">
      <c r="A2364" s="1">
        <v>42113</v>
      </c>
      <c r="B2364" s="5">
        <f>YEAR(Table1[[#This Row],[Order Date]])</f>
        <v>2015</v>
      </c>
      <c r="C2364" s="5">
        <f>MONTH(Table1[[#This Row],[Order Date]])</f>
        <v>4</v>
      </c>
      <c r="D2364" t="s">
        <v>635</v>
      </c>
      <c r="E2364" t="s">
        <v>10</v>
      </c>
      <c r="F2364" t="s">
        <v>11</v>
      </c>
      <c r="G2364" t="s">
        <v>20</v>
      </c>
      <c r="H2364" t="s">
        <v>693</v>
      </c>
      <c r="I2364">
        <v>310.39</v>
      </c>
      <c r="J2364">
        <v>4</v>
      </c>
      <c r="K2364">
        <v>-512.15</v>
      </c>
    </row>
    <row r="2365" spans="1:11" ht="16.5" x14ac:dyDescent="0.3">
      <c r="A2365" s="1">
        <v>42114</v>
      </c>
      <c r="B2365" s="5">
        <f>YEAR(Table1[[#This Row],[Order Date]])</f>
        <v>2015</v>
      </c>
      <c r="C2365" s="5">
        <f>MONTH(Table1[[#This Row],[Order Date]])</f>
        <v>4</v>
      </c>
      <c r="D2365" t="s">
        <v>560</v>
      </c>
      <c r="E2365" t="s">
        <v>30</v>
      </c>
      <c r="F2365" t="s">
        <v>39</v>
      </c>
      <c r="G2365" t="s">
        <v>40</v>
      </c>
      <c r="H2365" t="s">
        <v>520</v>
      </c>
      <c r="I2365">
        <v>287.97000000000003</v>
      </c>
      <c r="J2365">
        <v>3</v>
      </c>
      <c r="K2365">
        <v>77.75</v>
      </c>
    </row>
    <row r="2366" spans="1:11" ht="16.5" x14ac:dyDescent="0.3">
      <c r="A2366" s="1">
        <v>42114</v>
      </c>
      <c r="B2366" s="5">
        <f>YEAR(Table1[[#This Row],[Order Date]])</f>
        <v>2015</v>
      </c>
      <c r="C2366" s="5">
        <f>MONTH(Table1[[#This Row],[Order Date]])</f>
        <v>4</v>
      </c>
      <c r="D2366" t="s">
        <v>560</v>
      </c>
      <c r="E2366" t="s">
        <v>30</v>
      </c>
      <c r="F2366" t="s">
        <v>34</v>
      </c>
      <c r="G2366" t="s">
        <v>47</v>
      </c>
      <c r="H2366" t="s">
        <v>2036</v>
      </c>
      <c r="I2366">
        <v>595.38</v>
      </c>
      <c r="J2366">
        <v>6</v>
      </c>
      <c r="K2366">
        <v>297.69</v>
      </c>
    </row>
    <row r="2367" spans="1:11" ht="16.5" x14ac:dyDescent="0.3">
      <c r="A2367" s="1">
        <v>42114</v>
      </c>
      <c r="B2367" s="5">
        <f>YEAR(Table1[[#This Row],[Order Date]])</f>
        <v>2015</v>
      </c>
      <c r="C2367" s="5">
        <f>MONTH(Table1[[#This Row],[Order Date]])</f>
        <v>4</v>
      </c>
      <c r="D2367" t="s">
        <v>560</v>
      </c>
      <c r="E2367" t="s">
        <v>30</v>
      </c>
      <c r="F2367" t="s">
        <v>11</v>
      </c>
      <c r="G2367" t="s">
        <v>12</v>
      </c>
      <c r="H2367" t="s">
        <v>836</v>
      </c>
      <c r="I2367">
        <v>12.96</v>
      </c>
      <c r="J2367">
        <v>2</v>
      </c>
      <c r="K2367">
        <v>6.22</v>
      </c>
    </row>
    <row r="2368" spans="1:11" ht="16.5" x14ac:dyDescent="0.3">
      <c r="A2368" s="1">
        <v>42114</v>
      </c>
      <c r="B2368" s="5">
        <f>YEAR(Table1[[#This Row],[Order Date]])</f>
        <v>2015</v>
      </c>
      <c r="C2368" s="5">
        <f>MONTH(Table1[[#This Row],[Order Date]])</f>
        <v>4</v>
      </c>
      <c r="D2368" t="s">
        <v>1335</v>
      </c>
      <c r="E2368" t="s">
        <v>10</v>
      </c>
      <c r="F2368" t="s">
        <v>11</v>
      </c>
      <c r="G2368" t="s">
        <v>12</v>
      </c>
      <c r="H2368" t="s">
        <v>1041</v>
      </c>
      <c r="I2368">
        <v>117.46</v>
      </c>
      <c r="J2368">
        <v>3</v>
      </c>
      <c r="K2368">
        <v>44.05</v>
      </c>
    </row>
    <row r="2369" spans="1:11" ht="16.5" x14ac:dyDescent="0.3">
      <c r="A2369" s="1">
        <v>42114</v>
      </c>
      <c r="B2369" s="5">
        <f>YEAR(Table1[[#This Row],[Order Date]])</f>
        <v>2015</v>
      </c>
      <c r="C2369" s="5">
        <f>MONTH(Table1[[#This Row],[Order Date]])</f>
        <v>4</v>
      </c>
      <c r="D2369" t="s">
        <v>2037</v>
      </c>
      <c r="E2369" t="s">
        <v>110</v>
      </c>
      <c r="F2369" t="s">
        <v>11</v>
      </c>
      <c r="G2369" t="s">
        <v>63</v>
      </c>
      <c r="H2369" t="s">
        <v>2038</v>
      </c>
      <c r="I2369">
        <v>180.96</v>
      </c>
      <c r="J2369">
        <v>2</v>
      </c>
      <c r="K2369">
        <v>81.430000000000007</v>
      </c>
    </row>
    <row r="2370" spans="1:11" ht="16.5" x14ac:dyDescent="0.3">
      <c r="A2370" s="1">
        <v>42115</v>
      </c>
      <c r="B2370" s="5">
        <f>YEAR(Table1[[#This Row],[Order Date]])</f>
        <v>2015</v>
      </c>
      <c r="C2370" s="5">
        <f>MONTH(Table1[[#This Row],[Order Date]])</f>
        <v>4</v>
      </c>
      <c r="D2370" t="s">
        <v>2039</v>
      </c>
      <c r="E2370" t="s">
        <v>33</v>
      </c>
      <c r="F2370" t="s">
        <v>34</v>
      </c>
      <c r="G2370" t="s">
        <v>35</v>
      </c>
      <c r="H2370" t="s">
        <v>1839</v>
      </c>
      <c r="I2370">
        <v>191.96</v>
      </c>
      <c r="J2370">
        <v>2</v>
      </c>
      <c r="K2370">
        <v>51.83</v>
      </c>
    </row>
    <row r="2371" spans="1:11" ht="16.5" x14ac:dyDescent="0.3">
      <c r="A2371" s="1">
        <v>42115</v>
      </c>
      <c r="B2371" s="5">
        <f>YEAR(Table1[[#This Row],[Order Date]])</f>
        <v>2015</v>
      </c>
      <c r="C2371" s="5">
        <f>MONTH(Table1[[#This Row],[Order Date]])</f>
        <v>4</v>
      </c>
      <c r="D2371" t="s">
        <v>2039</v>
      </c>
      <c r="E2371" t="s">
        <v>33</v>
      </c>
      <c r="F2371" t="s">
        <v>11</v>
      </c>
      <c r="G2371" t="s">
        <v>20</v>
      </c>
      <c r="H2371" t="s">
        <v>1185</v>
      </c>
      <c r="I2371">
        <v>21.3</v>
      </c>
      <c r="J2371">
        <v>3</v>
      </c>
      <c r="K2371">
        <v>9.8000000000000007</v>
      </c>
    </row>
    <row r="2372" spans="1:11" ht="16.5" x14ac:dyDescent="0.3">
      <c r="A2372" s="1">
        <v>42115</v>
      </c>
      <c r="B2372" s="5">
        <f>YEAR(Table1[[#This Row],[Order Date]])</f>
        <v>2015</v>
      </c>
      <c r="C2372" s="5">
        <f>MONTH(Table1[[#This Row],[Order Date]])</f>
        <v>4</v>
      </c>
      <c r="D2372" t="s">
        <v>2039</v>
      </c>
      <c r="E2372" t="s">
        <v>33</v>
      </c>
      <c r="F2372" t="s">
        <v>39</v>
      </c>
      <c r="G2372" t="s">
        <v>40</v>
      </c>
      <c r="H2372" t="s">
        <v>138</v>
      </c>
      <c r="I2372">
        <v>469.95</v>
      </c>
      <c r="J2372">
        <v>5</v>
      </c>
      <c r="K2372">
        <v>131.59</v>
      </c>
    </row>
    <row r="2373" spans="1:11" ht="16.5" x14ac:dyDescent="0.3">
      <c r="A2373" s="1">
        <v>42115</v>
      </c>
      <c r="B2373" s="5">
        <f>YEAR(Table1[[#This Row],[Order Date]])</f>
        <v>2015</v>
      </c>
      <c r="C2373" s="5">
        <f>MONTH(Table1[[#This Row],[Order Date]])</f>
        <v>4</v>
      </c>
      <c r="D2373" t="s">
        <v>2039</v>
      </c>
      <c r="E2373" t="s">
        <v>33</v>
      </c>
      <c r="F2373" t="s">
        <v>34</v>
      </c>
      <c r="G2373" t="s">
        <v>47</v>
      </c>
      <c r="H2373" t="s">
        <v>2040</v>
      </c>
      <c r="I2373">
        <v>209.88</v>
      </c>
      <c r="J2373">
        <v>3</v>
      </c>
      <c r="K2373">
        <v>35.68</v>
      </c>
    </row>
    <row r="2374" spans="1:11" ht="16.5" x14ac:dyDescent="0.3">
      <c r="A2374" s="1">
        <v>42116</v>
      </c>
      <c r="B2374" s="5">
        <f>YEAR(Table1[[#This Row],[Order Date]])</f>
        <v>2015</v>
      </c>
      <c r="C2374" s="5">
        <f>MONTH(Table1[[#This Row],[Order Date]])</f>
        <v>4</v>
      </c>
      <c r="D2374" t="s">
        <v>325</v>
      </c>
      <c r="E2374" t="s">
        <v>27</v>
      </c>
      <c r="F2374" t="s">
        <v>39</v>
      </c>
      <c r="G2374" t="s">
        <v>40</v>
      </c>
      <c r="H2374" t="s">
        <v>901</v>
      </c>
      <c r="I2374">
        <v>88.78</v>
      </c>
      <c r="J2374">
        <v>3</v>
      </c>
      <c r="K2374">
        <v>7.77</v>
      </c>
    </row>
    <row r="2375" spans="1:11" ht="16.5" x14ac:dyDescent="0.3">
      <c r="A2375" s="1">
        <v>42116</v>
      </c>
      <c r="B2375" s="5">
        <f>YEAR(Table1[[#This Row],[Order Date]])</f>
        <v>2015</v>
      </c>
      <c r="C2375" s="5">
        <f>MONTH(Table1[[#This Row],[Order Date]])</f>
        <v>4</v>
      </c>
      <c r="D2375" t="s">
        <v>325</v>
      </c>
      <c r="E2375" t="s">
        <v>27</v>
      </c>
      <c r="F2375" t="s">
        <v>11</v>
      </c>
      <c r="G2375" t="s">
        <v>24</v>
      </c>
      <c r="H2375" t="s">
        <v>1889</v>
      </c>
      <c r="I2375">
        <v>64.14</v>
      </c>
      <c r="J2375">
        <v>3</v>
      </c>
      <c r="K2375">
        <v>16.68</v>
      </c>
    </row>
    <row r="2376" spans="1:11" ht="16.5" x14ac:dyDescent="0.3">
      <c r="A2376" s="1">
        <v>42118</v>
      </c>
      <c r="B2376" s="5">
        <f>YEAR(Table1[[#This Row],[Order Date]])</f>
        <v>2015</v>
      </c>
      <c r="C2376" s="5">
        <f>MONTH(Table1[[#This Row],[Order Date]])</f>
        <v>4</v>
      </c>
      <c r="D2376" t="s">
        <v>167</v>
      </c>
      <c r="E2376" t="s">
        <v>149</v>
      </c>
      <c r="F2376" t="s">
        <v>11</v>
      </c>
      <c r="G2376" t="s">
        <v>24</v>
      </c>
      <c r="H2376" t="s">
        <v>279</v>
      </c>
      <c r="I2376">
        <v>25.99</v>
      </c>
      <c r="J2376">
        <v>1</v>
      </c>
      <c r="K2376">
        <v>7.54</v>
      </c>
    </row>
    <row r="2377" spans="1:11" ht="16.5" x14ac:dyDescent="0.3">
      <c r="A2377" s="1">
        <v>42119</v>
      </c>
      <c r="B2377" s="5">
        <f>YEAR(Table1[[#This Row],[Order Date]])</f>
        <v>2015</v>
      </c>
      <c r="C2377" s="5">
        <f>MONTH(Table1[[#This Row],[Order Date]])</f>
        <v>4</v>
      </c>
      <c r="D2377" t="s">
        <v>249</v>
      </c>
      <c r="E2377" t="s">
        <v>27</v>
      </c>
      <c r="F2377" t="s">
        <v>11</v>
      </c>
      <c r="G2377" t="s">
        <v>20</v>
      </c>
      <c r="H2377" t="s">
        <v>425</v>
      </c>
      <c r="I2377">
        <v>13.94</v>
      </c>
      <c r="J2377">
        <v>3</v>
      </c>
      <c r="K2377">
        <v>4.53</v>
      </c>
    </row>
    <row r="2378" spans="1:11" ht="16.5" x14ac:dyDescent="0.3">
      <c r="A2378" s="1">
        <v>42119</v>
      </c>
      <c r="B2378" s="5">
        <f>YEAR(Table1[[#This Row],[Order Date]])</f>
        <v>2015</v>
      </c>
      <c r="C2378" s="5">
        <f>MONTH(Table1[[#This Row],[Order Date]])</f>
        <v>4</v>
      </c>
      <c r="D2378" t="s">
        <v>1004</v>
      </c>
      <c r="E2378" t="s">
        <v>149</v>
      </c>
      <c r="F2378" t="s">
        <v>11</v>
      </c>
      <c r="G2378" t="s">
        <v>92</v>
      </c>
      <c r="H2378" t="s">
        <v>114</v>
      </c>
      <c r="I2378">
        <v>206.43</v>
      </c>
      <c r="J2378">
        <v>3</v>
      </c>
      <c r="K2378">
        <v>90.83</v>
      </c>
    </row>
    <row r="2379" spans="1:11" ht="16.5" x14ac:dyDescent="0.3">
      <c r="A2379" s="1">
        <v>42119</v>
      </c>
      <c r="B2379" s="5">
        <f>YEAR(Table1[[#This Row],[Order Date]])</f>
        <v>2015</v>
      </c>
      <c r="C2379" s="5">
        <f>MONTH(Table1[[#This Row],[Order Date]])</f>
        <v>4</v>
      </c>
      <c r="D2379" t="s">
        <v>1910</v>
      </c>
      <c r="E2379" t="s">
        <v>157</v>
      </c>
      <c r="F2379" t="s">
        <v>11</v>
      </c>
      <c r="G2379" t="s">
        <v>24</v>
      </c>
      <c r="H2379" t="s">
        <v>1006</v>
      </c>
      <c r="I2379">
        <v>57.75</v>
      </c>
      <c r="J2379">
        <v>5</v>
      </c>
      <c r="K2379">
        <v>16.170000000000002</v>
      </c>
    </row>
    <row r="2380" spans="1:11" ht="16.5" x14ac:dyDescent="0.3">
      <c r="A2380" s="1">
        <v>42119</v>
      </c>
      <c r="B2380" s="5">
        <f>YEAR(Table1[[#This Row],[Order Date]])</f>
        <v>2015</v>
      </c>
      <c r="C2380" s="5">
        <f>MONTH(Table1[[#This Row],[Order Date]])</f>
        <v>4</v>
      </c>
      <c r="D2380" t="s">
        <v>1910</v>
      </c>
      <c r="E2380" t="s">
        <v>157</v>
      </c>
      <c r="F2380" t="s">
        <v>11</v>
      </c>
      <c r="G2380" t="s">
        <v>92</v>
      </c>
      <c r="H2380" t="s">
        <v>1888</v>
      </c>
      <c r="I2380">
        <v>272.39999999999998</v>
      </c>
      <c r="J2380">
        <v>5</v>
      </c>
      <c r="K2380">
        <v>76.27</v>
      </c>
    </row>
    <row r="2381" spans="1:11" ht="16.5" x14ac:dyDescent="0.3">
      <c r="A2381" s="1">
        <v>42119</v>
      </c>
      <c r="B2381" s="5">
        <f>YEAR(Table1[[#This Row],[Order Date]])</f>
        <v>2015</v>
      </c>
      <c r="C2381" s="5">
        <f>MONTH(Table1[[#This Row],[Order Date]])</f>
        <v>4</v>
      </c>
      <c r="D2381" t="s">
        <v>1459</v>
      </c>
      <c r="E2381" t="s">
        <v>15</v>
      </c>
      <c r="F2381" t="s">
        <v>11</v>
      </c>
      <c r="G2381" t="s">
        <v>18</v>
      </c>
      <c r="H2381" t="s">
        <v>557</v>
      </c>
      <c r="I2381">
        <v>221.02</v>
      </c>
      <c r="J2381">
        <v>2</v>
      </c>
      <c r="K2381">
        <v>-55.26</v>
      </c>
    </row>
    <row r="2382" spans="1:11" ht="16.5" x14ac:dyDescent="0.3">
      <c r="A2382" s="1">
        <v>42119</v>
      </c>
      <c r="B2382" s="5">
        <f>YEAR(Table1[[#This Row],[Order Date]])</f>
        <v>2015</v>
      </c>
      <c r="C2382" s="5">
        <f>MONTH(Table1[[#This Row],[Order Date]])</f>
        <v>4</v>
      </c>
      <c r="D2382" t="s">
        <v>1459</v>
      </c>
      <c r="E2382" t="s">
        <v>15</v>
      </c>
      <c r="F2382" t="s">
        <v>34</v>
      </c>
      <c r="G2382" t="s">
        <v>35</v>
      </c>
      <c r="H2382" t="s">
        <v>2041</v>
      </c>
      <c r="I2382">
        <v>128.06</v>
      </c>
      <c r="J2382">
        <v>3</v>
      </c>
      <c r="K2382">
        <v>-23.78</v>
      </c>
    </row>
    <row r="2383" spans="1:11" ht="16.5" x14ac:dyDescent="0.3">
      <c r="A2383" s="1">
        <v>42119</v>
      </c>
      <c r="B2383" s="5">
        <f>YEAR(Table1[[#This Row],[Order Date]])</f>
        <v>2015</v>
      </c>
      <c r="C2383" s="5">
        <f>MONTH(Table1[[#This Row],[Order Date]])</f>
        <v>4</v>
      </c>
      <c r="D2383" t="s">
        <v>2042</v>
      </c>
      <c r="E2383" t="s">
        <v>27</v>
      </c>
      <c r="F2383" t="s">
        <v>11</v>
      </c>
      <c r="G2383" t="s">
        <v>63</v>
      </c>
      <c r="H2383" t="s">
        <v>1721</v>
      </c>
      <c r="I2383">
        <v>21.34</v>
      </c>
      <c r="J2383">
        <v>2</v>
      </c>
      <c r="K2383">
        <v>9.82</v>
      </c>
    </row>
    <row r="2384" spans="1:11" ht="16.5" x14ac:dyDescent="0.3">
      <c r="A2384" s="1">
        <v>42120</v>
      </c>
      <c r="B2384" s="5">
        <f>YEAR(Table1[[#This Row],[Order Date]])</f>
        <v>2015</v>
      </c>
      <c r="C2384" s="5">
        <f>MONTH(Table1[[#This Row],[Order Date]])</f>
        <v>4</v>
      </c>
      <c r="D2384" t="s">
        <v>857</v>
      </c>
      <c r="E2384" t="s">
        <v>120</v>
      </c>
      <c r="F2384" t="s">
        <v>34</v>
      </c>
      <c r="G2384" t="s">
        <v>35</v>
      </c>
      <c r="H2384" t="s">
        <v>1805</v>
      </c>
      <c r="I2384">
        <v>831.94</v>
      </c>
      <c r="J2384">
        <v>8</v>
      </c>
      <c r="K2384">
        <v>-114.39</v>
      </c>
    </row>
    <row r="2385" spans="1:11" ht="16.5" x14ac:dyDescent="0.3">
      <c r="A2385" s="1">
        <v>42120</v>
      </c>
      <c r="B2385" s="5">
        <f>YEAR(Table1[[#This Row],[Order Date]])</f>
        <v>2015</v>
      </c>
      <c r="C2385" s="5">
        <f>MONTH(Table1[[#This Row],[Order Date]])</f>
        <v>4</v>
      </c>
      <c r="D2385" t="s">
        <v>857</v>
      </c>
      <c r="E2385" t="s">
        <v>120</v>
      </c>
      <c r="F2385" t="s">
        <v>34</v>
      </c>
      <c r="G2385" t="s">
        <v>47</v>
      </c>
      <c r="H2385" t="s">
        <v>570</v>
      </c>
      <c r="I2385">
        <v>97.04</v>
      </c>
      <c r="J2385">
        <v>2</v>
      </c>
      <c r="K2385">
        <v>1.21</v>
      </c>
    </row>
    <row r="2386" spans="1:11" ht="16.5" x14ac:dyDescent="0.3">
      <c r="A2386" s="1">
        <v>42120</v>
      </c>
      <c r="B2386" s="5">
        <f>YEAR(Table1[[#This Row],[Order Date]])</f>
        <v>2015</v>
      </c>
      <c r="C2386" s="5">
        <f>MONTH(Table1[[#This Row],[Order Date]])</f>
        <v>4</v>
      </c>
      <c r="D2386" t="s">
        <v>857</v>
      </c>
      <c r="E2386" t="s">
        <v>120</v>
      </c>
      <c r="F2386" t="s">
        <v>11</v>
      </c>
      <c r="G2386" t="s">
        <v>18</v>
      </c>
      <c r="H2386" t="s">
        <v>838</v>
      </c>
      <c r="I2386">
        <v>72.78</v>
      </c>
      <c r="J2386">
        <v>1</v>
      </c>
      <c r="K2386">
        <v>-18.2</v>
      </c>
    </row>
    <row r="2387" spans="1:11" ht="16.5" x14ac:dyDescent="0.3">
      <c r="A2387" s="1">
        <v>42120</v>
      </c>
      <c r="B2387" s="5">
        <f>YEAR(Table1[[#This Row],[Order Date]])</f>
        <v>2015</v>
      </c>
      <c r="C2387" s="5">
        <f>MONTH(Table1[[#This Row],[Order Date]])</f>
        <v>4</v>
      </c>
      <c r="D2387" t="s">
        <v>1643</v>
      </c>
      <c r="E2387" t="s">
        <v>10</v>
      </c>
      <c r="F2387" t="s">
        <v>34</v>
      </c>
      <c r="G2387" t="s">
        <v>35</v>
      </c>
      <c r="H2387" t="s">
        <v>1982</v>
      </c>
      <c r="I2387">
        <v>408.42</v>
      </c>
      <c r="J2387">
        <v>2</v>
      </c>
      <c r="K2387">
        <v>-5.83</v>
      </c>
    </row>
    <row r="2388" spans="1:11" ht="16.5" x14ac:dyDescent="0.3">
      <c r="A2388" s="1">
        <v>42120</v>
      </c>
      <c r="B2388" s="5">
        <f>YEAR(Table1[[#This Row],[Order Date]])</f>
        <v>2015</v>
      </c>
      <c r="C2388" s="5">
        <f>MONTH(Table1[[#This Row],[Order Date]])</f>
        <v>4</v>
      </c>
      <c r="D2388" t="s">
        <v>1963</v>
      </c>
      <c r="E2388" t="s">
        <v>27</v>
      </c>
      <c r="F2388" t="s">
        <v>34</v>
      </c>
      <c r="G2388" t="s">
        <v>35</v>
      </c>
      <c r="H2388" t="s">
        <v>1634</v>
      </c>
      <c r="I2388">
        <v>63.94</v>
      </c>
      <c r="J2388">
        <v>3</v>
      </c>
      <c r="K2388">
        <v>6.39</v>
      </c>
    </row>
    <row r="2389" spans="1:11" ht="16.5" x14ac:dyDescent="0.3">
      <c r="A2389" s="1">
        <v>42120</v>
      </c>
      <c r="B2389" s="5">
        <f>YEAR(Table1[[#This Row],[Order Date]])</f>
        <v>2015</v>
      </c>
      <c r="C2389" s="5">
        <f>MONTH(Table1[[#This Row],[Order Date]])</f>
        <v>4</v>
      </c>
      <c r="D2389" t="s">
        <v>1963</v>
      </c>
      <c r="E2389" t="s">
        <v>27</v>
      </c>
      <c r="F2389" t="s">
        <v>11</v>
      </c>
      <c r="G2389" t="s">
        <v>24</v>
      </c>
      <c r="H2389" t="s">
        <v>260</v>
      </c>
      <c r="I2389">
        <v>59.52</v>
      </c>
      <c r="J2389">
        <v>3</v>
      </c>
      <c r="K2389">
        <v>15.48</v>
      </c>
    </row>
    <row r="2390" spans="1:11" ht="16.5" x14ac:dyDescent="0.3">
      <c r="A2390" s="1">
        <v>42120</v>
      </c>
      <c r="B2390" s="5">
        <f>YEAR(Table1[[#This Row],[Order Date]])</f>
        <v>2015</v>
      </c>
      <c r="C2390" s="5">
        <f>MONTH(Table1[[#This Row],[Order Date]])</f>
        <v>4</v>
      </c>
      <c r="D2390" t="s">
        <v>1963</v>
      </c>
      <c r="E2390" t="s">
        <v>27</v>
      </c>
      <c r="F2390" t="s">
        <v>39</v>
      </c>
      <c r="G2390" t="s">
        <v>40</v>
      </c>
      <c r="H2390" t="s">
        <v>2043</v>
      </c>
      <c r="I2390">
        <v>311.98</v>
      </c>
      <c r="J2390">
        <v>3</v>
      </c>
      <c r="K2390">
        <v>39</v>
      </c>
    </row>
    <row r="2391" spans="1:11" ht="16.5" x14ac:dyDescent="0.3">
      <c r="A2391" s="1">
        <v>42120</v>
      </c>
      <c r="B2391" s="5">
        <f>YEAR(Table1[[#This Row],[Order Date]])</f>
        <v>2015</v>
      </c>
      <c r="C2391" s="5">
        <f>MONTH(Table1[[#This Row],[Order Date]])</f>
        <v>4</v>
      </c>
      <c r="D2391" t="s">
        <v>1963</v>
      </c>
      <c r="E2391" t="s">
        <v>27</v>
      </c>
      <c r="F2391" t="s">
        <v>11</v>
      </c>
      <c r="G2391" t="s">
        <v>20</v>
      </c>
      <c r="H2391" t="s">
        <v>1029</v>
      </c>
      <c r="I2391">
        <v>50.35</v>
      </c>
      <c r="J2391">
        <v>3</v>
      </c>
      <c r="K2391">
        <v>17.62</v>
      </c>
    </row>
    <row r="2392" spans="1:11" ht="16.5" x14ac:dyDescent="0.3">
      <c r="A2392" s="1">
        <v>42120</v>
      </c>
      <c r="B2392" s="5">
        <f>YEAR(Table1[[#This Row],[Order Date]])</f>
        <v>2015</v>
      </c>
      <c r="C2392" s="5">
        <f>MONTH(Table1[[#This Row],[Order Date]])</f>
        <v>4</v>
      </c>
      <c r="D2392" t="s">
        <v>218</v>
      </c>
      <c r="E2392" t="s">
        <v>123</v>
      </c>
      <c r="F2392" t="s">
        <v>34</v>
      </c>
      <c r="G2392" t="s">
        <v>145</v>
      </c>
      <c r="H2392" t="s">
        <v>1703</v>
      </c>
      <c r="I2392">
        <v>191.52</v>
      </c>
      <c r="J2392">
        <v>1</v>
      </c>
      <c r="K2392">
        <v>-76.61</v>
      </c>
    </row>
    <row r="2393" spans="1:11" ht="16.5" x14ac:dyDescent="0.3">
      <c r="A2393" s="1">
        <v>42120</v>
      </c>
      <c r="B2393" s="5">
        <f>YEAR(Table1[[#This Row],[Order Date]])</f>
        <v>2015</v>
      </c>
      <c r="C2393" s="5">
        <f>MONTH(Table1[[#This Row],[Order Date]])</f>
        <v>4</v>
      </c>
      <c r="D2393" t="s">
        <v>218</v>
      </c>
      <c r="E2393" t="s">
        <v>123</v>
      </c>
      <c r="F2393" t="s">
        <v>11</v>
      </c>
      <c r="G2393" t="s">
        <v>24</v>
      </c>
      <c r="H2393" t="s">
        <v>459</v>
      </c>
      <c r="I2393">
        <v>2.62</v>
      </c>
      <c r="J2393">
        <v>1</v>
      </c>
      <c r="K2393">
        <v>0.43</v>
      </c>
    </row>
    <row r="2394" spans="1:11" ht="16.5" x14ac:dyDescent="0.3">
      <c r="A2394" s="1">
        <v>42121</v>
      </c>
      <c r="B2394" s="5">
        <f>YEAR(Table1[[#This Row],[Order Date]])</f>
        <v>2015</v>
      </c>
      <c r="C2394" s="5">
        <f>MONTH(Table1[[#This Row],[Order Date]])</f>
        <v>4</v>
      </c>
      <c r="D2394" t="s">
        <v>709</v>
      </c>
      <c r="E2394" t="s">
        <v>2044</v>
      </c>
      <c r="F2394" t="s">
        <v>11</v>
      </c>
      <c r="G2394" t="s">
        <v>24</v>
      </c>
      <c r="H2394" t="s">
        <v>207</v>
      </c>
      <c r="I2394">
        <v>22.74</v>
      </c>
      <c r="J2394">
        <v>3</v>
      </c>
      <c r="K2394">
        <v>8.8699999999999992</v>
      </c>
    </row>
    <row r="2395" spans="1:11" ht="16.5" x14ac:dyDescent="0.3">
      <c r="A2395" s="1">
        <v>42121</v>
      </c>
      <c r="B2395" s="5">
        <f>YEAR(Table1[[#This Row],[Order Date]])</f>
        <v>2015</v>
      </c>
      <c r="C2395" s="5">
        <f>MONTH(Table1[[#This Row],[Order Date]])</f>
        <v>4</v>
      </c>
      <c r="D2395" t="s">
        <v>709</v>
      </c>
      <c r="E2395" t="s">
        <v>2044</v>
      </c>
      <c r="F2395" t="s">
        <v>34</v>
      </c>
      <c r="G2395" t="s">
        <v>35</v>
      </c>
      <c r="H2395" t="s">
        <v>2045</v>
      </c>
      <c r="I2395">
        <v>1267.53</v>
      </c>
      <c r="J2395">
        <v>3</v>
      </c>
      <c r="K2395">
        <v>316.88</v>
      </c>
    </row>
    <row r="2396" spans="1:11" ht="16.5" x14ac:dyDescent="0.3">
      <c r="A2396" s="1">
        <v>42121</v>
      </c>
      <c r="B2396" s="5">
        <f>YEAR(Table1[[#This Row],[Order Date]])</f>
        <v>2015</v>
      </c>
      <c r="C2396" s="5">
        <f>MONTH(Table1[[#This Row],[Order Date]])</f>
        <v>4</v>
      </c>
      <c r="D2396" t="s">
        <v>709</v>
      </c>
      <c r="E2396" t="s">
        <v>2044</v>
      </c>
      <c r="F2396" t="s">
        <v>39</v>
      </c>
      <c r="G2396" t="s">
        <v>302</v>
      </c>
      <c r="H2396" t="s">
        <v>2046</v>
      </c>
      <c r="I2396">
        <v>1379.92</v>
      </c>
      <c r="J2396">
        <v>8</v>
      </c>
      <c r="K2396">
        <v>648.55999999999995</v>
      </c>
    </row>
    <row r="2397" spans="1:11" ht="16.5" x14ac:dyDescent="0.3">
      <c r="A2397" s="1">
        <v>42121</v>
      </c>
      <c r="B2397" s="5">
        <f>YEAR(Table1[[#This Row],[Order Date]])</f>
        <v>2015</v>
      </c>
      <c r="C2397" s="5">
        <f>MONTH(Table1[[#This Row],[Order Date]])</f>
        <v>4</v>
      </c>
      <c r="D2397" t="s">
        <v>1676</v>
      </c>
      <c r="E2397" t="s">
        <v>278</v>
      </c>
      <c r="F2397" t="s">
        <v>11</v>
      </c>
      <c r="G2397" t="s">
        <v>92</v>
      </c>
      <c r="H2397" t="s">
        <v>333</v>
      </c>
      <c r="I2397">
        <v>43.56</v>
      </c>
      <c r="J2397">
        <v>5</v>
      </c>
      <c r="K2397">
        <v>3.27</v>
      </c>
    </row>
    <row r="2398" spans="1:11" ht="16.5" x14ac:dyDescent="0.3">
      <c r="A2398" s="1">
        <v>42121</v>
      </c>
      <c r="B2398" s="5">
        <f>YEAR(Table1[[#This Row],[Order Date]])</f>
        <v>2015</v>
      </c>
      <c r="C2398" s="5">
        <f>MONTH(Table1[[#This Row],[Order Date]])</f>
        <v>4</v>
      </c>
      <c r="D2398" t="s">
        <v>1676</v>
      </c>
      <c r="E2398" t="s">
        <v>278</v>
      </c>
      <c r="F2398" t="s">
        <v>11</v>
      </c>
      <c r="G2398" t="s">
        <v>200</v>
      </c>
      <c r="H2398" t="s">
        <v>1292</v>
      </c>
      <c r="I2398">
        <v>5.84</v>
      </c>
      <c r="J2398">
        <v>2</v>
      </c>
      <c r="K2398">
        <v>0.73</v>
      </c>
    </row>
    <row r="2399" spans="1:11" ht="16.5" x14ac:dyDescent="0.3">
      <c r="A2399" s="1">
        <v>42122</v>
      </c>
      <c r="B2399" s="5">
        <f>YEAR(Table1[[#This Row],[Order Date]])</f>
        <v>2015</v>
      </c>
      <c r="C2399" s="5">
        <f>MONTH(Table1[[#This Row],[Order Date]])</f>
        <v>4</v>
      </c>
      <c r="D2399" t="s">
        <v>889</v>
      </c>
      <c r="E2399" t="s">
        <v>10</v>
      </c>
      <c r="F2399" t="s">
        <v>11</v>
      </c>
      <c r="G2399" t="s">
        <v>92</v>
      </c>
      <c r="H2399" t="s">
        <v>617</v>
      </c>
      <c r="I2399">
        <v>8.65</v>
      </c>
      <c r="J2399">
        <v>3</v>
      </c>
      <c r="K2399">
        <v>-20.329999999999998</v>
      </c>
    </row>
    <row r="2400" spans="1:11" ht="16.5" x14ac:dyDescent="0.3">
      <c r="A2400" s="1">
        <v>42122</v>
      </c>
      <c r="B2400" s="5">
        <f>YEAR(Table1[[#This Row],[Order Date]])</f>
        <v>2015</v>
      </c>
      <c r="C2400" s="5">
        <f>MONTH(Table1[[#This Row],[Order Date]])</f>
        <v>4</v>
      </c>
      <c r="D2400" t="s">
        <v>889</v>
      </c>
      <c r="E2400" t="s">
        <v>10</v>
      </c>
      <c r="F2400" t="s">
        <v>11</v>
      </c>
      <c r="G2400" t="s">
        <v>18</v>
      </c>
      <c r="H2400" t="s">
        <v>1229</v>
      </c>
      <c r="I2400">
        <v>23.83</v>
      </c>
      <c r="J2400">
        <v>3</v>
      </c>
      <c r="K2400">
        <v>2.68</v>
      </c>
    </row>
    <row r="2401" spans="1:11" ht="16.5" x14ac:dyDescent="0.3">
      <c r="A2401" s="1">
        <v>42122</v>
      </c>
      <c r="B2401" s="5">
        <f>YEAR(Table1[[#This Row],[Order Date]])</f>
        <v>2015</v>
      </c>
      <c r="C2401" s="5">
        <f>MONTH(Table1[[#This Row],[Order Date]])</f>
        <v>4</v>
      </c>
      <c r="D2401" t="s">
        <v>889</v>
      </c>
      <c r="E2401" t="s">
        <v>10</v>
      </c>
      <c r="F2401" t="s">
        <v>11</v>
      </c>
      <c r="G2401" t="s">
        <v>20</v>
      </c>
      <c r="H2401" t="s">
        <v>330</v>
      </c>
      <c r="I2401">
        <v>12.18</v>
      </c>
      <c r="J2401">
        <v>4</v>
      </c>
      <c r="K2401">
        <v>-18.87</v>
      </c>
    </row>
    <row r="2402" spans="1:11" ht="16.5" x14ac:dyDescent="0.3">
      <c r="A2402" s="1">
        <v>42122</v>
      </c>
      <c r="B2402" s="5">
        <f>YEAR(Table1[[#This Row],[Order Date]])</f>
        <v>2015</v>
      </c>
      <c r="C2402" s="5">
        <f>MONTH(Table1[[#This Row],[Order Date]])</f>
        <v>4</v>
      </c>
      <c r="D2402" t="s">
        <v>131</v>
      </c>
      <c r="E2402" t="s">
        <v>110</v>
      </c>
      <c r="F2402" t="s">
        <v>11</v>
      </c>
      <c r="G2402" t="s">
        <v>92</v>
      </c>
      <c r="H2402" t="s">
        <v>2047</v>
      </c>
      <c r="I2402">
        <v>186.73</v>
      </c>
      <c r="J2402">
        <v>1</v>
      </c>
      <c r="K2402">
        <v>41.5</v>
      </c>
    </row>
    <row r="2403" spans="1:11" ht="16.5" x14ac:dyDescent="0.3">
      <c r="A2403" s="1">
        <v>42122</v>
      </c>
      <c r="B2403" s="5">
        <f>YEAR(Table1[[#This Row],[Order Date]])</f>
        <v>2015</v>
      </c>
      <c r="C2403" s="5">
        <f>MONTH(Table1[[#This Row],[Order Date]])</f>
        <v>4</v>
      </c>
      <c r="D2403" t="s">
        <v>131</v>
      </c>
      <c r="E2403" t="s">
        <v>110</v>
      </c>
      <c r="F2403" t="s">
        <v>11</v>
      </c>
      <c r="G2403" t="s">
        <v>20</v>
      </c>
      <c r="H2403" t="s">
        <v>1606</v>
      </c>
      <c r="I2403">
        <v>3812.97</v>
      </c>
      <c r="J2403">
        <v>3</v>
      </c>
      <c r="K2403">
        <v>1906.49</v>
      </c>
    </row>
    <row r="2404" spans="1:11" ht="16.5" x14ac:dyDescent="0.3">
      <c r="A2404" s="1">
        <v>42123</v>
      </c>
      <c r="B2404" s="5">
        <f>YEAR(Table1[[#This Row],[Order Date]])</f>
        <v>2015</v>
      </c>
      <c r="C2404" s="5">
        <f>MONTH(Table1[[#This Row],[Order Date]])</f>
        <v>4</v>
      </c>
      <c r="D2404" t="s">
        <v>1332</v>
      </c>
      <c r="E2404" t="s">
        <v>23</v>
      </c>
      <c r="F2404" t="s">
        <v>11</v>
      </c>
      <c r="G2404" t="s">
        <v>12</v>
      </c>
      <c r="H2404" t="s">
        <v>679</v>
      </c>
      <c r="I2404">
        <v>7.97</v>
      </c>
      <c r="J2404">
        <v>2</v>
      </c>
      <c r="K2404">
        <v>2.89</v>
      </c>
    </row>
    <row r="2405" spans="1:11" ht="16.5" x14ac:dyDescent="0.3">
      <c r="A2405" s="1">
        <v>42124</v>
      </c>
      <c r="B2405" s="5">
        <f>YEAR(Table1[[#This Row],[Order Date]])</f>
        <v>2015</v>
      </c>
      <c r="C2405" s="5">
        <f>MONTH(Table1[[#This Row],[Order Date]])</f>
        <v>4</v>
      </c>
      <c r="D2405" t="s">
        <v>533</v>
      </c>
      <c r="E2405" t="s">
        <v>15</v>
      </c>
      <c r="F2405" t="s">
        <v>34</v>
      </c>
      <c r="G2405" t="s">
        <v>35</v>
      </c>
      <c r="H2405" t="s">
        <v>187</v>
      </c>
      <c r="I2405">
        <v>213.12</v>
      </c>
      <c r="J2405">
        <v>5</v>
      </c>
      <c r="K2405">
        <v>-15.22</v>
      </c>
    </row>
    <row r="2406" spans="1:11" ht="16.5" x14ac:dyDescent="0.3">
      <c r="A2406" s="1">
        <v>42124</v>
      </c>
      <c r="B2406" s="5">
        <f>YEAR(Table1[[#This Row],[Order Date]])</f>
        <v>2015</v>
      </c>
      <c r="C2406" s="5">
        <f>MONTH(Table1[[#This Row],[Order Date]])</f>
        <v>4</v>
      </c>
      <c r="D2406" t="s">
        <v>552</v>
      </c>
      <c r="E2406" t="s">
        <v>78</v>
      </c>
      <c r="F2406" t="s">
        <v>39</v>
      </c>
      <c r="G2406" t="s">
        <v>40</v>
      </c>
      <c r="H2406" t="s">
        <v>1100</v>
      </c>
      <c r="I2406">
        <v>1022.97</v>
      </c>
      <c r="J2406">
        <v>5</v>
      </c>
      <c r="K2406">
        <v>-255.74</v>
      </c>
    </row>
    <row r="2407" spans="1:11" ht="16.5" x14ac:dyDescent="0.3">
      <c r="A2407" s="1">
        <v>42124</v>
      </c>
      <c r="B2407" s="5">
        <f>YEAR(Table1[[#This Row],[Order Date]])</f>
        <v>2015</v>
      </c>
      <c r="C2407" s="5">
        <f>MONTH(Table1[[#This Row],[Order Date]])</f>
        <v>4</v>
      </c>
      <c r="D2407" t="s">
        <v>452</v>
      </c>
      <c r="E2407" t="s">
        <v>27</v>
      </c>
      <c r="F2407" t="s">
        <v>11</v>
      </c>
      <c r="G2407" t="s">
        <v>24</v>
      </c>
      <c r="H2407" t="s">
        <v>1006</v>
      </c>
      <c r="I2407">
        <v>34.65</v>
      </c>
      <c r="J2407">
        <v>3</v>
      </c>
      <c r="K2407">
        <v>9.6999999999999993</v>
      </c>
    </row>
    <row r="2408" spans="1:11" ht="16.5" x14ac:dyDescent="0.3">
      <c r="A2408" s="1">
        <v>42124</v>
      </c>
      <c r="B2408" s="5">
        <f>YEAR(Table1[[#This Row],[Order Date]])</f>
        <v>2015</v>
      </c>
      <c r="C2408" s="5">
        <f>MONTH(Table1[[#This Row],[Order Date]])</f>
        <v>4</v>
      </c>
      <c r="D2408" t="s">
        <v>452</v>
      </c>
      <c r="E2408" t="s">
        <v>27</v>
      </c>
      <c r="F2408" t="s">
        <v>39</v>
      </c>
      <c r="G2408" t="s">
        <v>40</v>
      </c>
      <c r="H2408" t="s">
        <v>1999</v>
      </c>
      <c r="I2408">
        <v>19.8</v>
      </c>
      <c r="J2408">
        <v>5</v>
      </c>
      <c r="K2408">
        <v>1.73</v>
      </c>
    </row>
    <row r="2409" spans="1:11" ht="16.5" x14ac:dyDescent="0.3">
      <c r="A2409" s="1">
        <v>42124</v>
      </c>
      <c r="B2409" s="5">
        <f>YEAR(Table1[[#This Row],[Order Date]])</f>
        <v>2015</v>
      </c>
      <c r="C2409" s="5">
        <f>MONTH(Table1[[#This Row],[Order Date]])</f>
        <v>4</v>
      </c>
      <c r="D2409" t="s">
        <v>2048</v>
      </c>
      <c r="E2409" t="s">
        <v>434</v>
      </c>
      <c r="F2409" t="s">
        <v>34</v>
      </c>
      <c r="G2409" t="s">
        <v>47</v>
      </c>
      <c r="H2409" t="s">
        <v>1694</v>
      </c>
      <c r="I2409">
        <v>31.4</v>
      </c>
      <c r="J2409">
        <v>5</v>
      </c>
      <c r="K2409">
        <v>13.19</v>
      </c>
    </row>
    <row r="2410" spans="1:11" ht="16.5" x14ac:dyDescent="0.3">
      <c r="A2410" s="1">
        <v>42124</v>
      </c>
      <c r="B2410" s="5">
        <f>YEAR(Table1[[#This Row],[Order Date]])</f>
        <v>2015</v>
      </c>
      <c r="C2410" s="5">
        <f>MONTH(Table1[[#This Row],[Order Date]])</f>
        <v>4</v>
      </c>
      <c r="D2410" t="s">
        <v>2048</v>
      </c>
      <c r="E2410" t="s">
        <v>434</v>
      </c>
      <c r="F2410" t="s">
        <v>34</v>
      </c>
      <c r="G2410" t="s">
        <v>47</v>
      </c>
      <c r="H2410" t="s">
        <v>2049</v>
      </c>
      <c r="I2410">
        <v>9.48</v>
      </c>
      <c r="J2410">
        <v>1</v>
      </c>
      <c r="K2410">
        <v>3.79</v>
      </c>
    </row>
    <row r="2411" spans="1:11" ht="16.5" x14ac:dyDescent="0.3">
      <c r="A2411" s="1">
        <v>42124</v>
      </c>
      <c r="B2411" s="5">
        <f>YEAR(Table1[[#This Row],[Order Date]])</f>
        <v>2015</v>
      </c>
      <c r="C2411" s="5">
        <f>MONTH(Table1[[#This Row],[Order Date]])</f>
        <v>4</v>
      </c>
      <c r="D2411" t="s">
        <v>2048</v>
      </c>
      <c r="E2411" t="s">
        <v>434</v>
      </c>
      <c r="F2411" t="s">
        <v>39</v>
      </c>
      <c r="G2411" t="s">
        <v>40</v>
      </c>
      <c r="H2411" t="s">
        <v>2050</v>
      </c>
      <c r="I2411">
        <v>209.5</v>
      </c>
      <c r="J2411">
        <v>10</v>
      </c>
      <c r="K2411">
        <v>58.66</v>
      </c>
    </row>
    <row r="2412" spans="1:11" ht="16.5" x14ac:dyDescent="0.3">
      <c r="A2412" s="1">
        <v>42124</v>
      </c>
      <c r="B2412" s="5">
        <f>YEAR(Table1[[#This Row],[Order Date]])</f>
        <v>2015</v>
      </c>
      <c r="C2412" s="5">
        <f>MONTH(Table1[[#This Row],[Order Date]])</f>
        <v>4</v>
      </c>
      <c r="D2412" t="s">
        <v>2048</v>
      </c>
      <c r="E2412" t="s">
        <v>434</v>
      </c>
      <c r="F2412" t="s">
        <v>34</v>
      </c>
      <c r="G2412" t="s">
        <v>47</v>
      </c>
      <c r="H2412" t="s">
        <v>2051</v>
      </c>
      <c r="I2412">
        <v>24.3</v>
      </c>
      <c r="J2412">
        <v>5</v>
      </c>
      <c r="K2412">
        <v>10.45</v>
      </c>
    </row>
    <row r="2413" spans="1:11" ht="16.5" x14ac:dyDescent="0.3">
      <c r="A2413" s="1">
        <v>42124</v>
      </c>
      <c r="B2413" s="5">
        <f>YEAR(Table1[[#This Row],[Order Date]])</f>
        <v>2015</v>
      </c>
      <c r="C2413" s="5">
        <f>MONTH(Table1[[#This Row],[Order Date]])</f>
        <v>4</v>
      </c>
      <c r="D2413" t="s">
        <v>2048</v>
      </c>
      <c r="E2413" t="s">
        <v>434</v>
      </c>
      <c r="F2413" t="s">
        <v>11</v>
      </c>
      <c r="G2413" t="s">
        <v>12</v>
      </c>
      <c r="H2413" t="s">
        <v>640</v>
      </c>
      <c r="I2413">
        <v>6.48</v>
      </c>
      <c r="J2413">
        <v>1</v>
      </c>
      <c r="K2413">
        <v>3.11</v>
      </c>
    </row>
    <row r="2414" spans="1:11" ht="16.5" x14ac:dyDescent="0.3">
      <c r="A2414" s="1">
        <v>42125</v>
      </c>
      <c r="B2414" s="5">
        <f>YEAR(Table1[[#This Row],[Order Date]])</f>
        <v>2015</v>
      </c>
      <c r="C2414" s="5">
        <f>MONTH(Table1[[#This Row],[Order Date]])</f>
        <v>5</v>
      </c>
      <c r="D2414" t="s">
        <v>1295</v>
      </c>
      <c r="E2414" t="s">
        <v>27</v>
      </c>
      <c r="F2414" t="s">
        <v>39</v>
      </c>
      <c r="G2414" t="s">
        <v>40</v>
      </c>
      <c r="H2414" t="s">
        <v>2052</v>
      </c>
      <c r="I2414">
        <v>88.75</v>
      </c>
      <c r="J2414">
        <v>3</v>
      </c>
      <c r="K2414">
        <v>11.09</v>
      </c>
    </row>
    <row r="2415" spans="1:11" ht="16.5" x14ac:dyDescent="0.3">
      <c r="A2415" s="1">
        <v>42125</v>
      </c>
      <c r="B2415" s="5">
        <f>YEAR(Table1[[#This Row],[Order Date]])</f>
        <v>2015</v>
      </c>
      <c r="C2415" s="5">
        <f>MONTH(Table1[[#This Row],[Order Date]])</f>
        <v>5</v>
      </c>
      <c r="D2415" t="s">
        <v>2053</v>
      </c>
      <c r="E2415" t="s">
        <v>123</v>
      </c>
      <c r="F2415" t="s">
        <v>34</v>
      </c>
      <c r="G2415" t="s">
        <v>47</v>
      </c>
      <c r="H2415" t="s">
        <v>86</v>
      </c>
      <c r="I2415">
        <v>63.55</v>
      </c>
      <c r="J2415">
        <v>3</v>
      </c>
      <c r="K2415">
        <v>14.3</v>
      </c>
    </row>
    <row r="2416" spans="1:11" ht="16.5" x14ac:dyDescent="0.3">
      <c r="A2416" s="1">
        <v>42125</v>
      </c>
      <c r="B2416" s="5">
        <f>YEAR(Table1[[#This Row],[Order Date]])</f>
        <v>2015</v>
      </c>
      <c r="C2416" s="5">
        <f>MONTH(Table1[[#This Row],[Order Date]])</f>
        <v>5</v>
      </c>
      <c r="D2416" t="s">
        <v>2053</v>
      </c>
      <c r="E2416" t="s">
        <v>123</v>
      </c>
      <c r="F2416" t="s">
        <v>11</v>
      </c>
      <c r="G2416" t="s">
        <v>200</v>
      </c>
      <c r="H2416" t="s">
        <v>2054</v>
      </c>
      <c r="I2416">
        <v>41.38</v>
      </c>
      <c r="J2416">
        <v>3</v>
      </c>
      <c r="K2416">
        <v>4.6500000000000004</v>
      </c>
    </row>
    <row r="2417" spans="1:11" ht="16.5" x14ac:dyDescent="0.3">
      <c r="A2417" s="1">
        <v>42125</v>
      </c>
      <c r="B2417" s="5">
        <f>YEAR(Table1[[#This Row],[Order Date]])</f>
        <v>2015</v>
      </c>
      <c r="C2417" s="5">
        <f>MONTH(Table1[[#This Row],[Order Date]])</f>
        <v>5</v>
      </c>
      <c r="D2417" t="s">
        <v>2053</v>
      </c>
      <c r="E2417" t="s">
        <v>123</v>
      </c>
      <c r="F2417" t="s">
        <v>11</v>
      </c>
      <c r="G2417" t="s">
        <v>24</v>
      </c>
      <c r="H2417" t="s">
        <v>2055</v>
      </c>
      <c r="I2417">
        <v>172.7</v>
      </c>
      <c r="J2417">
        <v>6</v>
      </c>
      <c r="K2417">
        <v>10.79</v>
      </c>
    </row>
    <row r="2418" spans="1:11" ht="16.5" x14ac:dyDescent="0.3">
      <c r="A2418" s="1">
        <v>42125</v>
      </c>
      <c r="B2418" s="5">
        <f>YEAR(Table1[[#This Row],[Order Date]])</f>
        <v>2015</v>
      </c>
      <c r="C2418" s="5">
        <f>MONTH(Table1[[#This Row],[Order Date]])</f>
        <v>5</v>
      </c>
      <c r="D2418" t="s">
        <v>1546</v>
      </c>
      <c r="E2418" t="s">
        <v>27</v>
      </c>
      <c r="F2418" t="s">
        <v>11</v>
      </c>
      <c r="G2418" t="s">
        <v>20</v>
      </c>
      <c r="H2418" t="s">
        <v>330</v>
      </c>
      <c r="I2418">
        <v>12.18</v>
      </c>
      <c r="J2418">
        <v>1</v>
      </c>
      <c r="K2418">
        <v>4.41</v>
      </c>
    </row>
    <row r="2419" spans="1:11" ht="16.5" x14ac:dyDescent="0.3">
      <c r="A2419" s="1">
        <v>42125</v>
      </c>
      <c r="B2419" s="5">
        <f>YEAR(Table1[[#This Row],[Order Date]])</f>
        <v>2015</v>
      </c>
      <c r="C2419" s="5">
        <f>MONTH(Table1[[#This Row],[Order Date]])</f>
        <v>5</v>
      </c>
      <c r="D2419" t="s">
        <v>1546</v>
      </c>
      <c r="E2419" t="s">
        <v>27</v>
      </c>
      <c r="F2419" t="s">
        <v>11</v>
      </c>
      <c r="G2419" t="s">
        <v>18</v>
      </c>
      <c r="H2419" t="s">
        <v>516</v>
      </c>
      <c r="I2419">
        <v>37.32</v>
      </c>
      <c r="J2419">
        <v>3</v>
      </c>
      <c r="K2419">
        <v>10.45</v>
      </c>
    </row>
    <row r="2420" spans="1:11" ht="16.5" x14ac:dyDescent="0.3">
      <c r="A2420" s="1">
        <v>42125</v>
      </c>
      <c r="B2420" s="5">
        <f>YEAR(Table1[[#This Row],[Order Date]])</f>
        <v>2015</v>
      </c>
      <c r="C2420" s="5">
        <f>MONTH(Table1[[#This Row],[Order Date]])</f>
        <v>5</v>
      </c>
      <c r="D2420" t="s">
        <v>1546</v>
      </c>
      <c r="E2420" t="s">
        <v>27</v>
      </c>
      <c r="F2420" t="s">
        <v>11</v>
      </c>
      <c r="G2420" t="s">
        <v>200</v>
      </c>
      <c r="H2420" t="s">
        <v>2056</v>
      </c>
      <c r="I2420">
        <v>35.06</v>
      </c>
      <c r="J2420">
        <v>2</v>
      </c>
      <c r="K2420">
        <v>10.52</v>
      </c>
    </row>
    <row r="2421" spans="1:11" ht="16.5" x14ac:dyDescent="0.3">
      <c r="A2421" s="1">
        <v>42126</v>
      </c>
      <c r="B2421" s="5">
        <f>YEAR(Table1[[#This Row],[Order Date]])</f>
        <v>2015</v>
      </c>
      <c r="C2421" s="5">
        <f>MONTH(Table1[[#This Row],[Order Date]])</f>
        <v>5</v>
      </c>
      <c r="D2421" t="s">
        <v>1519</v>
      </c>
      <c r="E2421" t="s">
        <v>10</v>
      </c>
      <c r="F2421" t="s">
        <v>11</v>
      </c>
      <c r="G2421" t="s">
        <v>16</v>
      </c>
      <c r="H2421" t="s">
        <v>348</v>
      </c>
      <c r="I2421">
        <v>8.86</v>
      </c>
      <c r="J2421">
        <v>3</v>
      </c>
      <c r="K2421">
        <v>2.99</v>
      </c>
    </row>
    <row r="2422" spans="1:11" ht="16.5" x14ac:dyDescent="0.3">
      <c r="A2422" s="1">
        <v>42126</v>
      </c>
      <c r="B2422" s="5">
        <f>YEAR(Table1[[#This Row],[Order Date]])</f>
        <v>2015</v>
      </c>
      <c r="C2422" s="5">
        <f>MONTH(Table1[[#This Row],[Order Date]])</f>
        <v>5</v>
      </c>
      <c r="D2422" t="s">
        <v>1519</v>
      </c>
      <c r="E2422" t="s">
        <v>10</v>
      </c>
      <c r="F2422" t="s">
        <v>39</v>
      </c>
      <c r="G2422" t="s">
        <v>40</v>
      </c>
      <c r="H2422" t="s">
        <v>1551</v>
      </c>
      <c r="I2422">
        <v>158.38</v>
      </c>
      <c r="J2422">
        <v>3</v>
      </c>
      <c r="K2422">
        <v>13.86</v>
      </c>
    </row>
    <row r="2423" spans="1:11" ht="16.5" x14ac:dyDescent="0.3">
      <c r="A2423" s="1">
        <v>42127</v>
      </c>
      <c r="B2423" s="5">
        <f>YEAR(Table1[[#This Row],[Order Date]])</f>
        <v>2015</v>
      </c>
      <c r="C2423" s="5">
        <f>MONTH(Table1[[#This Row],[Order Date]])</f>
        <v>5</v>
      </c>
      <c r="D2423" t="s">
        <v>2057</v>
      </c>
      <c r="E2423" t="s">
        <v>27</v>
      </c>
      <c r="F2423" t="s">
        <v>34</v>
      </c>
      <c r="G2423" t="s">
        <v>47</v>
      </c>
      <c r="H2423" t="s">
        <v>190</v>
      </c>
      <c r="I2423">
        <v>665.88</v>
      </c>
      <c r="J2423">
        <v>6</v>
      </c>
      <c r="K2423">
        <v>106.54</v>
      </c>
    </row>
    <row r="2424" spans="1:11" ht="16.5" x14ac:dyDescent="0.3">
      <c r="A2424" s="1">
        <v>42127</v>
      </c>
      <c r="B2424" s="5">
        <f>YEAR(Table1[[#This Row],[Order Date]])</f>
        <v>2015</v>
      </c>
      <c r="C2424" s="5">
        <f>MONTH(Table1[[#This Row],[Order Date]])</f>
        <v>5</v>
      </c>
      <c r="D2424" t="s">
        <v>523</v>
      </c>
      <c r="E2424" t="s">
        <v>23</v>
      </c>
      <c r="F2424" t="s">
        <v>11</v>
      </c>
      <c r="G2424" t="s">
        <v>24</v>
      </c>
      <c r="H2424" t="s">
        <v>2058</v>
      </c>
      <c r="I2424">
        <v>59.9</v>
      </c>
      <c r="J2424">
        <v>2</v>
      </c>
      <c r="K2424">
        <v>14.23</v>
      </c>
    </row>
    <row r="2425" spans="1:11" ht="16.5" x14ac:dyDescent="0.3">
      <c r="A2425" s="1">
        <v>42127</v>
      </c>
      <c r="B2425" s="5">
        <f>YEAR(Table1[[#This Row],[Order Date]])</f>
        <v>2015</v>
      </c>
      <c r="C2425" s="5">
        <f>MONTH(Table1[[#This Row],[Order Date]])</f>
        <v>5</v>
      </c>
      <c r="D2425" t="s">
        <v>523</v>
      </c>
      <c r="E2425" t="s">
        <v>23</v>
      </c>
      <c r="F2425" t="s">
        <v>11</v>
      </c>
      <c r="G2425" t="s">
        <v>92</v>
      </c>
      <c r="H2425" t="s">
        <v>2059</v>
      </c>
      <c r="I2425">
        <v>23.7</v>
      </c>
      <c r="J2425">
        <v>2</v>
      </c>
      <c r="K2425">
        <v>6.52</v>
      </c>
    </row>
    <row r="2426" spans="1:11" ht="16.5" x14ac:dyDescent="0.3">
      <c r="A2426" s="1">
        <v>42127</v>
      </c>
      <c r="B2426" s="5">
        <f>YEAR(Table1[[#This Row],[Order Date]])</f>
        <v>2015</v>
      </c>
      <c r="C2426" s="5">
        <f>MONTH(Table1[[#This Row],[Order Date]])</f>
        <v>5</v>
      </c>
      <c r="D2426" t="s">
        <v>523</v>
      </c>
      <c r="E2426" t="s">
        <v>23</v>
      </c>
      <c r="F2426" t="s">
        <v>11</v>
      </c>
      <c r="G2426" t="s">
        <v>12</v>
      </c>
      <c r="H2426" t="s">
        <v>981</v>
      </c>
      <c r="I2426">
        <v>7.97</v>
      </c>
      <c r="J2426">
        <v>2</v>
      </c>
      <c r="K2426">
        <v>2.89</v>
      </c>
    </row>
    <row r="2427" spans="1:11" ht="16.5" x14ac:dyDescent="0.3">
      <c r="A2427" s="1">
        <v>42127</v>
      </c>
      <c r="B2427" s="5">
        <f>YEAR(Table1[[#This Row],[Order Date]])</f>
        <v>2015</v>
      </c>
      <c r="C2427" s="5">
        <f>MONTH(Table1[[#This Row],[Order Date]])</f>
        <v>5</v>
      </c>
      <c r="D2427" t="s">
        <v>523</v>
      </c>
      <c r="E2427" t="s">
        <v>23</v>
      </c>
      <c r="F2427" t="s">
        <v>11</v>
      </c>
      <c r="G2427" t="s">
        <v>92</v>
      </c>
      <c r="H2427" t="s">
        <v>1050</v>
      </c>
      <c r="I2427">
        <v>18.2</v>
      </c>
      <c r="J2427">
        <v>7</v>
      </c>
      <c r="K2427">
        <v>2.0499999999999998</v>
      </c>
    </row>
    <row r="2428" spans="1:11" ht="16.5" x14ac:dyDescent="0.3">
      <c r="A2428" s="1">
        <v>42127</v>
      </c>
      <c r="B2428" s="5">
        <f>YEAR(Table1[[#This Row],[Order Date]])</f>
        <v>2015</v>
      </c>
      <c r="C2428" s="5">
        <f>MONTH(Table1[[#This Row],[Order Date]])</f>
        <v>5</v>
      </c>
      <c r="D2428" t="s">
        <v>523</v>
      </c>
      <c r="E2428" t="s">
        <v>23</v>
      </c>
      <c r="F2428" t="s">
        <v>39</v>
      </c>
      <c r="G2428" t="s">
        <v>52</v>
      </c>
      <c r="H2428" t="s">
        <v>1284</v>
      </c>
      <c r="I2428">
        <v>27.55</v>
      </c>
      <c r="J2428">
        <v>3</v>
      </c>
      <c r="K2428">
        <v>-0.34</v>
      </c>
    </row>
    <row r="2429" spans="1:11" ht="16.5" x14ac:dyDescent="0.3">
      <c r="A2429" s="1">
        <v>42127</v>
      </c>
      <c r="B2429" s="5">
        <f>YEAR(Table1[[#This Row],[Order Date]])</f>
        <v>2015</v>
      </c>
      <c r="C2429" s="5">
        <f>MONTH(Table1[[#This Row],[Order Date]])</f>
        <v>5</v>
      </c>
      <c r="D2429" t="s">
        <v>523</v>
      </c>
      <c r="E2429" t="s">
        <v>23</v>
      </c>
      <c r="F2429" t="s">
        <v>34</v>
      </c>
      <c r="G2429" t="s">
        <v>35</v>
      </c>
      <c r="H2429" t="s">
        <v>430</v>
      </c>
      <c r="I2429">
        <v>844.12</v>
      </c>
      <c r="J2429">
        <v>6</v>
      </c>
      <c r="K2429">
        <v>-36.18</v>
      </c>
    </row>
    <row r="2430" spans="1:11" ht="16.5" x14ac:dyDescent="0.3">
      <c r="A2430" s="1">
        <v>42127</v>
      </c>
      <c r="B2430" s="5">
        <f>YEAR(Table1[[#This Row],[Order Date]])</f>
        <v>2015</v>
      </c>
      <c r="C2430" s="5">
        <f>MONTH(Table1[[#This Row],[Order Date]])</f>
        <v>5</v>
      </c>
      <c r="D2430" t="s">
        <v>523</v>
      </c>
      <c r="E2430" t="s">
        <v>23</v>
      </c>
      <c r="F2430" t="s">
        <v>11</v>
      </c>
      <c r="G2430" t="s">
        <v>18</v>
      </c>
      <c r="H2430" t="s">
        <v>909</v>
      </c>
      <c r="I2430">
        <v>76.75</v>
      </c>
      <c r="J2430">
        <v>3</v>
      </c>
      <c r="K2430">
        <v>-9.59</v>
      </c>
    </row>
    <row r="2431" spans="1:11" ht="16.5" x14ac:dyDescent="0.3">
      <c r="A2431" s="1">
        <v>42127</v>
      </c>
      <c r="B2431" s="5">
        <f>YEAR(Table1[[#This Row],[Order Date]])</f>
        <v>2015</v>
      </c>
      <c r="C2431" s="5">
        <f>MONTH(Table1[[#This Row],[Order Date]])</f>
        <v>5</v>
      </c>
      <c r="D2431" t="s">
        <v>2060</v>
      </c>
      <c r="E2431" t="s">
        <v>27</v>
      </c>
      <c r="F2431" t="s">
        <v>11</v>
      </c>
      <c r="G2431" t="s">
        <v>24</v>
      </c>
      <c r="H2431" t="s">
        <v>706</v>
      </c>
      <c r="I2431">
        <v>8.82</v>
      </c>
      <c r="J2431">
        <v>3</v>
      </c>
      <c r="K2431">
        <v>2.56</v>
      </c>
    </row>
    <row r="2432" spans="1:11" ht="16.5" x14ac:dyDescent="0.3">
      <c r="A2432" s="1">
        <v>42127</v>
      </c>
      <c r="B2432" s="5">
        <f>YEAR(Table1[[#This Row],[Order Date]])</f>
        <v>2015</v>
      </c>
      <c r="C2432" s="5">
        <f>MONTH(Table1[[#This Row],[Order Date]])</f>
        <v>5</v>
      </c>
      <c r="D2432" t="s">
        <v>2060</v>
      </c>
      <c r="E2432" t="s">
        <v>27</v>
      </c>
      <c r="F2432" t="s">
        <v>11</v>
      </c>
      <c r="G2432" t="s">
        <v>20</v>
      </c>
      <c r="H2432" t="s">
        <v>2061</v>
      </c>
      <c r="I2432">
        <v>62.5</v>
      </c>
      <c r="J2432">
        <v>2</v>
      </c>
      <c r="K2432">
        <v>21.87</v>
      </c>
    </row>
    <row r="2433" spans="1:11" ht="16.5" x14ac:dyDescent="0.3">
      <c r="A2433" s="1">
        <v>42127</v>
      </c>
      <c r="B2433" s="5">
        <f>YEAR(Table1[[#This Row],[Order Date]])</f>
        <v>2015</v>
      </c>
      <c r="C2433" s="5">
        <f>MONTH(Table1[[#This Row],[Order Date]])</f>
        <v>5</v>
      </c>
      <c r="D2433" t="s">
        <v>2060</v>
      </c>
      <c r="E2433" t="s">
        <v>27</v>
      </c>
      <c r="F2433" t="s">
        <v>39</v>
      </c>
      <c r="G2433" t="s">
        <v>52</v>
      </c>
      <c r="H2433" t="s">
        <v>1134</v>
      </c>
      <c r="I2433">
        <v>339.96</v>
      </c>
      <c r="J2433">
        <v>4</v>
      </c>
      <c r="K2433">
        <v>122.39</v>
      </c>
    </row>
    <row r="2434" spans="1:11" ht="16.5" x14ac:dyDescent="0.3">
      <c r="A2434" s="1">
        <v>42127</v>
      </c>
      <c r="B2434" s="5">
        <f>YEAR(Table1[[#This Row],[Order Date]])</f>
        <v>2015</v>
      </c>
      <c r="C2434" s="5">
        <f>MONTH(Table1[[#This Row],[Order Date]])</f>
        <v>5</v>
      </c>
      <c r="D2434" t="s">
        <v>2060</v>
      </c>
      <c r="E2434" t="s">
        <v>27</v>
      </c>
      <c r="F2434" t="s">
        <v>11</v>
      </c>
      <c r="G2434" t="s">
        <v>20</v>
      </c>
      <c r="H2434" t="s">
        <v>88</v>
      </c>
      <c r="I2434">
        <v>49.57</v>
      </c>
      <c r="J2434">
        <v>2</v>
      </c>
      <c r="K2434">
        <v>17.350000000000001</v>
      </c>
    </row>
    <row r="2435" spans="1:11" ht="16.5" x14ac:dyDescent="0.3">
      <c r="A2435" s="1">
        <v>42127</v>
      </c>
      <c r="B2435" s="5">
        <f>YEAR(Table1[[#This Row],[Order Date]])</f>
        <v>2015</v>
      </c>
      <c r="C2435" s="5">
        <f>MONTH(Table1[[#This Row],[Order Date]])</f>
        <v>5</v>
      </c>
      <c r="D2435" t="s">
        <v>545</v>
      </c>
      <c r="E2435" t="s">
        <v>27</v>
      </c>
      <c r="F2435" t="s">
        <v>11</v>
      </c>
      <c r="G2435" t="s">
        <v>20</v>
      </c>
      <c r="H2435" t="s">
        <v>1370</v>
      </c>
      <c r="I2435">
        <v>13.85</v>
      </c>
      <c r="J2435">
        <v>3</v>
      </c>
      <c r="K2435">
        <v>5.19</v>
      </c>
    </row>
    <row r="2436" spans="1:11" ht="16.5" x14ac:dyDescent="0.3">
      <c r="A2436" s="1">
        <v>42128</v>
      </c>
      <c r="B2436" s="5">
        <f>YEAR(Table1[[#This Row],[Order Date]])</f>
        <v>2015</v>
      </c>
      <c r="C2436" s="5">
        <f>MONTH(Table1[[#This Row],[Order Date]])</f>
        <v>5</v>
      </c>
      <c r="D2436" t="s">
        <v>1478</v>
      </c>
      <c r="E2436" t="s">
        <v>149</v>
      </c>
      <c r="F2436" t="s">
        <v>34</v>
      </c>
      <c r="G2436" t="s">
        <v>47</v>
      </c>
      <c r="H2436" t="s">
        <v>2062</v>
      </c>
      <c r="I2436">
        <v>26.8</v>
      </c>
      <c r="J2436">
        <v>2</v>
      </c>
      <c r="K2436">
        <v>12.86</v>
      </c>
    </row>
    <row r="2437" spans="1:11" ht="16.5" x14ac:dyDescent="0.3">
      <c r="A2437" s="1">
        <v>42128</v>
      </c>
      <c r="B2437" s="5">
        <f>YEAR(Table1[[#This Row],[Order Date]])</f>
        <v>2015</v>
      </c>
      <c r="C2437" s="5">
        <f>MONTH(Table1[[#This Row],[Order Date]])</f>
        <v>5</v>
      </c>
      <c r="D2437" t="s">
        <v>593</v>
      </c>
      <c r="E2437" t="s">
        <v>15</v>
      </c>
      <c r="F2437" t="s">
        <v>34</v>
      </c>
      <c r="G2437" t="s">
        <v>47</v>
      </c>
      <c r="H2437" t="s">
        <v>1015</v>
      </c>
      <c r="I2437">
        <v>22.29</v>
      </c>
      <c r="J2437">
        <v>7</v>
      </c>
      <c r="K2437">
        <v>-8.92</v>
      </c>
    </row>
    <row r="2438" spans="1:11" ht="16.5" x14ac:dyDescent="0.3">
      <c r="A2438" s="1">
        <v>42128</v>
      </c>
      <c r="B2438" s="5">
        <f>YEAR(Table1[[#This Row],[Order Date]])</f>
        <v>2015</v>
      </c>
      <c r="C2438" s="5">
        <f>MONTH(Table1[[#This Row],[Order Date]])</f>
        <v>5</v>
      </c>
      <c r="D2438" t="s">
        <v>443</v>
      </c>
      <c r="E2438" t="s">
        <v>10</v>
      </c>
      <c r="F2438" t="s">
        <v>39</v>
      </c>
      <c r="G2438" t="s">
        <v>40</v>
      </c>
      <c r="H2438" t="s">
        <v>2063</v>
      </c>
      <c r="I2438">
        <v>946.34</v>
      </c>
      <c r="J2438">
        <v>7</v>
      </c>
      <c r="K2438">
        <v>118.29</v>
      </c>
    </row>
    <row r="2439" spans="1:11" ht="16.5" x14ac:dyDescent="0.3">
      <c r="A2439" s="1">
        <v>42128</v>
      </c>
      <c r="B2439" s="5">
        <f>YEAR(Table1[[#This Row],[Order Date]])</f>
        <v>2015</v>
      </c>
      <c r="C2439" s="5">
        <f>MONTH(Table1[[#This Row],[Order Date]])</f>
        <v>5</v>
      </c>
      <c r="D2439" t="s">
        <v>2064</v>
      </c>
      <c r="E2439" t="s">
        <v>129</v>
      </c>
      <c r="F2439" t="s">
        <v>11</v>
      </c>
      <c r="G2439" t="s">
        <v>24</v>
      </c>
      <c r="H2439" t="s">
        <v>629</v>
      </c>
      <c r="I2439">
        <v>125.93</v>
      </c>
      <c r="J2439">
        <v>7</v>
      </c>
      <c r="K2439">
        <v>35.26</v>
      </c>
    </row>
    <row r="2440" spans="1:11" ht="16.5" x14ac:dyDescent="0.3">
      <c r="A2440" s="1">
        <v>42131</v>
      </c>
      <c r="B2440" s="5">
        <f>YEAR(Table1[[#This Row],[Order Date]])</f>
        <v>2015</v>
      </c>
      <c r="C2440" s="5">
        <f>MONTH(Table1[[#This Row],[Order Date]])</f>
        <v>5</v>
      </c>
      <c r="D2440" t="s">
        <v>2065</v>
      </c>
      <c r="E2440" t="s">
        <v>10</v>
      </c>
      <c r="F2440" t="s">
        <v>34</v>
      </c>
      <c r="G2440" t="s">
        <v>145</v>
      </c>
      <c r="H2440" t="s">
        <v>2066</v>
      </c>
      <c r="I2440">
        <v>244.01</v>
      </c>
      <c r="J2440">
        <v>2</v>
      </c>
      <c r="K2440">
        <v>-31.37</v>
      </c>
    </row>
    <row r="2441" spans="1:11" ht="16.5" x14ac:dyDescent="0.3">
      <c r="A2441" s="1">
        <v>42131</v>
      </c>
      <c r="B2441" s="5">
        <f>YEAR(Table1[[#This Row],[Order Date]])</f>
        <v>2015</v>
      </c>
      <c r="C2441" s="5">
        <f>MONTH(Table1[[#This Row],[Order Date]])</f>
        <v>5</v>
      </c>
      <c r="D2441" t="s">
        <v>2065</v>
      </c>
      <c r="E2441" t="s">
        <v>10</v>
      </c>
      <c r="F2441" t="s">
        <v>11</v>
      </c>
      <c r="G2441" t="s">
        <v>12</v>
      </c>
      <c r="H2441" t="s">
        <v>288</v>
      </c>
      <c r="I2441">
        <v>15.94</v>
      </c>
      <c r="J2441">
        <v>4</v>
      </c>
      <c r="K2441">
        <v>5.38</v>
      </c>
    </row>
    <row r="2442" spans="1:11" ht="16.5" x14ac:dyDescent="0.3">
      <c r="A2442" s="1">
        <v>42131</v>
      </c>
      <c r="B2442" s="5">
        <f>YEAR(Table1[[#This Row],[Order Date]])</f>
        <v>2015</v>
      </c>
      <c r="C2442" s="5">
        <f>MONTH(Table1[[#This Row],[Order Date]])</f>
        <v>5</v>
      </c>
      <c r="D2442" t="s">
        <v>1271</v>
      </c>
      <c r="E2442" t="s">
        <v>33</v>
      </c>
      <c r="F2442" t="s">
        <v>11</v>
      </c>
      <c r="G2442" t="s">
        <v>12</v>
      </c>
      <c r="H2442" t="s">
        <v>821</v>
      </c>
      <c r="I2442">
        <v>45.68</v>
      </c>
      <c r="J2442">
        <v>2</v>
      </c>
      <c r="K2442">
        <v>21.01</v>
      </c>
    </row>
    <row r="2443" spans="1:11" ht="16.5" x14ac:dyDescent="0.3">
      <c r="A2443" s="1">
        <v>42132</v>
      </c>
      <c r="B2443" s="5">
        <f>YEAR(Table1[[#This Row],[Order Date]])</f>
        <v>2015</v>
      </c>
      <c r="C2443" s="5">
        <f>MONTH(Table1[[#This Row],[Order Date]])</f>
        <v>5</v>
      </c>
      <c r="D2443" t="s">
        <v>1883</v>
      </c>
      <c r="E2443" t="s">
        <v>78</v>
      </c>
      <c r="F2443" t="s">
        <v>34</v>
      </c>
      <c r="G2443" t="s">
        <v>47</v>
      </c>
      <c r="H2443" t="s">
        <v>616</v>
      </c>
      <c r="I2443">
        <v>8.35</v>
      </c>
      <c r="J2443">
        <v>6</v>
      </c>
      <c r="K2443">
        <v>1.25</v>
      </c>
    </row>
    <row r="2444" spans="1:11" ht="16.5" x14ac:dyDescent="0.3">
      <c r="A2444" s="1">
        <v>42132</v>
      </c>
      <c r="B2444" s="5">
        <f>YEAR(Table1[[#This Row],[Order Date]])</f>
        <v>2015</v>
      </c>
      <c r="C2444" s="5">
        <f>MONTH(Table1[[#This Row],[Order Date]])</f>
        <v>5</v>
      </c>
      <c r="D2444" t="s">
        <v>554</v>
      </c>
      <c r="E2444" t="s">
        <v>91</v>
      </c>
      <c r="F2444" t="s">
        <v>11</v>
      </c>
      <c r="G2444" t="s">
        <v>24</v>
      </c>
      <c r="H2444" t="s">
        <v>460</v>
      </c>
      <c r="I2444">
        <v>5.25</v>
      </c>
      <c r="J2444">
        <v>2</v>
      </c>
      <c r="K2444">
        <v>0.59</v>
      </c>
    </row>
    <row r="2445" spans="1:11" ht="16.5" x14ac:dyDescent="0.3">
      <c r="A2445" s="1">
        <v>42132</v>
      </c>
      <c r="B2445" s="5">
        <f>YEAR(Table1[[#This Row],[Order Date]])</f>
        <v>2015</v>
      </c>
      <c r="C2445" s="5">
        <f>MONTH(Table1[[#This Row],[Order Date]])</f>
        <v>5</v>
      </c>
      <c r="D2445" t="s">
        <v>1267</v>
      </c>
      <c r="E2445" t="s">
        <v>315</v>
      </c>
      <c r="F2445" t="s">
        <v>11</v>
      </c>
      <c r="G2445" t="s">
        <v>20</v>
      </c>
      <c r="H2445" t="s">
        <v>627</v>
      </c>
      <c r="I2445">
        <v>43.98</v>
      </c>
      <c r="J2445">
        <v>2</v>
      </c>
      <c r="K2445">
        <v>21.99</v>
      </c>
    </row>
    <row r="2446" spans="1:11" ht="16.5" x14ac:dyDescent="0.3">
      <c r="A2446" s="1">
        <v>42132</v>
      </c>
      <c r="B2446" s="5">
        <f>YEAR(Table1[[#This Row],[Order Date]])</f>
        <v>2015</v>
      </c>
      <c r="C2446" s="5">
        <f>MONTH(Table1[[#This Row],[Order Date]])</f>
        <v>5</v>
      </c>
      <c r="D2446" t="s">
        <v>1267</v>
      </c>
      <c r="E2446" t="s">
        <v>315</v>
      </c>
      <c r="F2446" t="s">
        <v>39</v>
      </c>
      <c r="G2446" t="s">
        <v>40</v>
      </c>
      <c r="H2446" t="s">
        <v>720</v>
      </c>
      <c r="I2446">
        <v>377.97</v>
      </c>
      <c r="J2446">
        <v>3</v>
      </c>
      <c r="K2446">
        <v>105.83</v>
      </c>
    </row>
    <row r="2447" spans="1:11" ht="16.5" x14ac:dyDescent="0.3">
      <c r="A2447" s="1">
        <v>42132</v>
      </c>
      <c r="B2447" s="5">
        <f>YEAR(Table1[[#This Row],[Order Date]])</f>
        <v>2015</v>
      </c>
      <c r="C2447" s="5">
        <f>MONTH(Table1[[#This Row],[Order Date]])</f>
        <v>5</v>
      </c>
      <c r="D2447" t="s">
        <v>1267</v>
      </c>
      <c r="E2447" t="s">
        <v>315</v>
      </c>
      <c r="F2447" t="s">
        <v>34</v>
      </c>
      <c r="G2447" t="s">
        <v>47</v>
      </c>
      <c r="H2447" t="s">
        <v>654</v>
      </c>
      <c r="I2447">
        <v>123.96</v>
      </c>
      <c r="J2447">
        <v>3</v>
      </c>
      <c r="K2447">
        <v>11.16</v>
      </c>
    </row>
    <row r="2448" spans="1:11" ht="16.5" x14ac:dyDescent="0.3">
      <c r="A2448" s="1">
        <v>42132</v>
      </c>
      <c r="B2448" s="5">
        <f>YEAR(Table1[[#This Row],[Order Date]])</f>
        <v>2015</v>
      </c>
      <c r="C2448" s="5">
        <f>MONTH(Table1[[#This Row],[Order Date]])</f>
        <v>5</v>
      </c>
      <c r="D2448" t="s">
        <v>1003</v>
      </c>
      <c r="E2448" t="s">
        <v>149</v>
      </c>
      <c r="F2448" t="s">
        <v>11</v>
      </c>
      <c r="G2448" t="s">
        <v>12</v>
      </c>
      <c r="H2448" t="s">
        <v>1583</v>
      </c>
      <c r="I2448">
        <v>37.94</v>
      </c>
      <c r="J2448">
        <v>2</v>
      </c>
      <c r="K2448">
        <v>18.21</v>
      </c>
    </row>
    <row r="2449" spans="1:11" ht="16.5" x14ac:dyDescent="0.3">
      <c r="A2449" s="1">
        <v>42132</v>
      </c>
      <c r="B2449" s="5">
        <f>YEAR(Table1[[#This Row],[Order Date]])</f>
        <v>2015</v>
      </c>
      <c r="C2449" s="5">
        <f>MONTH(Table1[[#This Row],[Order Date]])</f>
        <v>5</v>
      </c>
      <c r="D2449" t="s">
        <v>848</v>
      </c>
      <c r="E2449" t="s">
        <v>149</v>
      </c>
      <c r="F2449" t="s">
        <v>34</v>
      </c>
      <c r="G2449" t="s">
        <v>47</v>
      </c>
      <c r="H2449" t="s">
        <v>86</v>
      </c>
      <c r="I2449">
        <v>79.44</v>
      </c>
      <c r="J2449">
        <v>3</v>
      </c>
      <c r="K2449">
        <v>30.19</v>
      </c>
    </row>
    <row r="2450" spans="1:11" ht="16.5" x14ac:dyDescent="0.3">
      <c r="A2450" s="1">
        <v>42132</v>
      </c>
      <c r="B2450" s="5">
        <f>YEAR(Table1[[#This Row],[Order Date]])</f>
        <v>2015</v>
      </c>
      <c r="C2450" s="5">
        <f>MONTH(Table1[[#This Row],[Order Date]])</f>
        <v>5</v>
      </c>
      <c r="D2450" t="s">
        <v>848</v>
      </c>
      <c r="E2450" t="s">
        <v>149</v>
      </c>
      <c r="F2450" t="s">
        <v>11</v>
      </c>
      <c r="G2450" t="s">
        <v>200</v>
      </c>
      <c r="H2450" t="s">
        <v>201</v>
      </c>
      <c r="I2450">
        <v>357.93</v>
      </c>
      <c r="J2450">
        <v>3</v>
      </c>
      <c r="K2450">
        <v>7.16</v>
      </c>
    </row>
    <row r="2451" spans="1:11" ht="16.5" x14ac:dyDescent="0.3">
      <c r="A2451" s="1">
        <v>42132</v>
      </c>
      <c r="B2451" s="5">
        <f>YEAR(Table1[[#This Row],[Order Date]])</f>
        <v>2015</v>
      </c>
      <c r="C2451" s="5">
        <f>MONTH(Table1[[#This Row],[Order Date]])</f>
        <v>5</v>
      </c>
      <c r="D2451" t="s">
        <v>848</v>
      </c>
      <c r="E2451" t="s">
        <v>149</v>
      </c>
      <c r="F2451" t="s">
        <v>34</v>
      </c>
      <c r="G2451" t="s">
        <v>35</v>
      </c>
      <c r="H2451" t="s">
        <v>793</v>
      </c>
      <c r="I2451">
        <v>127.76</v>
      </c>
      <c r="J2451">
        <v>2</v>
      </c>
      <c r="K2451">
        <v>21.29</v>
      </c>
    </row>
    <row r="2452" spans="1:11" ht="16.5" x14ac:dyDescent="0.3">
      <c r="A2452" s="1">
        <v>42132</v>
      </c>
      <c r="B2452" s="5">
        <f>YEAR(Table1[[#This Row],[Order Date]])</f>
        <v>2015</v>
      </c>
      <c r="C2452" s="5">
        <f>MONTH(Table1[[#This Row],[Order Date]])</f>
        <v>5</v>
      </c>
      <c r="D2452" t="s">
        <v>848</v>
      </c>
      <c r="E2452" t="s">
        <v>149</v>
      </c>
      <c r="F2452" t="s">
        <v>39</v>
      </c>
      <c r="G2452" t="s">
        <v>603</v>
      </c>
      <c r="H2452" t="s">
        <v>1081</v>
      </c>
      <c r="I2452">
        <v>2799.94</v>
      </c>
      <c r="J2452">
        <v>7</v>
      </c>
      <c r="K2452">
        <v>1014.98</v>
      </c>
    </row>
    <row r="2453" spans="1:11" ht="16.5" x14ac:dyDescent="0.3">
      <c r="A2453" s="1">
        <v>42132</v>
      </c>
      <c r="B2453" s="5">
        <f>YEAR(Table1[[#This Row],[Order Date]])</f>
        <v>2015</v>
      </c>
      <c r="C2453" s="5">
        <f>MONTH(Table1[[#This Row],[Order Date]])</f>
        <v>5</v>
      </c>
      <c r="D2453" t="s">
        <v>848</v>
      </c>
      <c r="E2453" t="s">
        <v>149</v>
      </c>
      <c r="F2453" t="s">
        <v>11</v>
      </c>
      <c r="G2453" t="s">
        <v>12</v>
      </c>
      <c r="H2453" t="s">
        <v>216</v>
      </c>
      <c r="I2453">
        <v>19.440000000000001</v>
      </c>
      <c r="J2453">
        <v>3</v>
      </c>
      <c r="K2453">
        <v>9.33</v>
      </c>
    </row>
    <row r="2454" spans="1:11" ht="16.5" x14ac:dyDescent="0.3">
      <c r="A2454" s="1">
        <v>42133</v>
      </c>
      <c r="B2454" s="5">
        <f>YEAR(Table1[[#This Row],[Order Date]])</f>
        <v>2015</v>
      </c>
      <c r="C2454" s="5">
        <f>MONTH(Table1[[#This Row],[Order Date]])</f>
        <v>5</v>
      </c>
      <c r="D2454" t="s">
        <v>945</v>
      </c>
      <c r="E2454" t="s">
        <v>33</v>
      </c>
      <c r="F2454" t="s">
        <v>11</v>
      </c>
      <c r="G2454" t="s">
        <v>20</v>
      </c>
      <c r="H2454" t="s">
        <v>1567</v>
      </c>
      <c r="I2454">
        <v>48.81</v>
      </c>
      <c r="J2454">
        <v>3</v>
      </c>
      <c r="K2454">
        <v>23.92</v>
      </c>
    </row>
    <row r="2455" spans="1:11" ht="16.5" x14ac:dyDescent="0.3">
      <c r="A2455" s="1">
        <v>42134</v>
      </c>
      <c r="B2455" s="5">
        <f>YEAR(Table1[[#This Row],[Order Date]])</f>
        <v>2015</v>
      </c>
      <c r="C2455" s="5">
        <f>MONTH(Table1[[#This Row],[Order Date]])</f>
        <v>5</v>
      </c>
      <c r="D2455" t="s">
        <v>910</v>
      </c>
      <c r="E2455" t="s">
        <v>15</v>
      </c>
      <c r="F2455" t="s">
        <v>11</v>
      </c>
      <c r="G2455" t="s">
        <v>92</v>
      </c>
      <c r="H2455" t="s">
        <v>2067</v>
      </c>
      <c r="I2455">
        <v>70.97</v>
      </c>
      <c r="J2455">
        <v>5</v>
      </c>
      <c r="K2455">
        <v>-191.62</v>
      </c>
    </row>
    <row r="2456" spans="1:11" ht="16.5" x14ac:dyDescent="0.3">
      <c r="A2456" s="1">
        <v>42134</v>
      </c>
      <c r="B2456" s="5">
        <f>YEAR(Table1[[#This Row],[Order Date]])</f>
        <v>2015</v>
      </c>
      <c r="C2456" s="5">
        <f>MONTH(Table1[[#This Row],[Order Date]])</f>
        <v>5</v>
      </c>
      <c r="D2456" t="s">
        <v>910</v>
      </c>
      <c r="E2456" t="s">
        <v>15</v>
      </c>
      <c r="F2456" t="s">
        <v>11</v>
      </c>
      <c r="G2456" t="s">
        <v>24</v>
      </c>
      <c r="H2456" t="s">
        <v>1069</v>
      </c>
      <c r="I2456">
        <v>36.78</v>
      </c>
      <c r="J2456">
        <v>2</v>
      </c>
      <c r="K2456">
        <v>3.68</v>
      </c>
    </row>
    <row r="2457" spans="1:11" ht="16.5" x14ac:dyDescent="0.3">
      <c r="A2457" s="1">
        <v>42134</v>
      </c>
      <c r="B2457" s="5">
        <f>YEAR(Table1[[#This Row],[Order Date]])</f>
        <v>2015</v>
      </c>
      <c r="C2457" s="5">
        <f>MONTH(Table1[[#This Row],[Order Date]])</f>
        <v>5</v>
      </c>
      <c r="D2457" t="s">
        <v>1633</v>
      </c>
      <c r="E2457" t="s">
        <v>278</v>
      </c>
      <c r="F2457" t="s">
        <v>39</v>
      </c>
      <c r="G2457" t="s">
        <v>52</v>
      </c>
      <c r="H2457" t="s">
        <v>1227</v>
      </c>
      <c r="I2457">
        <v>46.69</v>
      </c>
      <c r="J2457">
        <v>4</v>
      </c>
      <c r="K2457">
        <v>-2.92</v>
      </c>
    </row>
    <row r="2458" spans="1:11" ht="16.5" x14ac:dyDescent="0.3">
      <c r="A2458" s="1">
        <v>42135</v>
      </c>
      <c r="B2458" s="5">
        <f>YEAR(Table1[[#This Row],[Order Date]])</f>
        <v>2015</v>
      </c>
      <c r="C2458" s="5">
        <f>MONTH(Table1[[#This Row],[Order Date]])</f>
        <v>5</v>
      </c>
      <c r="D2458" t="s">
        <v>533</v>
      </c>
      <c r="E2458" t="s">
        <v>95</v>
      </c>
      <c r="F2458" t="s">
        <v>34</v>
      </c>
      <c r="G2458" t="s">
        <v>35</v>
      </c>
      <c r="H2458" t="s">
        <v>2068</v>
      </c>
      <c r="I2458">
        <v>191.97</v>
      </c>
      <c r="J2458">
        <v>7</v>
      </c>
      <c r="K2458">
        <v>16.8</v>
      </c>
    </row>
    <row r="2459" spans="1:11" ht="16.5" x14ac:dyDescent="0.3">
      <c r="A2459" s="1">
        <v>42136</v>
      </c>
      <c r="B2459" s="5">
        <f>YEAR(Table1[[#This Row],[Order Date]])</f>
        <v>2015</v>
      </c>
      <c r="C2459" s="5">
        <f>MONTH(Table1[[#This Row],[Order Date]])</f>
        <v>5</v>
      </c>
      <c r="D2459" t="s">
        <v>392</v>
      </c>
      <c r="E2459" t="s">
        <v>27</v>
      </c>
      <c r="F2459" t="s">
        <v>11</v>
      </c>
      <c r="G2459" t="s">
        <v>12</v>
      </c>
      <c r="H2459" t="s">
        <v>2069</v>
      </c>
      <c r="I2459">
        <v>12.84</v>
      </c>
      <c r="J2459">
        <v>3</v>
      </c>
      <c r="K2459">
        <v>5.78</v>
      </c>
    </row>
    <row r="2460" spans="1:11" ht="16.5" x14ac:dyDescent="0.3">
      <c r="A2460" s="1">
        <v>42136</v>
      </c>
      <c r="B2460" s="5">
        <f>YEAR(Table1[[#This Row],[Order Date]])</f>
        <v>2015</v>
      </c>
      <c r="C2460" s="5">
        <f>MONTH(Table1[[#This Row],[Order Date]])</f>
        <v>5</v>
      </c>
      <c r="D2460" t="s">
        <v>392</v>
      </c>
      <c r="E2460" t="s">
        <v>27</v>
      </c>
      <c r="F2460" t="s">
        <v>11</v>
      </c>
      <c r="G2460" t="s">
        <v>12</v>
      </c>
      <c r="H2460" t="s">
        <v>2070</v>
      </c>
      <c r="I2460">
        <v>25.68</v>
      </c>
      <c r="J2460">
        <v>6</v>
      </c>
      <c r="K2460">
        <v>11.56</v>
      </c>
    </row>
    <row r="2461" spans="1:11" ht="16.5" x14ac:dyDescent="0.3">
      <c r="A2461" s="1">
        <v>42136</v>
      </c>
      <c r="B2461" s="5">
        <f>YEAR(Table1[[#This Row],[Order Date]])</f>
        <v>2015</v>
      </c>
      <c r="C2461" s="5">
        <f>MONTH(Table1[[#This Row],[Order Date]])</f>
        <v>5</v>
      </c>
      <c r="D2461" t="s">
        <v>1200</v>
      </c>
      <c r="E2461" t="s">
        <v>278</v>
      </c>
      <c r="F2461" t="s">
        <v>39</v>
      </c>
      <c r="G2461" t="s">
        <v>40</v>
      </c>
      <c r="H2461" t="s">
        <v>720</v>
      </c>
      <c r="I2461">
        <v>201.58</v>
      </c>
      <c r="J2461">
        <v>2</v>
      </c>
      <c r="K2461">
        <v>20.16</v>
      </c>
    </row>
    <row r="2462" spans="1:11" ht="16.5" x14ac:dyDescent="0.3">
      <c r="A2462" s="1">
        <v>42136</v>
      </c>
      <c r="B2462" s="5">
        <f>YEAR(Table1[[#This Row],[Order Date]])</f>
        <v>2015</v>
      </c>
      <c r="C2462" s="5">
        <f>MONTH(Table1[[#This Row],[Order Date]])</f>
        <v>5</v>
      </c>
      <c r="D2462" t="s">
        <v>325</v>
      </c>
      <c r="E2462" t="s">
        <v>149</v>
      </c>
      <c r="F2462" t="s">
        <v>11</v>
      </c>
      <c r="G2462" t="s">
        <v>18</v>
      </c>
      <c r="H2462" t="s">
        <v>1171</v>
      </c>
      <c r="I2462">
        <v>36.630000000000003</v>
      </c>
      <c r="J2462">
        <v>3</v>
      </c>
      <c r="K2462">
        <v>9.89</v>
      </c>
    </row>
    <row r="2463" spans="1:11" ht="16.5" x14ac:dyDescent="0.3">
      <c r="A2463" s="1">
        <v>42136</v>
      </c>
      <c r="B2463" s="5">
        <f>YEAR(Table1[[#This Row],[Order Date]])</f>
        <v>2015</v>
      </c>
      <c r="C2463" s="5">
        <f>MONTH(Table1[[#This Row],[Order Date]])</f>
        <v>5</v>
      </c>
      <c r="D2463" t="s">
        <v>2071</v>
      </c>
      <c r="E2463" t="s">
        <v>164</v>
      </c>
      <c r="F2463" t="s">
        <v>11</v>
      </c>
      <c r="G2463" t="s">
        <v>20</v>
      </c>
      <c r="H2463" t="s">
        <v>1202</v>
      </c>
      <c r="I2463">
        <v>14.59</v>
      </c>
      <c r="J2463">
        <v>3</v>
      </c>
      <c r="K2463">
        <v>4.92</v>
      </c>
    </row>
    <row r="2464" spans="1:11" ht="16.5" x14ac:dyDescent="0.3">
      <c r="A2464" s="1">
        <v>42136</v>
      </c>
      <c r="B2464" s="5">
        <f>YEAR(Table1[[#This Row],[Order Date]])</f>
        <v>2015</v>
      </c>
      <c r="C2464" s="5">
        <f>MONTH(Table1[[#This Row],[Order Date]])</f>
        <v>5</v>
      </c>
      <c r="D2464" t="s">
        <v>742</v>
      </c>
      <c r="E2464" t="s">
        <v>10</v>
      </c>
      <c r="F2464" t="s">
        <v>34</v>
      </c>
      <c r="G2464" t="s">
        <v>47</v>
      </c>
      <c r="H2464" t="s">
        <v>1607</v>
      </c>
      <c r="I2464">
        <v>21.97</v>
      </c>
      <c r="J2464">
        <v>4</v>
      </c>
      <c r="K2464">
        <v>-15.93</v>
      </c>
    </row>
    <row r="2465" spans="1:11" ht="16.5" x14ac:dyDescent="0.3">
      <c r="A2465" s="1">
        <v>42136</v>
      </c>
      <c r="B2465" s="5">
        <f>YEAR(Table1[[#This Row],[Order Date]])</f>
        <v>2015</v>
      </c>
      <c r="C2465" s="5">
        <f>MONTH(Table1[[#This Row],[Order Date]])</f>
        <v>5</v>
      </c>
      <c r="D2465" t="s">
        <v>742</v>
      </c>
      <c r="E2465" t="s">
        <v>10</v>
      </c>
      <c r="F2465" t="s">
        <v>39</v>
      </c>
      <c r="G2465" t="s">
        <v>40</v>
      </c>
      <c r="H2465" t="s">
        <v>1518</v>
      </c>
      <c r="I2465">
        <v>619.15</v>
      </c>
      <c r="J2465">
        <v>6</v>
      </c>
      <c r="K2465">
        <v>69.650000000000006</v>
      </c>
    </row>
    <row r="2466" spans="1:11" ht="16.5" x14ac:dyDescent="0.3">
      <c r="A2466" s="1">
        <v>42136</v>
      </c>
      <c r="B2466" s="5">
        <f>YEAR(Table1[[#This Row],[Order Date]])</f>
        <v>2015</v>
      </c>
      <c r="C2466" s="5">
        <f>MONTH(Table1[[#This Row],[Order Date]])</f>
        <v>5</v>
      </c>
      <c r="D2466" t="s">
        <v>742</v>
      </c>
      <c r="E2466" t="s">
        <v>10</v>
      </c>
      <c r="F2466" t="s">
        <v>11</v>
      </c>
      <c r="G2466" t="s">
        <v>12</v>
      </c>
      <c r="H2466" t="s">
        <v>1765</v>
      </c>
      <c r="I2466">
        <v>127.9</v>
      </c>
      <c r="J2466">
        <v>7</v>
      </c>
      <c r="K2466">
        <v>41.57</v>
      </c>
    </row>
    <row r="2467" spans="1:11" ht="16.5" x14ac:dyDescent="0.3">
      <c r="A2467" s="1">
        <v>42137</v>
      </c>
      <c r="B2467" s="5">
        <f>YEAR(Table1[[#This Row],[Order Date]])</f>
        <v>2015</v>
      </c>
      <c r="C2467" s="5">
        <f>MONTH(Table1[[#This Row],[Order Date]])</f>
        <v>5</v>
      </c>
      <c r="D2467" t="s">
        <v>530</v>
      </c>
      <c r="E2467" t="s">
        <v>15</v>
      </c>
      <c r="F2467" t="s">
        <v>39</v>
      </c>
      <c r="G2467" t="s">
        <v>40</v>
      </c>
      <c r="H2467" t="s">
        <v>1580</v>
      </c>
      <c r="I2467">
        <v>222.38</v>
      </c>
      <c r="J2467">
        <v>2</v>
      </c>
      <c r="K2467">
        <v>16.68</v>
      </c>
    </row>
    <row r="2468" spans="1:11" ht="16.5" x14ac:dyDescent="0.3">
      <c r="A2468" s="1">
        <v>42137</v>
      </c>
      <c r="B2468" s="5">
        <f>YEAR(Table1[[#This Row],[Order Date]])</f>
        <v>2015</v>
      </c>
      <c r="C2468" s="5">
        <f>MONTH(Table1[[#This Row],[Order Date]])</f>
        <v>5</v>
      </c>
      <c r="D2468" t="s">
        <v>530</v>
      </c>
      <c r="E2468" t="s">
        <v>15</v>
      </c>
      <c r="F2468" t="s">
        <v>11</v>
      </c>
      <c r="G2468" t="s">
        <v>43</v>
      </c>
      <c r="H2468" t="s">
        <v>1247</v>
      </c>
      <c r="I2468">
        <v>16</v>
      </c>
      <c r="J2468">
        <v>4</v>
      </c>
      <c r="K2468">
        <v>5.6</v>
      </c>
    </row>
    <row r="2469" spans="1:11" ht="16.5" x14ac:dyDescent="0.3">
      <c r="A2469" s="1">
        <v>42138</v>
      </c>
      <c r="B2469" s="5">
        <f>YEAR(Table1[[#This Row],[Order Date]])</f>
        <v>2015</v>
      </c>
      <c r="C2469" s="5">
        <f>MONTH(Table1[[#This Row],[Order Date]])</f>
        <v>5</v>
      </c>
      <c r="D2469" t="s">
        <v>1957</v>
      </c>
      <c r="E2469" t="s">
        <v>23</v>
      </c>
      <c r="F2469" t="s">
        <v>11</v>
      </c>
      <c r="G2469" t="s">
        <v>24</v>
      </c>
      <c r="H2469" t="s">
        <v>1852</v>
      </c>
      <c r="I2469">
        <v>198.27</v>
      </c>
      <c r="J2469">
        <v>8</v>
      </c>
      <c r="K2469">
        <v>17.350000000000001</v>
      </c>
    </row>
    <row r="2470" spans="1:11" ht="16.5" x14ac:dyDescent="0.3">
      <c r="A2470" s="1">
        <v>42138</v>
      </c>
      <c r="B2470" s="5">
        <f>YEAR(Table1[[#This Row],[Order Date]])</f>
        <v>2015</v>
      </c>
      <c r="C2470" s="5">
        <f>MONTH(Table1[[#This Row],[Order Date]])</f>
        <v>5</v>
      </c>
      <c r="D2470" t="s">
        <v>1957</v>
      </c>
      <c r="E2470" t="s">
        <v>23</v>
      </c>
      <c r="F2470" t="s">
        <v>11</v>
      </c>
      <c r="G2470" t="s">
        <v>16</v>
      </c>
      <c r="H2470" t="s">
        <v>409</v>
      </c>
      <c r="I2470">
        <v>47.36</v>
      </c>
      <c r="J2470">
        <v>4</v>
      </c>
      <c r="K2470">
        <v>17.760000000000002</v>
      </c>
    </row>
    <row r="2471" spans="1:11" ht="16.5" x14ac:dyDescent="0.3">
      <c r="A2471" s="1">
        <v>42138</v>
      </c>
      <c r="B2471" s="5">
        <f>YEAR(Table1[[#This Row],[Order Date]])</f>
        <v>2015</v>
      </c>
      <c r="C2471" s="5">
        <f>MONTH(Table1[[#This Row],[Order Date]])</f>
        <v>5</v>
      </c>
      <c r="D2471" t="s">
        <v>1957</v>
      </c>
      <c r="E2471" t="s">
        <v>23</v>
      </c>
      <c r="F2471" t="s">
        <v>11</v>
      </c>
      <c r="G2471" t="s">
        <v>63</v>
      </c>
      <c r="H2471" t="s">
        <v>2072</v>
      </c>
      <c r="I2471">
        <v>200.98</v>
      </c>
      <c r="J2471">
        <v>7</v>
      </c>
      <c r="K2471">
        <v>62.81</v>
      </c>
    </row>
    <row r="2472" spans="1:11" ht="16.5" x14ac:dyDescent="0.3">
      <c r="A2472" s="1">
        <v>42138</v>
      </c>
      <c r="B2472" s="5">
        <f>YEAR(Table1[[#This Row],[Order Date]])</f>
        <v>2015</v>
      </c>
      <c r="C2472" s="5">
        <f>MONTH(Table1[[#This Row],[Order Date]])</f>
        <v>5</v>
      </c>
      <c r="D2472" t="s">
        <v>1957</v>
      </c>
      <c r="E2472" t="s">
        <v>23</v>
      </c>
      <c r="F2472" t="s">
        <v>11</v>
      </c>
      <c r="G2472" t="s">
        <v>16</v>
      </c>
      <c r="H2472" t="s">
        <v>1500</v>
      </c>
      <c r="I2472">
        <v>97.7</v>
      </c>
      <c r="J2472">
        <v>4</v>
      </c>
      <c r="K2472">
        <v>31.75</v>
      </c>
    </row>
    <row r="2473" spans="1:11" ht="16.5" x14ac:dyDescent="0.3">
      <c r="A2473" s="1">
        <v>42138</v>
      </c>
      <c r="B2473" s="5">
        <f>YEAR(Table1[[#This Row],[Order Date]])</f>
        <v>2015</v>
      </c>
      <c r="C2473" s="5">
        <f>MONTH(Table1[[#This Row],[Order Date]])</f>
        <v>5</v>
      </c>
      <c r="D2473" t="s">
        <v>1957</v>
      </c>
      <c r="E2473" t="s">
        <v>23</v>
      </c>
      <c r="F2473" t="s">
        <v>11</v>
      </c>
      <c r="G2473" t="s">
        <v>24</v>
      </c>
      <c r="H2473" t="s">
        <v>2073</v>
      </c>
      <c r="I2473">
        <v>2.7</v>
      </c>
      <c r="J2473">
        <v>1</v>
      </c>
      <c r="K2473">
        <v>0.81</v>
      </c>
    </row>
    <row r="2474" spans="1:11" ht="16.5" x14ac:dyDescent="0.3">
      <c r="A2474" s="1">
        <v>42138</v>
      </c>
      <c r="B2474" s="5">
        <f>YEAR(Table1[[#This Row],[Order Date]])</f>
        <v>2015</v>
      </c>
      <c r="C2474" s="5">
        <f>MONTH(Table1[[#This Row],[Order Date]])</f>
        <v>5</v>
      </c>
      <c r="D2474" t="s">
        <v>1957</v>
      </c>
      <c r="E2474" t="s">
        <v>23</v>
      </c>
      <c r="F2474" t="s">
        <v>11</v>
      </c>
      <c r="G2474" t="s">
        <v>20</v>
      </c>
      <c r="H2474" t="s">
        <v>88</v>
      </c>
      <c r="I2474">
        <v>18.59</v>
      </c>
      <c r="J2474">
        <v>2</v>
      </c>
      <c r="K2474">
        <v>-13.63</v>
      </c>
    </row>
    <row r="2475" spans="1:11" ht="16.5" x14ac:dyDescent="0.3">
      <c r="A2475" s="1">
        <v>42138</v>
      </c>
      <c r="B2475" s="5">
        <f>YEAR(Table1[[#This Row],[Order Date]])</f>
        <v>2015</v>
      </c>
      <c r="C2475" s="5">
        <f>MONTH(Table1[[#This Row],[Order Date]])</f>
        <v>5</v>
      </c>
      <c r="D2475" t="s">
        <v>1957</v>
      </c>
      <c r="E2475" t="s">
        <v>23</v>
      </c>
      <c r="F2475" t="s">
        <v>11</v>
      </c>
      <c r="G2475" t="s">
        <v>20</v>
      </c>
      <c r="H2475" t="s">
        <v>980</v>
      </c>
      <c r="I2475">
        <v>4.9000000000000004</v>
      </c>
      <c r="J2475">
        <v>3</v>
      </c>
      <c r="K2475">
        <v>-3.43</v>
      </c>
    </row>
    <row r="2476" spans="1:11" ht="16.5" x14ac:dyDescent="0.3">
      <c r="A2476" s="1">
        <v>42138</v>
      </c>
      <c r="B2476" s="5">
        <f>YEAR(Table1[[#This Row],[Order Date]])</f>
        <v>2015</v>
      </c>
      <c r="C2476" s="5">
        <f>MONTH(Table1[[#This Row],[Order Date]])</f>
        <v>5</v>
      </c>
      <c r="D2476" t="s">
        <v>1467</v>
      </c>
      <c r="E2476" t="s">
        <v>27</v>
      </c>
      <c r="F2476" t="s">
        <v>11</v>
      </c>
      <c r="G2476" t="s">
        <v>18</v>
      </c>
      <c r="H2476" t="s">
        <v>795</v>
      </c>
      <c r="I2476">
        <v>1117.92</v>
      </c>
      <c r="J2476">
        <v>4</v>
      </c>
      <c r="K2476">
        <v>55.9</v>
      </c>
    </row>
    <row r="2477" spans="1:11" ht="16.5" x14ac:dyDescent="0.3">
      <c r="A2477" s="1">
        <v>42138</v>
      </c>
      <c r="B2477" s="5">
        <f>YEAR(Table1[[#This Row],[Order Date]])</f>
        <v>2015</v>
      </c>
      <c r="C2477" s="5">
        <f>MONTH(Table1[[#This Row],[Order Date]])</f>
        <v>5</v>
      </c>
      <c r="D2477" t="s">
        <v>1883</v>
      </c>
      <c r="E2477" t="s">
        <v>27</v>
      </c>
      <c r="F2477" t="s">
        <v>34</v>
      </c>
      <c r="G2477" t="s">
        <v>74</v>
      </c>
      <c r="H2477" t="s">
        <v>1637</v>
      </c>
      <c r="I2477">
        <v>509.96</v>
      </c>
      <c r="J2477">
        <v>5</v>
      </c>
      <c r="K2477">
        <v>42</v>
      </c>
    </row>
    <row r="2478" spans="1:11" ht="16.5" x14ac:dyDescent="0.3">
      <c r="A2478" s="1">
        <v>42138</v>
      </c>
      <c r="B2478" s="5">
        <f>YEAR(Table1[[#This Row],[Order Date]])</f>
        <v>2015</v>
      </c>
      <c r="C2478" s="5">
        <f>MONTH(Table1[[#This Row],[Order Date]])</f>
        <v>5</v>
      </c>
      <c r="D2478" t="s">
        <v>1883</v>
      </c>
      <c r="E2478" t="s">
        <v>27</v>
      </c>
      <c r="F2478" t="s">
        <v>34</v>
      </c>
      <c r="G2478" t="s">
        <v>47</v>
      </c>
      <c r="H2478" t="s">
        <v>1083</v>
      </c>
      <c r="I2478">
        <v>122.91</v>
      </c>
      <c r="J2478">
        <v>3</v>
      </c>
      <c r="K2478">
        <v>34.409999999999997</v>
      </c>
    </row>
    <row r="2479" spans="1:11" ht="16.5" x14ac:dyDescent="0.3">
      <c r="A2479" s="1">
        <v>42138</v>
      </c>
      <c r="B2479" s="5">
        <f>YEAR(Table1[[#This Row],[Order Date]])</f>
        <v>2015</v>
      </c>
      <c r="C2479" s="5">
        <f>MONTH(Table1[[#This Row],[Order Date]])</f>
        <v>5</v>
      </c>
      <c r="D2479" t="s">
        <v>1883</v>
      </c>
      <c r="E2479" t="s">
        <v>27</v>
      </c>
      <c r="F2479" t="s">
        <v>34</v>
      </c>
      <c r="G2479" t="s">
        <v>35</v>
      </c>
      <c r="H2479" t="s">
        <v>1128</v>
      </c>
      <c r="I2479">
        <v>97.57</v>
      </c>
      <c r="J2479">
        <v>2</v>
      </c>
      <c r="K2479">
        <v>-6.1</v>
      </c>
    </row>
    <row r="2480" spans="1:11" ht="16.5" x14ac:dyDescent="0.3">
      <c r="A2480" s="1">
        <v>42138</v>
      </c>
      <c r="B2480" s="5">
        <f>YEAR(Table1[[#This Row],[Order Date]])</f>
        <v>2015</v>
      </c>
      <c r="C2480" s="5">
        <f>MONTH(Table1[[#This Row],[Order Date]])</f>
        <v>5</v>
      </c>
      <c r="D2480" t="s">
        <v>1883</v>
      </c>
      <c r="E2480" t="s">
        <v>27</v>
      </c>
      <c r="F2480" t="s">
        <v>34</v>
      </c>
      <c r="G2480" t="s">
        <v>35</v>
      </c>
      <c r="H2480" t="s">
        <v>274</v>
      </c>
      <c r="I2480">
        <v>722.35</v>
      </c>
      <c r="J2480">
        <v>3</v>
      </c>
      <c r="K2480">
        <v>81.260000000000005</v>
      </c>
    </row>
    <row r="2481" spans="1:11" ht="16.5" x14ac:dyDescent="0.3">
      <c r="A2481" s="1">
        <v>42139</v>
      </c>
      <c r="B2481" s="5">
        <f>YEAR(Table1[[#This Row],[Order Date]])</f>
        <v>2015</v>
      </c>
      <c r="C2481" s="5">
        <f>MONTH(Table1[[#This Row],[Order Date]])</f>
        <v>5</v>
      </c>
      <c r="D2481" t="s">
        <v>443</v>
      </c>
      <c r="E2481" t="s">
        <v>30</v>
      </c>
      <c r="F2481" t="s">
        <v>11</v>
      </c>
      <c r="G2481" t="s">
        <v>63</v>
      </c>
      <c r="H2481" t="s">
        <v>2074</v>
      </c>
      <c r="I2481">
        <v>17.940000000000001</v>
      </c>
      <c r="J2481">
        <v>3</v>
      </c>
      <c r="K2481">
        <v>8.7899999999999991</v>
      </c>
    </row>
    <row r="2482" spans="1:11" ht="16.5" x14ac:dyDescent="0.3">
      <c r="A2482" s="1">
        <v>42139</v>
      </c>
      <c r="B2482" s="5">
        <f>YEAR(Table1[[#This Row],[Order Date]])</f>
        <v>2015</v>
      </c>
      <c r="C2482" s="5">
        <f>MONTH(Table1[[#This Row],[Order Date]])</f>
        <v>5</v>
      </c>
      <c r="D2482" t="s">
        <v>1446</v>
      </c>
      <c r="E2482" t="s">
        <v>23</v>
      </c>
      <c r="F2482" t="s">
        <v>11</v>
      </c>
      <c r="G2482" t="s">
        <v>18</v>
      </c>
      <c r="H2482" t="s">
        <v>192</v>
      </c>
      <c r="I2482">
        <v>51.97</v>
      </c>
      <c r="J2482">
        <v>2</v>
      </c>
      <c r="K2482">
        <v>-10.39</v>
      </c>
    </row>
    <row r="2483" spans="1:11" ht="16.5" x14ac:dyDescent="0.3">
      <c r="A2483" s="1">
        <v>42140</v>
      </c>
      <c r="B2483" s="5">
        <f>YEAR(Table1[[#This Row],[Order Date]])</f>
        <v>2015</v>
      </c>
      <c r="C2483" s="5">
        <f>MONTH(Table1[[#This Row],[Order Date]])</f>
        <v>5</v>
      </c>
      <c r="D2483" t="s">
        <v>456</v>
      </c>
      <c r="E2483" t="s">
        <v>123</v>
      </c>
      <c r="F2483" t="s">
        <v>39</v>
      </c>
      <c r="G2483" t="s">
        <v>52</v>
      </c>
      <c r="H2483" t="s">
        <v>2002</v>
      </c>
      <c r="I2483">
        <v>255.97</v>
      </c>
      <c r="J2483">
        <v>4</v>
      </c>
      <c r="K2483">
        <v>32</v>
      </c>
    </row>
    <row r="2484" spans="1:11" ht="16.5" x14ac:dyDescent="0.3">
      <c r="A2484" s="1">
        <v>42141</v>
      </c>
      <c r="B2484" s="5">
        <f>YEAR(Table1[[#This Row],[Order Date]])</f>
        <v>2015</v>
      </c>
      <c r="C2484" s="5">
        <f>MONTH(Table1[[#This Row],[Order Date]])</f>
        <v>5</v>
      </c>
      <c r="D2484" t="s">
        <v>1289</v>
      </c>
      <c r="E2484" t="s">
        <v>10</v>
      </c>
      <c r="F2484" t="s">
        <v>11</v>
      </c>
      <c r="G2484" t="s">
        <v>20</v>
      </c>
      <c r="H2484" t="s">
        <v>2075</v>
      </c>
      <c r="I2484">
        <v>33.28</v>
      </c>
      <c r="J2484">
        <v>5</v>
      </c>
      <c r="K2484">
        <v>-49.92</v>
      </c>
    </row>
    <row r="2485" spans="1:11" ht="16.5" x14ac:dyDescent="0.3">
      <c r="A2485" s="1">
        <v>42141</v>
      </c>
      <c r="B2485" s="5">
        <f>YEAR(Table1[[#This Row],[Order Date]])</f>
        <v>2015</v>
      </c>
      <c r="C2485" s="5">
        <f>MONTH(Table1[[#This Row],[Order Date]])</f>
        <v>5</v>
      </c>
      <c r="D2485" t="s">
        <v>1289</v>
      </c>
      <c r="E2485" t="s">
        <v>10</v>
      </c>
      <c r="F2485" t="s">
        <v>11</v>
      </c>
      <c r="G2485" t="s">
        <v>12</v>
      </c>
      <c r="H2485" t="s">
        <v>2076</v>
      </c>
      <c r="I2485">
        <v>14.09</v>
      </c>
      <c r="J2485">
        <v>3</v>
      </c>
      <c r="K2485">
        <v>4.93</v>
      </c>
    </row>
    <row r="2486" spans="1:11" ht="16.5" x14ac:dyDescent="0.3">
      <c r="A2486" s="1">
        <v>42141</v>
      </c>
      <c r="B2486" s="5">
        <f>YEAR(Table1[[#This Row],[Order Date]])</f>
        <v>2015</v>
      </c>
      <c r="C2486" s="5">
        <f>MONTH(Table1[[#This Row],[Order Date]])</f>
        <v>5</v>
      </c>
      <c r="D2486" t="s">
        <v>859</v>
      </c>
      <c r="E2486" t="s">
        <v>149</v>
      </c>
      <c r="F2486" t="s">
        <v>11</v>
      </c>
      <c r="G2486" t="s">
        <v>16</v>
      </c>
      <c r="H2486" t="s">
        <v>2077</v>
      </c>
      <c r="I2486">
        <v>31.5</v>
      </c>
      <c r="J2486">
        <v>10</v>
      </c>
      <c r="K2486">
        <v>15.12</v>
      </c>
    </row>
    <row r="2487" spans="1:11" ht="16.5" x14ac:dyDescent="0.3">
      <c r="A2487" s="1">
        <v>42141</v>
      </c>
      <c r="B2487" s="5">
        <f>YEAR(Table1[[#This Row],[Order Date]])</f>
        <v>2015</v>
      </c>
      <c r="C2487" s="5">
        <f>MONTH(Table1[[#This Row],[Order Date]])</f>
        <v>5</v>
      </c>
      <c r="D2487" t="s">
        <v>859</v>
      </c>
      <c r="E2487" t="s">
        <v>149</v>
      </c>
      <c r="F2487" t="s">
        <v>11</v>
      </c>
      <c r="G2487" t="s">
        <v>200</v>
      </c>
      <c r="H2487" t="s">
        <v>1458</v>
      </c>
      <c r="I2487">
        <v>55.6</v>
      </c>
      <c r="J2487">
        <v>4</v>
      </c>
      <c r="K2487">
        <v>16.12</v>
      </c>
    </row>
    <row r="2488" spans="1:11" ht="16.5" x14ac:dyDescent="0.3">
      <c r="A2488" s="1">
        <v>42142</v>
      </c>
      <c r="B2488" s="5">
        <f>YEAR(Table1[[#This Row],[Order Date]])</f>
        <v>2015</v>
      </c>
      <c r="C2488" s="5">
        <f>MONTH(Table1[[#This Row],[Order Date]])</f>
        <v>5</v>
      </c>
      <c r="D2488" t="s">
        <v>54</v>
      </c>
      <c r="E2488" t="s">
        <v>27</v>
      </c>
      <c r="F2488" t="s">
        <v>11</v>
      </c>
      <c r="G2488" t="s">
        <v>12</v>
      </c>
      <c r="H2488" t="s">
        <v>1337</v>
      </c>
      <c r="I2488">
        <v>10.86</v>
      </c>
      <c r="J2488">
        <v>2</v>
      </c>
      <c r="K2488">
        <v>5.32</v>
      </c>
    </row>
    <row r="2489" spans="1:11" ht="16.5" x14ac:dyDescent="0.3">
      <c r="A2489" s="1">
        <v>42144</v>
      </c>
      <c r="B2489" s="5">
        <f>YEAR(Table1[[#This Row],[Order Date]])</f>
        <v>2015</v>
      </c>
      <c r="C2489" s="5">
        <f>MONTH(Table1[[#This Row],[Order Date]])</f>
        <v>5</v>
      </c>
      <c r="D2489" t="s">
        <v>1023</v>
      </c>
      <c r="E2489" t="s">
        <v>245</v>
      </c>
      <c r="F2489" t="s">
        <v>34</v>
      </c>
      <c r="G2489" t="s">
        <v>47</v>
      </c>
      <c r="H2489" t="s">
        <v>340</v>
      </c>
      <c r="I2489">
        <v>163.13999999999999</v>
      </c>
      <c r="J2489">
        <v>4</v>
      </c>
      <c r="K2489">
        <v>20.39</v>
      </c>
    </row>
    <row r="2490" spans="1:11" ht="16.5" x14ac:dyDescent="0.3">
      <c r="A2490" s="1">
        <v>42144</v>
      </c>
      <c r="B2490" s="5">
        <f>YEAR(Table1[[#This Row],[Order Date]])</f>
        <v>2015</v>
      </c>
      <c r="C2490" s="5">
        <f>MONTH(Table1[[#This Row],[Order Date]])</f>
        <v>5</v>
      </c>
      <c r="D2490" t="s">
        <v>1023</v>
      </c>
      <c r="E2490" t="s">
        <v>245</v>
      </c>
      <c r="F2490" t="s">
        <v>11</v>
      </c>
      <c r="G2490" t="s">
        <v>20</v>
      </c>
      <c r="H2490" t="s">
        <v>203</v>
      </c>
      <c r="I2490">
        <v>6.41</v>
      </c>
      <c r="J2490">
        <v>4</v>
      </c>
      <c r="K2490">
        <v>-4.91</v>
      </c>
    </row>
    <row r="2491" spans="1:11" ht="16.5" x14ac:dyDescent="0.3">
      <c r="A2491" s="1">
        <v>42145</v>
      </c>
      <c r="B2491" s="5">
        <f>YEAR(Table1[[#This Row],[Order Date]])</f>
        <v>2015</v>
      </c>
      <c r="C2491" s="5">
        <f>MONTH(Table1[[#This Row],[Order Date]])</f>
        <v>5</v>
      </c>
      <c r="D2491" t="s">
        <v>857</v>
      </c>
      <c r="E2491" t="s">
        <v>15</v>
      </c>
      <c r="F2491" t="s">
        <v>11</v>
      </c>
      <c r="G2491" t="s">
        <v>92</v>
      </c>
      <c r="H2491" t="s">
        <v>1349</v>
      </c>
      <c r="I2491">
        <v>20.77</v>
      </c>
      <c r="J2491">
        <v>8</v>
      </c>
      <c r="K2491">
        <v>-52.96</v>
      </c>
    </row>
    <row r="2492" spans="1:11" ht="16.5" x14ac:dyDescent="0.3">
      <c r="A2492" s="1">
        <v>42145</v>
      </c>
      <c r="B2492" s="5">
        <f>YEAR(Table1[[#This Row],[Order Date]])</f>
        <v>2015</v>
      </c>
      <c r="C2492" s="5">
        <f>MONTH(Table1[[#This Row],[Order Date]])</f>
        <v>5</v>
      </c>
      <c r="D2492" t="s">
        <v>989</v>
      </c>
      <c r="E2492" t="s">
        <v>164</v>
      </c>
      <c r="F2492" t="s">
        <v>11</v>
      </c>
      <c r="G2492" t="s">
        <v>20</v>
      </c>
      <c r="H2492" t="s">
        <v>431</v>
      </c>
      <c r="I2492">
        <v>26.98</v>
      </c>
      <c r="J2492">
        <v>4</v>
      </c>
      <c r="K2492">
        <v>8.77</v>
      </c>
    </row>
    <row r="2493" spans="1:11" ht="16.5" x14ac:dyDescent="0.3">
      <c r="A2493" s="1">
        <v>42145</v>
      </c>
      <c r="B2493" s="5">
        <f>YEAR(Table1[[#This Row],[Order Date]])</f>
        <v>2015</v>
      </c>
      <c r="C2493" s="5">
        <f>MONTH(Table1[[#This Row],[Order Date]])</f>
        <v>5</v>
      </c>
      <c r="D2493" t="s">
        <v>1343</v>
      </c>
      <c r="E2493" t="s">
        <v>23</v>
      </c>
      <c r="F2493" t="s">
        <v>11</v>
      </c>
      <c r="G2493" t="s">
        <v>20</v>
      </c>
      <c r="H2493" t="s">
        <v>362</v>
      </c>
      <c r="I2493">
        <v>24.59</v>
      </c>
      <c r="J2493">
        <v>2</v>
      </c>
      <c r="K2493">
        <v>-18.03</v>
      </c>
    </row>
    <row r="2494" spans="1:11" ht="16.5" x14ac:dyDescent="0.3">
      <c r="A2494" s="1">
        <v>42146</v>
      </c>
      <c r="B2494" s="5">
        <f>YEAR(Table1[[#This Row],[Order Date]])</f>
        <v>2015</v>
      </c>
      <c r="C2494" s="5">
        <f>MONTH(Table1[[#This Row],[Order Date]])</f>
        <v>5</v>
      </c>
      <c r="D2494" t="s">
        <v>1341</v>
      </c>
      <c r="E2494" t="s">
        <v>27</v>
      </c>
      <c r="F2494" t="s">
        <v>11</v>
      </c>
      <c r="G2494" t="s">
        <v>16</v>
      </c>
      <c r="H2494" t="s">
        <v>377</v>
      </c>
      <c r="I2494">
        <v>8.26</v>
      </c>
      <c r="J2494">
        <v>2</v>
      </c>
      <c r="K2494">
        <v>3.8</v>
      </c>
    </row>
    <row r="2495" spans="1:11" ht="16.5" x14ac:dyDescent="0.3">
      <c r="A2495" s="1">
        <v>42146</v>
      </c>
      <c r="B2495" s="5">
        <f>YEAR(Table1[[#This Row],[Order Date]])</f>
        <v>2015</v>
      </c>
      <c r="C2495" s="5">
        <f>MONTH(Table1[[#This Row],[Order Date]])</f>
        <v>5</v>
      </c>
      <c r="D2495" t="s">
        <v>1341</v>
      </c>
      <c r="E2495" t="s">
        <v>27</v>
      </c>
      <c r="F2495" t="s">
        <v>39</v>
      </c>
      <c r="G2495" t="s">
        <v>302</v>
      </c>
      <c r="H2495" t="s">
        <v>2078</v>
      </c>
      <c r="I2495">
        <v>2973.32</v>
      </c>
      <c r="J2495">
        <v>7</v>
      </c>
      <c r="K2495">
        <v>334.5</v>
      </c>
    </row>
    <row r="2496" spans="1:11" ht="16.5" x14ac:dyDescent="0.3">
      <c r="A2496" s="1">
        <v>42146</v>
      </c>
      <c r="B2496" s="5">
        <f>YEAR(Table1[[#This Row],[Order Date]])</f>
        <v>2015</v>
      </c>
      <c r="C2496" s="5">
        <f>MONTH(Table1[[#This Row],[Order Date]])</f>
        <v>5</v>
      </c>
      <c r="D2496" t="s">
        <v>1341</v>
      </c>
      <c r="E2496" t="s">
        <v>27</v>
      </c>
      <c r="F2496" t="s">
        <v>11</v>
      </c>
      <c r="G2496" t="s">
        <v>18</v>
      </c>
      <c r="H2496" t="s">
        <v>1245</v>
      </c>
      <c r="I2496">
        <v>104.79</v>
      </c>
      <c r="J2496">
        <v>7</v>
      </c>
      <c r="K2496">
        <v>29.34</v>
      </c>
    </row>
    <row r="2497" spans="1:11" ht="16.5" x14ac:dyDescent="0.3">
      <c r="A2497" s="1">
        <v>42146</v>
      </c>
      <c r="B2497" s="5">
        <f>YEAR(Table1[[#This Row],[Order Date]])</f>
        <v>2015</v>
      </c>
      <c r="C2497" s="5">
        <f>MONTH(Table1[[#This Row],[Order Date]])</f>
        <v>5</v>
      </c>
      <c r="D2497" t="s">
        <v>1341</v>
      </c>
      <c r="E2497" t="s">
        <v>27</v>
      </c>
      <c r="F2497" t="s">
        <v>39</v>
      </c>
      <c r="G2497" t="s">
        <v>40</v>
      </c>
      <c r="H2497" t="s">
        <v>173</v>
      </c>
      <c r="I2497">
        <v>775.73</v>
      </c>
      <c r="J2497">
        <v>6</v>
      </c>
      <c r="K2497">
        <v>58.18</v>
      </c>
    </row>
    <row r="2498" spans="1:11" ht="16.5" x14ac:dyDescent="0.3">
      <c r="A2498" s="1">
        <v>42147</v>
      </c>
      <c r="B2498" s="5">
        <f>YEAR(Table1[[#This Row],[Order Date]])</f>
        <v>2015</v>
      </c>
      <c r="C2498" s="5">
        <f>MONTH(Table1[[#This Row],[Order Date]])</f>
        <v>5</v>
      </c>
      <c r="D2498" t="s">
        <v>1287</v>
      </c>
      <c r="E2498" t="s">
        <v>70</v>
      </c>
      <c r="F2498" t="s">
        <v>11</v>
      </c>
      <c r="G2498" t="s">
        <v>63</v>
      </c>
      <c r="H2498" t="s">
        <v>543</v>
      </c>
      <c r="I2498">
        <v>186.69</v>
      </c>
      <c r="J2498">
        <v>3</v>
      </c>
      <c r="K2498">
        <v>87.74</v>
      </c>
    </row>
    <row r="2499" spans="1:11" ht="16.5" x14ac:dyDescent="0.3">
      <c r="A2499" s="1">
        <v>42147</v>
      </c>
      <c r="B2499" s="5">
        <f>YEAR(Table1[[#This Row],[Order Date]])</f>
        <v>2015</v>
      </c>
      <c r="C2499" s="5">
        <f>MONTH(Table1[[#This Row],[Order Date]])</f>
        <v>5</v>
      </c>
      <c r="D2499" t="s">
        <v>622</v>
      </c>
      <c r="E2499" t="s">
        <v>95</v>
      </c>
      <c r="F2499" t="s">
        <v>11</v>
      </c>
      <c r="G2499" t="s">
        <v>20</v>
      </c>
      <c r="H2499" t="s">
        <v>1565</v>
      </c>
      <c r="I2499">
        <v>19.190000000000001</v>
      </c>
      <c r="J2499">
        <v>7</v>
      </c>
      <c r="K2499">
        <v>-12.8</v>
      </c>
    </row>
    <row r="2500" spans="1:11" ht="16.5" x14ac:dyDescent="0.3">
      <c r="A2500" s="1">
        <v>42147</v>
      </c>
      <c r="B2500" s="5">
        <f>YEAR(Table1[[#This Row],[Order Date]])</f>
        <v>2015</v>
      </c>
      <c r="C2500" s="5">
        <f>MONTH(Table1[[#This Row],[Order Date]])</f>
        <v>5</v>
      </c>
      <c r="D2500" t="s">
        <v>622</v>
      </c>
      <c r="E2500" t="s">
        <v>95</v>
      </c>
      <c r="F2500" t="s">
        <v>11</v>
      </c>
      <c r="G2500" t="s">
        <v>92</v>
      </c>
      <c r="H2500" t="s">
        <v>1080</v>
      </c>
      <c r="I2500">
        <v>121.79</v>
      </c>
      <c r="J2500">
        <v>4</v>
      </c>
      <c r="K2500">
        <v>13.7</v>
      </c>
    </row>
    <row r="2501" spans="1:11" ht="16.5" x14ac:dyDescent="0.3">
      <c r="A2501" s="1">
        <v>42147</v>
      </c>
      <c r="B2501" s="5">
        <f>YEAR(Table1[[#This Row],[Order Date]])</f>
        <v>2015</v>
      </c>
      <c r="C2501" s="5">
        <f>MONTH(Table1[[#This Row],[Order Date]])</f>
        <v>5</v>
      </c>
      <c r="D2501" t="s">
        <v>357</v>
      </c>
      <c r="E2501" t="s">
        <v>1529</v>
      </c>
      <c r="F2501" t="s">
        <v>11</v>
      </c>
      <c r="G2501" t="s">
        <v>18</v>
      </c>
      <c r="H2501" t="s">
        <v>1847</v>
      </c>
      <c r="I2501">
        <v>51.45</v>
      </c>
      <c r="J2501">
        <v>3</v>
      </c>
      <c r="K2501">
        <v>13.89</v>
      </c>
    </row>
    <row r="2502" spans="1:11" ht="16.5" x14ac:dyDescent="0.3">
      <c r="A2502" s="1">
        <v>42147</v>
      </c>
      <c r="B2502" s="5">
        <f>YEAR(Table1[[#This Row],[Order Date]])</f>
        <v>2015</v>
      </c>
      <c r="C2502" s="5">
        <f>MONTH(Table1[[#This Row],[Order Date]])</f>
        <v>5</v>
      </c>
      <c r="D2502" t="s">
        <v>180</v>
      </c>
      <c r="E2502" t="s">
        <v>110</v>
      </c>
      <c r="F2502" t="s">
        <v>11</v>
      </c>
      <c r="G2502" t="s">
        <v>92</v>
      </c>
      <c r="H2502" t="s">
        <v>715</v>
      </c>
      <c r="I2502">
        <v>850.5</v>
      </c>
      <c r="J2502">
        <v>5</v>
      </c>
      <c r="K2502">
        <v>245.7</v>
      </c>
    </row>
    <row r="2503" spans="1:11" ht="16.5" x14ac:dyDescent="0.3">
      <c r="A2503" s="1">
        <v>42147</v>
      </c>
      <c r="B2503" s="5">
        <f>YEAR(Table1[[#This Row],[Order Date]])</f>
        <v>2015</v>
      </c>
      <c r="C2503" s="5">
        <f>MONTH(Table1[[#This Row],[Order Date]])</f>
        <v>5</v>
      </c>
      <c r="D2503" t="s">
        <v>180</v>
      </c>
      <c r="E2503" t="s">
        <v>110</v>
      </c>
      <c r="F2503" t="s">
        <v>34</v>
      </c>
      <c r="G2503" t="s">
        <v>47</v>
      </c>
      <c r="H2503" t="s">
        <v>975</v>
      </c>
      <c r="I2503">
        <v>75.33</v>
      </c>
      <c r="J2503">
        <v>9</v>
      </c>
      <c r="K2503">
        <v>19.59</v>
      </c>
    </row>
    <row r="2504" spans="1:11" ht="16.5" x14ac:dyDescent="0.3">
      <c r="A2504" s="1">
        <v>42148</v>
      </c>
      <c r="B2504" s="5">
        <f>YEAR(Table1[[#This Row],[Order Date]])</f>
        <v>2015</v>
      </c>
      <c r="C2504" s="5">
        <f>MONTH(Table1[[#This Row],[Order Date]])</f>
        <v>5</v>
      </c>
      <c r="D2504" t="s">
        <v>46</v>
      </c>
      <c r="E2504" t="s">
        <v>15</v>
      </c>
      <c r="F2504" t="s">
        <v>34</v>
      </c>
      <c r="G2504" t="s">
        <v>35</v>
      </c>
      <c r="H2504" t="s">
        <v>919</v>
      </c>
      <c r="I2504">
        <v>602.65</v>
      </c>
      <c r="J2504">
        <v>7</v>
      </c>
      <c r="K2504">
        <v>-163.58000000000001</v>
      </c>
    </row>
    <row r="2505" spans="1:11" ht="16.5" x14ac:dyDescent="0.3">
      <c r="A2505" s="1">
        <v>42148</v>
      </c>
      <c r="B2505" s="5">
        <f>YEAR(Table1[[#This Row],[Order Date]])</f>
        <v>2015</v>
      </c>
      <c r="C2505" s="5">
        <f>MONTH(Table1[[#This Row],[Order Date]])</f>
        <v>5</v>
      </c>
      <c r="D2505" t="s">
        <v>46</v>
      </c>
      <c r="E2505" t="s">
        <v>15</v>
      </c>
      <c r="F2505" t="s">
        <v>11</v>
      </c>
      <c r="G2505" t="s">
        <v>20</v>
      </c>
      <c r="H2505" t="s">
        <v>682</v>
      </c>
      <c r="I2505">
        <v>7.66</v>
      </c>
      <c r="J2505">
        <v>6</v>
      </c>
      <c r="K2505">
        <v>-13.02</v>
      </c>
    </row>
    <row r="2506" spans="1:11" ht="16.5" x14ac:dyDescent="0.3">
      <c r="A2506" s="1">
        <v>42149</v>
      </c>
      <c r="B2506" s="5">
        <f>YEAR(Table1[[#This Row],[Order Date]])</f>
        <v>2015</v>
      </c>
      <c r="C2506" s="5">
        <f>MONTH(Table1[[#This Row],[Order Date]])</f>
        <v>5</v>
      </c>
      <c r="D2506" t="s">
        <v>2079</v>
      </c>
      <c r="E2506" t="s">
        <v>278</v>
      </c>
      <c r="F2506" t="s">
        <v>11</v>
      </c>
      <c r="G2506" t="s">
        <v>92</v>
      </c>
      <c r="H2506" t="s">
        <v>2007</v>
      </c>
      <c r="I2506">
        <v>845.73</v>
      </c>
      <c r="J2506">
        <v>13</v>
      </c>
      <c r="K2506">
        <v>84.57</v>
      </c>
    </row>
    <row r="2507" spans="1:11" ht="16.5" x14ac:dyDescent="0.3">
      <c r="A2507" s="1">
        <v>42149</v>
      </c>
      <c r="B2507" s="5">
        <f>YEAR(Table1[[#This Row],[Order Date]])</f>
        <v>2015</v>
      </c>
      <c r="C2507" s="5">
        <f>MONTH(Table1[[#This Row],[Order Date]])</f>
        <v>5</v>
      </c>
      <c r="D2507" t="s">
        <v>268</v>
      </c>
      <c r="E2507" t="s">
        <v>27</v>
      </c>
      <c r="F2507" t="s">
        <v>34</v>
      </c>
      <c r="G2507" t="s">
        <v>47</v>
      </c>
      <c r="H2507" t="s">
        <v>117</v>
      </c>
      <c r="I2507">
        <v>14.73</v>
      </c>
      <c r="J2507">
        <v>3</v>
      </c>
      <c r="K2507">
        <v>4.8600000000000003</v>
      </c>
    </row>
    <row r="2508" spans="1:11" ht="16.5" x14ac:dyDescent="0.3">
      <c r="A2508" s="1">
        <v>42149</v>
      </c>
      <c r="B2508" s="5">
        <f>YEAR(Table1[[#This Row],[Order Date]])</f>
        <v>2015</v>
      </c>
      <c r="C2508" s="5">
        <f>MONTH(Table1[[#This Row],[Order Date]])</f>
        <v>5</v>
      </c>
      <c r="D2508" t="s">
        <v>180</v>
      </c>
      <c r="E2508" t="s">
        <v>1283</v>
      </c>
      <c r="F2508" t="s">
        <v>11</v>
      </c>
      <c r="G2508" t="s">
        <v>24</v>
      </c>
      <c r="H2508" t="s">
        <v>1206</v>
      </c>
      <c r="I2508">
        <v>21.24</v>
      </c>
      <c r="J2508">
        <v>3</v>
      </c>
      <c r="K2508">
        <v>8.07</v>
      </c>
    </row>
    <row r="2509" spans="1:11" ht="16.5" x14ac:dyDescent="0.3">
      <c r="A2509" s="1">
        <v>42149</v>
      </c>
      <c r="B2509" s="5">
        <f>YEAR(Table1[[#This Row],[Order Date]])</f>
        <v>2015</v>
      </c>
      <c r="C2509" s="5">
        <f>MONTH(Table1[[#This Row],[Order Date]])</f>
        <v>5</v>
      </c>
      <c r="D2509" t="s">
        <v>180</v>
      </c>
      <c r="E2509" t="s">
        <v>1283</v>
      </c>
      <c r="F2509" t="s">
        <v>11</v>
      </c>
      <c r="G2509" t="s">
        <v>20</v>
      </c>
      <c r="H2509" t="s">
        <v>1136</v>
      </c>
      <c r="I2509">
        <v>127.96</v>
      </c>
      <c r="J2509">
        <v>2</v>
      </c>
      <c r="K2509">
        <v>60.14</v>
      </c>
    </row>
    <row r="2510" spans="1:11" ht="16.5" x14ac:dyDescent="0.3">
      <c r="A2510" s="1">
        <v>42149</v>
      </c>
      <c r="B2510" s="5">
        <f>YEAR(Table1[[#This Row],[Order Date]])</f>
        <v>2015</v>
      </c>
      <c r="C2510" s="5">
        <f>MONTH(Table1[[#This Row],[Order Date]])</f>
        <v>5</v>
      </c>
      <c r="D2510" t="s">
        <v>1776</v>
      </c>
      <c r="E2510" t="s">
        <v>120</v>
      </c>
      <c r="F2510" t="s">
        <v>39</v>
      </c>
      <c r="G2510" t="s">
        <v>40</v>
      </c>
      <c r="H2510" t="s">
        <v>1807</v>
      </c>
      <c r="I2510">
        <v>467.04</v>
      </c>
      <c r="J2510">
        <v>4</v>
      </c>
      <c r="K2510">
        <v>58.38</v>
      </c>
    </row>
    <row r="2511" spans="1:11" ht="16.5" x14ac:dyDescent="0.3">
      <c r="A2511" s="1">
        <v>42149</v>
      </c>
      <c r="B2511" s="5">
        <f>YEAR(Table1[[#This Row],[Order Date]])</f>
        <v>2015</v>
      </c>
      <c r="C2511" s="5">
        <f>MONTH(Table1[[#This Row],[Order Date]])</f>
        <v>5</v>
      </c>
      <c r="D2511" t="s">
        <v>119</v>
      </c>
      <c r="E2511" t="s">
        <v>10</v>
      </c>
      <c r="F2511" t="s">
        <v>11</v>
      </c>
      <c r="G2511" t="s">
        <v>200</v>
      </c>
      <c r="H2511" t="s">
        <v>2080</v>
      </c>
      <c r="I2511">
        <v>22.37</v>
      </c>
      <c r="J2511">
        <v>2</v>
      </c>
      <c r="K2511">
        <v>1.68</v>
      </c>
    </row>
    <row r="2512" spans="1:11" ht="16.5" x14ac:dyDescent="0.3">
      <c r="A2512" s="1">
        <v>42149</v>
      </c>
      <c r="B2512" s="5">
        <f>YEAR(Table1[[#This Row],[Order Date]])</f>
        <v>2015</v>
      </c>
      <c r="C2512" s="5">
        <f>MONTH(Table1[[#This Row],[Order Date]])</f>
        <v>5</v>
      </c>
      <c r="D2512" t="s">
        <v>119</v>
      </c>
      <c r="E2512" t="s">
        <v>10</v>
      </c>
      <c r="F2512" t="s">
        <v>11</v>
      </c>
      <c r="G2512" t="s">
        <v>12</v>
      </c>
      <c r="H2512" t="s">
        <v>1179</v>
      </c>
      <c r="I2512">
        <v>32.369999999999997</v>
      </c>
      <c r="J2512">
        <v>7</v>
      </c>
      <c r="K2512">
        <v>11.73</v>
      </c>
    </row>
    <row r="2513" spans="1:11" ht="16.5" x14ac:dyDescent="0.3">
      <c r="A2513" s="1">
        <v>42149</v>
      </c>
      <c r="B2513" s="5">
        <f>YEAR(Table1[[#This Row],[Order Date]])</f>
        <v>2015</v>
      </c>
      <c r="C2513" s="5">
        <f>MONTH(Table1[[#This Row],[Order Date]])</f>
        <v>5</v>
      </c>
      <c r="D2513" t="s">
        <v>119</v>
      </c>
      <c r="E2513" t="s">
        <v>10</v>
      </c>
      <c r="F2513" t="s">
        <v>39</v>
      </c>
      <c r="G2513" t="s">
        <v>52</v>
      </c>
      <c r="H2513" t="s">
        <v>2081</v>
      </c>
      <c r="I2513">
        <v>207.98</v>
      </c>
      <c r="J2513">
        <v>2</v>
      </c>
      <c r="K2513">
        <v>36.4</v>
      </c>
    </row>
    <row r="2514" spans="1:11" ht="16.5" x14ac:dyDescent="0.3">
      <c r="A2514" s="1">
        <v>42150</v>
      </c>
      <c r="B2514" s="5">
        <f>YEAR(Table1[[#This Row],[Order Date]])</f>
        <v>2015</v>
      </c>
      <c r="C2514" s="5">
        <f>MONTH(Table1[[#This Row],[Order Date]])</f>
        <v>5</v>
      </c>
      <c r="D2514" t="s">
        <v>530</v>
      </c>
      <c r="E2514" t="s">
        <v>245</v>
      </c>
      <c r="F2514" t="s">
        <v>11</v>
      </c>
      <c r="G2514" t="s">
        <v>12</v>
      </c>
      <c r="H2514" t="s">
        <v>1901</v>
      </c>
      <c r="I2514">
        <v>18.27</v>
      </c>
      <c r="J2514">
        <v>1</v>
      </c>
      <c r="K2514">
        <v>5.94</v>
      </c>
    </row>
    <row r="2515" spans="1:11" ht="16.5" x14ac:dyDescent="0.3">
      <c r="A2515" s="1">
        <v>42150</v>
      </c>
      <c r="B2515" s="5">
        <f>YEAR(Table1[[#This Row],[Order Date]])</f>
        <v>2015</v>
      </c>
      <c r="C2515" s="5">
        <f>MONTH(Table1[[#This Row],[Order Date]])</f>
        <v>5</v>
      </c>
      <c r="D2515" t="s">
        <v>530</v>
      </c>
      <c r="E2515" t="s">
        <v>245</v>
      </c>
      <c r="F2515" t="s">
        <v>11</v>
      </c>
      <c r="G2515" t="s">
        <v>12</v>
      </c>
      <c r="H2515" t="s">
        <v>2082</v>
      </c>
      <c r="I2515">
        <v>153.72999999999999</v>
      </c>
      <c r="J2515">
        <v>4</v>
      </c>
      <c r="K2515">
        <v>53.8</v>
      </c>
    </row>
    <row r="2516" spans="1:11" ht="16.5" x14ac:dyDescent="0.3">
      <c r="A2516" s="1">
        <v>42150</v>
      </c>
      <c r="B2516" s="5">
        <f>YEAR(Table1[[#This Row],[Order Date]])</f>
        <v>2015</v>
      </c>
      <c r="C2516" s="5">
        <f>MONTH(Table1[[#This Row],[Order Date]])</f>
        <v>5</v>
      </c>
      <c r="D2516" t="s">
        <v>530</v>
      </c>
      <c r="E2516" t="s">
        <v>245</v>
      </c>
      <c r="F2516" t="s">
        <v>11</v>
      </c>
      <c r="G2516" t="s">
        <v>63</v>
      </c>
      <c r="H2516" t="s">
        <v>770</v>
      </c>
      <c r="I2516">
        <v>12.22</v>
      </c>
      <c r="J2516">
        <v>2</v>
      </c>
      <c r="K2516">
        <v>4.43</v>
      </c>
    </row>
    <row r="2517" spans="1:11" ht="16.5" x14ac:dyDescent="0.3">
      <c r="A2517" s="1">
        <v>42150</v>
      </c>
      <c r="B2517" s="5">
        <f>YEAR(Table1[[#This Row],[Order Date]])</f>
        <v>2015</v>
      </c>
      <c r="C2517" s="5">
        <f>MONTH(Table1[[#This Row],[Order Date]])</f>
        <v>5</v>
      </c>
      <c r="D2517" t="s">
        <v>530</v>
      </c>
      <c r="E2517" t="s">
        <v>245</v>
      </c>
      <c r="F2517" t="s">
        <v>39</v>
      </c>
      <c r="G2517" t="s">
        <v>52</v>
      </c>
      <c r="H2517" t="s">
        <v>84</v>
      </c>
      <c r="I2517">
        <v>167.94</v>
      </c>
      <c r="J2517">
        <v>7</v>
      </c>
      <c r="K2517">
        <v>50.38</v>
      </c>
    </row>
    <row r="2518" spans="1:11" ht="16.5" x14ac:dyDescent="0.3">
      <c r="A2518" s="1">
        <v>42150</v>
      </c>
      <c r="B2518" s="5">
        <f>YEAR(Table1[[#This Row],[Order Date]])</f>
        <v>2015</v>
      </c>
      <c r="C2518" s="5">
        <f>MONTH(Table1[[#This Row],[Order Date]])</f>
        <v>5</v>
      </c>
      <c r="D2518" t="s">
        <v>465</v>
      </c>
      <c r="E2518" t="s">
        <v>164</v>
      </c>
      <c r="F2518" t="s">
        <v>34</v>
      </c>
      <c r="G2518" t="s">
        <v>47</v>
      </c>
      <c r="H2518" t="s">
        <v>1739</v>
      </c>
      <c r="I2518">
        <v>20.239999999999998</v>
      </c>
      <c r="J2518">
        <v>1</v>
      </c>
      <c r="K2518">
        <v>7.89</v>
      </c>
    </row>
    <row r="2519" spans="1:11" ht="16.5" x14ac:dyDescent="0.3">
      <c r="A2519" s="1">
        <v>42150</v>
      </c>
      <c r="B2519" s="5">
        <f>YEAR(Table1[[#This Row],[Order Date]])</f>
        <v>2015</v>
      </c>
      <c r="C2519" s="5">
        <f>MONTH(Table1[[#This Row],[Order Date]])</f>
        <v>5</v>
      </c>
      <c r="D2519" t="s">
        <v>820</v>
      </c>
      <c r="E2519" t="s">
        <v>10</v>
      </c>
      <c r="F2519" t="s">
        <v>34</v>
      </c>
      <c r="G2519" t="s">
        <v>35</v>
      </c>
      <c r="H2519" t="s">
        <v>231</v>
      </c>
      <c r="I2519">
        <v>105.69</v>
      </c>
      <c r="J2519">
        <v>1</v>
      </c>
      <c r="K2519">
        <v>-28.69</v>
      </c>
    </row>
    <row r="2520" spans="1:11" ht="16.5" x14ac:dyDescent="0.3">
      <c r="A2520" s="1">
        <v>42150</v>
      </c>
      <c r="B2520" s="5">
        <f>YEAR(Table1[[#This Row],[Order Date]])</f>
        <v>2015</v>
      </c>
      <c r="C2520" s="5">
        <f>MONTH(Table1[[#This Row],[Order Date]])</f>
        <v>5</v>
      </c>
      <c r="D2520" t="s">
        <v>820</v>
      </c>
      <c r="E2520" t="s">
        <v>10</v>
      </c>
      <c r="F2520" t="s">
        <v>39</v>
      </c>
      <c r="G2520" t="s">
        <v>302</v>
      </c>
      <c r="H2520" t="s">
        <v>1217</v>
      </c>
      <c r="I2520">
        <v>399.54</v>
      </c>
      <c r="J2520">
        <v>2</v>
      </c>
      <c r="K2520">
        <v>-79.91</v>
      </c>
    </row>
    <row r="2521" spans="1:11" ht="16.5" x14ac:dyDescent="0.3">
      <c r="A2521" s="1">
        <v>42150</v>
      </c>
      <c r="B2521" s="5">
        <f>YEAR(Table1[[#This Row],[Order Date]])</f>
        <v>2015</v>
      </c>
      <c r="C2521" s="5">
        <f>MONTH(Table1[[#This Row],[Order Date]])</f>
        <v>5</v>
      </c>
      <c r="D2521" t="s">
        <v>820</v>
      </c>
      <c r="E2521" t="s">
        <v>10</v>
      </c>
      <c r="F2521" t="s">
        <v>34</v>
      </c>
      <c r="G2521" t="s">
        <v>35</v>
      </c>
      <c r="H2521" t="s">
        <v>1575</v>
      </c>
      <c r="I2521">
        <v>104.93</v>
      </c>
      <c r="J2521">
        <v>5</v>
      </c>
      <c r="K2521">
        <v>-4.5</v>
      </c>
    </row>
    <row r="2522" spans="1:11" ht="16.5" x14ac:dyDescent="0.3">
      <c r="A2522" s="1">
        <v>42152</v>
      </c>
      <c r="B2522" s="5">
        <f>YEAR(Table1[[#This Row],[Order Date]])</f>
        <v>2015</v>
      </c>
      <c r="C2522" s="5">
        <f>MONTH(Table1[[#This Row],[Order Date]])</f>
        <v>5</v>
      </c>
      <c r="D2522" t="s">
        <v>2083</v>
      </c>
      <c r="E2522" t="s">
        <v>164</v>
      </c>
      <c r="F2522" t="s">
        <v>11</v>
      </c>
      <c r="G2522" t="s">
        <v>24</v>
      </c>
      <c r="H2522" t="s">
        <v>2084</v>
      </c>
      <c r="I2522">
        <v>6.63</v>
      </c>
      <c r="J2522">
        <v>3</v>
      </c>
      <c r="K2522">
        <v>1.79</v>
      </c>
    </row>
    <row r="2523" spans="1:11" ht="16.5" x14ac:dyDescent="0.3">
      <c r="A2523" s="1">
        <v>42152</v>
      </c>
      <c r="B2523" s="5">
        <f>YEAR(Table1[[#This Row],[Order Date]])</f>
        <v>2015</v>
      </c>
      <c r="C2523" s="5">
        <f>MONTH(Table1[[#This Row],[Order Date]])</f>
        <v>5</v>
      </c>
      <c r="D2523" t="s">
        <v>1178</v>
      </c>
      <c r="E2523" t="s">
        <v>149</v>
      </c>
      <c r="F2523" t="s">
        <v>11</v>
      </c>
      <c r="G2523" t="s">
        <v>24</v>
      </c>
      <c r="H2523" t="s">
        <v>1322</v>
      </c>
      <c r="I2523">
        <v>47.82</v>
      </c>
      <c r="J2523">
        <v>3</v>
      </c>
      <c r="K2523">
        <v>14.35</v>
      </c>
    </row>
    <row r="2524" spans="1:11" ht="16.5" x14ac:dyDescent="0.3">
      <c r="A2524" s="1">
        <v>42152</v>
      </c>
      <c r="B2524" s="5">
        <f>YEAR(Table1[[#This Row],[Order Date]])</f>
        <v>2015</v>
      </c>
      <c r="C2524" s="5">
        <f>MONTH(Table1[[#This Row],[Order Date]])</f>
        <v>5</v>
      </c>
      <c r="D2524" t="s">
        <v>1178</v>
      </c>
      <c r="E2524" t="s">
        <v>149</v>
      </c>
      <c r="F2524" t="s">
        <v>11</v>
      </c>
      <c r="G2524" t="s">
        <v>16</v>
      </c>
      <c r="H2524" t="s">
        <v>1098</v>
      </c>
      <c r="I2524">
        <v>13.05</v>
      </c>
      <c r="J2524">
        <v>5</v>
      </c>
      <c r="K2524">
        <v>6</v>
      </c>
    </row>
    <row r="2525" spans="1:11" ht="16.5" x14ac:dyDescent="0.3">
      <c r="A2525" s="1">
        <v>42152</v>
      </c>
      <c r="B2525" s="5">
        <f>YEAR(Table1[[#This Row],[Order Date]])</f>
        <v>2015</v>
      </c>
      <c r="C2525" s="5">
        <f>MONTH(Table1[[#This Row],[Order Date]])</f>
        <v>5</v>
      </c>
      <c r="D2525" t="s">
        <v>902</v>
      </c>
      <c r="E2525" t="s">
        <v>149</v>
      </c>
      <c r="F2525" t="s">
        <v>39</v>
      </c>
      <c r="G2525" t="s">
        <v>40</v>
      </c>
      <c r="H2525" t="s">
        <v>863</v>
      </c>
      <c r="I2525">
        <v>45.99</v>
      </c>
      <c r="J2525">
        <v>1</v>
      </c>
      <c r="K2525">
        <v>13.34</v>
      </c>
    </row>
    <row r="2526" spans="1:11" ht="16.5" x14ac:dyDescent="0.3">
      <c r="A2526" s="1">
        <v>42152</v>
      </c>
      <c r="B2526" s="5">
        <f>YEAR(Table1[[#This Row],[Order Date]])</f>
        <v>2015</v>
      </c>
      <c r="C2526" s="5">
        <f>MONTH(Table1[[#This Row],[Order Date]])</f>
        <v>5</v>
      </c>
      <c r="D2526" t="s">
        <v>902</v>
      </c>
      <c r="E2526" t="s">
        <v>149</v>
      </c>
      <c r="F2526" t="s">
        <v>11</v>
      </c>
      <c r="G2526" t="s">
        <v>18</v>
      </c>
      <c r="H2526" t="s">
        <v>308</v>
      </c>
      <c r="I2526">
        <v>535.41</v>
      </c>
      <c r="J2526">
        <v>3</v>
      </c>
      <c r="K2526">
        <v>160.62</v>
      </c>
    </row>
    <row r="2527" spans="1:11" ht="16.5" x14ac:dyDescent="0.3">
      <c r="A2527" s="1">
        <v>42152</v>
      </c>
      <c r="B2527" s="5">
        <f>YEAR(Table1[[#This Row],[Order Date]])</f>
        <v>2015</v>
      </c>
      <c r="C2527" s="5">
        <f>MONTH(Table1[[#This Row],[Order Date]])</f>
        <v>5</v>
      </c>
      <c r="D2527" t="s">
        <v>902</v>
      </c>
      <c r="E2527" t="s">
        <v>149</v>
      </c>
      <c r="F2527" t="s">
        <v>11</v>
      </c>
      <c r="G2527" t="s">
        <v>20</v>
      </c>
      <c r="H2527" t="s">
        <v>113</v>
      </c>
      <c r="I2527">
        <v>6.1</v>
      </c>
      <c r="J2527">
        <v>2</v>
      </c>
      <c r="K2527">
        <v>2.06</v>
      </c>
    </row>
    <row r="2528" spans="1:11" ht="16.5" x14ac:dyDescent="0.3">
      <c r="A2528" s="1">
        <v>42152</v>
      </c>
      <c r="B2528" s="5">
        <f>YEAR(Table1[[#This Row],[Order Date]])</f>
        <v>2015</v>
      </c>
      <c r="C2528" s="5">
        <f>MONTH(Table1[[#This Row],[Order Date]])</f>
        <v>5</v>
      </c>
      <c r="D2528" t="s">
        <v>902</v>
      </c>
      <c r="E2528" t="s">
        <v>149</v>
      </c>
      <c r="F2528" t="s">
        <v>11</v>
      </c>
      <c r="G2528" t="s">
        <v>12</v>
      </c>
      <c r="H2528" t="s">
        <v>2085</v>
      </c>
      <c r="I2528">
        <v>45.36</v>
      </c>
      <c r="J2528">
        <v>7</v>
      </c>
      <c r="K2528">
        <v>21.77</v>
      </c>
    </row>
    <row r="2529" spans="1:11" ht="16.5" x14ac:dyDescent="0.3">
      <c r="A2529" s="1">
        <v>42152</v>
      </c>
      <c r="B2529" s="5">
        <f>YEAR(Table1[[#This Row],[Order Date]])</f>
        <v>2015</v>
      </c>
      <c r="C2529" s="5">
        <f>MONTH(Table1[[#This Row],[Order Date]])</f>
        <v>5</v>
      </c>
      <c r="D2529" t="s">
        <v>1077</v>
      </c>
      <c r="E2529" t="s">
        <v>613</v>
      </c>
      <c r="F2529" t="s">
        <v>11</v>
      </c>
      <c r="G2529" t="s">
        <v>18</v>
      </c>
      <c r="H2529" t="s">
        <v>179</v>
      </c>
      <c r="I2529">
        <v>16.239999999999998</v>
      </c>
      <c r="J2529">
        <v>1</v>
      </c>
      <c r="K2529">
        <v>2.44</v>
      </c>
    </row>
    <row r="2530" spans="1:11" ht="16.5" x14ac:dyDescent="0.3">
      <c r="A2530" s="1">
        <v>42152</v>
      </c>
      <c r="B2530" s="5">
        <f>YEAR(Table1[[#This Row],[Order Date]])</f>
        <v>2015</v>
      </c>
      <c r="C2530" s="5">
        <f>MONTH(Table1[[#This Row],[Order Date]])</f>
        <v>5</v>
      </c>
      <c r="D2530" t="s">
        <v>1077</v>
      </c>
      <c r="E2530" t="s">
        <v>613</v>
      </c>
      <c r="F2530" t="s">
        <v>11</v>
      </c>
      <c r="G2530" t="s">
        <v>18</v>
      </c>
      <c r="H2530" t="s">
        <v>1611</v>
      </c>
      <c r="I2530">
        <v>77.55</v>
      </c>
      <c r="J2530">
        <v>5</v>
      </c>
      <c r="K2530">
        <v>21.71</v>
      </c>
    </row>
    <row r="2531" spans="1:11" ht="16.5" x14ac:dyDescent="0.3">
      <c r="A2531" s="1">
        <v>42153</v>
      </c>
      <c r="B2531" s="5">
        <f>YEAR(Table1[[#This Row],[Order Date]])</f>
        <v>2015</v>
      </c>
      <c r="C2531" s="5">
        <f>MONTH(Table1[[#This Row],[Order Date]])</f>
        <v>5</v>
      </c>
      <c r="D2531" t="s">
        <v>1004</v>
      </c>
      <c r="E2531" t="s">
        <v>164</v>
      </c>
      <c r="F2531" t="s">
        <v>11</v>
      </c>
      <c r="G2531" t="s">
        <v>12</v>
      </c>
      <c r="H2531" t="s">
        <v>2086</v>
      </c>
      <c r="I2531">
        <v>32.4</v>
      </c>
      <c r="J2531">
        <v>5</v>
      </c>
      <c r="K2531">
        <v>15.55</v>
      </c>
    </row>
    <row r="2532" spans="1:11" ht="16.5" x14ac:dyDescent="0.3">
      <c r="A2532" s="1">
        <v>42153</v>
      </c>
      <c r="B2532" s="5">
        <f>YEAR(Table1[[#This Row],[Order Date]])</f>
        <v>2015</v>
      </c>
      <c r="C2532" s="5">
        <f>MONTH(Table1[[#This Row],[Order Date]])</f>
        <v>5</v>
      </c>
      <c r="D2532" t="s">
        <v>1004</v>
      </c>
      <c r="E2532" t="s">
        <v>164</v>
      </c>
      <c r="F2532" t="s">
        <v>11</v>
      </c>
      <c r="G2532" t="s">
        <v>18</v>
      </c>
      <c r="H2532" t="s">
        <v>1757</v>
      </c>
      <c r="I2532">
        <v>540.57000000000005</v>
      </c>
      <c r="J2532">
        <v>3</v>
      </c>
      <c r="K2532">
        <v>140.55000000000001</v>
      </c>
    </row>
    <row r="2533" spans="1:11" ht="16.5" x14ac:dyDescent="0.3">
      <c r="A2533" s="1">
        <v>42153</v>
      </c>
      <c r="B2533" s="5">
        <f>YEAR(Table1[[#This Row],[Order Date]])</f>
        <v>2015</v>
      </c>
      <c r="C2533" s="5">
        <f>MONTH(Table1[[#This Row],[Order Date]])</f>
        <v>5</v>
      </c>
      <c r="D2533" t="s">
        <v>1004</v>
      </c>
      <c r="E2533" t="s">
        <v>164</v>
      </c>
      <c r="F2533" t="s">
        <v>11</v>
      </c>
      <c r="G2533" t="s">
        <v>20</v>
      </c>
      <c r="H2533" t="s">
        <v>847</v>
      </c>
      <c r="I2533">
        <v>167.76</v>
      </c>
      <c r="J2533">
        <v>5</v>
      </c>
      <c r="K2533">
        <v>62.91</v>
      </c>
    </row>
    <row r="2534" spans="1:11" ht="16.5" x14ac:dyDescent="0.3">
      <c r="A2534" s="1">
        <v>42153</v>
      </c>
      <c r="B2534" s="5">
        <f>YEAR(Table1[[#This Row],[Order Date]])</f>
        <v>2015</v>
      </c>
      <c r="C2534" s="5">
        <f>MONTH(Table1[[#This Row],[Order Date]])</f>
        <v>5</v>
      </c>
      <c r="D2534" t="s">
        <v>1214</v>
      </c>
      <c r="E2534" t="s">
        <v>78</v>
      </c>
      <c r="F2534" t="s">
        <v>34</v>
      </c>
      <c r="G2534" t="s">
        <v>47</v>
      </c>
      <c r="H2534" t="s">
        <v>2087</v>
      </c>
      <c r="I2534">
        <v>41.57</v>
      </c>
      <c r="J2534">
        <v>4</v>
      </c>
      <c r="K2534">
        <v>-4.16</v>
      </c>
    </row>
    <row r="2535" spans="1:11" ht="16.5" x14ac:dyDescent="0.3">
      <c r="A2535" s="1">
        <v>42153</v>
      </c>
      <c r="B2535" s="5">
        <f>YEAR(Table1[[#This Row],[Order Date]])</f>
        <v>2015</v>
      </c>
      <c r="C2535" s="5">
        <f>MONTH(Table1[[#This Row],[Order Date]])</f>
        <v>5</v>
      </c>
      <c r="D2535" t="s">
        <v>1214</v>
      </c>
      <c r="E2535" t="s">
        <v>78</v>
      </c>
      <c r="F2535" t="s">
        <v>34</v>
      </c>
      <c r="G2535" t="s">
        <v>35</v>
      </c>
      <c r="H2535" t="s">
        <v>231</v>
      </c>
      <c r="I2535">
        <v>317.06</v>
      </c>
      <c r="J2535">
        <v>3</v>
      </c>
      <c r="K2535">
        <v>-86.06</v>
      </c>
    </row>
    <row r="2536" spans="1:11" ht="16.5" x14ac:dyDescent="0.3">
      <c r="A2536" s="1">
        <v>42153</v>
      </c>
      <c r="B2536" s="5">
        <f>YEAR(Table1[[#This Row],[Order Date]])</f>
        <v>2015</v>
      </c>
      <c r="C2536" s="5">
        <f>MONTH(Table1[[#This Row],[Order Date]])</f>
        <v>5</v>
      </c>
      <c r="D2536" t="s">
        <v>1214</v>
      </c>
      <c r="E2536" t="s">
        <v>78</v>
      </c>
      <c r="F2536" t="s">
        <v>11</v>
      </c>
      <c r="G2536" t="s">
        <v>43</v>
      </c>
      <c r="H2536" t="s">
        <v>1246</v>
      </c>
      <c r="I2536">
        <v>8.0399999999999991</v>
      </c>
      <c r="J2536">
        <v>5</v>
      </c>
      <c r="K2536">
        <v>2.91</v>
      </c>
    </row>
    <row r="2537" spans="1:11" ht="16.5" x14ac:dyDescent="0.3">
      <c r="A2537" s="1">
        <v>42153</v>
      </c>
      <c r="B2537" s="5">
        <f>YEAR(Table1[[#This Row],[Order Date]])</f>
        <v>2015</v>
      </c>
      <c r="C2537" s="5">
        <f>MONTH(Table1[[#This Row],[Order Date]])</f>
        <v>5</v>
      </c>
      <c r="D2537" t="s">
        <v>1178</v>
      </c>
      <c r="E2537" t="s">
        <v>129</v>
      </c>
      <c r="F2537" t="s">
        <v>11</v>
      </c>
      <c r="G2537" t="s">
        <v>16</v>
      </c>
      <c r="H2537" t="s">
        <v>377</v>
      </c>
      <c r="I2537">
        <v>12.39</v>
      </c>
      <c r="J2537">
        <v>3</v>
      </c>
      <c r="K2537">
        <v>5.7</v>
      </c>
    </row>
    <row r="2538" spans="1:11" ht="16.5" x14ac:dyDescent="0.3">
      <c r="A2538" s="1">
        <v>42153</v>
      </c>
      <c r="B2538" s="5">
        <f>YEAR(Table1[[#This Row],[Order Date]])</f>
        <v>2015</v>
      </c>
      <c r="C2538" s="5">
        <f>MONTH(Table1[[#This Row],[Order Date]])</f>
        <v>5</v>
      </c>
      <c r="D2538" t="s">
        <v>1793</v>
      </c>
      <c r="E2538" t="s">
        <v>78</v>
      </c>
      <c r="F2538" t="s">
        <v>11</v>
      </c>
      <c r="G2538" t="s">
        <v>12</v>
      </c>
      <c r="H2538" t="s">
        <v>625</v>
      </c>
      <c r="I2538">
        <v>85.06</v>
      </c>
      <c r="J2538">
        <v>3</v>
      </c>
      <c r="K2538">
        <v>28.71</v>
      </c>
    </row>
    <row r="2539" spans="1:11" ht="16.5" x14ac:dyDescent="0.3">
      <c r="A2539" s="1">
        <v>42154</v>
      </c>
      <c r="B2539" s="5">
        <f>YEAR(Table1[[#This Row],[Order Date]])</f>
        <v>2015</v>
      </c>
      <c r="C2539" s="5">
        <f>MONTH(Table1[[#This Row],[Order Date]])</f>
        <v>5</v>
      </c>
      <c r="D2539" t="s">
        <v>2088</v>
      </c>
      <c r="E2539" t="s">
        <v>149</v>
      </c>
      <c r="F2539" t="s">
        <v>39</v>
      </c>
      <c r="G2539" t="s">
        <v>40</v>
      </c>
      <c r="H2539" t="s">
        <v>2089</v>
      </c>
      <c r="I2539">
        <v>239.97</v>
      </c>
      <c r="J2539">
        <v>3</v>
      </c>
      <c r="K2539">
        <v>2.4</v>
      </c>
    </row>
    <row r="2540" spans="1:11" ht="16.5" x14ac:dyDescent="0.3">
      <c r="A2540" s="1">
        <v>42154</v>
      </c>
      <c r="B2540" s="5">
        <f>YEAR(Table1[[#This Row],[Order Date]])</f>
        <v>2015</v>
      </c>
      <c r="C2540" s="5">
        <f>MONTH(Table1[[#This Row],[Order Date]])</f>
        <v>5</v>
      </c>
      <c r="D2540" t="s">
        <v>2088</v>
      </c>
      <c r="E2540" t="s">
        <v>149</v>
      </c>
      <c r="F2540" t="s">
        <v>11</v>
      </c>
      <c r="G2540" t="s">
        <v>92</v>
      </c>
      <c r="H2540" t="s">
        <v>2090</v>
      </c>
      <c r="I2540">
        <v>160.32</v>
      </c>
      <c r="J2540">
        <v>2</v>
      </c>
      <c r="K2540">
        <v>44.89</v>
      </c>
    </row>
    <row r="2541" spans="1:11" ht="16.5" x14ac:dyDescent="0.3">
      <c r="A2541" s="1">
        <v>42154</v>
      </c>
      <c r="B2541" s="5">
        <f>YEAR(Table1[[#This Row],[Order Date]])</f>
        <v>2015</v>
      </c>
      <c r="C2541" s="5">
        <f>MONTH(Table1[[#This Row],[Order Date]])</f>
        <v>5</v>
      </c>
      <c r="D2541" t="s">
        <v>2088</v>
      </c>
      <c r="E2541" t="s">
        <v>149</v>
      </c>
      <c r="F2541" t="s">
        <v>39</v>
      </c>
      <c r="G2541" t="s">
        <v>40</v>
      </c>
      <c r="H2541" t="s">
        <v>1953</v>
      </c>
      <c r="I2541">
        <v>128.85</v>
      </c>
      <c r="J2541">
        <v>3</v>
      </c>
      <c r="K2541">
        <v>3.87</v>
      </c>
    </row>
    <row r="2542" spans="1:11" ht="16.5" x14ac:dyDescent="0.3">
      <c r="A2542" s="1">
        <v>42154</v>
      </c>
      <c r="B2542" s="5">
        <f>YEAR(Table1[[#This Row],[Order Date]])</f>
        <v>2015</v>
      </c>
      <c r="C2542" s="5">
        <f>MONTH(Table1[[#This Row],[Order Date]])</f>
        <v>5</v>
      </c>
      <c r="D2542" t="s">
        <v>2091</v>
      </c>
      <c r="E2542" t="s">
        <v>55</v>
      </c>
      <c r="F2542" t="s">
        <v>39</v>
      </c>
      <c r="G2542" t="s">
        <v>52</v>
      </c>
      <c r="H2542" t="s">
        <v>1874</v>
      </c>
      <c r="I2542">
        <v>151.96</v>
      </c>
      <c r="J2542">
        <v>4</v>
      </c>
      <c r="K2542">
        <v>36.47</v>
      </c>
    </row>
    <row r="2543" spans="1:11" ht="16.5" x14ac:dyDescent="0.3">
      <c r="A2543" s="1">
        <v>42155</v>
      </c>
      <c r="B2543" s="5">
        <f>YEAR(Table1[[#This Row],[Order Date]])</f>
        <v>2015</v>
      </c>
      <c r="C2543" s="5">
        <f>MONTH(Table1[[#This Row],[Order Date]])</f>
        <v>5</v>
      </c>
      <c r="D2543" t="s">
        <v>536</v>
      </c>
      <c r="E2543" t="s">
        <v>27</v>
      </c>
      <c r="F2543" t="s">
        <v>11</v>
      </c>
      <c r="G2543" t="s">
        <v>12</v>
      </c>
      <c r="H2543" t="s">
        <v>1978</v>
      </c>
      <c r="I2543">
        <v>58.38</v>
      </c>
      <c r="J2543">
        <v>7</v>
      </c>
      <c r="K2543">
        <v>26.27</v>
      </c>
    </row>
    <row r="2544" spans="1:11" ht="16.5" x14ac:dyDescent="0.3">
      <c r="A2544" s="1">
        <v>42155</v>
      </c>
      <c r="B2544" s="5">
        <f>YEAR(Table1[[#This Row],[Order Date]])</f>
        <v>2015</v>
      </c>
      <c r="C2544" s="5">
        <f>MONTH(Table1[[#This Row],[Order Date]])</f>
        <v>5</v>
      </c>
      <c r="D2544" t="s">
        <v>536</v>
      </c>
      <c r="E2544" t="s">
        <v>27</v>
      </c>
      <c r="F2544" t="s">
        <v>11</v>
      </c>
      <c r="G2544" t="s">
        <v>12</v>
      </c>
      <c r="H2544" t="s">
        <v>1967</v>
      </c>
      <c r="I2544">
        <v>105.52</v>
      </c>
      <c r="J2544">
        <v>4</v>
      </c>
      <c r="K2544">
        <v>48.54</v>
      </c>
    </row>
    <row r="2545" spans="1:11" ht="16.5" x14ac:dyDescent="0.3">
      <c r="A2545" s="1">
        <v>42155</v>
      </c>
      <c r="B2545" s="5">
        <f>YEAR(Table1[[#This Row],[Order Date]])</f>
        <v>2015</v>
      </c>
      <c r="C2545" s="5">
        <f>MONTH(Table1[[#This Row],[Order Date]])</f>
        <v>5</v>
      </c>
      <c r="D2545" t="s">
        <v>536</v>
      </c>
      <c r="E2545" t="s">
        <v>27</v>
      </c>
      <c r="F2545" t="s">
        <v>11</v>
      </c>
      <c r="G2545" t="s">
        <v>18</v>
      </c>
      <c r="H2545" t="s">
        <v>2092</v>
      </c>
      <c r="I2545">
        <v>80.88</v>
      </c>
      <c r="J2545">
        <v>6</v>
      </c>
      <c r="K2545">
        <v>21.03</v>
      </c>
    </row>
    <row r="2546" spans="1:11" ht="16.5" x14ac:dyDescent="0.3">
      <c r="A2546" s="1">
        <v>42155</v>
      </c>
      <c r="B2546" s="5">
        <f>YEAR(Table1[[#This Row],[Order Date]])</f>
        <v>2015</v>
      </c>
      <c r="C2546" s="5">
        <f>MONTH(Table1[[#This Row],[Order Date]])</f>
        <v>5</v>
      </c>
      <c r="D2546" t="s">
        <v>343</v>
      </c>
      <c r="E2546" t="s">
        <v>613</v>
      </c>
      <c r="F2546" t="s">
        <v>34</v>
      </c>
      <c r="G2546" t="s">
        <v>47</v>
      </c>
      <c r="H2546" t="s">
        <v>761</v>
      </c>
      <c r="I2546">
        <v>22.2</v>
      </c>
      <c r="J2546">
        <v>6</v>
      </c>
      <c r="K2546">
        <v>9.1</v>
      </c>
    </row>
    <row r="2547" spans="1:11" ht="16.5" x14ac:dyDescent="0.3">
      <c r="A2547" s="1">
        <v>42155</v>
      </c>
      <c r="B2547" s="5">
        <f>YEAR(Table1[[#This Row],[Order Date]])</f>
        <v>2015</v>
      </c>
      <c r="C2547" s="5">
        <f>MONTH(Table1[[#This Row],[Order Date]])</f>
        <v>5</v>
      </c>
      <c r="D2547" t="s">
        <v>217</v>
      </c>
      <c r="E2547" t="s">
        <v>296</v>
      </c>
      <c r="F2547" t="s">
        <v>34</v>
      </c>
      <c r="G2547" t="s">
        <v>74</v>
      </c>
      <c r="H2547" t="s">
        <v>2093</v>
      </c>
      <c r="I2547">
        <v>1406.86</v>
      </c>
      <c r="J2547">
        <v>7</v>
      </c>
      <c r="K2547">
        <v>140.69</v>
      </c>
    </row>
    <row r="2548" spans="1:11" ht="16.5" x14ac:dyDescent="0.3">
      <c r="A2548" s="1">
        <v>42155</v>
      </c>
      <c r="B2548" s="5">
        <f>YEAR(Table1[[#This Row],[Order Date]])</f>
        <v>2015</v>
      </c>
      <c r="C2548" s="5">
        <f>MONTH(Table1[[#This Row],[Order Date]])</f>
        <v>5</v>
      </c>
      <c r="D2548" t="s">
        <v>217</v>
      </c>
      <c r="E2548" t="s">
        <v>296</v>
      </c>
      <c r="F2548" t="s">
        <v>11</v>
      </c>
      <c r="G2548" t="s">
        <v>16</v>
      </c>
      <c r="H2548" t="s">
        <v>2077</v>
      </c>
      <c r="I2548">
        <v>15.75</v>
      </c>
      <c r="J2548">
        <v>5</v>
      </c>
      <c r="K2548">
        <v>7.56</v>
      </c>
    </row>
    <row r="2549" spans="1:11" ht="16.5" x14ac:dyDescent="0.3">
      <c r="A2549" s="1">
        <v>42155</v>
      </c>
      <c r="B2549" s="5">
        <f>YEAR(Table1[[#This Row],[Order Date]])</f>
        <v>2015</v>
      </c>
      <c r="C2549" s="5">
        <f>MONTH(Table1[[#This Row],[Order Date]])</f>
        <v>5</v>
      </c>
      <c r="D2549" t="s">
        <v>217</v>
      </c>
      <c r="E2549" t="s">
        <v>296</v>
      </c>
      <c r="F2549" t="s">
        <v>11</v>
      </c>
      <c r="G2549" t="s">
        <v>18</v>
      </c>
      <c r="H2549" t="s">
        <v>1410</v>
      </c>
      <c r="I2549">
        <v>323.10000000000002</v>
      </c>
      <c r="J2549">
        <v>2</v>
      </c>
      <c r="K2549">
        <v>61.39</v>
      </c>
    </row>
    <row r="2550" spans="1:11" ht="16.5" x14ac:dyDescent="0.3">
      <c r="A2550" s="1">
        <v>42155</v>
      </c>
      <c r="B2550" s="5">
        <f>YEAR(Table1[[#This Row],[Order Date]])</f>
        <v>2015</v>
      </c>
      <c r="C2550" s="5">
        <f>MONTH(Table1[[#This Row],[Order Date]])</f>
        <v>5</v>
      </c>
      <c r="D2550" t="s">
        <v>2094</v>
      </c>
      <c r="E2550" t="s">
        <v>315</v>
      </c>
      <c r="F2550" t="s">
        <v>34</v>
      </c>
      <c r="G2550" t="s">
        <v>35</v>
      </c>
      <c r="H2550" t="s">
        <v>650</v>
      </c>
      <c r="I2550">
        <v>2567.84</v>
      </c>
      <c r="J2550">
        <v>8</v>
      </c>
      <c r="K2550">
        <v>770.35</v>
      </c>
    </row>
    <row r="2551" spans="1:11" ht="16.5" x14ac:dyDescent="0.3">
      <c r="A2551" s="1">
        <v>42155</v>
      </c>
      <c r="B2551" s="5">
        <f>YEAR(Table1[[#This Row],[Order Date]])</f>
        <v>2015</v>
      </c>
      <c r="C2551" s="5">
        <f>MONTH(Table1[[#This Row],[Order Date]])</f>
        <v>5</v>
      </c>
      <c r="D2551" t="s">
        <v>2095</v>
      </c>
      <c r="E2551" t="s">
        <v>245</v>
      </c>
      <c r="F2551" t="s">
        <v>11</v>
      </c>
      <c r="G2551" t="s">
        <v>24</v>
      </c>
      <c r="H2551" t="s">
        <v>577</v>
      </c>
      <c r="I2551">
        <v>10.27</v>
      </c>
      <c r="J2551">
        <v>3</v>
      </c>
      <c r="K2551">
        <v>1.1599999999999999</v>
      </c>
    </row>
    <row r="2552" spans="1:11" ht="16.5" x14ac:dyDescent="0.3">
      <c r="A2552" s="1">
        <v>42155</v>
      </c>
      <c r="B2552" s="5">
        <f>YEAR(Table1[[#This Row],[Order Date]])</f>
        <v>2015</v>
      </c>
      <c r="C2552" s="5">
        <f>MONTH(Table1[[#This Row],[Order Date]])</f>
        <v>5</v>
      </c>
      <c r="D2552" t="s">
        <v>803</v>
      </c>
      <c r="E2552" t="s">
        <v>149</v>
      </c>
      <c r="F2552" t="s">
        <v>11</v>
      </c>
      <c r="G2552" t="s">
        <v>43</v>
      </c>
      <c r="H2552" t="s">
        <v>2096</v>
      </c>
      <c r="I2552">
        <v>7.56</v>
      </c>
      <c r="J2552">
        <v>6</v>
      </c>
      <c r="K2552">
        <v>0.3</v>
      </c>
    </row>
    <row r="2553" spans="1:11" ht="16.5" x14ac:dyDescent="0.3">
      <c r="A2553" s="1">
        <v>42155</v>
      </c>
      <c r="B2553" s="5">
        <f>YEAR(Table1[[#This Row],[Order Date]])</f>
        <v>2015</v>
      </c>
      <c r="C2553" s="5">
        <f>MONTH(Table1[[#This Row],[Order Date]])</f>
        <v>5</v>
      </c>
      <c r="D2553" t="s">
        <v>1167</v>
      </c>
      <c r="E2553" t="s">
        <v>15</v>
      </c>
      <c r="F2553" t="s">
        <v>11</v>
      </c>
      <c r="G2553" t="s">
        <v>16</v>
      </c>
      <c r="H2553" t="s">
        <v>348</v>
      </c>
      <c r="I2553">
        <v>5.9</v>
      </c>
      <c r="J2553">
        <v>2</v>
      </c>
      <c r="K2553">
        <v>1.99</v>
      </c>
    </row>
    <row r="2554" spans="1:11" ht="16.5" x14ac:dyDescent="0.3">
      <c r="A2554" s="1">
        <v>42155</v>
      </c>
      <c r="B2554" s="5">
        <f>YEAR(Table1[[#This Row],[Order Date]])</f>
        <v>2015</v>
      </c>
      <c r="C2554" s="5">
        <f>MONTH(Table1[[#This Row],[Order Date]])</f>
        <v>5</v>
      </c>
      <c r="D2554" t="s">
        <v>1167</v>
      </c>
      <c r="E2554" t="s">
        <v>15</v>
      </c>
      <c r="F2554" t="s">
        <v>11</v>
      </c>
      <c r="G2554" t="s">
        <v>12</v>
      </c>
      <c r="H2554" t="s">
        <v>1158</v>
      </c>
      <c r="I2554">
        <v>173.49</v>
      </c>
      <c r="J2554">
        <v>7</v>
      </c>
      <c r="K2554">
        <v>54.22</v>
      </c>
    </row>
    <row r="2555" spans="1:11" ht="16.5" x14ac:dyDescent="0.3">
      <c r="A2555" s="1">
        <v>42155</v>
      </c>
      <c r="B2555" s="5">
        <f>YEAR(Table1[[#This Row],[Order Date]])</f>
        <v>2015</v>
      </c>
      <c r="C2555" s="5">
        <f>MONTH(Table1[[#This Row],[Order Date]])</f>
        <v>5</v>
      </c>
      <c r="D2555" t="s">
        <v>1167</v>
      </c>
      <c r="E2555" t="s">
        <v>15</v>
      </c>
      <c r="F2555" t="s">
        <v>34</v>
      </c>
      <c r="G2555" t="s">
        <v>47</v>
      </c>
      <c r="H2555" t="s">
        <v>2097</v>
      </c>
      <c r="I2555">
        <v>51.56</v>
      </c>
      <c r="J2555">
        <v>2</v>
      </c>
      <c r="K2555">
        <v>-61.87</v>
      </c>
    </row>
    <row r="2556" spans="1:11" ht="16.5" x14ac:dyDescent="0.3">
      <c r="A2556" s="1">
        <v>42155</v>
      </c>
      <c r="B2556" s="5">
        <f>YEAR(Table1[[#This Row],[Order Date]])</f>
        <v>2015</v>
      </c>
      <c r="C2556" s="5">
        <f>MONTH(Table1[[#This Row],[Order Date]])</f>
        <v>5</v>
      </c>
      <c r="D2556" t="s">
        <v>1167</v>
      </c>
      <c r="E2556" t="s">
        <v>15</v>
      </c>
      <c r="F2556" t="s">
        <v>11</v>
      </c>
      <c r="G2556" t="s">
        <v>20</v>
      </c>
      <c r="H2556" t="s">
        <v>118</v>
      </c>
      <c r="I2556">
        <v>3.56</v>
      </c>
      <c r="J2556">
        <v>3</v>
      </c>
      <c r="K2556">
        <v>-6.24</v>
      </c>
    </row>
    <row r="2557" spans="1:11" ht="16.5" x14ac:dyDescent="0.3">
      <c r="A2557" s="1">
        <v>42155</v>
      </c>
      <c r="B2557" s="5">
        <f>YEAR(Table1[[#This Row],[Order Date]])</f>
        <v>2015</v>
      </c>
      <c r="C2557" s="5">
        <f>MONTH(Table1[[#This Row],[Order Date]])</f>
        <v>5</v>
      </c>
      <c r="D2557" t="s">
        <v>1741</v>
      </c>
      <c r="E2557" t="s">
        <v>177</v>
      </c>
      <c r="F2557" t="s">
        <v>11</v>
      </c>
      <c r="G2557" t="s">
        <v>12</v>
      </c>
      <c r="H2557" t="s">
        <v>312</v>
      </c>
      <c r="I2557">
        <v>274.8</v>
      </c>
      <c r="J2557">
        <v>5</v>
      </c>
      <c r="K2557">
        <v>134.65</v>
      </c>
    </row>
    <row r="2558" spans="1:11" ht="16.5" x14ac:dyDescent="0.3">
      <c r="A2558" s="1">
        <v>42155</v>
      </c>
      <c r="B2558" s="5">
        <f>YEAR(Table1[[#This Row],[Order Date]])</f>
        <v>2015</v>
      </c>
      <c r="C2558" s="5">
        <f>MONTH(Table1[[#This Row],[Order Date]])</f>
        <v>5</v>
      </c>
      <c r="D2558" t="s">
        <v>1741</v>
      </c>
      <c r="E2558" t="s">
        <v>177</v>
      </c>
      <c r="F2558" t="s">
        <v>11</v>
      </c>
      <c r="G2558" t="s">
        <v>18</v>
      </c>
      <c r="H2558" t="s">
        <v>1400</v>
      </c>
      <c r="I2558">
        <v>62.18</v>
      </c>
      <c r="J2558">
        <v>1</v>
      </c>
      <c r="K2558">
        <v>16.79</v>
      </c>
    </row>
    <row r="2559" spans="1:11" ht="16.5" x14ac:dyDescent="0.3">
      <c r="A2559" s="1">
        <v>42155</v>
      </c>
      <c r="B2559" s="5">
        <f>YEAR(Table1[[#This Row],[Order Date]])</f>
        <v>2015</v>
      </c>
      <c r="C2559" s="5">
        <f>MONTH(Table1[[#This Row],[Order Date]])</f>
        <v>5</v>
      </c>
      <c r="D2559" t="s">
        <v>1741</v>
      </c>
      <c r="E2559" t="s">
        <v>177</v>
      </c>
      <c r="F2559" t="s">
        <v>34</v>
      </c>
      <c r="G2559" t="s">
        <v>47</v>
      </c>
      <c r="H2559" t="s">
        <v>137</v>
      </c>
      <c r="I2559">
        <v>8.2799999999999994</v>
      </c>
      <c r="J2559">
        <v>2</v>
      </c>
      <c r="K2559">
        <v>2.98</v>
      </c>
    </row>
    <row r="2560" spans="1:11" ht="16.5" x14ac:dyDescent="0.3">
      <c r="A2560" s="1">
        <v>42156</v>
      </c>
      <c r="B2560" s="5">
        <f>YEAR(Table1[[#This Row],[Order Date]])</f>
        <v>2015</v>
      </c>
      <c r="C2560" s="5">
        <f>MONTH(Table1[[#This Row],[Order Date]])</f>
        <v>6</v>
      </c>
      <c r="D2560" t="s">
        <v>445</v>
      </c>
      <c r="E2560" t="s">
        <v>10</v>
      </c>
      <c r="F2560" t="s">
        <v>11</v>
      </c>
      <c r="G2560" t="s">
        <v>20</v>
      </c>
      <c r="H2560" t="s">
        <v>1302</v>
      </c>
      <c r="I2560">
        <v>5.73</v>
      </c>
      <c r="J2560">
        <v>8</v>
      </c>
      <c r="K2560">
        <v>-9.16</v>
      </c>
    </row>
    <row r="2561" spans="1:11" ht="16.5" x14ac:dyDescent="0.3">
      <c r="A2561" s="1">
        <v>42156</v>
      </c>
      <c r="B2561" s="5">
        <f>YEAR(Table1[[#This Row],[Order Date]])</f>
        <v>2015</v>
      </c>
      <c r="C2561" s="5">
        <f>MONTH(Table1[[#This Row],[Order Date]])</f>
        <v>6</v>
      </c>
      <c r="D2561" t="s">
        <v>445</v>
      </c>
      <c r="E2561" t="s">
        <v>10</v>
      </c>
      <c r="F2561" t="s">
        <v>11</v>
      </c>
      <c r="G2561" t="s">
        <v>12</v>
      </c>
      <c r="H2561" t="s">
        <v>2098</v>
      </c>
      <c r="I2561">
        <v>42.24</v>
      </c>
      <c r="J2561">
        <v>10</v>
      </c>
      <c r="K2561">
        <v>13.2</v>
      </c>
    </row>
    <row r="2562" spans="1:11" ht="16.5" x14ac:dyDescent="0.3">
      <c r="A2562" s="1">
        <v>42156</v>
      </c>
      <c r="B2562" s="5">
        <f>YEAR(Table1[[#This Row],[Order Date]])</f>
        <v>2015</v>
      </c>
      <c r="C2562" s="5">
        <f>MONTH(Table1[[#This Row],[Order Date]])</f>
        <v>6</v>
      </c>
      <c r="D2562" t="s">
        <v>244</v>
      </c>
      <c r="E2562" t="s">
        <v>110</v>
      </c>
      <c r="F2562" t="s">
        <v>39</v>
      </c>
      <c r="G2562" t="s">
        <v>40</v>
      </c>
      <c r="H2562" t="s">
        <v>1352</v>
      </c>
      <c r="I2562">
        <v>299.98</v>
      </c>
      <c r="J2562">
        <v>2</v>
      </c>
      <c r="K2562">
        <v>83.99</v>
      </c>
    </row>
    <row r="2563" spans="1:11" ht="16.5" x14ac:dyDescent="0.3">
      <c r="A2563" s="1">
        <v>42156</v>
      </c>
      <c r="B2563" s="5">
        <f>YEAR(Table1[[#This Row],[Order Date]])</f>
        <v>2015</v>
      </c>
      <c r="C2563" s="5">
        <f>MONTH(Table1[[#This Row],[Order Date]])</f>
        <v>6</v>
      </c>
      <c r="D2563" t="s">
        <v>244</v>
      </c>
      <c r="E2563" t="s">
        <v>110</v>
      </c>
      <c r="F2563" t="s">
        <v>11</v>
      </c>
      <c r="G2563" t="s">
        <v>20</v>
      </c>
      <c r="H2563" t="s">
        <v>269</v>
      </c>
      <c r="I2563">
        <v>403.68</v>
      </c>
      <c r="J2563">
        <v>6</v>
      </c>
      <c r="K2563">
        <v>181.66</v>
      </c>
    </row>
    <row r="2564" spans="1:11" ht="16.5" x14ac:dyDescent="0.3">
      <c r="A2564" s="1">
        <v>42156</v>
      </c>
      <c r="B2564" s="5">
        <f>YEAR(Table1[[#This Row],[Order Date]])</f>
        <v>2015</v>
      </c>
      <c r="C2564" s="5">
        <f>MONTH(Table1[[#This Row],[Order Date]])</f>
        <v>6</v>
      </c>
      <c r="D2564" t="s">
        <v>244</v>
      </c>
      <c r="E2564" t="s">
        <v>110</v>
      </c>
      <c r="F2564" t="s">
        <v>39</v>
      </c>
      <c r="G2564" t="s">
        <v>40</v>
      </c>
      <c r="H2564" t="s">
        <v>2050</v>
      </c>
      <c r="I2564">
        <v>41.9</v>
      </c>
      <c r="J2564">
        <v>2</v>
      </c>
      <c r="K2564">
        <v>11.73</v>
      </c>
    </row>
    <row r="2565" spans="1:11" ht="16.5" x14ac:dyDescent="0.3">
      <c r="A2565" s="1">
        <v>42156</v>
      </c>
      <c r="B2565" s="5">
        <f>YEAR(Table1[[#This Row],[Order Date]])</f>
        <v>2015</v>
      </c>
      <c r="C2565" s="5">
        <f>MONTH(Table1[[#This Row],[Order Date]])</f>
        <v>6</v>
      </c>
      <c r="D2565" t="s">
        <v>244</v>
      </c>
      <c r="E2565" t="s">
        <v>110</v>
      </c>
      <c r="F2565" t="s">
        <v>11</v>
      </c>
      <c r="G2565" t="s">
        <v>16</v>
      </c>
      <c r="H2565" t="s">
        <v>2099</v>
      </c>
      <c r="I2565">
        <v>28.91</v>
      </c>
      <c r="J2565">
        <v>7</v>
      </c>
      <c r="K2565">
        <v>13.3</v>
      </c>
    </row>
    <row r="2566" spans="1:11" ht="16.5" x14ac:dyDescent="0.3">
      <c r="A2566" s="1">
        <v>42156</v>
      </c>
      <c r="B2566" s="5">
        <f>YEAR(Table1[[#This Row],[Order Date]])</f>
        <v>2015</v>
      </c>
      <c r="C2566" s="5">
        <f>MONTH(Table1[[#This Row],[Order Date]])</f>
        <v>6</v>
      </c>
      <c r="D2566" t="s">
        <v>2100</v>
      </c>
      <c r="E2566" t="s">
        <v>27</v>
      </c>
      <c r="F2566" t="s">
        <v>11</v>
      </c>
      <c r="G2566" t="s">
        <v>12</v>
      </c>
      <c r="H2566" t="s">
        <v>1418</v>
      </c>
      <c r="I2566">
        <v>11.76</v>
      </c>
      <c r="J2566">
        <v>2</v>
      </c>
      <c r="K2566">
        <v>5.76</v>
      </c>
    </row>
    <row r="2567" spans="1:11" ht="16.5" x14ac:dyDescent="0.3">
      <c r="A2567" s="1">
        <v>42159</v>
      </c>
      <c r="B2567" s="5">
        <f>YEAR(Table1[[#This Row],[Order Date]])</f>
        <v>2015</v>
      </c>
      <c r="C2567" s="5">
        <f>MONTH(Table1[[#This Row],[Order Date]])</f>
        <v>6</v>
      </c>
      <c r="D2567" t="s">
        <v>590</v>
      </c>
      <c r="E2567" t="s">
        <v>164</v>
      </c>
      <c r="F2567" t="s">
        <v>11</v>
      </c>
      <c r="G2567" t="s">
        <v>16</v>
      </c>
      <c r="H2567" t="s">
        <v>348</v>
      </c>
      <c r="I2567">
        <v>7.38</v>
      </c>
      <c r="J2567">
        <v>2</v>
      </c>
      <c r="K2567">
        <v>3.47</v>
      </c>
    </row>
    <row r="2568" spans="1:11" ht="16.5" x14ac:dyDescent="0.3">
      <c r="A2568" s="1">
        <v>42159</v>
      </c>
      <c r="B2568" s="5">
        <f>YEAR(Table1[[#This Row],[Order Date]])</f>
        <v>2015</v>
      </c>
      <c r="C2568" s="5">
        <f>MONTH(Table1[[#This Row],[Order Date]])</f>
        <v>6</v>
      </c>
      <c r="D2568" t="s">
        <v>590</v>
      </c>
      <c r="E2568" t="s">
        <v>164</v>
      </c>
      <c r="F2568" t="s">
        <v>11</v>
      </c>
      <c r="G2568" t="s">
        <v>24</v>
      </c>
      <c r="H2568" t="s">
        <v>353</v>
      </c>
      <c r="I2568">
        <v>9.26</v>
      </c>
      <c r="J2568">
        <v>2</v>
      </c>
      <c r="K2568">
        <v>3.06</v>
      </c>
    </row>
    <row r="2569" spans="1:11" ht="16.5" x14ac:dyDescent="0.3">
      <c r="A2569" s="1">
        <v>42159</v>
      </c>
      <c r="B2569" s="5">
        <f>YEAR(Table1[[#This Row],[Order Date]])</f>
        <v>2015</v>
      </c>
      <c r="C2569" s="5">
        <f>MONTH(Table1[[#This Row],[Order Date]])</f>
        <v>6</v>
      </c>
      <c r="D2569" t="s">
        <v>1557</v>
      </c>
      <c r="E2569" t="s">
        <v>149</v>
      </c>
      <c r="F2569" t="s">
        <v>11</v>
      </c>
      <c r="G2569" t="s">
        <v>12</v>
      </c>
      <c r="H2569" t="s">
        <v>985</v>
      </c>
      <c r="I2569">
        <v>30.44</v>
      </c>
      <c r="J2569">
        <v>4</v>
      </c>
      <c r="K2569">
        <v>14.31</v>
      </c>
    </row>
    <row r="2570" spans="1:11" ht="16.5" x14ac:dyDescent="0.3">
      <c r="A2570" s="1">
        <v>42159</v>
      </c>
      <c r="B2570" s="5">
        <f>YEAR(Table1[[#This Row],[Order Date]])</f>
        <v>2015</v>
      </c>
      <c r="C2570" s="5">
        <f>MONTH(Table1[[#This Row],[Order Date]])</f>
        <v>6</v>
      </c>
      <c r="D2570" t="s">
        <v>1557</v>
      </c>
      <c r="E2570" t="s">
        <v>149</v>
      </c>
      <c r="F2570" t="s">
        <v>34</v>
      </c>
      <c r="G2570" t="s">
        <v>47</v>
      </c>
      <c r="H2570" t="s">
        <v>1861</v>
      </c>
      <c r="I2570">
        <v>35.28</v>
      </c>
      <c r="J2570">
        <v>3</v>
      </c>
      <c r="K2570">
        <v>12</v>
      </c>
    </row>
    <row r="2571" spans="1:11" ht="16.5" x14ac:dyDescent="0.3">
      <c r="A2571" s="1">
        <v>42159</v>
      </c>
      <c r="B2571" s="5">
        <f>YEAR(Table1[[#This Row],[Order Date]])</f>
        <v>2015</v>
      </c>
      <c r="C2571" s="5">
        <f>MONTH(Table1[[#This Row],[Order Date]])</f>
        <v>6</v>
      </c>
      <c r="D2571" t="s">
        <v>2101</v>
      </c>
      <c r="E2571" t="s">
        <v>27</v>
      </c>
      <c r="F2571" t="s">
        <v>39</v>
      </c>
      <c r="G2571" t="s">
        <v>52</v>
      </c>
      <c r="H2571" t="s">
        <v>508</v>
      </c>
      <c r="I2571">
        <v>119.98</v>
      </c>
      <c r="J2571">
        <v>2</v>
      </c>
      <c r="K2571">
        <v>35.99</v>
      </c>
    </row>
    <row r="2572" spans="1:11" ht="16.5" x14ac:dyDescent="0.3">
      <c r="A2572" s="1">
        <v>42159</v>
      </c>
      <c r="B2572" s="5">
        <f>YEAR(Table1[[#This Row],[Order Date]])</f>
        <v>2015</v>
      </c>
      <c r="C2572" s="5">
        <f>MONTH(Table1[[#This Row],[Order Date]])</f>
        <v>6</v>
      </c>
      <c r="D2572" t="s">
        <v>2101</v>
      </c>
      <c r="E2572" t="s">
        <v>27</v>
      </c>
      <c r="F2572" t="s">
        <v>39</v>
      </c>
      <c r="G2572" t="s">
        <v>52</v>
      </c>
      <c r="H2572" t="s">
        <v>2102</v>
      </c>
      <c r="I2572">
        <v>989.97</v>
      </c>
      <c r="J2572">
        <v>3</v>
      </c>
      <c r="K2572">
        <v>395.99</v>
      </c>
    </row>
    <row r="2573" spans="1:11" ht="16.5" x14ac:dyDescent="0.3">
      <c r="A2573" s="1">
        <v>42160</v>
      </c>
      <c r="B2573" s="5">
        <f>YEAR(Table1[[#This Row],[Order Date]])</f>
        <v>2015</v>
      </c>
      <c r="C2573" s="5">
        <f>MONTH(Table1[[#This Row],[Order Date]])</f>
        <v>6</v>
      </c>
      <c r="D2573" t="s">
        <v>1946</v>
      </c>
      <c r="E2573" t="s">
        <v>149</v>
      </c>
      <c r="F2573" t="s">
        <v>34</v>
      </c>
      <c r="G2573" t="s">
        <v>35</v>
      </c>
      <c r="H2573" t="s">
        <v>994</v>
      </c>
      <c r="I2573">
        <v>1522.64</v>
      </c>
      <c r="J2573">
        <v>9</v>
      </c>
      <c r="K2573">
        <v>169.18</v>
      </c>
    </row>
    <row r="2574" spans="1:11" ht="16.5" x14ac:dyDescent="0.3">
      <c r="A2574" s="1">
        <v>42160</v>
      </c>
      <c r="B2574" s="5">
        <f>YEAR(Table1[[#This Row],[Order Date]])</f>
        <v>2015</v>
      </c>
      <c r="C2574" s="5">
        <f>MONTH(Table1[[#This Row],[Order Date]])</f>
        <v>6</v>
      </c>
      <c r="D2574" t="s">
        <v>2103</v>
      </c>
      <c r="E2574" t="s">
        <v>186</v>
      </c>
      <c r="F2574" t="s">
        <v>11</v>
      </c>
      <c r="G2574" t="s">
        <v>12</v>
      </c>
      <c r="H2574" t="s">
        <v>1857</v>
      </c>
      <c r="I2574">
        <v>10.56</v>
      </c>
      <c r="J2574">
        <v>2</v>
      </c>
      <c r="K2574">
        <v>4.75</v>
      </c>
    </row>
    <row r="2575" spans="1:11" ht="16.5" x14ac:dyDescent="0.3">
      <c r="A2575" s="1">
        <v>42162</v>
      </c>
      <c r="B2575" s="5">
        <f>YEAR(Table1[[#This Row],[Order Date]])</f>
        <v>2015</v>
      </c>
      <c r="C2575" s="5">
        <f>MONTH(Table1[[#This Row],[Order Date]])</f>
        <v>6</v>
      </c>
      <c r="D2575" t="s">
        <v>2104</v>
      </c>
      <c r="E2575" t="s">
        <v>27</v>
      </c>
      <c r="F2575" t="s">
        <v>11</v>
      </c>
      <c r="G2575" t="s">
        <v>20</v>
      </c>
      <c r="H2575" t="s">
        <v>67</v>
      </c>
      <c r="I2575">
        <v>7.52</v>
      </c>
      <c r="J2575">
        <v>5</v>
      </c>
      <c r="K2575">
        <v>2.63</v>
      </c>
    </row>
    <row r="2576" spans="1:11" ht="16.5" x14ac:dyDescent="0.3">
      <c r="A2576" s="1">
        <v>42162</v>
      </c>
      <c r="B2576" s="5">
        <f>YEAR(Table1[[#This Row],[Order Date]])</f>
        <v>2015</v>
      </c>
      <c r="C2576" s="5">
        <f>MONTH(Table1[[#This Row],[Order Date]])</f>
        <v>6</v>
      </c>
      <c r="D2576" t="s">
        <v>661</v>
      </c>
      <c r="E2576" t="s">
        <v>23</v>
      </c>
      <c r="F2576" t="s">
        <v>11</v>
      </c>
      <c r="G2576" t="s">
        <v>20</v>
      </c>
      <c r="H2576" t="s">
        <v>1993</v>
      </c>
      <c r="I2576">
        <v>18.309999999999999</v>
      </c>
      <c r="J2576">
        <v>4</v>
      </c>
      <c r="K2576">
        <v>-12.21</v>
      </c>
    </row>
    <row r="2577" spans="1:11" ht="16.5" x14ac:dyDescent="0.3">
      <c r="A2577" s="1">
        <v>42162</v>
      </c>
      <c r="B2577" s="5">
        <f>YEAR(Table1[[#This Row],[Order Date]])</f>
        <v>2015</v>
      </c>
      <c r="C2577" s="5">
        <f>MONTH(Table1[[#This Row],[Order Date]])</f>
        <v>6</v>
      </c>
      <c r="D2577" t="s">
        <v>661</v>
      </c>
      <c r="E2577" t="s">
        <v>23</v>
      </c>
      <c r="F2577" t="s">
        <v>11</v>
      </c>
      <c r="G2577" t="s">
        <v>12</v>
      </c>
      <c r="H2577" t="s">
        <v>934</v>
      </c>
      <c r="I2577">
        <v>25.92</v>
      </c>
      <c r="J2577">
        <v>5</v>
      </c>
      <c r="K2577">
        <v>9.07</v>
      </c>
    </row>
    <row r="2578" spans="1:11" ht="16.5" x14ac:dyDescent="0.3">
      <c r="A2578" s="1">
        <v>42162</v>
      </c>
      <c r="B2578" s="5">
        <f>YEAR(Table1[[#This Row],[Order Date]])</f>
        <v>2015</v>
      </c>
      <c r="C2578" s="5">
        <f>MONTH(Table1[[#This Row],[Order Date]])</f>
        <v>6</v>
      </c>
      <c r="D2578" t="s">
        <v>661</v>
      </c>
      <c r="E2578" t="s">
        <v>23</v>
      </c>
      <c r="F2578" t="s">
        <v>11</v>
      </c>
      <c r="G2578" t="s">
        <v>24</v>
      </c>
      <c r="H2578" t="s">
        <v>338</v>
      </c>
      <c r="I2578">
        <v>8.02</v>
      </c>
      <c r="J2578">
        <v>3</v>
      </c>
      <c r="K2578">
        <v>1</v>
      </c>
    </row>
    <row r="2579" spans="1:11" ht="16.5" x14ac:dyDescent="0.3">
      <c r="A2579" s="1">
        <v>42163</v>
      </c>
      <c r="B2579" s="5">
        <f>YEAR(Table1[[#This Row],[Order Date]])</f>
        <v>2015</v>
      </c>
      <c r="C2579" s="5">
        <f>MONTH(Table1[[#This Row],[Order Date]])</f>
        <v>6</v>
      </c>
      <c r="D2579" t="s">
        <v>1842</v>
      </c>
      <c r="E2579" t="s">
        <v>15</v>
      </c>
      <c r="F2579" t="s">
        <v>39</v>
      </c>
      <c r="G2579" t="s">
        <v>52</v>
      </c>
      <c r="H2579" t="s">
        <v>1520</v>
      </c>
      <c r="I2579">
        <v>2.38</v>
      </c>
      <c r="J2579">
        <v>3</v>
      </c>
      <c r="K2579">
        <v>0.74</v>
      </c>
    </row>
    <row r="2580" spans="1:11" ht="16.5" x14ac:dyDescent="0.3">
      <c r="A2580" s="1">
        <v>42163</v>
      </c>
      <c r="B2580" s="5">
        <f>YEAR(Table1[[#This Row],[Order Date]])</f>
        <v>2015</v>
      </c>
      <c r="C2580" s="5">
        <f>MONTH(Table1[[#This Row],[Order Date]])</f>
        <v>6</v>
      </c>
      <c r="D2580" t="s">
        <v>1842</v>
      </c>
      <c r="E2580" t="s">
        <v>15</v>
      </c>
      <c r="F2580" t="s">
        <v>11</v>
      </c>
      <c r="G2580" t="s">
        <v>92</v>
      </c>
      <c r="H2580" t="s">
        <v>1997</v>
      </c>
      <c r="I2580">
        <v>143.13</v>
      </c>
      <c r="J2580">
        <v>2</v>
      </c>
      <c r="K2580">
        <v>-393.6</v>
      </c>
    </row>
    <row r="2581" spans="1:11" ht="16.5" x14ac:dyDescent="0.3">
      <c r="A2581" s="1">
        <v>42163</v>
      </c>
      <c r="B2581" s="5">
        <f>YEAR(Table1[[#This Row],[Order Date]])</f>
        <v>2015</v>
      </c>
      <c r="C2581" s="5">
        <f>MONTH(Table1[[#This Row],[Order Date]])</f>
        <v>6</v>
      </c>
      <c r="D2581" t="s">
        <v>1886</v>
      </c>
      <c r="E2581" t="s">
        <v>123</v>
      </c>
      <c r="F2581" t="s">
        <v>11</v>
      </c>
      <c r="G2581" t="s">
        <v>12</v>
      </c>
      <c r="H2581" t="s">
        <v>370</v>
      </c>
      <c r="I2581">
        <v>173.49</v>
      </c>
      <c r="J2581">
        <v>7</v>
      </c>
      <c r="K2581">
        <v>54.22</v>
      </c>
    </row>
    <row r="2582" spans="1:11" ht="16.5" x14ac:dyDescent="0.3">
      <c r="A2582" s="1">
        <v>42163</v>
      </c>
      <c r="B2582" s="5">
        <f>YEAR(Table1[[#This Row],[Order Date]])</f>
        <v>2015</v>
      </c>
      <c r="C2582" s="5">
        <f>MONTH(Table1[[#This Row],[Order Date]])</f>
        <v>6</v>
      </c>
      <c r="D2582" t="s">
        <v>1886</v>
      </c>
      <c r="E2582" t="s">
        <v>123</v>
      </c>
      <c r="F2582" t="s">
        <v>11</v>
      </c>
      <c r="G2582" t="s">
        <v>18</v>
      </c>
      <c r="H2582" t="s">
        <v>1410</v>
      </c>
      <c r="I2582">
        <v>516.96</v>
      </c>
      <c r="J2582">
        <v>4</v>
      </c>
      <c r="K2582">
        <v>-6.46</v>
      </c>
    </row>
    <row r="2583" spans="1:11" ht="16.5" x14ac:dyDescent="0.3">
      <c r="A2583" s="1">
        <v>42163</v>
      </c>
      <c r="B2583" s="5">
        <f>YEAR(Table1[[#This Row],[Order Date]])</f>
        <v>2015</v>
      </c>
      <c r="C2583" s="5">
        <f>MONTH(Table1[[#This Row],[Order Date]])</f>
        <v>6</v>
      </c>
      <c r="D2583" t="s">
        <v>1886</v>
      </c>
      <c r="E2583" t="s">
        <v>123</v>
      </c>
      <c r="F2583" t="s">
        <v>34</v>
      </c>
      <c r="G2583" t="s">
        <v>47</v>
      </c>
      <c r="H2583" t="s">
        <v>2105</v>
      </c>
      <c r="I2583">
        <v>173.21</v>
      </c>
      <c r="J2583">
        <v>7</v>
      </c>
      <c r="K2583">
        <v>45.47</v>
      </c>
    </row>
    <row r="2584" spans="1:11" ht="16.5" x14ac:dyDescent="0.3">
      <c r="A2584" s="1">
        <v>42163</v>
      </c>
      <c r="B2584" s="5">
        <f>YEAR(Table1[[#This Row],[Order Date]])</f>
        <v>2015</v>
      </c>
      <c r="C2584" s="5">
        <f>MONTH(Table1[[#This Row],[Order Date]])</f>
        <v>6</v>
      </c>
      <c r="D2584" t="s">
        <v>1886</v>
      </c>
      <c r="E2584" t="s">
        <v>123</v>
      </c>
      <c r="F2584" t="s">
        <v>11</v>
      </c>
      <c r="G2584" t="s">
        <v>24</v>
      </c>
      <c r="H2584" t="s">
        <v>1949</v>
      </c>
      <c r="I2584">
        <v>4.45</v>
      </c>
      <c r="J2584">
        <v>2</v>
      </c>
      <c r="K2584">
        <v>0.33</v>
      </c>
    </row>
    <row r="2585" spans="1:11" ht="16.5" x14ac:dyDescent="0.3">
      <c r="A2585" s="1">
        <v>42163</v>
      </c>
      <c r="B2585" s="5">
        <f>YEAR(Table1[[#This Row],[Order Date]])</f>
        <v>2015</v>
      </c>
      <c r="C2585" s="5">
        <f>MONTH(Table1[[#This Row],[Order Date]])</f>
        <v>6</v>
      </c>
      <c r="D2585" t="s">
        <v>1886</v>
      </c>
      <c r="E2585" t="s">
        <v>123</v>
      </c>
      <c r="F2585" t="s">
        <v>11</v>
      </c>
      <c r="G2585" t="s">
        <v>16</v>
      </c>
      <c r="H2585" t="s">
        <v>393</v>
      </c>
      <c r="I2585">
        <v>9</v>
      </c>
      <c r="J2585">
        <v>3</v>
      </c>
      <c r="K2585">
        <v>3.15</v>
      </c>
    </row>
    <row r="2586" spans="1:11" ht="16.5" x14ac:dyDescent="0.3">
      <c r="A2586" s="1">
        <v>42163</v>
      </c>
      <c r="B2586" s="5">
        <f>YEAR(Table1[[#This Row],[Order Date]])</f>
        <v>2015</v>
      </c>
      <c r="C2586" s="5">
        <f>MONTH(Table1[[#This Row],[Order Date]])</f>
        <v>6</v>
      </c>
      <c r="D2586" t="s">
        <v>1886</v>
      </c>
      <c r="E2586" t="s">
        <v>123</v>
      </c>
      <c r="F2586" t="s">
        <v>11</v>
      </c>
      <c r="G2586" t="s">
        <v>12</v>
      </c>
      <c r="H2586" t="s">
        <v>304</v>
      </c>
      <c r="I2586">
        <v>42.24</v>
      </c>
      <c r="J2586">
        <v>10</v>
      </c>
      <c r="K2586">
        <v>13.2</v>
      </c>
    </row>
    <row r="2587" spans="1:11" ht="16.5" x14ac:dyDescent="0.3">
      <c r="A2587" s="1">
        <v>42163</v>
      </c>
      <c r="B2587" s="5">
        <f>YEAR(Table1[[#This Row],[Order Date]])</f>
        <v>2015</v>
      </c>
      <c r="C2587" s="5">
        <f>MONTH(Table1[[#This Row],[Order Date]])</f>
        <v>6</v>
      </c>
      <c r="D2587" t="s">
        <v>1886</v>
      </c>
      <c r="E2587" t="s">
        <v>123</v>
      </c>
      <c r="F2587" t="s">
        <v>11</v>
      </c>
      <c r="G2587" t="s">
        <v>20</v>
      </c>
      <c r="H2587" t="s">
        <v>1281</v>
      </c>
      <c r="I2587">
        <v>18.260000000000002</v>
      </c>
      <c r="J2587">
        <v>2</v>
      </c>
      <c r="K2587">
        <v>-13.39</v>
      </c>
    </row>
    <row r="2588" spans="1:11" ht="16.5" x14ac:dyDescent="0.3">
      <c r="A2588" s="1">
        <v>42164</v>
      </c>
      <c r="B2588" s="5">
        <f>YEAR(Table1[[#This Row],[Order Date]])</f>
        <v>2015</v>
      </c>
      <c r="C2588" s="5">
        <f>MONTH(Table1[[#This Row],[Order Date]])</f>
        <v>6</v>
      </c>
      <c r="D2588" t="s">
        <v>1312</v>
      </c>
      <c r="E2588" t="s">
        <v>55</v>
      </c>
      <c r="F2588" t="s">
        <v>11</v>
      </c>
      <c r="G2588" t="s">
        <v>20</v>
      </c>
      <c r="H2588" t="s">
        <v>911</v>
      </c>
      <c r="I2588">
        <v>113.1</v>
      </c>
      <c r="J2588">
        <v>3</v>
      </c>
      <c r="K2588">
        <v>56.55</v>
      </c>
    </row>
    <row r="2589" spans="1:11" ht="16.5" x14ac:dyDescent="0.3">
      <c r="A2589" s="1">
        <v>42164</v>
      </c>
      <c r="B2589" s="5">
        <f>YEAR(Table1[[#This Row],[Order Date]])</f>
        <v>2015</v>
      </c>
      <c r="C2589" s="5">
        <f>MONTH(Table1[[#This Row],[Order Date]])</f>
        <v>6</v>
      </c>
      <c r="D2589" t="s">
        <v>607</v>
      </c>
      <c r="E2589" t="s">
        <v>110</v>
      </c>
      <c r="F2589" t="s">
        <v>11</v>
      </c>
      <c r="G2589" t="s">
        <v>12</v>
      </c>
      <c r="H2589" t="s">
        <v>880</v>
      </c>
      <c r="I2589">
        <v>12.96</v>
      </c>
      <c r="J2589">
        <v>2</v>
      </c>
      <c r="K2589">
        <v>6.22</v>
      </c>
    </row>
    <row r="2590" spans="1:11" ht="16.5" x14ac:dyDescent="0.3">
      <c r="A2590" s="1">
        <v>42164</v>
      </c>
      <c r="B2590" s="5">
        <f>YEAR(Table1[[#This Row],[Order Date]])</f>
        <v>2015</v>
      </c>
      <c r="C2590" s="5">
        <f>MONTH(Table1[[#This Row],[Order Date]])</f>
        <v>6</v>
      </c>
      <c r="D2590" t="s">
        <v>429</v>
      </c>
      <c r="E2590" t="s">
        <v>510</v>
      </c>
      <c r="F2590" t="s">
        <v>34</v>
      </c>
      <c r="G2590" t="s">
        <v>47</v>
      </c>
      <c r="H2590" t="s">
        <v>444</v>
      </c>
      <c r="I2590">
        <v>355.36</v>
      </c>
      <c r="J2590">
        <v>4</v>
      </c>
      <c r="K2590">
        <v>92.39</v>
      </c>
    </row>
    <row r="2591" spans="1:11" ht="16.5" x14ac:dyDescent="0.3">
      <c r="A2591" s="1">
        <v>42164</v>
      </c>
      <c r="B2591" s="5">
        <f>YEAR(Table1[[#This Row],[Order Date]])</f>
        <v>2015</v>
      </c>
      <c r="C2591" s="5">
        <f>MONTH(Table1[[#This Row],[Order Date]])</f>
        <v>6</v>
      </c>
      <c r="D2591" t="s">
        <v>429</v>
      </c>
      <c r="E2591" t="s">
        <v>510</v>
      </c>
      <c r="F2591" t="s">
        <v>39</v>
      </c>
      <c r="G2591" t="s">
        <v>40</v>
      </c>
      <c r="H2591" t="s">
        <v>2106</v>
      </c>
      <c r="I2591">
        <v>140.38</v>
      </c>
      <c r="J2591">
        <v>3</v>
      </c>
      <c r="K2591">
        <v>8.77</v>
      </c>
    </row>
    <row r="2592" spans="1:11" ht="16.5" x14ac:dyDescent="0.3">
      <c r="A2592" s="1">
        <v>42164</v>
      </c>
      <c r="B2592" s="5">
        <f>YEAR(Table1[[#This Row],[Order Date]])</f>
        <v>2015</v>
      </c>
      <c r="C2592" s="5">
        <f>MONTH(Table1[[#This Row],[Order Date]])</f>
        <v>6</v>
      </c>
      <c r="D2592" t="s">
        <v>2107</v>
      </c>
      <c r="E2592" t="s">
        <v>123</v>
      </c>
      <c r="F2592" t="s">
        <v>11</v>
      </c>
      <c r="G2592" t="s">
        <v>20</v>
      </c>
      <c r="H2592" t="s">
        <v>737</v>
      </c>
      <c r="I2592">
        <v>64.2</v>
      </c>
      <c r="J2592">
        <v>5</v>
      </c>
      <c r="K2592">
        <v>-42.8</v>
      </c>
    </row>
    <row r="2593" spans="1:11" ht="16.5" x14ac:dyDescent="0.3">
      <c r="A2593" s="1">
        <v>42164</v>
      </c>
      <c r="B2593" s="5">
        <f>YEAR(Table1[[#This Row],[Order Date]])</f>
        <v>2015</v>
      </c>
      <c r="C2593" s="5">
        <f>MONTH(Table1[[#This Row],[Order Date]])</f>
        <v>6</v>
      </c>
      <c r="D2593" t="s">
        <v>2107</v>
      </c>
      <c r="E2593" t="s">
        <v>123</v>
      </c>
      <c r="F2593" t="s">
        <v>11</v>
      </c>
      <c r="G2593" t="s">
        <v>20</v>
      </c>
      <c r="H2593" t="s">
        <v>1174</v>
      </c>
      <c r="I2593">
        <v>38.520000000000003</v>
      </c>
      <c r="J2593">
        <v>3</v>
      </c>
      <c r="K2593">
        <v>-26.96</v>
      </c>
    </row>
    <row r="2594" spans="1:11" ht="16.5" x14ac:dyDescent="0.3">
      <c r="A2594" s="1">
        <v>42164</v>
      </c>
      <c r="B2594" s="5">
        <f>YEAR(Table1[[#This Row],[Order Date]])</f>
        <v>2015</v>
      </c>
      <c r="C2594" s="5">
        <f>MONTH(Table1[[#This Row],[Order Date]])</f>
        <v>6</v>
      </c>
      <c r="D2594" t="s">
        <v>2107</v>
      </c>
      <c r="E2594" t="s">
        <v>123</v>
      </c>
      <c r="F2594" t="s">
        <v>39</v>
      </c>
      <c r="G2594" t="s">
        <v>52</v>
      </c>
      <c r="H2594" t="s">
        <v>2023</v>
      </c>
      <c r="I2594">
        <v>72.599999999999994</v>
      </c>
      <c r="J2594">
        <v>5</v>
      </c>
      <c r="K2594">
        <v>-8.17</v>
      </c>
    </row>
    <row r="2595" spans="1:11" ht="16.5" x14ac:dyDescent="0.3">
      <c r="A2595" s="1">
        <v>42166</v>
      </c>
      <c r="B2595" s="5">
        <f>YEAR(Table1[[#This Row],[Order Date]])</f>
        <v>2015</v>
      </c>
      <c r="C2595" s="5">
        <f>MONTH(Table1[[#This Row],[Order Date]])</f>
        <v>6</v>
      </c>
      <c r="D2595" t="s">
        <v>72</v>
      </c>
      <c r="E2595" t="s">
        <v>62</v>
      </c>
      <c r="F2595" t="s">
        <v>39</v>
      </c>
      <c r="G2595" t="s">
        <v>52</v>
      </c>
      <c r="H2595" t="s">
        <v>1422</v>
      </c>
      <c r="I2595">
        <v>53.7</v>
      </c>
      <c r="J2595">
        <v>6</v>
      </c>
      <c r="K2595">
        <v>10.199999999999999</v>
      </c>
    </row>
    <row r="2596" spans="1:11" ht="16.5" x14ac:dyDescent="0.3">
      <c r="A2596" s="1">
        <v>42166</v>
      </c>
      <c r="B2596" s="5">
        <f>YEAR(Table1[[#This Row],[Order Date]])</f>
        <v>2015</v>
      </c>
      <c r="C2596" s="5">
        <f>MONTH(Table1[[#This Row],[Order Date]])</f>
        <v>6</v>
      </c>
      <c r="D2596" t="s">
        <v>72</v>
      </c>
      <c r="E2596" t="s">
        <v>62</v>
      </c>
      <c r="F2596" t="s">
        <v>11</v>
      </c>
      <c r="G2596" t="s">
        <v>20</v>
      </c>
      <c r="H2596" t="s">
        <v>1160</v>
      </c>
      <c r="I2596">
        <v>36.26</v>
      </c>
      <c r="J2596">
        <v>7</v>
      </c>
      <c r="K2596">
        <v>16.68</v>
      </c>
    </row>
    <row r="2597" spans="1:11" ht="16.5" x14ac:dyDescent="0.3">
      <c r="A2597" s="1">
        <v>42166</v>
      </c>
      <c r="B2597" s="5">
        <f>YEAR(Table1[[#This Row],[Order Date]])</f>
        <v>2015</v>
      </c>
      <c r="C2597" s="5">
        <f>MONTH(Table1[[#This Row],[Order Date]])</f>
        <v>6</v>
      </c>
      <c r="D2597" t="s">
        <v>72</v>
      </c>
      <c r="E2597" t="s">
        <v>62</v>
      </c>
      <c r="F2597" t="s">
        <v>11</v>
      </c>
      <c r="G2597" t="s">
        <v>24</v>
      </c>
      <c r="H2597" t="s">
        <v>1600</v>
      </c>
      <c r="I2597">
        <v>56.3</v>
      </c>
      <c r="J2597">
        <v>2</v>
      </c>
      <c r="K2597">
        <v>15.76</v>
      </c>
    </row>
    <row r="2598" spans="1:11" ht="16.5" x14ac:dyDescent="0.3">
      <c r="A2598" s="1">
        <v>42166</v>
      </c>
      <c r="B2598" s="5">
        <f>YEAR(Table1[[#This Row],[Order Date]])</f>
        <v>2015</v>
      </c>
      <c r="C2598" s="5">
        <f>MONTH(Table1[[#This Row],[Order Date]])</f>
        <v>6</v>
      </c>
      <c r="D2598" t="s">
        <v>72</v>
      </c>
      <c r="E2598" t="s">
        <v>62</v>
      </c>
      <c r="F2598" t="s">
        <v>11</v>
      </c>
      <c r="G2598" t="s">
        <v>12</v>
      </c>
      <c r="H2598" t="s">
        <v>2108</v>
      </c>
      <c r="I2598">
        <v>32.4</v>
      </c>
      <c r="J2598">
        <v>5</v>
      </c>
      <c r="K2598">
        <v>15.55</v>
      </c>
    </row>
    <row r="2599" spans="1:11" ht="16.5" x14ac:dyDescent="0.3">
      <c r="A2599" s="1">
        <v>42166</v>
      </c>
      <c r="B2599" s="5">
        <f>YEAR(Table1[[#This Row],[Order Date]])</f>
        <v>2015</v>
      </c>
      <c r="C2599" s="5">
        <f>MONTH(Table1[[#This Row],[Order Date]])</f>
        <v>6</v>
      </c>
      <c r="D2599" t="s">
        <v>72</v>
      </c>
      <c r="E2599" t="s">
        <v>62</v>
      </c>
      <c r="F2599" t="s">
        <v>34</v>
      </c>
      <c r="G2599" t="s">
        <v>47</v>
      </c>
      <c r="H2599" t="s">
        <v>1028</v>
      </c>
      <c r="I2599">
        <v>29.16</v>
      </c>
      <c r="J2599">
        <v>2</v>
      </c>
      <c r="K2599">
        <v>10.79</v>
      </c>
    </row>
    <row r="2600" spans="1:11" ht="16.5" x14ac:dyDescent="0.3">
      <c r="A2600" s="1">
        <v>42166</v>
      </c>
      <c r="B2600" s="5">
        <f>YEAR(Table1[[#This Row],[Order Date]])</f>
        <v>2015</v>
      </c>
      <c r="C2600" s="5">
        <f>MONTH(Table1[[#This Row],[Order Date]])</f>
        <v>6</v>
      </c>
      <c r="D2600" t="s">
        <v>1466</v>
      </c>
      <c r="E2600" t="s">
        <v>123</v>
      </c>
      <c r="F2600" t="s">
        <v>34</v>
      </c>
      <c r="G2600" t="s">
        <v>35</v>
      </c>
      <c r="H2600" t="s">
        <v>1019</v>
      </c>
      <c r="I2600">
        <v>1123.92</v>
      </c>
      <c r="J2600">
        <v>5</v>
      </c>
      <c r="K2600">
        <v>-182.64</v>
      </c>
    </row>
    <row r="2601" spans="1:11" ht="16.5" x14ac:dyDescent="0.3">
      <c r="A2601" s="1">
        <v>42166</v>
      </c>
      <c r="B2601" s="5">
        <f>YEAR(Table1[[#This Row],[Order Date]])</f>
        <v>2015</v>
      </c>
      <c r="C2601" s="5">
        <f>MONTH(Table1[[#This Row],[Order Date]])</f>
        <v>6</v>
      </c>
      <c r="D2601" t="s">
        <v>1466</v>
      </c>
      <c r="E2601" t="s">
        <v>123</v>
      </c>
      <c r="F2601" t="s">
        <v>39</v>
      </c>
      <c r="G2601" t="s">
        <v>40</v>
      </c>
      <c r="H2601" t="s">
        <v>2109</v>
      </c>
      <c r="I2601">
        <v>249.58</v>
      </c>
      <c r="J2601">
        <v>2</v>
      </c>
      <c r="K2601">
        <v>31.2</v>
      </c>
    </row>
    <row r="2602" spans="1:11" ht="16.5" x14ac:dyDescent="0.3">
      <c r="A2602" s="1">
        <v>42166</v>
      </c>
      <c r="B2602" s="5">
        <f>YEAR(Table1[[#This Row],[Order Date]])</f>
        <v>2015</v>
      </c>
      <c r="C2602" s="5">
        <f>MONTH(Table1[[#This Row],[Order Date]])</f>
        <v>6</v>
      </c>
      <c r="D2602" t="s">
        <v>1466</v>
      </c>
      <c r="E2602" t="s">
        <v>123</v>
      </c>
      <c r="F2602" t="s">
        <v>34</v>
      </c>
      <c r="G2602" t="s">
        <v>47</v>
      </c>
      <c r="H2602" t="s">
        <v>1285</v>
      </c>
      <c r="I2602">
        <v>48.67</v>
      </c>
      <c r="J2602">
        <v>3</v>
      </c>
      <c r="K2602">
        <v>7.3</v>
      </c>
    </row>
    <row r="2603" spans="1:11" ht="16.5" x14ac:dyDescent="0.3">
      <c r="A2603" s="1">
        <v>42166</v>
      </c>
      <c r="B2603" s="5">
        <f>YEAR(Table1[[#This Row],[Order Date]])</f>
        <v>2015</v>
      </c>
      <c r="C2603" s="5">
        <f>MONTH(Table1[[#This Row],[Order Date]])</f>
        <v>6</v>
      </c>
      <c r="D2603" t="s">
        <v>1466</v>
      </c>
      <c r="E2603" t="s">
        <v>123</v>
      </c>
      <c r="F2603" t="s">
        <v>11</v>
      </c>
      <c r="G2603" t="s">
        <v>24</v>
      </c>
      <c r="H2603" t="s">
        <v>1253</v>
      </c>
      <c r="I2603">
        <v>60.77</v>
      </c>
      <c r="J2603">
        <v>2</v>
      </c>
      <c r="K2603">
        <v>7.6</v>
      </c>
    </row>
    <row r="2604" spans="1:11" ht="16.5" x14ac:dyDescent="0.3">
      <c r="A2604" s="1">
        <v>42166</v>
      </c>
      <c r="B2604" s="5">
        <f>YEAR(Table1[[#This Row],[Order Date]])</f>
        <v>2015</v>
      </c>
      <c r="C2604" s="5">
        <f>MONTH(Table1[[#This Row],[Order Date]])</f>
        <v>6</v>
      </c>
      <c r="D2604" t="s">
        <v>1466</v>
      </c>
      <c r="E2604" t="s">
        <v>123</v>
      </c>
      <c r="F2604" t="s">
        <v>11</v>
      </c>
      <c r="G2604" t="s">
        <v>20</v>
      </c>
      <c r="H2604" t="s">
        <v>165</v>
      </c>
      <c r="I2604">
        <v>78.599999999999994</v>
      </c>
      <c r="J2604">
        <v>5</v>
      </c>
      <c r="K2604">
        <v>-62.88</v>
      </c>
    </row>
    <row r="2605" spans="1:11" ht="16.5" x14ac:dyDescent="0.3">
      <c r="A2605" s="1">
        <v>42166</v>
      </c>
      <c r="B2605" s="5">
        <f>YEAR(Table1[[#This Row],[Order Date]])</f>
        <v>2015</v>
      </c>
      <c r="C2605" s="5">
        <f>MONTH(Table1[[#This Row],[Order Date]])</f>
        <v>6</v>
      </c>
      <c r="D2605" t="s">
        <v>1466</v>
      </c>
      <c r="E2605" t="s">
        <v>123</v>
      </c>
      <c r="F2605" t="s">
        <v>11</v>
      </c>
      <c r="G2605" t="s">
        <v>20</v>
      </c>
      <c r="H2605" t="s">
        <v>1409</v>
      </c>
      <c r="I2605">
        <v>3.77</v>
      </c>
      <c r="J2605">
        <v>2</v>
      </c>
      <c r="K2605">
        <v>-3.14</v>
      </c>
    </row>
    <row r="2606" spans="1:11" ht="16.5" x14ac:dyDescent="0.3">
      <c r="A2606" s="1">
        <v>42166</v>
      </c>
      <c r="B2606" s="5">
        <f>YEAR(Table1[[#This Row],[Order Date]])</f>
        <v>2015</v>
      </c>
      <c r="C2606" s="5">
        <f>MONTH(Table1[[#This Row],[Order Date]])</f>
        <v>6</v>
      </c>
      <c r="D2606" t="s">
        <v>1466</v>
      </c>
      <c r="E2606" t="s">
        <v>123</v>
      </c>
      <c r="F2606" t="s">
        <v>11</v>
      </c>
      <c r="G2606" t="s">
        <v>18</v>
      </c>
      <c r="H2606" t="s">
        <v>2110</v>
      </c>
      <c r="I2606">
        <v>1036.6199999999999</v>
      </c>
      <c r="J2606">
        <v>2</v>
      </c>
      <c r="K2606">
        <v>51.83</v>
      </c>
    </row>
    <row r="2607" spans="1:11" ht="16.5" x14ac:dyDescent="0.3">
      <c r="A2607" s="1">
        <v>42166</v>
      </c>
      <c r="B2607" s="5">
        <f>YEAR(Table1[[#This Row],[Order Date]])</f>
        <v>2015</v>
      </c>
      <c r="C2607" s="5">
        <f>MONTH(Table1[[#This Row],[Order Date]])</f>
        <v>6</v>
      </c>
      <c r="D2607" t="s">
        <v>1466</v>
      </c>
      <c r="E2607" t="s">
        <v>123</v>
      </c>
      <c r="F2607" t="s">
        <v>11</v>
      </c>
      <c r="G2607" t="s">
        <v>18</v>
      </c>
      <c r="H2607" t="s">
        <v>1449</v>
      </c>
      <c r="I2607">
        <v>563.80999999999995</v>
      </c>
      <c r="J2607">
        <v>4</v>
      </c>
      <c r="K2607">
        <v>21.14</v>
      </c>
    </row>
    <row r="2608" spans="1:11" ht="16.5" x14ac:dyDescent="0.3">
      <c r="A2608" s="1">
        <v>42167</v>
      </c>
      <c r="B2608" s="5">
        <f>YEAR(Table1[[#This Row],[Order Date]])</f>
        <v>2015</v>
      </c>
      <c r="C2608" s="5">
        <f>MONTH(Table1[[#This Row],[Order Date]])</f>
        <v>6</v>
      </c>
      <c r="D2608" t="s">
        <v>2111</v>
      </c>
      <c r="E2608" t="s">
        <v>23</v>
      </c>
      <c r="F2608" t="s">
        <v>11</v>
      </c>
      <c r="G2608" t="s">
        <v>12</v>
      </c>
      <c r="H2608" t="s">
        <v>1944</v>
      </c>
      <c r="I2608">
        <v>20.74</v>
      </c>
      <c r="J2608">
        <v>4</v>
      </c>
      <c r="K2608">
        <v>7.26</v>
      </c>
    </row>
    <row r="2609" spans="1:11" ht="16.5" x14ac:dyDescent="0.3">
      <c r="A2609" s="1">
        <v>42167</v>
      </c>
      <c r="B2609" s="5">
        <f>YEAR(Table1[[#This Row],[Order Date]])</f>
        <v>2015</v>
      </c>
      <c r="C2609" s="5">
        <f>MONTH(Table1[[#This Row],[Order Date]])</f>
        <v>6</v>
      </c>
      <c r="D2609" t="s">
        <v>2111</v>
      </c>
      <c r="E2609" t="s">
        <v>23</v>
      </c>
      <c r="F2609" t="s">
        <v>34</v>
      </c>
      <c r="G2609" t="s">
        <v>47</v>
      </c>
      <c r="H2609" t="s">
        <v>1037</v>
      </c>
      <c r="I2609">
        <v>43.3</v>
      </c>
      <c r="J2609">
        <v>2</v>
      </c>
      <c r="K2609">
        <v>4.33</v>
      </c>
    </row>
    <row r="2610" spans="1:11" ht="16.5" x14ac:dyDescent="0.3">
      <c r="A2610" s="1">
        <v>42167</v>
      </c>
      <c r="B2610" s="5">
        <f>YEAR(Table1[[#This Row],[Order Date]])</f>
        <v>2015</v>
      </c>
      <c r="C2610" s="5">
        <f>MONTH(Table1[[#This Row],[Order Date]])</f>
        <v>6</v>
      </c>
      <c r="D2610" t="s">
        <v>732</v>
      </c>
      <c r="E2610" t="s">
        <v>59</v>
      </c>
      <c r="F2610" t="s">
        <v>11</v>
      </c>
      <c r="G2610" t="s">
        <v>18</v>
      </c>
      <c r="H2610" t="s">
        <v>927</v>
      </c>
      <c r="I2610">
        <v>29.9</v>
      </c>
      <c r="J2610">
        <v>5</v>
      </c>
      <c r="K2610">
        <v>5.08</v>
      </c>
    </row>
    <row r="2611" spans="1:11" ht="16.5" x14ac:dyDescent="0.3">
      <c r="A2611" s="1">
        <v>42167</v>
      </c>
      <c r="B2611" s="5">
        <f>YEAR(Table1[[#This Row],[Order Date]])</f>
        <v>2015</v>
      </c>
      <c r="C2611" s="5">
        <f>MONTH(Table1[[#This Row],[Order Date]])</f>
        <v>6</v>
      </c>
      <c r="D2611" t="s">
        <v>2112</v>
      </c>
      <c r="E2611" t="s">
        <v>123</v>
      </c>
      <c r="F2611" t="s">
        <v>39</v>
      </c>
      <c r="G2611" t="s">
        <v>40</v>
      </c>
      <c r="H2611" t="s">
        <v>1881</v>
      </c>
      <c r="I2611">
        <v>55.98</v>
      </c>
      <c r="J2611">
        <v>2</v>
      </c>
      <c r="K2611">
        <v>4.2</v>
      </c>
    </row>
    <row r="2612" spans="1:11" ht="16.5" x14ac:dyDescent="0.3">
      <c r="A2612" s="1">
        <v>42167</v>
      </c>
      <c r="B2612" s="5">
        <f>YEAR(Table1[[#This Row],[Order Date]])</f>
        <v>2015</v>
      </c>
      <c r="C2612" s="5">
        <f>MONTH(Table1[[#This Row],[Order Date]])</f>
        <v>6</v>
      </c>
      <c r="D2612" t="s">
        <v>1223</v>
      </c>
      <c r="E2612" t="s">
        <v>129</v>
      </c>
      <c r="F2612" t="s">
        <v>11</v>
      </c>
      <c r="G2612" t="s">
        <v>18</v>
      </c>
      <c r="H2612" t="s">
        <v>843</v>
      </c>
      <c r="I2612">
        <v>24.56</v>
      </c>
      <c r="J2612">
        <v>2</v>
      </c>
      <c r="K2612">
        <v>6.88</v>
      </c>
    </row>
    <row r="2613" spans="1:11" ht="16.5" x14ac:dyDescent="0.3">
      <c r="A2613" s="1">
        <v>42168</v>
      </c>
      <c r="B2613" s="5">
        <f>YEAR(Table1[[#This Row],[Order Date]])</f>
        <v>2015</v>
      </c>
      <c r="C2613" s="5">
        <f>MONTH(Table1[[#This Row],[Order Date]])</f>
        <v>6</v>
      </c>
      <c r="D2613" t="s">
        <v>1937</v>
      </c>
      <c r="E2613" t="s">
        <v>27</v>
      </c>
      <c r="F2613" t="s">
        <v>11</v>
      </c>
      <c r="G2613" t="s">
        <v>20</v>
      </c>
      <c r="H2613" t="s">
        <v>1993</v>
      </c>
      <c r="I2613">
        <v>36.619999999999997</v>
      </c>
      <c r="J2613">
        <v>3</v>
      </c>
      <c r="K2613">
        <v>13.73</v>
      </c>
    </row>
    <row r="2614" spans="1:11" ht="16.5" x14ac:dyDescent="0.3">
      <c r="A2614" s="1">
        <v>42168</v>
      </c>
      <c r="B2614" s="5">
        <f>YEAR(Table1[[#This Row],[Order Date]])</f>
        <v>2015</v>
      </c>
      <c r="C2614" s="5">
        <f>MONTH(Table1[[#This Row],[Order Date]])</f>
        <v>6</v>
      </c>
      <c r="D2614" t="s">
        <v>1669</v>
      </c>
      <c r="E2614" t="s">
        <v>488</v>
      </c>
      <c r="F2614" t="s">
        <v>11</v>
      </c>
      <c r="G2614" t="s">
        <v>24</v>
      </c>
      <c r="H2614" t="s">
        <v>1815</v>
      </c>
      <c r="I2614">
        <v>24.78</v>
      </c>
      <c r="J2614">
        <v>6</v>
      </c>
      <c r="K2614">
        <v>6.94</v>
      </c>
    </row>
    <row r="2615" spans="1:11" ht="16.5" x14ac:dyDescent="0.3">
      <c r="A2615" s="1">
        <v>42168</v>
      </c>
      <c r="B2615" s="5">
        <f>YEAR(Table1[[#This Row],[Order Date]])</f>
        <v>2015</v>
      </c>
      <c r="C2615" s="5">
        <f>MONTH(Table1[[#This Row],[Order Date]])</f>
        <v>6</v>
      </c>
      <c r="D2615" t="s">
        <v>1669</v>
      </c>
      <c r="E2615" t="s">
        <v>488</v>
      </c>
      <c r="F2615" t="s">
        <v>11</v>
      </c>
      <c r="G2615" t="s">
        <v>20</v>
      </c>
      <c r="H2615" t="s">
        <v>682</v>
      </c>
      <c r="I2615">
        <v>19.14</v>
      </c>
      <c r="J2615">
        <v>3</v>
      </c>
      <c r="K2615">
        <v>8.8000000000000007</v>
      </c>
    </row>
    <row r="2616" spans="1:11" ht="16.5" x14ac:dyDescent="0.3">
      <c r="A2616" s="1">
        <v>42168</v>
      </c>
      <c r="B2616" s="5">
        <f>YEAR(Table1[[#This Row],[Order Date]])</f>
        <v>2015</v>
      </c>
      <c r="C2616" s="5">
        <f>MONTH(Table1[[#This Row],[Order Date]])</f>
        <v>6</v>
      </c>
      <c r="D2616" t="s">
        <v>1669</v>
      </c>
      <c r="E2616" t="s">
        <v>488</v>
      </c>
      <c r="F2616" t="s">
        <v>39</v>
      </c>
      <c r="G2616" t="s">
        <v>603</v>
      </c>
      <c r="H2616" t="s">
        <v>604</v>
      </c>
      <c r="I2616">
        <v>899.97</v>
      </c>
      <c r="J2616">
        <v>3</v>
      </c>
      <c r="K2616">
        <v>314.99</v>
      </c>
    </row>
    <row r="2617" spans="1:11" ht="16.5" x14ac:dyDescent="0.3">
      <c r="A2617" s="1">
        <v>42168</v>
      </c>
      <c r="B2617" s="5">
        <f>YEAR(Table1[[#This Row],[Order Date]])</f>
        <v>2015</v>
      </c>
      <c r="C2617" s="5">
        <f>MONTH(Table1[[#This Row],[Order Date]])</f>
        <v>6</v>
      </c>
      <c r="D2617" t="s">
        <v>1669</v>
      </c>
      <c r="E2617" t="s">
        <v>488</v>
      </c>
      <c r="F2617" t="s">
        <v>11</v>
      </c>
      <c r="G2617" t="s">
        <v>12</v>
      </c>
      <c r="H2617" t="s">
        <v>216</v>
      </c>
      <c r="I2617">
        <v>32.4</v>
      </c>
      <c r="J2617">
        <v>5</v>
      </c>
      <c r="K2617">
        <v>15.55</v>
      </c>
    </row>
    <row r="2618" spans="1:11" ht="16.5" x14ac:dyDescent="0.3">
      <c r="A2618" s="1">
        <v>42168</v>
      </c>
      <c r="B2618" s="5">
        <f>YEAR(Table1[[#This Row],[Order Date]])</f>
        <v>2015</v>
      </c>
      <c r="C2618" s="5">
        <f>MONTH(Table1[[#This Row],[Order Date]])</f>
        <v>6</v>
      </c>
      <c r="D2618" t="s">
        <v>1811</v>
      </c>
      <c r="E2618" t="s">
        <v>1061</v>
      </c>
      <c r="F2618" t="s">
        <v>11</v>
      </c>
      <c r="G2618" t="s">
        <v>20</v>
      </c>
      <c r="H2618" t="s">
        <v>559</v>
      </c>
      <c r="I2618">
        <v>8.26</v>
      </c>
      <c r="J2618">
        <v>2</v>
      </c>
      <c r="K2618">
        <v>3.88</v>
      </c>
    </row>
    <row r="2619" spans="1:11" ht="16.5" x14ac:dyDescent="0.3">
      <c r="A2619" s="1">
        <v>42168</v>
      </c>
      <c r="B2619" s="5">
        <f>YEAR(Table1[[#This Row],[Order Date]])</f>
        <v>2015</v>
      </c>
      <c r="C2619" s="5">
        <f>MONTH(Table1[[#This Row],[Order Date]])</f>
        <v>6</v>
      </c>
      <c r="D2619" t="s">
        <v>1811</v>
      </c>
      <c r="E2619" t="s">
        <v>1061</v>
      </c>
      <c r="F2619" t="s">
        <v>11</v>
      </c>
      <c r="G2619" t="s">
        <v>20</v>
      </c>
      <c r="H2619" t="s">
        <v>1825</v>
      </c>
      <c r="I2619">
        <v>29.84</v>
      </c>
      <c r="J2619">
        <v>2</v>
      </c>
      <c r="K2619">
        <v>13.43</v>
      </c>
    </row>
    <row r="2620" spans="1:11" ht="16.5" x14ac:dyDescent="0.3">
      <c r="A2620" s="1">
        <v>42168</v>
      </c>
      <c r="B2620" s="5">
        <f>YEAR(Table1[[#This Row],[Order Date]])</f>
        <v>2015</v>
      </c>
      <c r="C2620" s="5">
        <f>MONTH(Table1[[#This Row],[Order Date]])</f>
        <v>6</v>
      </c>
      <c r="D2620" t="s">
        <v>1811</v>
      </c>
      <c r="E2620" t="s">
        <v>1061</v>
      </c>
      <c r="F2620" t="s">
        <v>39</v>
      </c>
      <c r="G2620" t="s">
        <v>52</v>
      </c>
      <c r="H2620" t="s">
        <v>2113</v>
      </c>
      <c r="I2620">
        <v>67.98</v>
      </c>
      <c r="J2620">
        <v>2</v>
      </c>
      <c r="K2620">
        <v>14.96</v>
      </c>
    </row>
    <row r="2621" spans="1:11" ht="16.5" x14ac:dyDescent="0.3">
      <c r="A2621" s="1">
        <v>42168</v>
      </c>
      <c r="B2621" s="5">
        <f>YEAR(Table1[[#This Row],[Order Date]])</f>
        <v>2015</v>
      </c>
      <c r="C2621" s="5">
        <f>MONTH(Table1[[#This Row],[Order Date]])</f>
        <v>6</v>
      </c>
      <c r="D2621" t="s">
        <v>959</v>
      </c>
      <c r="E2621" t="s">
        <v>30</v>
      </c>
      <c r="F2621" t="s">
        <v>11</v>
      </c>
      <c r="G2621" t="s">
        <v>12</v>
      </c>
      <c r="H2621" t="s">
        <v>2114</v>
      </c>
      <c r="I2621">
        <v>6.48</v>
      </c>
      <c r="J2621">
        <v>1</v>
      </c>
      <c r="K2621">
        <v>3.11</v>
      </c>
    </row>
    <row r="2622" spans="1:11" ht="16.5" x14ac:dyDescent="0.3">
      <c r="A2622" s="1">
        <v>42168</v>
      </c>
      <c r="B2622" s="5">
        <f>YEAR(Table1[[#This Row],[Order Date]])</f>
        <v>2015</v>
      </c>
      <c r="C2622" s="5">
        <f>MONTH(Table1[[#This Row],[Order Date]])</f>
        <v>6</v>
      </c>
      <c r="D2622" t="s">
        <v>2115</v>
      </c>
      <c r="E2622" t="s">
        <v>78</v>
      </c>
      <c r="F2622" t="s">
        <v>11</v>
      </c>
      <c r="G2622" t="s">
        <v>24</v>
      </c>
      <c r="H2622" t="s">
        <v>1270</v>
      </c>
      <c r="I2622">
        <v>3.42</v>
      </c>
      <c r="J2622">
        <v>1</v>
      </c>
      <c r="K2622">
        <v>0.3</v>
      </c>
    </row>
    <row r="2623" spans="1:11" ht="16.5" x14ac:dyDescent="0.3">
      <c r="A2623" s="1">
        <v>42169</v>
      </c>
      <c r="B2623" s="5">
        <f>YEAR(Table1[[#This Row],[Order Date]])</f>
        <v>2015</v>
      </c>
      <c r="C2623" s="5">
        <f>MONTH(Table1[[#This Row],[Order Date]])</f>
        <v>6</v>
      </c>
      <c r="D2623" t="s">
        <v>1665</v>
      </c>
      <c r="E2623" t="s">
        <v>23</v>
      </c>
      <c r="F2623" t="s">
        <v>34</v>
      </c>
      <c r="G2623" t="s">
        <v>47</v>
      </c>
      <c r="H2623" t="s">
        <v>1587</v>
      </c>
      <c r="I2623">
        <v>51.07</v>
      </c>
      <c r="J2623">
        <v>6</v>
      </c>
      <c r="K2623">
        <v>5.1100000000000003</v>
      </c>
    </row>
    <row r="2624" spans="1:11" ht="16.5" x14ac:dyDescent="0.3">
      <c r="A2624" s="1">
        <v>42170</v>
      </c>
      <c r="B2624" s="5">
        <f>YEAR(Table1[[#This Row],[Order Date]])</f>
        <v>2015</v>
      </c>
      <c r="C2624" s="5">
        <f>MONTH(Table1[[#This Row],[Order Date]])</f>
        <v>6</v>
      </c>
      <c r="D2624" t="s">
        <v>618</v>
      </c>
      <c r="E2624" t="s">
        <v>95</v>
      </c>
      <c r="F2624" t="s">
        <v>11</v>
      </c>
      <c r="G2624" t="s">
        <v>12</v>
      </c>
      <c r="H2624" t="s">
        <v>924</v>
      </c>
      <c r="I2624">
        <v>9.57</v>
      </c>
      <c r="J2624">
        <v>2</v>
      </c>
      <c r="K2624">
        <v>2.99</v>
      </c>
    </row>
    <row r="2625" spans="1:11" ht="16.5" x14ac:dyDescent="0.3">
      <c r="A2625" s="1">
        <v>42170</v>
      </c>
      <c r="B2625" s="5">
        <f>YEAR(Table1[[#This Row],[Order Date]])</f>
        <v>2015</v>
      </c>
      <c r="C2625" s="5">
        <f>MONTH(Table1[[#This Row],[Order Date]])</f>
        <v>6</v>
      </c>
      <c r="D2625" t="s">
        <v>618</v>
      </c>
      <c r="E2625" t="s">
        <v>95</v>
      </c>
      <c r="F2625" t="s">
        <v>11</v>
      </c>
      <c r="G2625" t="s">
        <v>18</v>
      </c>
      <c r="H2625" t="s">
        <v>1017</v>
      </c>
      <c r="I2625">
        <v>82.37</v>
      </c>
      <c r="J2625">
        <v>2</v>
      </c>
      <c r="K2625">
        <v>-19.559999999999999</v>
      </c>
    </row>
    <row r="2626" spans="1:11" ht="16.5" x14ac:dyDescent="0.3">
      <c r="A2626" s="1">
        <v>42170</v>
      </c>
      <c r="B2626" s="5">
        <f>YEAR(Table1[[#This Row],[Order Date]])</f>
        <v>2015</v>
      </c>
      <c r="C2626" s="5">
        <f>MONTH(Table1[[#This Row],[Order Date]])</f>
        <v>6</v>
      </c>
      <c r="D2626" t="s">
        <v>618</v>
      </c>
      <c r="E2626" t="s">
        <v>95</v>
      </c>
      <c r="F2626" t="s">
        <v>34</v>
      </c>
      <c r="G2626" t="s">
        <v>47</v>
      </c>
      <c r="H2626" t="s">
        <v>1850</v>
      </c>
      <c r="I2626">
        <v>364.7</v>
      </c>
      <c r="J2626">
        <v>6</v>
      </c>
      <c r="K2626">
        <v>-36.47</v>
      </c>
    </row>
    <row r="2627" spans="1:11" ht="16.5" x14ac:dyDescent="0.3">
      <c r="A2627" s="1">
        <v>42170</v>
      </c>
      <c r="B2627" s="5">
        <f>YEAR(Table1[[#This Row],[Order Date]])</f>
        <v>2015</v>
      </c>
      <c r="C2627" s="5">
        <f>MONTH(Table1[[#This Row],[Order Date]])</f>
        <v>6</v>
      </c>
      <c r="D2627" t="s">
        <v>618</v>
      </c>
      <c r="E2627" t="s">
        <v>95</v>
      </c>
      <c r="F2627" t="s">
        <v>34</v>
      </c>
      <c r="G2627" t="s">
        <v>47</v>
      </c>
      <c r="H2627" t="s">
        <v>209</v>
      </c>
      <c r="I2627">
        <v>40.26</v>
      </c>
      <c r="J2627">
        <v>4</v>
      </c>
      <c r="K2627">
        <v>11.07</v>
      </c>
    </row>
    <row r="2628" spans="1:11" ht="16.5" x14ac:dyDescent="0.3">
      <c r="A2628" s="1">
        <v>42170</v>
      </c>
      <c r="B2628" s="5">
        <f>YEAR(Table1[[#This Row],[Order Date]])</f>
        <v>2015</v>
      </c>
      <c r="C2628" s="5">
        <f>MONTH(Table1[[#This Row],[Order Date]])</f>
        <v>6</v>
      </c>
      <c r="D2628" t="s">
        <v>1534</v>
      </c>
      <c r="E2628" t="s">
        <v>123</v>
      </c>
      <c r="F2628" t="s">
        <v>39</v>
      </c>
      <c r="G2628" t="s">
        <v>52</v>
      </c>
      <c r="H2628" t="s">
        <v>1227</v>
      </c>
      <c r="I2628">
        <v>11.67</v>
      </c>
      <c r="J2628">
        <v>1</v>
      </c>
      <c r="K2628">
        <v>-0.73</v>
      </c>
    </row>
    <row r="2629" spans="1:11" ht="16.5" x14ac:dyDescent="0.3">
      <c r="A2629" s="1">
        <v>42170</v>
      </c>
      <c r="B2629" s="5">
        <f>YEAR(Table1[[#This Row],[Order Date]])</f>
        <v>2015</v>
      </c>
      <c r="C2629" s="5">
        <f>MONTH(Table1[[#This Row],[Order Date]])</f>
        <v>6</v>
      </c>
      <c r="D2629" t="s">
        <v>875</v>
      </c>
      <c r="E2629" t="s">
        <v>27</v>
      </c>
      <c r="F2629" t="s">
        <v>39</v>
      </c>
      <c r="G2629" t="s">
        <v>40</v>
      </c>
      <c r="H2629" t="s">
        <v>138</v>
      </c>
      <c r="I2629">
        <v>225.58</v>
      </c>
      <c r="J2629">
        <v>3</v>
      </c>
      <c r="K2629">
        <v>22.56</v>
      </c>
    </row>
    <row r="2630" spans="1:11" ht="16.5" x14ac:dyDescent="0.3">
      <c r="A2630" s="1">
        <v>42171</v>
      </c>
      <c r="B2630" s="5">
        <f>YEAR(Table1[[#This Row],[Order Date]])</f>
        <v>2015</v>
      </c>
      <c r="C2630" s="5">
        <f>MONTH(Table1[[#This Row],[Order Date]])</f>
        <v>6</v>
      </c>
      <c r="D2630" t="s">
        <v>953</v>
      </c>
      <c r="E2630" t="s">
        <v>23</v>
      </c>
      <c r="F2630" t="s">
        <v>11</v>
      </c>
      <c r="G2630" t="s">
        <v>63</v>
      </c>
      <c r="H2630" t="s">
        <v>1272</v>
      </c>
      <c r="I2630">
        <v>6.21</v>
      </c>
      <c r="J2630">
        <v>2</v>
      </c>
      <c r="K2630">
        <v>2.17</v>
      </c>
    </row>
    <row r="2631" spans="1:11" ht="16.5" x14ac:dyDescent="0.3">
      <c r="A2631" s="1">
        <v>42171</v>
      </c>
      <c r="B2631" s="5">
        <f>YEAR(Table1[[#This Row],[Order Date]])</f>
        <v>2015</v>
      </c>
      <c r="C2631" s="5">
        <f>MONTH(Table1[[#This Row],[Order Date]])</f>
        <v>6</v>
      </c>
      <c r="D2631" t="s">
        <v>26</v>
      </c>
      <c r="E2631" t="s">
        <v>10</v>
      </c>
      <c r="F2631" t="s">
        <v>11</v>
      </c>
      <c r="G2631" t="s">
        <v>63</v>
      </c>
      <c r="H2631" t="s">
        <v>64</v>
      </c>
      <c r="I2631">
        <v>28.75</v>
      </c>
      <c r="J2631">
        <v>3</v>
      </c>
      <c r="K2631">
        <v>9.34</v>
      </c>
    </row>
    <row r="2632" spans="1:11" ht="16.5" x14ac:dyDescent="0.3">
      <c r="A2632" s="1">
        <v>42171</v>
      </c>
      <c r="B2632" s="5">
        <f>YEAR(Table1[[#This Row],[Order Date]])</f>
        <v>2015</v>
      </c>
      <c r="C2632" s="5">
        <f>MONTH(Table1[[#This Row],[Order Date]])</f>
        <v>6</v>
      </c>
      <c r="D2632" t="s">
        <v>26</v>
      </c>
      <c r="E2632" t="s">
        <v>10</v>
      </c>
      <c r="F2632" t="s">
        <v>11</v>
      </c>
      <c r="G2632" t="s">
        <v>12</v>
      </c>
      <c r="H2632" t="s">
        <v>2116</v>
      </c>
      <c r="I2632">
        <v>27.22</v>
      </c>
      <c r="J2632">
        <v>3</v>
      </c>
      <c r="K2632">
        <v>9.8699999999999992</v>
      </c>
    </row>
    <row r="2633" spans="1:11" ht="16.5" x14ac:dyDescent="0.3">
      <c r="A2633" s="1">
        <v>42171</v>
      </c>
      <c r="B2633" s="5">
        <f>YEAR(Table1[[#This Row],[Order Date]])</f>
        <v>2015</v>
      </c>
      <c r="C2633" s="5">
        <f>MONTH(Table1[[#This Row],[Order Date]])</f>
        <v>6</v>
      </c>
      <c r="D2633" t="s">
        <v>26</v>
      </c>
      <c r="E2633" t="s">
        <v>10</v>
      </c>
      <c r="F2633" t="s">
        <v>34</v>
      </c>
      <c r="G2633" t="s">
        <v>35</v>
      </c>
      <c r="H2633" t="s">
        <v>1772</v>
      </c>
      <c r="I2633">
        <v>197.37</v>
      </c>
      <c r="J2633">
        <v>2</v>
      </c>
      <c r="K2633">
        <v>-25.38</v>
      </c>
    </row>
    <row r="2634" spans="1:11" ht="16.5" x14ac:dyDescent="0.3">
      <c r="A2634" s="1">
        <v>42171</v>
      </c>
      <c r="B2634" s="5">
        <f>YEAR(Table1[[#This Row],[Order Date]])</f>
        <v>2015</v>
      </c>
      <c r="C2634" s="5">
        <f>MONTH(Table1[[#This Row],[Order Date]])</f>
        <v>6</v>
      </c>
      <c r="D2634" t="s">
        <v>567</v>
      </c>
      <c r="E2634" t="s">
        <v>149</v>
      </c>
      <c r="F2634" t="s">
        <v>11</v>
      </c>
      <c r="G2634" t="s">
        <v>20</v>
      </c>
      <c r="H2634" t="s">
        <v>1606</v>
      </c>
      <c r="I2634">
        <v>3050.38</v>
      </c>
      <c r="J2634">
        <v>3</v>
      </c>
      <c r="K2634">
        <v>1143.8900000000001</v>
      </c>
    </row>
    <row r="2635" spans="1:11" ht="16.5" x14ac:dyDescent="0.3">
      <c r="A2635" s="1">
        <v>42171</v>
      </c>
      <c r="B2635" s="5">
        <f>YEAR(Table1[[#This Row],[Order Date]])</f>
        <v>2015</v>
      </c>
      <c r="C2635" s="5">
        <f>MONTH(Table1[[#This Row],[Order Date]])</f>
        <v>6</v>
      </c>
      <c r="D2635" t="s">
        <v>567</v>
      </c>
      <c r="E2635" t="s">
        <v>149</v>
      </c>
      <c r="F2635" t="s">
        <v>39</v>
      </c>
      <c r="G2635" t="s">
        <v>40</v>
      </c>
      <c r="H2635" t="s">
        <v>494</v>
      </c>
      <c r="I2635">
        <v>133.97999999999999</v>
      </c>
      <c r="J2635">
        <v>2</v>
      </c>
      <c r="K2635">
        <v>33.5</v>
      </c>
    </row>
    <row r="2636" spans="1:11" ht="16.5" x14ac:dyDescent="0.3">
      <c r="A2636" s="1">
        <v>42173</v>
      </c>
      <c r="B2636" s="5">
        <f>YEAR(Table1[[#This Row],[Order Date]])</f>
        <v>2015</v>
      </c>
      <c r="C2636" s="5">
        <f>MONTH(Table1[[#This Row],[Order Date]])</f>
        <v>6</v>
      </c>
      <c r="D2636" t="s">
        <v>2117</v>
      </c>
      <c r="E2636" t="s">
        <v>95</v>
      </c>
      <c r="F2636" t="s">
        <v>11</v>
      </c>
      <c r="G2636" t="s">
        <v>12</v>
      </c>
      <c r="H2636" t="s">
        <v>2118</v>
      </c>
      <c r="I2636">
        <v>11.95</v>
      </c>
      <c r="J2636">
        <v>3</v>
      </c>
      <c r="K2636">
        <v>4.33</v>
      </c>
    </row>
    <row r="2637" spans="1:11" ht="16.5" x14ac:dyDescent="0.3">
      <c r="A2637" s="1">
        <v>42173</v>
      </c>
      <c r="B2637" s="5">
        <f>YEAR(Table1[[#This Row],[Order Date]])</f>
        <v>2015</v>
      </c>
      <c r="C2637" s="5">
        <f>MONTH(Table1[[#This Row],[Order Date]])</f>
        <v>6</v>
      </c>
      <c r="D2637" t="s">
        <v>2117</v>
      </c>
      <c r="E2637" t="s">
        <v>95</v>
      </c>
      <c r="F2637" t="s">
        <v>11</v>
      </c>
      <c r="G2637" t="s">
        <v>20</v>
      </c>
      <c r="H2637" t="s">
        <v>1647</v>
      </c>
      <c r="I2637">
        <v>4.54</v>
      </c>
      <c r="J2637">
        <v>7</v>
      </c>
      <c r="K2637">
        <v>-3.33</v>
      </c>
    </row>
    <row r="2638" spans="1:11" ht="16.5" x14ac:dyDescent="0.3">
      <c r="A2638" s="1">
        <v>42173</v>
      </c>
      <c r="B2638" s="5">
        <f>YEAR(Table1[[#This Row],[Order Date]])</f>
        <v>2015</v>
      </c>
      <c r="C2638" s="5">
        <f>MONTH(Table1[[#This Row],[Order Date]])</f>
        <v>6</v>
      </c>
      <c r="D2638" t="s">
        <v>2117</v>
      </c>
      <c r="E2638" t="s">
        <v>95</v>
      </c>
      <c r="F2638" t="s">
        <v>11</v>
      </c>
      <c r="G2638" t="s">
        <v>20</v>
      </c>
      <c r="H2638" t="s">
        <v>1993</v>
      </c>
      <c r="I2638">
        <v>9.16</v>
      </c>
      <c r="J2638">
        <v>2</v>
      </c>
      <c r="K2638">
        <v>-6.1</v>
      </c>
    </row>
    <row r="2639" spans="1:11" ht="16.5" x14ac:dyDescent="0.3">
      <c r="A2639" s="1">
        <v>42173</v>
      </c>
      <c r="B2639" s="5">
        <f>YEAR(Table1[[#This Row],[Order Date]])</f>
        <v>2015</v>
      </c>
      <c r="C2639" s="5">
        <f>MONTH(Table1[[#This Row],[Order Date]])</f>
        <v>6</v>
      </c>
      <c r="D2639" t="s">
        <v>2117</v>
      </c>
      <c r="E2639" t="s">
        <v>95</v>
      </c>
      <c r="F2639" t="s">
        <v>34</v>
      </c>
      <c r="G2639" t="s">
        <v>47</v>
      </c>
      <c r="H2639" t="s">
        <v>2015</v>
      </c>
      <c r="I2639">
        <v>75.36</v>
      </c>
      <c r="J2639">
        <v>5</v>
      </c>
      <c r="K2639">
        <v>20.72</v>
      </c>
    </row>
    <row r="2640" spans="1:11" ht="16.5" x14ac:dyDescent="0.3">
      <c r="A2640" s="1">
        <v>42173</v>
      </c>
      <c r="B2640" s="5">
        <f>YEAR(Table1[[#This Row],[Order Date]])</f>
        <v>2015</v>
      </c>
      <c r="C2640" s="5">
        <f>MONTH(Table1[[#This Row],[Order Date]])</f>
        <v>6</v>
      </c>
      <c r="D2640" t="s">
        <v>376</v>
      </c>
      <c r="E2640" t="s">
        <v>27</v>
      </c>
      <c r="F2640" t="s">
        <v>11</v>
      </c>
      <c r="G2640" t="s">
        <v>24</v>
      </c>
      <c r="H2640" t="s">
        <v>279</v>
      </c>
      <c r="I2640">
        <v>51.98</v>
      </c>
      <c r="J2640">
        <v>2</v>
      </c>
      <c r="K2640">
        <v>15.07</v>
      </c>
    </row>
    <row r="2641" spans="1:11" ht="16.5" x14ac:dyDescent="0.3">
      <c r="A2641" s="1">
        <v>42173</v>
      </c>
      <c r="B2641" s="5">
        <f>YEAR(Table1[[#This Row],[Order Date]])</f>
        <v>2015</v>
      </c>
      <c r="C2641" s="5">
        <f>MONTH(Table1[[#This Row],[Order Date]])</f>
        <v>6</v>
      </c>
      <c r="D2641" t="s">
        <v>1688</v>
      </c>
      <c r="E2641" t="s">
        <v>123</v>
      </c>
      <c r="F2641" t="s">
        <v>11</v>
      </c>
      <c r="G2641" t="s">
        <v>24</v>
      </c>
      <c r="H2641" t="s">
        <v>31</v>
      </c>
      <c r="I2641">
        <v>13.63</v>
      </c>
      <c r="J2641">
        <v>4</v>
      </c>
      <c r="K2641">
        <v>3.58</v>
      </c>
    </row>
    <row r="2642" spans="1:11" ht="16.5" x14ac:dyDescent="0.3">
      <c r="A2642" s="1">
        <v>42173</v>
      </c>
      <c r="B2642" s="5">
        <f>YEAR(Table1[[#This Row],[Order Date]])</f>
        <v>2015</v>
      </c>
      <c r="C2642" s="5">
        <f>MONTH(Table1[[#This Row],[Order Date]])</f>
        <v>6</v>
      </c>
      <c r="D2642" t="s">
        <v>1977</v>
      </c>
      <c r="E2642" t="s">
        <v>120</v>
      </c>
      <c r="F2642" t="s">
        <v>11</v>
      </c>
      <c r="G2642" t="s">
        <v>20</v>
      </c>
      <c r="H2642" t="s">
        <v>1377</v>
      </c>
      <c r="I2642">
        <v>6.13</v>
      </c>
      <c r="J2642">
        <v>3</v>
      </c>
      <c r="K2642">
        <v>-4.49</v>
      </c>
    </row>
    <row r="2643" spans="1:11" ht="16.5" x14ac:dyDescent="0.3">
      <c r="A2643" s="1">
        <v>42173</v>
      </c>
      <c r="B2643" s="5">
        <f>YEAR(Table1[[#This Row],[Order Date]])</f>
        <v>2015</v>
      </c>
      <c r="C2643" s="5">
        <f>MONTH(Table1[[#This Row],[Order Date]])</f>
        <v>6</v>
      </c>
      <c r="D2643" t="s">
        <v>1977</v>
      </c>
      <c r="E2643" t="s">
        <v>120</v>
      </c>
      <c r="F2643" t="s">
        <v>34</v>
      </c>
      <c r="G2643" t="s">
        <v>35</v>
      </c>
      <c r="H2643" t="s">
        <v>430</v>
      </c>
      <c r="I2643">
        <v>643.14</v>
      </c>
      <c r="J2643">
        <v>4</v>
      </c>
      <c r="K2643">
        <v>56.27</v>
      </c>
    </row>
    <row r="2644" spans="1:11" ht="16.5" x14ac:dyDescent="0.3">
      <c r="A2644" s="1">
        <v>42173</v>
      </c>
      <c r="B2644" s="5">
        <f>YEAR(Table1[[#This Row],[Order Date]])</f>
        <v>2015</v>
      </c>
      <c r="C2644" s="5">
        <f>MONTH(Table1[[#This Row],[Order Date]])</f>
        <v>6</v>
      </c>
      <c r="D2644" t="s">
        <v>1977</v>
      </c>
      <c r="E2644" t="s">
        <v>120</v>
      </c>
      <c r="F2644" t="s">
        <v>11</v>
      </c>
      <c r="G2644" t="s">
        <v>12</v>
      </c>
      <c r="H2644" t="s">
        <v>1096</v>
      </c>
      <c r="I2644">
        <v>20.74</v>
      </c>
      <c r="J2644">
        <v>4</v>
      </c>
      <c r="K2644">
        <v>7.26</v>
      </c>
    </row>
    <row r="2645" spans="1:11" ht="16.5" x14ac:dyDescent="0.3">
      <c r="A2645" s="1">
        <v>42173</v>
      </c>
      <c r="B2645" s="5">
        <f>YEAR(Table1[[#This Row],[Order Date]])</f>
        <v>2015</v>
      </c>
      <c r="C2645" s="5">
        <f>MONTH(Table1[[#This Row],[Order Date]])</f>
        <v>6</v>
      </c>
      <c r="D2645" t="s">
        <v>1121</v>
      </c>
      <c r="E2645" t="s">
        <v>55</v>
      </c>
      <c r="F2645" t="s">
        <v>34</v>
      </c>
      <c r="G2645" t="s">
        <v>47</v>
      </c>
      <c r="H2645" t="s">
        <v>1285</v>
      </c>
      <c r="I2645">
        <v>60.84</v>
      </c>
      <c r="J2645">
        <v>3</v>
      </c>
      <c r="K2645">
        <v>19.47</v>
      </c>
    </row>
    <row r="2646" spans="1:11" ht="16.5" x14ac:dyDescent="0.3">
      <c r="A2646" s="1">
        <v>42173</v>
      </c>
      <c r="B2646" s="5">
        <f>YEAR(Table1[[#This Row],[Order Date]])</f>
        <v>2015</v>
      </c>
      <c r="C2646" s="5">
        <f>MONTH(Table1[[#This Row],[Order Date]])</f>
        <v>6</v>
      </c>
      <c r="D2646" t="s">
        <v>1121</v>
      </c>
      <c r="E2646" t="s">
        <v>55</v>
      </c>
      <c r="F2646" t="s">
        <v>11</v>
      </c>
      <c r="G2646" t="s">
        <v>18</v>
      </c>
      <c r="H2646" t="s">
        <v>1572</v>
      </c>
      <c r="I2646">
        <v>450.04</v>
      </c>
      <c r="J2646">
        <v>2</v>
      </c>
      <c r="K2646">
        <v>58.51</v>
      </c>
    </row>
    <row r="2647" spans="1:11" ht="16.5" x14ac:dyDescent="0.3">
      <c r="A2647" s="1">
        <v>42173</v>
      </c>
      <c r="B2647" s="5">
        <f>YEAR(Table1[[#This Row],[Order Date]])</f>
        <v>2015</v>
      </c>
      <c r="C2647" s="5">
        <f>MONTH(Table1[[#This Row],[Order Date]])</f>
        <v>6</v>
      </c>
      <c r="D2647" t="s">
        <v>1121</v>
      </c>
      <c r="E2647" t="s">
        <v>55</v>
      </c>
      <c r="F2647" t="s">
        <v>11</v>
      </c>
      <c r="G2647" t="s">
        <v>20</v>
      </c>
      <c r="H2647" t="s">
        <v>2119</v>
      </c>
      <c r="I2647">
        <v>34.6</v>
      </c>
      <c r="J2647">
        <v>2</v>
      </c>
      <c r="K2647">
        <v>16.61</v>
      </c>
    </row>
    <row r="2648" spans="1:11" ht="16.5" x14ac:dyDescent="0.3">
      <c r="A2648" s="1">
        <v>42173</v>
      </c>
      <c r="B2648" s="5">
        <f>YEAR(Table1[[#This Row],[Order Date]])</f>
        <v>2015</v>
      </c>
      <c r="C2648" s="5">
        <f>MONTH(Table1[[#This Row],[Order Date]])</f>
        <v>6</v>
      </c>
      <c r="D2648" t="s">
        <v>1121</v>
      </c>
      <c r="E2648" t="s">
        <v>55</v>
      </c>
      <c r="F2648" t="s">
        <v>39</v>
      </c>
      <c r="G2648" t="s">
        <v>40</v>
      </c>
      <c r="H2648" t="s">
        <v>2109</v>
      </c>
      <c r="I2648">
        <v>467.97</v>
      </c>
      <c r="J2648">
        <v>3</v>
      </c>
      <c r="K2648">
        <v>140.38999999999999</v>
      </c>
    </row>
    <row r="2649" spans="1:11" ht="16.5" x14ac:dyDescent="0.3">
      <c r="A2649" s="1">
        <v>42173</v>
      </c>
      <c r="B2649" s="5">
        <f>YEAR(Table1[[#This Row],[Order Date]])</f>
        <v>2015</v>
      </c>
      <c r="C2649" s="5">
        <f>MONTH(Table1[[#This Row],[Order Date]])</f>
        <v>6</v>
      </c>
      <c r="D2649" t="s">
        <v>1121</v>
      </c>
      <c r="E2649" t="s">
        <v>55</v>
      </c>
      <c r="F2649" t="s">
        <v>11</v>
      </c>
      <c r="G2649" t="s">
        <v>20</v>
      </c>
      <c r="H2649" t="s">
        <v>2120</v>
      </c>
      <c r="I2649">
        <v>33.020000000000003</v>
      </c>
      <c r="J2649">
        <v>2</v>
      </c>
      <c r="K2649">
        <v>15.85</v>
      </c>
    </row>
    <row r="2650" spans="1:11" ht="16.5" x14ac:dyDescent="0.3">
      <c r="A2650" s="1">
        <v>42174</v>
      </c>
      <c r="B2650" s="5">
        <f>YEAR(Table1[[#This Row],[Order Date]])</f>
        <v>2015</v>
      </c>
      <c r="C2650" s="5">
        <f>MONTH(Table1[[#This Row],[Order Date]])</f>
        <v>6</v>
      </c>
      <c r="D2650" t="s">
        <v>1778</v>
      </c>
      <c r="E2650" t="s">
        <v>27</v>
      </c>
      <c r="F2650" t="s">
        <v>34</v>
      </c>
      <c r="G2650" t="s">
        <v>47</v>
      </c>
      <c r="H2650" t="s">
        <v>2121</v>
      </c>
      <c r="I2650">
        <v>12.56</v>
      </c>
      <c r="J2650">
        <v>2</v>
      </c>
      <c r="K2650">
        <v>4.0199999999999996</v>
      </c>
    </row>
    <row r="2651" spans="1:11" ht="16.5" x14ac:dyDescent="0.3">
      <c r="A2651" s="1">
        <v>42174</v>
      </c>
      <c r="B2651" s="5">
        <f>YEAR(Table1[[#This Row],[Order Date]])</f>
        <v>2015</v>
      </c>
      <c r="C2651" s="5">
        <f>MONTH(Table1[[#This Row],[Order Date]])</f>
        <v>6</v>
      </c>
      <c r="D2651" t="s">
        <v>1778</v>
      </c>
      <c r="E2651" t="s">
        <v>27</v>
      </c>
      <c r="F2651" t="s">
        <v>11</v>
      </c>
      <c r="G2651" t="s">
        <v>12</v>
      </c>
      <c r="H2651" t="s">
        <v>2122</v>
      </c>
      <c r="I2651">
        <v>6.48</v>
      </c>
      <c r="J2651">
        <v>1</v>
      </c>
      <c r="K2651">
        <v>3.11</v>
      </c>
    </row>
    <row r="2652" spans="1:11" ht="16.5" x14ac:dyDescent="0.3">
      <c r="A2652" s="1">
        <v>42174</v>
      </c>
      <c r="B2652" s="5">
        <f>YEAR(Table1[[#This Row],[Order Date]])</f>
        <v>2015</v>
      </c>
      <c r="C2652" s="5">
        <f>MONTH(Table1[[#This Row],[Order Date]])</f>
        <v>6</v>
      </c>
      <c r="D2652" t="s">
        <v>1778</v>
      </c>
      <c r="E2652" t="s">
        <v>27</v>
      </c>
      <c r="F2652" t="s">
        <v>11</v>
      </c>
      <c r="G2652" t="s">
        <v>63</v>
      </c>
      <c r="H2652" t="s">
        <v>543</v>
      </c>
      <c r="I2652">
        <v>186.69</v>
      </c>
      <c r="J2652">
        <v>3</v>
      </c>
      <c r="K2652">
        <v>87.74</v>
      </c>
    </row>
    <row r="2653" spans="1:11" ht="16.5" x14ac:dyDescent="0.3">
      <c r="A2653" s="1">
        <v>42174</v>
      </c>
      <c r="B2653" s="5">
        <f>YEAR(Table1[[#This Row],[Order Date]])</f>
        <v>2015</v>
      </c>
      <c r="C2653" s="5">
        <f>MONTH(Table1[[#This Row],[Order Date]])</f>
        <v>6</v>
      </c>
      <c r="D2653" t="s">
        <v>32</v>
      </c>
      <c r="E2653" t="s">
        <v>10</v>
      </c>
      <c r="F2653" t="s">
        <v>11</v>
      </c>
      <c r="G2653" t="s">
        <v>20</v>
      </c>
      <c r="H2653" t="s">
        <v>1649</v>
      </c>
      <c r="I2653">
        <v>5.79</v>
      </c>
      <c r="J2653">
        <v>2</v>
      </c>
      <c r="K2653">
        <v>-9.56</v>
      </c>
    </row>
    <row r="2654" spans="1:11" ht="16.5" x14ac:dyDescent="0.3">
      <c r="A2654" s="1">
        <v>42174</v>
      </c>
      <c r="B2654" s="5">
        <f>YEAR(Table1[[#This Row],[Order Date]])</f>
        <v>2015</v>
      </c>
      <c r="C2654" s="5">
        <f>MONTH(Table1[[#This Row],[Order Date]])</f>
        <v>6</v>
      </c>
      <c r="D2654" t="s">
        <v>973</v>
      </c>
      <c r="E2654" t="s">
        <v>10</v>
      </c>
      <c r="F2654" t="s">
        <v>11</v>
      </c>
      <c r="G2654" t="s">
        <v>18</v>
      </c>
      <c r="H2654" t="s">
        <v>144</v>
      </c>
      <c r="I2654">
        <v>228.92</v>
      </c>
      <c r="J2654">
        <v>5</v>
      </c>
      <c r="K2654">
        <v>14.31</v>
      </c>
    </row>
    <row r="2655" spans="1:11" ht="16.5" x14ac:dyDescent="0.3">
      <c r="A2655" s="1">
        <v>42174</v>
      </c>
      <c r="B2655" s="5">
        <f>YEAR(Table1[[#This Row],[Order Date]])</f>
        <v>2015</v>
      </c>
      <c r="C2655" s="5">
        <f>MONTH(Table1[[#This Row],[Order Date]])</f>
        <v>6</v>
      </c>
      <c r="D2655" t="s">
        <v>1181</v>
      </c>
      <c r="E2655" t="s">
        <v>23</v>
      </c>
      <c r="F2655" t="s">
        <v>11</v>
      </c>
      <c r="G2655" t="s">
        <v>16</v>
      </c>
      <c r="H2655" t="s">
        <v>2123</v>
      </c>
      <c r="I2655">
        <v>5.9</v>
      </c>
      <c r="J2655">
        <v>2</v>
      </c>
      <c r="K2655">
        <v>1.99</v>
      </c>
    </row>
    <row r="2656" spans="1:11" ht="16.5" x14ac:dyDescent="0.3">
      <c r="A2656" s="1">
        <v>42175</v>
      </c>
      <c r="B2656" s="5">
        <f>YEAR(Table1[[#This Row],[Order Date]])</f>
        <v>2015</v>
      </c>
      <c r="C2656" s="5">
        <f>MONTH(Table1[[#This Row],[Order Date]])</f>
        <v>6</v>
      </c>
      <c r="D2656" t="s">
        <v>2124</v>
      </c>
      <c r="E2656" t="s">
        <v>27</v>
      </c>
      <c r="F2656" t="s">
        <v>34</v>
      </c>
      <c r="G2656" t="s">
        <v>47</v>
      </c>
      <c r="H2656" t="s">
        <v>1545</v>
      </c>
      <c r="I2656">
        <v>257.64</v>
      </c>
      <c r="J2656">
        <v>6</v>
      </c>
      <c r="K2656">
        <v>100.48</v>
      </c>
    </row>
    <row r="2657" spans="1:11" ht="16.5" x14ac:dyDescent="0.3">
      <c r="A2657" s="1">
        <v>42175</v>
      </c>
      <c r="B2657" s="5">
        <f>YEAR(Table1[[#This Row],[Order Date]])</f>
        <v>2015</v>
      </c>
      <c r="C2657" s="5">
        <f>MONTH(Table1[[#This Row],[Order Date]])</f>
        <v>6</v>
      </c>
      <c r="D2657" t="s">
        <v>2124</v>
      </c>
      <c r="E2657" t="s">
        <v>27</v>
      </c>
      <c r="F2657" t="s">
        <v>39</v>
      </c>
      <c r="G2657" t="s">
        <v>40</v>
      </c>
      <c r="H2657" t="s">
        <v>721</v>
      </c>
      <c r="I2657">
        <v>125.98</v>
      </c>
      <c r="J2657">
        <v>3</v>
      </c>
      <c r="K2657">
        <v>47.24</v>
      </c>
    </row>
    <row r="2658" spans="1:11" ht="16.5" x14ac:dyDescent="0.3">
      <c r="A2658" s="1">
        <v>42175</v>
      </c>
      <c r="B2658" s="5">
        <f>YEAR(Table1[[#This Row],[Order Date]])</f>
        <v>2015</v>
      </c>
      <c r="C2658" s="5">
        <f>MONTH(Table1[[#This Row],[Order Date]])</f>
        <v>6</v>
      </c>
      <c r="D2658" t="s">
        <v>599</v>
      </c>
      <c r="E2658" t="s">
        <v>278</v>
      </c>
      <c r="F2658" t="s">
        <v>39</v>
      </c>
      <c r="G2658" t="s">
        <v>40</v>
      </c>
      <c r="H2658" t="s">
        <v>954</v>
      </c>
      <c r="I2658">
        <v>125.94</v>
      </c>
      <c r="J2658">
        <v>7</v>
      </c>
      <c r="K2658">
        <v>15.74</v>
      </c>
    </row>
    <row r="2659" spans="1:11" ht="16.5" x14ac:dyDescent="0.3">
      <c r="A2659" s="1">
        <v>42175</v>
      </c>
      <c r="B2659" s="5">
        <f>YEAR(Table1[[#This Row],[Order Date]])</f>
        <v>2015</v>
      </c>
      <c r="C2659" s="5">
        <f>MONTH(Table1[[#This Row],[Order Date]])</f>
        <v>6</v>
      </c>
      <c r="D2659" t="s">
        <v>917</v>
      </c>
      <c r="E2659" t="s">
        <v>23</v>
      </c>
      <c r="F2659" t="s">
        <v>39</v>
      </c>
      <c r="G2659" t="s">
        <v>52</v>
      </c>
      <c r="H2659" t="s">
        <v>2125</v>
      </c>
      <c r="I2659">
        <v>319.98</v>
      </c>
      <c r="J2659">
        <v>2</v>
      </c>
      <c r="K2659">
        <v>92</v>
      </c>
    </row>
    <row r="2660" spans="1:11" ht="16.5" x14ac:dyDescent="0.3">
      <c r="A2660" s="1">
        <v>42176</v>
      </c>
      <c r="B2660" s="5">
        <f>YEAR(Table1[[#This Row],[Order Date]])</f>
        <v>2015</v>
      </c>
      <c r="C2660" s="5">
        <f>MONTH(Table1[[#This Row],[Order Date]])</f>
        <v>6</v>
      </c>
      <c r="D2660" t="s">
        <v>915</v>
      </c>
      <c r="E2660" t="s">
        <v>123</v>
      </c>
      <c r="F2660" t="s">
        <v>39</v>
      </c>
      <c r="G2660" t="s">
        <v>40</v>
      </c>
      <c r="H2660" t="s">
        <v>415</v>
      </c>
      <c r="I2660">
        <v>107.98</v>
      </c>
      <c r="J2660">
        <v>3</v>
      </c>
      <c r="K2660">
        <v>37.79</v>
      </c>
    </row>
    <row r="2661" spans="1:11" ht="16.5" x14ac:dyDescent="0.3">
      <c r="A2661" s="1">
        <v>42177</v>
      </c>
      <c r="B2661" s="5">
        <f>YEAR(Table1[[#This Row],[Order Date]])</f>
        <v>2015</v>
      </c>
      <c r="C2661" s="5">
        <f>MONTH(Table1[[#This Row],[Order Date]])</f>
        <v>6</v>
      </c>
      <c r="D2661" t="s">
        <v>1012</v>
      </c>
      <c r="E2661" t="s">
        <v>296</v>
      </c>
      <c r="F2661" t="s">
        <v>11</v>
      </c>
      <c r="G2661" t="s">
        <v>43</v>
      </c>
      <c r="H2661" t="s">
        <v>1796</v>
      </c>
      <c r="I2661">
        <v>4.96</v>
      </c>
      <c r="J2661">
        <v>4</v>
      </c>
      <c r="K2661">
        <v>2.33</v>
      </c>
    </row>
    <row r="2662" spans="1:11" ht="16.5" x14ac:dyDescent="0.3">
      <c r="A2662" s="1">
        <v>42177</v>
      </c>
      <c r="B2662" s="5">
        <f>YEAR(Table1[[#This Row],[Order Date]])</f>
        <v>2015</v>
      </c>
      <c r="C2662" s="5">
        <f>MONTH(Table1[[#This Row],[Order Date]])</f>
        <v>6</v>
      </c>
      <c r="D2662" t="s">
        <v>220</v>
      </c>
      <c r="E2662" t="s">
        <v>15</v>
      </c>
      <c r="F2662" t="s">
        <v>34</v>
      </c>
      <c r="G2662" t="s">
        <v>145</v>
      </c>
      <c r="H2662" t="s">
        <v>1786</v>
      </c>
      <c r="I2662">
        <v>796.43</v>
      </c>
      <c r="J2662">
        <v>7</v>
      </c>
      <c r="K2662">
        <v>-525.64</v>
      </c>
    </row>
    <row r="2663" spans="1:11" ht="16.5" x14ac:dyDescent="0.3">
      <c r="A2663" s="1">
        <v>42177</v>
      </c>
      <c r="B2663" s="5">
        <f>YEAR(Table1[[#This Row],[Order Date]])</f>
        <v>2015</v>
      </c>
      <c r="C2663" s="5">
        <f>MONTH(Table1[[#This Row],[Order Date]])</f>
        <v>6</v>
      </c>
      <c r="D2663" t="s">
        <v>2126</v>
      </c>
      <c r="E2663" t="s">
        <v>149</v>
      </c>
      <c r="F2663" t="s">
        <v>11</v>
      </c>
      <c r="G2663" t="s">
        <v>20</v>
      </c>
      <c r="H2663" t="s">
        <v>2127</v>
      </c>
      <c r="I2663">
        <v>1217.57</v>
      </c>
      <c r="J2663">
        <v>2</v>
      </c>
      <c r="K2663">
        <v>456.59</v>
      </c>
    </row>
    <row r="2664" spans="1:11" ht="16.5" x14ac:dyDescent="0.3">
      <c r="A2664" s="1">
        <v>42178</v>
      </c>
      <c r="B2664" s="5">
        <f>YEAR(Table1[[#This Row],[Order Date]])</f>
        <v>2015</v>
      </c>
      <c r="C2664" s="5">
        <f>MONTH(Table1[[#This Row],[Order Date]])</f>
        <v>6</v>
      </c>
      <c r="D2664" t="s">
        <v>794</v>
      </c>
      <c r="E2664" t="s">
        <v>164</v>
      </c>
      <c r="F2664" t="s">
        <v>39</v>
      </c>
      <c r="G2664" t="s">
        <v>40</v>
      </c>
      <c r="H2664" t="s">
        <v>2128</v>
      </c>
      <c r="I2664">
        <v>201.57</v>
      </c>
      <c r="J2664">
        <v>4</v>
      </c>
      <c r="K2664">
        <v>22.68</v>
      </c>
    </row>
    <row r="2665" spans="1:11" ht="16.5" x14ac:dyDescent="0.3">
      <c r="A2665" s="1">
        <v>42178</v>
      </c>
      <c r="B2665" s="5">
        <f>YEAR(Table1[[#This Row],[Order Date]])</f>
        <v>2015</v>
      </c>
      <c r="C2665" s="5">
        <f>MONTH(Table1[[#This Row],[Order Date]])</f>
        <v>6</v>
      </c>
      <c r="D2665" t="s">
        <v>1122</v>
      </c>
      <c r="E2665" t="s">
        <v>27</v>
      </c>
      <c r="F2665" t="s">
        <v>39</v>
      </c>
      <c r="G2665" t="s">
        <v>40</v>
      </c>
      <c r="H2665" t="s">
        <v>1073</v>
      </c>
      <c r="I2665">
        <v>217.58</v>
      </c>
      <c r="J2665">
        <v>2</v>
      </c>
      <c r="K2665">
        <v>19.04</v>
      </c>
    </row>
    <row r="2666" spans="1:11" ht="16.5" x14ac:dyDescent="0.3">
      <c r="A2666" s="1">
        <v>42178</v>
      </c>
      <c r="B2666" s="5">
        <f>YEAR(Table1[[#This Row],[Order Date]])</f>
        <v>2015</v>
      </c>
      <c r="C2666" s="5">
        <f>MONTH(Table1[[#This Row],[Order Date]])</f>
        <v>6</v>
      </c>
      <c r="D2666" t="s">
        <v>1122</v>
      </c>
      <c r="E2666" t="s">
        <v>27</v>
      </c>
      <c r="F2666" t="s">
        <v>11</v>
      </c>
      <c r="G2666" t="s">
        <v>43</v>
      </c>
      <c r="H2666" t="s">
        <v>1784</v>
      </c>
      <c r="I2666">
        <v>5.43</v>
      </c>
      <c r="J2666">
        <v>3</v>
      </c>
      <c r="K2666">
        <v>1.79</v>
      </c>
    </row>
    <row r="2667" spans="1:11" ht="16.5" x14ac:dyDescent="0.3">
      <c r="A2667" s="1">
        <v>42178</v>
      </c>
      <c r="B2667" s="5">
        <f>YEAR(Table1[[#This Row],[Order Date]])</f>
        <v>2015</v>
      </c>
      <c r="C2667" s="5">
        <f>MONTH(Table1[[#This Row],[Order Date]])</f>
        <v>6</v>
      </c>
      <c r="D2667" t="s">
        <v>1122</v>
      </c>
      <c r="E2667" t="s">
        <v>27</v>
      </c>
      <c r="F2667" t="s">
        <v>39</v>
      </c>
      <c r="G2667" t="s">
        <v>40</v>
      </c>
      <c r="H2667" t="s">
        <v>1239</v>
      </c>
      <c r="I2667">
        <v>143.97999999999999</v>
      </c>
      <c r="J2667">
        <v>3</v>
      </c>
      <c r="K2667">
        <v>9</v>
      </c>
    </row>
    <row r="2668" spans="1:11" ht="16.5" x14ac:dyDescent="0.3">
      <c r="A2668" s="1">
        <v>42178</v>
      </c>
      <c r="B2668" s="5">
        <f>YEAR(Table1[[#This Row],[Order Date]])</f>
        <v>2015</v>
      </c>
      <c r="C2668" s="5">
        <f>MONTH(Table1[[#This Row],[Order Date]])</f>
        <v>6</v>
      </c>
      <c r="D2668" t="s">
        <v>684</v>
      </c>
      <c r="E2668" t="s">
        <v>30</v>
      </c>
      <c r="F2668" t="s">
        <v>34</v>
      </c>
      <c r="G2668" t="s">
        <v>47</v>
      </c>
      <c r="H2668" t="s">
        <v>2129</v>
      </c>
      <c r="I2668">
        <v>27.42</v>
      </c>
      <c r="J2668">
        <v>3</v>
      </c>
      <c r="K2668">
        <v>9.32</v>
      </c>
    </row>
    <row r="2669" spans="1:11" ht="16.5" x14ac:dyDescent="0.3">
      <c r="A2669" s="1">
        <v>42178</v>
      </c>
      <c r="B2669" s="5">
        <f>YEAR(Table1[[#This Row],[Order Date]])</f>
        <v>2015</v>
      </c>
      <c r="C2669" s="5">
        <f>MONTH(Table1[[#This Row],[Order Date]])</f>
        <v>6</v>
      </c>
      <c r="D2669" t="s">
        <v>684</v>
      </c>
      <c r="E2669" t="s">
        <v>30</v>
      </c>
      <c r="F2669" t="s">
        <v>11</v>
      </c>
      <c r="G2669" t="s">
        <v>20</v>
      </c>
      <c r="H2669" t="s">
        <v>666</v>
      </c>
      <c r="I2669">
        <v>165.98</v>
      </c>
      <c r="J2669">
        <v>1</v>
      </c>
      <c r="K2669">
        <v>74.69</v>
      </c>
    </row>
    <row r="2670" spans="1:11" ht="16.5" x14ac:dyDescent="0.3">
      <c r="A2670" s="1">
        <v>42178</v>
      </c>
      <c r="B2670" s="5">
        <f>YEAR(Table1[[#This Row],[Order Date]])</f>
        <v>2015</v>
      </c>
      <c r="C2670" s="5">
        <f>MONTH(Table1[[#This Row],[Order Date]])</f>
        <v>6</v>
      </c>
      <c r="D2670" t="s">
        <v>684</v>
      </c>
      <c r="E2670" t="s">
        <v>30</v>
      </c>
      <c r="F2670" t="s">
        <v>39</v>
      </c>
      <c r="G2670" t="s">
        <v>52</v>
      </c>
      <c r="H2670" t="s">
        <v>2130</v>
      </c>
      <c r="I2670">
        <v>75</v>
      </c>
      <c r="J2670">
        <v>3</v>
      </c>
      <c r="K2670">
        <v>18</v>
      </c>
    </row>
    <row r="2671" spans="1:11" ht="16.5" x14ac:dyDescent="0.3">
      <c r="A2671" s="1">
        <v>42180</v>
      </c>
      <c r="B2671" s="5">
        <f>YEAR(Table1[[#This Row],[Order Date]])</f>
        <v>2015</v>
      </c>
      <c r="C2671" s="5">
        <f>MONTH(Table1[[#This Row],[Order Date]])</f>
        <v>6</v>
      </c>
      <c r="D2671" t="s">
        <v>2131</v>
      </c>
      <c r="E2671" t="s">
        <v>23</v>
      </c>
      <c r="F2671" t="s">
        <v>11</v>
      </c>
      <c r="G2671" t="s">
        <v>12</v>
      </c>
      <c r="H2671" t="s">
        <v>481</v>
      </c>
      <c r="I2671">
        <v>31.1</v>
      </c>
      <c r="J2671">
        <v>6</v>
      </c>
      <c r="K2671">
        <v>10.89</v>
      </c>
    </row>
    <row r="2672" spans="1:11" ht="16.5" x14ac:dyDescent="0.3">
      <c r="A2672" s="1">
        <v>42180</v>
      </c>
      <c r="B2672" s="5">
        <f>YEAR(Table1[[#This Row],[Order Date]])</f>
        <v>2015</v>
      </c>
      <c r="C2672" s="5">
        <f>MONTH(Table1[[#This Row],[Order Date]])</f>
        <v>6</v>
      </c>
      <c r="D2672" t="s">
        <v>2131</v>
      </c>
      <c r="E2672" t="s">
        <v>23</v>
      </c>
      <c r="F2672" t="s">
        <v>11</v>
      </c>
      <c r="G2672" t="s">
        <v>18</v>
      </c>
      <c r="H2672" t="s">
        <v>1870</v>
      </c>
      <c r="I2672">
        <v>78.260000000000005</v>
      </c>
      <c r="J2672">
        <v>2</v>
      </c>
      <c r="K2672">
        <v>-17.61</v>
      </c>
    </row>
    <row r="2673" spans="1:11" ht="16.5" x14ac:dyDescent="0.3">
      <c r="A2673" s="1">
        <v>42180</v>
      </c>
      <c r="B2673" s="5">
        <f>YEAR(Table1[[#This Row],[Order Date]])</f>
        <v>2015</v>
      </c>
      <c r="C2673" s="5">
        <f>MONTH(Table1[[#This Row],[Order Date]])</f>
        <v>6</v>
      </c>
      <c r="D2673" t="s">
        <v>1448</v>
      </c>
      <c r="E2673" t="s">
        <v>27</v>
      </c>
      <c r="F2673" t="s">
        <v>34</v>
      </c>
      <c r="G2673" t="s">
        <v>47</v>
      </c>
      <c r="H2673" t="s">
        <v>1083</v>
      </c>
      <c r="I2673">
        <v>204.85</v>
      </c>
      <c r="J2673">
        <v>5</v>
      </c>
      <c r="K2673">
        <v>57.36</v>
      </c>
    </row>
    <row r="2674" spans="1:11" ht="16.5" x14ac:dyDescent="0.3">
      <c r="A2674" s="1">
        <v>42180</v>
      </c>
      <c r="B2674" s="5">
        <f>YEAR(Table1[[#This Row],[Order Date]])</f>
        <v>2015</v>
      </c>
      <c r="C2674" s="5">
        <f>MONTH(Table1[[#This Row],[Order Date]])</f>
        <v>6</v>
      </c>
      <c r="D2674" t="s">
        <v>1633</v>
      </c>
      <c r="E2674" t="s">
        <v>27</v>
      </c>
      <c r="F2674" t="s">
        <v>11</v>
      </c>
      <c r="G2674" t="s">
        <v>24</v>
      </c>
      <c r="H2674" t="s">
        <v>207</v>
      </c>
      <c r="I2674">
        <v>20.96</v>
      </c>
      <c r="J2674">
        <v>2</v>
      </c>
      <c r="K2674">
        <v>5.24</v>
      </c>
    </row>
    <row r="2675" spans="1:11" ht="16.5" x14ac:dyDescent="0.3">
      <c r="A2675" s="1">
        <v>42180</v>
      </c>
      <c r="B2675" s="5">
        <f>YEAR(Table1[[#This Row],[Order Date]])</f>
        <v>2015</v>
      </c>
      <c r="C2675" s="5">
        <f>MONTH(Table1[[#This Row],[Order Date]])</f>
        <v>6</v>
      </c>
      <c r="D2675" t="s">
        <v>1633</v>
      </c>
      <c r="E2675" t="s">
        <v>27</v>
      </c>
      <c r="F2675" t="s">
        <v>11</v>
      </c>
      <c r="G2675" t="s">
        <v>20</v>
      </c>
      <c r="H2675" t="s">
        <v>2022</v>
      </c>
      <c r="I2675">
        <v>88.75</v>
      </c>
      <c r="J2675">
        <v>3</v>
      </c>
      <c r="K2675">
        <v>27.74</v>
      </c>
    </row>
    <row r="2676" spans="1:11" ht="16.5" x14ac:dyDescent="0.3">
      <c r="A2676" s="1">
        <v>42180</v>
      </c>
      <c r="B2676" s="5">
        <f>YEAR(Table1[[#This Row],[Order Date]])</f>
        <v>2015</v>
      </c>
      <c r="C2676" s="5">
        <f>MONTH(Table1[[#This Row],[Order Date]])</f>
        <v>6</v>
      </c>
      <c r="D2676" t="s">
        <v>1633</v>
      </c>
      <c r="E2676" t="s">
        <v>27</v>
      </c>
      <c r="F2676" t="s">
        <v>11</v>
      </c>
      <c r="G2676" t="s">
        <v>18</v>
      </c>
      <c r="H2676" t="s">
        <v>1525</v>
      </c>
      <c r="I2676">
        <v>304.23</v>
      </c>
      <c r="J2676">
        <v>3</v>
      </c>
      <c r="K2676">
        <v>9.1300000000000008</v>
      </c>
    </row>
    <row r="2677" spans="1:11" ht="16.5" x14ac:dyDescent="0.3">
      <c r="A2677" s="1">
        <v>42180</v>
      </c>
      <c r="B2677" s="5">
        <f>YEAR(Table1[[#This Row],[Order Date]])</f>
        <v>2015</v>
      </c>
      <c r="C2677" s="5">
        <f>MONTH(Table1[[#This Row],[Order Date]])</f>
        <v>6</v>
      </c>
      <c r="D2677" t="s">
        <v>107</v>
      </c>
      <c r="E2677" t="s">
        <v>10</v>
      </c>
      <c r="F2677" t="s">
        <v>11</v>
      </c>
      <c r="G2677" t="s">
        <v>12</v>
      </c>
      <c r="H2677" t="s">
        <v>1052</v>
      </c>
      <c r="I2677">
        <v>47.95</v>
      </c>
      <c r="J2677">
        <v>3</v>
      </c>
      <c r="K2677">
        <v>16.18</v>
      </c>
    </row>
    <row r="2678" spans="1:11" ht="16.5" x14ac:dyDescent="0.3">
      <c r="A2678" s="1">
        <v>42180</v>
      </c>
      <c r="B2678" s="5">
        <f>YEAR(Table1[[#This Row],[Order Date]])</f>
        <v>2015</v>
      </c>
      <c r="C2678" s="5">
        <f>MONTH(Table1[[#This Row],[Order Date]])</f>
        <v>6</v>
      </c>
      <c r="D2678" t="s">
        <v>107</v>
      </c>
      <c r="E2678" t="s">
        <v>10</v>
      </c>
      <c r="F2678" t="s">
        <v>11</v>
      </c>
      <c r="G2678" t="s">
        <v>20</v>
      </c>
      <c r="H2678" t="s">
        <v>1577</v>
      </c>
      <c r="I2678">
        <v>0.98</v>
      </c>
      <c r="J2678">
        <v>2</v>
      </c>
      <c r="K2678">
        <v>-1.48</v>
      </c>
    </row>
    <row r="2679" spans="1:11" ht="16.5" x14ac:dyDescent="0.3">
      <c r="A2679" s="1">
        <v>42180</v>
      </c>
      <c r="B2679" s="5">
        <f>YEAR(Table1[[#This Row],[Order Date]])</f>
        <v>2015</v>
      </c>
      <c r="C2679" s="5">
        <f>MONTH(Table1[[#This Row],[Order Date]])</f>
        <v>6</v>
      </c>
      <c r="D2679" t="s">
        <v>107</v>
      </c>
      <c r="E2679" t="s">
        <v>10</v>
      </c>
      <c r="F2679" t="s">
        <v>34</v>
      </c>
      <c r="G2679" t="s">
        <v>47</v>
      </c>
      <c r="H2679" t="s">
        <v>132</v>
      </c>
      <c r="I2679">
        <v>75.38</v>
      </c>
      <c r="J2679">
        <v>9</v>
      </c>
      <c r="K2679">
        <v>-20.73</v>
      </c>
    </row>
    <row r="2680" spans="1:11" ht="16.5" x14ac:dyDescent="0.3">
      <c r="A2680" s="1">
        <v>42180</v>
      </c>
      <c r="B2680" s="5">
        <f>YEAR(Table1[[#This Row],[Order Date]])</f>
        <v>2015</v>
      </c>
      <c r="C2680" s="5">
        <f>MONTH(Table1[[#This Row],[Order Date]])</f>
        <v>6</v>
      </c>
      <c r="D2680" t="s">
        <v>107</v>
      </c>
      <c r="E2680" t="s">
        <v>10</v>
      </c>
      <c r="F2680" t="s">
        <v>11</v>
      </c>
      <c r="G2680" t="s">
        <v>16</v>
      </c>
      <c r="H2680" t="s">
        <v>584</v>
      </c>
      <c r="I2680">
        <v>4.6100000000000003</v>
      </c>
      <c r="J2680">
        <v>2</v>
      </c>
      <c r="K2680">
        <v>1.67</v>
      </c>
    </row>
    <row r="2681" spans="1:11" ht="16.5" x14ac:dyDescent="0.3">
      <c r="A2681" s="1">
        <v>42181</v>
      </c>
      <c r="B2681" s="5">
        <f>YEAR(Table1[[#This Row],[Order Date]])</f>
        <v>2015</v>
      </c>
      <c r="C2681" s="5">
        <f>MONTH(Table1[[#This Row],[Order Date]])</f>
        <v>6</v>
      </c>
      <c r="D2681" t="s">
        <v>593</v>
      </c>
      <c r="E2681" t="s">
        <v>110</v>
      </c>
      <c r="F2681" t="s">
        <v>39</v>
      </c>
      <c r="G2681" t="s">
        <v>52</v>
      </c>
      <c r="H2681" t="s">
        <v>1836</v>
      </c>
      <c r="I2681">
        <v>41.9</v>
      </c>
      <c r="J2681">
        <v>2</v>
      </c>
      <c r="K2681">
        <v>8.8000000000000007</v>
      </c>
    </row>
    <row r="2682" spans="1:11" ht="16.5" x14ac:dyDescent="0.3">
      <c r="A2682" s="1">
        <v>42181</v>
      </c>
      <c r="B2682" s="5">
        <f>YEAR(Table1[[#This Row],[Order Date]])</f>
        <v>2015</v>
      </c>
      <c r="C2682" s="5">
        <f>MONTH(Table1[[#This Row],[Order Date]])</f>
        <v>6</v>
      </c>
      <c r="D2682" t="s">
        <v>218</v>
      </c>
      <c r="E2682" t="s">
        <v>55</v>
      </c>
      <c r="F2682" t="s">
        <v>11</v>
      </c>
      <c r="G2682" t="s">
        <v>20</v>
      </c>
      <c r="H2682" t="s">
        <v>311</v>
      </c>
      <c r="I2682">
        <v>143.96</v>
      </c>
      <c r="J2682">
        <v>4</v>
      </c>
      <c r="K2682">
        <v>69.099999999999994</v>
      </c>
    </row>
    <row r="2683" spans="1:11" ht="16.5" x14ac:dyDescent="0.3">
      <c r="A2683" s="1">
        <v>42181</v>
      </c>
      <c r="B2683" s="5">
        <f>YEAR(Table1[[#This Row],[Order Date]])</f>
        <v>2015</v>
      </c>
      <c r="C2683" s="5">
        <f>MONTH(Table1[[#This Row],[Order Date]])</f>
        <v>6</v>
      </c>
      <c r="D2683" t="s">
        <v>218</v>
      </c>
      <c r="E2683" t="s">
        <v>55</v>
      </c>
      <c r="F2683" t="s">
        <v>11</v>
      </c>
      <c r="G2683" t="s">
        <v>18</v>
      </c>
      <c r="H2683" t="s">
        <v>1331</v>
      </c>
      <c r="I2683">
        <v>15.42</v>
      </c>
      <c r="J2683">
        <v>1</v>
      </c>
      <c r="K2683">
        <v>4.16</v>
      </c>
    </row>
    <row r="2684" spans="1:11" ht="16.5" x14ac:dyDescent="0.3">
      <c r="A2684" s="1">
        <v>42181</v>
      </c>
      <c r="B2684" s="5">
        <f>YEAR(Table1[[#This Row],[Order Date]])</f>
        <v>2015</v>
      </c>
      <c r="C2684" s="5">
        <f>MONTH(Table1[[#This Row],[Order Date]])</f>
        <v>6</v>
      </c>
      <c r="D2684" t="s">
        <v>218</v>
      </c>
      <c r="E2684" t="s">
        <v>55</v>
      </c>
      <c r="F2684" t="s">
        <v>11</v>
      </c>
      <c r="G2684" t="s">
        <v>20</v>
      </c>
      <c r="H2684" t="s">
        <v>1763</v>
      </c>
      <c r="I2684">
        <v>43.04</v>
      </c>
      <c r="J2684">
        <v>8</v>
      </c>
      <c r="K2684">
        <v>21.09</v>
      </c>
    </row>
    <row r="2685" spans="1:11" ht="16.5" x14ac:dyDescent="0.3">
      <c r="A2685" s="1">
        <v>42181</v>
      </c>
      <c r="B2685" s="5">
        <f>YEAR(Table1[[#This Row],[Order Date]])</f>
        <v>2015</v>
      </c>
      <c r="C2685" s="5">
        <f>MONTH(Table1[[#This Row],[Order Date]])</f>
        <v>6</v>
      </c>
      <c r="D2685" t="s">
        <v>218</v>
      </c>
      <c r="E2685" t="s">
        <v>55</v>
      </c>
      <c r="F2685" t="s">
        <v>34</v>
      </c>
      <c r="G2685" t="s">
        <v>35</v>
      </c>
      <c r="H2685" t="s">
        <v>2132</v>
      </c>
      <c r="I2685">
        <v>332.94</v>
      </c>
      <c r="J2685">
        <v>3</v>
      </c>
      <c r="K2685">
        <v>79.91</v>
      </c>
    </row>
    <row r="2686" spans="1:11" ht="16.5" x14ac:dyDescent="0.3">
      <c r="A2686" s="1">
        <v>42181</v>
      </c>
      <c r="B2686" s="5">
        <f>YEAR(Table1[[#This Row],[Order Date]])</f>
        <v>2015</v>
      </c>
      <c r="C2686" s="5">
        <f>MONTH(Table1[[#This Row],[Order Date]])</f>
        <v>6</v>
      </c>
      <c r="D2686" t="s">
        <v>1055</v>
      </c>
      <c r="E2686" t="s">
        <v>10</v>
      </c>
      <c r="F2686" t="s">
        <v>39</v>
      </c>
      <c r="G2686" t="s">
        <v>40</v>
      </c>
      <c r="H2686" t="s">
        <v>856</v>
      </c>
      <c r="I2686">
        <v>971.88</v>
      </c>
      <c r="J2686">
        <v>3</v>
      </c>
      <c r="K2686">
        <v>109.34</v>
      </c>
    </row>
    <row r="2687" spans="1:11" ht="16.5" x14ac:dyDescent="0.3">
      <c r="A2687" s="1">
        <v>42181</v>
      </c>
      <c r="B2687" s="5">
        <f>YEAR(Table1[[#This Row],[Order Date]])</f>
        <v>2015</v>
      </c>
      <c r="C2687" s="5">
        <f>MONTH(Table1[[#This Row],[Order Date]])</f>
        <v>6</v>
      </c>
      <c r="D2687" t="s">
        <v>1663</v>
      </c>
      <c r="E2687" t="s">
        <v>78</v>
      </c>
      <c r="F2687" t="s">
        <v>11</v>
      </c>
      <c r="G2687" t="s">
        <v>12</v>
      </c>
      <c r="H2687" t="s">
        <v>2133</v>
      </c>
      <c r="I2687">
        <v>43.06</v>
      </c>
      <c r="J2687">
        <v>9</v>
      </c>
      <c r="K2687">
        <v>15.61</v>
      </c>
    </row>
    <row r="2688" spans="1:11" ht="16.5" x14ac:dyDescent="0.3">
      <c r="A2688" s="1">
        <v>42183</v>
      </c>
      <c r="B2688" s="5">
        <f>YEAR(Table1[[#This Row],[Order Date]])</f>
        <v>2015</v>
      </c>
      <c r="C2688" s="5">
        <f>MONTH(Table1[[#This Row],[Order Date]])</f>
        <v>6</v>
      </c>
      <c r="D2688" t="s">
        <v>1776</v>
      </c>
      <c r="E2688" t="s">
        <v>95</v>
      </c>
      <c r="F2688" t="s">
        <v>11</v>
      </c>
      <c r="G2688" t="s">
        <v>16</v>
      </c>
      <c r="H2688" t="s">
        <v>348</v>
      </c>
      <c r="I2688">
        <v>5.9</v>
      </c>
      <c r="J2688">
        <v>2</v>
      </c>
      <c r="K2688">
        <v>1.99</v>
      </c>
    </row>
    <row r="2689" spans="1:11" ht="16.5" x14ac:dyDescent="0.3">
      <c r="A2689" s="1">
        <v>42183</v>
      </c>
      <c r="B2689" s="5">
        <f>YEAR(Table1[[#This Row],[Order Date]])</f>
        <v>2015</v>
      </c>
      <c r="C2689" s="5">
        <f>MONTH(Table1[[#This Row],[Order Date]])</f>
        <v>6</v>
      </c>
      <c r="D2689" t="s">
        <v>1776</v>
      </c>
      <c r="E2689" t="s">
        <v>95</v>
      </c>
      <c r="F2689" t="s">
        <v>34</v>
      </c>
      <c r="G2689" t="s">
        <v>47</v>
      </c>
      <c r="H2689" t="s">
        <v>670</v>
      </c>
      <c r="I2689">
        <v>621.76</v>
      </c>
      <c r="J2689">
        <v>4</v>
      </c>
      <c r="K2689">
        <v>46.63</v>
      </c>
    </row>
    <row r="2690" spans="1:11" ht="16.5" x14ac:dyDescent="0.3">
      <c r="A2690" s="1">
        <v>42183</v>
      </c>
      <c r="B2690" s="5">
        <f>YEAR(Table1[[#This Row],[Order Date]])</f>
        <v>2015</v>
      </c>
      <c r="C2690" s="5">
        <f>MONTH(Table1[[#This Row],[Order Date]])</f>
        <v>6</v>
      </c>
      <c r="D2690" t="s">
        <v>1163</v>
      </c>
      <c r="E2690" t="s">
        <v>78</v>
      </c>
      <c r="F2690" t="s">
        <v>11</v>
      </c>
      <c r="G2690" t="s">
        <v>12</v>
      </c>
      <c r="H2690" t="s">
        <v>708</v>
      </c>
      <c r="I2690">
        <v>15.55</v>
      </c>
      <c r="J2690">
        <v>3</v>
      </c>
      <c r="K2690">
        <v>5.44</v>
      </c>
    </row>
    <row r="2691" spans="1:11" ht="16.5" x14ac:dyDescent="0.3">
      <c r="A2691" s="1">
        <v>42183</v>
      </c>
      <c r="B2691" s="5">
        <f>YEAR(Table1[[#This Row],[Order Date]])</f>
        <v>2015</v>
      </c>
      <c r="C2691" s="5">
        <f>MONTH(Table1[[#This Row],[Order Date]])</f>
        <v>6</v>
      </c>
      <c r="D2691" t="s">
        <v>1163</v>
      </c>
      <c r="E2691" t="s">
        <v>78</v>
      </c>
      <c r="F2691" t="s">
        <v>34</v>
      </c>
      <c r="G2691" t="s">
        <v>74</v>
      </c>
      <c r="H2691" t="s">
        <v>2134</v>
      </c>
      <c r="I2691">
        <v>482.94</v>
      </c>
      <c r="J2691">
        <v>6</v>
      </c>
      <c r="K2691">
        <v>-376.69</v>
      </c>
    </row>
    <row r="2692" spans="1:11" ht="16.5" x14ac:dyDescent="0.3">
      <c r="A2692" s="1">
        <v>42183</v>
      </c>
      <c r="B2692" s="5">
        <f>YEAR(Table1[[#This Row],[Order Date]])</f>
        <v>2015</v>
      </c>
      <c r="C2692" s="5">
        <f>MONTH(Table1[[#This Row],[Order Date]])</f>
        <v>6</v>
      </c>
      <c r="D2692" t="s">
        <v>413</v>
      </c>
      <c r="E2692" t="s">
        <v>30</v>
      </c>
      <c r="F2692" t="s">
        <v>11</v>
      </c>
      <c r="G2692" t="s">
        <v>20</v>
      </c>
      <c r="H2692" t="s">
        <v>888</v>
      </c>
      <c r="I2692">
        <v>119.56</v>
      </c>
      <c r="J2692">
        <v>2</v>
      </c>
      <c r="K2692">
        <v>55</v>
      </c>
    </row>
    <row r="2693" spans="1:11" ht="16.5" x14ac:dyDescent="0.3">
      <c r="A2693" s="1">
        <v>42183</v>
      </c>
      <c r="B2693" s="5">
        <f>YEAR(Table1[[#This Row],[Order Date]])</f>
        <v>2015</v>
      </c>
      <c r="C2693" s="5">
        <f>MONTH(Table1[[#This Row],[Order Date]])</f>
        <v>6</v>
      </c>
      <c r="D2693" t="s">
        <v>413</v>
      </c>
      <c r="E2693" t="s">
        <v>30</v>
      </c>
      <c r="F2693" t="s">
        <v>11</v>
      </c>
      <c r="G2693" t="s">
        <v>24</v>
      </c>
      <c r="H2693" t="s">
        <v>2135</v>
      </c>
      <c r="I2693">
        <v>140.75</v>
      </c>
      <c r="J2693">
        <v>5</v>
      </c>
      <c r="K2693">
        <v>42.23</v>
      </c>
    </row>
    <row r="2694" spans="1:11" ht="16.5" x14ac:dyDescent="0.3">
      <c r="A2694" s="1">
        <v>42184</v>
      </c>
      <c r="B2694" s="5">
        <f>YEAR(Table1[[#This Row],[Order Date]])</f>
        <v>2015</v>
      </c>
      <c r="C2694" s="5">
        <f>MONTH(Table1[[#This Row],[Order Date]])</f>
        <v>6</v>
      </c>
      <c r="D2694" t="s">
        <v>768</v>
      </c>
      <c r="E2694" t="s">
        <v>23</v>
      </c>
      <c r="F2694" t="s">
        <v>34</v>
      </c>
      <c r="G2694" t="s">
        <v>47</v>
      </c>
      <c r="H2694" t="s">
        <v>1646</v>
      </c>
      <c r="I2694">
        <v>20.100000000000001</v>
      </c>
      <c r="J2694">
        <v>1</v>
      </c>
      <c r="K2694">
        <v>1.76</v>
      </c>
    </row>
    <row r="2695" spans="1:11" ht="16.5" x14ac:dyDescent="0.3">
      <c r="A2695" s="1">
        <v>42184</v>
      </c>
      <c r="B2695" s="5">
        <f>YEAR(Table1[[#This Row],[Order Date]])</f>
        <v>2015</v>
      </c>
      <c r="C2695" s="5">
        <f>MONTH(Table1[[#This Row],[Order Date]])</f>
        <v>6</v>
      </c>
      <c r="D2695" t="s">
        <v>514</v>
      </c>
      <c r="E2695" t="s">
        <v>149</v>
      </c>
      <c r="F2695" t="s">
        <v>11</v>
      </c>
      <c r="G2695" t="s">
        <v>12</v>
      </c>
      <c r="H2695" t="s">
        <v>2136</v>
      </c>
      <c r="I2695">
        <v>24.96</v>
      </c>
      <c r="J2695">
        <v>4</v>
      </c>
      <c r="K2695">
        <v>11.23</v>
      </c>
    </row>
    <row r="2696" spans="1:11" ht="16.5" x14ac:dyDescent="0.3">
      <c r="A2696" s="1">
        <v>42184</v>
      </c>
      <c r="B2696" s="5">
        <f>YEAR(Table1[[#This Row],[Order Date]])</f>
        <v>2015</v>
      </c>
      <c r="C2696" s="5">
        <f>MONTH(Table1[[#This Row],[Order Date]])</f>
        <v>6</v>
      </c>
      <c r="D2696" t="s">
        <v>1023</v>
      </c>
      <c r="E2696" t="s">
        <v>149</v>
      </c>
      <c r="F2696" t="s">
        <v>34</v>
      </c>
      <c r="G2696" t="s">
        <v>35</v>
      </c>
      <c r="H2696" t="s">
        <v>371</v>
      </c>
      <c r="I2696">
        <v>117.88</v>
      </c>
      <c r="J2696">
        <v>1</v>
      </c>
      <c r="K2696">
        <v>1.31</v>
      </c>
    </row>
    <row r="2697" spans="1:11" ht="16.5" x14ac:dyDescent="0.3">
      <c r="A2697" s="1">
        <v>42184</v>
      </c>
      <c r="B2697" s="5">
        <f>YEAR(Table1[[#This Row],[Order Date]])</f>
        <v>2015</v>
      </c>
      <c r="C2697" s="5">
        <f>MONTH(Table1[[#This Row],[Order Date]])</f>
        <v>6</v>
      </c>
      <c r="D2697" t="s">
        <v>305</v>
      </c>
      <c r="E2697" t="s">
        <v>996</v>
      </c>
      <c r="F2697" t="s">
        <v>39</v>
      </c>
      <c r="G2697" t="s">
        <v>40</v>
      </c>
      <c r="H2697" t="s">
        <v>347</v>
      </c>
      <c r="I2697">
        <v>269.98</v>
      </c>
      <c r="J2697">
        <v>2</v>
      </c>
      <c r="K2697">
        <v>72.89</v>
      </c>
    </row>
    <row r="2698" spans="1:11" ht="16.5" x14ac:dyDescent="0.3">
      <c r="A2698" s="1">
        <v>42187</v>
      </c>
      <c r="B2698" s="5">
        <f>YEAR(Table1[[#This Row],[Order Date]])</f>
        <v>2015</v>
      </c>
      <c r="C2698" s="5">
        <f>MONTH(Table1[[#This Row],[Order Date]])</f>
        <v>7</v>
      </c>
      <c r="D2698" t="s">
        <v>289</v>
      </c>
      <c r="E2698" t="s">
        <v>10</v>
      </c>
      <c r="F2698" t="s">
        <v>11</v>
      </c>
      <c r="G2698" t="s">
        <v>92</v>
      </c>
      <c r="H2698" t="s">
        <v>199</v>
      </c>
      <c r="I2698">
        <v>32.78</v>
      </c>
      <c r="J2698">
        <v>4</v>
      </c>
      <c r="K2698">
        <v>-85.24</v>
      </c>
    </row>
    <row r="2699" spans="1:11" ht="16.5" x14ac:dyDescent="0.3">
      <c r="A2699" s="1">
        <v>42187</v>
      </c>
      <c r="B2699" s="5">
        <f>YEAR(Table1[[#This Row],[Order Date]])</f>
        <v>2015</v>
      </c>
      <c r="C2699" s="5">
        <f>MONTH(Table1[[#This Row],[Order Date]])</f>
        <v>7</v>
      </c>
      <c r="D2699" t="s">
        <v>2137</v>
      </c>
      <c r="E2699" t="s">
        <v>15</v>
      </c>
      <c r="F2699" t="s">
        <v>34</v>
      </c>
      <c r="G2699" t="s">
        <v>35</v>
      </c>
      <c r="H2699" t="s">
        <v>1982</v>
      </c>
      <c r="I2699">
        <v>408.42</v>
      </c>
      <c r="J2699">
        <v>2</v>
      </c>
      <c r="K2699">
        <v>-5.83</v>
      </c>
    </row>
    <row r="2700" spans="1:11" ht="16.5" x14ac:dyDescent="0.3">
      <c r="A2700" s="1">
        <v>42187</v>
      </c>
      <c r="B2700" s="5">
        <f>YEAR(Table1[[#This Row],[Order Date]])</f>
        <v>2015</v>
      </c>
      <c r="C2700" s="5">
        <f>MONTH(Table1[[#This Row],[Order Date]])</f>
        <v>7</v>
      </c>
      <c r="D2700" t="s">
        <v>2137</v>
      </c>
      <c r="E2700" t="s">
        <v>15</v>
      </c>
      <c r="F2700" t="s">
        <v>34</v>
      </c>
      <c r="G2700" t="s">
        <v>35</v>
      </c>
      <c r="H2700" t="s">
        <v>1480</v>
      </c>
      <c r="I2700">
        <v>382.12</v>
      </c>
      <c r="J2700">
        <v>6</v>
      </c>
      <c r="K2700">
        <v>-92.8</v>
      </c>
    </row>
    <row r="2701" spans="1:11" ht="16.5" x14ac:dyDescent="0.3">
      <c r="A2701" s="1">
        <v>42187</v>
      </c>
      <c r="B2701" s="5">
        <f>YEAR(Table1[[#This Row],[Order Date]])</f>
        <v>2015</v>
      </c>
      <c r="C2701" s="5">
        <f>MONTH(Table1[[#This Row],[Order Date]])</f>
        <v>7</v>
      </c>
      <c r="D2701" t="s">
        <v>2137</v>
      </c>
      <c r="E2701" t="s">
        <v>15</v>
      </c>
      <c r="F2701" t="s">
        <v>11</v>
      </c>
      <c r="G2701" t="s">
        <v>18</v>
      </c>
      <c r="H2701" t="s">
        <v>1847</v>
      </c>
      <c r="I2701">
        <v>68.599999999999994</v>
      </c>
      <c r="J2701">
        <v>5</v>
      </c>
      <c r="K2701">
        <v>6</v>
      </c>
    </row>
    <row r="2702" spans="1:11" ht="16.5" x14ac:dyDescent="0.3">
      <c r="A2702" s="1">
        <v>42187</v>
      </c>
      <c r="B2702" s="5">
        <f>YEAR(Table1[[#This Row],[Order Date]])</f>
        <v>2015</v>
      </c>
      <c r="C2702" s="5">
        <f>MONTH(Table1[[#This Row],[Order Date]])</f>
        <v>7</v>
      </c>
      <c r="D2702" t="s">
        <v>2137</v>
      </c>
      <c r="E2702" t="s">
        <v>15</v>
      </c>
      <c r="F2702" t="s">
        <v>11</v>
      </c>
      <c r="G2702" t="s">
        <v>18</v>
      </c>
      <c r="H2702" t="s">
        <v>1549</v>
      </c>
      <c r="I2702">
        <v>435.5</v>
      </c>
      <c r="J2702">
        <v>3</v>
      </c>
      <c r="K2702">
        <v>48.99</v>
      </c>
    </row>
    <row r="2703" spans="1:11" ht="16.5" x14ac:dyDescent="0.3">
      <c r="A2703" s="1">
        <v>42187</v>
      </c>
      <c r="B2703" s="5">
        <f>YEAR(Table1[[#This Row],[Order Date]])</f>
        <v>2015</v>
      </c>
      <c r="C2703" s="5">
        <f>MONTH(Table1[[#This Row],[Order Date]])</f>
        <v>7</v>
      </c>
      <c r="D2703" t="s">
        <v>2137</v>
      </c>
      <c r="E2703" t="s">
        <v>15</v>
      </c>
      <c r="F2703" t="s">
        <v>11</v>
      </c>
      <c r="G2703" t="s">
        <v>12</v>
      </c>
      <c r="H2703" t="s">
        <v>1065</v>
      </c>
      <c r="I2703">
        <v>11.17</v>
      </c>
      <c r="J2703">
        <v>2</v>
      </c>
      <c r="K2703">
        <v>3.77</v>
      </c>
    </row>
    <row r="2704" spans="1:11" ht="16.5" x14ac:dyDescent="0.3">
      <c r="A2704" s="1">
        <v>42187</v>
      </c>
      <c r="B2704" s="5">
        <f>YEAR(Table1[[#This Row],[Order Date]])</f>
        <v>2015</v>
      </c>
      <c r="C2704" s="5">
        <f>MONTH(Table1[[#This Row],[Order Date]])</f>
        <v>7</v>
      </c>
      <c r="D2704" t="s">
        <v>1178</v>
      </c>
      <c r="E2704" t="s">
        <v>123</v>
      </c>
      <c r="F2704" t="s">
        <v>11</v>
      </c>
      <c r="G2704" t="s">
        <v>12</v>
      </c>
      <c r="H2704" t="s">
        <v>625</v>
      </c>
      <c r="I2704">
        <v>11.95</v>
      </c>
      <c r="J2704">
        <v>3</v>
      </c>
      <c r="K2704">
        <v>4.03</v>
      </c>
    </row>
    <row r="2705" spans="1:11" ht="16.5" x14ac:dyDescent="0.3">
      <c r="A2705" s="1">
        <v>42187</v>
      </c>
      <c r="B2705" s="5">
        <f>YEAR(Table1[[#This Row],[Order Date]])</f>
        <v>2015</v>
      </c>
      <c r="C2705" s="5">
        <f>MONTH(Table1[[#This Row],[Order Date]])</f>
        <v>7</v>
      </c>
      <c r="D2705" t="s">
        <v>1178</v>
      </c>
      <c r="E2705" t="s">
        <v>123</v>
      </c>
      <c r="F2705" t="s">
        <v>11</v>
      </c>
      <c r="G2705" t="s">
        <v>12</v>
      </c>
      <c r="H2705" t="s">
        <v>331</v>
      </c>
      <c r="I2705">
        <v>15.55</v>
      </c>
      <c r="J2705">
        <v>3</v>
      </c>
      <c r="K2705">
        <v>5.64</v>
      </c>
    </row>
    <row r="2706" spans="1:11" ht="16.5" x14ac:dyDescent="0.3">
      <c r="A2706" s="1">
        <v>42187</v>
      </c>
      <c r="B2706" s="5">
        <f>YEAR(Table1[[#This Row],[Order Date]])</f>
        <v>2015</v>
      </c>
      <c r="C2706" s="5">
        <f>MONTH(Table1[[#This Row],[Order Date]])</f>
        <v>7</v>
      </c>
      <c r="D2706" t="s">
        <v>215</v>
      </c>
      <c r="E2706" t="s">
        <v>149</v>
      </c>
      <c r="F2706" t="s">
        <v>11</v>
      </c>
      <c r="G2706" t="s">
        <v>12</v>
      </c>
      <c r="H2706" t="s">
        <v>455</v>
      </c>
      <c r="I2706">
        <v>19.440000000000001</v>
      </c>
      <c r="J2706">
        <v>3</v>
      </c>
      <c r="K2706">
        <v>9.33</v>
      </c>
    </row>
    <row r="2707" spans="1:11" ht="16.5" x14ac:dyDescent="0.3">
      <c r="A2707" s="1">
        <v>42187</v>
      </c>
      <c r="B2707" s="5">
        <f>YEAR(Table1[[#This Row],[Order Date]])</f>
        <v>2015</v>
      </c>
      <c r="C2707" s="5">
        <f>MONTH(Table1[[#This Row],[Order Date]])</f>
        <v>7</v>
      </c>
      <c r="D2707" t="s">
        <v>1327</v>
      </c>
      <c r="E2707" t="s">
        <v>245</v>
      </c>
      <c r="F2707" t="s">
        <v>39</v>
      </c>
      <c r="G2707" t="s">
        <v>40</v>
      </c>
      <c r="H2707" t="s">
        <v>745</v>
      </c>
      <c r="I2707">
        <v>74.239999999999995</v>
      </c>
      <c r="J2707">
        <v>1</v>
      </c>
      <c r="K2707">
        <v>8.35</v>
      </c>
    </row>
    <row r="2708" spans="1:11" ht="16.5" x14ac:dyDescent="0.3">
      <c r="A2708" s="1">
        <v>42187</v>
      </c>
      <c r="B2708" s="5">
        <f>YEAR(Table1[[#This Row],[Order Date]])</f>
        <v>2015</v>
      </c>
      <c r="C2708" s="5">
        <f>MONTH(Table1[[#This Row],[Order Date]])</f>
        <v>7</v>
      </c>
      <c r="D2708" t="s">
        <v>1327</v>
      </c>
      <c r="E2708" t="s">
        <v>245</v>
      </c>
      <c r="F2708" t="s">
        <v>34</v>
      </c>
      <c r="G2708" t="s">
        <v>47</v>
      </c>
      <c r="H2708" t="s">
        <v>688</v>
      </c>
      <c r="I2708">
        <v>159.84</v>
      </c>
      <c r="J2708">
        <v>10</v>
      </c>
      <c r="K2708">
        <v>45.95</v>
      </c>
    </row>
    <row r="2709" spans="1:11" ht="16.5" x14ac:dyDescent="0.3">
      <c r="A2709" s="1">
        <v>42187</v>
      </c>
      <c r="B2709" s="5">
        <f>YEAR(Table1[[#This Row],[Order Date]])</f>
        <v>2015</v>
      </c>
      <c r="C2709" s="5">
        <f>MONTH(Table1[[#This Row],[Order Date]])</f>
        <v>7</v>
      </c>
      <c r="D2709" t="s">
        <v>1327</v>
      </c>
      <c r="E2709" t="s">
        <v>245</v>
      </c>
      <c r="F2709" t="s">
        <v>11</v>
      </c>
      <c r="G2709" t="s">
        <v>20</v>
      </c>
      <c r="H2709" t="s">
        <v>189</v>
      </c>
      <c r="I2709">
        <v>2.89</v>
      </c>
      <c r="J2709">
        <v>2</v>
      </c>
      <c r="K2709">
        <v>-2.31</v>
      </c>
    </row>
    <row r="2710" spans="1:11" ht="16.5" x14ac:dyDescent="0.3">
      <c r="A2710" s="1">
        <v>42187</v>
      </c>
      <c r="B2710" s="5">
        <f>YEAR(Table1[[#This Row],[Order Date]])</f>
        <v>2015</v>
      </c>
      <c r="C2710" s="5">
        <f>MONTH(Table1[[#This Row],[Order Date]])</f>
        <v>7</v>
      </c>
      <c r="D2710" t="s">
        <v>1327</v>
      </c>
      <c r="E2710" t="s">
        <v>245</v>
      </c>
      <c r="F2710" t="s">
        <v>11</v>
      </c>
      <c r="G2710" t="s">
        <v>12</v>
      </c>
      <c r="H2710" t="s">
        <v>2076</v>
      </c>
      <c r="I2710">
        <v>9.39</v>
      </c>
      <c r="J2710">
        <v>2</v>
      </c>
      <c r="K2710">
        <v>3.29</v>
      </c>
    </row>
    <row r="2711" spans="1:11" ht="16.5" x14ac:dyDescent="0.3">
      <c r="A2711" s="1">
        <v>42188</v>
      </c>
      <c r="B2711" s="5">
        <f>YEAR(Table1[[#This Row],[Order Date]])</f>
        <v>2015</v>
      </c>
      <c r="C2711" s="5">
        <f>MONTH(Table1[[#This Row],[Order Date]])</f>
        <v>7</v>
      </c>
      <c r="D2711" t="s">
        <v>2138</v>
      </c>
      <c r="E2711" t="s">
        <v>33</v>
      </c>
      <c r="F2711" t="s">
        <v>34</v>
      </c>
      <c r="G2711" t="s">
        <v>35</v>
      </c>
      <c r="H2711" t="s">
        <v>2139</v>
      </c>
      <c r="I2711">
        <v>70.98</v>
      </c>
      <c r="J2711">
        <v>1</v>
      </c>
      <c r="K2711">
        <v>4.97</v>
      </c>
    </row>
    <row r="2712" spans="1:11" ht="16.5" x14ac:dyDescent="0.3">
      <c r="A2712" s="1">
        <v>42188</v>
      </c>
      <c r="B2712" s="5">
        <f>YEAR(Table1[[#This Row],[Order Date]])</f>
        <v>2015</v>
      </c>
      <c r="C2712" s="5">
        <f>MONTH(Table1[[#This Row],[Order Date]])</f>
        <v>7</v>
      </c>
      <c r="D2712" t="s">
        <v>2138</v>
      </c>
      <c r="E2712" t="s">
        <v>33</v>
      </c>
      <c r="F2712" t="s">
        <v>11</v>
      </c>
      <c r="G2712" t="s">
        <v>16</v>
      </c>
      <c r="H2712" t="s">
        <v>814</v>
      </c>
      <c r="I2712">
        <v>294.93</v>
      </c>
      <c r="J2712">
        <v>3</v>
      </c>
      <c r="K2712">
        <v>144.52000000000001</v>
      </c>
    </row>
    <row r="2713" spans="1:11" ht="16.5" x14ac:dyDescent="0.3">
      <c r="A2713" s="1">
        <v>42188</v>
      </c>
      <c r="B2713" s="5">
        <f>YEAR(Table1[[#This Row],[Order Date]])</f>
        <v>2015</v>
      </c>
      <c r="C2713" s="5">
        <f>MONTH(Table1[[#This Row],[Order Date]])</f>
        <v>7</v>
      </c>
      <c r="D2713" t="s">
        <v>1544</v>
      </c>
      <c r="E2713" t="s">
        <v>23</v>
      </c>
      <c r="F2713" t="s">
        <v>34</v>
      </c>
      <c r="G2713" t="s">
        <v>47</v>
      </c>
      <c r="H2713" t="s">
        <v>2140</v>
      </c>
      <c r="I2713">
        <v>168.46</v>
      </c>
      <c r="J2713">
        <v>2</v>
      </c>
      <c r="K2713">
        <v>-29.48</v>
      </c>
    </row>
    <row r="2714" spans="1:11" ht="16.5" x14ac:dyDescent="0.3">
      <c r="A2714" s="1">
        <v>42188</v>
      </c>
      <c r="B2714" s="5">
        <f>YEAR(Table1[[#This Row],[Order Date]])</f>
        <v>2015</v>
      </c>
      <c r="C2714" s="5">
        <f>MONTH(Table1[[#This Row],[Order Date]])</f>
        <v>7</v>
      </c>
      <c r="D2714" t="s">
        <v>1544</v>
      </c>
      <c r="E2714" t="s">
        <v>23</v>
      </c>
      <c r="F2714" t="s">
        <v>11</v>
      </c>
      <c r="G2714" t="s">
        <v>12</v>
      </c>
      <c r="H2714" t="s">
        <v>2141</v>
      </c>
      <c r="I2714">
        <v>6.72</v>
      </c>
      <c r="J2714">
        <v>2</v>
      </c>
      <c r="K2714">
        <v>2.44</v>
      </c>
    </row>
    <row r="2715" spans="1:11" ht="16.5" x14ac:dyDescent="0.3">
      <c r="A2715" s="1">
        <v>42188</v>
      </c>
      <c r="B2715" s="5">
        <f>YEAR(Table1[[#This Row],[Order Date]])</f>
        <v>2015</v>
      </c>
      <c r="C2715" s="5">
        <f>MONTH(Table1[[#This Row],[Order Date]])</f>
        <v>7</v>
      </c>
      <c r="D2715" t="s">
        <v>1544</v>
      </c>
      <c r="E2715" t="s">
        <v>23</v>
      </c>
      <c r="F2715" t="s">
        <v>34</v>
      </c>
      <c r="G2715" t="s">
        <v>47</v>
      </c>
      <c r="H2715" t="s">
        <v>2142</v>
      </c>
      <c r="I2715">
        <v>282.89</v>
      </c>
      <c r="J2715">
        <v>9</v>
      </c>
      <c r="K2715">
        <v>56.58</v>
      </c>
    </row>
    <row r="2716" spans="1:11" ht="16.5" x14ac:dyDescent="0.3">
      <c r="A2716" s="1">
        <v>42189</v>
      </c>
      <c r="B2716" s="5">
        <f>YEAR(Table1[[#This Row],[Order Date]])</f>
        <v>2015</v>
      </c>
      <c r="C2716" s="5">
        <f>MONTH(Table1[[#This Row],[Order Date]])</f>
        <v>7</v>
      </c>
      <c r="D2716" t="s">
        <v>1803</v>
      </c>
      <c r="E2716" t="s">
        <v>157</v>
      </c>
      <c r="F2716" t="s">
        <v>39</v>
      </c>
      <c r="G2716" t="s">
        <v>40</v>
      </c>
      <c r="H2716" t="s">
        <v>2143</v>
      </c>
      <c r="I2716">
        <v>1099.96</v>
      </c>
      <c r="J2716">
        <v>4</v>
      </c>
      <c r="K2716">
        <v>285.99</v>
      </c>
    </row>
    <row r="2717" spans="1:11" ht="16.5" x14ac:dyDescent="0.3">
      <c r="A2717" s="1">
        <v>42189</v>
      </c>
      <c r="B2717" s="5">
        <f>YEAR(Table1[[#This Row],[Order Date]])</f>
        <v>2015</v>
      </c>
      <c r="C2717" s="5">
        <f>MONTH(Table1[[#This Row],[Order Date]])</f>
        <v>7</v>
      </c>
      <c r="D2717" t="s">
        <v>1665</v>
      </c>
      <c r="E2717" t="s">
        <v>149</v>
      </c>
      <c r="F2717" t="s">
        <v>11</v>
      </c>
      <c r="G2717" t="s">
        <v>24</v>
      </c>
      <c r="H2717" t="s">
        <v>2144</v>
      </c>
      <c r="I2717">
        <v>15.48</v>
      </c>
      <c r="J2717">
        <v>3</v>
      </c>
      <c r="K2717">
        <v>4.49</v>
      </c>
    </row>
    <row r="2718" spans="1:11" ht="16.5" x14ac:dyDescent="0.3">
      <c r="A2718" s="1">
        <v>42189</v>
      </c>
      <c r="B2718" s="5">
        <f>YEAR(Table1[[#This Row],[Order Date]])</f>
        <v>2015</v>
      </c>
      <c r="C2718" s="5">
        <f>MONTH(Table1[[#This Row],[Order Date]])</f>
        <v>7</v>
      </c>
      <c r="D2718" t="s">
        <v>1369</v>
      </c>
      <c r="E2718" t="s">
        <v>27</v>
      </c>
      <c r="F2718" t="s">
        <v>11</v>
      </c>
      <c r="G2718" t="s">
        <v>20</v>
      </c>
      <c r="H2718" t="s">
        <v>819</v>
      </c>
      <c r="I2718">
        <v>22.85</v>
      </c>
      <c r="J2718">
        <v>2</v>
      </c>
      <c r="K2718">
        <v>7.43</v>
      </c>
    </row>
    <row r="2719" spans="1:11" ht="16.5" x14ac:dyDescent="0.3">
      <c r="A2719" s="1">
        <v>42190</v>
      </c>
      <c r="B2719" s="5">
        <f>YEAR(Table1[[#This Row],[Order Date]])</f>
        <v>2015</v>
      </c>
      <c r="C2719" s="5">
        <f>MONTH(Table1[[#This Row],[Order Date]])</f>
        <v>7</v>
      </c>
      <c r="D2719" t="s">
        <v>959</v>
      </c>
      <c r="E2719" t="s">
        <v>245</v>
      </c>
      <c r="F2719" t="s">
        <v>34</v>
      </c>
      <c r="G2719" t="s">
        <v>47</v>
      </c>
      <c r="H2719" t="s">
        <v>1790</v>
      </c>
      <c r="I2719">
        <v>4.93</v>
      </c>
      <c r="J2719">
        <v>2</v>
      </c>
      <c r="K2719">
        <v>0.74</v>
      </c>
    </row>
    <row r="2720" spans="1:11" ht="16.5" x14ac:dyDescent="0.3">
      <c r="A2720" s="1">
        <v>42190</v>
      </c>
      <c r="B2720" s="5">
        <f>YEAR(Table1[[#This Row],[Order Date]])</f>
        <v>2015</v>
      </c>
      <c r="C2720" s="5">
        <f>MONTH(Table1[[#This Row],[Order Date]])</f>
        <v>7</v>
      </c>
      <c r="D2720" t="s">
        <v>959</v>
      </c>
      <c r="E2720" t="s">
        <v>245</v>
      </c>
      <c r="F2720" t="s">
        <v>11</v>
      </c>
      <c r="G2720" t="s">
        <v>20</v>
      </c>
      <c r="H2720" t="s">
        <v>189</v>
      </c>
      <c r="I2720">
        <v>7.23</v>
      </c>
      <c r="J2720">
        <v>5</v>
      </c>
      <c r="K2720">
        <v>-5.78</v>
      </c>
    </row>
    <row r="2721" spans="1:11" ht="16.5" x14ac:dyDescent="0.3">
      <c r="A2721" s="1">
        <v>42190</v>
      </c>
      <c r="B2721" s="5">
        <f>YEAR(Table1[[#This Row],[Order Date]])</f>
        <v>2015</v>
      </c>
      <c r="C2721" s="5">
        <f>MONTH(Table1[[#This Row],[Order Date]])</f>
        <v>7</v>
      </c>
      <c r="D2721" t="s">
        <v>2145</v>
      </c>
      <c r="E2721" t="s">
        <v>110</v>
      </c>
      <c r="F2721" t="s">
        <v>11</v>
      </c>
      <c r="G2721" t="s">
        <v>20</v>
      </c>
      <c r="H2721" t="s">
        <v>2146</v>
      </c>
      <c r="I2721">
        <v>19</v>
      </c>
      <c r="J2721">
        <v>5</v>
      </c>
      <c r="K2721">
        <v>8.93</v>
      </c>
    </row>
    <row r="2722" spans="1:11" ht="16.5" x14ac:dyDescent="0.3">
      <c r="A2722" s="1">
        <v>42190</v>
      </c>
      <c r="B2722" s="5">
        <f>YEAR(Table1[[#This Row],[Order Date]])</f>
        <v>2015</v>
      </c>
      <c r="C2722" s="5">
        <f>MONTH(Table1[[#This Row],[Order Date]])</f>
        <v>7</v>
      </c>
      <c r="D2722" t="s">
        <v>1172</v>
      </c>
      <c r="E2722" t="s">
        <v>23</v>
      </c>
      <c r="F2722" t="s">
        <v>39</v>
      </c>
      <c r="G2722" t="s">
        <v>52</v>
      </c>
      <c r="H2722" t="s">
        <v>1660</v>
      </c>
      <c r="I2722">
        <v>34.799999999999997</v>
      </c>
      <c r="J2722">
        <v>3</v>
      </c>
      <c r="K2722">
        <v>2.1800000000000002</v>
      </c>
    </row>
    <row r="2723" spans="1:11" ht="16.5" x14ac:dyDescent="0.3">
      <c r="A2723" s="1">
        <v>42190</v>
      </c>
      <c r="B2723" s="5">
        <f>YEAR(Table1[[#This Row],[Order Date]])</f>
        <v>2015</v>
      </c>
      <c r="C2723" s="5">
        <f>MONTH(Table1[[#This Row],[Order Date]])</f>
        <v>7</v>
      </c>
      <c r="D2723" t="s">
        <v>1172</v>
      </c>
      <c r="E2723" t="s">
        <v>23</v>
      </c>
      <c r="F2723" t="s">
        <v>11</v>
      </c>
      <c r="G2723" t="s">
        <v>18</v>
      </c>
      <c r="H2723" t="s">
        <v>179</v>
      </c>
      <c r="I2723">
        <v>38.979999999999997</v>
      </c>
      <c r="J2723">
        <v>3</v>
      </c>
      <c r="K2723">
        <v>-2.44</v>
      </c>
    </row>
    <row r="2724" spans="1:11" ht="16.5" x14ac:dyDescent="0.3">
      <c r="A2724" s="1">
        <v>42190</v>
      </c>
      <c r="B2724" s="5">
        <f>YEAR(Table1[[#This Row],[Order Date]])</f>
        <v>2015</v>
      </c>
      <c r="C2724" s="5">
        <f>MONTH(Table1[[#This Row],[Order Date]])</f>
        <v>7</v>
      </c>
      <c r="D2724" t="s">
        <v>490</v>
      </c>
      <c r="E2724" t="s">
        <v>245</v>
      </c>
      <c r="F2724" t="s">
        <v>34</v>
      </c>
      <c r="G2724" t="s">
        <v>47</v>
      </c>
      <c r="H2724" t="s">
        <v>1790</v>
      </c>
      <c r="I2724">
        <v>4.93</v>
      </c>
      <c r="J2724">
        <v>2</v>
      </c>
      <c r="K2724">
        <v>0.74</v>
      </c>
    </row>
    <row r="2725" spans="1:11" ht="16.5" x14ac:dyDescent="0.3">
      <c r="A2725" s="1">
        <v>42190</v>
      </c>
      <c r="B2725" s="5">
        <f>YEAR(Table1[[#This Row],[Order Date]])</f>
        <v>2015</v>
      </c>
      <c r="C2725" s="5">
        <f>MONTH(Table1[[#This Row],[Order Date]])</f>
        <v>7</v>
      </c>
      <c r="D2725" t="s">
        <v>490</v>
      </c>
      <c r="E2725" t="s">
        <v>245</v>
      </c>
      <c r="F2725" t="s">
        <v>11</v>
      </c>
      <c r="G2725" t="s">
        <v>16</v>
      </c>
      <c r="H2725" t="s">
        <v>17</v>
      </c>
      <c r="I2725">
        <v>11.78</v>
      </c>
      <c r="J2725">
        <v>3</v>
      </c>
      <c r="K2725">
        <v>4.2699999999999996</v>
      </c>
    </row>
    <row r="2726" spans="1:11" ht="16.5" x14ac:dyDescent="0.3">
      <c r="A2726" s="1">
        <v>42191</v>
      </c>
      <c r="B2726" s="5">
        <f>YEAR(Table1[[#This Row],[Order Date]])</f>
        <v>2015</v>
      </c>
      <c r="C2726" s="5">
        <f>MONTH(Table1[[#This Row],[Order Date]])</f>
        <v>7</v>
      </c>
      <c r="D2726" t="s">
        <v>2147</v>
      </c>
      <c r="E2726" t="s">
        <v>149</v>
      </c>
      <c r="F2726" t="s">
        <v>34</v>
      </c>
      <c r="G2726" t="s">
        <v>47</v>
      </c>
      <c r="H2726" t="s">
        <v>563</v>
      </c>
      <c r="I2726">
        <v>13.96</v>
      </c>
      <c r="J2726">
        <v>2</v>
      </c>
      <c r="K2726">
        <v>6.7</v>
      </c>
    </row>
    <row r="2727" spans="1:11" ht="16.5" x14ac:dyDescent="0.3">
      <c r="A2727" s="1">
        <v>42191</v>
      </c>
      <c r="B2727" s="5">
        <f>YEAR(Table1[[#This Row],[Order Date]])</f>
        <v>2015</v>
      </c>
      <c r="C2727" s="5">
        <f>MONTH(Table1[[#This Row],[Order Date]])</f>
        <v>7</v>
      </c>
      <c r="D2727" t="s">
        <v>2147</v>
      </c>
      <c r="E2727" t="s">
        <v>149</v>
      </c>
      <c r="F2727" t="s">
        <v>34</v>
      </c>
      <c r="G2727" t="s">
        <v>47</v>
      </c>
      <c r="H2727" t="s">
        <v>57</v>
      </c>
      <c r="I2727">
        <v>155.82</v>
      </c>
      <c r="J2727">
        <v>3</v>
      </c>
      <c r="K2727">
        <v>63.89</v>
      </c>
    </row>
    <row r="2728" spans="1:11" ht="16.5" x14ac:dyDescent="0.3">
      <c r="A2728" s="1">
        <v>42191</v>
      </c>
      <c r="B2728" s="5">
        <f>YEAR(Table1[[#This Row],[Order Date]])</f>
        <v>2015</v>
      </c>
      <c r="C2728" s="5">
        <f>MONTH(Table1[[#This Row],[Order Date]])</f>
        <v>7</v>
      </c>
      <c r="D2728" t="s">
        <v>2147</v>
      </c>
      <c r="E2728" t="s">
        <v>149</v>
      </c>
      <c r="F2728" t="s">
        <v>39</v>
      </c>
      <c r="G2728" t="s">
        <v>40</v>
      </c>
      <c r="H2728" t="s">
        <v>1636</v>
      </c>
      <c r="I2728">
        <v>124.95</v>
      </c>
      <c r="J2728">
        <v>5</v>
      </c>
      <c r="K2728">
        <v>2.5</v>
      </c>
    </row>
    <row r="2729" spans="1:11" ht="16.5" x14ac:dyDescent="0.3">
      <c r="A2729" s="1">
        <v>42191</v>
      </c>
      <c r="B2729" s="5">
        <f>YEAR(Table1[[#This Row],[Order Date]])</f>
        <v>2015</v>
      </c>
      <c r="C2729" s="5">
        <f>MONTH(Table1[[#This Row],[Order Date]])</f>
        <v>7</v>
      </c>
      <c r="D2729" t="s">
        <v>2147</v>
      </c>
      <c r="E2729" t="s">
        <v>149</v>
      </c>
      <c r="F2729" t="s">
        <v>11</v>
      </c>
      <c r="G2729" t="s">
        <v>18</v>
      </c>
      <c r="H2729" t="s">
        <v>2148</v>
      </c>
      <c r="I2729">
        <v>601.65</v>
      </c>
      <c r="J2729">
        <v>5</v>
      </c>
      <c r="K2729">
        <v>156.43</v>
      </c>
    </row>
    <row r="2730" spans="1:11" ht="16.5" x14ac:dyDescent="0.3">
      <c r="A2730" s="1">
        <v>42191</v>
      </c>
      <c r="B2730" s="5">
        <f>YEAR(Table1[[#This Row],[Order Date]])</f>
        <v>2015</v>
      </c>
      <c r="C2730" s="5">
        <f>MONTH(Table1[[#This Row],[Order Date]])</f>
        <v>7</v>
      </c>
      <c r="D2730" t="s">
        <v>1181</v>
      </c>
      <c r="E2730" t="s">
        <v>434</v>
      </c>
      <c r="F2730" t="s">
        <v>34</v>
      </c>
      <c r="G2730" t="s">
        <v>74</v>
      </c>
      <c r="H2730" t="s">
        <v>2149</v>
      </c>
      <c r="I2730">
        <v>301.95999999999998</v>
      </c>
      <c r="J2730">
        <v>2</v>
      </c>
      <c r="K2730">
        <v>60.39</v>
      </c>
    </row>
    <row r="2731" spans="1:11" ht="16.5" x14ac:dyDescent="0.3">
      <c r="A2731" s="1">
        <v>42191</v>
      </c>
      <c r="B2731" s="5">
        <f>YEAR(Table1[[#This Row],[Order Date]])</f>
        <v>2015</v>
      </c>
      <c r="C2731" s="5">
        <f>MONTH(Table1[[#This Row],[Order Date]])</f>
        <v>7</v>
      </c>
      <c r="D2731" t="s">
        <v>1916</v>
      </c>
      <c r="E2731" t="s">
        <v>27</v>
      </c>
      <c r="F2731" t="s">
        <v>34</v>
      </c>
      <c r="G2731" t="s">
        <v>35</v>
      </c>
      <c r="H2731" t="s">
        <v>2025</v>
      </c>
      <c r="I2731">
        <v>170.35</v>
      </c>
      <c r="J2731">
        <v>3</v>
      </c>
      <c r="K2731">
        <v>-17.04</v>
      </c>
    </row>
    <row r="2732" spans="1:11" ht="16.5" x14ac:dyDescent="0.3">
      <c r="A2732" s="1">
        <v>42191</v>
      </c>
      <c r="B2732" s="5">
        <f>YEAR(Table1[[#This Row],[Order Date]])</f>
        <v>2015</v>
      </c>
      <c r="C2732" s="5">
        <f>MONTH(Table1[[#This Row],[Order Date]])</f>
        <v>7</v>
      </c>
      <c r="D2732" t="s">
        <v>959</v>
      </c>
      <c r="E2732" t="s">
        <v>177</v>
      </c>
      <c r="F2732" t="s">
        <v>11</v>
      </c>
      <c r="G2732" t="s">
        <v>24</v>
      </c>
      <c r="H2732" t="s">
        <v>326</v>
      </c>
      <c r="I2732">
        <v>11.12</v>
      </c>
      <c r="J2732">
        <v>4</v>
      </c>
      <c r="K2732">
        <v>2.89</v>
      </c>
    </row>
    <row r="2733" spans="1:11" ht="16.5" x14ac:dyDescent="0.3">
      <c r="A2733" s="1">
        <v>42193</v>
      </c>
      <c r="B2733" s="5">
        <f>YEAR(Table1[[#This Row],[Order Date]])</f>
        <v>2015</v>
      </c>
      <c r="C2733" s="5">
        <f>MONTH(Table1[[#This Row],[Order Date]])</f>
        <v>7</v>
      </c>
      <c r="D2733" t="s">
        <v>1303</v>
      </c>
      <c r="E2733" t="s">
        <v>10</v>
      </c>
      <c r="F2733" t="s">
        <v>11</v>
      </c>
      <c r="G2733" t="s">
        <v>12</v>
      </c>
      <c r="H2733" t="s">
        <v>438</v>
      </c>
      <c r="I2733">
        <v>21.12</v>
      </c>
      <c r="J2733">
        <v>5</v>
      </c>
      <c r="K2733">
        <v>6.6</v>
      </c>
    </row>
    <row r="2734" spans="1:11" ht="16.5" x14ac:dyDescent="0.3">
      <c r="A2734" s="1">
        <v>42194</v>
      </c>
      <c r="B2734" s="5">
        <f>YEAR(Table1[[#This Row],[Order Date]])</f>
        <v>2015</v>
      </c>
      <c r="C2734" s="5">
        <f>MONTH(Table1[[#This Row],[Order Date]])</f>
        <v>7</v>
      </c>
      <c r="D2734" t="s">
        <v>1883</v>
      </c>
      <c r="E2734" t="s">
        <v>434</v>
      </c>
      <c r="F2734" t="s">
        <v>11</v>
      </c>
      <c r="G2734" t="s">
        <v>12</v>
      </c>
      <c r="H2734" t="s">
        <v>1673</v>
      </c>
      <c r="I2734">
        <v>6.58</v>
      </c>
      <c r="J2734">
        <v>2</v>
      </c>
      <c r="K2734">
        <v>3.03</v>
      </c>
    </row>
    <row r="2735" spans="1:11" ht="16.5" x14ac:dyDescent="0.3">
      <c r="A2735" s="1">
        <v>42194</v>
      </c>
      <c r="B2735" s="5">
        <f>YEAR(Table1[[#This Row],[Order Date]])</f>
        <v>2015</v>
      </c>
      <c r="C2735" s="5">
        <f>MONTH(Table1[[#This Row],[Order Date]])</f>
        <v>7</v>
      </c>
      <c r="D2735" t="s">
        <v>1883</v>
      </c>
      <c r="E2735" t="s">
        <v>434</v>
      </c>
      <c r="F2735" t="s">
        <v>11</v>
      </c>
      <c r="G2735" t="s">
        <v>20</v>
      </c>
      <c r="H2735" t="s">
        <v>362</v>
      </c>
      <c r="I2735">
        <v>122.94</v>
      </c>
      <c r="J2735">
        <v>3</v>
      </c>
      <c r="K2735">
        <v>59.01</v>
      </c>
    </row>
    <row r="2736" spans="1:11" ht="16.5" x14ac:dyDescent="0.3">
      <c r="A2736" s="1">
        <v>42194</v>
      </c>
      <c r="B2736" s="5">
        <f>YEAR(Table1[[#This Row],[Order Date]])</f>
        <v>2015</v>
      </c>
      <c r="C2736" s="5">
        <f>MONTH(Table1[[#This Row],[Order Date]])</f>
        <v>7</v>
      </c>
      <c r="D2736" t="s">
        <v>622</v>
      </c>
      <c r="E2736" t="s">
        <v>120</v>
      </c>
      <c r="F2736" t="s">
        <v>11</v>
      </c>
      <c r="G2736" t="s">
        <v>24</v>
      </c>
      <c r="H2736" t="s">
        <v>539</v>
      </c>
      <c r="I2736">
        <v>5.16</v>
      </c>
      <c r="J2736">
        <v>3</v>
      </c>
      <c r="K2736">
        <v>0.84</v>
      </c>
    </row>
    <row r="2737" spans="1:11" ht="16.5" x14ac:dyDescent="0.3">
      <c r="A2737" s="1">
        <v>42194</v>
      </c>
      <c r="B2737" s="5">
        <f>YEAR(Table1[[#This Row],[Order Date]])</f>
        <v>2015</v>
      </c>
      <c r="C2737" s="5">
        <f>MONTH(Table1[[#This Row],[Order Date]])</f>
        <v>7</v>
      </c>
      <c r="D2737" t="s">
        <v>1719</v>
      </c>
      <c r="E2737" t="s">
        <v>531</v>
      </c>
      <c r="F2737" t="s">
        <v>11</v>
      </c>
      <c r="G2737" t="s">
        <v>43</v>
      </c>
      <c r="H2737" t="s">
        <v>1508</v>
      </c>
      <c r="I2737">
        <v>15.8</v>
      </c>
      <c r="J2737">
        <v>4</v>
      </c>
      <c r="K2737">
        <v>5.0599999999999996</v>
      </c>
    </row>
    <row r="2738" spans="1:11" ht="16.5" x14ac:dyDescent="0.3">
      <c r="A2738" s="1">
        <v>42194</v>
      </c>
      <c r="B2738" s="5">
        <f>YEAR(Table1[[#This Row],[Order Date]])</f>
        <v>2015</v>
      </c>
      <c r="C2738" s="5">
        <f>MONTH(Table1[[#This Row],[Order Date]])</f>
        <v>7</v>
      </c>
      <c r="D2738" t="s">
        <v>1719</v>
      </c>
      <c r="E2738" t="s">
        <v>531</v>
      </c>
      <c r="F2738" t="s">
        <v>39</v>
      </c>
      <c r="G2738" t="s">
        <v>302</v>
      </c>
      <c r="H2738" t="s">
        <v>2150</v>
      </c>
      <c r="I2738">
        <v>464.97</v>
      </c>
      <c r="J2738">
        <v>3</v>
      </c>
      <c r="K2738">
        <v>209.24</v>
      </c>
    </row>
    <row r="2739" spans="1:11" ht="16.5" x14ac:dyDescent="0.3">
      <c r="A2739" s="1">
        <v>42194</v>
      </c>
      <c r="B2739" s="5">
        <f>YEAR(Table1[[#This Row],[Order Date]])</f>
        <v>2015</v>
      </c>
      <c r="C2739" s="5">
        <f>MONTH(Table1[[#This Row],[Order Date]])</f>
        <v>7</v>
      </c>
      <c r="D2739" t="s">
        <v>1719</v>
      </c>
      <c r="E2739" t="s">
        <v>531</v>
      </c>
      <c r="F2739" t="s">
        <v>34</v>
      </c>
      <c r="G2739" t="s">
        <v>47</v>
      </c>
      <c r="H2739" t="s">
        <v>112</v>
      </c>
      <c r="I2739">
        <v>181.96</v>
      </c>
      <c r="J2739">
        <v>2</v>
      </c>
      <c r="K2739">
        <v>20.02</v>
      </c>
    </row>
    <row r="2740" spans="1:11" ht="16.5" x14ac:dyDescent="0.3">
      <c r="A2740" s="1">
        <v>42194</v>
      </c>
      <c r="B2740" s="5">
        <f>YEAR(Table1[[#This Row],[Order Date]])</f>
        <v>2015</v>
      </c>
      <c r="C2740" s="5">
        <f>MONTH(Table1[[#This Row],[Order Date]])</f>
        <v>7</v>
      </c>
      <c r="D2740" t="s">
        <v>1719</v>
      </c>
      <c r="E2740" t="s">
        <v>531</v>
      </c>
      <c r="F2740" t="s">
        <v>11</v>
      </c>
      <c r="G2740" t="s">
        <v>16</v>
      </c>
      <c r="H2740" t="s">
        <v>2151</v>
      </c>
      <c r="I2740">
        <v>12.39</v>
      </c>
      <c r="J2740">
        <v>3</v>
      </c>
      <c r="K2740">
        <v>5.7</v>
      </c>
    </row>
    <row r="2741" spans="1:11" ht="16.5" x14ac:dyDescent="0.3">
      <c r="A2741" s="1">
        <v>42194</v>
      </c>
      <c r="B2741" s="5">
        <f>YEAR(Table1[[#This Row],[Order Date]])</f>
        <v>2015</v>
      </c>
      <c r="C2741" s="5">
        <f>MONTH(Table1[[#This Row],[Order Date]])</f>
        <v>7</v>
      </c>
      <c r="D2741" t="s">
        <v>1719</v>
      </c>
      <c r="E2741" t="s">
        <v>531</v>
      </c>
      <c r="F2741" t="s">
        <v>11</v>
      </c>
      <c r="G2741" t="s">
        <v>20</v>
      </c>
      <c r="H2741" t="s">
        <v>1112</v>
      </c>
      <c r="I2741">
        <v>84.09</v>
      </c>
      <c r="J2741">
        <v>3</v>
      </c>
      <c r="K2741">
        <v>42.05</v>
      </c>
    </row>
    <row r="2742" spans="1:11" ht="16.5" x14ac:dyDescent="0.3">
      <c r="A2742" s="1">
        <v>42194</v>
      </c>
      <c r="B2742" s="5">
        <f>YEAR(Table1[[#This Row],[Order Date]])</f>
        <v>2015</v>
      </c>
      <c r="C2742" s="5">
        <f>MONTH(Table1[[#This Row],[Order Date]])</f>
        <v>7</v>
      </c>
      <c r="D2742" t="s">
        <v>1719</v>
      </c>
      <c r="E2742" t="s">
        <v>531</v>
      </c>
      <c r="F2742" t="s">
        <v>11</v>
      </c>
      <c r="G2742" t="s">
        <v>24</v>
      </c>
      <c r="H2742" t="s">
        <v>526</v>
      </c>
      <c r="I2742">
        <v>79.36</v>
      </c>
      <c r="J2742">
        <v>4</v>
      </c>
      <c r="K2742">
        <v>32.54</v>
      </c>
    </row>
    <row r="2743" spans="1:11" ht="16.5" x14ac:dyDescent="0.3">
      <c r="A2743" s="1">
        <v>42194</v>
      </c>
      <c r="B2743" s="5">
        <f>YEAR(Table1[[#This Row],[Order Date]])</f>
        <v>2015</v>
      </c>
      <c r="C2743" s="5">
        <f>MONTH(Table1[[#This Row],[Order Date]])</f>
        <v>7</v>
      </c>
      <c r="D2743" t="s">
        <v>1719</v>
      </c>
      <c r="E2743" t="s">
        <v>531</v>
      </c>
      <c r="F2743" t="s">
        <v>11</v>
      </c>
      <c r="G2743" t="s">
        <v>20</v>
      </c>
      <c r="H2743" t="s">
        <v>1533</v>
      </c>
      <c r="I2743">
        <v>153.36000000000001</v>
      </c>
      <c r="J2743">
        <v>9</v>
      </c>
      <c r="K2743">
        <v>70.55</v>
      </c>
    </row>
    <row r="2744" spans="1:11" ht="16.5" x14ac:dyDescent="0.3">
      <c r="A2744" s="1">
        <v>42194</v>
      </c>
      <c r="B2744" s="5">
        <f>YEAR(Table1[[#This Row],[Order Date]])</f>
        <v>2015</v>
      </c>
      <c r="C2744" s="5">
        <f>MONTH(Table1[[#This Row],[Order Date]])</f>
        <v>7</v>
      </c>
      <c r="D2744" t="s">
        <v>1719</v>
      </c>
      <c r="E2744" t="s">
        <v>531</v>
      </c>
      <c r="F2744" t="s">
        <v>11</v>
      </c>
      <c r="G2744" t="s">
        <v>20</v>
      </c>
      <c r="H2744" t="s">
        <v>1630</v>
      </c>
      <c r="I2744">
        <v>43.68</v>
      </c>
      <c r="J2744">
        <v>6</v>
      </c>
      <c r="K2744">
        <v>21.4</v>
      </c>
    </row>
    <row r="2745" spans="1:11" ht="16.5" x14ac:dyDescent="0.3">
      <c r="A2745" s="1">
        <v>42194</v>
      </c>
      <c r="B2745" s="5">
        <f>YEAR(Table1[[#This Row],[Order Date]])</f>
        <v>2015</v>
      </c>
      <c r="C2745" s="5">
        <f>MONTH(Table1[[#This Row],[Order Date]])</f>
        <v>7</v>
      </c>
      <c r="D2745" t="s">
        <v>1719</v>
      </c>
      <c r="E2745" t="s">
        <v>531</v>
      </c>
      <c r="F2745" t="s">
        <v>11</v>
      </c>
      <c r="G2745" t="s">
        <v>18</v>
      </c>
      <c r="H2745" t="s">
        <v>1328</v>
      </c>
      <c r="I2745">
        <v>98.21</v>
      </c>
      <c r="J2745">
        <v>7</v>
      </c>
      <c r="K2745">
        <v>28.48</v>
      </c>
    </row>
    <row r="2746" spans="1:11" ht="16.5" x14ac:dyDescent="0.3">
      <c r="A2746" s="1">
        <v>42194</v>
      </c>
      <c r="B2746" s="5">
        <f>YEAR(Table1[[#This Row],[Order Date]])</f>
        <v>2015</v>
      </c>
      <c r="C2746" s="5">
        <f>MONTH(Table1[[#This Row],[Order Date]])</f>
        <v>7</v>
      </c>
      <c r="D2746" t="s">
        <v>1738</v>
      </c>
      <c r="E2746" t="s">
        <v>23</v>
      </c>
      <c r="F2746" t="s">
        <v>39</v>
      </c>
      <c r="G2746" t="s">
        <v>40</v>
      </c>
      <c r="H2746" t="s">
        <v>1345</v>
      </c>
      <c r="I2746">
        <v>269.98</v>
      </c>
      <c r="J2746">
        <v>3</v>
      </c>
      <c r="K2746">
        <v>40.5</v>
      </c>
    </row>
    <row r="2747" spans="1:11" ht="16.5" x14ac:dyDescent="0.3">
      <c r="A2747" s="1">
        <v>42194</v>
      </c>
      <c r="B2747" s="5">
        <f>YEAR(Table1[[#This Row],[Order Date]])</f>
        <v>2015</v>
      </c>
      <c r="C2747" s="5">
        <f>MONTH(Table1[[#This Row],[Order Date]])</f>
        <v>7</v>
      </c>
      <c r="D2747" t="s">
        <v>519</v>
      </c>
      <c r="E2747" t="s">
        <v>10</v>
      </c>
      <c r="F2747" t="s">
        <v>11</v>
      </c>
      <c r="G2747" t="s">
        <v>92</v>
      </c>
      <c r="H2747" t="s">
        <v>2152</v>
      </c>
      <c r="I2747">
        <v>48.63</v>
      </c>
      <c r="J2747">
        <v>2</v>
      </c>
      <c r="K2747">
        <v>-121.58</v>
      </c>
    </row>
    <row r="2748" spans="1:11" ht="16.5" x14ac:dyDescent="0.3">
      <c r="A2748" s="1">
        <v>42195</v>
      </c>
      <c r="B2748" s="5">
        <f>YEAR(Table1[[#This Row],[Order Date]])</f>
        <v>2015</v>
      </c>
      <c r="C2748" s="5">
        <f>MONTH(Table1[[#This Row],[Order Date]])</f>
        <v>7</v>
      </c>
      <c r="D2748" t="s">
        <v>900</v>
      </c>
      <c r="E2748" t="s">
        <v>95</v>
      </c>
      <c r="F2748" t="s">
        <v>11</v>
      </c>
      <c r="G2748" t="s">
        <v>20</v>
      </c>
      <c r="H2748" t="s">
        <v>1490</v>
      </c>
      <c r="I2748">
        <v>3.37</v>
      </c>
      <c r="J2748">
        <v>3</v>
      </c>
      <c r="K2748">
        <v>-2.2400000000000002</v>
      </c>
    </row>
    <row r="2749" spans="1:11" ht="16.5" x14ac:dyDescent="0.3">
      <c r="A2749" s="1">
        <v>42195</v>
      </c>
      <c r="B2749" s="5">
        <f>YEAR(Table1[[#This Row],[Order Date]])</f>
        <v>2015</v>
      </c>
      <c r="C2749" s="5">
        <f>MONTH(Table1[[#This Row],[Order Date]])</f>
        <v>7</v>
      </c>
      <c r="D2749" t="s">
        <v>151</v>
      </c>
      <c r="E2749" t="s">
        <v>27</v>
      </c>
      <c r="F2749" t="s">
        <v>11</v>
      </c>
      <c r="G2749" t="s">
        <v>20</v>
      </c>
      <c r="H2749" t="s">
        <v>471</v>
      </c>
      <c r="I2749">
        <v>39.92</v>
      </c>
      <c r="J2749">
        <v>2</v>
      </c>
      <c r="K2749">
        <v>12.97</v>
      </c>
    </row>
    <row r="2750" spans="1:11" ht="16.5" x14ac:dyDescent="0.3">
      <c r="A2750" s="1">
        <v>42196</v>
      </c>
      <c r="B2750" s="5">
        <f>YEAR(Table1[[#This Row],[Order Date]])</f>
        <v>2015</v>
      </c>
      <c r="C2750" s="5">
        <f>MONTH(Table1[[#This Row],[Order Date]])</f>
        <v>7</v>
      </c>
      <c r="D2750" t="s">
        <v>1840</v>
      </c>
      <c r="E2750" t="s">
        <v>23</v>
      </c>
      <c r="F2750" t="s">
        <v>34</v>
      </c>
      <c r="G2750" t="s">
        <v>47</v>
      </c>
      <c r="H2750" t="s">
        <v>2153</v>
      </c>
      <c r="I2750">
        <v>289.8</v>
      </c>
      <c r="J2750">
        <v>7</v>
      </c>
      <c r="K2750">
        <v>36.229999999999997</v>
      </c>
    </row>
    <row r="2751" spans="1:11" ht="16.5" x14ac:dyDescent="0.3">
      <c r="A2751" s="1">
        <v>42196</v>
      </c>
      <c r="B2751" s="5">
        <f>YEAR(Table1[[#This Row],[Order Date]])</f>
        <v>2015</v>
      </c>
      <c r="C2751" s="5">
        <f>MONTH(Table1[[#This Row],[Order Date]])</f>
        <v>7</v>
      </c>
      <c r="D2751" t="s">
        <v>1840</v>
      </c>
      <c r="E2751" t="s">
        <v>23</v>
      </c>
      <c r="F2751" t="s">
        <v>11</v>
      </c>
      <c r="G2751" t="s">
        <v>20</v>
      </c>
      <c r="H2751" t="s">
        <v>1291</v>
      </c>
      <c r="I2751">
        <v>2.5</v>
      </c>
      <c r="J2751">
        <v>3</v>
      </c>
      <c r="K2751">
        <v>-2</v>
      </c>
    </row>
    <row r="2752" spans="1:11" ht="16.5" x14ac:dyDescent="0.3">
      <c r="A2752" s="1">
        <v>42196</v>
      </c>
      <c r="B2752" s="5">
        <f>YEAR(Table1[[#This Row],[Order Date]])</f>
        <v>2015</v>
      </c>
      <c r="C2752" s="5">
        <f>MONTH(Table1[[#This Row],[Order Date]])</f>
        <v>7</v>
      </c>
      <c r="D2752" t="s">
        <v>1840</v>
      </c>
      <c r="E2752" t="s">
        <v>23</v>
      </c>
      <c r="F2752" t="s">
        <v>11</v>
      </c>
      <c r="G2752" t="s">
        <v>20</v>
      </c>
      <c r="H2752" t="s">
        <v>1668</v>
      </c>
      <c r="I2752">
        <v>6.48</v>
      </c>
      <c r="J2752">
        <v>4</v>
      </c>
      <c r="K2752">
        <v>-4.75</v>
      </c>
    </row>
    <row r="2753" spans="1:11" ht="16.5" x14ac:dyDescent="0.3">
      <c r="A2753" s="1">
        <v>42196</v>
      </c>
      <c r="B2753" s="5">
        <f>YEAR(Table1[[#This Row],[Order Date]])</f>
        <v>2015</v>
      </c>
      <c r="C2753" s="5">
        <f>MONTH(Table1[[#This Row],[Order Date]])</f>
        <v>7</v>
      </c>
      <c r="D2753" t="s">
        <v>1840</v>
      </c>
      <c r="E2753" t="s">
        <v>23</v>
      </c>
      <c r="F2753" t="s">
        <v>34</v>
      </c>
      <c r="G2753" t="s">
        <v>35</v>
      </c>
      <c r="H2753" t="s">
        <v>1128</v>
      </c>
      <c r="I2753">
        <v>341.49</v>
      </c>
      <c r="J2753">
        <v>8</v>
      </c>
      <c r="K2753">
        <v>-73.180000000000007</v>
      </c>
    </row>
    <row r="2754" spans="1:11" ht="16.5" x14ac:dyDescent="0.3">
      <c r="A2754" s="1">
        <v>42196</v>
      </c>
      <c r="B2754" s="5">
        <f>YEAR(Table1[[#This Row],[Order Date]])</f>
        <v>2015</v>
      </c>
      <c r="C2754" s="5">
        <f>MONTH(Table1[[#This Row],[Order Date]])</f>
        <v>7</v>
      </c>
      <c r="D2754" t="s">
        <v>1840</v>
      </c>
      <c r="E2754" t="s">
        <v>23</v>
      </c>
      <c r="F2754" t="s">
        <v>11</v>
      </c>
      <c r="G2754" t="s">
        <v>24</v>
      </c>
      <c r="H2754" t="s">
        <v>326</v>
      </c>
      <c r="I2754">
        <v>11.12</v>
      </c>
      <c r="J2754">
        <v>5</v>
      </c>
      <c r="K2754">
        <v>0.83</v>
      </c>
    </row>
    <row r="2755" spans="1:11" ht="16.5" x14ac:dyDescent="0.3">
      <c r="A2755" s="1">
        <v>42196</v>
      </c>
      <c r="B2755" s="5">
        <f>YEAR(Table1[[#This Row],[Order Date]])</f>
        <v>2015</v>
      </c>
      <c r="C2755" s="5">
        <f>MONTH(Table1[[#This Row],[Order Date]])</f>
        <v>7</v>
      </c>
      <c r="D2755" t="s">
        <v>1840</v>
      </c>
      <c r="E2755" t="s">
        <v>23</v>
      </c>
      <c r="F2755" t="s">
        <v>34</v>
      </c>
      <c r="G2755" t="s">
        <v>47</v>
      </c>
      <c r="H2755" t="s">
        <v>1543</v>
      </c>
      <c r="I2755">
        <v>25.34</v>
      </c>
      <c r="J2755">
        <v>6</v>
      </c>
      <c r="K2755">
        <v>3.48</v>
      </c>
    </row>
    <row r="2756" spans="1:11" ht="16.5" x14ac:dyDescent="0.3">
      <c r="A2756" s="1">
        <v>42196</v>
      </c>
      <c r="B2756" s="5">
        <f>YEAR(Table1[[#This Row],[Order Date]])</f>
        <v>2015</v>
      </c>
      <c r="C2756" s="5">
        <f>MONTH(Table1[[#This Row],[Order Date]])</f>
        <v>7</v>
      </c>
      <c r="D2756" t="s">
        <v>233</v>
      </c>
      <c r="E2756" t="s">
        <v>164</v>
      </c>
      <c r="F2756" t="s">
        <v>11</v>
      </c>
      <c r="G2756" t="s">
        <v>12</v>
      </c>
      <c r="H2756" t="s">
        <v>2154</v>
      </c>
      <c r="I2756">
        <v>29.97</v>
      </c>
      <c r="J2756">
        <v>3</v>
      </c>
      <c r="K2756">
        <v>13.49</v>
      </c>
    </row>
    <row r="2757" spans="1:11" ht="16.5" x14ac:dyDescent="0.3">
      <c r="A2757" s="1">
        <v>42196</v>
      </c>
      <c r="B2757" s="5">
        <f>YEAR(Table1[[#This Row],[Order Date]])</f>
        <v>2015</v>
      </c>
      <c r="C2757" s="5">
        <f>MONTH(Table1[[#This Row],[Order Date]])</f>
        <v>7</v>
      </c>
      <c r="D2757" t="s">
        <v>233</v>
      </c>
      <c r="E2757" t="s">
        <v>164</v>
      </c>
      <c r="F2757" t="s">
        <v>11</v>
      </c>
      <c r="G2757" t="s">
        <v>20</v>
      </c>
      <c r="H2757" t="s">
        <v>362</v>
      </c>
      <c r="I2757">
        <v>98.35</v>
      </c>
      <c r="J2757">
        <v>3</v>
      </c>
      <c r="K2757">
        <v>34.42</v>
      </c>
    </row>
    <row r="2758" spans="1:11" ht="16.5" x14ac:dyDescent="0.3">
      <c r="A2758" s="1">
        <v>42196</v>
      </c>
      <c r="B2758" s="5">
        <f>YEAR(Table1[[#This Row],[Order Date]])</f>
        <v>2015</v>
      </c>
      <c r="C2758" s="5">
        <f>MONTH(Table1[[#This Row],[Order Date]])</f>
        <v>7</v>
      </c>
      <c r="D2758" t="s">
        <v>1514</v>
      </c>
      <c r="E2758" t="s">
        <v>59</v>
      </c>
      <c r="F2758" t="s">
        <v>34</v>
      </c>
      <c r="G2758" t="s">
        <v>145</v>
      </c>
      <c r="H2758" t="s">
        <v>818</v>
      </c>
      <c r="I2758">
        <v>199.84</v>
      </c>
      <c r="J2758">
        <v>4</v>
      </c>
      <c r="K2758">
        <v>-37.11</v>
      </c>
    </row>
    <row r="2759" spans="1:11" ht="16.5" x14ac:dyDescent="0.3">
      <c r="A2759" s="1">
        <v>42196</v>
      </c>
      <c r="B2759" s="5">
        <f>YEAR(Table1[[#This Row],[Order Date]])</f>
        <v>2015</v>
      </c>
      <c r="C2759" s="5">
        <f>MONTH(Table1[[#This Row],[Order Date]])</f>
        <v>7</v>
      </c>
      <c r="D2759" t="s">
        <v>1514</v>
      </c>
      <c r="E2759" t="s">
        <v>59</v>
      </c>
      <c r="F2759" t="s">
        <v>39</v>
      </c>
      <c r="G2759" t="s">
        <v>40</v>
      </c>
      <c r="H2759" t="s">
        <v>648</v>
      </c>
      <c r="I2759">
        <v>716</v>
      </c>
      <c r="J2759">
        <v>2</v>
      </c>
      <c r="K2759">
        <v>193.32</v>
      </c>
    </row>
    <row r="2760" spans="1:11" ht="16.5" x14ac:dyDescent="0.3">
      <c r="A2760" s="1">
        <v>42196</v>
      </c>
      <c r="B2760" s="5">
        <f>YEAR(Table1[[#This Row],[Order Date]])</f>
        <v>2015</v>
      </c>
      <c r="C2760" s="5">
        <f>MONTH(Table1[[#This Row],[Order Date]])</f>
        <v>7</v>
      </c>
      <c r="D2760" t="s">
        <v>1514</v>
      </c>
      <c r="E2760" t="s">
        <v>59</v>
      </c>
      <c r="F2760" t="s">
        <v>11</v>
      </c>
      <c r="G2760" t="s">
        <v>20</v>
      </c>
      <c r="H2760" t="s">
        <v>2155</v>
      </c>
      <c r="I2760">
        <v>221.06</v>
      </c>
      <c r="J2760">
        <v>7</v>
      </c>
      <c r="K2760">
        <v>103.9</v>
      </c>
    </row>
    <row r="2761" spans="1:11" ht="16.5" x14ac:dyDescent="0.3">
      <c r="A2761" s="1">
        <v>42197</v>
      </c>
      <c r="B2761" s="5">
        <f>YEAR(Table1[[#This Row],[Order Date]])</f>
        <v>2015</v>
      </c>
      <c r="C2761" s="5">
        <f>MONTH(Table1[[#This Row],[Order Date]])</f>
        <v>7</v>
      </c>
      <c r="D2761" t="s">
        <v>1751</v>
      </c>
      <c r="E2761" t="s">
        <v>15</v>
      </c>
      <c r="F2761" t="s">
        <v>34</v>
      </c>
      <c r="G2761" t="s">
        <v>35</v>
      </c>
      <c r="H2761" t="s">
        <v>265</v>
      </c>
      <c r="I2761">
        <v>383.61</v>
      </c>
      <c r="J2761">
        <v>9</v>
      </c>
      <c r="K2761">
        <v>-5.48</v>
      </c>
    </row>
    <row r="2762" spans="1:11" ht="16.5" x14ac:dyDescent="0.3">
      <c r="A2762" s="1">
        <v>42197</v>
      </c>
      <c r="B2762" s="5">
        <f>YEAR(Table1[[#This Row],[Order Date]])</f>
        <v>2015</v>
      </c>
      <c r="C2762" s="5">
        <f>MONTH(Table1[[#This Row],[Order Date]])</f>
        <v>7</v>
      </c>
      <c r="D2762" t="s">
        <v>1751</v>
      </c>
      <c r="E2762" t="s">
        <v>15</v>
      </c>
      <c r="F2762" t="s">
        <v>39</v>
      </c>
      <c r="G2762" t="s">
        <v>40</v>
      </c>
      <c r="H2762" t="s">
        <v>745</v>
      </c>
      <c r="I2762">
        <v>148.47999999999999</v>
      </c>
      <c r="J2762">
        <v>2</v>
      </c>
      <c r="K2762">
        <v>16.7</v>
      </c>
    </row>
    <row r="2763" spans="1:11" ht="16.5" x14ac:dyDescent="0.3">
      <c r="A2763" s="1">
        <v>42197</v>
      </c>
      <c r="B2763" s="5">
        <f>YEAR(Table1[[#This Row],[Order Date]])</f>
        <v>2015</v>
      </c>
      <c r="C2763" s="5">
        <f>MONTH(Table1[[#This Row],[Order Date]])</f>
        <v>7</v>
      </c>
      <c r="D2763" t="s">
        <v>1751</v>
      </c>
      <c r="E2763" t="s">
        <v>15</v>
      </c>
      <c r="F2763" t="s">
        <v>39</v>
      </c>
      <c r="G2763" t="s">
        <v>40</v>
      </c>
      <c r="H2763" t="s">
        <v>1306</v>
      </c>
      <c r="I2763">
        <v>537.54</v>
      </c>
      <c r="J2763">
        <v>7</v>
      </c>
      <c r="K2763">
        <v>53.75</v>
      </c>
    </row>
    <row r="2764" spans="1:11" ht="16.5" x14ac:dyDescent="0.3">
      <c r="A2764" s="1">
        <v>42197</v>
      </c>
      <c r="B2764" s="5">
        <f>YEAR(Table1[[#This Row],[Order Date]])</f>
        <v>2015</v>
      </c>
      <c r="C2764" s="5">
        <f>MONTH(Table1[[#This Row],[Order Date]])</f>
        <v>7</v>
      </c>
      <c r="D2764" t="s">
        <v>1751</v>
      </c>
      <c r="E2764" t="s">
        <v>15</v>
      </c>
      <c r="F2764" t="s">
        <v>11</v>
      </c>
      <c r="G2764" t="s">
        <v>20</v>
      </c>
      <c r="H2764" t="s">
        <v>941</v>
      </c>
      <c r="I2764">
        <v>1.93</v>
      </c>
      <c r="J2764">
        <v>2</v>
      </c>
      <c r="K2764">
        <v>-2.99</v>
      </c>
    </row>
    <row r="2765" spans="1:11" ht="16.5" x14ac:dyDescent="0.3">
      <c r="A2765" s="1">
        <v>42197</v>
      </c>
      <c r="B2765" s="5">
        <f>YEAR(Table1[[#This Row],[Order Date]])</f>
        <v>2015</v>
      </c>
      <c r="C2765" s="5">
        <f>MONTH(Table1[[#This Row],[Order Date]])</f>
        <v>7</v>
      </c>
      <c r="D2765" t="s">
        <v>1751</v>
      </c>
      <c r="E2765" t="s">
        <v>15</v>
      </c>
      <c r="F2765" t="s">
        <v>11</v>
      </c>
      <c r="G2765" t="s">
        <v>24</v>
      </c>
      <c r="H2765" t="s">
        <v>1000</v>
      </c>
      <c r="I2765">
        <v>6.91</v>
      </c>
      <c r="J2765">
        <v>3</v>
      </c>
      <c r="K2765">
        <v>0.69</v>
      </c>
    </row>
    <row r="2766" spans="1:11" ht="16.5" x14ac:dyDescent="0.3">
      <c r="A2766" s="1">
        <v>42197</v>
      </c>
      <c r="B2766" s="5">
        <f>YEAR(Table1[[#This Row],[Order Date]])</f>
        <v>2015</v>
      </c>
      <c r="C2766" s="5">
        <f>MONTH(Table1[[#This Row],[Order Date]])</f>
        <v>7</v>
      </c>
      <c r="D2766" t="s">
        <v>1751</v>
      </c>
      <c r="E2766" t="s">
        <v>15</v>
      </c>
      <c r="F2766" t="s">
        <v>34</v>
      </c>
      <c r="G2766" t="s">
        <v>47</v>
      </c>
      <c r="H2766" t="s">
        <v>1728</v>
      </c>
      <c r="I2766">
        <v>7.76</v>
      </c>
      <c r="J2766">
        <v>1</v>
      </c>
      <c r="K2766">
        <v>-2.13</v>
      </c>
    </row>
    <row r="2767" spans="1:11" ht="16.5" x14ac:dyDescent="0.3">
      <c r="A2767" s="1">
        <v>42197</v>
      </c>
      <c r="B2767" s="5">
        <f>YEAR(Table1[[#This Row],[Order Date]])</f>
        <v>2015</v>
      </c>
      <c r="C2767" s="5">
        <f>MONTH(Table1[[#This Row],[Order Date]])</f>
        <v>7</v>
      </c>
      <c r="D2767" t="s">
        <v>1751</v>
      </c>
      <c r="E2767" t="s">
        <v>15</v>
      </c>
      <c r="F2767" t="s">
        <v>39</v>
      </c>
      <c r="G2767" t="s">
        <v>40</v>
      </c>
      <c r="H2767" t="s">
        <v>855</v>
      </c>
      <c r="I2767">
        <v>659.17</v>
      </c>
      <c r="J2767">
        <v>4</v>
      </c>
      <c r="K2767">
        <v>49.44</v>
      </c>
    </row>
    <row r="2768" spans="1:11" ht="16.5" x14ac:dyDescent="0.3">
      <c r="A2768" s="1">
        <v>42197</v>
      </c>
      <c r="B2768" s="5">
        <f>YEAR(Table1[[#This Row],[Order Date]])</f>
        <v>2015</v>
      </c>
      <c r="C2768" s="5">
        <f>MONTH(Table1[[#This Row],[Order Date]])</f>
        <v>7</v>
      </c>
      <c r="D2768" t="s">
        <v>2156</v>
      </c>
      <c r="E2768" t="s">
        <v>10</v>
      </c>
      <c r="F2768" t="s">
        <v>39</v>
      </c>
      <c r="G2768" t="s">
        <v>40</v>
      </c>
      <c r="H2768" t="s">
        <v>1306</v>
      </c>
      <c r="I2768">
        <v>307.17</v>
      </c>
      <c r="J2768">
        <v>4</v>
      </c>
      <c r="K2768">
        <v>30.72</v>
      </c>
    </row>
    <row r="2769" spans="1:11" ht="16.5" x14ac:dyDescent="0.3">
      <c r="A2769" s="1">
        <v>42198</v>
      </c>
      <c r="B2769" s="5">
        <f>YEAR(Table1[[#This Row],[Order Date]])</f>
        <v>2015</v>
      </c>
      <c r="C2769" s="5">
        <f>MONTH(Table1[[#This Row],[Order Date]])</f>
        <v>7</v>
      </c>
      <c r="D2769" t="s">
        <v>69</v>
      </c>
      <c r="E2769" t="s">
        <v>149</v>
      </c>
      <c r="F2769" t="s">
        <v>11</v>
      </c>
      <c r="G2769" t="s">
        <v>20</v>
      </c>
      <c r="H2769" t="s">
        <v>222</v>
      </c>
      <c r="I2769">
        <v>11.81</v>
      </c>
      <c r="J2769">
        <v>2</v>
      </c>
      <c r="K2769">
        <v>4.28</v>
      </c>
    </row>
    <row r="2770" spans="1:11" ht="16.5" x14ac:dyDescent="0.3">
      <c r="A2770" s="1">
        <v>42198</v>
      </c>
      <c r="B2770" s="5">
        <f>YEAR(Table1[[#This Row],[Order Date]])</f>
        <v>2015</v>
      </c>
      <c r="C2770" s="5">
        <f>MONTH(Table1[[#This Row],[Order Date]])</f>
        <v>7</v>
      </c>
      <c r="D2770" t="s">
        <v>69</v>
      </c>
      <c r="E2770" t="s">
        <v>149</v>
      </c>
      <c r="F2770" t="s">
        <v>34</v>
      </c>
      <c r="G2770" t="s">
        <v>35</v>
      </c>
      <c r="H2770" t="s">
        <v>1679</v>
      </c>
      <c r="I2770">
        <v>1931.04</v>
      </c>
      <c r="J2770">
        <v>9</v>
      </c>
      <c r="K2770">
        <v>321.83999999999997</v>
      </c>
    </row>
    <row r="2771" spans="1:11" ht="16.5" x14ac:dyDescent="0.3">
      <c r="A2771" s="1">
        <v>42198</v>
      </c>
      <c r="B2771" s="5">
        <f>YEAR(Table1[[#This Row],[Order Date]])</f>
        <v>2015</v>
      </c>
      <c r="C2771" s="5">
        <f>MONTH(Table1[[#This Row],[Order Date]])</f>
        <v>7</v>
      </c>
      <c r="D2771" t="s">
        <v>69</v>
      </c>
      <c r="E2771" t="s">
        <v>149</v>
      </c>
      <c r="F2771" t="s">
        <v>11</v>
      </c>
      <c r="G2771" t="s">
        <v>12</v>
      </c>
      <c r="H2771" t="s">
        <v>625</v>
      </c>
      <c r="I2771">
        <v>9.9600000000000009</v>
      </c>
      <c r="J2771">
        <v>2</v>
      </c>
      <c r="K2771">
        <v>4.68</v>
      </c>
    </row>
    <row r="2772" spans="1:11" ht="16.5" x14ac:dyDescent="0.3">
      <c r="A2772" s="1">
        <v>42198</v>
      </c>
      <c r="B2772" s="5">
        <f>YEAR(Table1[[#This Row],[Order Date]])</f>
        <v>2015</v>
      </c>
      <c r="C2772" s="5">
        <f>MONTH(Table1[[#This Row],[Order Date]])</f>
        <v>7</v>
      </c>
      <c r="D2772" t="s">
        <v>1357</v>
      </c>
      <c r="E2772" t="s">
        <v>10</v>
      </c>
      <c r="F2772" t="s">
        <v>11</v>
      </c>
      <c r="G2772" t="s">
        <v>20</v>
      </c>
      <c r="H2772" t="s">
        <v>763</v>
      </c>
      <c r="I2772">
        <v>41.57</v>
      </c>
      <c r="J2772">
        <v>6</v>
      </c>
      <c r="K2772">
        <v>-66.510000000000005</v>
      </c>
    </row>
    <row r="2773" spans="1:11" ht="16.5" x14ac:dyDescent="0.3">
      <c r="A2773" s="1">
        <v>42198</v>
      </c>
      <c r="B2773" s="5">
        <f>YEAR(Table1[[#This Row],[Order Date]])</f>
        <v>2015</v>
      </c>
      <c r="C2773" s="5">
        <f>MONTH(Table1[[#This Row],[Order Date]])</f>
        <v>7</v>
      </c>
      <c r="D2773" t="s">
        <v>171</v>
      </c>
      <c r="E2773" t="s">
        <v>30</v>
      </c>
      <c r="F2773" t="s">
        <v>11</v>
      </c>
      <c r="G2773" t="s">
        <v>12</v>
      </c>
      <c r="H2773" t="s">
        <v>1157</v>
      </c>
      <c r="I2773">
        <v>38.880000000000003</v>
      </c>
      <c r="J2773">
        <v>6</v>
      </c>
      <c r="K2773">
        <v>18.66</v>
      </c>
    </row>
    <row r="2774" spans="1:11" ht="16.5" x14ac:dyDescent="0.3">
      <c r="A2774" s="1">
        <v>42199</v>
      </c>
      <c r="B2774" s="5">
        <f>YEAR(Table1[[#This Row],[Order Date]])</f>
        <v>2015</v>
      </c>
      <c r="C2774" s="5">
        <f>MONTH(Table1[[#This Row],[Order Date]])</f>
        <v>7</v>
      </c>
      <c r="D2774" t="s">
        <v>1945</v>
      </c>
      <c r="E2774" t="s">
        <v>95</v>
      </c>
      <c r="F2774" t="s">
        <v>11</v>
      </c>
      <c r="G2774" t="s">
        <v>18</v>
      </c>
      <c r="H2774" t="s">
        <v>19</v>
      </c>
      <c r="I2774">
        <v>272.74</v>
      </c>
      <c r="J2774">
        <v>3</v>
      </c>
      <c r="K2774">
        <v>-64.77</v>
      </c>
    </row>
    <row r="2775" spans="1:11" ht="16.5" x14ac:dyDescent="0.3">
      <c r="A2775" s="1">
        <v>42199</v>
      </c>
      <c r="B2775" s="5">
        <f>YEAR(Table1[[#This Row],[Order Date]])</f>
        <v>2015</v>
      </c>
      <c r="C2775" s="5">
        <f>MONTH(Table1[[#This Row],[Order Date]])</f>
        <v>7</v>
      </c>
      <c r="D2775" t="s">
        <v>1945</v>
      </c>
      <c r="E2775" t="s">
        <v>95</v>
      </c>
      <c r="F2775" t="s">
        <v>11</v>
      </c>
      <c r="G2775" t="s">
        <v>12</v>
      </c>
      <c r="H2775" t="s">
        <v>1147</v>
      </c>
      <c r="I2775">
        <v>18.5</v>
      </c>
      <c r="J2775">
        <v>4</v>
      </c>
      <c r="K2775">
        <v>6.7</v>
      </c>
    </row>
    <row r="2776" spans="1:11" ht="16.5" x14ac:dyDescent="0.3">
      <c r="A2776" s="1">
        <v>42199</v>
      </c>
      <c r="B2776" s="5">
        <f>YEAR(Table1[[#This Row],[Order Date]])</f>
        <v>2015</v>
      </c>
      <c r="C2776" s="5">
        <f>MONTH(Table1[[#This Row],[Order Date]])</f>
        <v>7</v>
      </c>
      <c r="D2776" t="s">
        <v>1945</v>
      </c>
      <c r="E2776" t="s">
        <v>95</v>
      </c>
      <c r="F2776" t="s">
        <v>34</v>
      </c>
      <c r="G2776" t="s">
        <v>35</v>
      </c>
      <c r="H2776" t="s">
        <v>1237</v>
      </c>
      <c r="I2776">
        <v>441.92</v>
      </c>
      <c r="J2776">
        <v>2</v>
      </c>
      <c r="K2776">
        <v>49.72</v>
      </c>
    </row>
    <row r="2777" spans="1:11" ht="16.5" x14ac:dyDescent="0.3">
      <c r="A2777" s="1">
        <v>42199</v>
      </c>
      <c r="B2777" s="5">
        <f>YEAR(Table1[[#This Row],[Order Date]])</f>
        <v>2015</v>
      </c>
      <c r="C2777" s="5">
        <f>MONTH(Table1[[#This Row],[Order Date]])</f>
        <v>7</v>
      </c>
      <c r="D2777" t="s">
        <v>1945</v>
      </c>
      <c r="E2777" t="s">
        <v>95</v>
      </c>
      <c r="F2777" t="s">
        <v>34</v>
      </c>
      <c r="G2777" t="s">
        <v>74</v>
      </c>
      <c r="H2777" t="s">
        <v>835</v>
      </c>
      <c r="I2777">
        <v>127.76</v>
      </c>
      <c r="J2777">
        <v>6</v>
      </c>
      <c r="K2777">
        <v>-191.65</v>
      </c>
    </row>
    <row r="2778" spans="1:11" ht="16.5" x14ac:dyDescent="0.3">
      <c r="A2778" s="1">
        <v>42201</v>
      </c>
      <c r="B2778" s="5">
        <f>YEAR(Table1[[#This Row],[Order Date]])</f>
        <v>2015</v>
      </c>
      <c r="C2778" s="5">
        <f>MONTH(Table1[[#This Row],[Order Date]])</f>
        <v>7</v>
      </c>
      <c r="D2778" t="s">
        <v>2104</v>
      </c>
      <c r="E2778" t="s">
        <v>27</v>
      </c>
      <c r="F2778" t="s">
        <v>34</v>
      </c>
      <c r="G2778" t="s">
        <v>35</v>
      </c>
      <c r="H2778" t="s">
        <v>1019</v>
      </c>
      <c r="I2778">
        <v>1348.7</v>
      </c>
      <c r="J2778">
        <v>6</v>
      </c>
      <c r="K2778">
        <v>-219.16</v>
      </c>
    </row>
    <row r="2779" spans="1:11" ht="16.5" x14ac:dyDescent="0.3">
      <c r="A2779" s="1">
        <v>42201</v>
      </c>
      <c r="B2779" s="5">
        <f>YEAR(Table1[[#This Row],[Order Date]])</f>
        <v>2015</v>
      </c>
      <c r="C2779" s="5">
        <f>MONTH(Table1[[#This Row],[Order Date]])</f>
        <v>7</v>
      </c>
      <c r="D2779" t="s">
        <v>2104</v>
      </c>
      <c r="E2779" t="s">
        <v>27</v>
      </c>
      <c r="F2779" t="s">
        <v>34</v>
      </c>
      <c r="G2779" t="s">
        <v>35</v>
      </c>
      <c r="H2779" t="s">
        <v>1982</v>
      </c>
      <c r="I2779">
        <v>700.15</v>
      </c>
      <c r="J2779">
        <v>3</v>
      </c>
      <c r="K2779">
        <v>78.77</v>
      </c>
    </row>
    <row r="2780" spans="1:11" ht="16.5" x14ac:dyDescent="0.3">
      <c r="A2780" s="1">
        <v>42201</v>
      </c>
      <c r="B2780" s="5">
        <f>YEAR(Table1[[#This Row],[Order Date]])</f>
        <v>2015</v>
      </c>
      <c r="C2780" s="5">
        <f>MONTH(Table1[[#This Row],[Order Date]])</f>
        <v>7</v>
      </c>
      <c r="D2780" t="s">
        <v>445</v>
      </c>
      <c r="E2780" t="s">
        <v>149</v>
      </c>
      <c r="F2780" t="s">
        <v>11</v>
      </c>
      <c r="G2780" t="s">
        <v>12</v>
      </c>
      <c r="H2780" t="s">
        <v>2157</v>
      </c>
      <c r="I2780">
        <v>80.88</v>
      </c>
      <c r="J2780">
        <v>3</v>
      </c>
      <c r="K2780">
        <v>39.630000000000003</v>
      </c>
    </row>
    <row r="2781" spans="1:11" ht="16.5" x14ac:dyDescent="0.3">
      <c r="A2781" s="1">
        <v>42201</v>
      </c>
      <c r="B2781" s="5">
        <f>YEAR(Table1[[#This Row],[Order Date]])</f>
        <v>2015</v>
      </c>
      <c r="C2781" s="5">
        <f>MONTH(Table1[[#This Row],[Order Date]])</f>
        <v>7</v>
      </c>
      <c r="D2781" t="s">
        <v>445</v>
      </c>
      <c r="E2781" t="s">
        <v>149</v>
      </c>
      <c r="F2781" t="s">
        <v>39</v>
      </c>
      <c r="G2781" t="s">
        <v>52</v>
      </c>
      <c r="H2781" t="s">
        <v>2158</v>
      </c>
      <c r="I2781">
        <v>599.9</v>
      </c>
      <c r="J2781">
        <v>10</v>
      </c>
      <c r="K2781">
        <v>191.97</v>
      </c>
    </row>
    <row r="2782" spans="1:11" ht="16.5" x14ac:dyDescent="0.3">
      <c r="A2782" s="1">
        <v>42201</v>
      </c>
      <c r="B2782" s="5">
        <f>YEAR(Table1[[#This Row],[Order Date]])</f>
        <v>2015</v>
      </c>
      <c r="C2782" s="5">
        <f>MONTH(Table1[[#This Row],[Order Date]])</f>
        <v>7</v>
      </c>
      <c r="D2782" t="s">
        <v>1863</v>
      </c>
      <c r="E2782" t="s">
        <v>531</v>
      </c>
      <c r="F2782" t="s">
        <v>34</v>
      </c>
      <c r="G2782" t="s">
        <v>35</v>
      </c>
      <c r="H2782" t="s">
        <v>2159</v>
      </c>
      <c r="I2782">
        <v>150.97999999999999</v>
      </c>
      <c r="J2782">
        <v>1</v>
      </c>
      <c r="K2782">
        <v>43.78</v>
      </c>
    </row>
    <row r="2783" spans="1:11" ht="16.5" x14ac:dyDescent="0.3">
      <c r="A2783" s="1">
        <v>42201</v>
      </c>
      <c r="B2783" s="5">
        <f>YEAR(Table1[[#This Row],[Order Date]])</f>
        <v>2015</v>
      </c>
      <c r="C2783" s="5">
        <f>MONTH(Table1[[#This Row],[Order Date]])</f>
        <v>7</v>
      </c>
      <c r="D2783" t="s">
        <v>1863</v>
      </c>
      <c r="E2783" t="s">
        <v>531</v>
      </c>
      <c r="F2783" t="s">
        <v>11</v>
      </c>
      <c r="G2783" t="s">
        <v>63</v>
      </c>
      <c r="H2783" t="s">
        <v>2160</v>
      </c>
      <c r="I2783">
        <v>137.25</v>
      </c>
      <c r="J2783">
        <v>9</v>
      </c>
      <c r="K2783">
        <v>63.14</v>
      </c>
    </row>
    <row r="2784" spans="1:11" ht="16.5" x14ac:dyDescent="0.3">
      <c r="A2784" s="1">
        <v>42201</v>
      </c>
      <c r="B2784" s="5">
        <f>YEAR(Table1[[#This Row],[Order Date]])</f>
        <v>2015</v>
      </c>
      <c r="C2784" s="5">
        <f>MONTH(Table1[[#This Row],[Order Date]])</f>
        <v>7</v>
      </c>
      <c r="D2784" t="s">
        <v>1863</v>
      </c>
      <c r="E2784" t="s">
        <v>531</v>
      </c>
      <c r="F2784" t="s">
        <v>11</v>
      </c>
      <c r="G2784" t="s">
        <v>43</v>
      </c>
      <c r="H2784" t="s">
        <v>506</v>
      </c>
      <c r="I2784">
        <v>11.52</v>
      </c>
      <c r="J2784">
        <v>4</v>
      </c>
      <c r="K2784">
        <v>5.41</v>
      </c>
    </row>
    <row r="2785" spans="1:11" ht="16.5" x14ac:dyDescent="0.3">
      <c r="A2785" s="1">
        <v>42202</v>
      </c>
      <c r="B2785" s="5">
        <f>YEAR(Table1[[#This Row],[Order Date]])</f>
        <v>2015</v>
      </c>
      <c r="C2785" s="5">
        <f>MONTH(Table1[[#This Row],[Order Date]])</f>
        <v>7</v>
      </c>
      <c r="D2785" t="s">
        <v>1288</v>
      </c>
      <c r="E2785" t="s">
        <v>27</v>
      </c>
      <c r="F2785" t="s">
        <v>34</v>
      </c>
      <c r="G2785" t="s">
        <v>74</v>
      </c>
      <c r="H2785" t="s">
        <v>1706</v>
      </c>
      <c r="I2785">
        <v>195.47</v>
      </c>
      <c r="J2785">
        <v>2</v>
      </c>
      <c r="K2785">
        <v>-13.8</v>
      </c>
    </row>
    <row r="2786" spans="1:11" ht="16.5" x14ac:dyDescent="0.3">
      <c r="A2786" s="1">
        <v>42202</v>
      </c>
      <c r="B2786" s="5">
        <f>YEAR(Table1[[#This Row],[Order Date]])</f>
        <v>2015</v>
      </c>
      <c r="C2786" s="5">
        <f>MONTH(Table1[[#This Row],[Order Date]])</f>
        <v>7</v>
      </c>
      <c r="D2786" t="s">
        <v>2033</v>
      </c>
      <c r="E2786" t="s">
        <v>123</v>
      </c>
      <c r="F2786" t="s">
        <v>34</v>
      </c>
      <c r="G2786" t="s">
        <v>74</v>
      </c>
      <c r="H2786" t="s">
        <v>2161</v>
      </c>
      <c r="I2786">
        <v>231.92</v>
      </c>
      <c r="J2786">
        <v>5</v>
      </c>
      <c r="K2786">
        <v>5.8</v>
      </c>
    </row>
    <row r="2787" spans="1:11" ht="16.5" x14ac:dyDescent="0.3">
      <c r="A2787" s="1">
        <v>42202</v>
      </c>
      <c r="B2787" s="5">
        <f>YEAR(Table1[[#This Row],[Order Date]])</f>
        <v>2015</v>
      </c>
      <c r="C2787" s="5">
        <f>MONTH(Table1[[#This Row],[Order Date]])</f>
        <v>7</v>
      </c>
      <c r="D2787" t="s">
        <v>2162</v>
      </c>
      <c r="E2787" t="s">
        <v>10</v>
      </c>
      <c r="F2787" t="s">
        <v>11</v>
      </c>
      <c r="G2787" t="s">
        <v>16</v>
      </c>
      <c r="H2787" t="s">
        <v>532</v>
      </c>
      <c r="I2787">
        <v>6.26</v>
      </c>
      <c r="J2787">
        <v>3</v>
      </c>
      <c r="K2787">
        <v>2.04</v>
      </c>
    </row>
    <row r="2788" spans="1:11" ht="16.5" x14ac:dyDescent="0.3">
      <c r="A2788" s="1">
        <v>42202</v>
      </c>
      <c r="B2788" s="5">
        <f>YEAR(Table1[[#This Row],[Order Date]])</f>
        <v>2015</v>
      </c>
      <c r="C2788" s="5">
        <f>MONTH(Table1[[#This Row],[Order Date]])</f>
        <v>7</v>
      </c>
      <c r="D2788" t="s">
        <v>2162</v>
      </c>
      <c r="E2788" t="s">
        <v>10</v>
      </c>
      <c r="F2788" t="s">
        <v>11</v>
      </c>
      <c r="G2788" t="s">
        <v>43</v>
      </c>
      <c r="H2788" t="s">
        <v>1806</v>
      </c>
      <c r="I2788">
        <v>14.43</v>
      </c>
      <c r="J2788">
        <v>4</v>
      </c>
      <c r="K2788">
        <v>3.43</v>
      </c>
    </row>
    <row r="2789" spans="1:11" ht="16.5" x14ac:dyDescent="0.3">
      <c r="A2789" s="1">
        <v>42203</v>
      </c>
      <c r="B2789" s="5">
        <f>YEAR(Table1[[#This Row],[Order Date]])</f>
        <v>2015</v>
      </c>
      <c r="C2789" s="5">
        <f>MONTH(Table1[[#This Row],[Order Date]])</f>
        <v>7</v>
      </c>
      <c r="D2789" t="s">
        <v>1076</v>
      </c>
      <c r="E2789" t="s">
        <v>27</v>
      </c>
      <c r="F2789" t="s">
        <v>39</v>
      </c>
      <c r="G2789" t="s">
        <v>52</v>
      </c>
      <c r="H2789" t="s">
        <v>2081</v>
      </c>
      <c r="I2789">
        <v>519.96</v>
      </c>
      <c r="J2789">
        <v>4</v>
      </c>
      <c r="K2789">
        <v>176.79</v>
      </c>
    </row>
    <row r="2790" spans="1:11" ht="16.5" x14ac:dyDescent="0.3">
      <c r="A2790" s="1">
        <v>42203</v>
      </c>
      <c r="B2790" s="5">
        <f>YEAR(Table1[[#This Row],[Order Date]])</f>
        <v>2015</v>
      </c>
      <c r="C2790" s="5">
        <f>MONTH(Table1[[#This Row],[Order Date]])</f>
        <v>7</v>
      </c>
      <c r="D2790" t="s">
        <v>1242</v>
      </c>
      <c r="E2790" t="s">
        <v>149</v>
      </c>
      <c r="F2790" t="s">
        <v>11</v>
      </c>
      <c r="G2790" t="s">
        <v>24</v>
      </c>
      <c r="H2790" t="s">
        <v>1000</v>
      </c>
      <c r="I2790">
        <v>5.76</v>
      </c>
      <c r="J2790">
        <v>2</v>
      </c>
      <c r="K2790">
        <v>1.61</v>
      </c>
    </row>
    <row r="2791" spans="1:11" ht="16.5" x14ac:dyDescent="0.3">
      <c r="A2791" s="1">
        <v>42203</v>
      </c>
      <c r="B2791" s="5">
        <f>YEAR(Table1[[#This Row],[Order Date]])</f>
        <v>2015</v>
      </c>
      <c r="C2791" s="5">
        <f>MONTH(Table1[[#This Row],[Order Date]])</f>
        <v>7</v>
      </c>
      <c r="D2791" t="s">
        <v>487</v>
      </c>
      <c r="E2791" t="s">
        <v>149</v>
      </c>
      <c r="F2791" t="s">
        <v>11</v>
      </c>
      <c r="G2791" t="s">
        <v>20</v>
      </c>
      <c r="H2791" t="s">
        <v>2163</v>
      </c>
      <c r="I2791">
        <v>3.33</v>
      </c>
      <c r="J2791">
        <v>2</v>
      </c>
      <c r="K2791">
        <v>1.21</v>
      </c>
    </row>
    <row r="2792" spans="1:11" ht="16.5" x14ac:dyDescent="0.3">
      <c r="A2792" s="1">
        <v>42203</v>
      </c>
      <c r="B2792" s="5">
        <f>YEAR(Table1[[#This Row],[Order Date]])</f>
        <v>2015</v>
      </c>
      <c r="C2792" s="5">
        <f>MONTH(Table1[[#This Row],[Order Date]])</f>
        <v>7</v>
      </c>
      <c r="D2792" t="s">
        <v>487</v>
      </c>
      <c r="E2792" t="s">
        <v>149</v>
      </c>
      <c r="F2792" t="s">
        <v>39</v>
      </c>
      <c r="G2792" t="s">
        <v>40</v>
      </c>
      <c r="H2792" t="s">
        <v>1073</v>
      </c>
      <c r="I2792">
        <v>135.99</v>
      </c>
      <c r="J2792">
        <v>1</v>
      </c>
      <c r="K2792">
        <v>36.72</v>
      </c>
    </row>
    <row r="2793" spans="1:11" ht="16.5" x14ac:dyDescent="0.3">
      <c r="A2793" s="1">
        <v>42203</v>
      </c>
      <c r="B2793" s="5">
        <f>YEAR(Table1[[#This Row],[Order Date]])</f>
        <v>2015</v>
      </c>
      <c r="C2793" s="5">
        <f>MONTH(Table1[[#This Row],[Order Date]])</f>
        <v>7</v>
      </c>
      <c r="D2793" t="s">
        <v>487</v>
      </c>
      <c r="E2793" t="s">
        <v>149</v>
      </c>
      <c r="F2793" t="s">
        <v>34</v>
      </c>
      <c r="G2793" t="s">
        <v>47</v>
      </c>
      <c r="H2793" t="s">
        <v>1532</v>
      </c>
      <c r="I2793">
        <v>7.38</v>
      </c>
      <c r="J2793">
        <v>1</v>
      </c>
      <c r="K2793">
        <v>2.14</v>
      </c>
    </row>
    <row r="2794" spans="1:11" ht="16.5" x14ac:dyDescent="0.3">
      <c r="A2794" s="1">
        <v>42204</v>
      </c>
      <c r="B2794" s="5">
        <f>YEAR(Table1[[#This Row],[Order Date]])</f>
        <v>2015</v>
      </c>
      <c r="C2794" s="5">
        <f>MONTH(Table1[[#This Row],[Order Date]])</f>
        <v>7</v>
      </c>
      <c r="D2794" t="s">
        <v>2164</v>
      </c>
      <c r="E2794" t="s">
        <v>95</v>
      </c>
      <c r="F2794" t="s">
        <v>11</v>
      </c>
      <c r="G2794" t="s">
        <v>20</v>
      </c>
      <c r="H2794" t="s">
        <v>2165</v>
      </c>
      <c r="I2794">
        <v>2.0299999999999998</v>
      </c>
      <c r="J2794">
        <v>1</v>
      </c>
      <c r="K2794">
        <v>-1.35</v>
      </c>
    </row>
    <row r="2795" spans="1:11" ht="16.5" x14ac:dyDescent="0.3">
      <c r="A2795" s="1">
        <v>42205</v>
      </c>
      <c r="B2795" s="5">
        <f>YEAR(Table1[[#This Row],[Order Date]])</f>
        <v>2015</v>
      </c>
      <c r="C2795" s="5">
        <f>MONTH(Table1[[#This Row],[Order Date]])</f>
        <v>7</v>
      </c>
      <c r="D2795" t="s">
        <v>2166</v>
      </c>
      <c r="E2795" t="s">
        <v>129</v>
      </c>
      <c r="F2795" t="s">
        <v>11</v>
      </c>
      <c r="G2795" t="s">
        <v>18</v>
      </c>
      <c r="H2795" t="s">
        <v>1540</v>
      </c>
      <c r="I2795">
        <v>34.76</v>
      </c>
      <c r="J2795">
        <v>1</v>
      </c>
      <c r="K2795">
        <v>9.73</v>
      </c>
    </row>
    <row r="2796" spans="1:11" ht="16.5" x14ac:dyDescent="0.3">
      <c r="A2796" s="1">
        <v>42205</v>
      </c>
      <c r="B2796" s="5">
        <f>YEAR(Table1[[#This Row],[Order Date]])</f>
        <v>2015</v>
      </c>
      <c r="C2796" s="5">
        <f>MONTH(Table1[[#This Row],[Order Date]])</f>
        <v>7</v>
      </c>
      <c r="D2796" t="s">
        <v>2166</v>
      </c>
      <c r="E2796" t="s">
        <v>129</v>
      </c>
      <c r="F2796" t="s">
        <v>39</v>
      </c>
      <c r="G2796" t="s">
        <v>52</v>
      </c>
      <c r="H2796" t="s">
        <v>1980</v>
      </c>
      <c r="I2796">
        <v>831.2</v>
      </c>
      <c r="J2796">
        <v>5</v>
      </c>
      <c r="K2796">
        <v>124.68</v>
      </c>
    </row>
    <row r="2797" spans="1:11" ht="16.5" x14ac:dyDescent="0.3">
      <c r="A2797" s="1">
        <v>42205</v>
      </c>
      <c r="B2797" s="5">
        <f>YEAR(Table1[[#This Row],[Order Date]])</f>
        <v>2015</v>
      </c>
      <c r="C2797" s="5">
        <f>MONTH(Table1[[#This Row],[Order Date]])</f>
        <v>7</v>
      </c>
      <c r="D2797" t="s">
        <v>2166</v>
      </c>
      <c r="E2797" t="s">
        <v>129</v>
      </c>
      <c r="F2797" t="s">
        <v>11</v>
      </c>
      <c r="G2797" t="s">
        <v>12</v>
      </c>
      <c r="H2797" t="s">
        <v>1857</v>
      </c>
      <c r="I2797">
        <v>26.4</v>
      </c>
      <c r="J2797">
        <v>5</v>
      </c>
      <c r="K2797">
        <v>11.88</v>
      </c>
    </row>
    <row r="2798" spans="1:11" ht="16.5" x14ac:dyDescent="0.3">
      <c r="A2798" s="1">
        <v>42205</v>
      </c>
      <c r="B2798" s="5">
        <f>YEAR(Table1[[#This Row],[Order Date]])</f>
        <v>2015</v>
      </c>
      <c r="C2798" s="5">
        <f>MONTH(Table1[[#This Row],[Order Date]])</f>
        <v>7</v>
      </c>
      <c r="D2798" t="s">
        <v>2166</v>
      </c>
      <c r="E2798" t="s">
        <v>129</v>
      </c>
      <c r="F2798" t="s">
        <v>11</v>
      </c>
      <c r="G2798" t="s">
        <v>63</v>
      </c>
      <c r="H2798" t="s">
        <v>2160</v>
      </c>
      <c r="I2798">
        <v>106.75</v>
      </c>
      <c r="J2798">
        <v>7</v>
      </c>
      <c r="K2798">
        <v>49.11</v>
      </c>
    </row>
    <row r="2799" spans="1:11" ht="16.5" x14ac:dyDescent="0.3">
      <c r="A2799" s="1">
        <v>42205</v>
      </c>
      <c r="B2799" s="5">
        <f>YEAR(Table1[[#This Row],[Order Date]])</f>
        <v>2015</v>
      </c>
      <c r="C2799" s="5">
        <f>MONTH(Table1[[#This Row],[Order Date]])</f>
        <v>7</v>
      </c>
      <c r="D2799" t="s">
        <v>2166</v>
      </c>
      <c r="E2799" t="s">
        <v>129</v>
      </c>
      <c r="F2799" t="s">
        <v>11</v>
      </c>
      <c r="G2799" t="s">
        <v>12</v>
      </c>
      <c r="H2799" t="s">
        <v>2167</v>
      </c>
      <c r="I2799">
        <v>97.82</v>
      </c>
      <c r="J2799">
        <v>2</v>
      </c>
      <c r="K2799">
        <v>45.98</v>
      </c>
    </row>
    <row r="2800" spans="1:11" ht="16.5" x14ac:dyDescent="0.3">
      <c r="A2800" s="1">
        <v>42205</v>
      </c>
      <c r="B2800" s="5">
        <f>YEAR(Table1[[#This Row],[Order Date]])</f>
        <v>2015</v>
      </c>
      <c r="C2800" s="5">
        <f>MONTH(Table1[[#This Row],[Order Date]])</f>
        <v>7</v>
      </c>
      <c r="D2800" t="s">
        <v>2166</v>
      </c>
      <c r="E2800" t="s">
        <v>129</v>
      </c>
      <c r="F2800" t="s">
        <v>11</v>
      </c>
      <c r="G2800" t="s">
        <v>18</v>
      </c>
      <c r="H2800" t="s">
        <v>623</v>
      </c>
      <c r="I2800">
        <v>141.4</v>
      </c>
      <c r="J2800">
        <v>5</v>
      </c>
      <c r="K2800">
        <v>38.18</v>
      </c>
    </row>
    <row r="2801" spans="1:11" ht="16.5" x14ac:dyDescent="0.3">
      <c r="A2801" s="1">
        <v>42205</v>
      </c>
      <c r="B2801" s="5">
        <f>YEAR(Table1[[#This Row],[Order Date]])</f>
        <v>2015</v>
      </c>
      <c r="C2801" s="5">
        <f>MONTH(Table1[[#This Row],[Order Date]])</f>
        <v>7</v>
      </c>
      <c r="D2801" t="s">
        <v>889</v>
      </c>
      <c r="E2801" t="s">
        <v>15</v>
      </c>
      <c r="F2801" t="s">
        <v>11</v>
      </c>
      <c r="G2801" t="s">
        <v>20</v>
      </c>
      <c r="H2801" t="s">
        <v>899</v>
      </c>
      <c r="I2801">
        <v>2.88</v>
      </c>
      <c r="J2801">
        <v>5</v>
      </c>
      <c r="K2801">
        <v>-4.46</v>
      </c>
    </row>
    <row r="2802" spans="1:11" ht="16.5" x14ac:dyDescent="0.3">
      <c r="A2802" s="1">
        <v>42205</v>
      </c>
      <c r="B2802" s="5">
        <f>YEAR(Table1[[#This Row],[Order Date]])</f>
        <v>2015</v>
      </c>
      <c r="C2802" s="5">
        <f>MONTH(Table1[[#This Row],[Order Date]])</f>
        <v>7</v>
      </c>
      <c r="D2802" t="s">
        <v>889</v>
      </c>
      <c r="E2802" t="s">
        <v>15</v>
      </c>
      <c r="F2802" t="s">
        <v>34</v>
      </c>
      <c r="G2802" t="s">
        <v>74</v>
      </c>
      <c r="H2802" t="s">
        <v>2168</v>
      </c>
      <c r="I2802">
        <v>384.94</v>
      </c>
      <c r="J2802">
        <v>4</v>
      </c>
      <c r="K2802">
        <v>-126.48</v>
      </c>
    </row>
    <row r="2803" spans="1:11" ht="16.5" x14ac:dyDescent="0.3">
      <c r="A2803" s="1">
        <v>42205</v>
      </c>
      <c r="B2803" s="5">
        <f>YEAR(Table1[[#This Row],[Order Date]])</f>
        <v>2015</v>
      </c>
      <c r="C2803" s="5">
        <f>MONTH(Table1[[#This Row],[Order Date]])</f>
        <v>7</v>
      </c>
      <c r="D2803" t="s">
        <v>889</v>
      </c>
      <c r="E2803" t="s">
        <v>15</v>
      </c>
      <c r="F2803" t="s">
        <v>39</v>
      </c>
      <c r="G2803" t="s">
        <v>40</v>
      </c>
      <c r="H2803" t="s">
        <v>520</v>
      </c>
      <c r="I2803">
        <v>153.58000000000001</v>
      </c>
      <c r="J2803">
        <v>2</v>
      </c>
      <c r="K2803">
        <v>13.44</v>
      </c>
    </row>
    <row r="2804" spans="1:11" ht="16.5" x14ac:dyDescent="0.3">
      <c r="A2804" s="1">
        <v>42205</v>
      </c>
      <c r="B2804" s="5">
        <f>YEAR(Table1[[#This Row],[Order Date]])</f>
        <v>2015</v>
      </c>
      <c r="C2804" s="5">
        <f>MONTH(Table1[[#This Row],[Order Date]])</f>
        <v>7</v>
      </c>
      <c r="D2804" t="s">
        <v>889</v>
      </c>
      <c r="E2804" t="s">
        <v>15</v>
      </c>
      <c r="F2804" t="s">
        <v>34</v>
      </c>
      <c r="G2804" t="s">
        <v>74</v>
      </c>
      <c r="H2804" t="s">
        <v>1604</v>
      </c>
      <c r="I2804">
        <v>913.43</v>
      </c>
      <c r="J2804">
        <v>5</v>
      </c>
      <c r="K2804">
        <v>-52.2</v>
      </c>
    </row>
    <row r="2805" spans="1:11" ht="16.5" x14ac:dyDescent="0.3">
      <c r="A2805" s="1">
        <v>42208</v>
      </c>
      <c r="B2805" s="5">
        <f>YEAR(Table1[[#This Row],[Order Date]])</f>
        <v>2015</v>
      </c>
      <c r="C2805" s="5">
        <f>MONTH(Table1[[#This Row],[Order Date]])</f>
        <v>7</v>
      </c>
      <c r="D2805" t="s">
        <v>456</v>
      </c>
      <c r="E2805" t="s">
        <v>149</v>
      </c>
      <c r="F2805" t="s">
        <v>11</v>
      </c>
      <c r="G2805" t="s">
        <v>92</v>
      </c>
      <c r="H2805" t="s">
        <v>801</v>
      </c>
      <c r="I2805">
        <v>68.94</v>
      </c>
      <c r="J2805">
        <v>3</v>
      </c>
      <c r="K2805">
        <v>20.68</v>
      </c>
    </row>
    <row r="2806" spans="1:11" ht="16.5" x14ac:dyDescent="0.3">
      <c r="A2806" s="1">
        <v>42208</v>
      </c>
      <c r="B2806" s="5">
        <f>YEAR(Table1[[#This Row],[Order Date]])</f>
        <v>2015</v>
      </c>
      <c r="C2806" s="5">
        <f>MONTH(Table1[[#This Row],[Order Date]])</f>
        <v>7</v>
      </c>
      <c r="D2806" t="s">
        <v>456</v>
      </c>
      <c r="E2806" t="s">
        <v>149</v>
      </c>
      <c r="F2806" t="s">
        <v>34</v>
      </c>
      <c r="G2806" t="s">
        <v>47</v>
      </c>
      <c r="H2806" t="s">
        <v>1545</v>
      </c>
      <c r="I2806">
        <v>128.82</v>
      </c>
      <c r="J2806">
        <v>3</v>
      </c>
      <c r="K2806">
        <v>50.24</v>
      </c>
    </row>
    <row r="2807" spans="1:11" ht="16.5" x14ac:dyDescent="0.3">
      <c r="A2807" s="1">
        <v>42208</v>
      </c>
      <c r="B2807" s="5">
        <f>YEAR(Table1[[#This Row],[Order Date]])</f>
        <v>2015</v>
      </c>
      <c r="C2807" s="5">
        <f>MONTH(Table1[[#This Row],[Order Date]])</f>
        <v>7</v>
      </c>
      <c r="D2807" t="s">
        <v>50</v>
      </c>
      <c r="E2807" t="s">
        <v>149</v>
      </c>
      <c r="F2807" t="s">
        <v>11</v>
      </c>
      <c r="G2807" t="s">
        <v>20</v>
      </c>
      <c r="H2807" t="s">
        <v>1380</v>
      </c>
      <c r="I2807">
        <v>10.51</v>
      </c>
      <c r="J2807">
        <v>3</v>
      </c>
      <c r="K2807">
        <v>3.68</v>
      </c>
    </row>
    <row r="2808" spans="1:11" ht="16.5" x14ac:dyDescent="0.3">
      <c r="A2808" s="1">
        <v>42209</v>
      </c>
      <c r="B2808" s="5">
        <f>YEAR(Table1[[#This Row],[Order Date]])</f>
        <v>2015</v>
      </c>
      <c r="C2808" s="5">
        <f>MONTH(Table1[[#This Row],[Order Date]])</f>
        <v>7</v>
      </c>
      <c r="D2808" t="s">
        <v>957</v>
      </c>
      <c r="E2808" t="s">
        <v>33</v>
      </c>
      <c r="F2808" t="s">
        <v>34</v>
      </c>
      <c r="G2808" t="s">
        <v>47</v>
      </c>
      <c r="H2808" t="s">
        <v>797</v>
      </c>
      <c r="I2808">
        <v>20.94</v>
      </c>
      <c r="J2808">
        <v>3</v>
      </c>
      <c r="K2808">
        <v>6.07</v>
      </c>
    </row>
    <row r="2809" spans="1:11" ht="16.5" x14ac:dyDescent="0.3">
      <c r="A2809" s="1">
        <v>42209</v>
      </c>
      <c r="B2809" s="5">
        <f>YEAR(Table1[[#This Row],[Order Date]])</f>
        <v>2015</v>
      </c>
      <c r="C2809" s="5">
        <f>MONTH(Table1[[#This Row],[Order Date]])</f>
        <v>7</v>
      </c>
      <c r="D2809" t="s">
        <v>957</v>
      </c>
      <c r="E2809" t="s">
        <v>33</v>
      </c>
      <c r="F2809" t="s">
        <v>11</v>
      </c>
      <c r="G2809" t="s">
        <v>20</v>
      </c>
      <c r="H2809" t="s">
        <v>852</v>
      </c>
      <c r="I2809">
        <v>135.09</v>
      </c>
      <c r="J2809">
        <v>9</v>
      </c>
      <c r="K2809">
        <v>62.14</v>
      </c>
    </row>
    <row r="2810" spans="1:11" ht="16.5" x14ac:dyDescent="0.3">
      <c r="A2810" s="1">
        <v>42209</v>
      </c>
      <c r="B2810" s="5">
        <f>YEAR(Table1[[#This Row],[Order Date]])</f>
        <v>2015</v>
      </c>
      <c r="C2810" s="5">
        <f>MONTH(Table1[[#This Row],[Order Date]])</f>
        <v>7</v>
      </c>
      <c r="D2810" t="s">
        <v>957</v>
      </c>
      <c r="E2810" t="s">
        <v>33</v>
      </c>
      <c r="F2810" t="s">
        <v>39</v>
      </c>
      <c r="G2810" t="s">
        <v>52</v>
      </c>
      <c r="H2810" t="s">
        <v>1992</v>
      </c>
      <c r="I2810">
        <v>279.86</v>
      </c>
      <c r="J2810">
        <v>14</v>
      </c>
      <c r="K2810">
        <v>64.37</v>
      </c>
    </row>
    <row r="2811" spans="1:11" ht="16.5" x14ac:dyDescent="0.3">
      <c r="A2811" s="1">
        <v>42209</v>
      </c>
      <c r="B2811" s="5">
        <f>YEAR(Table1[[#This Row],[Order Date]])</f>
        <v>2015</v>
      </c>
      <c r="C2811" s="5">
        <f>MONTH(Table1[[#This Row],[Order Date]])</f>
        <v>7</v>
      </c>
      <c r="D2811" t="s">
        <v>957</v>
      </c>
      <c r="E2811" t="s">
        <v>33</v>
      </c>
      <c r="F2811" t="s">
        <v>11</v>
      </c>
      <c r="G2811" t="s">
        <v>20</v>
      </c>
      <c r="H2811" t="s">
        <v>852</v>
      </c>
      <c r="I2811">
        <v>90.06</v>
      </c>
      <c r="J2811">
        <v>6</v>
      </c>
      <c r="K2811">
        <v>41.43</v>
      </c>
    </row>
    <row r="2812" spans="1:11" ht="16.5" x14ac:dyDescent="0.3">
      <c r="A2812" s="1">
        <v>42210</v>
      </c>
      <c r="B2812" s="5">
        <f>YEAR(Table1[[#This Row],[Order Date]])</f>
        <v>2015</v>
      </c>
      <c r="C2812" s="5">
        <f>MONTH(Table1[[#This Row],[Order Date]])</f>
        <v>7</v>
      </c>
      <c r="D2812" t="s">
        <v>769</v>
      </c>
      <c r="E2812" t="s">
        <v>23</v>
      </c>
      <c r="F2812" t="s">
        <v>11</v>
      </c>
      <c r="G2812" t="s">
        <v>20</v>
      </c>
      <c r="H2812" t="s">
        <v>1029</v>
      </c>
      <c r="I2812">
        <v>25.18</v>
      </c>
      <c r="J2812">
        <v>4</v>
      </c>
      <c r="K2812">
        <v>-18.46</v>
      </c>
    </row>
    <row r="2813" spans="1:11" ht="16.5" x14ac:dyDescent="0.3">
      <c r="A2813" s="1">
        <v>42210</v>
      </c>
      <c r="B2813" s="5">
        <f>YEAR(Table1[[#This Row],[Order Date]])</f>
        <v>2015</v>
      </c>
      <c r="C2813" s="5">
        <f>MONTH(Table1[[#This Row],[Order Date]])</f>
        <v>7</v>
      </c>
      <c r="D2813" t="s">
        <v>921</v>
      </c>
      <c r="E2813" t="s">
        <v>164</v>
      </c>
      <c r="F2813" t="s">
        <v>11</v>
      </c>
      <c r="G2813" t="s">
        <v>43</v>
      </c>
      <c r="H2813" t="s">
        <v>234</v>
      </c>
      <c r="I2813">
        <v>9.42</v>
      </c>
      <c r="J2813">
        <v>2</v>
      </c>
      <c r="K2813">
        <v>0.47</v>
      </c>
    </row>
    <row r="2814" spans="1:11" ht="16.5" x14ac:dyDescent="0.3">
      <c r="A2814" s="1">
        <v>42210</v>
      </c>
      <c r="B2814" s="5">
        <f>YEAR(Table1[[#This Row],[Order Date]])</f>
        <v>2015</v>
      </c>
      <c r="C2814" s="5">
        <f>MONTH(Table1[[#This Row],[Order Date]])</f>
        <v>7</v>
      </c>
      <c r="D2814" t="s">
        <v>921</v>
      </c>
      <c r="E2814" t="s">
        <v>164</v>
      </c>
      <c r="F2814" t="s">
        <v>11</v>
      </c>
      <c r="G2814" t="s">
        <v>12</v>
      </c>
      <c r="H2814" t="s">
        <v>2169</v>
      </c>
      <c r="I2814">
        <v>12.96</v>
      </c>
      <c r="J2814">
        <v>2</v>
      </c>
      <c r="K2814">
        <v>6.22</v>
      </c>
    </row>
    <row r="2815" spans="1:11" ht="16.5" x14ac:dyDescent="0.3">
      <c r="A2815" s="1">
        <v>42210</v>
      </c>
      <c r="B2815" s="5">
        <f>YEAR(Table1[[#This Row],[Order Date]])</f>
        <v>2015</v>
      </c>
      <c r="C2815" s="5">
        <f>MONTH(Table1[[#This Row],[Order Date]])</f>
        <v>7</v>
      </c>
      <c r="D2815" t="s">
        <v>921</v>
      </c>
      <c r="E2815" t="s">
        <v>164</v>
      </c>
      <c r="F2815" t="s">
        <v>34</v>
      </c>
      <c r="G2815" t="s">
        <v>74</v>
      </c>
      <c r="H2815" t="s">
        <v>2170</v>
      </c>
      <c r="I2815">
        <v>704.9</v>
      </c>
      <c r="J2815">
        <v>5</v>
      </c>
      <c r="K2815">
        <v>56.39</v>
      </c>
    </row>
    <row r="2816" spans="1:11" ht="16.5" x14ac:dyDescent="0.3">
      <c r="A2816" s="1">
        <v>42210</v>
      </c>
      <c r="B2816" s="5">
        <f>YEAR(Table1[[#This Row],[Order Date]])</f>
        <v>2015</v>
      </c>
      <c r="C2816" s="5">
        <f>MONTH(Table1[[#This Row],[Order Date]])</f>
        <v>7</v>
      </c>
      <c r="D2816" t="s">
        <v>921</v>
      </c>
      <c r="E2816" t="s">
        <v>164</v>
      </c>
      <c r="F2816" t="s">
        <v>34</v>
      </c>
      <c r="G2816" t="s">
        <v>35</v>
      </c>
      <c r="H2816" t="s">
        <v>1726</v>
      </c>
      <c r="I2816">
        <v>561.57000000000005</v>
      </c>
      <c r="J2816">
        <v>2</v>
      </c>
      <c r="K2816">
        <v>28.08</v>
      </c>
    </row>
    <row r="2817" spans="1:11" ht="16.5" x14ac:dyDescent="0.3">
      <c r="A2817" s="1">
        <v>42210</v>
      </c>
      <c r="B2817" s="5">
        <f>YEAR(Table1[[#This Row],[Order Date]])</f>
        <v>2015</v>
      </c>
      <c r="C2817" s="5">
        <f>MONTH(Table1[[#This Row],[Order Date]])</f>
        <v>7</v>
      </c>
      <c r="D2817" t="s">
        <v>1891</v>
      </c>
      <c r="E2817" t="s">
        <v>488</v>
      </c>
      <c r="F2817" t="s">
        <v>11</v>
      </c>
      <c r="G2817" t="s">
        <v>63</v>
      </c>
      <c r="H2817" t="s">
        <v>1481</v>
      </c>
      <c r="I2817">
        <v>98.46</v>
      </c>
      <c r="J2817">
        <v>9</v>
      </c>
      <c r="K2817">
        <v>49.23</v>
      </c>
    </row>
    <row r="2818" spans="1:11" ht="16.5" x14ac:dyDescent="0.3">
      <c r="A2818" s="1">
        <v>42210</v>
      </c>
      <c r="B2818" s="5">
        <f>YEAR(Table1[[#This Row],[Order Date]])</f>
        <v>2015</v>
      </c>
      <c r="C2818" s="5">
        <f>MONTH(Table1[[#This Row],[Order Date]])</f>
        <v>7</v>
      </c>
      <c r="D2818" t="s">
        <v>1891</v>
      </c>
      <c r="E2818" t="s">
        <v>488</v>
      </c>
      <c r="F2818" t="s">
        <v>34</v>
      </c>
      <c r="G2818" t="s">
        <v>145</v>
      </c>
      <c r="H2818" t="s">
        <v>790</v>
      </c>
      <c r="I2818">
        <v>358.58</v>
      </c>
      <c r="J2818">
        <v>2</v>
      </c>
      <c r="K2818">
        <v>39.44</v>
      </c>
    </row>
    <row r="2819" spans="1:11" ht="16.5" x14ac:dyDescent="0.3">
      <c r="A2819" s="1">
        <v>42210</v>
      </c>
      <c r="B2819" s="5">
        <f>YEAR(Table1[[#This Row],[Order Date]])</f>
        <v>2015</v>
      </c>
      <c r="C2819" s="5">
        <f>MONTH(Table1[[#This Row],[Order Date]])</f>
        <v>7</v>
      </c>
      <c r="D2819" t="s">
        <v>1429</v>
      </c>
      <c r="E2819" t="s">
        <v>27</v>
      </c>
      <c r="F2819" t="s">
        <v>39</v>
      </c>
      <c r="G2819" t="s">
        <v>40</v>
      </c>
      <c r="H2819" t="s">
        <v>2171</v>
      </c>
      <c r="I2819">
        <v>623.96</v>
      </c>
      <c r="J2819">
        <v>5</v>
      </c>
      <c r="K2819">
        <v>39</v>
      </c>
    </row>
    <row r="2820" spans="1:11" ht="16.5" x14ac:dyDescent="0.3">
      <c r="A2820" s="1">
        <v>42211</v>
      </c>
      <c r="B2820" s="5">
        <f>YEAR(Table1[[#This Row],[Order Date]])</f>
        <v>2015</v>
      </c>
      <c r="C2820" s="5">
        <f>MONTH(Table1[[#This Row],[Order Date]])</f>
        <v>7</v>
      </c>
      <c r="D2820" t="s">
        <v>879</v>
      </c>
      <c r="E2820" t="s">
        <v>95</v>
      </c>
      <c r="F2820" t="s">
        <v>34</v>
      </c>
      <c r="G2820" t="s">
        <v>145</v>
      </c>
      <c r="H2820" t="s">
        <v>1613</v>
      </c>
      <c r="I2820">
        <v>393.17</v>
      </c>
      <c r="J2820">
        <v>3</v>
      </c>
      <c r="K2820">
        <v>-204.45</v>
      </c>
    </row>
    <row r="2821" spans="1:11" ht="16.5" x14ac:dyDescent="0.3">
      <c r="A2821" s="1">
        <v>42211</v>
      </c>
      <c r="B2821" s="5">
        <f>YEAR(Table1[[#This Row],[Order Date]])</f>
        <v>2015</v>
      </c>
      <c r="C2821" s="5">
        <f>MONTH(Table1[[#This Row],[Order Date]])</f>
        <v>7</v>
      </c>
      <c r="D2821" t="s">
        <v>1452</v>
      </c>
      <c r="E2821" t="s">
        <v>27</v>
      </c>
      <c r="F2821" t="s">
        <v>11</v>
      </c>
      <c r="G2821" t="s">
        <v>63</v>
      </c>
      <c r="H2821" t="s">
        <v>414</v>
      </c>
      <c r="I2821">
        <v>167.86</v>
      </c>
      <c r="J2821">
        <v>2</v>
      </c>
      <c r="K2821">
        <v>78.89</v>
      </c>
    </row>
    <row r="2822" spans="1:11" ht="16.5" x14ac:dyDescent="0.3">
      <c r="A2822" s="1">
        <v>42211</v>
      </c>
      <c r="B2822" s="5">
        <f>YEAR(Table1[[#This Row],[Order Date]])</f>
        <v>2015</v>
      </c>
      <c r="C2822" s="5">
        <f>MONTH(Table1[[#This Row],[Order Date]])</f>
        <v>7</v>
      </c>
      <c r="D2822" t="s">
        <v>788</v>
      </c>
      <c r="E2822" t="s">
        <v>27</v>
      </c>
      <c r="F2822" t="s">
        <v>11</v>
      </c>
      <c r="G2822" t="s">
        <v>20</v>
      </c>
      <c r="H2822" t="s">
        <v>113</v>
      </c>
      <c r="I2822">
        <v>9.14</v>
      </c>
      <c r="J2822">
        <v>3</v>
      </c>
      <c r="K2822">
        <v>3.09</v>
      </c>
    </row>
    <row r="2823" spans="1:11" ht="16.5" x14ac:dyDescent="0.3">
      <c r="A2823" s="1">
        <v>42211</v>
      </c>
      <c r="B2823" s="5">
        <f>YEAR(Table1[[#This Row],[Order Date]])</f>
        <v>2015</v>
      </c>
      <c r="C2823" s="5">
        <f>MONTH(Table1[[#This Row],[Order Date]])</f>
        <v>7</v>
      </c>
      <c r="D2823" t="s">
        <v>788</v>
      </c>
      <c r="E2823" t="s">
        <v>27</v>
      </c>
      <c r="F2823" t="s">
        <v>11</v>
      </c>
      <c r="G2823" t="s">
        <v>20</v>
      </c>
      <c r="H2823" t="s">
        <v>941</v>
      </c>
      <c r="I2823">
        <v>23.14</v>
      </c>
      <c r="J2823">
        <v>6</v>
      </c>
      <c r="K2823">
        <v>8.39</v>
      </c>
    </row>
    <row r="2824" spans="1:11" ht="16.5" x14ac:dyDescent="0.3">
      <c r="A2824" s="1">
        <v>42211</v>
      </c>
      <c r="B2824" s="5">
        <f>YEAR(Table1[[#This Row],[Order Date]])</f>
        <v>2015</v>
      </c>
      <c r="C2824" s="5">
        <f>MONTH(Table1[[#This Row],[Order Date]])</f>
        <v>7</v>
      </c>
      <c r="D2824" t="s">
        <v>788</v>
      </c>
      <c r="E2824" t="s">
        <v>27</v>
      </c>
      <c r="F2824" t="s">
        <v>11</v>
      </c>
      <c r="G2824" t="s">
        <v>24</v>
      </c>
      <c r="H2824" t="s">
        <v>990</v>
      </c>
      <c r="I2824">
        <v>99.2</v>
      </c>
      <c r="J2824">
        <v>5</v>
      </c>
      <c r="K2824">
        <v>25.79</v>
      </c>
    </row>
    <row r="2825" spans="1:11" ht="16.5" x14ac:dyDescent="0.3">
      <c r="A2825" s="1">
        <v>42211</v>
      </c>
      <c r="B2825" s="5">
        <f>YEAR(Table1[[#This Row],[Order Date]])</f>
        <v>2015</v>
      </c>
      <c r="C2825" s="5">
        <f>MONTH(Table1[[#This Row],[Order Date]])</f>
        <v>7</v>
      </c>
      <c r="D2825" t="s">
        <v>176</v>
      </c>
      <c r="E2825" t="s">
        <v>95</v>
      </c>
      <c r="F2825" t="s">
        <v>34</v>
      </c>
      <c r="G2825" t="s">
        <v>35</v>
      </c>
      <c r="H2825" t="s">
        <v>2132</v>
      </c>
      <c r="I2825">
        <v>266.35000000000002</v>
      </c>
      <c r="J2825">
        <v>3</v>
      </c>
      <c r="K2825">
        <v>13.32</v>
      </c>
    </row>
    <row r="2826" spans="1:11" ht="16.5" x14ac:dyDescent="0.3">
      <c r="A2826" s="1">
        <v>42211</v>
      </c>
      <c r="B2826" s="5">
        <f>YEAR(Table1[[#This Row],[Order Date]])</f>
        <v>2015</v>
      </c>
      <c r="C2826" s="5">
        <f>MONTH(Table1[[#This Row],[Order Date]])</f>
        <v>7</v>
      </c>
      <c r="D2826" t="s">
        <v>307</v>
      </c>
      <c r="E2826" t="s">
        <v>23</v>
      </c>
      <c r="F2826" t="s">
        <v>11</v>
      </c>
      <c r="G2826" t="s">
        <v>12</v>
      </c>
      <c r="H2826" t="s">
        <v>134</v>
      </c>
      <c r="I2826">
        <v>10.37</v>
      </c>
      <c r="J2826">
        <v>2</v>
      </c>
      <c r="K2826">
        <v>3.63</v>
      </c>
    </row>
    <row r="2827" spans="1:11" ht="16.5" x14ac:dyDescent="0.3">
      <c r="A2827" s="1">
        <v>42212</v>
      </c>
      <c r="B2827" s="5">
        <f>YEAR(Table1[[#This Row],[Order Date]])</f>
        <v>2015</v>
      </c>
      <c r="C2827" s="5">
        <f>MONTH(Table1[[#This Row],[Order Date]])</f>
        <v>7</v>
      </c>
      <c r="D2827" t="s">
        <v>635</v>
      </c>
      <c r="E2827" t="s">
        <v>33</v>
      </c>
      <c r="F2827" t="s">
        <v>39</v>
      </c>
      <c r="G2827" t="s">
        <v>40</v>
      </c>
      <c r="H2827" t="s">
        <v>1862</v>
      </c>
      <c r="I2827">
        <v>29.97</v>
      </c>
      <c r="J2827">
        <v>3</v>
      </c>
      <c r="K2827">
        <v>0.3</v>
      </c>
    </row>
    <row r="2828" spans="1:11" ht="16.5" x14ac:dyDescent="0.3">
      <c r="A2828" s="1">
        <v>42215</v>
      </c>
      <c r="B2828" s="5">
        <f>YEAR(Table1[[#This Row],[Order Date]])</f>
        <v>2015</v>
      </c>
      <c r="C2828" s="5">
        <f>MONTH(Table1[[#This Row],[Order Date]])</f>
        <v>7</v>
      </c>
      <c r="D2828" t="s">
        <v>1452</v>
      </c>
      <c r="E2828" t="s">
        <v>27</v>
      </c>
      <c r="F2828" t="s">
        <v>39</v>
      </c>
      <c r="G2828" t="s">
        <v>52</v>
      </c>
      <c r="H2828" t="s">
        <v>84</v>
      </c>
      <c r="I2828">
        <v>209.93</v>
      </c>
      <c r="J2828">
        <v>7</v>
      </c>
      <c r="K2828">
        <v>92.37</v>
      </c>
    </row>
    <row r="2829" spans="1:11" ht="16.5" x14ac:dyDescent="0.3">
      <c r="A2829" s="1">
        <v>42215</v>
      </c>
      <c r="B2829" s="5">
        <f>YEAR(Table1[[#This Row],[Order Date]])</f>
        <v>2015</v>
      </c>
      <c r="C2829" s="5">
        <f>MONTH(Table1[[#This Row],[Order Date]])</f>
        <v>7</v>
      </c>
      <c r="D2829" t="s">
        <v>1452</v>
      </c>
      <c r="E2829" t="s">
        <v>27</v>
      </c>
      <c r="F2829" t="s">
        <v>34</v>
      </c>
      <c r="G2829" t="s">
        <v>47</v>
      </c>
      <c r="H2829" t="s">
        <v>1155</v>
      </c>
      <c r="I2829">
        <v>5.28</v>
      </c>
      <c r="J2829">
        <v>3</v>
      </c>
      <c r="K2829">
        <v>2.3199999999999998</v>
      </c>
    </row>
    <row r="2830" spans="1:11" ht="16.5" x14ac:dyDescent="0.3">
      <c r="A2830" s="1">
        <v>42215</v>
      </c>
      <c r="B2830" s="5">
        <f>YEAR(Table1[[#This Row],[Order Date]])</f>
        <v>2015</v>
      </c>
      <c r="C2830" s="5">
        <f>MONTH(Table1[[#This Row],[Order Date]])</f>
        <v>7</v>
      </c>
      <c r="D2830" t="s">
        <v>1452</v>
      </c>
      <c r="E2830" t="s">
        <v>27</v>
      </c>
      <c r="F2830" t="s">
        <v>11</v>
      </c>
      <c r="G2830" t="s">
        <v>20</v>
      </c>
      <c r="H2830" t="s">
        <v>787</v>
      </c>
      <c r="I2830">
        <v>10.92</v>
      </c>
      <c r="J2830">
        <v>3</v>
      </c>
      <c r="K2830">
        <v>4.0999999999999996</v>
      </c>
    </row>
    <row r="2831" spans="1:11" ht="16.5" x14ac:dyDescent="0.3">
      <c r="A2831" s="1">
        <v>42215</v>
      </c>
      <c r="B2831" s="5">
        <f>YEAR(Table1[[#This Row],[Order Date]])</f>
        <v>2015</v>
      </c>
      <c r="C2831" s="5">
        <f>MONTH(Table1[[#This Row],[Order Date]])</f>
        <v>7</v>
      </c>
      <c r="D2831" t="s">
        <v>1186</v>
      </c>
      <c r="E2831" t="s">
        <v>10</v>
      </c>
      <c r="F2831" t="s">
        <v>11</v>
      </c>
      <c r="G2831" t="s">
        <v>18</v>
      </c>
      <c r="H2831" t="s">
        <v>1317</v>
      </c>
      <c r="I2831">
        <v>61.79</v>
      </c>
      <c r="J2831">
        <v>4</v>
      </c>
      <c r="K2831">
        <v>6.18</v>
      </c>
    </row>
    <row r="2832" spans="1:11" ht="16.5" x14ac:dyDescent="0.3">
      <c r="A2832" s="1">
        <v>42215</v>
      </c>
      <c r="B2832" s="5">
        <f>YEAR(Table1[[#This Row],[Order Date]])</f>
        <v>2015</v>
      </c>
      <c r="C2832" s="5">
        <f>MONTH(Table1[[#This Row],[Order Date]])</f>
        <v>7</v>
      </c>
      <c r="D2832" t="s">
        <v>925</v>
      </c>
      <c r="E2832" t="s">
        <v>315</v>
      </c>
      <c r="F2832" t="s">
        <v>34</v>
      </c>
      <c r="G2832" t="s">
        <v>35</v>
      </c>
      <c r="H2832" t="s">
        <v>416</v>
      </c>
      <c r="I2832">
        <v>155.88</v>
      </c>
      <c r="J2832">
        <v>6</v>
      </c>
      <c r="K2832">
        <v>38.97</v>
      </c>
    </row>
    <row r="2833" spans="1:11" ht="16.5" x14ac:dyDescent="0.3">
      <c r="A2833" s="1">
        <v>42216</v>
      </c>
      <c r="B2833" s="5">
        <f>YEAR(Table1[[#This Row],[Order Date]])</f>
        <v>2015</v>
      </c>
      <c r="C2833" s="5">
        <f>MONTH(Table1[[#This Row],[Order Date]])</f>
        <v>7</v>
      </c>
      <c r="D2833" t="s">
        <v>1148</v>
      </c>
      <c r="E2833" t="s">
        <v>149</v>
      </c>
      <c r="F2833" t="s">
        <v>39</v>
      </c>
      <c r="G2833" t="s">
        <v>52</v>
      </c>
      <c r="H2833" t="s">
        <v>1787</v>
      </c>
      <c r="I2833">
        <v>2309.65</v>
      </c>
      <c r="J2833">
        <v>7</v>
      </c>
      <c r="K2833">
        <v>762.18</v>
      </c>
    </row>
    <row r="2834" spans="1:11" ht="16.5" x14ac:dyDescent="0.3">
      <c r="A2834" s="1">
        <v>42216</v>
      </c>
      <c r="B2834" s="5">
        <f>YEAR(Table1[[#This Row],[Order Date]])</f>
        <v>2015</v>
      </c>
      <c r="C2834" s="5">
        <f>MONTH(Table1[[#This Row],[Order Date]])</f>
        <v>7</v>
      </c>
      <c r="D2834" t="s">
        <v>1148</v>
      </c>
      <c r="E2834" t="s">
        <v>149</v>
      </c>
      <c r="F2834" t="s">
        <v>34</v>
      </c>
      <c r="G2834" t="s">
        <v>145</v>
      </c>
      <c r="H2834" t="s">
        <v>1460</v>
      </c>
      <c r="I2834">
        <v>1090.78</v>
      </c>
      <c r="J2834">
        <v>7</v>
      </c>
      <c r="K2834">
        <v>-290.88</v>
      </c>
    </row>
    <row r="2835" spans="1:11" ht="16.5" x14ac:dyDescent="0.3">
      <c r="A2835" s="1">
        <v>42216</v>
      </c>
      <c r="B2835" s="5">
        <f>YEAR(Table1[[#This Row],[Order Date]])</f>
        <v>2015</v>
      </c>
      <c r="C2835" s="5">
        <f>MONTH(Table1[[#This Row],[Order Date]])</f>
        <v>7</v>
      </c>
      <c r="D2835" t="s">
        <v>1148</v>
      </c>
      <c r="E2835" t="s">
        <v>149</v>
      </c>
      <c r="F2835" t="s">
        <v>11</v>
      </c>
      <c r="G2835" t="s">
        <v>12</v>
      </c>
      <c r="H2835" t="s">
        <v>2172</v>
      </c>
      <c r="I2835">
        <v>19.440000000000001</v>
      </c>
      <c r="J2835">
        <v>3</v>
      </c>
      <c r="K2835">
        <v>9.33</v>
      </c>
    </row>
    <row r="2836" spans="1:11" ht="16.5" x14ac:dyDescent="0.3">
      <c r="A2836" s="1">
        <v>42216</v>
      </c>
      <c r="B2836" s="5">
        <f>YEAR(Table1[[#This Row],[Order Date]])</f>
        <v>2015</v>
      </c>
      <c r="C2836" s="5">
        <f>MONTH(Table1[[#This Row],[Order Date]])</f>
        <v>7</v>
      </c>
      <c r="D2836" t="s">
        <v>1424</v>
      </c>
      <c r="E2836" t="s">
        <v>329</v>
      </c>
      <c r="F2836" t="s">
        <v>39</v>
      </c>
      <c r="G2836" t="s">
        <v>52</v>
      </c>
      <c r="H2836" t="s">
        <v>1939</v>
      </c>
      <c r="I2836">
        <v>239.7</v>
      </c>
      <c r="J2836">
        <v>6</v>
      </c>
      <c r="K2836">
        <v>105.47</v>
      </c>
    </row>
    <row r="2837" spans="1:11" ht="16.5" x14ac:dyDescent="0.3">
      <c r="A2837" s="1">
        <v>42216</v>
      </c>
      <c r="B2837" s="5">
        <f>YEAR(Table1[[#This Row],[Order Date]])</f>
        <v>2015</v>
      </c>
      <c r="C2837" s="5">
        <f>MONTH(Table1[[#This Row],[Order Date]])</f>
        <v>7</v>
      </c>
      <c r="D2837" t="s">
        <v>1797</v>
      </c>
      <c r="E2837" t="s">
        <v>186</v>
      </c>
      <c r="F2837" t="s">
        <v>11</v>
      </c>
      <c r="G2837" t="s">
        <v>200</v>
      </c>
      <c r="H2837" t="s">
        <v>2056</v>
      </c>
      <c r="I2837">
        <v>52.59</v>
      </c>
      <c r="J2837">
        <v>3</v>
      </c>
      <c r="K2837">
        <v>15.78</v>
      </c>
    </row>
    <row r="2838" spans="1:11" ht="16.5" x14ac:dyDescent="0.3">
      <c r="A2838" s="1">
        <v>42217</v>
      </c>
      <c r="B2838" s="5">
        <f>YEAR(Table1[[#This Row],[Order Date]])</f>
        <v>2015</v>
      </c>
      <c r="C2838" s="5">
        <f>MONTH(Table1[[#This Row],[Order Date]])</f>
        <v>8</v>
      </c>
      <c r="D2838" t="s">
        <v>500</v>
      </c>
      <c r="E2838" t="s">
        <v>27</v>
      </c>
      <c r="F2838" t="s">
        <v>11</v>
      </c>
      <c r="G2838" t="s">
        <v>24</v>
      </c>
      <c r="H2838" t="s">
        <v>541</v>
      </c>
      <c r="I2838">
        <v>6.72</v>
      </c>
      <c r="J2838">
        <v>4</v>
      </c>
      <c r="K2838">
        <v>3.36</v>
      </c>
    </row>
    <row r="2839" spans="1:11" ht="16.5" x14ac:dyDescent="0.3">
      <c r="A2839" s="1">
        <v>42217</v>
      </c>
      <c r="B2839" s="5">
        <f>YEAR(Table1[[#This Row],[Order Date]])</f>
        <v>2015</v>
      </c>
      <c r="C2839" s="5">
        <f>MONTH(Table1[[#This Row],[Order Date]])</f>
        <v>8</v>
      </c>
      <c r="D2839" t="s">
        <v>500</v>
      </c>
      <c r="E2839" t="s">
        <v>27</v>
      </c>
      <c r="F2839" t="s">
        <v>34</v>
      </c>
      <c r="G2839" t="s">
        <v>145</v>
      </c>
      <c r="H2839" t="s">
        <v>183</v>
      </c>
      <c r="I2839">
        <v>1004.98</v>
      </c>
      <c r="J2839">
        <v>6</v>
      </c>
      <c r="K2839">
        <v>-175.87</v>
      </c>
    </row>
    <row r="2840" spans="1:11" ht="16.5" x14ac:dyDescent="0.3">
      <c r="A2840" s="1">
        <v>42218</v>
      </c>
      <c r="B2840" s="5">
        <f>YEAR(Table1[[#This Row],[Order Date]])</f>
        <v>2015</v>
      </c>
      <c r="C2840" s="5">
        <f>MONTH(Table1[[#This Row],[Order Date]])</f>
        <v>8</v>
      </c>
      <c r="D2840" t="s">
        <v>839</v>
      </c>
      <c r="E2840" t="s">
        <v>164</v>
      </c>
      <c r="F2840" t="s">
        <v>11</v>
      </c>
      <c r="G2840" t="s">
        <v>20</v>
      </c>
      <c r="H2840" t="s">
        <v>2173</v>
      </c>
      <c r="I2840">
        <v>6.37</v>
      </c>
      <c r="J2840">
        <v>2</v>
      </c>
      <c r="K2840">
        <v>2.15</v>
      </c>
    </row>
    <row r="2841" spans="1:11" ht="16.5" x14ac:dyDescent="0.3">
      <c r="A2841" s="1">
        <v>42218</v>
      </c>
      <c r="B2841" s="5">
        <f>YEAR(Table1[[#This Row],[Order Date]])</f>
        <v>2015</v>
      </c>
      <c r="C2841" s="5">
        <f>MONTH(Table1[[#This Row],[Order Date]])</f>
        <v>8</v>
      </c>
      <c r="D2841" t="s">
        <v>839</v>
      </c>
      <c r="E2841" t="s">
        <v>164</v>
      </c>
      <c r="F2841" t="s">
        <v>39</v>
      </c>
      <c r="G2841" t="s">
        <v>302</v>
      </c>
      <c r="H2841" t="s">
        <v>837</v>
      </c>
      <c r="I2841">
        <v>558.4</v>
      </c>
      <c r="J2841">
        <v>2</v>
      </c>
      <c r="K2841">
        <v>41.88</v>
      </c>
    </row>
    <row r="2842" spans="1:11" ht="16.5" x14ac:dyDescent="0.3">
      <c r="A2842" s="1">
        <v>42218</v>
      </c>
      <c r="B2842" s="5">
        <f>YEAR(Table1[[#This Row],[Order Date]])</f>
        <v>2015</v>
      </c>
      <c r="C2842" s="5">
        <f>MONTH(Table1[[#This Row],[Order Date]])</f>
        <v>8</v>
      </c>
      <c r="D2842" t="s">
        <v>2174</v>
      </c>
      <c r="E2842" t="s">
        <v>1529</v>
      </c>
      <c r="F2842" t="s">
        <v>39</v>
      </c>
      <c r="G2842" t="s">
        <v>40</v>
      </c>
      <c r="H2842" t="s">
        <v>1953</v>
      </c>
      <c r="I2842">
        <v>128.85</v>
      </c>
      <c r="J2842">
        <v>3</v>
      </c>
      <c r="K2842">
        <v>3.87</v>
      </c>
    </row>
    <row r="2843" spans="1:11" ht="16.5" x14ac:dyDescent="0.3">
      <c r="A2843" s="1">
        <v>42218</v>
      </c>
      <c r="B2843" s="5">
        <f>YEAR(Table1[[#This Row],[Order Date]])</f>
        <v>2015</v>
      </c>
      <c r="C2843" s="5">
        <f>MONTH(Table1[[#This Row],[Order Date]])</f>
        <v>8</v>
      </c>
      <c r="D2843" t="s">
        <v>2174</v>
      </c>
      <c r="E2843" t="s">
        <v>1529</v>
      </c>
      <c r="F2843" t="s">
        <v>11</v>
      </c>
      <c r="G2843" t="s">
        <v>12</v>
      </c>
      <c r="H2843" t="s">
        <v>2141</v>
      </c>
      <c r="I2843">
        <v>8.4</v>
      </c>
      <c r="J2843">
        <v>2</v>
      </c>
      <c r="K2843">
        <v>4.12</v>
      </c>
    </row>
    <row r="2844" spans="1:11" ht="16.5" x14ac:dyDescent="0.3">
      <c r="A2844" s="1">
        <v>42218</v>
      </c>
      <c r="B2844" s="5">
        <f>YEAR(Table1[[#This Row],[Order Date]])</f>
        <v>2015</v>
      </c>
      <c r="C2844" s="5">
        <f>MONTH(Table1[[#This Row],[Order Date]])</f>
        <v>8</v>
      </c>
      <c r="D2844" t="s">
        <v>2174</v>
      </c>
      <c r="E2844" t="s">
        <v>1529</v>
      </c>
      <c r="F2844" t="s">
        <v>39</v>
      </c>
      <c r="G2844" t="s">
        <v>52</v>
      </c>
      <c r="H2844" t="s">
        <v>1078</v>
      </c>
      <c r="I2844">
        <v>199.98</v>
      </c>
      <c r="J2844">
        <v>2</v>
      </c>
      <c r="K2844">
        <v>83.99</v>
      </c>
    </row>
    <row r="2845" spans="1:11" ht="16.5" x14ac:dyDescent="0.3">
      <c r="A2845" s="1">
        <v>42218</v>
      </c>
      <c r="B2845" s="5">
        <f>YEAR(Table1[[#This Row],[Order Date]])</f>
        <v>2015</v>
      </c>
      <c r="C2845" s="5">
        <f>MONTH(Table1[[#This Row],[Order Date]])</f>
        <v>8</v>
      </c>
      <c r="D2845" t="s">
        <v>2174</v>
      </c>
      <c r="E2845" t="s">
        <v>1529</v>
      </c>
      <c r="F2845" t="s">
        <v>34</v>
      </c>
      <c r="G2845" t="s">
        <v>35</v>
      </c>
      <c r="H2845" t="s">
        <v>1685</v>
      </c>
      <c r="I2845">
        <v>110.98</v>
      </c>
      <c r="J2845">
        <v>1</v>
      </c>
      <c r="K2845">
        <v>15.54</v>
      </c>
    </row>
    <row r="2846" spans="1:11" ht="16.5" x14ac:dyDescent="0.3">
      <c r="A2846" s="1">
        <v>42218</v>
      </c>
      <c r="B2846" s="5">
        <f>YEAR(Table1[[#This Row],[Order Date]])</f>
        <v>2015</v>
      </c>
      <c r="C2846" s="5">
        <f>MONTH(Table1[[#This Row],[Order Date]])</f>
        <v>8</v>
      </c>
      <c r="D2846" t="s">
        <v>1693</v>
      </c>
      <c r="E2846" t="s">
        <v>91</v>
      </c>
      <c r="F2846" t="s">
        <v>34</v>
      </c>
      <c r="G2846" t="s">
        <v>145</v>
      </c>
      <c r="H2846" t="s">
        <v>146</v>
      </c>
      <c r="I2846">
        <v>277.5</v>
      </c>
      <c r="J2846">
        <v>4</v>
      </c>
      <c r="K2846">
        <v>-188.7</v>
      </c>
    </row>
    <row r="2847" spans="1:11" ht="16.5" x14ac:dyDescent="0.3">
      <c r="A2847" s="1">
        <v>42221</v>
      </c>
      <c r="B2847" s="5">
        <f>YEAR(Table1[[#This Row],[Order Date]])</f>
        <v>2015</v>
      </c>
      <c r="C2847" s="5">
        <f>MONTH(Table1[[#This Row],[Order Date]])</f>
        <v>8</v>
      </c>
      <c r="D2847" t="s">
        <v>443</v>
      </c>
      <c r="E2847" t="s">
        <v>10</v>
      </c>
      <c r="F2847" t="s">
        <v>11</v>
      </c>
      <c r="G2847" t="s">
        <v>18</v>
      </c>
      <c r="H2847" t="s">
        <v>927</v>
      </c>
      <c r="I2847">
        <v>33.49</v>
      </c>
      <c r="J2847">
        <v>7</v>
      </c>
      <c r="K2847">
        <v>-1.26</v>
      </c>
    </row>
    <row r="2848" spans="1:11" ht="16.5" x14ac:dyDescent="0.3">
      <c r="A2848" s="1">
        <v>42221</v>
      </c>
      <c r="B2848" s="5">
        <f>YEAR(Table1[[#This Row],[Order Date]])</f>
        <v>2015</v>
      </c>
      <c r="C2848" s="5">
        <f>MONTH(Table1[[#This Row],[Order Date]])</f>
        <v>8</v>
      </c>
      <c r="D2848" t="s">
        <v>443</v>
      </c>
      <c r="E2848" t="s">
        <v>10</v>
      </c>
      <c r="F2848" t="s">
        <v>11</v>
      </c>
      <c r="G2848" t="s">
        <v>200</v>
      </c>
      <c r="H2848" t="s">
        <v>1421</v>
      </c>
      <c r="I2848">
        <v>23.04</v>
      </c>
      <c r="J2848">
        <v>3</v>
      </c>
      <c r="K2848">
        <v>-4.9000000000000004</v>
      </c>
    </row>
    <row r="2849" spans="1:11" ht="16.5" x14ac:dyDescent="0.3">
      <c r="A2849" s="1">
        <v>42221</v>
      </c>
      <c r="B2849" s="5">
        <f>YEAR(Table1[[#This Row],[Order Date]])</f>
        <v>2015</v>
      </c>
      <c r="C2849" s="5">
        <f>MONTH(Table1[[#This Row],[Order Date]])</f>
        <v>8</v>
      </c>
      <c r="D2849" t="s">
        <v>443</v>
      </c>
      <c r="E2849" t="s">
        <v>10</v>
      </c>
      <c r="F2849" t="s">
        <v>11</v>
      </c>
      <c r="G2849" t="s">
        <v>20</v>
      </c>
      <c r="H2849" t="s">
        <v>1377</v>
      </c>
      <c r="I2849">
        <v>1.36</v>
      </c>
      <c r="J2849">
        <v>1</v>
      </c>
      <c r="K2849">
        <v>-2.1800000000000002</v>
      </c>
    </row>
    <row r="2850" spans="1:11" ht="16.5" x14ac:dyDescent="0.3">
      <c r="A2850" s="1">
        <v>42221</v>
      </c>
      <c r="B2850" s="5">
        <f>YEAR(Table1[[#This Row],[Order Date]])</f>
        <v>2015</v>
      </c>
      <c r="C2850" s="5">
        <f>MONTH(Table1[[#This Row],[Order Date]])</f>
        <v>8</v>
      </c>
      <c r="D2850" t="s">
        <v>443</v>
      </c>
      <c r="E2850" t="s">
        <v>10</v>
      </c>
      <c r="F2850" t="s">
        <v>34</v>
      </c>
      <c r="G2850" t="s">
        <v>47</v>
      </c>
      <c r="H2850" t="s">
        <v>1532</v>
      </c>
      <c r="I2850">
        <v>14.76</v>
      </c>
      <c r="J2850">
        <v>5</v>
      </c>
      <c r="K2850">
        <v>-11.44</v>
      </c>
    </row>
    <row r="2851" spans="1:11" ht="16.5" x14ac:dyDescent="0.3">
      <c r="A2851" s="1">
        <v>42222</v>
      </c>
      <c r="B2851" s="5">
        <f>YEAR(Table1[[#This Row],[Order Date]])</f>
        <v>2015</v>
      </c>
      <c r="C2851" s="5">
        <f>MONTH(Table1[[#This Row],[Order Date]])</f>
        <v>8</v>
      </c>
      <c r="D2851" t="s">
        <v>892</v>
      </c>
      <c r="E2851" t="s">
        <v>10</v>
      </c>
      <c r="F2851" t="s">
        <v>11</v>
      </c>
      <c r="G2851" t="s">
        <v>12</v>
      </c>
      <c r="H2851" t="s">
        <v>2116</v>
      </c>
      <c r="I2851">
        <v>27.22</v>
      </c>
      <c r="J2851">
        <v>3</v>
      </c>
      <c r="K2851">
        <v>9.8699999999999992</v>
      </c>
    </row>
    <row r="2852" spans="1:11" ht="16.5" x14ac:dyDescent="0.3">
      <c r="A2852" s="1">
        <v>42222</v>
      </c>
      <c r="B2852" s="5">
        <f>YEAR(Table1[[#This Row],[Order Date]])</f>
        <v>2015</v>
      </c>
      <c r="C2852" s="5">
        <f>MONTH(Table1[[#This Row],[Order Date]])</f>
        <v>8</v>
      </c>
      <c r="D2852" t="s">
        <v>1489</v>
      </c>
      <c r="E2852" t="s">
        <v>10</v>
      </c>
      <c r="F2852" t="s">
        <v>11</v>
      </c>
      <c r="G2852" t="s">
        <v>16</v>
      </c>
      <c r="H2852" t="s">
        <v>364</v>
      </c>
      <c r="I2852">
        <v>35.520000000000003</v>
      </c>
      <c r="J2852">
        <v>3</v>
      </c>
      <c r="K2852">
        <v>13.32</v>
      </c>
    </row>
    <row r="2853" spans="1:11" ht="16.5" x14ac:dyDescent="0.3">
      <c r="A2853" s="1">
        <v>42222</v>
      </c>
      <c r="B2853" s="5">
        <f>YEAR(Table1[[#This Row],[Order Date]])</f>
        <v>2015</v>
      </c>
      <c r="C2853" s="5">
        <f>MONTH(Table1[[#This Row],[Order Date]])</f>
        <v>8</v>
      </c>
      <c r="D2853" t="s">
        <v>1489</v>
      </c>
      <c r="E2853" t="s">
        <v>10</v>
      </c>
      <c r="F2853" t="s">
        <v>11</v>
      </c>
      <c r="G2853" t="s">
        <v>20</v>
      </c>
      <c r="H2853" t="s">
        <v>428</v>
      </c>
      <c r="I2853">
        <v>6.23</v>
      </c>
      <c r="J2853">
        <v>5</v>
      </c>
      <c r="K2853">
        <v>-9.66</v>
      </c>
    </row>
    <row r="2854" spans="1:11" ht="16.5" x14ac:dyDescent="0.3">
      <c r="A2854" s="1">
        <v>42222</v>
      </c>
      <c r="B2854" s="5">
        <f>YEAR(Table1[[#This Row],[Order Date]])</f>
        <v>2015</v>
      </c>
      <c r="C2854" s="5">
        <f>MONTH(Table1[[#This Row],[Order Date]])</f>
        <v>8</v>
      </c>
      <c r="D2854" t="s">
        <v>1489</v>
      </c>
      <c r="E2854" t="s">
        <v>10</v>
      </c>
      <c r="F2854" t="s">
        <v>11</v>
      </c>
      <c r="G2854" t="s">
        <v>12</v>
      </c>
      <c r="H2854" t="s">
        <v>1855</v>
      </c>
      <c r="I2854">
        <v>56.7</v>
      </c>
      <c r="J2854">
        <v>2</v>
      </c>
      <c r="K2854">
        <v>19.14</v>
      </c>
    </row>
    <row r="2855" spans="1:11" ht="16.5" x14ac:dyDescent="0.3">
      <c r="A2855" s="1">
        <v>42222</v>
      </c>
      <c r="B2855" s="5">
        <f>YEAR(Table1[[#This Row],[Order Date]])</f>
        <v>2015</v>
      </c>
      <c r="C2855" s="5">
        <f>MONTH(Table1[[#This Row],[Order Date]])</f>
        <v>8</v>
      </c>
      <c r="D2855" t="s">
        <v>1489</v>
      </c>
      <c r="E2855" t="s">
        <v>10</v>
      </c>
      <c r="F2855" t="s">
        <v>34</v>
      </c>
      <c r="G2855" t="s">
        <v>74</v>
      </c>
      <c r="H2855" t="s">
        <v>2175</v>
      </c>
      <c r="I2855">
        <v>369.2</v>
      </c>
      <c r="J2855">
        <v>3</v>
      </c>
      <c r="K2855">
        <v>-114.02</v>
      </c>
    </row>
    <row r="2856" spans="1:11" ht="16.5" x14ac:dyDescent="0.3">
      <c r="A2856" s="1">
        <v>42223</v>
      </c>
      <c r="B2856" s="5">
        <f>YEAR(Table1[[#This Row],[Order Date]])</f>
        <v>2015</v>
      </c>
      <c r="C2856" s="5">
        <f>MONTH(Table1[[#This Row],[Order Date]])</f>
        <v>8</v>
      </c>
      <c r="D2856" t="s">
        <v>873</v>
      </c>
      <c r="E2856" t="s">
        <v>510</v>
      </c>
      <c r="F2856" t="s">
        <v>11</v>
      </c>
      <c r="G2856" t="s">
        <v>20</v>
      </c>
      <c r="H2856" t="s">
        <v>559</v>
      </c>
      <c r="I2856">
        <v>3.3</v>
      </c>
      <c r="J2856">
        <v>1</v>
      </c>
      <c r="K2856">
        <v>1.1200000000000001</v>
      </c>
    </row>
    <row r="2857" spans="1:11" ht="16.5" x14ac:dyDescent="0.3">
      <c r="A2857" s="1">
        <v>42223</v>
      </c>
      <c r="B2857" s="5">
        <f>YEAR(Table1[[#This Row],[Order Date]])</f>
        <v>2015</v>
      </c>
      <c r="C2857" s="5">
        <f>MONTH(Table1[[#This Row],[Order Date]])</f>
        <v>8</v>
      </c>
      <c r="D2857" t="s">
        <v>2176</v>
      </c>
      <c r="E2857" t="s">
        <v>27</v>
      </c>
      <c r="F2857" t="s">
        <v>11</v>
      </c>
      <c r="G2857" t="s">
        <v>20</v>
      </c>
      <c r="H2857" t="s">
        <v>2177</v>
      </c>
      <c r="I2857">
        <v>19.149999999999999</v>
      </c>
      <c r="J2857">
        <v>3</v>
      </c>
      <c r="K2857">
        <v>6.46</v>
      </c>
    </row>
    <row r="2858" spans="1:11" ht="16.5" x14ac:dyDescent="0.3">
      <c r="A2858" s="1">
        <v>42223</v>
      </c>
      <c r="B2858" s="5">
        <f>YEAR(Table1[[#This Row],[Order Date]])</f>
        <v>2015</v>
      </c>
      <c r="C2858" s="5">
        <f>MONTH(Table1[[#This Row],[Order Date]])</f>
        <v>8</v>
      </c>
      <c r="D2858" t="s">
        <v>1412</v>
      </c>
      <c r="E2858" t="s">
        <v>186</v>
      </c>
      <c r="F2858" t="s">
        <v>11</v>
      </c>
      <c r="G2858" t="s">
        <v>20</v>
      </c>
      <c r="H2858" t="s">
        <v>1185</v>
      </c>
      <c r="I2858">
        <v>28.4</v>
      </c>
      <c r="J2858">
        <v>4</v>
      </c>
      <c r="K2858">
        <v>13.06</v>
      </c>
    </row>
    <row r="2859" spans="1:11" ht="16.5" x14ac:dyDescent="0.3">
      <c r="A2859" s="1">
        <v>42223</v>
      </c>
      <c r="B2859" s="5">
        <f>YEAR(Table1[[#This Row],[Order Date]])</f>
        <v>2015</v>
      </c>
      <c r="C2859" s="5">
        <f>MONTH(Table1[[#This Row],[Order Date]])</f>
        <v>8</v>
      </c>
      <c r="D2859" t="s">
        <v>1412</v>
      </c>
      <c r="E2859" t="s">
        <v>186</v>
      </c>
      <c r="F2859" t="s">
        <v>34</v>
      </c>
      <c r="G2859" t="s">
        <v>47</v>
      </c>
      <c r="H2859" t="s">
        <v>2178</v>
      </c>
      <c r="I2859">
        <v>212.94</v>
      </c>
      <c r="J2859">
        <v>3</v>
      </c>
      <c r="K2859">
        <v>34.07</v>
      </c>
    </row>
    <row r="2860" spans="1:11" ht="16.5" x14ac:dyDescent="0.3">
      <c r="A2860" s="1">
        <v>42223</v>
      </c>
      <c r="B2860" s="5">
        <f>YEAR(Table1[[#This Row],[Order Date]])</f>
        <v>2015</v>
      </c>
      <c r="C2860" s="5">
        <f>MONTH(Table1[[#This Row],[Order Date]])</f>
        <v>8</v>
      </c>
      <c r="D2860" t="s">
        <v>749</v>
      </c>
      <c r="E2860" t="s">
        <v>23</v>
      </c>
      <c r="F2860" t="s">
        <v>11</v>
      </c>
      <c r="G2860" t="s">
        <v>24</v>
      </c>
      <c r="H2860" t="s">
        <v>466</v>
      </c>
      <c r="I2860">
        <v>106.8</v>
      </c>
      <c r="J2860">
        <v>10</v>
      </c>
      <c r="K2860">
        <v>10.68</v>
      </c>
    </row>
    <row r="2861" spans="1:11" ht="16.5" x14ac:dyDescent="0.3">
      <c r="A2861" s="1">
        <v>42223</v>
      </c>
      <c r="B2861" s="5">
        <f>YEAR(Table1[[#This Row],[Order Date]])</f>
        <v>2015</v>
      </c>
      <c r="C2861" s="5">
        <f>MONTH(Table1[[#This Row],[Order Date]])</f>
        <v>8</v>
      </c>
      <c r="D2861" t="s">
        <v>873</v>
      </c>
      <c r="E2861" t="s">
        <v>531</v>
      </c>
      <c r="F2861" t="s">
        <v>11</v>
      </c>
      <c r="G2861" t="s">
        <v>92</v>
      </c>
      <c r="H2861" t="s">
        <v>1387</v>
      </c>
      <c r="I2861">
        <v>77.58</v>
      </c>
      <c r="J2861">
        <v>9</v>
      </c>
      <c r="K2861">
        <v>20.170000000000002</v>
      </c>
    </row>
    <row r="2862" spans="1:11" ht="16.5" x14ac:dyDescent="0.3">
      <c r="A2862" s="1">
        <v>42223</v>
      </c>
      <c r="B2862" s="5">
        <f>YEAR(Table1[[#This Row],[Order Date]])</f>
        <v>2015</v>
      </c>
      <c r="C2862" s="5">
        <f>MONTH(Table1[[#This Row],[Order Date]])</f>
        <v>8</v>
      </c>
      <c r="D2862" t="s">
        <v>2179</v>
      </c>
      <c r="E2862" t="s">
        <v>55</v>
      </c>
      <c r="F2862" t="s">
        <v>39</v>
      </c>
      <c r="G2862" t="s">
        <v>40</v>
      </c>
      <c r="H2862" t="s">
        <v>2180</v>
      </c>
      <c r="I2862">
        <v>494.97</v>
      </c>
      <c r="J2862">
        <v>3</v>
      </c>
      <c r="K2862">
        <v>148.49</v>
      </c>
    </row>
    <row r="2863" spans="1:11" ht="16.5" x14ac:dyDescent="0.3">
      <c r="A2863" s="1">
        <v>42223</v>
      </c>
      <c r="B2863" s="5">
        <f>YEAR(Table1[[#This Row],[Order Date]])</f>
        <v>2015</v>
      </c>
      <c r="C2863" s="5">
        <f>MONTH(Table1[[#This Row],[Order Date]])</f>
        <v>8</v>
      </c>
      <c r="D2863" t="s">
        <v>2179</v>
      </c>
      <c r="E2863" t="s">
        <v>55</v>
      </c>
      <c r="F2863" t="s">
        <v>11</v>
      </c>
      <c r="G2863" t="s">
        <v>16</v>
      </c>
      <c r="H2863" t="s">
        <v>2181</v>
      </c>
      <c r="I2863">
        <v>25.06</v>
      </c>
      <c r="J2863">
        <v>2</v>
      </c>
      <c r="K2863">
        <v>11.78</v>
      </c>
    </row>
    <row r="2864" spans="1:11" ht="16.5" x14ac:dyDescent="0.3">
      <c r="A2864" s="1">
        <v>42224</v>
      </c>
      <c r="B2864" s="5">
        <f>YEAR(Table1[[#This Row],[Order Date]])</f>
        <v>2015</v>
      </c>
      <c r="C2864" s="5">
        <f>MONTH(Table1[[#This Row],[Order Date]])</f>
        <v>8</v>
      </c>
      <c r="D2864" t="s">
        <v>1371</v>
      </c>
      <c r="E2864" t="s">
        <v>27</v>
      </c>
      <c r="F2864" t="s">
        <v>11</v>
      </c>
      <c r="G2864" t="s">
        <v>20</v>
      </c>
      <c r="H2864" t="s">
        <v>559</v>
      </c>
      <c r="I2864">
        <v>6.61</v>
      </c>
      <c r="J2864">
        <v>2</v>
      </c>
      <c r="K2864">
        <v>2.23</v>
      </c>
    </row>
    <row r="2865" spans="1:11" ht="16.5" x14ac:dyDescent="0.3">
      <c r="A2865" s="1">
        <v>42224</v>
      </c>
      <c r="B2865" s="5">
        <f>YEAR(Table1[[#This Row],[Order Date]])</f>
        <v>2015</v>
      </c>
      <c r="C2865" s="5">
        <f>MONTH(Table1[[#This Row],[Order Date]])</f>
        <v>8</v>
      </c>
      <c r="D2865" t="s">
        <v>1371</v>
      </c>
      <c r="E2865" t="s">
        <v>27</v>
      </c>
      <c r="F2865" t="s">
        <v>11</v>
      </c>
      <c r="G2865" t="s">
        <v>20</v>
      </c>
      <c r="H2865" t="s">
        <v>787</v>
      </c>
      <c r="I2865">
        <v>7.28</v>
      </c>
      <c r="J2865">
        <v>2</v>
      </c>
      <c r="K2865">
        <v>2.73</v>
      </c>
    </row>
    <row r="2866" spans="1:11" ht="16.5" x14ac:dyDescent="0.3">
      <c r="A2866" s="1">
        <v>42224</v>
      </c>
      <c r="B2866" s="5">
        <f>YEAR(Table1[[#This Row],[Order Date]])</f>
        <v>2015</v>
      </c>
      <c r="C2866" s="5">
        <f>MONTH(Table1[[#This Row],[Order Date]])</f>
        <v>8</v>
      </c>
      <c r="D2866" t="s">
        <v>1371</v>
      </c>
      <c r="E2866" t="s">
        <v>27</v>
      </c>
      <c r="F2866" t="s">
        <v>34</v>
      </c>
      <c r="G2866" t="s">
        <v>35</v>
      </c>
      <c r="H2866" t="s">
        <v>2182</v>
      </c>
      <c r="I2866">
        <v>144.78</v>
      </c>
      <c r="J2866">
        <v>1</v>
      </c>
      <c r="K2866">
        <v>10.86</v>
      </c>
    </row>
    <row r="2867" spans="1:11" ht="16.5" x14ac:dyDescent="0.3">
      <c r="A2867" s="1">
        <v>42224</v>
      </c>
      <c r="B2867" s="5">
        <f>YEAR(Table1[[#This Row],[Order Date]])</f>
        <v>2015</v>
      </c>
      <c r="C2867" s="5">
        <f>MONTH(Table1[[#This Row],[Order Date]])</f>
        <v>8</v>
      </c>
      <c r="D2867" t="s">
        <v>2183</v>
      </c>
      <c r="E2867" t="s">
        <v>434</v>
      </c>
      <c r="F2867" t="s">
        <v>11</v>
      </c>
      <c r="G2867" t="s">
        <v>24</v>
      </c>
      <c r="H2867" t="s">
        <v>2184</v>
      </c>
      <c r="I2867">
        <v>39.659999999999997</v>
      </c>
      <c r="J2867">
        <v>2</v>
      </c>
      <c r="K2867">
        <v>11.9</v>
      </c>
    </row>
    <row r="2868" spans="1:11" ht="16.5" x14ac:dyDescent="0.3">
      <c r="A2868" s="1">
        <v>42224</v>
      </c>
      <c r="B2868" s="5">
        <f>YEAR(Table1[[#This Row],[Order Date]])</f>
        <v>2015</v>
      </c>
      <c r="C2868" s="5">
        <f>MONTH(Table1[[#This Row],[Order Date]])</f>
        <v>8</v>
      </c>
      <c r="D2868" t="s">
        <v>2183</v>
      </c>
      <c r="E2868" t="s">
        <v>434</v>
      </c>
      <c r="F2868" t="s">
        <v>11</v>
      </c>
      <c r="G2868" t="s">
        <v>92</v>
      </c>
      <c r="H2868" t="s">
        <v>1681</v>
      </c>
      <c r="I2868">
        <v>113.92</v>
      </c>
      <c r="J2868">
        <v>2</v>
      </c>
      <c r="K2868">
        <v>33.04</v>
      </c>
    </row>
    <row r="2869" spans="1:11" ht="16.5" x14ac:dyDescent="0.3">
      <c r="A2869" s="1">
        <v>42224</v>
      </c>
      <c r="B2869" s="5">
        <f>YEAR(Table1[[#This Row],[Order Date]])</f>
        <v>2015</v>
      </c>
      <c r="C2869" s="5">
        <f>MONTH(Table1[[#This Row],[Order Date]])</f>
        <v>8</v>
      </c>
      <c r="D2869" t="s">
        <v>2183</v>
      </c>
      <c r="E2869" t="s">
        <v>434</v>
      </c>
      <c r="F2869" t="s">
        <v>11</v>
      </c>
      <c r="G2869" t="s">
        <v>20</v>
      </c>
      <c r="H2869" t="s">
        <v>1136</v>
      </c>
      <c r="I2869">
        <v>447.86</v>
      </c>
      <c r="J2869">
        <v>7</v>
      </c>
      <c r="K2869">
        <v>210.49</v>
      </c>
    </row>
    <row r="2870" spans="1:11" ht="16.5" x14ac:dyDescent="0.3">
      <c r="A2870" s="1">
        <v>42224</v>
      </c>
      <c r="B2870" s="5">
        <f>YEAR(Table1[[#This Row],[Order Date]])</f>
        <v>2015</v>
      </c>
      <c r="C2870" s="5">
        <f>MONTH(Table1[[#This Row],[Order Date]])</f>
        <v>8</v>
      </c>
      <c r="D2870" t="s">
        <v>437</v>
      </c>
      <c r="E2870" t="s">
        <v>149</v>
      </c>
      <c r="F2870" t="s">
        <v>39</v>
      </c>
      <c r="G2870" t="s">
        <v>52</v>
      </c>
      <c r="H2870" t="s">
        <v>198</v>
      </c>
      <c r="I2870">
        <v>79.989999999999995</v>
      </c>
      <c r="J2870">
        <v>1</v>
      </c>
      <c r="K2870">
        <v>28.8</v>
      </c>
    </row>
    <row r="2871" spans="1:11" ht="16.5" x14ac:dyDescent="0.3">
      <c r="A2871" s="1">
        <v>42225</v>
      </c>
      <c r="B2871" s="5">
        <f>YEAR(Table1[[#This Row],[Order Date]])</f>
        <v>2015</v>
      </c>
      <c r="C2871" s="5">
        <f>MONTH(Table1[[#This Row],[Order Date]])</f>
        <v>8</v>
      </c>
      <c r="D2871" t="s">
        <v>589</v>
      </c>
      <c r="E2871" t="s">
        <v>110</v>
      </c>
      <c r="F2871" t="s">
        <v>11</v>
      </c>
      <c r="G2871" t="s">
        <v>24</v>
      </c>
      <c r="H2871" t="s">
        <v>894</v>
      </c>
      <c r="I2871">
        <v>2.2000000000000002</v>
      </c>
      <c r="J2871">
        <v>1</v>
      </c>
      <c r="K2871">
        <v>0.97</v>
      </c>
    </row>
    <row r="2872" spans="1:11" ht="16.5" x14ac:dyDescent="0.3">
      <c r="A2872" s="1">
        <v>42225</v>
      </c>
      <c r="B2872" s="5">
        <f>YEAR(Table1[[#This Row],[Order Date]])</f>
        <v>2015</v>
      </c>
      <c r="C2872" s="5">
        <f>MONTH(Table1[[#This Row],[Order Date]])</f>
        <v>8</v>
      </c>
      <c r="D2872" t="s">
        <v>589</v>
      </c>
      <c r="E2872" t="s">
        <v>110</v>
      </c>
      <c r="F2872" t="s">
        <v>34</v>
      </c>
      <c r="G2872" t="s">
        <v>145</v>
      </c>
      <c r="H2872" t="s">
        <v>501</v>
      </c>
      <c r="I2872">
        <v>622.45000000000005</v>
      </c>
      <c r="J2872">
        <v>5</v>
      </c>
      <c r="K2872">
        <v>136.94</v>
      </c>
    </row>
    <row r="2873" spans="1:11" ht="16.5" x14ac:dyDescent="0.3">
      <c r="A2873" s="1">
        <v>42225</v>
      </c>
      <c r="B2873" s="5">
        <f>YEAR(Table1[[#This Row],[Order Date]])</f>
        <v>2015</v>
      </c>
      <c r="C2873" s="5">
        <f>MONTH(Table1[[#This Row],[Order Date]])</f>
        <v>8</v>
      </c>
      <c r="D2873" t="s">
        <v>589</v>
      </c>
      <c r="E2873" t="s">
        <v>110</v>
      </c>
      <c r="F2873" t="s">
        <v>11</v>
      </c>
      <c r="G2873" t="s">
        <v>18</v>
      </c>
      <c r="H2873" t="s">
        <v>1756</v>
      </c>
      <c r="I2873">
        <v>21.98</v>
      </c>
      <c r="J2873">
        <v>1</v>
      </c>
      <c r="K2873">
        <v>0.22</v>
      </c>
    </row>
    <row r="2874" spans="1:11" ht="16.5" x14ac:dyDescent="0.3">
      <c r="A2874" s="1">
        <v>42225</v>
      </c>
      <c r="B2874" s="5">
        <f>YEAR(Table1[[#This Row],[Order Date]])</f>
        <v>2015</v>
      </c>
      <c r="C2874" s="5">
        <f>MONTH(Table1[[#This Row],[Order Date]])</f>
        <v>8</v>
      </c>
      <c r="D2874" t="s">
        <v>667</v>
      </c>
      <c r="E2874" t="s">
        <v>149</v>
      </c>
      <c r="F2874" t="s">
        <v>39</v>
      </c>
      <c r="G2874" t="s">
        <v>40</v>
      </c>
      <c r="H2874" t="s">
        <v>1347</v>
      </c>
      <c r="I2874">
        <v>307.98</v>
      </c>
      <c r="J2874">
        <v>2</v>
      </c>
      <c r="K2874">
        <v>89.31</v>
      </c>
    </row>
    <row r="2875" spans="1:11" ht="16.5" x14ac:dyDescent="0.3">
      <c r="A2875" s="1">
        <v>42225</v>
      </c>
      <c r="B2875" s="5">
        <f>YEAR(Table1[[#This Row],[Order Date]])</f>
        <v>2015</v>
      </c>
      <c r="C2875" s="5">
        <f>MONTH(Table1[[#This Row],[Order Date]])</f>
        <v>8</v>
      </c>
      <c r="D2875" t="s">
        <v>667</v>
      </c>
      <c r="E2875" t="s">
        <v>149</v>
      </c>
      <c r="F2875" t="s">
        <v>34</v>
      </c>
      <c r="G2875" t="s">
        <v>145</v>
      </c>
      <c r="H2875" t="s">
        <v>728</v>
      </c>
      <c r="I2875">
        <v>382.81</v>
      </c>
      <c r="J2875">
        <v>9</v>
      </c>
      <c r="K2875">
        <v>-153.12</v>
      </c>
    </row>
    <row r="2876" spans="1:11" ht="16.5" x14ac:dyDescent="0.3">
      <c r="A2876" s="1">
        <v>42225</v>
      </c>
      <c r="B2876" s="5">
        <f>YEAR(Table1[[#This Row],[Order Date]])</f>
        <v>2015</v>
      </c>
      <c r="C2876" s="5">
        <f>MONTH(Table1[[#This Row],[Order Date]])</f>
        <v>8</v>
      </c>
      <c r="D2876" t="s">
        <v>667</v>
      </c>
      <c r="E2876" t="s">
        <v>149</v>
      </c>
      <c r="F2876" t="s">
        <v>11</v>
      </c>
      <c r="G2876" t="s">
        <v>18</v>
      </c>
      <c r="H2876" t="s">
        <v>1439</v>
      </c>
      <c r="I2876">
        <v>41.96</v>
      </c>
      <c r="J2876">
        <v>2</v>
      </c>
      <c r="K2876">
        <v>2.94</v>
      </c>
    </row>
    <row r="2877" spans="1:11" ht="16.5" x14ac:dyDescent="0.3">
      <c r="A2877" s="1">
        <v>42225</v>
      </c>
      <c r="B2877" s="5">
        <f>YEAR(Table1[[#This Row],[Order Date]])</f>
        <v>2015</v>
      </c>
      <c r="C2877" s="5">
        <f>MONTH(Table1[[#This Row],[Order Date]])</f>
        <v>8</v>
      </c>
      <c r="D2877" t="s">
        <v>667</v>
      </c>
      <c r="E2877" t="s">
        <v>149</v>
      </c>
      <c r="F2877" t="s">
        <v>11</v>
      </c>
      <c r="G2877" t="s">
        <v>20</v>
      </c>
      <c r="H2877" t="s">
        <v>2127</v>
      </c>
      <c r="I2877">
        <v>1217.57</v>
      </c>
      <c r="J2877">
        <v>2</v>
      </c>
      <c r="K2877">
        <v>456.59</v>
      </c>
    </row>
    <row r="2878" spans="1:11" ht="16.5" x14ac:dyDescent="0.3">
      <c r="A2878" s="1">
        <v>42225</v>
      </c>
      <c r="B2878" s="5">
        <f>YEAR(Table1[[#This Row],[Order Date]])</f>
        <v>2015</v>
      </c>
      <c r="C2878" s="5">
        <f>MONTH(Table1[[#This Row],[Order Date]])</f>
        <v>8</v>
      </c>
      <c r="D2878" t="s">
        <v>667</v>
      </c>
      <c r="E2878" t="s">
        <v>149</v>
      </c>
      <c r="F2878" t="s">
        <v>34</v>
      </c>
      <c r="G2878" t="s">
        <v>47</v>
      </c>
      <c r="H2878" t="s">
        <v>2185</v>
      </c>
      <c r="I2878">
        <v>47.04</v>
      </c>
      <c r="J2878">
        <v>3</v>
      </c>
      <c r="K2878">
        <v>18.350000000000001</v>
      </c>
    </row>
    <row r="2879" spans="1:11" ht="16.5" x14ac:dyDescent="0.3">
      <c r="A2879" s="1">
        <v>42225</v>
      </c>
      <c r="B2879" s="5">
        <f>YEAR(Table1[[#This Row],[Order Date]])</f>
        <v>2015</v>
      </c>
      <c r="C2879" s="5">
        <f>MONTH(Table1[[#This Row],[Order Date]])</f>
        <v>8</v>
      </c>
      <c r="D2879" t="s">
        <v>667</v>
      </c>
      <c r="E2879" t="s">
        <v>149</v>
      </c>
      <c r="F2879" t="s">
        <v>34</v>
      </c>
      <c r="G2879" t="s">
        <v>47</v>
      </c>
      <c r="H2879" t="s">
        <v>1404</v>
      </c>
      <c r="I2879">
        <v>6.16</v>
      </c>
      <c r="J2879">
        <v>2</v>
      </c>
      <c r="K2879">
        <v>2.96</v>
      </c>
    </row>
    <row r="2880" spans="1:11" ht="16.5" x14ac:dyDescent="0.3">
      <c r="A2880" s="1">
        <v>42225</v>
      </c>
      <c r="B2880" s="5">
        <f>YEAR(Table1[[#This Row],[Order Date]])</f>
        <v>2015</v>
      </c>
      <c r="C2880" s="5">
        <f>MONTH(Table1[[#This Row],[Order Date]])</f>
        <v>8</v>
      </c>
      <c r="D2880" t="s">
        <v>667</v>
      </c>
      <c r="E2880" t="s">
        <v>149</v>
      </c>
      <c r="F2880" t="s">
        <v>39</v>
      </c>
      <c r="G2880" t="s">
        <v>40</v>
      </c>
      <c r="H2880" t="s">
        <v>287</v>
      </c>
      <c r="I2880">
        <v>979.95</v>
      </c>
      <c r="J2880">
        <v>5</v>
      </c>
      <c r="K2880">
        <v>274.39</v>
      </c>
    </row>
    <row r="2881" spans="1:11" ht="16.5" x14ac:dyDescent="0.3">
      <c r="A2881" s="1">
        <v>42225</v>
      </c>
      <c r="B2881" s="5">
        <f>YEAR(Table1[[#This Row],[Order Date]])</f>
        <v>2015</v>
      </c>
      <c r="C2881" s="5">
        <f>MONTH(Table1[[#This Row],[Order Date]])</f>
        <v>8</v>
      </c>
      <c r="D2881" t="s">
        <v>667</v>
      </c>
      <c r="E2881" t="s">
        <v>149</v>
      </c>
      <c r="F2881" t="s">
        <v>11</v>
      </c>
      <c r="G2881" t="s">
        <v>12</v>
      </c>
      <c r="H2881" t="s">
        <v>2186</v>
      </c>
      <c r="I2881">
        <v>143.69999999999999</v>
      </c>
      <c r="J2881">
        <v>3</v>
      </c>
      <c r="K2881">
        <v>68.98</v>
      </c>
    </row>
    <row r="2882" spans="1:11" ht="16.5" x14ac:dyDescent="0.3">
      <c r="A2882" s="1">
        <v>42225</v>
      </c>
      <c r="B2882" s="5">
        <f>YEAR(Table1[[#This Row],[Order Date]])</f>
        <v>2015</v>
      </c>
      <c r="C2882" s="5">
        <f>MONTH(Table1[[#This Row],[Order Date]])</f>
        <v>8</v>
      </c>
      <c r="D2882" t="s">
        <v>667</v>
      </c>
      <c r="E2882" t="s">
        <v>149</v>
      </c>
      <c r="F2882" t="s">
        <v>11</v>
      </c>
      <c r="G2882" t="s">
        <v>43</v>
      </c>
      <c r="H2882" t="s">
        <v>1045</v>
      </c>
      <c r="I2882">
        <v>10.65</v>
      </c>
      <c r="J2882">
        <v>3</v>
      </c>
      <c r="K2882">
        <v>5.01</v>
      </c>
    </row>
    <row r="2883" spans="1:11" ht="16.5" x14ac:dyDescent="0.3">
      <c r="A2883" s="1">
        <v>42225</v>
      </c>
      <c r="B2883" s="5">
        <f>YEAR(Table1[[#This Row],[Order Date]])</f>
        <v>2015</v>
      </c>
      <c r="C2883" s="5">
        <f>MONTH(Table1[[#This Row],[Order Date]])</f>
        <v>8</v>
      </c>
      <c r="D2883" t="s">
        <v>667</v>
      </c>
      <c r="E2883" t="s">
        <v>149</v>
      </c>
      <c r="F2883" t="s">
        <v>39</v>
      </c>
      <c r="G2883" t="s">
        <v>52</v>
      </c>
      <c r="H2883" t="s">
        <v>1802</v>
      </c>
      <c r="I2883">
        <v>247.8</v>
      </c>
      <c r="J2883">
        <v>4</v>
      </c>
      <c r="K2883">
        <v>34.69</v>
      </c>
    </row>
    <row r="2884" spans="1:11" ht="16.5" x14ac:dyDescent="0.3">
      <c r="A2884" s="1">
        <v>42225</v>
      </c>
      <c r="B2884" s="5">
        <f>YEAR(Table1[[#This Row],[Order Date]])</f>
        <v>2015</v>
      </c>
      <c r="C2884" s="5">
        <f>MONTH(Table1[[#This Row],[Order Date]])</f>
        <v>8</v>
      </c>
      <c r="D2884" t="s">
        <v>498</v>
      </c>
      <c r="E2884" t="s">
        <v>123</v>
      </c>
      <c r="F2884" t="s">
        <v>11</v>
      </c>
      <c r="G2884" t="s">
        <v>16</v>
      </c>
      <c r="H2884" t="s">
        <v>584</v>
      </c>
      <c r="I2884">
        <v>4.6100000000000003</v>
      </c>
      <c r="J2884">
        <v>2</v>
      </c>
      <c r="K2884">
        <v>1.67</v>
      </c>
    </row>
    <row r="2885" spans="1:11" ht="16.5" x14ac:dyDescent="0.3">
      <c r="A2885" s="1">
        <v>42225</v>
      </c>
      <c r="B2885" s="5">
        <f>YEAR(Table1[[#This Row],[Order Date]])</f>
        <v>2015</v>
      </c>
      <c r="C2885" s="5">
        <f>MONTH(Table1[[#This Row],[Order Date]])</f>
        <v>8</v>
      </c>
      <c r="D2885" t="s">
        <v>228</v>
      </c>
      <c r="E2885" t="s">
        <v>157</v>
      </c>
      <c r="F2885" t="s">
        <v>34</v>
      </c>
      <c r="G2885" t="s">
        <v>74</v>
      </c>
      <c r="H2885" t="s">
        <v>2168</v>
      </c>
      <c r="I2885">
        <v>687.4</v>
      </c>
      <c r="J2885">
        <v>5</v>
      </c>
      <c r="K2885">
        <v>48.12</v>
      </c>
    </row>
    <row r="2886" spans="1:11" ht="16.5" x14ac:dyDescent="0.3">
      <c r="A2886" s="1">
        <v>42225</v>
      </c>
      <c r="B2886" s="5">
        <f>YEAR(Table1[[#This Row],[Order Date]])</f>
        <v>2015</v>
      </c>
      <c r="C2886" s="5">
        <f>MONTH(Table1[[#This Row],[Order Date]])</f>
        <v>8</v>
      </c>
      <c r="D2886" t="s">
        <v>1310</v>
      </c>
      <c r="E2886" t="s">
        <v>149</v>
      </c>
      <c r="F2886" t="s">
        <v>34</v>
      </c>
      <c r="G2886" t="s">
        <v>47</v>
      </c>
      <c r="H2886" t="s">
        <v>1570</v>
      </c>
      <c r="I2886">
        <v>10.02</v>
      </c>
      <c r="J2886">
        <v>3</v>
      </c>
      <c r="K2886">
        <v>4.41</v>
      </c>
    </row>
    <row r="2887" spans="1:11" ht="16.5" x14ac:dyDescent="0.3">
      <c r="A2887" s="1">
        <v>42225</v>
      </c>
      <c r="B2887" s="5">
        <f>YEAR(Table1[[#This Row],[Order Date]])</f>
        <v>2015</v>
      </c>
      <c r="C2887" s="5">
        <f>MONTH(Table1[[#This Row],[Order Date]])</f>
        <v>8</v>
      </c>
      <c r="D2887" t="s">
        <v>1310</v>
      </c>
      <c r="E2887" t="s">
        <v>149</v>
      </c>
      <c r="F2887" t="s">
        <v>11</v>
      </c>
      <c r="G2887" t="s">
        <v>12</v>
      </c>
      <c r="H2887" t="s">
        <v>1697</v>
      </c>
      <c r="I2887">
        <v>144.12</v>
      </c>
      <c r="J2887">
        <v>3</v>
      </c>
      <c r="K2887">
        <v>69.180000000000007</v>
      </c>
    </row>
    <row r="2888" spans="1:11" ht="16.5" x14ac:dyDescent="0.3">
      <c r="A2888" s="1">
        <v>42226</v>
      </c>
      <c r="B2888" s="5">
        <f>YEAR(Table1[[#This Row],[Order Date]])</f>
        <v>2015</v>
      </c>
      <c r="C2888" s="5">
        <f>MONTH(Table1[[#This Row],[Order Date]])</f>
        <v>8</v>
      </c>
      <c r="D2888" t="s">
        <v>1547</v>
      </c>
      <c r="E2888" t="s">
        <v>315</v>
      </c>
      <c r="F2888" t="s">
        <v>11</v>
      </c>
      <c r="G2888" t="s">
        <v>16</v>
      </c>
      <c r="H2888" t="s">
        <v>172</v>
      </c>
      <c r="I2888">
        <v>3.75</v>
      </c>
      <c r="J2888">
        <v>1</v>
      </c>
      <c r="K2888">
        <v>1.8</v>
      </c>
    </row>
    <row r="2889" spans="1:11" ht="16.5" x14ac:dyDescent="0.3">
      <c r="A2889" s="1">
        <v>42226</v>
      </c>
      <c r="B2889" s="5">
        <f>YEAR(Table1[[#This Row],[Order Date]])</f>
        <v>2015</v>
      </c>
      <c r="C2889" s="5">
        <f>MONTH(Table1[[#This Row],[Order Date]])</f>
        <v>8</v>
      </c>
      <c r="D2889" t="s">
        <v>1547</v>
      </c>
      <c r="E2889" t="s">
        <v>315</v>
      </c>
      <c r="F2889" t="s">
        <v>11</v>
      </c>
      <c r="G2889" t="s">
        <v>16</v>
      </c>
      <c r="H2889" t="s">
        <v>1716</v>
      </c>
      <c r="I2889">
        <v>41.4</v>
      </c>
      <c r="J2889">
        <v>4</v>
      </c>
      <c r="K2889">
        <v>19.87</v>
      </c>
    </row>
    <row r="2890" spans="1:11" ht="16.5" x14ac:dyDescent="0.3">
      <c r="A2890" s="1">
        <v>42226</v>
      </c>
      <c r="B2890" s="5">
        <f>YEAR(Table1[[#This Row],[Order Date]])</f>
        <v>2015</v>
      </c>
      <c r="C2890" s="5">
        <f>MONTH(Table1[[#This Row],[Order Date]])</f>
        <v>8</v>
      </c>
      <c r="D2890" t="s">
        <v>1547</v>
      </c>
      <c r="E2890" t="s">
        <v>315</v>
      </c>
      <c r="F2890" t="s">
        <v>11</v>
      </c>
      <c r="G2890" t="s">
        <v>24</v>
      </c>
      <c r="H2890" t="s">
        <v>406</v>
      </c>
      <c r="I2890">
        <v>29.79</v>
      </c>
      <c r="J2890">
        <v>3</v>
      </c>
      <c r="K2890">
        <v>12.51</v>
      </c>
    </row>
    <row r="2891" spans="1:11" ht="16.5" x14ac:dyDescent="0.3">
      <c r="A2891" s="1">
        <v>42226</v>
      </c>
      <c r="B2891" s="5">
        <f>YEAR(Table1[[#This Row],[Order Date]])</f>
        <v>2015</v>
      </c>
      <c r="C2891" s="5">
        <f>MONTH(Table1[[#This Row],[Order Date]])</f>
        <v>8</v>
      </c>
      <c r="D2891" t="s">
        <v>1563</v>
      </c>
      <c r="E2891" t="s">
        <v>91</v>
      </c>
      <c r="F2891" t="s">
        <v>39</v>
      </c>
      <c r="G2891" t="s">
        <v>40</v>
      </c>
      <c r="H2891" t="s">
        <v>521</v>
      </c>
      <c r="I2891">
        <v>438.37</v>
      </c>
      <c r="J2891">
        <v>4</v>
      </c>
      <c r="K2891">
        <v>38.36</v>
      </c>
    </row>
    <row r="2892" spans="1:11" ht="16.5" x14ac:dyDescent="0.3">
      <c r="A2892" s="1">
        <v>42226</v>
      </c>
      <c r="B2892" s="5">
        <f>YEAR(Table1[[#This Row],[Order Date]])</f>
        <v>2015</v>
      </c>
      <c r="C2892" s="5">
        <f>MONTH(Table1[[#This Row],[Order Date]])</f>
        <v>8</v>
      </c>
      <c r="D2892" t="s">
        <v>1563</v>
      </c>
      <c r="E2892" t="s">
        <v>91</v>
      </c>
      <c r="F2892" t="s">
        <v>39</v>
      </c>
      <c r="G2892" t="s">
        <v>40</v>
      </c>
      <c r="H2892" t="s">
        <v>1636</v>
      </c>
      <c r="I2892">
        <v>139.94</v>
      </c>
      <c r="J2892">
        <v>7</v>
      </c>
      <c r="K2892">
        <v>-31.49</v>
      </c>
    </row>
    <row r="2893" spans="1:11" ht="16.5" x14ac:dyDescent="0.3">
      <c r="A2893" s="1">
        <v>42226</v>
      </c>
      <c r="B2893" s="5">
        <f>YEAR(Table1[[#This Row],[Order Date]])</f>
        <v>2015</v>
      </c>
      <c r="C2893" s="5">
        <f>MONTH(Table1[[#This Row],[Order Date]])</f>
        <v>8</v>
      </c>
      <c r="D2893" t="s">
        <v>1563</v>
      </c>
      <c r="E2893" t="s">
        <v>91</v>
      </c>
      <c r="F2893" t="s">
        <v>11</v>
      </c>
      <c r="G2893" t="s">
        <v>92</v>
      </c>
      <c r="H2893" t="s">
        <v>1278</v>
      </c>
      <c r="I2893">
        <v>133.47</v>
      </c>
      <c r="J2893">
        <v>4</v>
      </c>
      <c r="K2893">
        <v>15.02</v>
      </c>
    </row>
    <row r="2894" spans="1:11" ht="16.5" x14ac:dyDescent="0.3">
      <c r="A2894" s="1">
        <v>42226</v>
      </c>
      <c r="B2894" s="5">
        <f>YEAR(Table1[[#This Row],[Order Date]])</f>
        <v>2015</v>
      </c>
      <c r="C2894" s="5">
        <f>MONTH(Table1[[#This Row],[Order Date]])</f>
        <v>8</v>
      </c>
      <c r="D2894" t="s">
        <v>2094</v>
      </c>
      <c r="E2894" t="s">
        <v>110</v>
      </c>
      <c r="F2894" t="s">
        <v>11</v>
      </c>
      <c r="G2894" t="s">
        <v>20</v>
      </c>
      <c r="H2894" t="s">
        <v>2187</v>
      </c>
      <c r="I2894">
        <v>64.75</v>
      </c>
      <c r="J2894">
        <v>5</v>
      </c>
      <c r="K2894">
        <v>29.14</v>
      </c>
    </row>
    <row r="2895" spans="1:11" ht="16.5" x14ac:dyDescent="0.3">
      <c r="A2895" s="1">
        <v>42227</v>
      </c>
      <c r="B2895" s="5">
        <f>YEAR(Table1[[#This Row],[Order Date]])</f>
        <v>2015</v>
      </c>
      <c r="C2895" s="5">
        <f>MONTH(Table1[[#This Row],[Order Date]])</f>
        <v>8</v>
      </c>
      <c r="D2895" t="s">
        <v>717</v>
      </c>
      <c r="E2895" t="s">
        <v>245</v>
      </c>
      <c r="F2895" t="s">
        <v>34</v>
      </c>
      <c r="G2895" t="s">
        <v>47</v>
      </c>
      <c r="H2895" t="s">
        <v>339</v>
      </c>
      <c r="I2895">
        <v>46.15</v>
      </c>
      <c r="J2895">
        <v>3</v>
      </c>
      <c r="K2895">
        <v>12.11</v>
      </c>
    </row>
    <row r="2896" spans="1:11" ht="16.5" x14ac:dyDescent="0.3">
      <c r="A2896" s="1">
        <v>42227</v>
      </c>
      <c r="B2896" s="5">
        <f>YEAR(Table1[[#This Row],[Order Date]])</f>
        <v>2015</v>
      </c>
      <c r="C2896" s="5">
        <f>MONTH(Table1[[#This Row],[Order Date]])</f>
        <v>8</v>
      </c>
      <c r="D2896" t="s">
        <v>2188</v>
      </c>
      <c r="E2896" t="s">
        <v>149</v>
      </c>
      <c r="F2896" t="s">
        <v>11</v>
      </c>
      <c r="G2896" t="s">
        <v>24</v>
      </c>
      <c r="H2896" t="s">
        <v>266</v>
      </c>
      <c r="I2896">
        <v>11.96</v>
      </c>
      <c r="J2896">
        <v>2</v>
      </c>
      <c r="K2896">
        <v>3.11</v>
      </c>
    </row>
    <row r="2897" spans="1:11" ht="16.5" x14ac:dyDescent="0.3">
      <c r="A2897" s="1">
        <v>42227</v>
      </c>
      <c r="B2897" s="5">
        <f>YEAR(Table1[[#This Row],[Order Date]])</f>
        <v>2015</v>
      </c>
      <c r="C2897" s="5">
        <f>MONTH(Table1[[#This Row],[Order Date]])</f>
        <v>8</v>
      </c>
      <c r="D2897" t="s">
        <v>2188</v>
      </c>
      <c r="E2897" t="s">
        <v>149</v>
      </c>
      <c r="F2897" t="s">
        <v>39</v>
      </c>
      <c r="G2897" t="s">
        <v>40</v>
      </c>
      <c r="H2897" t="s">
        <v>87</v>
      </c>
      <c r="I2897">
        <v>138</v>
      </c>
      <c r="J2897">
        <v>2</v>
      </c>
      <c r="K2897">
        <v>34.5</v>
      </c>
    </row>
    <row r="2898" spans="1:11" ht="16.5" x14ac:dyDescent="0.3">
      <c r="A2898" s="1">
        <v>42229</v>
      </c>
      <c r="B2898" s="5">
        <f>YEAR(Table1[[#This Row],[Order Date]])</f>
        <v>2015</v>
      </c>
      <c r="C2898" s="5">
        <f>MONTH(Table1[[#This Row],[Order Date]])</f>
        <v>8</v>
      </c>
      <c r="D2898" t="s">
        <v>1289</v>
      </c>
      <c r="E2898" t="s">
        <v>27</v>
      </c>
      <c r="F2898" t="s">
        <v>11</v>
      </c>
      <c r="G2898" t="s">
        <v>24</v>
      </c>
      <c r="H2898" t="s">
        <v>1603</v>
      </c>
      <c r="I2898">
        <v>50.8</v>
      </c>
      <c r="J2898">
        <v>5</v>
      </c>
      <c r="K2898">
        <v>13.21</v>
      </c>
    </row>
    <row r="2899" spans="1:11" ht="16.5" x14ac:dyDescent="0.3">
      <c r="A2899" s="1">
        <v>42229</v>
      </c>
      <c r="B2899" s="5">
        <f>YEAR(Table1[[#This Row],[Order Date]])</f>
        <v>2015</v>
      </c>
      <c r="C2899" s="5">
        <f>MONTH(Table1[[#This Row],[Order Date]])</f>
        <v>8</v>
      </c>
      <c r="D2899" t="s">
        <v>1840</v>
      </c>
      <c r="E2899" t="s">
        <v>30</v>
      </c>
      <c r="F2899" t="s">
        <v>11</v>
      </c>
      <c r="G2899" t="s">
        <v>20</v>
      </c>
      <c r="H2899" t="s">
        <v>67</v>
      </c>
      <c r="I2899">
        <v>5.64</v>
      </c>
      <c r="J2899">
        <v>3</v>
      </c>
      <c r="K2899">
        <v>2.71</v>
      </c>
    </row>
    <row r="2900" spans="1:11" ht="16.5" x14ac:dyDescent="0.3">
      <c r="A2900" s="1">
        <v>42229</v>
      </c>
      <c r="B2900" s="5">
        <f>YEAR(Table1[[#This Row],[Order Date]])</f>
        <v>2015</v>
      </c>
      <c r="C2900" s="5">
        <f>MONTH(Table1[[#This Row],[Order Date]])</f>
        <v>8</v>
      </c>
      <c r="D2900" t="s">
        <v>1781</v>
      </c>
      <c r="E2900" t="s">
        <v>129</v>
      </c>
      <c r="F2900" t="s">
        <v>11</v>
      </c>
      <c r="G2900" t="s">
        <v>20</v>
      </c>
      <c r="H2900" t="s">
        <v>423</v>
      </c>
      <c r="I2900">
        <v>11.36</v>
      </c>
      <c r="J2900">
        <v>4</v>
      </c>
      <c r="K2900">
        <v>5.57</v>
      </c>
    </row>
    <row r="2901" spans="1:11" ht="16.5" x14ac:dyDescent="0.3">
      <c r="A2901" s="1">
        <v>42229</v>
      </c>
      <c r="B2901" s="5">
        <f>YEAR(Table1[[#This Row],[Order Date]])</f>
        <v>2015</v>
      </c>
      <c r="C2901" s="5">
        <f>MONTH(Table1[[#This Row],[Order Date]])</f>
        <v>8</v>
      </c>
      <c r="D2901" t="s">
        <v>143</v>
      </c>
      <c r="E2901" t="s">
        <v>23</v>
      </c>
      <c r="F2901" t="s">
        <v>11</v>
      </c>
      <c r="G2901" t="s">
        <v>18</v>
      </c>
      <c r="H2901" t="s">
        <v>1449</v>
      </c>
      <c r="I2901">
        <v>422.86</v>
      </c>
      <c r="J2901">
        <v>3</v>
      </c>
      <c r="K2901">
        <v>15.86</v>
      </c>
    </row>
    <row r="2902" spans="1:11" ht="16.5" x14ac:dyDescent="0.3">
      <c r="A2902" s="1">
        <v>42229</v>
      </c>
      <c r="B2902" s="5">
        <f>YEAR(Table1[[#This Row],[Order Date]])</f>
        <v>2015</v>
      </c>
      <c r="C2902" s="5">
        <f>MONTH(Table1[[#This Row],[Order Date]])</f>
        <v>8</v>
      </c>
      <c r="D2902" t="s">
        <v>1273</v>
      </c>
      <c r="E2902" t="s">
        <v>27</v>
      </c>
      <c r="F2902" t="s">
        <v>34</v>
      </c>
      <c r="G2902" t="s">
        <v>47</v>
      </c>
      <c r="H2902" t="s">
        <v>124</v>
      </c>
      <c r="I2902">
        <v>31.56</v>
      </c>
      <c r="J2902">
        <v>3</v>
      </c>
      <c r="K2902">
        <v>10.41</v>
      </c>
    </row>
    <row r="2903" spans="1:11" ht="16.5" x14ac:dyDescent="0.3">
      <c r="A2903" s="1">
        <v>42229</v>
      </c>
      <c r="B2903" s="5">
        <f>YEAR(Table1[[#This Row],[Order Date]])</f>
        <v>2015</v>
      </c>
      <c r="C2903" s="5">
        <f>MONTH(Table1[[#This Row],[Order Date]])</f>
        <v>8</v>
      </c>
      <c r="D2903" t="s">
        <v>875</v>
      </c>
      <c r="E2903" t="s">
        <v>245</v>
      </c>
      <c r="F2903" t="s">
        <v>11</v>
      </c>
      <c r="G2903" t="s">
        <v>24</v>
      </c>
      <c r="H2903" t="s">
        <v>2189</v>
      </c>
      <c r="I2903">
        <v>64.680000000000007</v>
      </c>
      <c r="J2903">
        <v>7</v>
      </c>
      <c r="K2903">
        <v>8.09</v>
      </c>
    </row>
    <row r="2904" spans="1:11" ht="16.5" x14ac:dyDescent="0.3">
      <c r="A2904" s="1">
        <v>42231</v>
      </c>
      <c r="B2904" s="5">
        <f>YEAR(Table1[[#This Row],[Order Date]])</f>
        <v>2015</v>
      </c>
      <c r="C2904" s="5">
        <f>MONTH(Table1[[#This Row],[Order Date]])</f>
        <v>8</v>
      </c>
      <c r="D2904" t="s">
        <v>2190</v>
      </c>
      <c r="E2904" t="s">
        <v>27</v>
      </c>
      <c r="F2904" t="s">
        <v>11</v>
      </c>
      <c r="G2904" t="s">
        <v>18</v>
      </c>
      <c r="H2904" t="s">
        <v>1410</v>
      </c>
      <c r="I2904">
        <v>323.10000000000002</v>
      </c>
      <c r="J2904">
        <v>2</v>
      </c>
      <c r="K2904">
        <v>61.39</v>
      </c>
    </row>
    <row r="2905" spans="1:11" ht="16.5" x14ac:dyDescent="0.3">
      <c r="A2905" s="1">
        <v>42231</v>
      </c>
      <c r="B2905" s="5">
        <f>YEAR(Table1[[#This Row],[Order Date]])</f>
        <v>2015</v>
      </c>
      <c r="C2905" s="5">
        <f>MONTH(Table1[[#This Row],[Order Date]])</f>
        <v>8</v>
      </c>
      <c r="D2905" t="s">
        <v>771</v>
      </c>
      <c r="E2905" t="s">
        <v>27</v>
      </c>
      <c r="F2905" t="s">
        <v>34</v>
      </c>
      <c r="G2905" t="s">
        <v>47</v>
      </c>
      <c r="H2905" t="s">
        <v>1020</v>
      </c>
      <c r="I2905">
        <v>104.23</v>
      </c>
      <c r="J2905">
        <v>7</v>
      </c>
      <c r="K2905">
        <v>28.14</v>
      </c>
    </row>
    <row r="2906" spans="1:11" ht="16.5" x14ac:dyDescent="0.3">
      <c r="A2906" s="1">
        <v>42231</v>
      </c>
      <c r="B2906" s="5">
        <f>YEAR(Table1[[#This Row],[Order Date]])</f>
        <v>2015</v>
      </c>
      <c r="C2906" s="5">
        <f>MONTH(Table1[[#This Row],[Order Date]])</f>
        <v>8</v>
      </c>
      <c r="D2906" t="s">
        <v>771</v>
      </c>
      <c r="E2906" t="s">
        <v>27</v>
      </c>
      <c r="F2906" t="s">
        <v>11</v>
      </c>
      <c r="G2906" t="s">
        <v>18</v>
      </c>
      <c r="H2906" t="s">
        <v>2191</v>
      </c>
      <c r="I2906">
        <v>70.260000000000005</v>
      </c>
      <c r="J2906">
        <v>3</v>
      </c>
      <c r="K2906">
        <v>18.97</v>
      </c>
    </row>
    <row r="2907" spans="1:11" ht="16.5" x14ac:dyDescent="0.3">
      <c r="A2907" s="1">
        <v>42232</v>
      </c>
      <c r="B2907" s="5">
        <f>YEAR(Table1[[#This Row],[Order Date]])</f>
        <v>2015</v>
      </c>
      <c r="C2907" s="5">
        <f>MONTH(Table1[[#This Row],[Order Date]])</f>
        <v>8</v>
      </c>
      <c r="D2907" t="s">
        <v>1661</v>
      </c>
      <c r="E2907" t="s">
        <v>95</v>
      </c>
      <c r="F2907" t="s">
        <v>11</v>
      </c>
      <c r="G2907" t="s">
        <v>24</v>
      </c>
      <c r="H2907" t="s">
        <v>2192</v>
      </c>
      <c r="I2907">
        <v>2.2999999999999998</v>
      </c>
      <c r="J2907">
        <v>1</v>
      </c>
      <c r="K2907">
        <v>0.26</v>
      </c>
    </row>
    <row r="2908" spans="1:11" ht="16.5" x14ac:dyDescent="0.3">
      <c r="A2908" s="1">
        <v>42232</v>
      </c>
      <c r="B2908" s="5">
        <f>YEAR(Table1[[#This Row],[Order Date]])</f>
        <v>2015</v>
      </c>
      <c r="C2908" s="5">
        <f>MONTH(Table1[[#This Row],[Order Date]])</f>
        <v>8</v>
      </c>
      <c r="D2908" t="s">
        <v>1661</v>
      </c>
      <c r="E2908" t="s">
        <v>95</v>
      </c>
      <c r="F2908" t="s">
        <v>39</v>
      </c>
      <c r="G2908" t="s">
        <v>40</v>
      </c>
      <c r="H2908" t="s">
        <v>2193</v>
      </c>
      <c r="I2908">
        <v>1879.96</v>
      </c>
      <c r="J2908">
        <v>5</v>
      </c>
      <c r="K2908">
        <v>211.5</v>
      </c>
    </row>
    <row r="2909" spans="1:11" ht="16.5" x14ac:dyDescent="0.3">
      <c r="A2909" s="1">
        <v>42232</v>
      </c>
      <c r="B2909" s="5">
        <f>YEAR(Table1[[#This Row],[Order Date]])</f>
        <v>2015</v>
      </c>
      <c r="C2909" s="5">
        <f>MONTH(Table1[[#This Row],[Order Date]])</f>
        <v>8</v>
      </c>
      <c r="D2909" t="s">
        <v>1661</v>
      </c>
      <c r="E2909" t="s">
        <v>95</v>
      </c>
      <c r="F2909" t="s">
        <v>11</v>
      </c>
      <c r="G2909" t="s">
        <v>12</v>
      </c>
      <c r="H2909" t="s">
        <v>264</v>
      </c>
      <c r="I2909">
        <v>313.02</v>
      </c>
      <c r="J2909">
        <v>8</v>
      </c>
      <c r="K2909">
        <v>105.65</v>
      </c>
    </row>
    <row r="2910" spans="1:11" ht="16.5" x14ac:dyDescent="0.3">
      <c r="A2910" s="1">
        <v>42232</v>
      </c>
      <c r="B2910" s="5">
        <f>YEAR(Table1[[#This Row],[Order Date]])</f>
        <v>2015</v>
      </c>
      <c r="C2910" s="5">
        <f>MONTH(Table1[[#This Row],[Order Date]])</f>
        <v>8</v>
      </c>
      <c r="D2910" t="s">
        <v>1661</v>
      </c>
      <c r="E2910" t="s">
        <v>95</v>
      </c>
      <c r="F2910" t="s">
        <v>11</v>
      </c>
      <c r="G2910" t="s">
        <v>16</v>
      </c>
      <c r="H2910" t="s">
        <v>582</v>
      </c>
      <c r="I2910">
        <v>5.04</v>
      </c>
      <c r="J2910">
        <v>2</v>
      </c>
      <c r="K2910">
        <v>1.76</v>
      </c>
    </row>
    <row r="2911" spans="1:11" ht="16.5" x14ac:dyDescent="0.3">
      <c r="A2911" s="1">
        <v>42232</v>
      </c>
      <c r="B2911" s="5">
        <f>YEAR(Table1[[#This Row],[Order Date]])</f>
        <v>2015</v>
      </c>
      <c r="C2911" s="5">
        <f>MONTH(Table1[[#This Row],[Order Date]])</f>
        <v>8</v>
      </c>
      <c r="D2911" t="s">
        <v>1791</v>
      </c>
      <c r="E2911" t="s">
        <v>23</v>
      </c>
      <c r="F2911" t="s">
        <v>39</v>
      </c>
      <c r="G2911" t="s">
        <v>40</v>
      </c>
      <c r="H2911" t="s">
        <v>2194</v>
      </c>
      <c r="I2911">
        <v>519.79</v>
      </c>
      <c r="J2911">
        <v>4</v>
      </c>
      <c r="K2911">
        <v>-112.62</v>
      </c>
    </row>
    <row r="2912" spans="1:11" ht="16.5" x14ac:dyDescent="0.3">
      <c r="A2912" s="1">
        <v>42232</v>
      </c>
      <c r="B2912" s="5">
        <f>YEAR(Table1[[#This Row],[Order Date]])</f>
        <v>2015</v>
      </c>
      <c r="C2912" s="5">
        <f>MONTH(Table1[[#This Row],[Order Date]])</f>
        <v>8</v>
      </c>
      <c r="D2912" t="s">
        <v>1791</v>
      </c>
      <c r="E2912" t="s">
        <v>23</v>
      </c>
      <c r="F2912" t="s">
        <v>39</v>
      </c>
      <c r="G2912" t="s">
        <v>52</v>
      </c>
      <c r="H2912" t="s">
        <v>691</v>
      </c>
      <c r="I2912">
        <v>31.18</v>
      </c>
      <c r="J2912">
        <v>3</v>
      </c>
      <c r="K2912">
        <v>-5.46</v>
      </c>
    </row>
    <row r="2913" spans="1:11" ht="16.5" x14ac:dyDescent="0.3">
      <c r="A2913" s="1">
        <v>42232</v>
      </c>
      <c r="B2913" s="5">
        <f>YEAR(Table1[[#This Row],[Order Date]])</f>
        <v>2015</v>
      </c>
      <c r="C2913" s="5">
        <f>MONTH(Table1[[#This Row],[Order Date]])</f>
        <v>8</v>
      </c>
      <c r="D2913" t="s">
        <v>1791</v>
      </c>
      <c r="E2913" t="s">
        <v>23</v>
      </c>
      <c r="F2913" t="s">
        <v>11</v>
      </c>
      <c r="G2913" t="s">
        <v>12</v>
      </c>
      <c r="H2913" t="s">
        <v>2195</v>
      </c>
      <c r="I2913">
        <v>10.37</v>
      </c>
      <c r="J2913">
        <v>2</v>
      </c>
      <c r="K2913">
        <v>3.63</v>
      </c>
    </row>
    <row r="2914" spans="1:11" ht="16.5" x14ac:dyDescent="0.3">
      <c r="A2914" s="1">
        <v>42232</v>
      </c>
      <c r="B2914" s="5">
        <f>YEAR(Table1[[#This Row],[Order Date]])</f>
        <v>2015</v>
      </c>
      <c r="C2914" s="5">
        <f>MONTH(Table1[[#This Row],[Order Date]])</f>
        <v>8</v>
      </c>
      <c r="D2914" t="s">
        <v>1791</v>
      </c>
      <c r="E2914" t="s">
        <v>23</v>
      </c>
      <c r="F2914" t="s">
        <v>11</v>
      </c>
      <c r="G2914" t="s">
        <v>20</v>
      </c>
      <c r="H2914" t="s">
        <v>609</v>
      </c>
      <c r="I2914">
        <v>2.72</v>
      </c>
      <c r="J2914">
        <v>2</v>
      </c>
      <c r="K2914">
        <v>-1.91</v>
      </c>
    </row>
    <row r="2915" spans="1:11" ht="16.5" x14ac:dyDescent="0.3">
      <c r="A2915" s="1">
        <v>42232</v>
      </c>
      <c r="B2915" s="5">
        <f>YEAR(Table1[[#This Row],[Order Date]])</f>
        <v>2015</v>
      </c>
      <c r="C2915" s="5">
        <f>MONTH(Table1[[#This Row],[Order Date]])</f>
        <v>8</v>
      </c>
      <c r="D2915" t="s">
        <v>1791</v>
      </c>
      <c r="E2915" t="s">
        <v>23</v>
      </c>
      <c r="F2915" t="s">
        <v>34</v>
      </c>
      <c r="G2915" t="s">
        <v>47</v>
      </c>
      <c r="H2915" t="s">
        <v>2196</v>
      </c>
      <c r="I2915">
        <v>254.35</v>
      </c>
      <c r="J2915">
        <v>3</v>
      </c>
      <c r="K2915">
        <v>0</v>
      </c>
    </row>
    <row r="2916" spans="1:11" ht="16.5" x14ac:dyDescent="0.3">
      <c r="A2916" s="1">
        <v>42232</v>
      </c>
      <c r="B2916" s="5">
        <f>YEAR(Table1[[#This Row],[Order Date]])</f>
        <v>2015</v>
      </c>
      <c r="C2916" s="5">
        <f>MONTH(Table1[[#This Row],[Order Date]])</f>
        <v>8</v>
      </c>
      <c r="D2916" t="s">
        <v>1791</v>
      </c>
      <c r="E2916" t="s">
        <v>23</v>
      </c>
      <c r="F2916" t="s">
        <v>11</v>
      </c>
      <c r="G2916" t="s">
        <v>20</v>
      </c>
      <c r="H2916" t="s">
        <v>1491</v>
      </c>
      <c r="I2916">
        <v>3.76</v>
      </c>
      <c r="J2916">
        <v>3</v>
      </c>
      <c r="K2916">
        <v>-2.76</v>
      </c>
    </row>
    <row r="2917" spans="1:11" ht="16.5" x14ac:dyDescent="0.3">
      <c r="A2917" s="1">
        <v>42232</v>
      </c>
      <c r="B2917" s="5">
        <f>YEAR(Table1[[#This Row],[Order Date]])</f>
        <v>2015</v>
      </c>
      <c r="C2917" s="5">
        <f>MONTH(Table1[[#This Row],[Order Date]])</f>
        <v>8</v>
      </c>
      <c r="D2917" t="s">
        <v>1791</v>
      </c>
      <c r="E2917" t="s">
        <v>23</v>
      </c>
      <c r="F2917" t="s">
        <v>11</v>
      </c>
      <c r="G2917" t="s">
        <v>12</v>
      </c>
      <c r="H2917" t="s">
        <v>1590</v>
      </c>
      <c r="I2917">
        <v>10.27</v>
      </c>
      <c r="J2917">
        <v>3</v>
      </c>
      <c r="K2917">
        <v>3.21</v>
      </c>
    </row>
    <row r="2918" spans="1:11" ht="16.5" x14ac:dyDescent="0.3">
      <c r="A2918" s="1">
        <v>42232</v>
      </c>
      <c r="B2918" s="5">
        <f>YEAR(Table1[[#This Row],[Order Date]])</f>
        <v>2015</v>
      </c>
      <c r="C2918" s="5">
        <f>MONTH(Table1[[#This Row],[Order Date]])</f>
        <v>8</v>
      </c>
      <c r="D2918" t="s">
        <v>2197</v>
      </c>
      <c r="E2918" t="s">
        <v>23</v>
      </c>
      <c r="F2918" t="s">
        <v>11</v>
      </c>
      <c r="G2918" t="s">
        <v>18</v>
      </c>
      <c r="H2918" t="s">
        <v>1453</v>
      </c>
      <c r="I2918">
        <v>44.69</v>
      </c>
      <c r="J2918">
        <v>7</v>
      </c>
      <c r="K2918">
        <v>3.35</v>
      </c>
    </row>
    <row r="2919" spans="1:11" ht="16.5" x14ac:dyDescent="0.3">
      <c r="A2919" s="1">
        <v>42232</v>
      </c>
      <c r="B2919" s="5">
        <f>YEAR(Table1[[#This Row],[Order Date]])</f>
        <v>2015</v>
      </c>
      <c r="C2919" s="5">
        <f>MONTH(Table1[[#This Row],[Order Date]])</f>
        <v>8</v>
      </c>
      <c r="D2919" t="s">
        <v>2197</v>
      </c>
      <c r="E2919" t="s">
        <v>23</v>
      </c>
      <c r="F2919" t="s">
        <v>34</v>
      </c>
      <c r="G2919" t="s">
        <v>74</v>
      </c>
      <c r="H2919" t="s">
        <v>2198</v>
      </c>
      <c r="I2919">
        <v>301.47000000000003</v>
      </c>
      <c r="J2919">
        <v>3</v>
      </c>
      <c r="K2919">
        <v>-205</v>
      </c>
    </row>
    <row r="2920" spans="1:11" ht="16.5" x14ac:dyDescent="0.3">
      <c r="A2920" s="1">
        <v>42233</v>
      </c>
      <c r="B2920" s="5">
        <f>YEAR(Table1[[#This Row],[Order Date]])</f>
        <v>2015</v>
      </c>
      <c r="C2920" s="5">
        <f>MONTH(Table1[[#This Row],[Order Date]])</f>
        <v>8</v>
      </c>
      <c r="D2920" t="s">
        <v>2199</v>
      </c>
      <c r="E2920" t="s">
        <v>434</v>
      </c>
      <c r="F2920" t="s">
        <v>11</v>
      </c>
      <c r="G2920" t="s">
        <v>20</v>
      </c>
      <c r="H2920" t="s">
        <v>2200</v>
      </c>
      <c r="I2920">
        <v>52.2</v>
      </c>
      <c r="J2920">
        <v>9</v>
      </c>
      <c r="K2920">
        <v>23.49</v>
      </c>
    </row>
    <row r="2921" spans="1:11" ht="16.5" x14ac:dyDescent="0.3">
      <c r="A2921" s="1">
        <v>42233</v>
      </c>
      <c r="B2921" s="5">
        <f>YEAR(Table1[[#This Row],[Order Date]])</f>
        <v>2015</v>
      </c>
      <c r="C2921" s="5">
        <f>MONTH(Table1[[#This Row],[Order Date]])</f>
        <v>8</v>
      </c>
      <c r="D2921" t="s">
        <v>768</v>
      </c>
      <c r="E2921" t="s">
        <v>95</v>
      </c>
      <c r="F2921" t="s">
        <v>39</v>
      </c>
      <c r="G2921" t="s">
        <v>52</v>
      </c>
      <c r="H2921" t="s">
        <v>673</v>
      </c>
      <c r="I2921">
        <v>30.08</v>
      </c>
      <c r="J2921">
        <v>2</v>
      </c>
      <c r="K2921">
        <v>-5.26</v>
      </c>
    </row>
    <row r="2922" spans="1:11" ht="16.5" x14ac:dyDescent="0.3">
      <c r="A2922" s="1">
        <v>42233</v>
      </c>
      <c r="B2922" s="5">
        <f>YEAR(Table1[[#This Row],[Order Date]])</f>
        <v>2015</v>
      </c>
      <c r="C2922" s="5">
        <f>MONTH(Table1[[#This Row],[Order Date]])</f>
        <v>8</v>
      </c>
      <c r="D2922" t="s">
        <v>768</v>
      </c>
      <c r="E2922" t="s">
        <v>95</v>
      </c>
      <c r="F2922" t="s">
        <v>11</v>
      </c>
      <c r="G2922" t="s">
        <v>12</v>
      </c>
      <c r="H2922" t="s">
        <v>1096</v>
      </c>
      <c r="I2922">
        <v>36.29</v>
      </c>
      <c r="J2922">
        <v>7</v>
      </c>
      <c r="K2922">
        <v>12.7</v>
      </c>
    </row>
    <row r="2923" spans="1:11" ht="16.5" x14ac:dyDescent="0.3">
      <c r="A2923" s="1">
        <v>42233</v>
      </c>
      <c r="B2923" s="5">
        <f>YEAR(Table1[[#This Row],[Order Date]])</f>
        <v>2015</v>
      </c>
      <c r="C2923" s="5">
        <f>MONTH(Table1[[#This Row],[Order Date]])</f>
        <v>8</v>
      </c>
      <c r="D2923" t="s">
        <v>768</v>
      </c>
      <c r="E2923" t="s">
        <v>95</v>
      </c>
      <c r="F2923" t="s">
        <v>11</v>
      </c>
      <c r="G2923" t="s">
        <v>24</v>
      </c>
      <c r="H2923" t="s">
        <v>2201</v>
      </c>
      <c r="I2923">
        <v>10.27</v>
      </c>
      <c r="J2923">
        <v>3</v>
      </c>
      <c r="K2923">
        <v>1.1599999999999999</v>
      </c>
    </row>
    <row r="2924" spans="1:11" ht="16.5" x14ac:dyDescent="0.3">
      <c r="A2924" s="1">
        <v>42233</v>
      </c>
      <c r="B2924" s="5">
        <f>YEAR(Table1[[#This Row],[Order Date]])</f>
        <v>2015</v>
      </c>
      <c r="C2924" s="5">
        <f>MONTH(Table1[[#This Row],[Order Date]])</f>
        <v>8</v>
      </c>
      <c r="D2924" t="s">
        <v>768</v>
      </c>
      <c r="E2924" t="s">
        <v>95</v>
      </c>
      <c r="F2924" t="s">
        <v>39</v>
      </c>
      <c r="G2924" t="s">
        <v>52</v>
      </c>
      <c r="H2924" t="s">
        <v>1795</v>
      </c>
      <c r="I2924">
        <v>252.8</v>
      </c>
      <c r="J2924">
        <v>4</v>
      </c>
      <c r="K2924">
        <v>-31.6</v>
      </c>
    </row>
    <row r="2925" spans="1:11" ht="16.5" x14ac:dyDescent="0.3">
      <c r="A2925" s="1">
        <v>42237</v>
      </c>
      <c r="B2925" s="5">
        <f>YEAR(Table1[[#This Row],[Order Date]])</f>
        <v>2015</v>
      </c>
      <c r="C2925" s="5">
        <f>MONTH(Table1[[#This Row],[Order Date]])</f>
        <v>8</v>
      </c>
      <c r="D2925" t="s">
        <v>1046</v>
      </c>
      <c r="E2925" t="s">
        <v>27</v>
      </c>
      <c r="F2925" t="s">
        <v>34</v>
      </c>
      <c r="G2925" t="s">
        <v>35</v>
      </c>
      <c r="H2925" t="s">
        <v>1072</v>
      </c>
      <c r="I2925">
        <v>544.01</v>
      </c>
      <c r="J2925">
        <v>3</v>
      </c>
      <c r="K2925">
        <v>40.799999999999997</v>
      </c>
    </row>
    <row r="2926" spans="1:11" ht="16.5" x14ac:dyDescent="0.3">
      <c r="A2926" s="1">
        <v>42237</v>
      </c>
      <c r="B2926" s="5">
        <f>YEAR(Table1[[#This Row],[Order Date]])</f>
        <v>2015</v>
      </c>
      <c r="C2926" s="5">
        <f>MONTH(Table1[[#This Row],[Order Date]])</f>
        <v>8</v>
      </c>
      <c r="D2926" t="s">
        <v>1046</v>
      </c>
      <c r="E2926" t="s">
        <v>27</v>
      </c>
      <c r="F2926" t="s">
        <v>11</v>
      </c>
      <c r="G2926" t="s">
        <v>12</v>
      </c>
      <c r="H2926" t="s">
        <v>2202</v>
      </c>
      <c r="I2926">
        <v>59.94</v>
      </c>
      <c r="J2926">
        <v>3</v>
      </c>
      <c r="K2926">
        <v>28.17</v>
      </c>
    </row>
    <row r="2927" spans="1:11" ht="16.5" x14ac:dyDescent="0.3">
      <c r="A2927" s="1">
        <v>42237</v>
      </c>
      <c r="B2927" s="5">
        <f>YEAR(Table1[[#This Row],[Order Date]])</f>
        <v>2015</v>
      </c>
      <c r="C2927" s="5">
        <f>MONTH(Table1[[#This Row],[Order Date]])</f>
        <v>8</v>
      </c>
      <c r="D2927" t="s">
        <v>1046</v>
      </c>
      <c r="E2927" t="s">
        <v>27</v>
      </c>
      <c r="F2927" t="s">
        <v>11</v>
      </c>
      <c r="G2927" t="s">
        <v>12</v>
      </c>
      <c r="H2927" t="s">
        <v>1612</v>
      </c>
      <c r="I2927">
        <v>23.92</v>
      </c>
      <c r="J2927">
        <v>4</v>
      </c>
      <c r="K2927">
        <v>11.72</v>
      </c>
    </row>
    <row r="2928" spans="1:11" ht="16.5" x14ac:dyDescent="0.3">
      <c r="A2928" s="1">
        <v>42237</v>
      </c>
      <c r="B2928" s="5">
        <f>YEAR(Table1[[#This Row],[Order Date]])</f>
        <v>2015</v>
      </c>
      <c r="C2928" s="5">
        <f>MONTH(Table1[[#This Row],[Order Date]])</f>
        <v>8</v>
      </c>
      <c r="D2928" t="s">
        <v>1046</v>
      </c>
      <c r="E2928" t="s">
        <v>27</v>
      </c>
      <c r="F2928" t="s">
        <v>11</v>
      </c>
      <c r="G2928" t="s">
        <v>12</v>
      </c>
      <c r="H2928" t="s">
        <v>1845</v>
      </c>
      <c r="I2928">
        <v>4.28</v>
      </c>
      <c r="J2928">
        <v>1</v>
      </c>
      <c r="K2928">
        <v>1.93</v>
      </c>
    </row>
    <row r="2929" spans="1:11" ht="16.5" x14ac:dyDescent="0.3">
      <c r="A2929" s="1">
        <v>42237</v>
      </c>
      <c r="B2929" s="5">
        <f>YEAR(Table1[[#This Row],[Order Date]])</f>
        <v>2015</v>
      </c>
      <c r="C2929" s="5">
        <f>MONTH(Table1[[#This Row],[Order Date]])</f>
        <v>8</v>
      </c>
      <c r="D2929" t="s">
        <v>589</v>
      </c>
      <c r="E2929" t="s">
        <v>27</v>
      </c>
      <c r="F2929" t="s">
        <v>34</v>
      </c>
      <c r="G2929" t="s">
        <v>74</v>
      </c>
      <c r="H2929" t="s">
        <v>2203</v>
      </c>
      <c r="I2929">
        <v>586.4</v>
      </c>
      <c r="J2929">
        <v>6</v>
      </c>
      <c r="K2929">
        <v>34.49</v>
      </c>
    </row>
    <row r="2930" spans="1:11" ht="16.5" x14ac:dyDescent="0.3">
      <c r="A2930" s="1">
        <v>42237</v>
      </c>
      <c r="B2930" s="5">
        <f>YEAR(Table1[[#This Row],[Order Date]])</f>
        <v>2015</v>
      </c>
      <c r="C2930" s="5">
        <f>MONTH(Table1[[#This Row],[Order Date]])</f>
        <v>8</v>
      </c>
      <c r="D2930" t="s">
        <v>589</v>
      </c>
      <c r="E2930" t="s">
        <v>27</v>
      </c>
      <c r="F2930" t="s">
        <v>11</v>
      </c>
      <c r="G2930" t="s">
        <v>18</v>
      </c>
      <c r="H2930" t="s">
        <v>297</v>
      </c>
      <c r="I2930">
        <v>80.98</v>
      </c>
      <c r="J2930">
        <v>1</v>
      </c>
      <c r="K2930">
        <v>3.24</v>
      </c>
    </row>
    <row r="2931" spans="1:11" ht="16.5" x14ac:dyDescent="0.3">
      <c r="A2931" s="1">
        <v>42237</v>
      </c>
      <c r="B2931" s="5">
        <f>YEAR(Table1[[#This Row],[Order Date]])</f>
        <v>2015</v>
      </c>
      <c r="C2931" s="5">
        <f>MONTH(Table1[[#This Row],[Order Date]])</f>
        <v>8</v>
      </c>
      <c r="D2931" t="s">
        <v>1736</v>
      </c>
      <c r="E2931" t="s">
        <v>78</v>
      </c>
      <c r="F2931" t="s">
        <v>11</v>
      </c>
      <c r="G2931" t="s">
        <v>20</v>
      </c>
      <c r="H2931" t="s">
        <v>952</v>
      </c>
      <c r="I2931">
        <v>12.83</v>
      </c>
      <c r="J2931">
        <v>2</v>
      </c>
      <c r="K2931">
        <v>-8.98</v>
      </c>
    </row>
    <row r="2932" spans="1:11" ht="16.5" x14ac:dyDescent="0.3">
      <c r="A2932" s="1">
        <v>42237</v>
      </c>
      <c r="B2932" s="5">
        <f>YEAR(Table1[[#This Row],[Order Date]])</f>
        <v>2015</v>
      </c>
      <c r="C2932" s="5">
        <f>MONTH(Table1[[#This Row],[Order Date]])</f>
        <v>8</v>
      </c>
      <c r="D2932" t="s">
        <v>1736</v>
      </c>
      <c r="E2932" t="s">
        <v>78</v>
      </c>
      <c r="F2932" t="s">
        <v>34</v>
      </c>
      <c r="G2932" t="s">
        <v>35</v>
      </c>
      <c r="H2932" t="s">
        <v>294</v>
      </c>
      <c r="I2932">
        <v>598.46</v>
      </c>
      <c r="J2932">
        <v>3</v>
      </c>
      <c r="K2932">
        <v>-42.75</v>
      </c>
    </row>
    <row r="2933" spans="1:11" ht="16.5" x14ac:dyDescent="0.3">
      <c r="A2933" s="1">
        <v>42237</v>
      </c>
      <c r="B2933" s="5">
        <f>YEAR(Table1[[#This Row],[Order Date]])</f>
        <v>2015</v>
      </c>
      <c r="C2933" s="5">
        <f>MONTH(Table1[[#This Row],[Order Date]])</f>
        <v>8</v>
      </c>
      <c r="D2933" t="s">
        <v>1736</v>
      </c>
      <c r="E2933" t="s">
        <v>78</v>
      </c>
      <c r="F2933" t="s">
        <v>34</v>
      </c>
      <c r="G2933" t="s">
        <v>47</v>
      </c>
      <c r="H2933" t="s">
        <v>1506</v>
      </c>
      <c r="I2933">
        <v>25.98</v>
      </c>
      <c r="J2933">
        <v>1</v>
      </c>
      <c r="K2933">
        <v>-3.9</v>
      </c>
    </row>
    <row r="2934" spans="1:11" ht="16.5" x14ac:dyDescent="0.3">
      <c r="A2934" s="1">
        <v>42237</v>
      </c>
      <c r="B2934" s="5">
        <f>YEAR(Table1[[#This Row],[Order Date]])</f>
        <v>2015</v>
      </c>
      <c r="C2934" s="5">
        <f>MONTH(Table1[[#This Row],[Order Date]])</f>
        <v>8</v>
      </c>
      <c r="D2934" t="s">
        <v>1343</v>
      </c>
      <c r="E2934" t="s">
        <v>33</v>
      </c>
      <c r="F2934" t="s">
        <v>11</v>
      </c>
      <c r="G2934" t="s">
        <v>24</v>
      </c>
      <c r="H2934" t="s">
        <v>2204</v>
      </c>
      <c r="I2934">
        <v>17.52</v>
      </c>
      <c r="J2934">
        <v>3</v>
      </c>
      <c r="K2934">
        <v>8.23</v>
      </c>
    </row>
    <row r="2935" spans="1:11" ht="16.5" x14ac:dyDescent="0.3">
      <c r="A2935" s="1">
        <v>42237</v>
      </c>
      <c r="B2935" s="5">
        <f>YEAR(Table1[[#This Row],[Order Date]])</f>
        <v>2015</v>
      </c>
      <c r="C2935" s="5">
        <f>MONTH(Table1[[#This Row],[Order Date]])</f>
        <v>8</v>
      </c>
      <c r="D2935" t="s">
        <v>1343</v>
      </c>
      <c r="E2935" t="s">
        <v>33</v>
      </c>
      <c r="F2935" t="s">
        <v>11</v>
      </c>
      <c r="G2935" t="s">
        <v>24</v>
      </c>
      <c r="H2935" t="s">
        <v>998</v>
      </c>
      <c r="I2935">
        <v>35.76</v>
      </c>
      <c r="J2935">
        <v>12</v>
      </c>
      <c r="K2935">
        <v>10.01</v>
      </c>
    </row>
    <row r="2936" spans="1:11" ht="16.5" x14ac:dyDescent="0.3">
      <c r="A2936" s="1">
        <v>42237</v>
      </c>
      <c r="B2936" s="5">
        <f>YEAR(Table1[[#This Row],[Order Date]])</f>
        <v>2015</v>
      </c>
      <c r="C2936" s="5">
        <f>MONTH(Table1[[#This Row],[Order Date]])</f>
        <v>8</v>
      </c>
      <c r="D2936" t="s">
        <v>336</v>
      </c>
      <c r="E2936" t="s">
        <v>23</v>
      </c>
      <c r="F2936" t="s">
        <v>11</v>
      </c>
      <c r="G2936" t="s">
        <v>200</v>
      </c>
      <c r="H2936" t="s">
        <v>807</v>
      </c>
      <c r="I2936">
        <v>3.49</v>
      </c>
      <c r="J2936">
        <v>2</v>
      </c>
      <c r="K2936">
        <v>-0.7</v>
      </c>
    </row>
    <row r="2937" spans="1:11" ht="16.5" x14ac:dyDescent="0.3">
      <c r="A2937" s="1">
        <v>42237</v>
      </c>
      <c r="B2937" s="5">
        <f>YEAR(Table1[[#This Row],[Order Date]])</f>
        <v>2015</v>
      </c>
      <c r="C2937" s="5">
        <f>MONTH(Table1[[#This Row],[Order Date]])</f>
        <v>8</v>
      </c>
      <c r="D2937" t="s">
        <v>336</v>
      </c>
      <c r="E2937" t="s">
        <v>23</v>
      </c>
      <c r="F2937" t="s">
        <v>39</v>
      </c>
      <c r="G2937" t="s">
        <v>52</v>
      </c>
      <c r="H2937" t="s">
        <v>1873</v>
      </c>
      <c r="I2937">
        <v>21.73</v>
      </c>
      <c r="J2937">
        <v>4</v>
      </c>
      <c r="K2937">
        <v>3.8</v>
      </c>
    </row>
    <row r="2938" spans="1:11" ht="16.5" x14ac:dyDescent="0.3">
      <c r="A2938" s="1">
        <v>42237</v>
      </c>
      <c r="B2938" s="5">
        <f>YEAR(Table1[[#This Row],[Order Date]])</f>
        <v>2015</v>
      </c>
      <c r="C2938" s="5">
        <f>MONTH(Table1[[#This Row],[Order Date]])</f>
        <v>8</v>
      </c>
      <c r="D2938" t="s">
        <v>336</v>
      </c>
      <c r="E2938" t="s">
        <v>23</v>
      </c>
      <c r="F2938" t="s">
        <v>11</v>
      </c>
      <c r="G2938" t="s">
        <v>18</v>
      </c>
      <c r="H2938" t="s">
        <v>557</v>
      </c>
      <c r="I2938">
        <v>663.07</v>
      </c>
      <c r="J2938">
        <v>6</v>
      </c>
      <c r="K2938">
        <v>-165.77</v>
      </c>
    </row>
    <row r="2939" spans="1:11" ht="16.5" x14ac:dyDescent="0.3">
      <c r="A2939" s="1">
        <v>42237</v>
      </c>
      <c r="B2939" s="5">
        <f>YEAR(Table1[[#This Row],[Order Date]])</f>
        <v>2015</v>
      </c>
      <c r="C2939" s="5">
        <f>MONTH(Table1[[#This Row],[Order Date]])</f>
        <v>8</v>
      </c>
      <c r="D2939" t="s">
        <v>336</v>
      </c>
      <c r="E2939" t="s">
        <v>23</v>
      </c>
      <c r="F2939" t="s">
        <v>11</v>
      </c>
      <c r="G2939" t="s">
        <v>20</v>
      </c>
      <c r="H2939" t="s">
        <v>666</v>
      </c>
      <c r="I2939">
        <v>99.59</v>
      </c>
      <c r="J2939">
        <v>2</v>
      </c>
      <c r="K2939">
        <v>-82.99</v>
      </c>
    </row>
    <row r="2940" spans="1:11" ht="16.5" x14ac:dyDescent="0.3">
      <c r="A2940" s="1">
        <v>42237</v>
      </c>
      <c r="B2940" s="5">
        <f>YEAR(Table1[[#This Row],[Order Date]])</f>
        <v>2015</v>
      </c>
      <c r="C2940" s="5">
        <f>MONTH(Table1[[#This Row],[Order Date]])</f>
        <v>8</v>
      </c>
      <c r="D2940" t="s">
        <v>336</v>
      </c>
      <c r="E2940" t="s">
        <v>23</v>
      </c>
      <c r="F2940" t="s">
        <v>11</v>
      </c>
      <c r="G2940" t="s">
        <v>12</v>
      </c>
      <c r="H2940" t="s">
        <v>1605</v>
      </c>
      <c r="I2940">
        <v>49.57</v>
      </c>
      <c r="J2940">
        <v>2</v>
      </c>
      <c r="K2940">
        <v>15.49</v>
      </c>
    </row>
    <row r="2941" spans="1:11" ht="16.5" x14ac:dyDescent="0.3">
      <c r="A2941" s="1">
        <v>42238</v>
      </c>
      <c r="B2941" s="5">
        <f>YEAR(Table1[[#This Row],[Order Date]])</f>
        <v>2015</v>
      </c>
      <c r="C2941" s="5">
        <f>MONTH(Table1[[#This Row],[Order Date]])</f>
        <v>8</v>
      </c>
      <c r="D2941" t="s">
        <v>2205</v>
      </c>
      <c r="E2941" t="s">
        <v>149</v>
      </c>
      <c r="F2941" t="s">
        <v>11</v>
      </c>
      <c r="G2941" t="s">
        <v>20</v>
      </c>
      <c r="H2941" t="s">
        <v>969</v>
      </c>
      <c r="I2941">
        <v>50.11</v>
      </c>
      <c r="J2941">
        <v>6</v>
      </c>
      <c r="K2941">
        <v>16.29</v>
      </c>
    </row>
    <row r="2942" spans="1:11" ht="16.5" x14ac:dyDescent="0.3">
      <c r="A2942" s="1">
        <v>42238</v>
      </c>
      <c r="B2942" s="5">
        <f>YEAR(Table1[[#This Row],[Order Date]])</f>
        <v>2015</v>
      </c>
      <c r="C2942" s="5">
        <f>MONTH(Table1[[#This Row],[Order Date]])</f>
        <v>8</v>
      </c>
      <c r="D2942" t="s">
        <v>2206</v>
      </c>
      <c r="E2942" t="s">
        <v>149</v>
      </c>
      <c r="F2942" t="s">
        <v>11</v>
      </c>
      <c r="G2942" t="s">
        <v>24</v>
      </c>
      <c r="H2942" t="s">
        <v>271</v>
      </c>
      <c r="I2942">
        <v>16.52</v>
      </c>
      <c r="J2942">
        <v>4</v>
      </c>
      <c r="K2942">
        <v>7.6</v>
      </c>
    </row>
    <row r="2943" spans="1:11" ht="16.5" x14ac:dyDescent="0.3">
      <c r="A2943" s="1">
        <v>42239</v>
      </c>
      <c r="B2943" s="5">
        <f>YEAR(Table1[[#This Row],[Order Date]])</f>
        <v>2015</v>
      </c>
      <c r="C2943" s="5">
        <f>MONTH(Table1[[#This Row],[Order Date]])</f>
        <v>8</v>
      </c>
      <c r="D2943" t="s">
        <v>683</v>
      </c>
      <c r="E2943" t="s">
        <v>15</v>
      </c>
      <c r="F2943" t="s">
        <v>11</v>
      </c>
      <c r="G2943" t="s">
        <v>200</v>
      </c>
      <c r="H2943" t="s">
        <v>2207</v>
      </c>
      <c r="I2943">
        <v>31.68</v>
      </c>
      <c r="J2943">
        <v>4</v>
      </c>
      <c r="K2943">
        <v>2.77</v>
      </c>
    </row>
    <row r="2944" spans="1:11" ht="16.5" x14ac:dyDescent="0.3">
      <c r="A2944" s="1">
        <v>42239</v>
      </c>
      <c r="B2944" s="5">
        <f>YEAR(Table1[[#This Row],[Order Date]])</f>
        <v>2015</v>
      </c>
      <c r="C2944" s="5">
        <f>MONTH(Table1[[#This Row],[Order Date]])</f>
        <v>8</v>
      </c>
      <c r="D2944" t="s">
        <v>683</v>
      </c>
      <c r="E2944" t="s">
        <v>15</v>
      </c>
      <c r="F2944" t="s">
        <v>11</v>
      </c>
      <c r="G2944" t="s">
        <v>12</v>
      </c>
      <c r="H2944" t="s">
        <v>2208</v>
      </c>
      <c r="I2944">
        <v>10.37</v>
      </c>
      <c r="J2944">
        <v>2</v>
      </c>
      <c r="K2944">
        <v>3.63</v>
      </c>
    </row>
    <row r="2945" spans="1:11" ht="16.5" x14ac:dyDescent="0.3">
      <c r="A2945" s="1">
        <v>42239</v>
      </c>
      <c r="B2945" s="5">
        <f>YEAR(Table1[[#This Row],[Order Date]])</f>
        <v>2015</v>
      </c>
      <c r="C2945" s="5">
        <f>MONTH(Table1[[#This Row],[Order Date]])</f>
        <v>8</v>
      </c>
      <c r="D2945" t="s">
        <v>683</v>
      </c>
      <c r="E2945" t="s">
        <v>15</v>
      </c>
      <c r="F2945" t="s">
        <v>11</v>
      </c>
      <c r="G2945" t="s">
        <v>43</v>
      </c>
      <c r="H2945" t="s">
        <v>160</v>
      </c>
      <c r="I2945">
        <v>12.03</v>
      </c>
      <c r="J2945">
        <v>8</v>
      </c>
      <c r="K2945">
        <v>2.2599999999999998</v>
      </c>
    </row>
    <row r="2946" spans="1:11" ht="16.5" x14ac:dyDescent="0.3">
      <c r="A2946" s="1">
        <v>42239</v>
      </c>
      <c r="B2946" s="5">
        <f>YEAR(Table1[[#This Row],[Order Date]])</f>
        <v>2015</v>
      </c>
      <c r="C2946" s="5">
        <f>MONTH(Table1[[#This Row],[Order Date]])</f>
        <v>8</v>
      </c>
      <c r="D2946" t="s">
        <v>683</v>
      </c>
      <c r="E2946" t="s">
        <v>15</v>
      </c>
      <c r="F2946" t="s">
        <v>11</v>
      </c>
      <c r="G2946" t="s">
        <v>92</v>
      </c>
      <c r="H2946" t="s">
        <v>617</v>
      </c>
      <c r="I2946">
        <v>5.77</v>
      </c>
      <c r="J2946">
        <v>2</v>
      </c>
      <c r="K2946">
        <v>-13.55</v>
      </c>
    </row>
    <row r="2947" spans="1:11" ht="16.5" x14ac:dyDescent="0.3">
      <c r="A2947" s="1">
        <v>42239</v>
      </c>
      <c r="B2947" s="5">
        <f>YEAR(Table1[[#This Row],[Order Date]])</f>
        <v>2015</v>
      </c>
      <c r="C2947" s="5">
        <f>MONTH(Table1[[#This Row],[Order Date]])</f>
        <v>8</v>
      </c>
      <c r="D2947" t="s">
        <v>2209</v>
      </c>
      <c r="E2947" t="s">
        <v>30</v>
      </c>
      <c r="F2947" t="s">
        <v>11</v>
      </c>
      <c r="G2947" t="s">
        <v>92</v>
      </c>
      <c r="H2947" t="s">
        <v>1835</v>
      </c>
      <c r="I2947">
        <v>542.94000000000005</v>
      </c>
      <c r="J2947">
        <v>3</v>
      </c>
      <c r="K2947">
        <v>152.02000000000001</v>
      </c>
    </row>
    <row r="2948" spans="1:11" ht="16.5" x14ac:dyDescent="0.3">
      <c r="A2948" s="1">
        <v>42239</v>
      </c>
      <c r="B2948" s="5">
        <f>YEAR(Table1[[#This Row],[Order Date]])</f>
        <v>2015</v>
      </c>
      <c r="C2948" s="5">
        <f>MONTH(Table1[[#This Row],[Order Date]])</f>
        <v>8</v>
      </c>
      <c r="D2948" t="s">
        <v>2209</v>
      </c>
      <c r="E2948" t="s">
        <v>30</v>
      </c>
      <c r="F2948" t="s">
        <v>11</v>
      </c>
      <c r="G2948" t="s">
        <v>16</v>
      </c>
      <c r="H2948" t="s">
        <v>2210</v>
      </c>
      <c r="I2948">
        <v>8.64</v>
      </c>
      <c r="J2948">
        <v>3</v>
      </c>
      <c r="K2948">
        <v>4.2300000000000004</v>
      </c>
    </row>
    <row r="2949" spans="1:11" ht="16.5" x14ac:dyDescent="0.3">
      <c r="A2949" s="1">
        <v>42239</v>
      </c>
      <c r="B2949" s="5">
        <f>YEAR(Table1[[#This Row],[Order Date]])</f>
        <v>2015</v>
      </c>
      <c r="C2949" s="5">
        <f>MONTH(Table1[[#This Row],[Order Date]])</f>
        <v>8</v>
      </c>
      <c r="D2949" t="s">
        <v>2209</v>
      </c>
      <c r="E2949" t="s">
        <v>30</v>
      </c>
      <c r="F2949" t="s">
        <v>11</v>
      </c>
      <c r="G2949" t="s">
        <v>12</v>
      </c>
      <c r="H2949" t="s">
        <v>713</v>
      </c>
      <c r="I2949">
        <v>193.8</v>
      </c>
      <c r="J2949">
        <v>5</v>
      </c>
      <c r="K2949">
        <v>94.96</v>
      </c>
    </row>
    <row r="2950" spans="1:11" ht="16.5" x14ac:dyDescent="0.3">
      <c r="A2950" s="1">
        <v>42239</v>
      </c>
      <c r="B2950" s="5">
        <f>YEAR(Table1[[#This Row],[Order Date]])</f>
        <v>2015</v>
      </c>
      <c r="C2950" s="5">
        <f>MONTH(Table1[[#This Row],[Order Date]])</f>
        <v>8</v>
      </c>
      <c r="D2950" t="s">
        <v>2209</v>
      </c>
      <c r="E2950" t="s">
        <v>30</v>
      </c>
      <c r="F2950" t="s">
        <v>11</v>
      </c>
      <c r="G2950" t="s">
        <v>12</v>
      </c>
      <c r="H2950" t="s">
        <v>2069</v>
      </c>
      <c r="I2950">
        <v>21.4</v>
      </c>
      <c r="J2950">
        <v>5</v>
      </c>
      <c r="K2950">
        <v>9.6300000000000008</v>
      </c>
    </row>
    <row r="2951" spans="1:11" ht="16.5" x14ac:dyDescent="0.3">
      <c r="A2951" s="1">
        <v>42239</v>
      </c>
      <c r="B2951" s="5">
        <f>YEAR(Table1[[#This Row],[Order Date]])</f>
        <v>2015</v>
      </c>
      <c r="C2951" s="5">
        <f>MONTH(Table1[[#This Row],[Order Date]])</f>
        <v>8</v>
      </c>
      <c r="D2951" t="s">
        <v>2209</v>
      </c>
      <c r="E2951" t="s">
        <v>30</v>
      </c>
      <c r="F2951" t="s">
        <v>11</v>
      </c>
      <c r="G2951" t="s">
        <v>12</v>
      </c>
      <c r="H2951" t="s">
        <v>2211</v>
      </c>
      <c r="I2951">
        <v>97.88</v>
      </c>
      <c r="J2951">
        <v>2</v>
      </c>
      <c r="K2951">
        <v>48.94</v>
      </c>
    </row>
    <row r="2952" spans="1:11" ht="16.5" x14ac:dyDescent="0.3">
      <c r="A2952" s="1">
        <v>42239</v>
      </c>
      <c r="B2952" s="5">
        <f>YEAR(Table1[[#This Row],[Order Date]])</f>
        <v>2015</v>
      </c>
      <c r="C2952" s="5">
        <f>MONTH(Table1[[#This Row],[Order Date]])</f>
        <v>8</v>
      </c>
      <c r="D2952" t="s">
        <v>2209</v>
      </c>
      <c r="E2952" t="s">
        <v>30</v>
      </c>
      <c r="F2952" t="s">
        <v>39</v>
      </c>
      <c r="G2952" t="s">
        <v>52</v>
      </c>
      <c r="H2952" t="s">
        <v>1526</v>
      </c>
      <c r="I2952">
        <v>251.91</v>
      </c>
      <c r="J2952">
        <v>9</v>
      </c>
      <c r="K2952">
        <v>47.86</v>
      </c>
    </row>
    <row r="2953" spans="1:11" ht="16.5" x14ac:dyDescent="0.3">
      <c r="A2953" s="1">
        <v>42239</v>
      </c>
      <c r="B2953" s="5">
        <f>YEAR(Table1[[#This Row],[Order Date]])</f>
        <v>2015</v>
      </c>
      <c r="C2953" s="5">
        <f>MONTH(Table1[[#This Row],[Order Date]])</f>
        <v>8</v>
      </c>
      <c r="D2953" t="s">
        <v>2209</v>
      </c>
      <c r="E2953" t="s">
        <v>30</v>
      </c>
      <c r="F2953" t="s">
        <v>11</v>
      </c>
      <c r="G2953" t="s">
        <v>92</v>
      </c>
      <c r="H2953" t="s">
        <v>1387</v>
      </c>
      <c r="I2953">
        <v>25.86</v>
      </c>
      <c r="J2953">
        <v>3</v>
      </c>
      <c r="K2953">
        <v>6.72</v>
      </c>
    </row>
    <row r="2954" spans="1:11" ht="16.5" x14ac:dyDescent="0.3">
      <c r="A2954" s="1">
        <v>42240</v>
      </c>
      <c r="B2954" s="5">
        <f>YEAR(Table1[[#This Row],[Order Date]])</f>
        <v>2015</v>
      </c>
      <c r="C2954" s="5">
        <f>MONTH(Table1[[#This Row],[Order Date]])</f>
        <v>8</v>
      </c>
      <c r="D2954" t="s">
        <v>352</v>
      </c>
      <c r="E2954" t="s">
        <v>10</v>
      </c>
      <c r="F2954" t="s">
        <v>11</v>
      </c>
      <c r="G2954" t="s">
        <v>18</v>
      </c>
      <c r="H2954" t="s">
        <v>308</v>
      </c>
      <c r="I2954">
        <v>999.43</v>
      </c>
      <c r="J2954">
        <v>7</v>
      </c>
      <c r="K2954">
        <v>124.93</v>
      </c>
    </row>
    <row r="2955" spans="1:11" ht="16.5" x14ac:dyDescent="0.3">
      <c r="A2955" s="1">
        <v>42240</v>
      </c>
      <c r="B2955" s="5">
        <f>YEAR(Table1[[#This Row],[Order Date]])</f>
        <v>2015</v>
      </c>
      <c r="C2955" s="5">
        <f>MONTH(Table1[[#This Row],[Order Date]])</f>
        <v>8</v>
      </c>
      <c r="D2955" t="s">
        <v>352</v>
      </c>
      <c r="E2955" t="s">
        <v>10</v>
      </c>
      <c r="F2955" t="s">
        <v>11</v>
      </c>
      <c r="G2955" t="s">
        <v>18</v>
      </c>
      <c r="H2955" t="s">
        <v>418</v>
      </c>
      <c r="I2955">
        <v>724.08</v>
      </c>
      <c r="J2955">
        <v>14</v>
      </c>
      <c r="K2955">
        <v>-135.77000000000001</v>
      </c>
    </row>
    <row r="2956" spans="1:11" ht="16.5" x14ac:dyDescent="0.3">
      <c r="A2956" s="1">
        <v>42240</v>
      </c>
      <c r="B2956" s="5">
        <f>YEAR(Table1[[#This Row],[Order Date]])</f>
        <v>2015</v>
      </c>
      <c r="C2956" s="5">
        <f>MONTH(Table1[[#This Row],[Order Date]])</f>
        <v>8</v>
      </c>
      <c r="D2956" t="s">
        <v>352</v>
      </c>
      <c r="E2956" t="s">
        <v>10</v>
      </c>
      <c r="F2956" t="s">
        <v>34</v>
      </c>
      <c r="G2956" t="s">
        <v>145</v>
      </c>
      <c r="H2956" t="s">
        <v>1553</v>
      </c>
      <c r="I2956">
        <v>918.79</v>
      </c>
      <c r="J2956">
        <v>5</v>
      </c>
      <c r="K2956">
        <v>-118.13</v>
      </c>
    </row>
    <row r="2957" spans="1:11" ht="16.5" x14ac:dyDescent="0.3">
      <c r="A2957" s="1">
        <v>42240</v>
      </c>
      <c r="B2957" s="5">
        <f>YEAR(Table1[[#This Row],[Order Date]])</f>
        <v>2015</v>
      </c>
      <c r="C2957" s="5">
        <f>MONTH(Table1[[#This Row],[Order Date]])</f>
        <v>8</v>
      </c>
      <c r="D2957" t="s">
        <v>352</v>
      </c>
      <c r="E2957" t="s">
        <v>10</v>
      </c>
      <c r="F2957" t="s">
        <v>11</v>
      </c>
      <c r="G2957" t="s">
        <v>20</v>
      </c>
      <c r="H2957" t="s">
        <v>609</v>
      </c>
      <c r="I2957">
        <v>2.72</v>
      </c>
      <c r="J2957">
        <v>3</v>
      </c>
      <c r="K2957">
        <v>-4.22</v>
      </c>
    </row>
    <row r="2958" spans="1:11" ht="16.5" x14ac:dyDescent="0.3">
      <c r="A2958" s="1">
        <v>42240</v>
      </c>
      <c r="B2958" s="5">
        <f>YEAR(Table1[[#This Row],[Order Date]])</f>
        <v>2015</v>
      </c>
      <c r="C2958" s="5">
        <f>MONTH(Table1[[#This Row],[Order Date]])</f>
        <v>8</v>
      </c>
      <c r="D2958" t="s">
        <v>2104</v>
      </c>
      <c r="E2958" t="s">
        <v>149</v>
      </c>
      <c r="F2958" t="s">
        <v>34</v>
      </c>
      <c r="G2958" t="s">
        <v>145</v>
      </c>
      <c r="H2958" t="s">
        <v>741</v>
      </c>
      <c r="I2958">
        <v>284.36</v>
      </c>
      <c r="J2958">
        <v>2</v>
      </c>
      <c r="K2958">
        <v>-75.83</v>
      </c>
    </row>
    <row r="2959" spans="1:11" ht="16.5" x14ac:dyDescent="0.3">
      <c r="A2959" s="1">
        <v>42240</v>
      </c>
      <c r="B2959" s="5">
        <f>YEAR(Table1[[#This Row],[Order Date]])</f>
        <v>2015</v>
      </c>
      <c r="C2959" s="5">
        <f>MONTH(Table1[[#This Row],[Order Date]])</f>
        <v>8</v>
      </c>
      <c r="D2959" t="s">
        <v>2104</v>
      </c>
      <c r="E2959" t="s">
        <v>149</v>
      </c>
      <c r="F2959" t="s">
        <v>39</v>
      </c>
      <c r="G2959" t="s">
        <v>52</v>
      </c>
      <c r="H2959" t="s">
        <v>53</v>
      </c>
      <c r="I2959">
        <v>26</v>
      </c>
      <c r="J2959">
        <v>2</v>
      </c>
      <c r="K2959">
        <v>11.7</v>
      </c>
    </row>
    <row r="2960" spans="1:11" ht="16.5" x14ac:dyDescent="0.3">
      <c r="A2960" s="1">
        <v>42240</v>
      </c>
      <c r="B2960" s="5">
        <f>YEAR(Table1[[#This Row],[Order Date]])</f>
        <v>2015</v>
      </c>
      <c r="C2960" s="5">
        <f>MONTH(Table1[[#This Row],[Order Date]])</f>
        <v>8</v>
      </c>
      <c r="D2960" t="s">
        <v>2212</v>
      </c>
      <c r="E2960" t="s">
        <v>33</v>
      </c>
      <c r="F2960" t="s">
        <v>39</v>
      </c>
      <c r="G2960" t="s">
        <v>302</v>
      </c>
      <c r="H2960" t="s">
        <v>1882</v>
      </c>
      <c r="I2960">
        <v>3080</v>
      </c>
      <c r="J2960">
        <v>7</v>
      </c>
      <c r="K2960">
        <v>1416.8</v>
      </c>
    </row>
    <row r="2961" spans="1:11" ht="16.5" x14ac:dyDescent="0.3">
      <c r="A2961" s="1">
        <v>42240</v>
      </c>
      <c r="B2961" s="5">
        <f>YEAR(Table1[[#This Row],[Order Date]])</f>
        <v>2015</v>
      </c>
      <c r="C2961" s="5">
        <f>MONTH(Table1[[#This Row],[Order Date]])</f>
        <v>8</v>
      </c>
      <c r="D2961" t="s">
        <v>2212</v>
      </c>
      <c r="E2961" t="s">
        <v>33</v>
      </c>
      <c r="F2961" t="s">
        <v>39</v>
      </c>
      <c r="G2961" t="s">
        <v>52</v>
      </c>
      <c r="H2961" t="s">
        <v>1992</v>
      </c>
      <c r="I2961">
        <v>79.959999999999994</v>
      </c>
      <c r="J2961">
        <v>4</v>
      </c>
      <c r="K2961">
        <v>18.39</v>
      </c>
    </row>
    <row r="2962" spans="1:11" ht="16.5" x14ac:dyDescent="0.3">
      <c r="A2962" s="1">
        <v>42240</v>
      </c>
      <c r="B2962" s="5">
        <f>YEAR(Table1[[#This Row],[Order Date]])</f>
        <v>2015</v>
      </c>
      <c r="C2962" s="5">
        <f>MONTH(Table1[[#This Row],[Order Date]])</f>
        <v>8</v>
      </c>
      <c r="D2962" t="s">
        <v>2212</v>
      </c>
      <c r="E2962" t="s">
        <v>33</v>
      </c>
      <c r="F2962" t="s">
        <v>39</v>
      </c>
      <c r="G2962" t="s">
        <v>40</v>
      </c>
      <c r="H2962" t="s">
        <v>1940</v>
      </c>
      <c r="I2962">
        <v>587.97</v>
      </c>
      <c r="J2962">
        <v>3</v>
      </c>
      <c r="K2962">
        <v>170.51</v>
      </c>
    </row>
    <row r="2963" spans="1:11" ht="16.5" x14ac:dyDescent="0.3">
      <c r="A2963" s="1">
        <v>42240</v>
      </c>
      <c r="B2963" s="5">
        <f>YEAR(Table1[[#This Row],[Order Date]])</f>
        <v>2015</v>
      </c>
      <c r="C2963" s="5">
        <f>MONTH(Table1[[#This Row],[Order Date]])</f>
        <v>8</v>
      </c>
      <c r="D2963" t="s">
        <v>233</v>
      </c>
      <c r="E2963" t="s">
        <v>149</v>
      </c>
      <c r="F2963" t="s">
        <v>34</v>
      </c>
      <c r="G2963" t="s">
        <v>47</v>
      </c>
      <c r="H2963" t="s">
        <v>60</v>
      </c>
      <c r="I2963">
        <v>14.91</v>
      </c>
      <c r="J2963">
        <v>3</v>
      </c>
      <c r="K2963">
        <v>4.62</v>
      </c>
    </row>
    <row r="2964" spans="1:11" ht="16.5" x14ac:dyDescent="0.3">
      <c r="A2964" s="1">
        <v>42240</v>
      </c>
      <c r="B2964" s="5">
        <f>YEAR(Table1[[#This Row],[Order Date]])</f>
        <v>2015</v>
      </c>
      <c r="C2964" s="5">
        <f>MONTH(Table1[[#This Row],[Order Date]])</f>
        <v>8</v>
      </c>
      <c r="D2964" t="s">
        <v>1426</v>
      </c>
      <c r="E2964" t="s">
        <v>91</v>
      </c>
      <c r="F2964" t="s">
        <v>11</v>
      </c>
      <c r="G2964" t="s">
        <v>24</v>
      </c>
      <c r="H2964" t="s">
        <v>998</v>
      </c>
      <c r="I2964">
        <v>7.15</v>
      </c>
      <c r="J2964">
        <v>3</v>
      </c>
      <c r="K2964">
        <v>0.72</v>
      </c>
    </row>
    <row r="2965" spans="1:11" ht="16.5" x14ac:dyDescent="0.3">
      <c r="A2965" s="1">
        <v>42240</v>
      </c>
      <c r="B2965" s="5">
        <f>YEAR(Table1[[#This Row],[Order Date]])</f>
        <v>2015</v>
      </c>
      <c r="C2965" s="5">
        <f>MONTH(Table1[[#This Row],[Order Date]])</f>
        <v>8</v>
      </c>
      <c r="D2965" t="s">
        <v>380</v>
      </c>
      <c r="E2965" t="s">
        <v>78</v>
      </c>
      <c r="F2965" t="s">
        <v>39</v>
      </c>
      <c r="G2965" t="s">
        <v>40</v>
      </c>
      <c r="H2965" t="s">
        <v>2213</v>
      </c>
      <c r="I2965">
        <v>26.98</v>
      </c>
      <c r="J2965">
        <v>3</v>
      </c>
      <c r="K2965">
        <v>4.05</v>
      </c>
    </row>
    <row r="2966" spans="1:11" ht="16.5" x14ac:dyDescent="0.3">
      <c r="A2966" s="1">
        <v>42240</v>
      </c>
      <c r="B2966" s="5">
        <f>YEAR(Table1[[#This Row],[Order Date]])</f>
        <v>2015</v>
      </c>
      <c r="C2966" s="5">
        <f>MONTH(Table1[[#This Row],[Order Date]])</f>
        <v>8</v>
      </c>
      <c r="D2966" t="s">
        <v>380</v>
      </c>
      <c r="E2966" t="s">
        <v>78</v>
      </c>
      <c r="F2966" t="s">
        <v>11</v>
      </c>
      <c r="G2966" t="s">
        <v>16</v>
      </c>
      <c r="H2966" t="s">
        <v>2210</v>
      </c>
      <c r="I2966">
        <v>6.91</v>
      </c>
      <c r="J2966">
        <v>3</v>
      </c>
      <c r="K2966">
        <v>2.5099999999999998</v>
      </c>
    </row>
    <row r="2967" spans="1:11" ht="16.5" x14ac:dyDescent="0.3">
      <c r="A2967" s="1">
        <v>42240</v>
      </c>
      <c r="B2967" s="5">
        <f>YEAR(Table1[[#This Row],[Order Date]])</f>
        <v>2015</v>
      </c>
      <c r="C2967" s="5">
        <f>MONTH(Table1[[#This Row],[Order Date]])</f>
        <v>8</v>
      </c>
      <c r="D2967" t="s">
        <v>380</v>
      </c>
      <c r="E2967" t="s">
        <v>78</v>
      </c>
      <c r="F2967" t="s">
        <v>11</v>
      </c>
      <c r="G2967" t="s">
        <v>18</v>
      </c>
      <c r="H2967" t="s">
        <v>1549</v>
      </c>
      <c r="I2967">
        <v>435.5</v>
      </c>
      <c r="J2967">
        <v>3</v>
      </c>
      <c r="K2967">
        <v>48.99</v>
      </c>
    </row>
    <row r="2968" spans="1:11" ht="16.5" x14ac:dyDescent="0.3">
      <c r="A2968" s="1">
        <v>42241</v>
      </c>
      <c r="B2968" s="5">
        <f>YEAR(Table1[[#This Row],[Order Date]])</f>
        <v>2015</v>
      </c>
      <c r="C2968" s="5">
        <f>MONTH(Table1[[#This Row],[Order Date]])</f>
        <v>8</v>
      </c>
      <c r="D2968" t="s">
        <v>1535</v>
      </c>
      <c r="E2968" t="s">
        <v>27</v>
      </c>
      <c r="F2968" t="s">
        <v>34</v>
      </c>
      <c r="G2968" t="s">
        <v>35</v>
      </c>
      <c r="H2968" t="s">
        <v>1425</v>
      </c>
      <c r="I2968">
        <v>40.78</v>
      </c>
      <c r="J2968">
        <v>1</v>
      </c>
      <c r="K2968">
        <v>4.59</v>
      </c>
    </row>
    <row r="2969" spans="1:11" ht="16.5" x14ac:dyDescent="0.3">
      <c r="A2969" s="1">
        <v>42241</v>
      </c>
      <c r="B2969" s="5">
        <f>YEAR(Table1[[#This Row],[Order Date]])</f>
        <v>2015</v>
      </c>
      <c r="C2969" s="5">
        <f>MONTH(Table1[[#This Row],[Order Date]])</f>
        <v>8</v>
      </c>
      <c r="D2969" t="s">
        <v>1535</v>
      </c>
      <c r="E2969" t="s">
        <v>27</v>
      </c>
      <c r="F2969" t="s">
        <v>11</v>
      </c>
      <c r="G2969" t="s">
        <v>92</v>
      </c>
      <c r="H2969" t="s">
        <v>421</v>
      </c>
      <c r="I2969">
        <v>105.96</v>
      </c>
      <c r="J2969">
        <v>4</v>
      </c>
      <c r="K2969">
        <v>29.67</v>
      </c>
    </row>
    <row r="2970" spans="1:11" ht="16.5" x14ac:dyDescent="0.3">
      <c r="A2970" s="1">
        <v>42241</v>
      </c>
      <c r="B2970" s="5">
        <f>YEAR(Table1[[#This Row],[Order Date]])</f>
        <v>2015</v>
      </c>
      <c r="C2970" s="5">
        <f>MONTH(Table1[[#This Row],[Order Date]])</f>
        <v>8</v>
      </c>
      <c r="D2970" t="s">
        <v>831</v>
      </c>
      <c r="E2970" t="s">
        <v>10</v>
      </c>
      <c r="F2970" t="s">
        <v>34</v>
      </c>
      <c r="G2970" t="s">
        <v>47</v>
      </c>
      <c r="H2970" t="s">
        <v>1646</v>
      </c>
      <c r="I2970">
        <v>20.100000000000001</v>
      </c>
      <c r="J2970">
        <v>2</v>
      </c>
      <c r="K2970">
        <v>-16.59</v>
      </c>
    </row>
    <row r="2971" spans="1:11" ht="16.5" x14ac:dyDescent="0.3">
      <c r="A2971" s="1">
        <v>42241</v>
      </c>
      <c r="B2971" s="5">
        <f>YEAR(Table1[[#This Row],[Order Date]])</f>
        <v>2015</v>
      </c>
      <c r="C2971" s="5">
        <f>MONTH(Table1[[#This Row],[Order Date]])</f>
        <v>8</v>
      </c>
      <c r="D2971" t="s">
        <v>831</v>
      </c>
      <c r="E2971" t="s">
        <v>10</v>
      </c>
      <c r="F2971" t="s">
        <v>11</v>
      </c>
      <c r="G2971" t="s">
        <v>20</v>
      </c>
      <c r="H2971" t="s">
        <v>1770</v>
      </c>
      <c r="I2971">
        <v>3.8</v>
      </c>
      <c r="J2971">
        <v>1</v>
      </c>
      <c r="K2971">
        <v>-6.08</v>
      </c>
    </row>
    <row r="2972" spans="1:11" ht="16.5" x14ac:dyDescent="0.3">
      <c r="A2972" s="1">
        <v>42241</v>
      </c>
      <c r="B2972" s="5">
        <f>YEAR(Table1[[#This Row],[Order Date]])</f>
        <v>2015</v>
      </c>
      <c r="C2972" s="5">
        <f>MONTH(Table1[[#This Row],[Order Date]])</f>
        <v>8</v>
      </c>
      <c r="D2972" t="s">
        <v>831</v>
      </c>
      <c r="E2972" t="s">
        <v>10</v>
      </c>
      <c r="F2972" t="s">
        <v>34</v>
      </c>
      <c r="G2972" t="s">
        <v>47</v>
      </c>
      <c r="H2972" t="s">
        <v>2214</v>
      </c>
      <c r="I2972">
        <v>7.88</v>
      </c>
      <c r="J2972">
        <v>5</v>
      </c>
      <c r="K2972">
        <v>-3.94</v>
      </c>
    </row>
    <row r="2973" spans="1:11" ht="16.5" x14ac:dyDescent="0.3">
      <c r="A2973" s="1">
        <v>42243</v>
      </c>
      <c r="B2973" s="5">
        <f>YEAR(Table1[[#This Row],[Order Date]])</f>
        <v>2015</v>
      </c>
      <c r="C2973" s="5">
        <f>MONTH(Table1[[#This Row],[Order Date]])</f>
        <v>8</v>
      </c>
      <c r="D2973" t="s">
        <v>1193</v>
      </c>
      <c r="E2973" t="s">
        <v>27</v>
      </c>
      <c r="F2973" t="s">
        <v>11</v>
      </c>
      <c r="G2973" t="s">
        <v>18</v>
      </c>
      <c r="H2973" t="s">
        <v>1410</v>
      </c>
      <c r="I2973">
        <v>484.65</v>
      </c>
      <c r="J2973">
        <v>3</v>
      </c>
      <c r="K2973">
        <v>92.08</v>
      </c>
    </row>
    <row r="2974" spans="1:11" ht="16.5" x14ac:dyDescent="0.3">
      <c r="A2974" s="1">
        <v>42243</v>
      </c>
      <c r="B2974" s="5">
        <f>YEAR(Table1[[#This Row],[Order Date]])</f>
        <v>2015</v>
      </c>
      <c r="C2974" s="5">
        <f>MONTH(Table1[[#This Row],[Order Date]])</f>
        <v>8</v>
      </c>
      <c r="D2974" t="s">
        <v>1334</v>
      </c>
      <c r="E2974" t="s">
        <v>27</v>
      </c>
      <c r="F2974" t="s">
        <v>11</v>
      </c>
      <c r="G2974" t="s">
        <v>200</v>
      </c>
      <c r="H2974" t="s">
        <v>2215</v>
      </c>
      <c r="I2974">
        <v>32.94</v>
      </c>
      <c r="J2974">
        <v>3</v>
      </c>
      <c r="K2974">
        <v>9.2200000000000006</v>
      </c>
    </row>
    <row r="2975" spans="1:11" ht="16.5" x14ac:dyDescent="0.3">
      <c r="A2975" s="1">
        <v>42243</v>
      </c>
      <c r="B2975" s="5">
        <f>YEAR(Table1[[#This Row],[Order Date]])</f>
        <v>2015</v>
      </c>
      <c r="C2975" s="5">
        <f>MONTH(Table1[[#This Row],[Order Date]])</f>
        <v>8</v>
      </c>
      <c r="D2975" t="s">
        <v>1334</v>
      </c>
      <c r="E2975" t="s">
        <v>27</v>
      </c>
      <c r="F2975" t="s">
        <v>11</v>
      </c>
      <c r="G2975" t="s">
        <v>12</v>
      </c>
      <c r="H2975" t="s">
        <v>2014</v>
      </c>
      <c r="I2975">
        <v>114.2</v>
      </c>
      <c r="J2975">
        <v>5</v>
      </c>
      <c r="K2975">
        <v>52.53</v>
      </c>
    </row>
    <row r="2976" spans="1:11" ht="16.5" x14ac:dyDescent="0.3">
      <c r="A2976" s="1">
        <v>42243</v>
      </c>
      <c r="B2976" s="5">
        <f>YEAR(Table1[[#This Row],[Order Date]])</f>
        <v>2015</v>
      </c>
      <c r="C2976" s="5">
        <f>MONTH(Table1[[#This Row],[Order Date]])</f>
        <v>8</v>
      </c>
      <c r="D2976" t="s">
        <v>1334</v>
      </c>
      <c r="E2976" t="s">
        <v>27</v>
      </c>
      <c r="F2976" t="s">
        <v>11</v>
      </c>
      <c r="G2976" t="s">
        <v>16</v>
      </c>
      <c r="H2976" t="s">
        <v>2216</v>
      </c>
      <c r="I2976">
        <v>3.08</v>
      </c>
      <c r="J2976">
        <v>1</v>
      </c>
      <c r="K2976">
        <v>1.48</v>
      </c>
    </row>
    <row r="2977" spans="1:11" ht="16.5" x14ac:dyDescent="0.3">
      <c r="A2977" s="1">
        <v>42243</v>
      </c>
      <c r="B2977" s="5">
        <f>YEAR(Table1[[#This Row],[Order Date]])</f>
        <v>2015</v>
      </c>
      <c r="C2977" s="5">
        <f>MONTH(Table1[[#This Row],[Order Date]])</f>
        <v>8</v>
      </c>
      <c r="D2977" t="s">
        <v>1793</v>
      </c>
      <c r="E2977" t="s">
        <v>27</v>
      </c>
      <c r="F2977" t="s">
        <v>11</v>
      </c>
      <c r="G2977" t="s">
        <v>20</v>
      </c>
      <c r="H2977" t="s">
        <v>682</v>
      </c>
      <c r="I2977">
        <v>5.0999999999999996</v>
      </c>
      <c r="J2977">
        <v>1</v>
      </c>
      <c r="K2977">
        <v>1.66</v>
      </c>
    </row>
    <row r="2978" spans="1:11" ht="16.5" x14ac:dyDescent="0.3">
      <c r="A2978" s="1">
        <v>42244</v>
      </c>
      <c r="B2978" s="5">
        <f>YEAR(Table1[[#This Row],[Order Date]])</f>
        <v>2015</v>
      </c>
      <c r="C2978" s="5">
        <f>MONTH(Table1[[#This Row],[Order Date]])</f>
        <v>8</v>
      </c>
      <c r="D2978" t="s">
        <v>1514</v>
      </c>
      <c r="E2978" t="s">
        <v>15</v>
      </c>
      <c r="F2978" t="s">
        <v>39</v>
      </c>
      <c r="G2978" t="s">
        <v>603</v>
      </c>
      <c r="H2978" t="s">
        <v>916</v>
      </c>
      <c r="I2978">
        <v>2799.96</v>
      </c>
      <c r="J2978">
        <v>5</v>
      </c>
      <c r="K2978">
        <v>874.99</v>
      </c>
    </row>
    <row r="2979" spans="1:11" ht="16.5" x14ac:dyDescent="0.3">
      <c r="A2979" s="1">
        <v>42244</v>
      </c>
      <c r="B2979" s="5">
        <f>YEAR(Table1[[#This Row],[Order Date]])</f>
        <v>2015</v>
      </c>
      <c r="C2979" s="5">
        <f>MONTH(Table1[[#This Row],[Order Date]])</f>
        <v>8</v>
      </c>
      <c r="D2979" t="s">
        <v>352</v>
      </c>
      <c r="E2979" t="s">
        <v>27</v>
      </c>
      <c r="F2979" t="s">
        <v>11</v>
      </c>
      <c r="G2979" t="s">
        <v>18</v>
      </c>
      <c r="H2979" t="s">
        <v>308</v>
      </c>
      <c r="I2979">
        <v>892.35</v>
      </c>
      <c r="J2979">
        <v>5</v>
      </c>
      <c r="K2979">
        <v>267.70999999999998</v>
      </c>
    </row>
    <row r="2980" spans="1:11" ht="16.5" x14ac:dyDescent="0.3">
      <c r="A2980" s="1">
        <v>42244</v>
      </c>
      <c r="B2980" s="5">
        <f>YEAR(Table1[[#This Row],[Order Date]])</f>
        <v>2015</v>
      </c>
      <c r="C2980" s="5">
        <f>MONTH(Table1[[#This Row],[Order Date]])</f>
        <v>8</v>
      </c>
      <c r="D2980" t="s">
        <v>352</v>
      </c>
      <c r="E2980" t="s">
        <v>27</v>
      </c>
      <c r="F2980" t="s">
        <v>34</v>
      </c>
      <c r="G2980" t="s">
        <v>74</v>
      </c>
      <c r="H2980" t="s">
        <v>1880</v>
      </c>
      <c r="I2980">
        <v>307.67</v>
      </c>
      <c r="J2980">
        <v>2</v>
      </c>
      <c r="K2980">
        <v>28.96</v>
      </c>
    </row>
    <row r="2981" spans="1:11" ht="16.5" x14ac:dyDescent="0.3">
      <c r="A2981" s="1">
        <v>42244</v>
      </c>
      <c r="B2981" s="5">
        <f>YEAR(Table1[[#This Row],[Order Date]])</f>
        <v>2015</v>
      </c>
      <c r="C2981" s="5">
        <f>MONTH(Table1[[#This Row],[Order Date]])</f>
        <v>8</v>
      </c>
      <c r="D2981" t="s">
        <v>352</v>
      </c>
      <c r="E2981" t="s">
        <v>27</v>
      </c>
      <c r="F2981" t="s">
        <v>11</v>
      </c>
      <c r="G2981" t="s">
        <v>18</v>
      </c>
      <c r="H2981" t="s">
        <v>297</v>
      </c>
      <c r="I2981">
        <v>728.82</v>
      </c>
      <c r="J2981">
        <v>9</v>
      </c>
      <c r="K2981">
        <v>29.15</v>
      </c>
    </row>
    <row r="2982" spans="1:11" ht="16.5" x14ac:dyDescent="0.3">
      <c r="A2982" s="1">
        <v>42244</v>
      </c>
      <c r="B2982" s="5">
        <f>YEAR(Table1[[#This Row],[Order Date]])</f>
        <v>2015</v>
      </c>
      <c r="C2982" s="5">
        <f>MONTH(Table1[[#This Row],[Order Date]])</f>
        <v>8</v>
      </c>
      <c r="D2982" t="s">
        <v>352</v>
      </c>
      <c r="E2982" t="s">
        <v>27</v>
      </c>
      <c r="F2982" t="s">
        <v>11</v>
      </c>
      <c r="G2982" t="s">
        <v>20</v>
      </c>
      <c r="H2982" t="s">
        <v>263</v>
      </c>
      <c r="I2982">
        <v>41.36</v>
      </c>
      <c r="J2982">
        <v>5</v>
      </c>
      <c r="K2982">
        <v>13.96</v>
      </c>
    </row>
    <row r="2983" spans="1:11" ht="16.5" x14ac:dyDescent="0.3">
      <c r="A2983" s="1">
        <v>42244</v>
      </c>
      <c r="B2983" s="5">
        <f>YEAR(Table1[[#This Row],[Order Date]])</f>
        <v>2015</v>
      </c>
      <c r="C2983" s="5">
        <f>MONTH(Table1[[#This Row],[Order Date]])</f>
        <v>8</v>
      </c>
      <c r="D2983" t="s">
        <v>352</v>
      </c>
      <c r="E2983" t="s">
        <v>27</v>
      </c>
      <c r="F2983" t="s">
        <v>39</v>
      </c>
      <c r="G2983" t="s">
        <v>40</v>
      </c>
      <c r="H2983" t="s">
        <v>1215</v>
      </c>
      <c r="I2983">
        <v>43.18</v>
      </c>
      <c r="J2983">
        <v>3</v>
      </c>
      <c r="K2983">
        <v>15.11</v>
      </c>
    </row>
    <row r="2984" spans="1:11" ht="16.5" x14ac:dyDescent="0.3">
      <c r="A2984" s="1">
        <v>42244</v>
      </c>
      <c r="B2984" s="5">
        <f>YEAR(Table1[[#This Row],[Order Date]])</f>
        <v>2015</v>
      </c>
      <c r="C2984" s="5">
        <f>MONTH(Table1[[#This Row],[Order Date]])</f>
        <v>8</v>
      </c>
      <c r="D2984" t="s">
        <v>352</v>
      </c>
      <c r="E2984" t="s">
        <v>27</v>
      </c>
      <c r="F2984" t="s">
        <v>34</v>
      </c>
      <c r="G2984" t="s">
        <v>47</v>
      </c>
      <c r="H2984" t="s">
        <v>281</v>
      </c>
      <c r="I2984">
        <v>4.16</v>
      </c>
      <c r="J2984">
        <v>2</v>
      </c>
      <c r="K2984">
        <v>1.75</v>
      </c>
    </row>
    <row r="2985" spans="1:11" ht="16.5" x14ac:dyDescent="0.3">
      <c r="A2985" s="1">
        <v>42244</v>
      </c>
      <c r="B2985" s="5">
        <f>YEAR(Table1[[#This Row],[Order Date]])</f>
        <v>2015</v>
      </c>
      <c r="C2985" s="5">
        <f>MONTH(Table1[[#This Row],[Order Date]])</f>
        <v>8</v>
      </c>
      <c r="D2985" t="s">
        <v>1974</v>
      </c>
      <c r="E2985" t="s">
        <v>10</v>
      </c>
      <c r="F2985" t="s">
        <v>39</v>
      </c>
      <c r="G2985" t="s">
        <v>40</v>
      </c>
      <c r="H2985" t="s">
        <v>2143</v>
      </c>
      <c r="I2985">
        <v>1099.96</v>
      </c>
      <c r="J2985">
        <v>5</v>
      </c>
      <c r="K2985">
        <v>82.5</v>
      </c>
    </row>
    <row r="2986" spans="1:11" ht="16.5" x14ac:dyDescent="0.3">
      <c r="A2986" s="1">
        <v>42244</v>
      </c>
      <c r="B2986" s="5">
        <f>YEAR(Table1[[#This Row],[Order Date]])</f>
        <v>2015</v>
      </c>
      <c r="C2986" s="5">
        <f>MONTH(Table1[[#This Row],[Order Date]])</f>
        <v>8</v>
      </c>
      <c r="D2986" t="s">
        <v>1974</v>
      </c>
      <c r="E2986" t="s">
        <v>10</v>
      </c>
      <c r="F2986" t="s">
        <v>34</v>
      </c>
      <c r="G2986" t="s">
        <v>145</v>
      </c>
      <c r="H2986" t="s">
        <v>1333</v>
      </c>
      <c r="I2986">
        <v>103.48</v>
      </c>
      <c r="J2986">
        <v>1</v>
      </c>
      <c r="K2986">
        <v>-16.260000000000002</v>
      </c>
    </row>
    <row r="2987" spans="1:11" ht="16.5" x14ac:dyDescent="0.3">
      <c r="A2987" s="1">
        <v>42244</v>
      </c>
      <c r="B2987" s="5">
        <f>YEAR(Table1[[#This Row],[Order Date]])</f>
        <v>2015</v>
      </c>
      <c r="C2987" s="5">
        <f>MONTH(Table1[[#This Row],[Order Date]])</f>
        <v>8</v>
      </c>
      <c r="D2987" t="s">
        <v>1401</v>
      </c>
      <c r="E2987" t="s">
        <v>613</v>
      </c>
      <c r="F2987" t="s">
        <v>11</v>
      </c>
      <c r="G2987" t="s">
        <v>18</v>
      </c>
      <c r="H2987" t="s">
        <v>725</v>
      </c>
      <c r="I2987">
        <v>470.36</v>
      </c>
      <c r="J2987">
        <v>11</v>
      </c>
      <c r="K2987">
        <v>122.29</v>
      </c>
    </row>
    <row r="2988" spans="1:11" ht="16.5" x14ac:dyDescent="0.3">
      <c r="A2988" s="1">
        <v>42245</v>
      </c>
      <c r="B2988" s="5">
        <f>YEAR(Table1[[#This Row],[Order Date]])</f>
        <v>2015</v>
      </c>
      <c r="C2988" s="5">
        <f>MONTH(Table1[[#This Row],[Order Date]])</f>
        <v>8</v>
      </c>
      <c r="D2988" t="s">
        <v>1793</v>
      </c>
      <c r="E2988" t="s">
        <v>110</v>
      </c>
      <c r="F2988" t="s">
        <v>39</v>
      </c>
      <c r="G2988" t="s">
        <v>40</v>
      </c>
      <c r="H2988" t="s">
        <v>1551</v>
      </c>
      <c r="I2988">
        <v>131.97999999999999</v>
      </c>
      <c r="J2988">
        <v>2</v>
      </c>
      <c r="K2988">
        <v>35.630000000000003</v>
      </c>
    </row>
    <row r="2989" spans="1:11" ht="16.5" x14ac:dyDescent="0.3">
      <c r="A2989" s="1">
        <v>42245</v>
      </c>
      <c r="B2989" s="5">
        <f>YEAR(Table1[[#This Row],[Order Date]])</f>
        <v>2015</v>
      </c>
      <c r="C2989" s="5">
        <f>MONTH(Table1[[#This Row],[Order Date]])</f>
        <v>8</v>
      </c>
      <c r="D2989" t="s">
        <v>1793</v>
      </c>
      <c r="E2989" t="s">
        <v>110</v>
      </c>
      <c r="F2989" t="s">
        <v>39</v>
      </c>
      <c r="G2989" t="s">
        <v>52</v>
      </c>
      <c r="H2989" t="s">
        <v>1068</v>
      </c>
      <c r="I2989">
        <v>114.52</v>
      </c>
      <c r="J2989">
        <v>7</v>
      </c>
      <c r="K2989">
        <v>11.45</v>
      </c>
    </row>
    <row r="2990" spans="1:11" ht="16.5" x14ac:dyDescent="0.3">
      <c r="A2990" s="1">
        <v>42247</v>
      </c>
      <c r="B2990" s="5">
        <f>YEAR(Table1[[#This Row],[Order Date]])</f>
        <v>2015</v>
      </c>
      <c r="C2990" s="5">
        <f>MONTH(Table1[[#This Row],[Order Date]])</f>
        <v>8</v>
      </c>
      <c r="D2990" t="s">
        <v>601</v>
      </c>
      <c r="E2990" t="s">
        <v>27</v>
      </c>
      <c r="F2990" t="s">
        <v>11</v>
      </c>
      <c r="G2990" t="s">
        <v>12</v>
      </c>
      <c r="H2990" t="s">
        <v>493</v>
      </c>
      <c r="I2990">
        <v>58.32</v>
      </c>
      <c r="J2990">
        <v>9</v>
      </c>
      <c r="K2990">
        <v>27.99</v>
      </c>
    </row>
    <row r="2991" spans="1:11" ht="16.5" x14ac:dyDescent="0.3">
      <c r="A2991" s="1">
        <v>42247</v>
      </c>
      <c r="B2991" s="5">
        <f>YEAR(Table1[[#This Row],[Order Date]])</f>
        <v>2015</v>
      </c>
      <c r="C2991" s="5">
        <f>MONTH(Table1[[#This Row],[Order Date]])</f>
        <v>8</v>
      </c>
      <c r="D2991" t="s">
        <v>475</v>
      </c>
      <c r="E2991" t="s">
        <v>27</v>
      </c>
      <c r="F2991" t="s">
        <v>34</v>
      </c>
      <c r="G2991" t="s">
        <v>74</v>
      </c>
      <c r="H2991" t="s">
        <v>1604</v>
      </c>
      <c r="I2991">
        <v>1552.83</v>
      </c>
      <c r="J2991">
        <v>7</v>
      </c>
      <c r="K2991">
        <v>200.95</v>
      </c>
    </row>
    <row r="2992" spans="1:11" ht="16.5" x14ac:dyDescent="0.3">
      <c r="A2992" s="1">
        <v>42247</v>
      </c>
      <c r="B2992" s="5">
        <f>YEAR(Table1[[#This Row],[Order Date]])</f>
        <v>2015</v>
      </c>
      <c r="C2992" s="5">
        <f>MONTH(Table1[[#This Row],[Order Date]])</f>
        <v>8</v>
      </c>
      <c r="D2992" t="s">
        <v>475</v>
      </c>
      <c r="E2992" t="s">
        <v>27</v>
      </c>
      <c r="F2992" t="s">
        <v>11</v>
      </c>
      <c r="G2992" t="s">
        <v>20</v>
      </c>
      <c r="H2992" t="s">
        <v>368</v>
      </c>
      <c r="I2992">
        <v>137.24</v>
      </c>
      <c r="J2992">
        <v>5</v>
      </c>
      <c r="K2992">
        <v>46.32</v>
      </c>
    </row>
    <row r="2993" spans="1:11" ht="16.5" x14ac:dyDescent="0.3">
      <c r="A2993" s="1">
        <v>42247</v>
      </c>
      <c r="B2993" s="5">
        <f>YEAR(Table1[[#This Row],[Order Date]])</f>
        <v>2015</v>
      </c>
      <c r="C2993" s="5">
        <f>MONTH(Table1[[#This Row],[Order Date]])</f>
        <v>8</v>
      </c>
      <c r="D2993" t="s">
        <v>475</v>
      </c>
      <c r="E2993" t="s">
        <v>27</v>
      </c>
      <c r="F2993" t="s">
        <v>39</v>
      </c>
      <c r="G2993" t="s">
        <v>52</v>
      </c>
      <c r="H2993" t="s">
        <v>1573</v>
      </c>
      <c r="I2993">
        <v>36.51</v>
      </c>
      <c r="J2993">
        <v>1</v>
      </c>
      <c r="K2993">
        <v>15.7</v>
      </c>
    </row>
    <row r="2994" spans="1:11" ht="16.5" x14ac:dyDescent="0.3">
      <c r="A2994" s="1">
        <v>42247</v>
      </c>
      <c r="B2994" s="5">
        <f>YEAR(Table1[[#This Row],[Order Date]])</f>
        <v>2015</v>
      </c>
      <c r="C2994" s="5">
        <f>MONTH(Table1[[#This Row],[Order Date]])</f>
        <v>8</v>
      </c>
      <c r="D2994" t="s">
        <v>475</v>
      </c>
      <c r="E2994" t="s">
        <v>27</v>
      </c>
      <c r="F2994" t="s">
        <v>39</v>
      </c>
      <c r="G2994" t="s">
        <v>302</v>
      </c>
      <c r="H2994" t="s">
        <v>2217</v>
      </c>
      <c r="I2994">
        <v>239.98</v>
      </c>
      <c r="J2994">
        <v>3</v>
      </c>
      <c r="K2994">
        <v>80.989999999999995</v>
      </c>
    </row>
    <row r="2995" spans="1:11" ht="16.5" x14ac:dyDescent="0.3">
      <c r="A2995" s="1">
        <v>42247</v>
      </c>
      <c r="B2995" s="5">
        <f>YEAR(Table1[[#This Row],[Order Date]])</f>
        <v>2015</v>
      </c>
      <c r="C2995" s="5">
        <f>MONTH(Table1[[#This Row],[Order Date]])</f>
        <v>8</v>
      </c>
      <c r="D2995" t="s">
        <v>131</v>
      </c>
      <c r="E2995" t="s">
        <v>10</v>
      </c>
      <c r="F2995" t="s">
        <v>11</v>
      </c>
      <c r="G2995" t="s">
        <v>12</v>
      </c>
      <c r="H2995" t="s">
        <v>854</v>
      </c>
      <c r="I2995">
        <v>20.96</v>
      </c>
      <c r="J2995">
        <v>4</v>
      </c>
      <c r="K2995">
        <v>6.81</v>
      </c>
    </row>
    <row r="2996" spans="1:11" ht="16.5" x14ac:dyDescent="0.3">
      <c r="A2996" s="1">
        <v>42247</v>
      </c>
      <c r="B2996" s="5">
        <f>YEAR(Table1[[#This Row],[Order Date]])</f>
        <v>2015</v>
      </c>
      <c r="C2996" s="5">
        <f>MONTH(Table1[[#This Row],[Order Date]])</f>
        <v>8</v>
      </c>
      <c r="D2996" t="s">
        <v>1629</v>
      </c>
      <c r="E2996" t="s">
        <v>27</v>
      </c>
      <c r="F2996" t="s">
        <v>39</v>
      </c>
      <c r="G2996" t="s">
        <v>40</v>
      </c>
      <c r="H2996" t="s">
        <v>1580</v>
      </c>
      <c r="I2996">
        <v>555.96</v>
      </c>
      <c r="J2996">
        <v>5</v>
      </c>
      <c r="K2996">
        <v>41.7</v>
      </c>
    </row>
    <row r="2997" spans="1:11" ht="16.5" x14ac:dyDescent="0.3">
      <c r="A2997" s="1">
        <v>42248</v>
      </c>
      <c r="B2997" s="5">
        <f>YEAR(Table1[[#This Row],[Order Date]])</f>
        <v>2015</v>
      </c>
      <c r="C2997" s="5">
        <f>MONTH(Table1[[#This Row],[Order Date]])</f>
        <v>9</v>
      </c>
      <c r="D2997" t="s">
        <v>1413</v>
      </c>
      <c r="E2997" t="s">
        <v>27</v>
      </c>
      <c r="F2997" t="s">
        <v>11</v>
      </c>
      <c r="G2997" t="s">
        <v>20</v>
      </c>
      <c r="H2997" t="s">
        <v>118</v>
      </c>
      <c r="I2997">
        <v>4.75</v>
      </c>
      <c r="J2997">
        <v>1</v>
      </c>
      <c r="K2997">
        <v>1.6</v>
      </c>
    </row>
    <row r="2998" spans="1:11" ht="16.5" x14ac:dyDescent="0.3">
      <c r="A2998" s="1">
        <v>42248</v>
      </c>
      <c r="B2998" s="5">
        <f>YEAR(Table1[[#This Row],[Order Date]])</f>
        <v>2015</v>
      </c>
      <c r="C2998" s="5">
        <f>MONTH(Table1[[#This Row],[Order Date]])</f>
        <v>9</v>
      </c>
      <c r="D2998" t="s">
        <v>1413</v>
      </c>
      <c r="E2998" t="s">
        <v>27</v>
      </c>
      <c r="F2998" t="s">
        <v>39</v>
      </c>
      <c r="G2998" t="s">
        <v>603</v>
      </c>
      <c r="H2998" t="s">
        <v>634</v>
      </c>
      <c r="I2998">
        <v>959.98</v>
      </c>
      <c r="J2998">
        <v>2</v>
      </c>
      <c r="K2998">
        <v>335.99</v>
      </c>
    </row>
    <row r="2999" spans="1:11" ht="16.5" x14ac:dyDescent="0.3">
      <c r="A2999" s="1">
        <v>42248</v>
      </c>
      <c r="B2999" s="5">
        <f>YEAR(Table1[[#This Row],[Order Date]])</f>
        <v>2015</v>
      </c>
      <c r="C2999" s="5">
        <f>MONTH(Table1[[#This Row],[Order Date]])</f>
        <v>9</v>
      </c>
      <c r="D2999" t="s">
        <v>1413</v>
      </c>
      <c r="E2999" t="s">
        <v>27</v>
      </c>
      <c r="F2999" t="s">
        <v>11</v>
      </c>
      <c r="G2999" t="s">
        <v>20</v>
      </c>
      <c r="H2999" t="s">
        <v>451</v>
      </c>
      <c r="I2999">
        <v>14.37</v>
      </c>
      <c r="J2999">
        <v>4</v>
      </c>
      <c r="K2999">
        <v>4.49</v>
      </c>
    </row>
    <row r="3000" spans="1:11" ht="16.5" x14ac:dyDescent="0.3">
      <c r="A3000" s="1">
        <v>42248</v>
      </c>
      <c r="B3000" s="5">
        <f>YEAR(Table1[[#This Row],[Order Date]])</f>
        <v>2015</v>
      </c>
      <c r="C3000" s="5">
        <f>MONTH(Table1[[#This Row],[Order Date]])</f>
        <v>9</v>
      </c>
      <c r="D3000" t="s">
        <v>398</v>
      </c>
      <c r="E3000" t="s">
        <v>434</v>
      </c>
      <c r="F3000" t="s">
        <v>11</v>
      </c>
      <c r="G3000" t="s">
        <v>20</v>
      </c>
      <c r="H3000" t="s">
        <v>2218</v>
      </c>
      <c r="I3000">
        <v>114.6</v>
      </c>
      <c r="J3000">
        <v>5</v>
      </c>
      <c r="K3000">
        <v>51.57</v>
      </c>
    </row>
    <row r="3001" spans="1:11" ht="16.5" x14ac:dyDescent="0.3">
      <c r="A3001" s="1">
        <v>42248</v>
      </c>
      <c r="B3001" s="5">
        <f>YEAR(Table1[[#This Row],[Order Date]])</f>
        <v>2015</v>
      </c>
      <c r="C3001" s="5">
        <f>MONTH(Table1[[#This Row],[Order Date]])</f>
        <v>9</v>
      </c>
      <c r="D3001" t="s">
        <v>398</v>
      </c>
      <c r="E3001" t="s">
        <v>434</v>
      </c>
      <c r="F3001" t="s">
        <v>34</v>
      </c>
      <c r="G3001" t="s">
        <v>35</v>
      </c>
      <c r="H3001" t="s">
        <v>1066</v>
      </c>
      <c r="I3001">
        <v>60.74</v>
      </c>
      <c r="J3001">
        <v>1</v>
      </c>
      <c r="K3001">
        <v>15.19</v>
      </c>
    </row>
    <row r="3002" spans="1:11" ht="16.5" x14ac:dyDescent="0.3">
      <c r="A3002" s="1">
        <v>42248</v>
      </c>
      <c r="B3002" s="5">
        <f>YEAR(Table1[[#This Row],[Order Date]])</f>
        <v>2015</v>
      </c>
      <c r="C3002" s="5">
        <f>MONTH(Table1[[#This Row],[Order Date]])</f>
        <v>9</v>
      </c>
      <c r="D3002" t="s">
        <v>398</v>
      </c>
      <c r="E3002" t="s">
        <v>434</v>
      </c>
      <c r="F3002" t="s">
        <v>34</v>
      </c>
      <c r="G3002" t="s">
        <v>47</v>
      </c>
      <c r="H3002" t="s">
        <v>678</v>
      </c>
      <c r="I3002">
        <v>124.36</v>
      </c>
      <c r="J3002">
        <v>2</v>
      </c>
      <c r="K3002">
        <v>27.36</v>
      </c>
    </row>
    <row r="3003" spans="1:11" ht="16.5" x14ac:dyDescent="0.3">
      <c r="A3003" s="1">
        <v>42248</v>
      </c>
      <c r="B3003" s="5">
        <f>YEAR(Table1[[#This Row],[Order Date]])</f>
        <v>2015</v>
      </c>
      <c r="C3003" s="5">
        <f>MONTH(Table1[[#This Row],[Order Date]])</f>
        <v>9</v>
      </c>
      <c r="D3003" t="s">
        <v>398</v>
      </c>
      <c r="E3003" t="s">
        <v>434</v>
      </c>
      <c r="F3003" t="s">
        <v>11</v>
      </c>
      <c r="G3003" t="s">
        <v>18</v>
      </c>
      <c r="H3003" t="s">
        <v>1549</v>
      </c>
      <c r="I3003">
        <v>1088.76</v>
      </c>
      <c r="J3003">
        <v>6</v>
      </c>
      <c r="K3003">
        <v>315.74</v>
      </c>
    </row>
    <row r="3004" spans="1:11" ht="16.5" x14ac:dyDescent="0.3">
      <c r="A3004" s="1">
        <v>42250</v>
      </c>
      <c r="B3004" s="5">
        <f>YEAR(Table1[[#This Row],[Order Date]])</f>
        <v>2015</v>
      </c>
      <c r="C3004" s="5">
        <f>MONTH(Table1[[#This Row],[Order Date]])</f>
        <v>9</v>
      </c>
      <c r="D3004" t="s">
        <v>1655</v>
      </c>
      <c r="E3004" t="s">
        <v>245</v>
      </c>
      <c r="F3004" t="s">
        <v>11</v>
      </c>
      <c r="G3004" t="s">
        <v>63</v>
      </c>
      <c r="H3004" t="s">
        <v>2072</v>
      </c>
      <c r="I3004">
        <v>200.98</v>
      </c>
      <c r="J3004">
        <v>7</v>
      </c>
      <c r="K3004">
        <v>62.81</v>
      </c>
    </row>
    <row r="3005" spans="1:11" ht="16.5" x14ac:dyDescent="0.3">
      <c r="A3005" s="1">
        <v>42250</v>
      </c>
      <c r="B3005" s="5">
        <f>YEAR(Table1[[#This Row],[Order Date]])</f>
        <v>2015</v>
      </c>
      <c r="C3005" s="5">
        <f>MONTH(Table1[[#This Row],[Order Date]])</f>
        <v>9</v>
      </c>
      <c r="D3005" t="s">
        <v>403</v>
      </c>
      <c r="E3005" t="s">
        <v>23</v>
      </c>
      <c r="F3005" t="s">
        <v>11</v>
      </c>
      <c r="G3005" t="s">
        <v>18</v>
      </c>
      <c r="H3005" t="s">
        <v>1316</v>
      </c>
      <c r="I3005">
        <v>36.340000000000003</v>
      </c>
      <c r="J3005">
        <v>3</v>
      </c>
      <c r="K3005">
        <v>-7.27</v>
      </c>
    </row>
    <row r="3006" spans="1:11" ht="16.5" x14ac:dyDescent="0.3">
      <c r="A3006" s="1">
        <v>42250</v>
      </c>
      <c r="B3006" s="5">
        <f>YEAR(Table1[[#This Row],[Order Date]])</f>
        <v>2015</v>
      </c>
      <c r="C3006" s="5">
        <f>MONTH(Table1[[#This Row],[Order Date]])</f>
        <v>9</v>
      </c>
      <c r="D3006" t="s">
        <v>403</v>
      </c>
      <c r="E3006" t="s">
        <v>23</v>
      </c>
      <c r="F3006" t="s">
        <v>11</v>
      </c>
      <c r="G3006" t="s">
        <v>200</v>
      </c>
      <c r="H3006" t="s">
        <v>461</v>
      </c>
      <c r="I3006">
        <v>666.25</v>
      </c>
      <c r="J3006">
        <v>1</v>
      </c>
      <c r="K3006">
        <v>-149.91</v>
      </c>
    </row>
    <row r="3007" spans="1:11" ht="16.5" x14ac:dyDescent="0.3">
      <c r="A3007" s="1">
        <v>42250</v>
      </c>
      <c r="B3007" s="5">
        <f>YEAR(Table1[[#This Row],[Order Date]])</f>
        <v>2015</v>
      </c>
      <c r="C3007" s="5">
        <f>MONTH(Table1[[#This Row],[Order Date]])</f>
        <v>9</v>
      </c>
      <c r="D3007" t="s">
        <v>403</v>
      </c>
      <c r="E3007" t="s">
        <v>23</v>
      </c>
      <c r="F3007" t="s">
        <v>11</v>
      </c>
      <c r="G3007" t="s">
        <v>63</v>
      </c>
      <c r="H3007" t="s">
        <v>1481</v>
      </c>
      <c r="I3007">
        <v>52.51</v>
      </c>
      <c r="J3007">
        <v>6</v>
      </c>
      <c r="K3007">
        <v>19.690000000000001</v>
      </c>
    </row>
    <row r="3008" spans="1:11" ht="16.5" x14ac:dyDescent="0.3">
      <c r="A3008" s="1">
        <v>42250</v>
      </c>
      <c r="B3008" s="5">
        <f>YEAR(Table1[[#This Row],[Order Date]])</f>
        <v>2015</v>
      </c>
      <c r="C3008" s="5">
        <f>MONTH(Table1[[#This Row],[Order Date]])</f>
        <v>9</v>
      </c>
      <c r="D3008" t="s">
        <v>2053</v>
      </c>
      <c r="E3008" t="s">
        <v>27</v>
      </c>
      <c r="F3008" t="s">
        <v>11</v>
      </c>
      <c r="G3008" t="s">
        <v>18</v>
      </c>
      <c r="H3008" t="s">
        <v>2219</v>
      </c>
      <c r="I3008">
        <v>31.44</v>
      </c>
      <c r="J3008">
        <v>3</v>
      </c>
      <c r="K3008">
        <v>8.49</v>
      </c>
    </row>
    <row r="3009" spans="1:11" ht="16.5" x14ac:dyDescent="0.3">
      <c r="A3009" s="1">
        <v>42250</v>
      </c>
      <c r="B3009" s="5">
        <f>YEAR(Table1[[#This Row],[Order Date]])</f>
        <v>2015</v>
      </c>
      <c r="C3009" s="5">
        <f>MONTH(Table1[[#This Row],[Order Date]])</f>
        <v>9</v>
      </c>
      <c r="D3009" t="s">
        <v>2053</v>
      </c>
      <c r="E3009" t="s">
        <v>27</v>
      </c>
      <c r="F3009" t="s">
        <v>39</v>
      </c>
      <c r="G3009" t="s">
        <v>52</v>
      </c>
      <c r="H3009" t="s">
        <v>1422</v>
      </c>
      <c r="I3009">
        <v>17.899999999999999</v>
      </c>
      <c r="J3009">
        <v>2</v>
      </c>
      <c r="K3009">
        <v>3.4</v>
      </c>
    </row>
    <row r="3010" spans="1:11" ht="16.5" x14ac:dyDescent="0.3">
      <c r="A3010" s="1">
        <v>42250</v>
      </c>
      <c r="B3010" s="5">
        <f>YEAR(Table1[[#This Row],[Order Date]])</f>
        <v>2015</v>
      </c>
      <c r="C3010" s="5">
        <f>MONTH(Table1[[#This Row],[Order Date]])</f>
        <v>9</v>
      </c>
      <c r="D3010" t="s">
        <v>2053</v>
      </c>
      <c r="E3010" t="s">
        <v>27</v>
      </c>
      <c r="F3010" t="s">
        <v>39</v>
      </c>
      <c r="G3010" t="s">
        <v>52</v>
      </c>
      <c r="H3010" t="s">
        <v>2034</v>
      </c>
      <c r="I3010">
        <v>129.44999999999999</v>
      </c>
      <c r="J3010">
        <v>5</v>
      </c>
      <c r="K3010">
        <v>46.6</v>
      </c>
    </row>
    <row r="3011" spans="1:11" ht="16.5" x14ac:dyDescent="0.3">
      <c r="A3011" s="1">
        <v>42250</v>
      </c>
      <c r="B3011" s="5">
        <f>YEAR(Table1[[#This Row],[Order Date]])</f>
        <v>2015</v>
      </c>
      <c r="C3011" s="5">
        <f>MONTH(Table1[[#This Row],[Order Date]])</f>
        <v>9</v>
      </c>
      <c r="D3011" t="s">
        <v>1295</v>
      </c>
      <c r="E3011" t="s">
        <v>613</v>
      </c>
      <c r="F3011" t="s">
        <v>11</v>
      </c>
      <c r="G3011" t="s">
        <v>92</v>
      </c>
      <c r="H3011" t="s">
        <v>114</v>
      </c>
      <c r="I3011">
        <v>137.62</v>
      </c>
      <c r="J3011">
        <v>2</v>
      </c>
      <c r="K3011">
        <v>60.55</v>
      </c>
    </row>
    <row r="3012" spans="1:11" ht="16.5" x14ac:dyDescent="0.3">
      <c r="A3012" s="1">
        <v>42250</v>
      </c>
      <c r="B3012" s="5">
        <f>YEAR(Table1[[#This Row],[Order Date]])</f>
        <v>2015</v>
      </c>
      <c r="C3012" s="5">
        <f>MONTH(Table1[[#This Row],[Order Date]])</f>
        <v>9</v>
      </c>
      <c r="D3012" t="s">
        <v>1295</v>
      </c>
      <c r="E3012" t="s">
        <v>613</v>
      </c>
      <c r="F3012" t="s">
        <v>39</v>
      </c>
      <c r="G3012" t="s">
        <v>40</v>
      </c>
      <c r="H3012" t="s">
        <v>1602</v>
      </c>
      <c r="I3012">
        <v>100.49</v>
      </c>
      <c r="J3012">
        <v>1</v>
      </c>
      <c r="K3012">
        <v>25.12</v>
      </c>
    </row>
    <row r="3013" spans="1:11" ht="16.5" x14ac:dyDescent="0.3">
      <c r="A3013" s="1">
        <v>42250</v>
      </c>
      <c r="B3013" s="5">
        <f>YEAR(Table1[[#This Row],[Order Date]])</f>
        <v>2015</v>
      </c>
      <c r="C3013" s="5">
        <f>MONTH(Table1[[#This Row],[Order Date]])</f>
        <v>9</v>
      </c>
      <c r="D3013" t="s">
        <v>1295</v>
      </c>
      <c r="E3013" t="s">
        <v>149</v>
      </c>
      <c r="F3013" t="s">
        <v>11</v>
      </c>
      <c r="G3013" t="s">
        <v>18</v>
      </c>
      <c r="H3013" t="s">
        <v>2148</v>
      </c>
      <c r="I3013">
        <v>120.33</v>
      </c>
      <c r="J3013">
        <v>1</v>
      </c>
      <c r="K3013">
        <v>31.29</v>
      </c>
    </row>
    <row r="3014" spans="1:11" ht="16.5" x14ac:dyDescent="0.3">
      <c r="A3014" s="1">
        <v>42250</v>
      </c>
      <c r="B3014" s="5">
        <f>YEAR(Table1[[#This Row],[Order Date]])</f>
        <v>2015</v>
      </c>
      <c r="C3014" s="5">
        <f>MONTH(Table1[[#This Row],[Order Date]])</f>
        <v>9</v>
      </c>
      <c r="D3014" t="s">
        <v>1044</v>
      </c>
      <c r="E3014" t="s">
        <v>27</v>
      </c>
      <c r="F3014" t="s">
        <v>34</v>
      </c>
      <c r="G3014" t="s">
        <v>35</v>
      </c>
      <c r="H3014" t="s">
        <v>964</v>
      </c>
      <c r="I3014">
        <v>129.57</v>
      </c>
      <c r="J3014">
        <v>2</v>
      </c>
      <c r="K3014">
        <v>-12.96</v>
      </c>
    </row>
    <row r="3015" spans="1:11" ht="16.5" x14ac:dyDescent="0.3">
      <c r="A3015" s="1">
        <v>42250</v>
      </c>
      <c r="B3015" s="5">
        <f>YEAR(Table1[[#This Row],[Order Date]])</f>
        <v>2015</v>
      </c>
      <c r="C3015" s="5">
        <f>MONTH(Table1[[#This Row],[Order Date]])</f>
        <v>9</v>
      </c>
      <c r="D3015" t="s">
        <v>1044</v>
      </c>
      <c r="E3015" t="s">
        <v>27</v>
      </c>
      <c r="F3015" t="s">
        <v>11</v>
      </c>
      <c r="G3015" t="s">
        <v>20</v>
      </c>
      <c r="H3015" t="s">
        <v>1386</v>
      </c>
      <c r="I3015">
        <v>6.37</v>
      </c>
      <c r="J3015">
        <v>2</v>
      </c>
      <c r="K3015">
        <v>2.15</v>
      </c>
    </row>
    <row r="3016" spans="1:11" ht="16.5" x14ac:dyDescent="0.3">
      <c r="A3016" s="1">
        <v>42250</v>
      </c>
      <c r="B3016" s="5">
        <f>YEAR(Table1[[#This Row],[Order Date]])</f>
        <v>2015</v>
      </c>
      <c r="C3016" s="5">
        <f>MONTH(Table1[[#This Row],[Order Date]])</f>
        <v>9</v>
      </c>
      <c r="D3016" t="s">
        <v>1744</v>
      </c>
      <c r="E3016" t="s">
        <v>95</v>
      </c>
      <c r="F3016" t="s">
        <v>34</v>
      </c>
      <c r="G3016" t="s">
        <v>47</v>
      </c>
      <c r="H3016" t="s">
        <v>2036</v>
      </c>
      <c r="I3016">
        <v>238.15</v>
      </c>
      <c r="J3016">
        <v>3</v>
      </c>
      <c r="K3016">
        <v>89.31</v>
      </c>
    </row>
    <row r="3017" spans="1:11" ht="16.5" x14ac:dyDescent="0.3">
      <c r="A3017" s="1">
        <v>42250</v>
      </c>
      <c r="B3017" s="5">
        <f>YEAR(Table1[[#This Row],[Order Date]])</f>
        <v>2015</v>
      </c>
      <c r="C3017" s="5">
        <f>MONTH(Table1[[#This Row],[Order Date]])</f>
        <v>9</v>
      </c>
      <c r="D3017" t="s">
        <v>681</v>
      </c>
      <c r="E3017" t="s">
        <v>110</v>
      </c>
      <c r="F3017" t="s">
        <v>11</v>
      </c>
      <c r="G3017" t="s">
        <v>16</v>
      </c>
      <c r="H3017" t="s">
        <v>393</v>
      </c>
      <c r="I3017">
        <v>7.5</v>
      </c>
      <c r="J3017">
        <v>2</v>
      </c>
      <c r="K3017">
        <v>3.6</v>
      </c>
    </row>
    <row r="3018" spans="1:11" ht="16.5" x14ac:dyDescent="0.3">
      <c r="A3018" s="1">
        <v>42251</v>
      </c>
      <c r="B3018" s="5">
        <f>YEAR(Table1[[#This Row],[Order Date]])</f>
        <v>2015</v>
      </c>
      <c r="C3018" s="5">
        <f>MONTH(Table1[[#This Row],[Order Date]])</f>
        <v>9</v>
      </c>
      <c r="D3018" t="s">
        <v>1122</v>
      </c>
      <c r="E3018" t="s">
        <v>30</v>
      </c>
      <c r="F3018" t="s">
        <v>11</v>
      </c>
      <c r="G3018" t="s">
        <v>12</v>
      </c>
      <c r="H3018" t="s">
        <v>2220</v>
      </c>
      <c r="I3018">
        <v>279.89999999999998</v>
      </c>
      <c r="J3018">
        <v>5</v>
      </c>
      <c r="K3018">
        <v>137.15</v>
      </c>
    </row>
    <row r="3019" spans="1:11" ht="16.5" x14ac:dyDescent="0.3">
      <c r="A3019" s="1">
        <v>42251</v>
      </c>
      <c r="B3019" s="5">
        <f>YEAR(Table1[[#This Row],[Order Date]])</f>
        <v>2015</v>
      </c>
      <c r="C3019" s="5">
        <f>MONTH(Table1[[#This Row],[Order Date]])</f>
        <v>9</v>
      </c>
      <c r="D3019" t="s">
        <v>1122</v>
      </c>
      <c r="E3019" t="s">
        <v>30</v>
      </c>
      <c r="F3019" t="s">
        <v>39</v>
      </c>
      <c r="G3019" t="s">
        <v>52</v>
      </c>
      <c r="H3019" t="s">
        <v>2221</v>
      </c>
      <c r="I3019">
        <v>619.95000000000005</v>
      </c>
      <c r="J3019">
        <v>5</v>
      </c>
      <c r="K3019">
        <v>111.59</v>
      </c>
    </row>
    <row r="3020" spans="1:11" ht="16.5" x14ac:dyDescent="0.3">
      <c r="A3020" s="1">
        <v>42251</v>
      </c>
      <c r="B3020" s="5">
        <f>YEAR(Table1[[#This Row],[Order Date]])</f>
        <v>2015</v>
      </c>
      <c r="C3020" s="5">
        <f>MONTH(Table1[[#This Row],[Order Date]])</f>
        <v>9</v>
      </c>
      <c r="D3020" t="s">
        <v>1122</v>
      </c>
      <c r="E3020" t="s">
        <v>30</v>
      </c>
      <c r="F3020" t="s">
        <v>11</v>
      </c>
      <c r="G3020" t="s">
        <v>12</v>
      </c>
      <c r="H3020" t="s">
        <v>1552</v>
      </c>
      <c r="I3020">
        <v>4.3600000000000003</v>
      </c>
      <c r="J3020">
        <v>2</v>
      </c>
      <c r="K3020">
        <v>2.0499999999999998</v>
      </c>
    </row>
    <row r="3021" spans="1:11" ht="16.5" x14ac:dyDescent="0.3">
      <c r="A3021" s="1">
        <v>42251</v>
      </c>
      <c r="B3021" s="5">
        <f>YEAR(Table1[[#This Row],[Order Date]])</f>
        <v>2015</v>
      </c>
      <c r="C3021" s="5">
        <f>MONTH(Table1[[#This Row],[Order Date]])</f>
        <v>9</v>
      </c>
      <c r="D3021" t="s">
        <v>1122</v>
      </c>
      <c r="E3021" t="s">
        <v>30</v>
      </c>
      <c r="F3021" t="s">
        <v>11</v>
      </c>
      <c r="G3021" t="s">
        <v>63</v>
      </c>
      <c r="H3021" t="s">
        <v>770</v>
      </c>
      <c r="I3021">
        <v>15.28</v>
      </c>
      <c r="J3021">
        <v>2</v>
      </c>
      <c r="K3021">
        <v>7.49</v>
      </c>
    </row>
    <row r="3022" spans="1:11" ht="16.5" x14ac:dyDescent="0.3">
      <c r="A3022" s="1">
        <v>42251</v>
      </c>
      <c r="B3022" s="5">
        <f>YEAR(Table1[[#This Row],[Order Date]])</f>
        <v>2015</v>
      </c>
      <c r="C3022" s="5">
        <f>MONTH(Table1[[#This Row],[Order Date]])</f>
        <v>9</v>
      </c>
      <c r="D3022" t="s">
        <v>452</v>
      </c>
      <c r="E3022" t="s">
        <v>91</v>
      </c>
      <c r="F3022" t="s">
        <v>11</v>
      </c>
      <c r="G3022" t="s">
        <v>20</v>
      </c>
      <c r="H3022" t="s">
        <v>1567</v>
      </c>
      <c r="I3022">
        <v>9.76</v>
      </c>
      <c r="J3022">
        <v>2</v>
      </c>
      <c r="K3022">
        <v>-6.83</v>
      </c>
    </row>
    <row r="3023" spans="1:11" ht="16.5" x14ac:dyDescent="0.3">
      <c r="A3023" s="1">
        <v>42251</v>
      </c>
      <c r="B3023" s="5">
        <f>YEAR(Table1[[#This Row],[Order Date]])</f>
        <v>2015</v>
      </c>
      <c r="C3023" s="5">
        <f>MONTH(Table1[[#This Row],[Order Date]])</f>
        <v>9</v>
      </c>
      <c r="D3023" t="s">
        <v>589</v>
      </c>
      <c r="E3023" t="s">
        <v>10</v>
      </c>
      <c r="F3023" t="s">
        <v>39</v>
      </c>
      <c r="G3023" t="s">
        <v>52</v>
      </c>
      <c r="H3023" t="s">
        <v>636</v>
      </c>
      <c r="I3023">
        <v>134.38</v>
      </c>
      <c r="J3023">
        <v>3</v>
      </c>
      <c r="K3023">
        <v>6.72</v>
      </c>
    </row>
    <row r="3024" spans="1:11" ht="16.5" x14ac:dyDescent="0.3">
      <c r="A3024" s="1">
        <v>42251</v>
      </c>
      <c r="B3024" s="5">
        <f>YEAR(Table1[[#This Row],[Order Date]])</f>
        <v>2015</v>
      </c>
      <c r="C3024" s="5">
        <f>MONTH(Table1[[#This Row],[Order Date]])</f>
        <v>9</v>
      </c>
      <c r="D3024" t="s">
        <v>2199</v>
      </c>
      <c r="E3024" t="s">
        <v>23</v>
      </c>
      <c r="F3024" t="s">
        <v>11</v>
      </c>
      <c r="G3024" t="s">
        <v>20</v>
      </c>
      <c r="H3024" t="s">
        <v>682</v>
      </c>
      <c r="I3024">
        <v>7.66</v>
      </c>
      <c r="J3024">
        <v>4</v>
      </c>
      <c r="K3024">
        <v>-6.12</v>
      </c>
    </row>
    <row r="3025" spans="1:11" ht="16.5" x14ac:dyDescent="0.3">
      <c r="A3025" s="1">
        <v>42252</v>
      </c>
      <c r="B3025" s="5">
        <f>YEAR(Table1[[#This Row],[Order Date]])</f>
        <v>2015</v>
      </c>
      <c r="C3025" s="5">
        <f>MONTH(Table1[[#This Row],[Order Date]])</f>
        <v>9</v>
      </c>
      <c r="D3025" t="s">
        <v>1005</v>
      </c>
      <c r="E3025" t="s">
        <v>27</v>
      </c>
      <c r="F3025" t="s">
        <v>34</v>
      </c>
      <c r="G3025" t="s">
        <v>74</v>
      </c>
      <c r="H3025" t="s">
        <v>1717</v>
      </c>
      <c r="I3025">
        <v>411.33</v>
      </c>
      <c r="J3025">
        <v>4</v>
      </c>
      <c r="K3025">
        <v>-4.84</v>
      </c>
    </row>
    <row r="3026" spans="1:11" ht="16.5" x14ac:dyDescent="0.3">
      <c r="A3026" s="1">
        <v>42252</v>
      </c>
      <c r="B3026" s="5">
        <f>YEAR(Table1[[#This Row],[Order Date]])</f>
        <v>2015</v>
      </c>
      <c r="C3026" s="5">
        <f>MONTH(Table1[[#This Row],[Order Date]])</f>
        <v>9</v>
      </c>
      <c r="D3026" t="s">
        <v>1005</v>
      </c>
      <c r="E3026" t="s">
        <v>27</v>
      </c>
      <c r="F3026" t="s">
        <v>11</v>
      </c>
      <c r="G3026" t="s">
        <v>20</v>
      </c>
      <c r="H3026" t="s">
        <v>2027</v>
      </c>
      <c r="I3026">
        <v>28.75</v>
      </c>
      <c r="J3026">
        <v>6</v>
      </c>
      <c r="K3026">
        <v>9.6999999999999993</v>
      </c>
    </row>
    <row r="3027" spans="1:11" ht="16.5" x14ac:dyDescent="0.3">
      <c r="A3027" s="1">
        <v>42252</v>
      </c>
      <c r="B3027" s="5">
        <f>YEAR(Table1[[#This Row],[Order Date]])</f>
        <v>2015</v>
      </c>
      <c r="C3027" s="5">
        <f>MONTH(Table1[[#This Row],[Order Date]])</f>
        <v>9</v>
      </c>
      <c r="D3027" t="s">
        <v>1005</v>
      </c>
      <c r="E3027" t="s">
        <v>27</v>
      </c>
      <c r="F3027" t="s">
        <v>34</v>
      </c>
      <c r="G3027" t="s">
        <v>74</v>
      </c>
      <c r="H3027" t="s">
        <v>1706</v>
      </c>
      <c r="I3027">
        <v>293.2</v>
      </c>
      <c r="J3027">
        <v>3</v>
      </c>
      <c r="K3027">
        <v>-20.7</v>
      </c>
    </row>
    <row r="3028" spans="1:11" ht="16.5" x14ac:dyDescent="0.3">
      <c r="A3028" s="1">
        <v>42252</v>
      </c>
      <c r="B3028" s="5">
        <f>YEAR(Table1[[#This Row],[Order Date]])</f>
        <v>2015</v>
      </c>
      <c r="C3028" s="5">
        <f>MONTH(Table1[[#This Row],[Order Date]])</f>
        <v>9</v>
      </c>
      <c r="D3028" t="s">
        <v>2222</v>
      </c>
      <c r="E3028" t="s">
        <v>10</v>
      </c>
      <c r="F3028" t="s">
        <v>11</v>
      </c>
      <c r="G3028" t="s">
        <v>20</v>
      </c>
      <c r="H3028" t="s">
        <v>1567</v>
      </c>
      <c r="I3028">
        <v>16.27</v>
      </c>
      <c r="J3028">
        <v>5</v>
      </c>
      <c r="K3028">
        <v>-25.22</v>
      </c>
    </row>
    <row r="3029" spans="1:11" ht="16.5" x14ac:dyDescent="0.3">
      <c r="A3029" s="1">
        <v>42252</v>
      </c>
      <c r="B3029" s="5">
        <f>YEAR(Table1[[#This Row],[Order Date]])</f>
        <v>2015</v>
      </c>
      <c r="C3029" s="5">
        <f>MONTH(Table1[[#This Row],[Order Date]])</f>
        <v>9</v>
      </c>
      <c r="D3029" t="s">
        <v>2222</v>
      </c>
      <c r="E3029" t="s">
        <v>10</v>
      </c>
      <c r="F3029" t="s">
        <v>11</v>
      </c>
      <c r="G3029" t="s">
        <v>200</v>
      </c>
      <c r="H3029" t="s">
        <v>1421</v>
      </c>
      <c r="I3029">
        <v>69.12</v>
      </c>
      <c r="J3029">
        <v>9</v>
      </c>
      <c r="K3029">
        <v>-14.69</v>
      </c>
    </row>
    <row r="3030" spans="1:11" ht="16.5" x14ac:dyDescent="0.3">
      <c r="A3030" s="1">
        <v>42252</v>
      </c>
      <c r="B3030" s="5">
        <f>YEAR(Table1[[#This Row],[Order Date]])</f>
        <v>2015</v>
      </c>
      <c r="C3030" s="5">
        <f>MONTH(Table1[[#This Row],[Order Date]])</f>
        <v>9</v>
      </c>
      <c r="D3030" t="s">
        <v>2222</v>
      </c>
      <c r="E3030" t="s">
        <v>10</v>
      </c>
      <c r="F3030" t="s">
        <v>11</v>
      </c>
      <c r="G3030" t="s">
        <v>20</v>
      </c>
      <c r="H3030" t="s">
        <v>49</v>
      </c>
      <c r="I3030">
        <v>4.47</v>
      </c>
      <c r="J3030">
        <v>3</v>
      </c>
      <c r="K3030">
        <v>-7.82</v>
      </c>
    </row>
    <row r="3031" spans="1:11" ht="16.5" x14ac:dyDescent="0.3">
      <c r="A3031" s="1">
        <v>42252</v>
      </c>
      <c r="B3031" s="5">
        <f>YEAR(Table1[[#This Row],[Order Date]])</f>
        <v>2015</v>
      </c>
      <c r="C3031" s="5">
        <f>MONTH(Table1[[#This Row],[Order Date]])</f>
        <v>9</v>
      </c>
      <c r="D3031" t="s">
        <v>1791</v>
      </c>
      <c r="E3031" t="s">
        <v>315</v>
      </c>
      <c r="F3031" t="s">
        <v>34</v>
      </c>
      <c r="G3031" t="s">
        <v>47</v>
      </c>
      <c r="H3031" t="s">
        <v>1404</v>
      </c>
      <c r="I3031">
        <v>6.16</v>
      </c>
      <c r="J3031">
        <v>2</v>
      </c>
      <c r="K3031">
        <v>2.96</v>
      </c>
    </row>
    <row r="3032" spans="1:11" ht="16.5" x14ac:dyDescent="0.3">
      <c r="A3032" s="1">
        <v>42252</v>
      </c>
      <c r="B3032" s="5">
        <f>YEAR(Table1[[#This Row],[Order Date]])</f>
        <v>2015</v>
      </c>
      <c r="C3032" s="5">
        <f>MONTH(Table1[[#This Row],[Order Date]])</f>
        <v>9</v>
      </c>
      <c r="D3032" t="s">
        <v>1791</v>
      </c>
      <c r="E3032" t="s">
        <v>315</v>
      </c>
      <c r="F3032" t="s">
        <v>11</v>
      </c>
      <c r="G3032" t="s">
        <v>12</v>
      </c>
      <c r="H3032" t="s">
        <v>936</v>
      </c>
      <c r="I3032">
        <v>36.840000000000003</v>
      </c>
      <c r="J3032">
        <v>3</v>
      </c>
      <c r="K3032">
        <v>17.309999999999999</v>
      </c>
    </row>
    <row r="3033" spans="1:11" ht="16.5" x14ac:dyDescent="0.3">
      <c r="A3033" s="1">
        <v>42252</v>
      </c>
      <c r="B3033" s="5">
        <f>YEAR(Table1[[#This Row],[Order Date]])</f>
        <v>2015</v>
      </c>
      <c r="C3033" s="5">
        <f>MONTH(Table1[[#This Row],[Order Date]])</f>
        <v>9</v>
      </c>
      <c r="D3033" t="s">
        <v>1826</v>
      </c>
      <c r="E3033" t="s">
        <v>55</v>
      </c>
      <c r="F3033" t="s">
        <v>34</v>
      </c>
      <c r="G3033" t="s">
        <v>47</v>
      </c>
      <c r="H3033" t="s">
        <v>2223</v>
      </c>
      <c r="I3033">
        <v>67.959999999999994</v>
      </c>
      <c r="J3033">
        <v>4</v>
      </c>
      <c r="K3033">
        <v>12.23</v>
      </c>
    </row>
    <row r="3034" spans="1:11" ht="16.5" x14ac:dyDescent="0.3">
      <c r="A3034" s="1">
        <v>42253</v>
      </c>
      <c r="B3034" s="5">
        <f>YEAR(Table1[[#This Row],[Order Date]])</f>
        <v>2015</v>
      </c>
      <c r="C3034" s="5">
        <f>MONTH(Table1[[#This Row],[Order Date]])</f>
        <v>9</v>
      </c>
      <c r="D3034" t="s">
        <v>569</v>
      </c>
      <c r="E3034" t="s">
        <v>164</v>
      </c>
      <c r="F3034" t="s">
        <v>11</v>
      </c>
      <c r="G3034" t="s">
        <v>20</v>
      </c>
      <c r="H3034" t="s">
        <v>970</v>
      </c>
      <c r="I3034">
        <v>6.1</v>
      </c>
      <c r="J3034">
        <v>2</v>
      </c>
      <c r="K3034">
        <v>2.13</v>
      </c>
    </row>
    <row r="3035" spans="1:11" ht="16.5" x14ac:dyDescent="0.3">
      <c r="A3035" s="1">
        <v>42253</v>
      </c>
      <c r="B3035" s="5">
        <f>YEAR(Table1[[#This Row],[Order Date]])</f>
        <v>2015</v>
      </c>
      <c r="C3035" s="5">
        <f>MONTH(Table1[[#This Row],[Order Date]])</f>
        <v>9</v>
      </c>
      <c r="D3035" t="s">
        <v>569</v>
      </c>
      <c r="E3035" t="s">
        <v>164</v>
      </c>
      <c r="F3035" t="s">
        <v>34</v>
      </c>
      <c r="G3035" t="s">
        <v>47</v>
      </c>
      <c r="H3035" t="s">
        <v>2224</v>
      </c>
      <c r="I3035">
        <v>191.82</v>
      </c>
      <c r="J3035">
        <v>3</v>
      </c>
      <c r="K3035">
        <v>74.81</v>
      </c>
    </row>
    <row r="3036" spans="1:11" ht="16.5" x14ac:dyDescent="0.3">
      <c r="A3036" s="1">
        <v>42253</v>
      </c>
      <c r="B3036" s="5">
        <f>YEAR(Table1[[#This Row],[Order Date]])</f>
        <v>2015</v>
      </c>
      <c r="C3036" s="5">
        <f>MONTH(Table1[[#This Row],[Order Date]])</f>
        <v>9</v>
      </c>
      <c r="D3036" t="s">
        <v>1912</v>
      </c>
      <c r="E3036" t="s">
        <v>27</v>
      </c>
      <c r="F3036" t="s">
        <v>39</v>
      </c>
      <c r="G3036" t="s">
        <v>52</v>
      </c>
      <c r="H3036" t="s">
        <v>1911</v>
      </c>
      <c r="I3036">
        <v>46.32</v>
      </c>
      <c r="J3036">
        <v>4</v>
      </c>
      <c r="K3036">
        <v>18.059999999999999</v>
      </c>
    </row>
    <row r="3037" spans="1:11" ht="16.5" x14ac:dyDescent="0.3">
      <c r="A3037" s="1">
        <v>42253</v>
      </c>
      <c r="B3037" s="5">
        <f>YEAR(Table1[[#This Row],[Order Date]])</f>
        <v>2015</v>
      </c>
      <c r="C3037" s="5">
        <f>MONTH(Table1[[#This Row],[Order Date]])</f>
        <v>9</v>
      </c>
      <c r="D3037" t="s">
        <v>2225</v>
      </c>
      <c r="E3037" t="s">
        <v>149</v>
      </c>
      <c r="F3037" t="s">
        <v>34</v>
      </c>
      <c r="G3037" t="s">
        <v>35</v>
      </c>
      <c r="H3037" t="s">
        <v>1597</v>
      </c>
      <c r="I3037">
        <v>271.76</v>
      </c>
      <c r="J3037">
        <v>2</v>
      </c>
      <c r="K3037">
        <v>60.39</v>
      </c>
    </row>
    <row r="3038" spans="1:11" ht="16.5" x14ac:dyDescent="0.3">
      <c r="A3038" s="1">
        <v>42253</v>
      </c>
      <c r="B3038" s="5">
        <f>YEAR(Table1[[#This Row],[Order Date]])</f>
        <v>2015</v>
      </c>
      <c r="C3038" s="5">
        <f>MONTH(Table1[[#This Row],[Order Date]])</f>
        <v>9</v>
      </c>
      <c r="D3038" t="s">
        <v>176</v>
      </c>
      <c r="E3038" t="s">
        <v>120</v>
      </c>
      <c r="F3038" t="s">
        <v>11</v>
      </c>
      <c r="G3038" t="s">
        <v>43</v>
      </c>
      <c r="H3038" t="s">
        <v>1784</v>
      </c>
      <c r="I3038">
        <v>7.24</v>
      </c>
      <c r="J3038">
        <v>5</v>
      </c>
      <c r="K3038">
        <v>1.18</v>
      </c>
    </row>
    <row r="3039" spans="1:11" ht="16.5" x14ac:dyDescent="0.3">
      <c r="A3039" s="1">
        <v>42253</v>
      </c>
      <c r="B3039" s="5">
        <f>YEAR(Table1[[#This Row],[Order Date]])</f>
        <v>2015</v>
      </c>
      <c r="C3039" s="5">
        <f>MONTH(Table1[[#This Row],[Order Date]])</f>
        <v>9</v>
      </c>
      <c r="D3039" t="s">
        <v>1699</v>
      </c>
      <c r="E3039" t="s">
        <v>123</v>
      </c>
      <c r="F3039" t="s">
        <v>11</v>
      </c>
      <c r="G3039" t="s">
        <v>20</v>
      </c>
      <c r="H3039" t="s">
        <v>2226</v>
      </c>
      <c r="I3039">
        <v>3.44</v>
      </c>
      <c r="J3039">
        <v>1</v>
      </c>
      <c r="K3039">
        <v>-2.5299999999999998</v>
      </c>
    </row>
    <row r="3040" spans="1:11" ht="16.5" x14ac:dyDescent="0.3">
      <c r="A3040" s="1">
        <v>42253</v>
      </c>
      <c r="B3040" s="5">
        <f>YEAR(Table1[[#This Row],[Order Date]])</f>
        <v>2015</v>
      </c>
      <c r="C3040" s="5">
        <f>MONTH(Table1[[#This Row],[Order Date]])</f>
        <v>9</v>
      </c>
      <c r="D3040" t="s">
        <v>81</v>
      </c>
      <c r="E3040" t="s">
        <v>149</v>
      </c>
      <c r="F3040" t="s">
        <v>11</v>
      </c>
      <c r="G3040" t="s">
        <v>92</v>
      </c>
      <c r="H3040" t="s">
        <v>1250</v>
      </c>
      <c r="I3040">
        <v>8.39</v>
      </c>
      <c r="J3040">
        <v>1</v>
      </c>
      <c r="K3040">
        <v>2.1</v>
      </c>
    </row>
    <row r="3041" spans="1:11" ht="16.5" x14ac:dyDescent="0.3">
      <c r="A3041" s="1">
        <v>42253</v>
      </c>
      <c r="B3041" s="5">
        <f>YEAR(Table1[[#This Row],[Order Date]])</f>
        <v>2015</v>
      </c>
      <c r="C3041" s="5">
        <f>MONTH(Table1[[#This Row],[Order Date]])</f>
        <v>9</v>
      </c>
      <c r="D3041" t="s">
        <v>81</v>
      </c>
      <c r="E3041" t="s">
        <v>149</v>
      </c>
      <c r="F3041" t="s">
        <v>39</v>
      </c>
      <c r="G3041" t="s">
        <v>40</v>
      </c>
      <c r="H3041" t="s">
        <v>2063</v>
      </c>
      <c r="I3041">
        <v>337.98</v>
      </c>
      <c r="J3041">
        <v>2</v>
      </c>
      <c r="K3041">
        <v>101.39</v>
      </c>
    </row>
    <row r="3042" spans="1:11" ht="16.5" x14ac:dyDescent="0.3">
      <c r="A3042" s="1">
        <v>42253</v>
      </c>
      <c r="B3042" s="5">
        <f>YEAR(Table1[[#This Row],[Order Date]])</f>
        <v>2015</v>
      </c>
      <c r="C3042" s="5">
        <f>MONTH(Table1[[#This Row],[Order Date]])</f>
        <v>9</v>
      </c>
      <c r="D3042" t="s">
        <v>1095</v>
      </c>
      <c r="E3042" t="s">
        <v>55</v>
      </c>
      <c r="F3042" t="s">
        <v>11</v>
      </c>
      <c r="G3042" t="s">
        <v>20</v>
      </c>
      <c r="H3042" t="s">
        <v>1160</v>
      </c>
      <c r="I3042">
        <v>46.62</v>
      </c>
      <c r="J3042">
        <v>9</v>
      </c>
      <c r="K3042">
        <v>21.45</v>
      </c>
    </row>
    <row r="3043" spans="1:11" ht="16.5" x14ac:dyDescent="0.3">
      <c r="A3043" s="1">
        <v>42253</v>
      </c>
      <c r="B3043" s="5">
        <f>YEAR(Table1[[#This Row],[Order Date]])</f>
        <v>2015</v>
      </c>
      <c r="C3043" s="5">
        <f>MONTH(Table1[[#This Row],[Order Date]])</f>
        <v>9</v>
      </c>
      <c r="D3043" t="s">
        <v>2126</v>
      </c>
      <c r="E3043" t="s">
        <v>62</v>
      </c>
      <c r="F3043" t="s">
        <v>34</v>
      </c>
      <c r="G3043" t="s">
        <v>145</v>
      </c>
      <c r="H3043" t="s">
        <v>473</v>
      </c>
      <c r="I3043">
        <v>85.98</v>
      </c>
      <c r="J3043">
        <v>1</v>
      </c>
      <c r="K3043">
        <v>22.35</v>
      </c>
    </row>
    <row r="3044" spans="1:11" ht="16.5" x14ac:dyDescent="0.3">
      <c r="A3044" s="1">
        <v>42254</v>
      </c>
      <c r="B3044" s="5">
        <f>YEAR(Table1[[#This Row],[Order Date]])</f>
        <v>2015</v>
      </c>
      <c r="C3044" s="5">
        <f>MONTH(Table1[[#This Row],[Order Date]])</f>
        <v>9</v>
      </c>
      <c r="D3044" t="s">
        <v>1452</v>
      </c>
      <c r="E3044" t="s">
        <v>27</v>
      </c>
      <c r="F3044" t="s">
        <v>11</v>
      </c>
      <c r="G3044" t="s">
        <v>18</v>
      </c>
      <c r="H3044" t="s">
        <v>1645</v>
      </c>
      <c r="I3044">
        <v>671.93</v>
      </c>
      <c r="J3044">
        <v>7</v>
      </c>
      <c r="K3044">
        <v>20.16</v>
      </c>
    </row>
    <row r="3045" spans="1:11" ht="16.5" x14ac:dyDescent="0.3">
      <c r="A3045" s="1">
        <v>42254</v>
      </c>
      <c r="B3045" s="5">
        <f>YEAR(Table1[[#This Row],[Order Date]])</f>
        <v>2015</v>
      </c>
      <c r="C3045" s="5">
        <f>MONTH(Table1[[#This Row],[Order Date]])</f>
        <v>9</v>
      </c>
      <c r="D3045" t="s">
        <v>978</v>
      </c>
      <c r="E3045" t="s">
        <v>10</v>
      </c>
      <c r="F3045" t="s">
        <v>34</v>
      </c>
      <c r="G3045" t="s">
        <v>35</v>
      </c>
      <c r="H3045" t="s">
        <v>1024</v>
      </c>
      <c r="I3045">
        <v>47.52</v>
      </c>
      <c r="J3045">
        <v>2</v>
      </c>
      <c r="K3045">
        <v>-2.04</v>
      </c>
    </row>
    <row r="3046" spans="1:11" ht="16.5" x14ac:dyDescent="0.3">
      <c r="A3046" s="1">
        <v>42254</v>
      </c>
      <c r="B3046" s="5">
        <f>YEAR(Table1[[#This Row],[Order Date]])</f>
        <v>2015</v>
      </c>
      <c r="C3046" s="5">
        <f>MONTH(Table1[[#This Row],[Order Date]])</f>
        <v>9</v>
      </c>
      <c r="D3046" t="s">
        <v>1251</v>
      </c>
      <c r="E3046" t="s">
        <v>149</v>
      </c>
      <c r="F3046" t="s">
        <v>11</v>
      </c>
      <c r="G3046" t="s">
        <v>18</v>
      </c>
      <c r="H3046" t="s">
        <v>251</v>
      </c>
      <c r="I3046">
        <v>13.96</v>
      </c>
      <c r="J3046">
        <v>2</v>
      </c>
      <c r="K3046">
        <v>0.28000000000000003</v>
      </c>
    </row>
    <row r="3047" spans="1:11" ht="16.5" x14ac:dyDescent="0.3">
      <c r="A3047" s="1">
        <v>42254</v>
      </c>
      <c r="B3047" s="5">
        <f>YEAR(Table1[[#This Row],[Order Date]])</f>
        <v>2015</v>
      </c>
      <c r="C3047" s="5">
        <f>MONTH(Table1[[#This Row],[Order Date]])</f>
        <v>9</v>
      </c>
      <c r="D3047" t="s">
        <v>1251</v>
      </c>
      <c r="E3047" t="s">
        <v>149</v>
      </c>
      <c r="F3047" t="s">
        <v>34</v>
      </c>
      <c r="G3047" t="s">
        <v>145</v>
      </c>
      <c r="H3047" t="s">
        <v>2227</v>
      </c>
      <c r="I3047">
        <v>27.41</v>
      </c>
      <c r="J3047">
        <v>3</v>
      </c>
      <c r="K3047">
        <v>-14.16</v>
      </c>
    </row>
    <row r="3048" spans="1:11" ht="16.5" x14ac:dyDescent="0.3">
      <c r="A3048" s="1">
        <v>42254</v>
      </c>
      <c r="B3048" s="5">
        <f>YEAR(Table1[[#This Row],[Order Date]])</f>
        <v>2015</v>
      </c>
      <c r="C3048" s="5">
        <f>MONTH(Table1[[#This Row],[Order Date]])</f>
        <v>9</v>
      </c>
      <c r="D3048" t="s">
        <v>1230</v>
      </c>
      <c r="E3048" t="s">
        <v>23</v>
      </c>
      <c r="F3048" t="s">
        <v>11</v>
      </c>
      <c r="G3048" t="s">
        <v>20</v>
      </c>
      <c r="H3048" t="s">
        <v>2228</v>
      </c>
      <c r="I3048">
        <v>9.52</v>
      </c>
      <c r="J3048">
        <v>1</v>
      </c>
      <c r="K3048">
        <v>-6.98</v>
      </c>
    </row>
    <row r="3049" spans="1:11" ht="16.5" x14ac:dyDescent="0.3">
      <c r="A3049" s="1">
        <v>42254</v>
      </c>
      <c r="B3049" s="5">
        <f>YEAR(Table1[[#This Row],[Order Date]])</f>
        <v>2015</v>
      </c>
      <c r="C3049" s="5">
        <f>MONTH(Table1[[#This Row],[Order Date]])</f>
        <v>9</v>
      </c>
      <c r="D3049" t="s">
        <v>1230</v>
      </c>
      <c r="E3049" t="s">
        <v>23</v>
      </c>
      <c r="F3049" t="s">
        <v>39</v>
      </c>
      <c r="G3049" t="s">
        <v>40</v>
      </c>
      <c r="H3049" t="s">
        <v>750</v>
      </c>
      <c r="I3049">
        <v>791.96</v>
      </c>
      <c r="J3049">
        <v>6</v>
      </c>
      <c r="K3049">
        <v>-131.99</v>
      </c>
    </row>
    <row r="3050" spans="1:11" ht="16.5" x14ac:dyDescent="0.3">
      <c r="A3050" s="1">
        <v>42254</v>
      </c>
      <c r="B3050" s="5">
        <f>YEAR(Table1[[#This Row],[Order Date]])</f>
        <v>2015</v>
      </c>
      <c r="C3050" s="5">
        <f>MONTH(Table1[[#This Row],[Order Date]])</f>
        <v>9</v>
      </c>
      <c r="D3050" t="s">
        <v>1230</v>
      </c>
      <c r="E3050" t="s">
        <v>23</v>
      </c>
      <c r="F3050" t="s">
        <v>11</v>
      </c>
      <c r="G3050" t="s">
        <v>20</v>
      </c>
      <c r="H3050" t="s">
        <v>705</v>
      </c>
      <c r="I3050">
        <v>4.92</v>
      </c>
      <c r="J3050">
        <v>3</v>
      </c>
      <c r="K3050">
        <v>-3.94</v>
      </c>
    </row>
    <row r="3051" spans="1:11" ht="16.5" x14ac:dyDescent="0.3">
      <c r="A3051" s="1">
        <v>42254</v>
      </c>
      <c r="B3051" s="5">
        <f>YEAR(Table1[[#This Row],[Order Date]])</f>
        <v>2015</v>
      </c>
      <c r="C3051" s="5">
        <f>MONTH(Table1[[#This Row],[Order Date]])</f>
        <v>9</v>
      </c>
      <c r="D3051" t="s">
        <v>1186</v>
      </c>
      <c r="E3051" t="s">
        <v>245</v>
      </c>
      <c r="F3051" t="s">
        <v>11</v>
      </c>
      <c r="G3051" t="s">
        <v>24</v>
      </c>
      <c r="H3051" t="s">
        <v>805</v>
      </c>
      <c r="I3051">
        <v>140.74</v>
      </c>
      <c r="J3051">
        <v>4</v>
      </c>
      <c r="K3051">
        <v>12.31</v>
      </c>
    </row>
    <row r="3052" spans="1:11" ht="16.5" x14ac:dyDescent="0.3">
      <c r="A3052" s="1">
        <v>42254</v>
      </c>
      <c r="B3052" s="5">
        <f>YEAR(Table1[[#This Row],[Order Date]])</f>
        <v>2015</v>
      </c>
      <c r="C3052" s="5">
        <f>MONTH(Table1[[#This Row],[Order Date]])</f>
        <v>9</v>
      </c>
      <c r="D3052" t="s">
        <v>1443</v>
      </c>
      <c r="E3052" t="s">
        <v>149</v>
      </c>
      <c r="F3052" t="s">
        <v>39</v>
      </c>
      <c r="G3052" t="s">
        <v>52</v>
      </c>
      <c r="H3052" t="s">
        <v>2002</v>
      </c>
      <c r="I3052">
        <v>559.92999999999995</v>
      </c>
      <c r="J3052">
        <v>7</v>
      </c>
      <c r="K3052">
        <v>167.98</v>
      </c>
    </row>
    <row r="3053" spans="1:11" ht="16.5" x14ac:dyDescent="0.3">
      <c r="A3053" s="1">
        <v>42254</v>
      </c>
      <c r="B3053" s="5">
        <f>YEAR(Table1[[#This Row],[Order Date]])</f>
        <v>2015</v>
      </c>
      <c r="C3053" s="5">
        <f>MONTH(Table1[[#This Row],[Order Date]])</f>
        <v>9</v>
      </c>
      <c r="D3053" t="s">
        <v>1095</v>
      </c>
      <c r="E3053" t="s">
        <v>149</v>
      </c>
      <c r="F3053" t="s">
        <v>11</v>
      </c>
      <c r="G3053" t="s">
        <v>18</v>
      </c>
      <c r="H3053" t="s">
        <v>2191</v>
      </c>
      <c r="I3053">
        <v>70.260000000000005</v>
      </c>
      <c r="J3053">
        <v>3</v>
      </c>
      <c r="K3053">
        <v>18.97</v>
      </c>
    </row>
    <row r="3054" spans="1:11" ht="16.5" x14ac:dyDescent="0.3">
      <c r="A3054" s="1">
        <v>42254</v>
      </c>
      <c r="B3054" s="5">
        <f>YEAR(Table1[[#This Row],[Order Date]])</f>
        <v>2015</v>
      </c>
      <c r="C3054" s="5">
        <f>MONTH(Table1[[#This Row],[Order Date]])</f>
        <v>9</v>
      </c>
      <c r="D3054" t="s">
        <v>1095</v>
      </c>
      <c r="E3054" t="s">
        <v>149</v>
      </c>
      <c r="F3054" t="s">
        <v>39</v>
      </c>
      <c r="G3054" t="s">
        <v>52</v>
      </c>
      <c r="H3054" t="s">
        <v>2229</v>
      </c>
      <c r="I3054">
        <v>90</v>
      </c>
      <c r="J3054">
        <v>5</v>
      </c>
      <c r="K3054">
        <v>16.2</v>
      </c>
    </row>
    <row r="3055" spans="1:11" ht="16.5" x14ac:dyDescent="0.3">
      <c r="A3055" s="1">
        <v>42254</v>
      </c>
      <c r="B3055" s="5">
        <f>YEAR(Table1[[#This Row],[Order Date]])</f>
        <v>2015</v>
      </c>
      <c r="C3055" s="5">
        <f>MONTH(Table1[[#This Row],[Order Date]])</f>
        <v>9</v>
      </c>
      <c r="D3055" t="s">
        <v>1095</v>
      </c>
      <c r="E3055" t="s">
        <v>149</v>
      </c>
      <c r="F3055" t="s">
        <v>11</v>
      </c>
      <c r="G3055" t="s">
        <v>20</v>
      </c>
      <c r="H3055" t="s">
        <v>113</v>
      </c>
      <c r="I3055">
        <v>6.1</v>
      </c>
      <c r="J3055">
        <v>2</v>
      </c>
      <c r="K3055">
        <v>2.06</v>
      </c>
    </row>
    <row r="3056" spans="1:11" ht="16.5" x14ac:dyDescent="0.3">
      <c r="A3056" s="1">
        <v>42254</v>
      </c>
      <c r="B3056" s="5">
        <f>YEAR(Table1[[#This Row],[Order Date]])</f>
        <v>2015</v>
      </c>
      <c r="C3056" s="5">
        <f>MONTH(Table1[[#This Row],[Order Date]])</f>
        <v>9</v>
      </c>
      <c r="D3056" t="s">
        <v>1095</v>
      </c>
      <c r="E3056" t="s">
        <v>149</v>
      </c>
      <c r="F3056" t="s">
        <v>34</v>
      </c>
      <c r="G3056" t="s">
        <v>145</v>
      </c>
      <c r="H3056" t="s">
        <v>1189</v>
      </c>
      <c r="I3056">
        <v>481.18</v>
      </c>
      <c r="J3056">
        <v>2</v>
      </c>
      <c r="K3056">
        <v>-120.29</v>
      </c>
    </row>
    <row r="3057" spans="1:11" ht="16.5" x14ac:dyDescent="0.3">
      <c r="A3057" s="1">
        <v>42254</v>
      </c>
      <c r="B3057" s="5">
        <f>YEAR(Table1[[#This Row],[Order Date]])</f>
        <v>2015</v>
      </c>
      <c r="C3057" s="5">
        <f>MONTH(Table1[[#This Row],[Order Date]])</f>
        <v>9</v>
      </c>
      <c r="D3057" t="s">
        <v>1095</v>
      </c>
      <c r="E3057" t="s">
        <v>149</v>
      </c>
      <c r="F3057" t="s">
        <v>11</v>
      </c>
      <c r="G3057" t="s">
        <v>43</v>
      </c>
      <c r="H3057" t="s">
        <v>1784</v>
      </c>
      <c r="I3057">
        <v>7.24</v>
      </c>
      <c r="J3057">
        <v>4</v>
      </c>
      <c r="K3057">
        <v>2.39</v>
      </c>
    </row>
    <row r="3058" spans="1:11" ht="16.5" x14ac:dyDescent="0.3">
      <c r="A3058" s="1">
        <v>42255</v>
      </c>
      <c r="B3058" s="5">
        <f>YEAR(Table1[[#This Row],[Order Date]])</f>
        <v>2015</v>
      </c>
      <c r="C3058" s="5">
        <f>MONTH(Table1[[#This Row],[Order Date]])</f>
        <v>9</v>
      </c>
      <c r="D3058" t="s">
        <v>2230</v>
      </c>
      <c r="E3058" t="s">
        <v>27</v>
      </c>
      <c r="F3058" t="s">
        <v>11</v>
      </c>
      <c r="G3058" t="s">
        <v>12</v>
      </c>
      <c r="H3058" t="s">
        <v>2098</v>
      </c>
      <c r="I3058">
        <v>26.4</v>
      </c>
      <c r="J3058">
        <v>5</v>
      </c>
      <c r="K3058">
        <v>11.88</v>
      </c>
    </row>
    <row r="3059" spans="1:11" ht="16.5" x14ac:dyDescent="0.3">
      <c r="A3059" s="1">
        <v>42255</v>
      </c>
      <c r="B3059" s="5">
        <f>YEAR(Table1[[#This Row],[Order Date]])</f>
        <v>2015</v>
      </c>
      <c r="C3059" s="5">
        <f>MONTH(Table1[[#This Row],[Order Date]])</f>
        <v>9</v>
      </c>
      <c r="D3059" t="s">
        <v>2230</v>
      </c>
      <c r="E3059" t="s">
        <v>27</v>
      </c>
      <c r="F3059" t="s">
        <v>11</v>
      </c>
      <c r="G3059" t="s">
        <v>18</v>
      </c>
      <c r="H3059" t="s">
        <v>251</v>
      </c>
      <c r="I3059">
        <v>41.88</v>
      </c>
      <c r="J3059">
        <v>6</v>
      </c>
      <c r="K3059">
        <v>0.84</v>
      </c>
    </row>
    <row r="3060" spans="1:11" ht="16.5" x14ac:dyDescent="0.3">
      <c r="A3060" s="1">
        <v>42255</v>
      </c>
      <c r="B3060" s="5">
        <f>YEAR(Table1[[#This Row],[Order Date]])</f>
        <v>2015</v>
      </c>
      <c r="C3060" s="5">
        <f>MONTH(Table1[[#This Row],[Order Date]])</f>
        <v>9</v>
      </c>
      <c r="D3060" t="s">
        <v>659</v>
      </c>
      <c r="E3060" t="s">
        <v>488</v>
      </c>
      <c r="F3060" t="s">
        <v>34</v>
      </c>
      <c r="G3060" t="s">
        <v>47</v>
      </c>
      <c r="H3060" t="s">
        <v>872</v>
      </c>
      <c r="I3060">
        <v>21.36</v>
      </c>
      <c r="J3060">
        <v>8</v>
      </c>
      <c r="K3060">
        <v>8.1199999999999992</v>
      </c>
    </row>
    <row r="3061" spans="1:11" ht="16.5" x14ac:dyDescent="0.3">
      <c r="A3061" s="1">
        <v>42257</v>
      </c>
      <c r="B3061" s="5">
        <f>YEAR(Table1[[#This Row],[Order Date]])</f>
        <v>2015</v>
      </c>
      <c r="C3061" s="5">
        <f>MONTH(Table1[[#This Row],[Order Date]])</f>
        <v>9</v>
      </c>
      <c r="D3061" t="s">
        <v>978</v>
      </c>
      <c r="E3061" t="s">
        <v>27</v>
      </c>
      <c r="F3061" t="s">
        <v>11</v>
      </c>
      <c r="G3061" t="s">
        <v>200</v>
      </c>
      <c r="H3061" t="s">
        <v>472</v>
      </c>
      <c r="I3061">
        <v>51.52</v>
      </c>
      <c r="J3061">
        <v>4</v>
      </c>
      <c r="K3061">
        <v>1.55</v>
      </c>
    </row>
    <row r="3062" spans="1:11" ht="16.5" x14ac:dyDescent="0.3">
      <c r="A3062" s="1">
        <v>42257</v>
      </c>
      <c r="B3062" s="5">
        <f>YEAR(Table1[[#This Row],[Order Date]])</f>
        <v>2015</v>
      </c>
      <c r="C3062" s="5">
        <f>MONTH(Table1[[#This Row],[Order Date]])</f>
        <v>9</v>
      </c>
      <c r="D3062" t="s">
        <v>259</v>
      </c>
      <c r="E3062" t="s">
        <v>840</v>
      </c>
      <c r="F3062" t="s">
        <v>11</v>
      </c>
      <c r="G3062" t="s">
        <v>12</v>
      </c>
      <c r="H3062" t="s">
        <v>1524</v>
      </c>
      <c r="I3062">
        <v>14.94</v>
      </c>
      <c r="J3062">
        <v>3</v>
      </c>
      <c r="K3062">
        <v>7.02</v>
      </c>
    </row>
    <row r="3063" spans="1:11" ht="16.5" x14ac:dyDescent="0.3">
      <c r="A3063" s="1">
        <v>42257</v>
      </c>
      <c r="B3063" s="5">
        <f>YEAR(Table1[[#This Row],[Order Date]])</f>
        <v>2015</v>
      </c>
      <c r="C3063" s="5">
        <f>MONTH(Table1[[#This Row],[Order Date]])</f>
        <v>9</v>
      </c>
      <c r="D3063" t="s">
        <v>525</v>
      </c>
      <c r="E3063" t="s">
        <v>434</v>
      </c>
      <c r="F3063" t="s">
        <v>11</v>
      </c>
      <c r="G3063" t="s">
        <v>92</v>
      </c>
      <c r="H3063" t="s">
        <v>440</v>
      </c>
      <c r="I3063">
        <v>61.96</v>
      </c>
      <c r="J3063">
        <v>2</v>
      </c>
      <c r="K3063">
        <v>16.11</v>
      </c>
    </row>
    <row r="3064" spans="1:11" ht="16.5" x14ac:dyDescent="0.3">
      <c r="A3064" s="1">
        <v>42257</v>
      </c>
      <c r="B3064" s="5">
        <f>YEAR(Table1[[#This Row],[Order Date]])</f>
        <v>2015</v>
      </c>
      <c r="C3064" s="5">
        <f>MONTH(Table1[[#This Row],[Order Date]])</f>
        <v>9</v>
      </c>
      <c r="D3064" t="s">
        <v>525</v>
      </c>
      <c r="E3064" t="s">
        <v>434</v>
      </c>
      <c r="F3064" t="s">
        <v>34</v>
      </c>
      <c r="G3064" t="s">
        <v>74</v>
      </c>
      <c r="H3064" t="s">
        <v>1880</v>
      </c>
      <c r="I3064">
        <v>361.96</v>
      </c>
      <c r="J3064">
        <v>2</v>
      </c>
      <c r="K3064">
        <v>83.25</v>
      </c>
    </row>
    <row r="3065" spans="1:11" ht="16.5" x14ac:dyDescent="0.3">
      <c r="A3065" s="1">
        <v>42257</v>
      </c>
      <c r="B3065" s="5">
        <f>YEAR(Table1[[#This Row],[Order Date]])</f>
        <v>2015</v>
      </c>
      <c r="C3065" s="5">
        <f>MONTH(Table1[[#This Row],[Order Date]])</f>
        <v>9</v>
      </c>
      <c r="D3065" t="s">
        <v>525</v>
      </c>
      <c r="E3065" t="s">
        <v>434</v>
      </c>
      <c r="F3065" t="s">
        <v>11</v>
      </c>
      <c r="G3065" t="s">
        <v>12</v>
      </c>
      <c r="H3065" t="s">
        <v>1324</v>
      </c>
      <c r="I3065">
        <v>278.82</v>
      </c>
      <c r="J3065">
        <v>9</v>
      </c>
      <c r="K3065">
        <v>125.47</v>
      </c>
    </row>
    <row r="3066" spans="1:11" ht="16.5" x14ac:dyDescent="0.3">
      <c r="A3066" s="1">
        <v>42257</v>
      </c>
      <c r="B3066" s="5">
        <f>YEAR(Table1[[#This Row],[Order Date]])</f>
        <v>2015</v>
      </c>
      <c r="C3066" s="5">
        <f>MONTH(Table1[[#This Row],[Order Date]])</f>
        <v>9</v>
      </c>
      <c r="D3066" t="s">
        <v>1738</v>
      </c>
      <c r="E3066" t="s">
        <v>164</v>
      </c>
      <c r="F3066" t="s">
        <v>11</v>
      </c>
      <c r="G3066" t="s">
        <v>18</v>
      </c>
      <c r="H3066" t="s">
        <v>2231</v>
      </c>
      <c r="I3066">
        <v>353.88</v>
      </c>
      <c r="J3066">
        <v>6</v>
      </c>
      <c r="K3066">
        <v>17.690000000000001</v>
      </c>
    </row>
    <row r="3067" spans="1:11" ht="16.5" x14ac:dyDescent="0.3">
      <c r="A3067" s="1">
        <v>42257</v>
      </c>
      <c r="B3067" s="5">
        <f>YEAR(Table1[[#This Row],[Order Date]])</f>
        <v>2015</v>
      </c>
      <c r="C3067" s="5">
        <f>MONTH(Table1[[#This Row],[Order Date]])</f>
        <v>9</v>
      </c>
      <c r="D3067" t="s">
        <v>2232</v>
      </c>
      <c r="E3067" t="s">
        <v>149</v>
      </c>
      <c r="F3067" t="s">
        <v>11</v>
      </c>
      <c r="G3067" t="s">
        <v>24</v>
      </c>
      <c r="H3067" t="s">
        <v>2233</v>
      </c>
      <c r="I3067">
        <v>6.08</v>
      </c>
      <c r="J3067">
        <v>2</v>
      </c>
      <c r="K3067">
        <v>2.0699999999999998</v>
      </c>
    </row>
    <row r="3068" spans="1:11" ht="16.5" x14ac:dyDescent="0.3">
      <c r="A3068" s="1">
        <v>42257</v>
      </c>
      <c r="B3068" s="5">
        <f>YEAR(Table1[[#This Row],[Order Date]])</f>
        <v>2015</v>
      </c>
      <c r="C3068" s="5">
        <f>MONTH(Table1[[#This Row],[Order Date]])</f>
        <v>9</v>
      </c>
      <c r="D3068" t="s">
        <v>1327</v>
      </c>
      <c r="E3068" t="s">
        <v>27</v>
      </c>
      <c r="F3068" t="s">
        <v>34</v>
      </c>
      <c r="G3068" t="s">
        <v>47</v>
      </c>
      <c r="H3068" t="s">
        <v>1905</v>
      </c>
      <c r="I3068">
        <v>106.68</v>
      </c>
      <c r="J3068">
        <v>6</v>
      </c>
      <c r="K3068">
        <v>33.07</v>
      </c>
    </row>
    <row r="3069" spans="1:11" ht="16.5" x14ac:dyDescent="0.3">
      <c r="A3069" s="1">
        <v>42257</v>
      </c>
      <c r="B3069" s="5">
        <f>YEAR(Table1[[#This Row],[Order Date]])</f>
        <v>2015</v>
      </c>
      <c r="C3069" s="5">
        <f>MONTH(Table1[[#This Row],[Order Date]])</f>
        <v>9</v>
      </c>
      <c r="D3069" t="s">
        <v>1868</v>
      </c>
      <c r="E3069" t="s">
        <v>10</v>
      </c>
      <c r="F3069" t="s">
        <v>34</v>
      </c>
      <c r="G3069" t="s">
        <v>35</v>
      </c>
      <c r="H3069" t="s">
        <v>726</v>
      </c>
      <c r="I3069">
        <v>179.89</v>
      </c>
      <c r="J3069">
        <v>1</v>
      </c>
      <c r="K3069">
        <v>-2.57</v>
      </c>
    </row>
    <row r="3070" spans="1:11" ht="16.5" x14ac:dyDescent="0.3">
      <c r="A3070" s="1">
        <v>42258</v>
      </c>
      <c r="B3070" s="5">
        <f>YEAR(Table1[[#This Row],[Order Date]])</f>
        <v>2015</v>
      </c>
      <c r="C3070" s="5">
        <f>MONTH(Table1[[#This Row],[Order Date]])</f>
        <v>9</v>
      </c>
      <c r="D3070" t="s">
        <v>768</v>
      </c>
      <c r="E3070" t="s">
        <v>27</v>
      </c>
      <c r="F3070" t="s">
        <v>11</v>
      </c>
      <c r="G3070" t="s">
        <v>24</v>
      </c>
      <c r="H3070" t="s">
        <v>2234</v>
      </c>
      <c r="I3070">
        <v>181.35</v>
      </c>
      <c r="J3070">
        <v>9</v>
      </c>
      <c r="K3070">
        <v>48.96</v>
      </c>
    </row>
    <row r="3071" spans="1:11" ht="16.5" x14ac:dyDescent="0.3">
      <c r="A3071" s="1">
        <v>42258</v>
      </c>
      <c r="B3071" s="5">
        <f>YEAR(Table1[[#This Row],[Order Date]])</f>
        <v>2015</v>
      </c>
      <c r="C3071" s="5">
        <f>MONTH(Table1[[#This Row],[Order Date]])</f>
        <v>9</v>
      </c>
      <c r="D3071" t="s">
        <v>768</v>
      </c>
      <c r="E3071" t="s">
        <v>27</v>
      </c>
      <c r="F3071" t="s">
        <v>11</v>
      </c>
      <c r="G3071" t="s">
        <v>16</v>
      </c>
      <c r="H3071" t="s">
        <v>2210</v>
      </c>
      <c r="I3071">
        <v>8.64</v>
      </c>
      <c r="J3071">
        <v>3</v>
      </c>
      <c r="K3071">
        <v>4.2300000000000004</v>
      </c>
    </row>
    <row r="3072" spans="1:11" ht="16.5" x14ac:dyDescent="0.3">
      <c r="A3072" s="1">
        <v>42258</v>
      </c>
      <c r="B3072" s="5">
        <f>YEAR(Table1[[#This Row],[Order Date]])</f>
        <v>2015</v>
      </c>
      <c r="C3072" s="5">
        <f>MONTH(Table1[[#This Row],[Order Date]])</f>
        <v>9</v>
      </c>
      <c r="D3072" t="s">
        <v>637</v>
      </c>
      <c r="E3072" t="s">
        <v>27</v>
      </c>
      <c r="F3072" t="s">
        <v>11</v>
      </c>
      <c r="G3072" t="s">
        <v>24</v>
      </c>
      <c r="H3072" t="s">
        <v>1253</v>
      </c>
      <c r="I3072">
        <v>265.86</v>
      </c>
      <c r="J3072">
        <v>7</v>
      </c>
      <c r="K3072">
        <v>79.760000000000005</v>
      </c>
    </row>
    <row r="3073" spans="1:11" ht="16.5" x14ac:dyDescent="0.3">
      <c r="A3073" s="1">
        <v>42258</v>
      </c>
      <c r="B3073" s="5">
        <f>YEAR(Table1[[#This Row],[Order Date]])</f>
        <v>2015</v>
      </c>
      <c r="C3073" s="5">
        <f>MONTH(Table1[[#This Row],[Order Date]])</f>
        <v>9</v>
      </c>
      <c r="D3073" t="s">
        <v>912</v>
      </c>
      <c r="E3073" t="s">
        <v>149</v>
      </c>
      <c r="F3073" t="s">
        <v>34</v>
      </c>
      <c r="G3073" t="s">
        <v>47</v>
      </c>
      <c r="H3073" t="s">
        <v>1396</v>
      </c>
      <c r="I3073">
        <v>210.68</v>
      </c>
      <c r="J3073">
        <v>2</v>
      </c>
      <c r="K3073">
        <v>50.56</v>
      </c>
    </row>
    <row r="3074" spans="1:11" ht="16.5" x14ac:dyDescent="0.3">
      <c r="A3074" s="1">
        <v>42258</v>
      </c>
      <c r="B3074" s="5">
        <f>YEAR(Table1[[#This Row],[Order Date]])</f>
        <v>2015</v>
      </c>
      <c r="C3074" s="5">
        <f>MONTH(Table1[[#This Row],[Order Date]])</f>
        <v>9</v>
      </c>
      <c r="D3074" t="s">
        <v>912</v>
      </c>
      <c r="E3074" t="s">
        <v>149</v>
      </c>
      <c r="F3074" t="s">
        <v>11</v>
      </c>
      <c r="G3074" t="s">
        <v>18</v>
      </c>
      <c r="H3074" t="s">
        <v>1465</v>
      </c>
      <c r="I3074">
        <v>78.8</v>
      </c>
      <c r="J3074">
        <v>1</v>
      </c>
      <c r="K3074">
        <v>1.58</v>
      </c>
    </row>
    <row r="3075" spans="1:11" ht="16.5" x14ac:dyDescent="0.3">
      <c r="A3075" s="1">
        <v>42258</v>
      </c>
      <c r="B3075" s="5">
        <f>YEAR(Table1[[#This Row],[Order Date]])</f>
        <v>2015</v>
      </c>
      <c r="C3075" s="5">
        <f>MONTH(Table1[[#This Row],[Order Date]])</f>
        <v>9</v>
      </c>
      <c r="D3075" t="s">
        <v>912</v>
      </c>
      <c r="E3075" t="s">
        <v>149</v>
      </c>
      <c r="F3075" t="s">
        <v>39</v>
      </c>
      <c r="G3075" t="s">
        <v>52</v>
      </c>
      <c r="H3075" t="s">
        <v>2235</v>
      </c>
      <c r="I3075">
        <v>19.989999999999998</v>
      </c>
      <c r="J3075">
        <v>1</v>
      </c>
      <c r="K3075">
        <v>6.8</v>
      </c>
    </row>
    <row r="3076" spans="1:11" ht="16.5" x14ac:dyDescent="0.3">
      <c r="A3076" s="1">
        <v>42258</v>
      </c>
      <c r="B3076" s="5">
        <f>YEAR(Table1[[#This Row],[Order Date]])</f>
        <v>2015</v>
      </c>
      <c r="C3076" s="5">
        <f>MONTH(Table1[[#This Row],[Order Date]])</f>
        <v>9</v>
      </c>
      <c r="D3076" t="s">
        <v>912</v>
      </c>
      <c r="E3076" t="s">
        <v>149</v>
      </c>
      <c r="F3076" t="s">
        <v>11</v>
      </c>
      <c r="G3076" t="s">
        <v>18</v>
      </c>
      <c r="H3076" t="s">
        <v>1440</v>
      </c>
      <c r="I3076">
        <v>772.68</v>
      </c>
      <c r="J3076">
        <v>4</v>
      </c>
      <c r="K3076">
        <v>108.18</v>
      </c>
    </row>
    <row r="3077" spans="1:11" ht="16.5" x14ac:dyDescent="0.3">
      <c r="A3077" s="1">
        <v>42258</v>
      </c>
      <c r="B3077" s="5">
        <f>YEAR(Table1[[#This Row],[Order Date]])</f>
        <v>2015</v>
      </c>
      <c r="C3077" s="5">
        <f>MONTH(Table1[[#This Row],[Order Date]])</f>
        <v>9</v>
      </c>
      <c r="D3077" t="s">
        <v>583</v>
      </c>
      <c r="E3077" t="s">
        <v>278</v>
      </c>
      <c r="F3077" t="s">
        <v>34</v>
      </c>
      <c r="G3077" t="s">
        <v>47</v>
      </c>
      <c r="H3077" t="s">
        <v>2236</v>
      </c>
      <c r="I3077">
        <v>24.64</v>
      </c>
      <c r="J3077">
        <v>4</v>
      </c>
      <c r="K3077">
        <v>4</v>
      </c>
    </row>
    <row r="3078" spans="1:11" ht="16.5" x14ac:dyDescent="0.3">
      <c r="A3078" s="1">
        <v>42258</v>
      </c>
      <c r="B3078" s="5">
        <f>YEAR(Table1[[#This Row],[Order Date]])</f>
        <v>2015</v>
      </c>
      <c r="C3078" s="5">
        <f>MONTH(Table1[[#This Row],[Order Date]])</f>
        <v>9</v>
      </c>
      <c r="D3078" t="s">
        <v>2117</v>
      </c>
      <c r="E3078" t="s">
        <v>177</v>
      </c>
      <c r="F3078" t="s">
        <v>11</v>
      </c>
      <c r="G3078" t="s">
        <v>16</v>
      </c>
      <c r="H3078" t="s">
        <v>2237</v>
      </c>
      <c r="I3078">
        <v>31.05</v>
      </c>
      <c r="J3078">
        <v>3</v>
      </c>
      <c r="K3078">
        <v>14.9</v>
      </c>
    </row>
    <row r="3079" spans="1:11" ht="16.5" x14ac:dyDescent="0.3">
      <c r="A3079" s="1">
        <v>42258</v>
      </c>
      <c r="B3079" s="5">
        <f>YEAR(Table1[[#This Row],[Order Date]])</f>
        <v>2015</v>
      </c>
      <c r="C3079" s="5">
        <f>MONTH(Table1[[#This Row],[Order Date]])</f>
        <v>9</v>
      </c>
      <c r="D3079" t="s">
        <v>2117</v>
      </c>
      <c r="E3079" t="s">
        <v>177</v>
      </c>
      <c r="F3079" t="s">
        <v>34</v>
      </c>
      <c r="G3079" t="s">
        <v>47</v>
      </c>
      <c r="H3079" t="s">
        <v>1455</v>
      </c>
      <c r="I3079">
        <v>8.92</v>
      </c>
      <c r="J3079">
        <v>4</v>
      </c>
      <c r="K3079">
        <v>3.92</v>
      </c>
    </row>
    <row r="3080" spans="1:11" ht="16.5" x14ac:dyDescent="0.3">
      <c r="A3080" s="1">
        <v>42258</v>
      </c>
      <c r="B3080" s="5">
        <f>YEAR(Table1[[#This Row],[Order Date]])</f>
        <v>2015</v>
      </c>
      <c r="C3080" s="5">
        <f>MONTH(Table1[[#This Row],[Order Date]])</f>
        <v>9</v>
      </c>
      <c r="D3080" t="s">
        <v>2117</v>
      </c>
      <c r="E3080" t="s">
        <v>177</v>
      </c>
      <c r="F3080" t="s">
        <v>11</v>
      </c>
      <c r="G3080" t="s">
        <v>20</v>
      </c>
      <c r="H3080" t="s">
        <v>165</v>
      </c>
      <c r="I3080">
        <v>209.6</v>
      </c>
      <c r="J3080">
        <v>4</v>
      </c>
      <c r="K3080">
        <v>96.42</v>
      </c>
    </row>
    <row r="3081" spans="1:11" ht="16.5" x14ac:dyDescent="0.3">
      <c r="A3081" s="1">
        <v>42258</v>
      </c>
      <c r="B3081" s="5">
        <f>YEAR(Table1[[#This Row],[Order Date]])</f>
        <v>2015</v>
      </c>
      <c r="C3081" s="5">
        <f>MONTH(Table1[[#This Row],[Order Date]])</f>
        <v>9</v>
      </c>
      <c r="D3081" t="s">
        <v>2117</v>
      </c>
      <c r="E3081" t="s">
        <v>177</v>
      </c>
      <c r="F3081" t="s">
        <v>11</v>
      </c>
      <c r="G3081" t="s">
        <v>92</v>
      </c>
      <c r="H3081" t="s">
        <v>851</v>
      </c>
      <c r="I3081">
        <v>111.04</v>
      </c>
      <c r="J3081">
        <v>4</v>
      </c>
      <c r="K3081">
        <v>29.98</v>
      </c>
    </row>
    <row r="3082" spans="1:11" ht="16.5" x14ac:dyDescent="0.3">
      <c r="A3082" s="1">
        <v>42258</v>
      </c>
      <c r="B3082" s="5">
        <f>YEAR(Table1[[#This Row],[Order Date]])</f>
        <v>2015</v>
      </c>
      <c r="C3082" s="5">
        <f>MONTH(Table1[[#This Row],[Order Date]])</f>
        <v>9</v>
      </c>
      <c r="D3082" t="s">
        <v>2117</v>
      </c>
      <c r="E3082" t="s">
        <v>177</v>
      </c>
      <c r="F3082" t="s">
        <v>11</v>
      </c>
      <c r="G3082" t="s">
        <v>12</v>
      </c>
      <c r="H3082" t="s">
        <v>2238</v>
      </c>
      <c r="I3082">
        <v>38.880000000000003</v>
      </c>
      <c r="J3082">
        <v>6</v>
      </c>
      <c r="K3082">
        <v>18.66</v>
      </c>
    </row>
    <row r="3083" spans="1:11" ht="16.5" x14ac:dyDescent="0.3">
      <c r="A3083" s="1">
        <v>42259</v>
      </c>
      <c r="B3083" s="5">
        <f>YEAR(Table1[[#This Row],[Order Date]])</f>
        <v>2015</v>
      </c>
      <c r="C3083" s="5">
        <f>MONTH(Table1[[#This Row],[Order Date]])</f>
        <v>9</v>
      </c>
      <c r="D3083" t="s">
        <v>651</v>
      </c>
      <c r="E3083" t="s">
        <v>149</v>
      </c>
      <c r="F3083" t="s">
        <v>39</v>
      </c>
      <c r="G3083" t="s">
        <v>603</v>
      </c>
      <c r="H3083" t="s">
        <v>2239</v>
      </c>
      <c r="I3083">
        <v>479.98</v>
      </c>
      <c r="J3083">
        <v>2</v>
      </c>
      <c r="K3083">
        <v>60</v>
      </c>
    </row>
    <row r="3084" spans="1:11" ht="16.5" x14ac:dyDescent="0.3">
      <c r="A3084" s="1">
        <v>42259</v>
      </c>
      <c r="B3084" s="5">
        <f>YEAR(Table1[[#This Row],[Order Date]])</f>
        <v>2015</v>
      </c>
      <c r="C3084" s="5">
        <f>MONTH(Table1[[#This Row],[Order Date]])</f>
        <v>9</v>
      </c>
      <c r="D3084" t="s">
        <v>651</v>
      </c>
      <c r="E3084" t="s">
        <v>149</v>
      </c>
      <c r="F3084" t="s">
        <v>11</v>
      </c>
      <c r="G3084" t="s">
        <v>16</v>
      </c>
      <c r="H3084" t="s">
        <v>1702</v>
      </c>
      <c r="I3084">
        <v>12.6</v>
      </c>
      <c r="J3084">
        <v>4</v>
      </c>
      <c r="K3084">
        <v>6.05</v>
      </c>
    </row>
    <row r="3085" spans="1:11" ht="16.5" x14ac:dyDescent="0.3">
      <c r="A3085" s="1">
        <v>42259</v>
      </c>
      <c r="B3085" s="5">
        <f>YEAR(Table1[[#This Row],[Order Date]])</f>
        <v>2015</v>
      </c>
      <c r="C3085" s="5">
        <f>MONTH(Table1[[#This Row],[Order Date]])</f>
        <v>9</v>
      </c>
      <c r="D3085" t="s">
        <v>217</v>
      </c>
      <c r="E3085" t="s">
        <v>149</v>
      </c>
      <c r="F3085" t="s">
        <v>11</v>
      </c>
      <c r="G3085" t="s">
        <v>24</v>
      </c>
      <c r="H3085" t="s">
        <v>353</v>
      </c>
      <c r="I3085">
        <v>9.26</v>
      </c>
      <c r="J3085">
        <v>2</v>
      </c>
      <c r="K3085">
        <v>3.06</v>
      </c>
    </row>
    <row r="3086" spans="1:11" ht="16.5" x14ac:dyDescent="0.3">
      <c r="A3086" s="1">
        <v>42259</v>
      </c>
      <c r="B3086" s="5">
        <f>YEAR(Table1[[#This Row],[Order Date]])</f>
        <v>2015</v>
      </c>
      <c r="C3086" s="5">
        <f>MONTH(Table1[[#This Row],[Order Date]])</f>
        <v>9</v>
      </c>
      <c r="D3086" t="s">
        <v>217</v>
      </c>
      <c r="E3086" t="s">
        <v>149</v>
      </c>
      <c r="F3086" t="s">
        <v>11</v>
      </c>
      <c r="G3086" t="s">
        <v>18</v>
      </c>
      <c r="H3086" t="s">
        <v>1374</v>
      </c>
      <c r="I3086">
        <v>105.98</v>
      </c>
      <c r="J3086">
        <v>2</v>
      </c>
      <c r="K3086">
        <v>4.24</v>
      </c>
    </row>
    <row r="3087" spans="1:11" ht="16.5" x14ac:dyDescent="0.3">
      <c r="A3087" s="1">
        <v>42259</v>
      </c>
      <c r="B3087" s="5">
        <f>YEAR(Table1[[#This Row],[Order Date]])</f>
        <v>2015</v>
      </c>
      <c r="C3087" s="5">
        <f>MONTH(Table1[[#This Row],[Order Date]])</f>
        <v>9</v>
      </c>
      <c r="D3087" t="s">
        <v>217</v>
      </c>
      <c r="E3087" t="s">
        <v>149</v>
      </c>
      <c r="F3087" t="s">
        <v>11</v>
      </c>
      <c r="G3087" t="s">
        <v>43</v>
      </c>
      <c r="H3087" t="s">
        <v>1796</v>
      </c>
      <c r="I3087">
        <v>1.24</v>
      </c>
      <c r="J3087">
        <v>1</v>
      </c>
      <c r="K3087">
        <v>0.57999999999999996</v>
      </c>
    </row>
    <row r="3088" spans="1:11" ht="16.5" x14ac:dyDescent="0.3">
      <c r="A3088" s="1">
        <v>42259</v>
      </c>
      <c r="B3088" s="5">
        <f>YEAR(Table1[[#This Row],[Order Date]])</f>
        <v>2015</v>
      </c>
      <c r="C3088" s="5">
        <f>MONTH(Table1[[#This Row],[Order Date]])</f>
        <v>9</v>
      </c>
      <c r="D3088" t="s">
        <v>217</v>
      </c>
      <c r="E3088" t="s">
        <v>149</v>
      </c>
      <c r="F3088" t="s">
        <v>11</v>
      </c>
      <c r="G3088" t="s">
        <v>16</v>
      </c>
      <c r="H3088" t="s">
        <v>1716</v>
      </c>
      <c r="I3088">
        <v>20.7</v>
      </c>
      <c r="J3088">
        <v>2</v>
      </c>
      <c r="K3088">
        <v>9.94</v>
      </c>
    </row>
    <row r="3089" spans="1:11" ht="16.5" x14ac:dyDescent="0.3">
      <c r="A3089" s="1">
        <v>42259</v>
      </c>
      <c r="B3089" s="5">
        <f>YEAR(Table1[[#This Row],[Order Date]])</f>
        <v>2015</v>
      </c>
      <c r="C3089" s="5">
        <f>MONTH(Table1[[#This Row],[Order Date]])</f>
        <v>9</v>
      </c>
      <c r="D3089" t="s">
        <v>217</v>
      </c>
      <c r="E3089" t="s">
        <v>149</v>
      </c>
      <c r="F3089" t="s">
        <v>11</v>
      </c>
      <c r="G3089" t="s">
        <v>12</v>
      </c>
      <c r="H3089" t="s">
        <v>2240</v>
      </c>
      <c r="I3089">
        <v>28.9</v>
      </c>
      <c r="J3089">
        <v>5</v>
      </c>
      <c r="K3089">
        <v>14.16</v>
      </c>
    </row>
    <row r="3090" spans="1:11" ht="16.5" x14ac:dyDescent="0.3">
      <c r="A3090" s="1">
        <v>42259</v>
      </c>
      <c r="B3090" s="5">
        <f>YEAR(Table1[[#This Row],[Order Date]])</f>
        <v>2015</v>
      </c>
      <c r="C3090" s="5">
        <f>MONTH(Table1[[#This Row],[Order Date]])</f>
        <v>9</v>
      </c>
      <c r="D3090" t="s">
        <v>217</v>
      </c>
      <c r="E3090" t="s">
        <v>149</v>
      </c>
      <c r="F3090" t="s">
        <v>11</v>
      </c>
      <c r="G3090" t="s">
        <v>63</v>
      </c>
      <c r="H3090" t="s">
        <v>98</v>
      </c>
      <c r="I3090">
        <v>27.18</v>
      </c>
      <c r="J3090">
        <v>1</v>
      </c>
      <c r="K3090">
        <v>12.77</v>
      </c>
    </row>
    <row r="3091" spans="1:11" ht="16.5" x14ac:dyDescent="0.3">
      <c r="A3091" s="1">
        <v>42259</v>
      </c>
      <c r="B3091" s="5">
        <f>YEAR(Table1[[#This Row],[Order Date]])</f>
        <v>2015</v>
      </c>
      <c r="C3091" s="5">
        <f>MONTH(Table1[[#This Row],[Order Date]])</f>
        <v>9</v>
      </c>
      <c r="D3091" t="s">
        <v>1831</v>
      </c>
      <c r="E3091" t="s">
        <v>164</v>
      </c>
      <c r="F3091" t="s">
        <v>39</v>
      </c>
      <c r="G3091" t="s">
        <v>52</v>
      </c>
      <c r="H3091" t="s">
        <v>1243</v>
      </c>
      <c r="I3091">
        <v>21.98</v>
      </c>
      <c r="J3091">
        <v>2</v>
      </c>
      <c r="K3091">
        <v>8.57</v>
      </c>
    </row>
    <row r="3092" spans="1:11" ht="16.5" x14ac:dyDescent="0.3">
      <c r="A3092" s="1">
        <v>42260</v>
      </c>
      <c r="B3092" s="5">
        <f>YEAR(Table1[[#This Row],[Order Date]])</f>
        <v>2015</v>
      </c>
      <c r="C3092" s="5">
        <f>MONTH(Table1[[#This Row],[Order Date]])</f>
        <v>9</v>
      </c>
      <c r="D3092" t="s">
        <v>1459</v>
      </c>
      <c r="E3092" t="s">
        <v>129</v>
      </c>
      <c r="F3092" t="s">
        <v>39</v>
      </c>
      <c r="G3092" t="s">
        <v>52</v>
      </c>
      <c r="H3092" t="s">
        <v>1008</v>
      </c>
      <c r="I3092">
        <v>199.96</v>
      </c>
      <c r="J3092">
        <v>4</v>
      </c>
      <c r="K3092">
        <v>16</v>
      </c>
    </row>
    <row r="3093" spans="1:11" ht="16.5" x14ac:dyDescent="0.3">
      <c r="A3093" s="1">
        <v>42260</v>
      </c>
      <c r="B3093" s="5">
        <f>YEAR(Table1[[#This Row],[Order Date]])</f>
        <v>2015</v>
      </c>
      <c r="C3093" s="5">
        <f>MONTH(Table1[[#This Row],[Order Date]])</f>
        <v>9</v>
      </c>
      <c r="D3093" t="s">
        <v>1459</v>
      </c>
      <c r="E3093" t="s">
        <v>129</v>
      </c>
      <c r="F3093" t="s">
        <v>34</v>
      </c>
      <c r="G3093" t="s">
        <v>35</v>
      </c>
      <c r="H3093" t="s">
        <v>660</v>
      </c>
      <c r="I3093">
        <v>1516.2</v>
      </c>
      <c r="J3093">
        <v>7</v>
      </c>
      <c r="K3093">
        <v>394.21</v>
      </c>
    </row>
    <row r="3094" spans="1:11" ht="16.5" x14ac:dyDescent="0.3">
      <c r="A3094" s="1">
        <v>42260</v>
      </c>
      <c r="B3094" s="5">
        <f>YEAR(Table1[[#This Row],[Order Date]])</f>
        <v>2015</v>
      </c>
      <c r="C3094" s="5">
        <f>MONTH(Table1[[#This Row],[Order Date]])</f>
        <v>9</v>
      </c>
      <c r="D3094" t="s">
        <v>592</v>
      </c>
      <c r="E3094" t="s">
        <v>23</v>
      </c>
      <c r="F3094" t="s">
        <v>11</v>
      </c>
      <c r="G3094" t="s">
        <v>20</v>
      </c>
      <c r="H3094" t="s">
        <v>467</v>
      </c>
      <c r="I3094">
        <v>2.41</v>
      </c>
      <c r="J3094">
        <v>1</v>
      </c>
      <c r="K3094">
        <v>-2.0099999999999998</v>
      </c>
    </row>
    <row r="3095" spans="1:11" ht="16.5" x14ac:dyDescent="0.3">
      <c r="A3095" s="1">
        <v>42260</v>
      </c>
      <c r="B3095" s="5">
        <f>YEAR(Table1[[#This Row],[Order Date]])</f>
        <v>2015</v>
      </c>
      <c r="C3095" s="5">
        <f>MONTH(Table1[[#This Row],[Order Date]])</f>
        <v>9</v>
      </c>
      <c r="D3095" t="s">
        <v>2112</v>
      </c>
      <c r="E3095" t="s">
        <v>30</v>
      </c>
      <c r="F3095" t="s">
        <v>34</v>
      </c>
      <c r="G3095" t="s">
        <v>47</v>
      </c>
      <c r="H3095" t="s">
        <v>1775</v>
      </c>
      <c r="I3095">
        <v>129.93</v>
      </c>
      <c r="J3095">
        <v>3</v>
      </c>
      <c r="K3095">
        <v>12.99</v>
      </c>
    </row>
    <row r="3096" spans="1:11" ht="16.5" x14ac:dyDescent="0.3">
      <c r="A3096" s="1">
        <v>42260</v>
      </c>
      <c r="B3096" s="5">
        <f>YEAR(Table1[[#This Row],[Order Date]])</f>
        <v>2015</v>
      </c>
      <c r="C3096" s="5">
        <f>MONTH(Table1[[#This Row],[Order Date]])</f>
        <v>9</v>
      </c>
      <c r="D3096" t="s">
        <v>2112</v>
      </c>
      <c r="E3096" t="s">
        <v>30</v>
      </c>
      <c r="F3096" t="s">
        <v>11</v>
      </c>
      <c r="G3096" t="s">
        <v>12</v>
      </c>
      <c r="H3096" t="s">
        <v>747</v>
      </c>
      <c r="I3096">
        <v>69.930000000000007</v>
      </c>
      <c r="J3096">
        <v>7</v>
      </c>
      <c r="K3096">
        <v>31.47</v>
      </c>
    </row>
    <row r="3097" spans="1:11" ht="16.5" x14ac:dyDescent="0.3">
      <c r="A3097" s="1">
        <v>42260</v>
      </c>
      <c r="B3097" s="5">
        <f>YEAR(Table1[[#This Row],[Order Date]])</f>
        <v>2015</v>
      </c>
      <c r="C3097" s="5">
        <f>MONTH(Table1[[#This Row],[Order Date]])</f>
        <v>9</v>
      </c>
      <c r="D3097" t="s">
        <v>1005</v>
      </c>
      <c r="E3097" t="s">
        <v>15</v>
      </c>
      <c r="F3097" t="s">
        <v>11</v>
      </c>
      <c r="G3097" t="s">
        <v>63</v>
      </c>
      <c r="H3097" t="s">
        <v>64</v>
      </c>
      <c r="I3097">
        <v>7.82</v>
      </c>
      <c r="J3097">
        <v>1</v>
      </c>
      <c r="K3097">
        <v>2.93</v>
      </c>
    </row>
    <row r="3098" spans="1:11" ht="16.5" x14ac:dyDescent="0.3">
      <c r="A3098" s="1">
        <v>42260</v>
      </c>
      <c r="B3098" s="5">
        <f>YEAR(Table1[[#This Row],[Order Date]])</f>
        <v>2015</v>
      </c>
      <c r="C3098" s="5">
        <f>MONTH(Table1[[#This Row],[Order Date]])</f>
        <v>9</v>
      </c>
      <c r="D3098" t="s">
        <v>1005</v>
      </c>
      <c r="E3098" t="s">
        <v>15</v>
      </c>
      <c r="F3098" t="s">
        <v>34</v>
      </c>
      <c r="G3098" t="s">
        <v>35</v>
      </c>
      <c r="H3098" t="s">
        <v>1066</v>
      </c>
      <c r="I3098">
        <v>170.07</v>
      </c>
      <c r="J3098">
        <v>4</v>
      </c>
      <c r="K3098">
        <v>-12.15</v>
      </c>
    </row>
    <row r="3099" spans="1:11" ht="16.5" x14ac:dyDescent="0.3">
      <c r="A3099" s="1">
        <v>42260</v>
      </c>
      <c r="B3099" s="5">
        <f>YEAR(Table1[[#This Row],[Order Date]])</f>
        <v>2015</v>
      </c>
      <c r="C3099" s="5">
        <f>MONTH(Table1[[#This Row],[Order Date]])</f>
        <v>9</v>
      </c>
      <c r="D3099" t="s">
        <v>1528</v>
      </c>
      <c r="E3099" t="s">
        <v>245</v>
      </c>
      <c r="F3099" t="s">
        <v>11</v>
      </c>
      <c r="G3099" t="s">
        <v>20</v>
      </c>
      <c r="H3099" t="s">
        <v>2241</v>
      </c>
      <c r="I3099">
        <v>13.09</v>
      </c>
      <c r="J3099">
        <v>4</v>
      </c>
      <c r="K3099">
        <v>-10.039999999999999</v>
      </c>
    </row>
    <row r="3100" spans="1:11" ht="16.5" x14ac:dyDescent="0.3">
      <c r="A3100" s="1">
        <v>42260</v>
      </c>
      <c r="B3100" s="5">
        <f>YEAR(Table1[[#This Row],[Order Date]])</f>
        <v>2015</v>
      </c>
      <c r="C3100" s="5">
        <f>MONTH(Table1[[#This Row],[Order Date]])</f>
        <v>9</v>
      </c>
      <c r="D3100" t="s">
        <v>2242</v>
      </c>
      <c r="E3100" t="s">
        <v>27</v>
      </c>
      <c r="F3100" t="s">
        <v>34</v>
      </c>
      <c r="G3100" t="s">
        <v>47</v>
      </c>
      <c r="H3100" t="s">
        <v>2015</v>
      </c>
      <c r="I3100">
        <v>131.88</v>
      </c>
      <c r="J3100">
        <v>7</v>
      </c>
      <c r="K3100">
        <v>55.39</v>
      </c>
    </row>
    <row r="3101" spans="1:11" ht="16.5" x14ac:dyDescent="0.3">
      <c r="A3101" s="1">
        <v>42260</v>
      </c>
      <c r="B3101" s="5">
        <f>YEAR(Table1[[#This Row],[Order Date]])</f>
        <v>2015</v>
      </c>
      <c r="C3101" s="5">
        <f>MONTH(Table1[[#This Row],[Order Date]])</f>
        <v>9</v>
      </c>
      <c r="D3101" t="s">
        <v>2242</v>
      </c>
      <c r="E3101" t="s">
        <v>27</v>
      </c>
      <c r="F3101" t="s">
        <v>11</v>
      </c>
      <c r="G3101" t="s">
        <v>20</v>
      </c>
      <c r="H3101" t="s">
        <v>579</v>
      </c>
      <c r="I3101">
        <v>25.03</v>
      </c>
      <c r="J3101">
        <v>3</v>
      </c>
      <c r="K3101">
        <v>7.82</v>
      </c>
    </row>
    <row r="3102" spans="1:11" ht="16.5" x14ac:dyDescent="0.3">
      <c r="A3102" s="1">
        <v>42260</v>
      </c>
      <c r="B3102" s="5">
        <f>YEAR(Table1[[#This Row],[Order Date]])</f>
        <v>2015</v>
      </c>
      <c r="C3102" s="5">
        <f>MONTH(Table1[[#This Row],[Order Date]])</f>
        <v>9</v>
      </c>
      <c r="D3102" t="s">
        <v>2242</v>
      </c>
      <c r="E3102" t="s">
        <v>27</v>
      </c>
      <c r="F3102" t="s">
        <v>34</v>
      </c>
      <c r="G3102" t="s">
        <v>35</v>
      </c>
      <c r="H3102" t="s">
        <v>918</v>
      </c>
      <c r="I3102">
        <v>717.72</v>
      </c>
      <c r="J3102">
        <v>3</v>
      </c>
      <c r="K3102">
        <v>71.77</v>
      </c>
    </row>
    <row r="3103" spans="1:11" ht="16.5" x14ac:dyDescent="0.3">
      <c r="A3103" s="1">
        <v>42260</v>
      </c>
      <c r="B3103" s="5">
        <f>YEAR(Table1[[#This Row],[Order Date]])</f>
        <v>2015</v>
      </c>
      <c r="C3103" s="5">
        <f>MONTH(Table1[[#This Row],[Order Date]])</f>
        <v>9</v>
      </c>
      <c r="D3103" t="s">
        <v>2242</v>
      </c>
      <c r="E3103" t="s">
        <v>27</v>
      </c>
      <c r="F3103" t="s">
        <v>34</v>
      </c>
      <c r="G3103" t="s">
        <v>47</v>
      </c>
      <c r="H3103" t="s">
        <v>1639</v>
      </c>
      <c r="I3103">
        <v>207.35</v>
      </c>
      <c r="J3103">
        <v>5</v>
      </c>
      <c r="K3103">
        <v>24.88</v>
      </c>
    </row>
    <row r="3104" spans="1:11" ht="16.5" x14ac:dyDescent="0.3">
      <c r="A3104" s="1">
        <v>42260</v>
      </c>
      <c r="B3104" s="5">
        <f>YEAR(Table1[[#This Row],[Order Date]])</f>
        <v>2015</v>
      </c>
      <c r="C3104" s="5">
        <f>MONTH(Table1[[#This Row],[Order Date]])</f>
        <v>9</v>
      </c>
      <c r="D3104" t="s">
        <v>2242</v>
      </c>
      <c r="E3104" t="s">
        <v>27</v>
      </c>
      <c r="F3104" t="s">
        <v>34</v>
      </c>
      <c r="G3104" t="s">
        <v>47</v>
      </c>
      <c r="H3104" t="s">
        <v>1020</v>
      </c>
      <c r="I3104">
        <v>44.67</v>
      </c>
      <c r="J3104">
        <v>3</v>
      </c>
      <c r="K3104">
        <v>12.06</v>
      </c>
    </row>
    <row r="3105" spans="1:11" ht="16.5" x14ac:dyDescent="0.3">
      <c r="A3105" s="1">
        <v>42260</v>
      </c>
      <c r="B3105" s="5">
        <f>YEAR(Table1[[#This Row],[Order Date]])</f>
        <v>2015</v>
      </c>
      <c r="C3105" s="5">
        <f>MONTH(Table1[[#This Row],[Order Date]])</f>
        <v>9</v>
      </c>
      <c r="D3105" t="s">
        <v>2242</v>
      </c>
      <c r="E3105" t="s">
        <v>27</v>
      </c>
      <c r="F3105" t="s">
        <v>11</v>
      </c>
      <c r="G3105" t="s">
        <v>12</v>
      </c>
      <c r="H3105" t="s">
        <v>2243</v>
      </c>
      <c r="I3105">
        <v>209.7</v>
      </c>
      <c r="J3105">
        <v>2</v>
      </c>
      <c r="K3105">
        <v>100.66</v>
      </c>
    </row>
    <row r="3106" spans="1:11" ht="16.5" x14ac:dyDescent="0.3">
      <c r="A3106" s="1">
        <v>42261</v>
      </c>
      <c r="B3106" s="5">
        <f>YEAR(Table1[[#This Row],[Order Date]])</f>
        <v>2015</v>
      </c>
      <c r="C3106" s="5">
        <f>MONTH(Table1[[#This Row],[Order Date]])</f>
        <v>9</v>
      </c>
      <c r="D3106" t="s">
        <v>383</v>
      </c>
      <c r="E3106" t="s">
        <v>296</v>
      </c>
      <c r="F3106" t="s">
        <v>34</v>
      </c>
      <c r="G3106" t="s">
        <v>145</v>
      </c>
      <c r="H3106" t="s">
        <v>1496</v>
      </c>
      <c r="I3106">
        <v>912.75</v>
      </c>
      <c r="J3106">
        <v>5</v>
      </c>
      <c r="K3106">
        <v>118.66</v>
      </c>
    </row>
    <row r="3107" spans="1:11" ht="16.5" x14ac:dyDescent="0.3">
      <c r="A3107" s="1">
        <v>42261</v>
      </c>
      <c r="B3107" s="5">
        <f>YEAR(Table1[[#This Row],[Order Date]])</f>
        <v>2015</v>
      </c>
      <c r="C3107" s="5">
        <f>MONTH(Table1[[#This Row],[Order Date]])</f>
        <v>9</v>
      </c>
      <c r="D3107" t="s">
        <v>1249</v>
      </c>
      <c r="E3107" t="s">
        <v>27</v>
      </c>
      <c r="F3107" t="s">
        <v>34</v>
      </c>
      <c r="G3107" t="s">
        <v>145</v>
      </c>
      <c r="H3107" t="s">
        <v>728</v>
      </c>
      <c r="I3107">
        <v>170.14</v>
      </c>
      <c r="J3107">
        <v>3</v>
      </c>
      <c r="K3107">
        <v>-8.51</v>
      </c>
    </row>
    <row r="3108" spans="1:11" ht="16.5" x14ac:dyDescent="0.3">
      <c r="A3108" s="1">
        <v>42261</v>
      </c>
      <c r="B3108" s="5">
        <f>YEAR(Table1[[#This Row],[Order Date]])</f>
        <v>2015</v>
      </c>
      <c r="C3108" s="5">
        <f>MONTH(Table1[[#This Row],[Order Date]])</f>
        <v>9</v>
      </c>
      <c r="D3108" t="s">
        <v>1948</v>
      </c>
      <c r="E3108" t="s">
        <v>70</v>
      </c>
      <c r="F3108" t="s">
        <v>11</v>
      </c>
      <c r="G3108" t="s">
        <v>18</v>
      </c>
      <c r="H3108" t="s">
        <v>729</v>
      </c>
      <c r="I3108">
        <v>269.49</v>
      </c>
      <c r="J3108">
        <v>3</v>
      </c>
      <c r="K3108">
        <v>5.39</v>
      </c>
    </row>
    <row r="3109" spans="1:11" ht="16.5" x14ac:dyDescent="0.3">
      <c r="A3109" s="1">
        <v>42261</v>
      </c>
      <c r="B3109" s="5">
        <f>YEAR(Table1[[#This Row],[Order Date]])</f>
        <v>2015</v>
      </c>
      <c r="C3109" s="5">
        <f>MONTH(Table1[[#This Row],[Order Date]])</f>
        <v>9</v>
      </c>
      <c r="D3109" t="s">
        <v>366</v>
      </c>
      <c r="E3109" t="s">
        <v>149</v>
      </c>
      <c r="F3109" t="s">
        <v>11</v>
      </c>
      <c r="G3109" t="s">
        <v>18</v>
      </c>
      <c r="H3109" t="s">
        <v>374</v>
      </c>
      <c r="I3109">
        <v>991.2</v>
      </c>
      <c r="J3109">
        <v>6</v>
      </c>
      <c r="K3109">
        <v>257.70999999999998</v>
      </c>
    </row>
    <row r="3110" spans="1:11" ht="16.5" x14ac:dyDescent="0.3">
      <c r="A3110" s="1">
        <v>42261</v>
      </c>
      <c r="B3110" s="5">
        <f>YEAR(Table1[[#This Row],[Order Date]])</f>
        <v>2015</v>
      </c>
      <c r="C3110" s="5">
        <f>MONTH(Table1[[#This Row],[Order Date]])</f>
        <v>9</v>
      </c>
      <c r="D3110" t="s">
        <v>366</v>
      </c>
      <c r="E3110" t="s">
        <v>149</v>
      </c>
      <c r="F3110" t="s">
        <v>39</v>
      </c>
      <c r="G3110" t="s">
        <v>603</v>
      </c>
      <c r="H3110" t="s">
        <v>1089</v>
      </c>
      <c r="I3110">
        <v>879.98</v>
      </c>
      <c r="J3110">
        <v>2</v>
      </c>
      <c r="K3110">
        <v>329.99</v>
      </c>
    </row>
    <row r="3111" spans="1:11" ht="16.5" x14ac:dyDescent="0.3">
      <c r="A3111" s="1">
        <v>42261</v>
      </c>
      <c r="B3111" s="5">
        <f>YEAR(Table1[[#This Row],[Order Date]])</f>
        <v>2015</v>
      </c>
      <c r="C3111" s="5">
        <f>MONTH(Table1[[#This Row],[Order Date]])</f>
        <v>9</v>
      </c>
      <c r="D3111" t="s">
        <v>366</v>
      </c>
      <c r="E3111" t="s">
        <v>149</v>
      </c>
      <c r="F3111" t="s">
        <v>11</v>
      </c>
      <c r="G3111" t="s">
        <v>20</v>
      </c>
      <c r="H3111" t="s">
        <v>205</v>
      </c>
      <c r="I3111">
        <v>12.96</v>
      </c>
      <c r="J3111">
        <v>9</v>
      </c>
      <c r="K3111">
        <v>4.54</v>
      </c>
    </row>
    <row r="3112" spans="1:11" ht="16.5" x14ac:dyDescent="0.3">
      <c r="A3112" s="1">
        <v>42261</v>
      </c>
      <c r="B3112" s="5">
        <f>YEAR(Table1[[#This Row],[Order Date]])</f>
        <v>2015</v>
      </c>
      <c r="C3112" s="5">
        <f>MONTH(Table1[[#This Row],[Order Date]])</f>
        <v>9</v>
      </c>
      <c r="D3112" t="s">
        <v>2174</v>
      </c>
      <c r="E3112" t="s">
        <v>395</v>
      </c>
      <c r="F3112" t="s">
        <v>11</v>
      </c>
      <c r="G3112" t="s">
        <v>20</v>
      </c>
      <c r="H3112" t="s">
        <v>1280</v>
      </c>
      <c r="I3112">
        <v>25.9</v>
      </c>
      <c r="J3112">
        <v>5</v>
      </c>
      <c r="K3112">
        <v>12.69</v>
      </c>
    </row>
    <row r="3113" spans="1:11" ht="16.5" x14ac:dyDescent="0.3">
      <c r="A3113" s="1">
        <v>42262</v>
      </c>
      <c r="B3113" s="5">
        <f>YEAR(Table1[[#This Row],[Order Date]])</f>
        <v>2015</v>
      </c>
      <c r="C3113" s="5">
        <f>MONTH(Table1[[#This Row],[Order Date]])</f>
        <v>9</v>
      </c>
      <c r="D3113" t="s">
        <v>1696</v>
      </c>
      <c r="E3113" t="s">
        <v>123</v>
      </c>
      <c r="F3113" t="s">
        <v>11</v>
      </c>
      <c r="G3113" t="s">
        <v>12</v>
      </c>
      <c r="H3113" t="s">
        <v>1096</v>
      </c>
      <c r="I3113">
        <v>15.55</v>
      </c>
      <c r="J3113">
        <v>3</v>
      </c>
      <c r="K3113">
        <v>5.44</v>
      </c>
    </row>
    <row r="3114" spans="1:11" ht="16.5" x14ac:dyDescent="0.3">
      <c r="A3114" s="1">
        <v>42262</v>
      </c>
      <c r="B3114" s="5">
        <f>YEAR(Table1[[#This Row],[Order Date]])</f>
        <v>2015</v>
      </c>
      <c r="C3114" s="5">
        <f>MONTH(Table1[[#This Row],[Order Date]])</f>
        <v>9</v>
      </c>
      <c r="D3114" t="s">
        <v>1696</v>
      </c>
      <c r="E3114" t="s">
        <v>123</v>
      </c>
      <c r="F3114" t="s">
        <v>34</v>
      </c>
      <c r="G3114" t="s">
        <v>47</v>
      </c>
      <c r="H3114" t="s">
        <v>117</v>
      </c>
      <c r="I3114">
        <v>15.71</v>
      </c>
      <c r="J3114">
        <v>4</v>
      </c>
      <c r="K3114">
        <v>2.5499999999999998</v>
      </c>
    </row>
    <row r="3115" spans="1:11" ht="16.5" x14ac:dyDescent="0.3">
      <c r="A3115" s="1">
        <v>42262</v>
      </c>
      <c r="B3115" s="5">
        <f>YEAR(Table1[[#This Row],[Order Date]])</f>
        <v>2015</v>
      </c>
      <c r="C3115" s="5">
        <f>MONTH(Table1[[#This Row],[Order Date]])</f>
        <v>9</v>
      </c>
      <c r="D3115" t="s">
        <v>1696</v>
      </c>
      <c r="E3115" t="s">
        <v>123</v>
      </c>
      <c r="F3115" t="s">
        <v>11</v>
      </c>
      <c r="G3115" t="s">
        <v>18</v>
      </c>
      <c r="H3115" t="s">
        <v>1331</v>
      </c>
      <c r="I3115">
        <v>24.67</v>
      </c>
      <c r="J3115">
        <v>2</v>
      </c>
      <c r="K3115">
        <v>2.16</v>
      </c>
    </row>
    <row r="3116" spans="1:11" ht="16.5" x14ac:dyDescent="0.3">
      <c r="A3116" s="1">
        <v>42262</v>
      </c>
      <c r="B3116" s="5">
        <f>YEAR(Table1[[#This Row],[Order Date]])</f>
        <v>2015</v>
      </c>
      <c r="C3116" s="5">
        <f>MONTH(Table1[[#This Row],[Order Date]])</f>
        <v>9</v>
      </c>
      <c r="D3116" t="s">
        <v>1696</v>
      </c>
      <c r="E3116" t="s">
        <v>123</v>
      </c>
      <c r="F3116" t="s">
        <v>34</v>
      </c>
      <c r="G3116" t="s">
        <v>47</v>
      </c>
      <c r="H3116" t="s">
        <v>2040</v>
      </c>
      <c r="I3116">
        <v>55.97</v>
      </c>
      <c r="J3116">
        <v>1</v>
      </c>
      <c r="K3116">
        <v>-2.1</v>
      </c>
    </row>
    <row r="3117" spans="1:11" ht="16.5" x14ac:dyDescent="0.3">
      <c r="A3117" s="1">
        <v>42262</v>
      </c>
      <c r="B3117" s="5">
        <f>YEAR(Table1[[#This Row],[Order Date]])</f>
        <v>2015</v>
      </c>
      <c r="C3117" s="5">
        <f>MONTH(Table1[[#This Row],[Order Date]])</f>
        <v>9</v>
      </c>
      <c r="D3117" t="s">
        <v>630</v>
      </c>
      <c r="E3117" t="s">
        <v>129</v>
      </c>
      <c r="F3117" t="s">
        <v>11</v>
      </c>
      <c r="G3117" t="s">
        <v>18</v>
      </c>
      <c r="H3117" t="s">
        <v>68</v>
      </c>
      <c r="I3117">
        <v>190.86</v>
      </c>
      <c r="J3117">
        <v>2</v>
      </c>
      <c r="K3117">
        <v>11.45</v>
      </c>
    </row>
    <row r="3118" spans="1:11" ht="16.5" x14ac:dyDescent="0.3">
      <c r="A3118" s="1">
        <v>42262</v>
      </c>
      <c r="B3118" s="5">
        <f>YEAR(Table1[[#This Row],[Order Date]])</f>
        <v>2015</v>
      </c>
      <c r="C3118" s="5">
        <f>MONTH(Table1[[#This Row],[Order Date]])</f>
        <v>9</v>
      </c>
      <c r="D3118" t="s">
        <v>630</v>
      </c>
      <c r="E3118" t="s">
        <v>129</v>
      </c>
      <c r="F3118" t="s">
        <v>11</v>
      </c>
      <c r="G3118" t="s">
        <v>24</v>
      </c>
      <c r="H3118" t="s">
        <v>2233</v>
      </c>
      <c r="I3118">
        <v>24.32</v>
      </c>
      <c r="J3118">
        <v>8</v>
      </c>
      <c r="K3118">
        <v>8.27</v>
      </c>
    </row>
    <row r="3119" spans="1:11" ht="16.5" x14ac:dyDescent="0.3">
      <c r="A3119" s="1">
        <v>42262</v>
      </c>
      <c r="B3119" s="5">
        <f>YEAR(Table1[[#This Row],[Order Date]])</f>
        <v>2015</v>
      </c>
      <c r="C3119" s="5">
        <f>MONTH(Table1[[#This Row],[Order Date]])</f>
        <v>9</v>
      </c>
      <c r="D3119" t="s">
        <v>2244</v>
      </c>
      <c r="E3119" t="s">
        <v>149</v>
      </c>
      <c r="F3119" t="s">
        <v>11</v>
      </c>
      <c r="G3119" t="s">
        <v>20</v>
      </c>
      <c r="H3119" t="s">
        <v>2075</v>
      </c>
      <c r="I3119">
        <v>79.87</v>
      </c>
      <c r="J3119">
        <v>3</v>
      </c>
      <c r="K3119">
        <v>29.95</v>
      </c>
    </row>
    <row r="3120" spans="1:11" ht="16.5" x14ac:dyDescent="0.3">
      <c r="A3120" s="1">
        <v>42262</v>
      </c>
      <c r="B3120" s="5">
        <f>YEAR(Table1[[#This Row],[Order Date]])</f>
        <v>2015</v>
      </c>
      <c r="C3120" s="5">
        <f>MONTH(Table1[[#This Row],[Order Date]])</f>
        <v>9</v>
      </c>
      <c r="D3120" t="s">
        <v>2244</v>
      </c>
      <c r="E3120" t="s">
        <v>149</v>
      </c>
      <c r="F3120" t="s">
        <v>34</v>
      </c>
      <c r="G3120" t="s">
        <v>74</v>
      </c>
      <c r="H3120" t="s">
        <v>2161</v>
      </c>
      <c r="I3120">
        <v>46.38</v>
      </c>
      <c r="J3120">
        <v>1</v>
      </c>
      <c r="K3120">
        <v>1.1599999999999999</v>
      </c>
    </row>
    <row r="3121" spans="1:11" ht="16.5" x14ac:dyDescent="0.3">
      <c r="A3121" s="1">
        <v>42262</v>
      </c>
      <c r="B3121" s="5">
        <f>YEAR(Table1[[#This Row],[Order Date]])</f>
        <v>2015</v>
      </c>
      <c r="C3121" s="5">
        <f>MONTH(Table1[[#This Row],[Order Date]])</f>
        <v>9</v>
      </c>
      <c r="D3121" t="s">
        <v>2244</v>
      </c>
      <c r="E3121" t="s">
        <v>149</v>
      </c>
      <c r="F3121" t="s">
        <v>11</v>
      </c>
      <c r="G3121" t="s">
        <v>12</v>
      </c>
      <c r="H3121" t="s">
        <v>328</v>
      </c>
      <c r="I3121">
        <v>12.96</v>
      </c>
      <c r="J3121">
        <v>2</v>
      </c>
      <c r="K3121">
        <v>6.22</v>
      </c>
    </row>
    <row r="3122" spans="1:11" ht="16.5" x14ac:dyDescent="0.3">
      <c r="A3122" s="1">
        <v>42262</v>
      </c>
      <c r="B3122" s="5">
        <f>YEAR(Table1[[#This Row],[Order Date]])</f>
        <v>2015</v>
      </c>
      <c r="C3122" s="5">
        <f>MONTH(Table1[[#This Row],[Order Date]])</f>
        <v>9</v>
      </c>
      <c r="D3122" t="s">
        <v>848</v>
      </c>
      <c r="E3122" t="s">
        <v>488</v>
      </c>
      <c r="F3122" t="s">
        <v>34</v>
      </c>
      <c r="G3122" t="s">
        <v>145</v>
      </c>
      <c r="H3122" t="s">
        <v>1189</v>
      </c>
      <c r="I3122">
        <v>801.96</v>
      </c>
      <c r="J3122">
        <v>2</v>
      </c>
      <c r="K3122">
        <v>200.49</v>
      </c>
    </row>
    <row r="3123" spans="1:11" ht="16.5" x14ac:dyDescent="0.3">
      <c r="A3123" s="1">
        <v>42262</v>
      </c>
      <c r="B3123" s="5">
        <f>YEAR(Table1[[#This Row],[Order Date]])</f>
        <v>2015</v>
      </c>
      <c r="C3123" s="5">
        <f>MONTH(Table1[[#This Row],[Order Date]])</f>
        <v>9</v>
      </c>
      <c r="D3123" t="s">
        <v>848</v>
      </c>
      <c r="E3123" t="s">
        <v>488</v>
      </c>
      <c r="F3123" t="s">
        <v>39</v>
      </c>
      <c r="G3123" t="s">
        <v>40</v>
      </c>
      <c r="H3123" t="s">
        <v>2245</v>
      </c>
      <c r="I3123">
        <v>59.97</v>
      </c>
      <c r="J3123">
        <v>3</v>
      </c>
      <c r="K3123">
        <v>0</v>
      </c>
    </row>
    <row r="3124" spans="1:11" ht="16.5" x14ac:dyDescent="0.3">
      <c r="A3124" s="1">
        <v>42262</v>
      </c>
      <c r="B3124" s="5">
        <f>YEAR(Table1[[#This Row],[Order Date]])</f>
        <v>2015</v>
      </c>
      <c r="C3124" s="5">
        <f>MONTH(Table1[[#This Row],[Order Date]])</f>
        <v>9</v>
      </c>
      <c r="D3124" t="s">
        <v>848</v>
      </c>
      <c r="E3124" t="s">
        <v>488</v>
      </c>
      <c r="F3124" t="s">
        <v>34</v>
      </c>
      <c r="G3124" t="s">
        <v>35</v>
      </c>
      <c r="H3124" t="s">
        <v>2159</v>
      </c>
      <c r="I3124">
        <v>1056.8599999999999</v>
      </c>
      <c r="J3124">
        <v>7</v>
      </c>
      <c r="K3124">
        <v>306.49</v>
      </c>
    </row>
    <row r="3125" spans="1:11" ht="16.5" x14ac:dyDescent="0.3">
      <c r="A3125" s="1">
        <v>42262</v>
      </c>
      <c r="B3125" s="5">
        <f>YEAR(Table1[[#This Row],[Order Date]])</f>
        <v>2015</v>
      </c>
      <c r="C3125" s="5">
        <f>MONTH(Table1[[#This Row],[Order Date]])</f>
        <v>9</v>
      </c>
      <c r="D3125" t="s">
        <v>2246</v>
      </c>
      <c r="E3125" t="s">
        <v>23</v>
      </c>
      <c r="F3125" t="s">
        <v>11</v>
      </c>
      <c r="G3125" t="s">
        <v>20</v>
      </c>
      <c r="H3125" t="s">
        <v>929</v>
      </c>
      <c r="I3125">
        <v>3.58</v>
      </c>
      <c r="J3125">
        <v>4</v>
      </c>
      <c r="K3125">
        <v>-2.86</v>
      </c>
    </row>
    <row r="3126" spans="1:11" ht="16.5" x14ac:dyDescent="0.3">
      <c r="A3126" s="1">
        <v>42262</v>
      </c>
      <c r="B3126" s="5">
        <f>YEAR(Table1[[#This Row],[Order Date]])</f>
        <v>2015</v>
      </c>
      <c r="C3126" s="5">
        <f>MONTH(Table1[[#This Row],[Order Date]])</f>
        <v>9</v>
      </c>
      <c r="D3126" t="s">
        <v>2246</v>
      </c>
      <c r="E3126" t="s">
        <v>23</v>
      </c>
      <c r="F3126" t="s">
        <v>11</v>
      </c>
      <c r="G3126" t="s">
        <v>18</v>
      </c>
      <c r="H3126" t="s">
        <v>908</v>
      </c>
      <c r="I3126">
        <v>147.18</v>
      </c>
      <c r="J3126">
        <v>2</v>
      </c>
      <c r="K3126">
        <v>-29.44</v>
      </c>
    </row>
    <row r="3127" spans="1:11" ht="16.5" x14ac:dyDescent="0.3">
      <c r="A3127" s="1">
        <v>42263</v>
      </c>
      <c r="B3127" s="5">
        <f>YEAR(Table1[[#This Row],[Order Date]])</f>
        <v>2015</v>
      </c>
      <c r="C3127" s="5">
        <f>MONTH(Table1[[#This Row],[Order Date]])</f>
        <v>9</v>
      </c>
      <c r="D3127" t="s">
        <v>156</v>
      </c>
      <c r="E3127" t="s">
        <v>55</v>
      </c>
      <c r="F3127" t="s">
        <v>11</v>
      </c>
      <c r="G3127" t="s">
        <v>63</v>
      </c>
      <c r="H3127" t="s">
        <v>64</v>
      </c>
      <c r="I3127">
        <v>31.12</v>
      </c>
      <c r="J3127">
        <v>4</v>
      </c>
      <c r="K3127">
        <v>14.63</v>
      </c>
    </row>
    <row r="3128" spans="1:11" ht="16.5" x14ac:dyDescent="0.3">
      <c r="A3128" s="1">
        <v>42264</v>
      </c>
      <c r="B3128" s="5">
        <f>YEAR(Table1[[#This Row],[Order Date]])</f>
        <v>2015</v>
      </c>
      <c r="C3128" s="5">
        <f>MONTH(Table1[[#This Row],[Order Date]])</f>
        <v>9</v>
      </c>
      <c r="D3128" t="s">
        <v>1477</v>
      </c>
      <c r="E3128" t="s">
        <v>23</v>
      </c>
      <c r="F3128" t="s">
        <v>34</v>
      </c>
      <c r="G3128" t="s">
        <v>74</v>
      </c>
      <c r="H3128" t="s">
        <v>2247</v>
      </c>
      <c r="I3128">
        <v>3083.43</v>
      </c>
      <c r="J3128">
        <v>7</v>
      </c>
      <c r="K3128">
        <v>-1665.05</v>
      </c>
    </row>
    <row r="3129" spans="1:11" ht="16.5" x14ac:dyDescent="0.3">
      <c r="A3129" s="1">
        <v>42264</v>
      </c>
      <c r="B3129" s="5">
        <f>YEAR(Table1[[#This Row],[Order Date]])</f>
        <v>2015</v>
      </c>
      <c r="C3129" s="5">
        <f>MONTH(Table1[[#This Row],[Order Date]])</f>
        <v>9</v>
      </c>
      <c r="D3129" t="s">
        <v>1477</v>
      </c>
      <c r="E3129" t="s">
        <v>23</v>
      </c>
      <c r="F3129" t="s">
        <v>11</v>
      </c>
      <c r="G3129" t="s">
        <v>20</v>
      </c>
      <c r="H3129" t="s">
        <v>1228</v>
      </c>
      <c r="I3129">
        <v>9.6199999999999992</v>
      </c>
      <c r="J3129">
        <v>2</v>
      </c>
      <c r="K3129">
        <v>-7.05</v>
      </c>
    </row>
    <row r="3130" spans="1:11" ht="16.5" x14ac:dyDescent="0.3">
      <c r="A3130" s="1">
        <v>42264</v>
      </c>
      <c r="B3130" s="5">
        <f>YEAR(Table1[[#This Row],[Order Date]])</f>
        <v>2015</v>
      </c>
      <c r="C3130" s="5">
        <f>MONTH(Table1[[#This Row],[Order Date]])</f>
        <v>9</v>
      </c>
      <c r="D3130" t="s">
        <v>1477</v>
      </c>
      <c r="E3130" t="s">
        <v>23</v>
      </c>
      <c r="F3130" t="s">
        <v>34</v>
      </c>
      <c r="G3130" t="s">
        <v>47</v>
      </c>
      <c r="H3130" t="s">
        <v>2153</v>
      </c>
      <c r="I3130">
        <v>124.2</v>
      </c>
      <c r="J3130">
        <v>3</v>
      </c>
      <c r="K3130">
        <v>15.53</v>
      </c>
    </row>
    <row r="3131" spans="1:11" ht="16.5" x14ac:dyDescent="0.3">
      <c r="A3131" s="1">
        <v>42264</v>
      </c>
      <c r="B3131" s="5">
        <f>YEAR(Table1[[#This Row],[Order Date]])</f>
        <v>2015</v>
      </c>
      <c r="C3131" s="5">
        <f>MONTH(Table1[[#This Row],[Order Date]])</f>
        <v>9</v>
      </c>
      <c r="D3131" t="s">
        <v>1477</v>
      </c>
      <c r="E3131" t="s">
        <v>23</v>
      </c>
      <c r="F3131" t="s">
        <v>11</v>
      </c>
      <c r="G3131" t="s">
        <v>63</v>
      </c>
      <c r="H3131" t="s">
        <v>396</v>
      </c>
      <c r="I3131">
        <v>3.26</v>
      </c>
      <c r="J3131">
        <v>2</v>
      </c>
      <c r="K3131">
        <v>1.1000000000000001</v>
      </c>
    </row>
    <row r="3132" spans="1:11" ht="16.5" x14ac:dyDescent="0.3">
      <c r="A3132" s="1">
        <v>42264</v>
      </c>
      <c r="B3132" s="5">
        <f>YEAR(Table1[[#This Row],[Order Date]])</f>
        <v>2015</v>
      </c>
      <c r="C3132" s="5">
        <f>MONTH(Table1[[#This Row],[Order Date]])</f>
        <v>9</v>
      </c>
      <c r="D3132" t="s">
        <v>1477</v>
      </c>
      <c r="E3132" t="s">
        <v>23</v>
      </c>
      <c r="F3132" t="s">
        <v>11</v>
      </c>
      <c r="G3132" t="s">
        <v>24</v>
      </c>
      <c r="H3132" t="s">
        <v>1201</v>
      </c>
      <c r="I3132">
        <v>86.3</v>
      </c>
      <c r="J3132">
        <v>6</v>
      </c>
      <c r="K3132">
        <v>9.7100000000000009</v>
      </c>
    </row>
    <row r="3133" spans="1:11" ht="16.5" x14ac:dyDescent="0.3">
      <c r="A3133" s="1">
        <v>42264</v>
      </c>
      <c r="B3133" s="5">
        <f>YEAR(Table1[[#This Row],[Order Date]])</f>
        <v>2015</v>
      </c>
      <c r="C3133" s="5">
        <f>MONTH(Table1[[#This Row],[Order Date]])</f>
        <v>9</v>
      </c>
      <c r="D3133" t="s">
        <v>1477</v>
      </c>
      <c r="E3133" t="s">
        <v>23</v>
      </c>
      <c r="F3133" t="s">
        <v>11</v>
      </c>
      <c r="G3133" t="s">
        <v>20</v>
      </c>
      <c r="H3133" t="s">
        <v>575</v>
      </c>
      <c r="I3133">
        <v>6.86</v>
      </c>
      <c r="J3133">
        <v>6</v>
      </c>
      <c r="K3133">
        <v>-5.72</v>
      </c>
    </row>
    <row r="3134" spans="1:11" ht="16.5" x14ac:dyDescent="0.3">
      <c r="A3134" s="1">
        <v>42264</v>
      </c>
      <c r="B3134" s="5">
        <f>YEAR(Table1[[#This Row],[Order Date]])</f>
        <v>2015</v>
      </c>
      <c r="C3134" s="5">
        <f>MONTH(Table1[[#This Row],[Order Date]])</f>
        <v>9</v>
      </c>
      <c r="D3134" t="s">
        <v>1477</v>
      </c>
      <c r="E3134" t="s">
        <v>23</v>
      </c>
      <c r="F3134" t="s">
        <v>11</v>
      </c>
      <c r="G3134" t="s">
        <v>24</v>
      </c>
      <c r="H3134" t="s">
        <v>1530</v>
      </c>
      <c r="I3134">
        <v>15.76</v>
      </c>
      <c r="J3134">
        <v>2</v>
      </c>
      <c r="K3134">
        <v>3.55</v>
      </c>
    </row>
    <row r="3135" spans="1:11" ht="16.5" x14ac:dyDescent="0.3">
      <c r="A3135" s="1">
        <v>42264</v>
      </c>
      <c r="B3135" s="5">
        <f>YEAR(Table1[[#This Row],[Order Date]])</f>
        <v>2015</v>
      </c>
      <c r="C3135" s="5">
        <f>MONTH(Table1[[#This Row],[Order Date]])</f>
        <v>9</v>
      </c>
      <c r="D3135" t="s">
        <v>2248</v>
      </c>
      <c r="E3135" t="s">
        <v>27</v>
      </c>
      <c r="F3135" t="s">
        <v>11</v>
      </c>
      <c r="G3135" t="s">
        <v>12</v>
      </c>
      <c r="H3135" t="s">
        <v>1203</v>
      </c>
      <c r="I3135">
        <v>32.4</v>
      </c>
      <c r="J3135">
        <v>5</v>
      </c>
      <c r="K3135">
        <v>15.55</v>
      </c>
    </row>
    <row r="3136" spans="1:11" ht="16.5" x14ac:dyDescent="0.3">
      <c r="A3136" s="1">
        <v>42264</v>
      </c>
      <c r="B3136" s="5">
        <f>YEAR(Table1[[#This Row],[Order Date]])</f>
        <v>2015</v>
      </c>
      <c r="C3136" s="5">
        <f>MONTH(Table1[[#This Row],[Order Date]])</f>
        <v>9</v>
      </c>
      <c r="D3136" t="s">
        <v>1502</v>
      </c>
      <c r="E3136" t="s">
        <v>10</v>
      </c>
      <c r="F3136" t="s">
        <v>34</v>
      </c>
      <c r="G3136" t="s">
        <v>47</v>
      </c>
      <c r="H3136" t="s">
        <v>2249</v>
      </c>
      <c r="I3136">
        <v>21.94</v>
      </c>
      <c r="J3136">
        <v>2</v>
      </c>
      <c r="K3136">
        <v>-10.42</v>
      </c>
    </row>
    <row r="3137" spans="1:11" ht="16.5" x14ac:dyDescent="0.3">
      <c r="A3137" s="1">
        <v>42264</v>
      </c>
      <c r="B3137" s="5">
        <f>YEAR(Table1[[#This Row],[Order Date]])</f>
        <v>2015</v>
      </c>
      <c r="C3137" s="5">
        <f>MONTH(Table1[[#This Row],[Order Date]])</f>
        <v>9</v>
      </c>
      <c r="D3137" t="s">
        <v>1502</v>
      </c>
      <c r="E3137" t="s">
        <v>10</v>
      </c>
      <c r="F3137" t="s">
        <v>11</v>
      </c>
      <c r="G3137" t="s">
        <v>20</v>
      </c>
      <c r="H3137" t="s">
        <v>1959</v>
      </c>
      <c r="I3137">
        <v>6.59</v>
      </c>
      <c r="J3137">
        <v>3</v>
      </c>
      <c r="K3137">
        <v>-10.210000000000001</v>
      </c>
    </row>
    <row r="3138" spans="1:11" ht="16.5" x14ac:dyDescent="0.3">
      <c r="A3138" s="1">
        <v>42264</v>
      </c>
      <c r="B3138" s="5">
        <f>YEAR(Table1[[#This Row],[Order Date]])</f>
        <v>2015</v>
      </c>
      <c r="C3138" s="5">
        <f>MONTH(Table1[[#This Row],[Order Date]])</f>
        <v>9</v>
      </c>
      <c r="D3138" t="s">
        <v>1497</v>
      </c>
      <c r="E3138" t="s">
        <v>149</v>
      </c>
      <c r="F3138" t="s">
        <v>34</v>
      </c>
      <c r="G3138" t="s">
        <v>145</v>
      </c>
      <c r="H3138" t="s">
        <v>1226</v>
      </c>
      <c r="I3138">
        <v>344.22</v>
      </c>
      <c r="J3138">
        <v>2</v>
      </c>
      <c r="K3138">
        <v>-103.27</v>
      </c>
    </row>
    <row r="3139" spans="1:11" ht="16.5" x14ac:dyDescent="0.3">
      <c r="A3139" s="1">
        <v>42264</v>
      </c>
      <c r="B3139" s="5">
        <f>YEAR(Table1[[#This Row],[Order Date]])</f>
        <v>2015</v>
      </c>
      <c r="C3139" s="5">
        <f>MONTH(Table1[[#This Row],[Order Date]])</f>
        <v>9</v>
      </c>
      <c r="D3139" t="s">
        <v>2183</v>
      </c>
      <c r="E3139" t="s">
        <v>123</v>
      </c>
      <c r="F3139" t="s">
        <v>39</v>
      </c>
      <c r="G3139" t="s">
        <v>52</v>
      </c>
      <c r="H3139" t="s">
        <v>652</v>
      </c>
      <c r="I3139">
        <v>87.17</v>
      </c>
      <c r="J3139">
        <v>3</v>
      </c>
      <c r="K3139">
        <v>10.9</v>
      </c>
    </row>
    <row r="3140" spans="1:11" ht="16.5" x14ac:dyDescent="0.3">
      <c r="A3140" s="1">
        <v>42264</v>
      </c>
      <c r="B3140" s="5">
        <f>YEAR(Table1[[#This Row],[Order Date]])</f>
        <v>2015</v>
      </c>
      <c r="C3140" s="5">
        <f>MONTH(Table1[[#This Row],[Order Date]])</f>
        <v>9</v>
      </c>
      <c r="D3140" t="s">
        <v>1788</v>
      </c>
      <c r="E3140" t="s">
        <v>164</v>
      </c>
      <c r="F3140" t="s">
        <v>11</v>
      </c>
      <c r="G3140" t="s">
        <v>20</v>
      </c>
      <c r="H3140" t="s">
        <v>579</v>
      </c>
      <c r="I3140">
        <v>25.03</v>
      </c>
      <c r="J3140">
        <v>3</v>
      </c>
      <c r="K3140">
        <v>7.82</v>
      </c>
    </row>
    <row r="3141" spans="1:11" ht="16.5" x14ac:dyDescent="0.3">
      <c r="A3141" s="1">
        <v>42264</v>
      </c>
      <c r="B3141" s="5">
        <f>YEAR(Table1[[#This Row],[Order Date]])</f>
        <v>2015</v>
      </c>
      <c r="C3141" s="5">
        <f>MONTH(Table1[[#This Row],[Order Date]])</f>
        <v>9</v>
      </c>
      <c r="D3141" t="s">
        <v>618</v>
      </c>
      <c r="E3141" t="s">
        <v>149</v>
      </c>
      <c r="F3141" t="s">
        <v>11</v>
      </c>
      <c r="G3141" t="s">
        <v>18</v>
      </c>
      <c r="H3141" t="s">
        <v>1780</v>
      </c>
      <c r="I3141">
        <v>14.9</v>
      </c>
      <c r="J3141">
        <v>5</v>
      </c>
      <c r="K3141">
        <v>1.04</v>
      </c>
    </row>
    <row r="3142" spans="1:11" ht="16.5" x14ac:dyDescent="0.3">
      <c r="A3142" s="1">
        <v>42264</v>
      </c>
      <c r="B3142" s="5">
        <f>YEAR(Table1[[#This Row],[Order Date]])</f>
        <v>2015</v>
      </c>
      <c r="C3142" s="5">
        <f>MONTH(Table1[[#This Row],[Order Date]])</f>
        <v>9</v>
      </c>
      <c r="D3142" t="s">
        <v>618</v>
      </c>
      <c r="E3142" t="s">
        <v>149</v>
      </c>
      <c r="F3142" t="s">
        <v>11</v>
      </c>
      <c r="G3142" t="s">
        <v>16</v>
      </c>
      <c r="H3142" t="s">
        <v>1025</v>
      </c>
      <c r="I3142">
        <v>87.71</v>
      </c>
      <c r="J3142">
        <v>7</v>
      </c>
      <c r="K3142">
        <v>41.22</v>
      </c>
    </row>
    <row r="3143" spans="1:11" ht="16.5" x14ac:dyDescent="0.3">
      <c r="A3143" s="1">
        <v>42264</v>
      </c>
      <c r="B3143" s="5">
        <f>YEAR(Table1[[#This Row],[Order Date]])</f>
        <v>2015</v>
      </c>
      <c r="C3143" s="5">
        <f>MONTH(Table1[[#This Row],[Order Date]])</f>
        <v>9</v>
      </c>
      <c r="D3143" t="s">
        <v>618</v>
      </c>
      <c r="E3143" t="s">
        <v>149</v>
      </c>
      <c r="F3143" t="s">
        <v>34</v>
      </c>
      <c r="G3143" t="s">
        <v>35</v>
      </c>
      <c r="H3143" t="s">
        <v>1685</v>
      </c>
      <c r="I3143">
        <v>199.76</v>
      </c>
      <c r="J3143">
        <v>2</v>
      </c>
      <c r="K3143">
        <v>8.8800000000000008</v>
      </c>
    </row>
    <row r="3144" spans="1:11" ht="16.5" x14ac:dyDescent="0.3">
      <c r="A3144" s="1">
        <v>42264</v>
      </c>
      <c r="B3144" s="5">
        <f>YEAR(Table1[[#This Row],[Order Date]])</f>
        <v>2015</v>
      </c>
      <c r="C3144" s="5">
        <f>MONTH(Table1[[#This Row],[Order Date]])</f>
        <v>9</v>
      </c>
      <c r="D3144" t="s">
        <v>618</v>
      </c>
      <c r="E3144" t="s">
        <v>149</v>
      </c>
      <c r="F3144" t="s">
        <v>11</v>
      </c>
      <c r="G3144" t="s">
        <v>18</v>
      </c>
      <c r="H3144" t="s">
        <v>1001</v>
      </c>
      <c r="I3144">
        <v>94.6</v>
      </c>
      <c r="J3144">
        <v>4</v>
      </c>
      <c r="K3144">
        <v>27.43</v>
      </c>
    </row>
    <row r="3145" spans="1:11" ht="16.5" x14ac:dyDescent="0.3">
      <c r="A3145" s="1">
        <v>42264</v>
      </c>
      <c r="B3145" s="5">
        <f>YEAR(Table1[[#This Row],[Order Date]])</f>
        <v>2015</v>
      </c>
      <c r="C3145" s="5">
        <f>MONTH(Table1[[#This Row],[Order Date]])</f>
        <v>9</v>
      </c>
      <c r="D3145" t="s">
        <v>618</v>
      </c>
      <c r="E3145" t="s">
        <v>149</v>
      </c>
      <c r="F3145" t="s">
        <v>34</v>
      </c>
      <c r="G3145" t="s">
        <v>74</v>
      </c>
      <c r="H3145" t="s">
        <v>2247</v>
      </c>
      <c r="I3145">
        <v>4228.7</v>
      </c>
      <c r="J3145">
        <v>6</v>
      </c>
      <c r="K3145">
        <v>158.58000000000001</v>
      </c>
    </row>
    <row r="3146" spans="1:11" ht="16.5" x14ac:dyDescent="0.3">
      <c r="A3146" s="1">
        <v>42264</v>
      </c>
      <c r="B3146" s="5">
        <f>YEAR(Table1[[#This Row],[Order Date]])</f>
        <v>2015</v>
      </c>
      <c r="C3146" s="5">
        <f>MONTH(Table1[[#This Row],[Order Date]])</f>
        <v>9</v>
      </c>
      <c r="D3146" t="s">
        <v>618</v>
      </c>
      <c r="E3146" t="s">
        <v>149</v>
      </c>
      <c r="F3146" t="s">
        <v>34</v>
      </c>
      <c r="G3146" t="s">
        <v>74</v>
      </c>
      <c r="H3146" t="s">
        <v>1344</v>
      </c>
      <c r="I3146">
        <v>2003.92</v>
      </c>
      <c r="J3146">
        <v>5</v>
      </c>
      <c r="K3146">
        <v>-25.05</v>
      </c>
    </row>
    <row r="3147" spans="1:11" ht="16.5" x14ac:dyDescent="0.3">
      <c r="A3147" s="1">
        <v>42264</v>
      </c>
      <c r="B3147" s="5">
        <f>YEAR(Table1[[#This Row],[Order Date]])</f>
        <v>2015</v>
      </c>
      <c r="C3147" s="5">
        <f>MONTH(Table1[[#This Row],[Order Date]])</f>
        <v>9</v>
      </c>
      <c r="D3147" t="s">
        <v>618</v>
      </c>
      <c r="E3147" t="s">
        <v>149</v>
      </c>
      <c r="F3147" t="s">
        <v>39</v>
      </c>
      <c r="G3147" t="s">
        <v>40</v>
      </c>
      <c r="H3147" t="s">
        <v>1708</v>
      </c>
      <c r="I3147">
        <v>209.97</v>
      </c>
      <c r="J3147">
        <v>3</v>
      </c>
      <c r="K3147">
        <v>58.79</v>
      </c>
    </row>
    <row r="3148" spans="1:11" ht="16.5" x14ac:dyDescent="0.3">
      <c r="A3148" s="1">
        <v>42264</v>
      </c>
      <c r="B3148" s="5">
        <f>YEAR(Table1[[#This Row],[Order Date]])</f>
        <v>2015</v>
      </c>
      <c r="C3148" s="5">
        <f>MONTH(Table1[[#This Row],[Order Date]])</f>
        <v>9</v>
      </c>
      <c r="D3148" t="s">
        <v>618</v>
      </c>
      <c r="E3148" t="s">
        <v>149</v>
      </c>
      <c r="F3148" t="s">
        <v>39</v>
      </c>
      <c r="G3148" t="s">
        <v>52</v>
      </c>
      <c r="H3148" t="s">
        <v>1787</v>
      </c>
      <c r="I3148">
        <v>659.9</v>
      </c>
      <c r="J3148">
        <v>2</v>
      </c>
      <c r="K3148">
        <v>217.77</v>
      </c>
    </row>
    <row r="3149" spans="1:11" ht="16.5" x14ac:dyDescent="0.3">
      <c r="A3149" s="1">
        <v>42264</v>
      </c>
      <c r="B3149" s="5">
        <f>YEAR(Table1[[#This Row],[Order Date]])</f>
        <v>2015</v>
      </c>
      <c r="C3149" s="5">
        <f>MONTH(Table1[[#This Row],[Order Date]])</f>
        <v>9</v>
      </c>
      <c r="D3149" t="s">
        <v>618</v>
      </c>
      <c r="E3149" t="s">
        <v>149</v>
      </c>
      <c r="F3149" t="s">
        <v>11</v>
      </c>
      <c r="G3149" t="s">
        <v>12</v>
      </c>
      <c r="H3149" t="s">
        <v>457</v>
      </c>
      <c r="I3149">
        <v>110.96</v>
      </c>
      <c r="J3149">
        <v>2</v>
      </c>
      <c r="K3149">
        <v>53.26</v>
      </c>
    </row>
    <row r="3150" spans="1:11" ht="16.5" x14ac:dyDescent="0.3">
      <c r="A3150" s="1">
        <v>42264</v>
      </c>
      <c r="B3150" s="5">
        <f>YEAR(Table1[[#This Row],[Order Date]])</f>
        <v>2015</v>
      </c>
      <c r="C3150" s="5">
        <f>MONTH(Table1[[#This Row],[Order Date]])</f>
        <v>9</v>
      </c>
      <c r="D3150" t="s">
        <v>618</v>
      </c>
      <c r="E3150" t="s">
        <v>149</v>
      </c>
      <c r="F3150" t="s">
        <v>39</v>
      </c>
      <c r="G3150" t="s">
        <v>40</v>
      </c>
      <c r="H3150" t="s">
        <v>1789</v>
      </c>
      <c r="I3150">
        <v>67.8</v>
      </c>
      <c r="J3150">
        <v>4</v>
      </c>
      <c r="K3150">
        <v>1.36</v>
      </c>
    </row>
    <row r="3151" spans="1:11" ht="16.5" x14ac:dyDescent="0.3">
      <c r="A3151" s="1">
        <v>42265</v>
      </c>
      <c r="B3151" s="5">
        <f>YEAR(Table1[[#This Row],[Order Date]])</f>
        <v>2015</v>
      </c>
      <c r="C3151" s="5">
        <f>MONTH(Table1[[#This Row],[Order Date]])</f>
        <v>9</v>
      </c>
      <c r="D3151" t="s">
        <v>429</v>
      </c>
      <c r="E3151" t="s">
        <v>27</v>
      </c>
      <c r="F3151" t="s">
        <v>11</v>
      </c>
      <c r="G3151" t="s">
        <v>12</v>
      </c>
      <c r="H3151" t="s">
        <v>1150</v>
      </c>
      <c r="I3151">
        <v>160.72</v>
      </c>
      <c r="J3151">
        <v>14</v>
      </c>
      <c r="K3151">
        <v>78.75</v>
      </c>
    </row>
    <row r="3152" spans="1:11" ht="16.5" x14ac:dyDescent="0.3">
      <c r="A3152" s="1">
        <v>42265</v>
      </c>
      <c r="B3152" s="5">
        <f>YEAR(Table1[[#This Row],[Order Date]])</f>
        <v>2015</v>
      </c>
      <c r="C3152" s="5">
        <f>MONTH(Table1[[#This Row],[Order Date]])</f>
        <v>9</v>
      </c>
      <c r="D3152" t="s">
        <v>429</v>
      </c>
      <c r="E3152" t="s">
        <v>27</v>
      </c>
      <c r="F3152" t="s">
        <v>11</v>
      </c>
      <c r="G3152" t="s">
        <v>12</v>
      </c>
      <c r="H3152" t="s">
        <v>2250</v>
      </c>
      <c r="I3152">
        <v>19.920000000000002</v>
      </c>
      <c r="J3152">
        <v>4</v>
      </c>
      <c r="K3152">
        <v>9.76</v>
      </c>
    </row>
    <row r="3153" spans="1:11" ht="16.5" x14ac:dyDescent="0.3">
      <c r="A3153" s="1">
        <v>42265</v>
      </c>
      <c r="B3153" s="5">
        <f>YEAR(Table1[[#This Row],[Order Date]])</f>
        <v>2015</v>
      </c>
      <c r="C3153" s="5">
        <f>MONTH(Table1[[#This Row],[Order Date]])</f>
        <v>9</v>
      </c>
      <c r="D3153" t="s">
        <v>429</v>
      </c>
      <c r="E3153" t="s">
        <v>27</v>
      </c>
      <c r="F3153" t="s">
        <v>11</v>
      </c>
      <c r="G3153" t="s">
        <v>200</v>
      </c>
      <c r="H3153" t="s">
        <v>1292</v>
      </c>
      <c r="I3153">
        <v>7.3</v>
      </c>
      <c r="J3153">
        <v>2</v>
      </c>
      <c r="K3153">
        <v>2.19</v>
      </c>
    </row>
    <row r="3154" spans="1:11" ht="16.5" x14ac:dyDescent="0.3">
      <c r="A3154" s="1">
        <v>42265</v>
      </c>
      <c r="B3154" s="5">
        <f>YEAR(Table1[[#This Row],[Order Date]])</f>
        <v>2015</v>
      </c>
      <c r="C3154" s="5">
        <f>MONTH(Table1[[#This Row],[Order Date]])</f>
        <v>9</v>
      </c>
      <c r="D3154" t="s">
        <v>1538</v>
      </c>
      <c r="E3154" t="s">
        <v>531</v>
      </c>
      <c r="F3154" t="s">
        <v>11</v>
      </c>
      <c r="G3154" t="s">
        <v>18</v>
      </c>
      <c r="H3154" t="s">
        <v>1592</v>
      </c>
      <c r="I3154">
        <v>41.96</v>
      </c>
      <c r="J3154">
        <v>2</v>
      </c>
      <c r="K3154">
        <v>7.97</v>
      </c>
    </row>
    <row r="3155" spans="1:11" ht="16.5" x14ac:dyDescent="0.3">
      <c r="A3155" s="1">
        <v>42265</v>
      </c>
      <c r="B3155" s="5">
        <f>YEAR(Table1[[#This Row],[Order Date]])</f>
        <v>2015</v>
      </c>
      <c r="C3155" s="5">
        <f>MONTH(Table1[[#This Row],[Order Date]])</f>
        <v>9</v>
      </c>
      <c r="D3155" t="s">
        <v>1538</v>
      </c>
      <c r="E3155" t="s">
        <v>531</v>
      </c>
      <c r="F3155" t="s">
        <v>11</v>
      </c>
      <c r="G3155" t="s">
        <v>18</v>
      </c>
      <c r="H3155" t="s">
        <v>838</v>
      </c>
      <c r="I3155">
        <v>636.86</v>
      </c>
      <c r="J3155">
        <v>7</v>
      </c>
      <c r="K3155">
        <v>0</v>
      </c>
    </row>
    <row r="3156" spans="1:11" ht="16.5" x14ac:dyDescent="0.3">
      <c r="A3156" s="1">
        <v>42265</v>
      </c>
      <c r="B3156" s="5">
        <f>YEAR(Table1[[#This Row],[Order Date]])</f>
        <v>2015</v>
      </c>
      <c r="C3156" s="5">
        <f>MONTH(Table1[[#This Row],[Order Date]])</f>
        <v>9</v>
      </c>
      <c r="D3156" t="s">
        <v>1538</v>
      </c>
      <c r="E3156" t="s">
        <v>531</v>
      </c>
      <c r="F3156" t="s">
        <v>39</v>
      </c>
      <c r="G3156" t="s">
        <v>40</v>
      </c>
      <c r="H3156" t="s">
        <v>358</v>
      </c>
      <c r="I3156">
        <v>499.99</v>
      </c>
      <c r="J3156">
        <v>1</v>
      </c>
      <c r="K3156">
        <v>130</v>
      </c>
    </row>
    <row r="3157" spans="1:11" ht="16.5" x14ac:dyDescent="0.3">
      <c r="A3157" s="1">
        <v>42265</v>
      </c>
      <c r="B3157" s="5">
        <f>YEAR(Table1[[#This Row],[Order Date]])</f>
        <v>2015</v>
      </c>
      <c r="C3157" s="5">
        <f>MONTH(Table1[[#This Row],[Order Date]])</f>
        <v>9</v>
      </c>
      <c r="D3157" t="s">
        <v>1538</v>
      </c>
      <c r="E3157" t="s">
        <v>531</v>
      </c>
      <c r="F3157" t="s">
        <v>39</v>
      </c>
      <c r="G3157" t="s">
        <v>40</v>
      </c>
      <c r="H3157" t="s">
        <v>933</v>
      </c>
      <c r="I3157">
        <v>1259.93</v>
      </c>
      <c r="J3157">
        <v>7</v>
      </c>
      <c r="K3157">
        <v>327.58</v>
      </c>
    </row>
    <row r="3158" spans="1:11" ht="16.5" x14ac:dyDescent="0.3">
      <c r="A3158" s="1">
        <v>42265</v>
      </c>
      <c r="B3158" s="5">
        <f>YEAR(Table1[[#This Row],[Order Date]])</f>
        <v>2015</v>
      </c>
      <c r="C3158" s="5">
        <f>MONTH(Table1[[#This Row],[Order Date]])</f>
        <v>9</v>
      </c>
      <c r="D3158" t="s">
        <v>1538</v>
      </c>
      <c r="E3158" t="s">
        <v>531</v>
      </c>
      <c r="F3158" t="s">
        <v>11</v>
      </c>
      <c r="G3158" t="s">
        <v>20</v>
      </c>
      <c r="H3158" t="s">
        <v>1567</v>
      </c>
      <c r="I3158">
        <v>65.08</v>
      </c>
      <c r="J3158">
        <v>4</v>
      </c>
      <c r="K3158">
        <v>31.89</v>
      </c>
    </row>
    <row r="3159" spans="1:11" ht="16.5" x14ac:dyDescent="0.3">
      <c r="A3159" s="1">
        <v>42265</v>
      </c>
      <c r="B3159" s="5">
        <f>YEAR(Table1[[#This Row],[Order Date]])</f>
        <v>2015</v>
      </c>
      <c r="C3159" s="5">
        <f>MONTH(Table1[[#This Row],[Order Date]])</f>
        <v>9</v>
      </c>
      <c r="D3159" t="s">
        <v>583</v>
      </c>
      <c r="E3159" t="s">
        <v>27</v>
      </c>
      <c r="F3159" t="s">
        <v>11</v>
      </c>
      <c r="G3159" t="s">
        <v>24</v>
      </c>
      <c r="H3159" t="s">
        <v>2204</v>
      </c>
      <c r="I3159">
        <v>11.68</v>
      </c>
      <c r="J3159">
        <v>2</v>
      </c>
      <c r="K3159">
        <v>5.49</v>
      </c>
    </row>
    <row r="3160" spans="1:11" ht="16.5" x14ac:dyDescent="0.3">
      <c r="A3160" s="1">
        <v>42265</v>
      </c>
      <c r="B3160" s="5">
        <f>YEAR(Table1[[#This Row],[Order Date]])</f>
        <v>2015</v>
      </c>
      <c r="C3160" s="5">
        <f>MONTH(Table1[[#This Row],[Order Date]])</f>
        <v>9</v>
      </c>
      <c r="D3160" t="s">
        <v>583</v>
      </c>
      <c r="E3160" t="s">
        <v>27</v>
      </c>
      <c r="F3160" t="s">
        <v>11</v>
      </c>
      <c r="G3160" t="s">
        <v>200</v>
      </c>
      <c r="H3160" t="s">
        <v>2251</v>
      </c>
      <c r="I3160">
        <v>16.899999999999999</v>
      </c>
      <c r="J3160">
        <v>2</v>
      </c>
      <c r="K3160">
        <v>5.07</v>
      </c>
    </row>
    <row r="3161" spans="1:11" ht="16.5" x14ac:dyDescent="0.3">
      <c r="A3161" s="1">
        <v>42265</v>
      </c>
      <c r="B3161" s="5">
        <f>YEAR(Table1[[#This Row],[Order Date]])</f>
        <v>2015</v>
      </c>
      <c r="C3161" s="5">
        <f>MONTH(Table1[[#This Row],[Order Date]])</f>
        <v>9</v>
      </c>
      <c r="D3161" t="s">
        <v>583</v>
      </c>
      <c r="E3161" t="s">
        <v>27</v>
      </c>
      <c r="F3161" t="s">
        <v>34</v>
      </c>
      <c r="G3161" t="s">
        <v>47</v>
      </c>
      <c r="H3161" t="s">
        <v>913</v>
      </c>
      <c r="I3161">
        <v>24.4</v>
      </c>
      <c r="J3161">
        <v>2</v>
      </c>
      <c r="K3161">
        <v>10.25</v>
      </c>
    </row>
    <row r="3162" spans="1:11" ht="16.5" x14ac:dyDescent="0.3">
      <c r="A3162" s="1">
        <v>42265</v>
      </c>
      <c r="B3162" s="5">
        <f>YEAR(Table1[[#This Row],[Order Date]])</f>
        <v>2015</v>
      </c>
      <c r="C3162" s="5">
        <f>MONTH(Table1[[#This Row],[Order Date]])</f>
        <v>9</v>
      </c>
      <c r="D3162" t="s">
        <v>2252</v>
      </c>
      <c r="E3162" t="s">
        <v>123</v>
      </c>
      <c r="F3162" t="s">
        <v>39</v>
      </c>
      <c r="G3162" t="s">
        <v>52</v>
      </c>
      <c r="H3162" t="s">
        <v>1849</v>
      </c>
      <c r="I3162">
        <v>717.12</v>
      </c>
      <c r="J3162">
        <v>9</v>
      </c>
      <c r="K3162">
        <v>152.38999999999999</v>
      </c>
    </row>
    <row r="3163" spans="1:11" ht="16.5" x14ac:dyDescent="0.3">
      <c r="A3163" s="1">
        <v>42265</v>
      </c>
      <c r="B3163" s="5">
        <f>YEAR(Table1[[#This Row],[Order Date]])</f>
        <v>2015</v>
      </c>
      <c r="C3163" s="5">
        <f>MONTH(Table1[[#This Row],[Order Date]])</f>
        <v>9</v>
      </c>
      <c r="D3163" t="s">
        <v>2253</v>
      </c>
      <c r="E3163" t="s">
        <v>164</v>
      </c>
      <c r="F3163" t="s">
        <v>11</v>
      </c>
      <c r="G3163" t="s">
        <v>12</v>
      </c>
      <c r="H3163" t="s">
        <v>1608</v>
      </c>
      <c r="I3163">
        <v>18.54</v>
      </c>
      <c r="J3163">
        <v>2</v>
      </c>
      <c r="K3163">
        <v>8.7100000000000009</v>
      </c>
    </row>
    <row r="3164" spans="1:11" ht="16.5" x14ac:dyDescent="0.3">
      <c r="A3164" s="1">
        <v>42265</v>
      </c>
      <c r="B3164" s="5">
        <f>YEAR(Table1[[#This Row],[Order Date]])</f>
        <v>2015</v>
      </c>
      <c r="C3164" s="5">
        <f>MONTH(Table1[[#This Row],[Order Date]])</f>
        <v>9</v>
      </c>
      <c r="D3164" t="s">
        <v>2254</v>
      </c>
      <c r="E3164" t="s">
        <v>27</v>
      </c>
      <c r="F3164" t="s">
        <v>11</v>
      </c>
      <c r="G3164" t="s">
        <v>18</v>
      </c>
      <c r="H3164" t="s">
        <v>1594</v>
      </c>
      <c r="I3164">
        <v>443.92</v>
      </c>
      <c r="J3164">
        <v>4</v>
      </c>
      <c r="K3164">
        <v>8.8800000000000008</v>
      </c>
    </row>
    <row r="3165" spans="1:11" ht="16.5" x14ac:dyDescent="0.3">
      <c r="A3165" s="1">
        <v>42266</v>
      </c>
      <c r="B3165" s="5">
        <f>YEAR(Table1[[#This Row],[Order Date]])</f>
        <v>2015</v>
      </c>
      <c r="C3165" s="5">
        <f>MONTH(Table1[[#This Row],[Order Date]])</f>
        <v>9</v>
      </c>
      <c r="D3165" t="s">
        <v>1557</v>
      </c>
      <c r="E3165" t="s">
        <v>55</v>
      </c>
      <c r="F3165" t="s">
        <v>34</v>
      </c>
      <c r="G3165" t="s">
        <v>74</v>
      </c>
      <c r="H3165" t="s">
        <v>82</v>
      </c>
      <c r="I3165">
        <v>61.96</v>
      </c>
      <c r="J3165">
        <v>2</v>
      </c>
      <c r="K3165">
        <v>4.34</v>
      </c>
    </row>
    <row r="3166" spans="1:11" ht="16.5" x14ac:dyDescent="0.3">
      <c r="A3166" s="1">
        <v>42266</v>
      </c>
      <c r="B3166" s="5">
        <f>YEAR(Table1[[#This Row],[Order Date]])</f>
        <v>2015</v>
      </c>
      <c r="C3166" s="5">
        <f>MONTH(Table1[[#This Row],[Order Date]])</f>
        <v>9</v>
      </c>
      <c r="D3166" t="s">
        <v>241</v>
      </c>
      <c r="E3166" t="s">
        <v>30</v>
      </c>
      <c r="F3166" t="s">
        <v>39</v>
      </c>
      <c r="G3166" t="s">
        <v>52</v>
      </c>
      <c r="H3166" t="s">
        <v>2255</v>
      </c>
      <c r="I3166">
        <v>66.36</v>
      </c>
      <c r="J3166">
        <v>4</v>
      </c>
      <c r="K3166">
        <v>23.23</v>
      </c>
    </row>
    <row r="3167" spans="1:11" ht="16.5" x14ac:dyDescent="0.3">
      <c r="A3167" s="1">
        <v>42266</v>
      </c>
      <c r="B3167" s="5">
        <f>YEAR(Table1[[#This Row],[Order Date]])</f>
        <v>2015</v>
      </c>
      <c r="C3167" s="5">
        <f>MONTH(Table1[[#This Row],[Order Date]])</f>
        <v>9</v>
      </c>
      <c r="D3167" t="s">
        <v>1907</v>
      </c>
      <c r="E3167" t="s">
        <v>27</v>
      </c>
      <c r="F3167" t="s">
        <v>11</v>
      </c>
      <c r="G3167" t="s">
        <v>12</v>
      </c>
      <c r="H3167" t="s">
        <v>1150</v>
      </c>
      <c r="I3167">
        <v>22.96</v>
      </c>
      <c r="J3167">
        <v>2</v>
      </c>
      <c r="K3167">
        <v>11.25</v>
      </c>
    </row>
    <row r="3168" spans="1:11" ht="16.5" x14ac:dyDescent="0.3">
      <c r="A3168" s="1">
        <v>42266</v>
      </c>
      <c r="B3168" s="5">
        <f>YEAR(Table1[[#This Row],[Order Date]])</f>
        <v>2015</v>
      </c>
      <c r="C3168" s="5">
        <f>MONTH(Table1[[#This Row],[Order Date]])</f>
        <v>9</v>
      </c>
      <c r="D3168" t="s">
        <v>237</v>
      </c>
      <c r="E3168" t="s">
        <v>149</v>
      </c>
      <c r="F3168" t="s">
        <v>39</v>
      </c>
      <c r="G3168" t="s">
        <v>40</v>
      </c>
      <c r="H3168" t="s">
        <v>1988</v>
      </c>
      <c r="I3168">
        <v>279.86</v>
      </c>
      <c r="J3168">
        <v>14</v>
      </c>
      <c r="K3168">
        <v>134.33000000000001</v>
      </c>
    </row>
    <row r="3169" spans="1:11" ht="16.5" x14ac:dyDescent="0.3">
      <c r="A3169" s="1">
        <v>42266</v>
      </c>
      <c r="B3169" s="5">
        <f>YEAR(Table1[[#This Row],[Order Date]])</f>
        <v>2015</v>
      </c>
      <c r="C3169" s="5">
        <f>MONTH(Table1[[#This Row],[Order Date]])</f>
        <v>9</v>
      </c>
      <c r="D3169" t="s">
        <v>576</v>
      </c>
      <c r="E3169" t="s">
        <v>399</v>
      </c>
      <c r="F3169" t="s">
        <v>11</v>
      </c>
      <c r="G3169" t="s">
        <v>24</v>
      </c>
      <c r="H3169" t="s">
        <v>2256</v>
      </c>
      <c r="I3169">
        <v>8.4</v>
      </c>
      <c r="J3169">
        <v>5</v>
      </c>
      <c r="K3169">
        <v>2.1800000000000002</v>
      </c>
    </row>
    <row r="3170" spans="1:11" ht="16.5" x14ac:dyDescent="0.3">
      <c r="A3170" s="1">
        <v>42266</v>
      </c>
      <c r="B3170" s="5">
        <f>YEAR(Table1[[#This Row],[Order Date]])</f>
        <v>2015</v>
      </c>
      <c r="C3170" s="5">
        <f>MONTH(Table1[[#This Row],[Order Date]])</f>
        <v>9</v>
      </c>
      <c r="D3170" t="s">
        <v>2115</v>
      </c>
      <c r="E3170" t="s">
        <v>27</v>
      </c>
      <c r="F3170" t="s">
        <v>34</v>
      </c>
      <c r="G3170" t="s">
        <v>47</v>
      </c>
      <c r="H3170" t="s">
        <v>1285</v>
      </c>
      <c r="I3170">
        <v>60.84</v>
      </c>
      <c r="J3170">
        <v>3</v>
      </c>
      <c r="K3170">
        <v>19.47</v>
      </c>
    </row>
    <row r="3171" spans="1:11" ht="16.5" x14ac:dyDescent="0.3">
      <c r="A3171" s="1">
        <v>42267</v>
      </c>
      <c r="B3171" s="5">
        <f>YEAR(Table1[[#This Row],[Order Date]])</f>
        <v>2015</v>
      </c>
      <c r="C3171" s="5">
        <f>MONTH(Table1[[#This Row],[Order Date]])</f>
        <v>9</v>
      </c>
      <c r="D3171" t="s">
        <v>664</v>
      </c>
      <c r="E3171" t="s">
        <v>434</v>
      </c>
      <c r="F3171" t="s">
        <v>11</v>
      </c>
      <c r="G3171" t="s">
        <v>20</v>
      </c>
      <c r="H3171" t="s">
        <v>1409</v>
      </c>
      <c r="I3171">
        <v>37.68</v>
      </c>
      <c r="J3171">
        <v>6</v>
      </c>
      <c r="K3171">
        <v>16.96</v>
      </c>
    </row>
    <row r="3172" spans="1:11" ht="16.5" x14ac:dyDescent="0.3">
      <c r="A3172" s="1">
        <v>42267</v>
      </c>
      <c r="B3172" s="5">
        <f>YEAR(Table1[[#This Row],[Order Date]])</f>
        <v>2015</v>
      </c>
      <c r="C3172" s="5">
        <f>MONTH(Table1[[#This Row],[Order Date]])</f>
        <v>9</v>
      </c>
      <c r="D3172" t="s">
        <v>1576</v>
      </c>
      <c r="E3172" t="s">
        <v>149</v>
      </c>
      <c r="F3172" t="s">
        <v>11</v>
      </c>
      <c r="G3172" t="s">
        <v>12</v>
      </c>
      <c r="H3172" t="s">
        <v>936</v>
      </c>
      <c r="I3172">
        <v>61.4</v>
      </c>
      <c r="J3172">
        <v>5</v>
      </c>
      <c r="K3172">
        <v>28.86</v>
      </c>
    </row>
    <row r="3173" spans="1:11" ht="16.5" x14ac:dyDescent="0.3">
      <c r="A3173" s="1">
        <v>42267</v>
      </c>
      <c r="B3173" s="5">
        <f>YEAR(Table1[[#This Row],[Order Date]])</f>
        <v>2015</v>
      </c>
      <c r="C3173" s="5">
        <f>MONTH(Table1[[#This Row],[Order Date]])</f>
        <v>9</v>
      </c>
      <c r="D3173" t="s">
        <v>1576</v>
      </c>
      <c r="E3173" t="s">
        <v>149</v>
      </c>
      <c r="F3173" t="s">
        <v>11</v>
      </c>
      <c r="G3173" t="s">
        <v>20</v>
      </c>
      <c r="H3173" t="s">
        <v>2257</v>
      </c>
      <c r="I3173">
        <v>24.45</v>
      </c>
      <c r="J3173">
        <v>2</v>
      </c>
      <c r="K3173">
        <v>8.86</v>
      </c>
    </row>
    <row r="3174" spans="1:11" ht="16.5" x14ac:dyDescent="0.3">
      <c r="A3174" s="1">
        <v>42267</v>
      </c>
      <c r="B3174" s="5">
        <f>YEAR(Table1[[#This Row],[Order Date]])</f>
        <v>2015</v>
      </c>
      <c r="C3174" s="5">
        <f>MONTH(Table1[[#This Row],[Order Date]])</f>
        <v>9</v>
      </c>
      <c r="D3174" t="s">
        <v>1574</v>
      </c>
      <c r="E3174" t="s">
        <v>120</v>
      </c>
      <c r="F3174" t="s">
        <v>11</v>
      </c>
      <c r="G3174" t="s">
        <v>20</v>
      </c>
      <c r="H3174" t="s">
        <v>2127</v>
      </c>
      <c r="I3174">
        <v>1369.76</v>
      </c>
      <c r="J3174">
        <v>6</v>
      </c>
      <c r="K3174">
        <v>-913.18</v>
      </c>
    </row>
    <row r="3175" spans="1:11" ht="16.5" x14ac:dyDescent="0.3">
      <c r="A3175" s="1">
        <v>42267</v>
      </c>
      <c r="B3175" s="5">
        <f>YEAR(Table1[[#This Row],[Order Date]])</f>
        <v>2015</v>
      </c>
      <c r="C3175" s="5">
        <f>MONTH(Table1[[#This Row],[Order Date]])</f>
        <v>9</v>
      </c>
      <c r="D3175" t="s">
        <v>1574</v>
      </c>
      <c r="E3175" t="s">
        <v>120</v>
      </c>
      <c r="F3175" t="s">
        <v>11</v>
      </c>
      <c r="G3175" t="s">
        <v>18</v>
      </c>
      <c r="H3175" t="s">
        <v>908</v>
      </c>
      <c r="I3175">
        <v>294.37</v>
      </c>
      <c r="J3175">
        <v>4</v>
      </c>
      <c r="K3175">
        <v>-58.87</v>
      </c>
    </row>
    <row r="3176" spans="1:11" ht="16.5" x14ac:dyDescent="0.3">
      <c r="A3176" s="1">
        <v>42267</v>
      </c>
      <c r="B3176" s="5">
        <f>YEAR(Table1[[#This Row],[Order Date]])</f>
        <v>2015</v>
      </c>
      <c r="C3176" s="5">
        <f>MONTH(Table1[[#This Row],[Order Date]])</f>
        <v>9</v>
      </c>
      <c r="D3176" t="s">
        <v>1528</v>
      </c>
      <c r="E3176" t="s">
        <v>126</v>
      </c>
      <c r="F3176" t="s">
        <v>11</v>
      </c>
      <c r="G3176" t="s">
        <v>20</v>
      </c>
      <c r="H3176" t="s">
        <v>1280</v>
      </c>
      <c r="I3176">
        <v>45.58</v>
      </c>
      <c r="J3176">
        <v>11</v>
      </c>
      <c r="K3176">
        <v>16.52</v>
      </c>
    </row>
    <row r="3177" spans="1:11" ht="16.5" x14ac:dyDescent="0.3">
      <c r="A3177" s="1">
        <v>42267</v>
      </c>
      <c r="B3177" s="5">
        <f>YEAR(Table1[[#This Row],[Order Date]])</f>
        <v>2015</v>
      </c>
      <c r="C3177" s="5">
        <f>MONTH(Table1[[#This Row],[Order Date]])</f>
        <v>9</v>
      </c>
      <c r="D3177" t="s">
        <v>2021</v>
      </c>
      <c r="E3177" t="s">
        <v>15</v>
      </c>
      <c r="F3177" t="s">
        <v>11</v>
      </c>
      <c r="G3177" t="s">
        <v>20</v>
      </c>
      <c r="H3177" t="s">
        <v>1120</v>
      </c>
      <c r="I3177">
        <v>2.81</v>
      </c>
      <c r="J3177">
        <v>3</v>
      </c>
      <c r="K3177">
        <v>-4.49</v>
      </c>
    </row>
    <row r="3178" spans="1:11" ht="16.5" x14ac:dyDescent="0.3">
      <c r="A3178" s="1">
        <v>42268</v>
      </c>
      <c r="B3178" s="5">
        <f>YEAR(Table1[[#This Row],[Order Date]])</f>
        <v>2015</v>
      </c>
      <c r="C3178" s="5">
        <f>MONTH(Table1[[#This Row],[Order Date]])</f>
        <v>9</v>
      </c>
      <c r="D3178" t="s">
        <v>2064</v>
      </c>
      <c r="E3178" t="s">
        <v>10</v>
      </c>
      <c r="F3178" t="s">
        <v>39</v>
      </c>
      <c r="G3178" t="s">
        <v>40</v>
      </c>
      <c r="H3178" t="s">
        <v>2063</v>
      </c>
      <c r="I3178">
        <v>946.34</v>
      </c>
      <c r="J3178">
        <v>7</v>
      </c>
      <c r="K3178">
        <v>118.29</v>
      </c>
    </row>
    <row r="3179" spans="1:11" ht="16.5" x14ac:dyDescent="0.3">
      <c r="A3179" s="1">
        <v>42268</v>
      </c>
      <c r="B3179" s="5">
        <f>YEAR(Table1[[#This Row],[Order Date]])</f>
        <v>2015</v>
      </c>
      <c r="C3179" s="5">
        <f>MONTH(Table1[[#This Row],[Order Date]])</f>
        <v>9</v>
      </c>
      <c r="D3179" t="s">
        <v>2064</v>
      </c>
      <c r="E3179" t="s">
        <v>10</v>
      </c>
      <c r="F3179" t="s">
        <v>39</v>
      </c>
      <c r="G3179" t="s">
        <v>52</v>
      </c>
      <c r="H3179" t="s">
        <v>243</v>
      </c>
      <c r="I3179">
        <v>151.19999999999999</v>
      </c>
      <c r="J3179">
        <v>3</v>
      </c>
      <c r="K3179">
        <v>32.130000000000003</v>
      </c>
    </row>
    <row r="3180" spans="1:11" ht="16.5" x14ac:dyDescent="0.3">
      <c r="A3180" s="1">
        <v>42268</v>
      </c>
      <c r="B3180" s="5">
        <f>YEAR(Table1[[#This Row],[Order Date]])</f>
        <v>2015</v>
      </c>
      <c r="C3180" s="5">
        <f>MONTH(Table1[[#This Row],[Order Date]])</f>
        <v>9</v>
      </c>
      <c r="D3180" t="s">
        <v>2064</v>
      </c>
      <c r="E3180" t="s">
        <v>10</v>
      </c>
      <c r="F3180" t="s">
        <v>34</v>
      </c>
      <c r="G3180" t="s">
        <v>47</v>
      </c>
      <c r="H3180" t="s">
        <v>1404</v>
      </c>
      <c r="I3180">
        <v>4.93</v>
      </c>
      <c r="J3180">
        <v>4</v>
      </c>
      <c r="K3180">
        <v>-1.48</v>
      </c>
    </row>
    <row r="3181" spans="1:11" ht="16.5" x14ac:dyDescent="0.3">
      <c r="A3181" s="1">
        <v>42268</v>
      </c>
      <c r="B3181" s="5">
        <f>YEAR(Table1[[#This Row],[Order Date]])</f>
        <v>2015</v>
      </c>
      <c r="C3181" s="5">
        <f>MONTH(Table1[[#This Row],[Order Date]])</f>
        <v>9</v>
      </c>
      <c r="D3181" t="s">
        <v>1064</v>
      </c>
      <c r="E3181" t="s">
        <v>164</v>
      </c>
      <c r="F3181" t="s">
        <v>11</v>
      </c>
      <c r="G3181" t="s">
        <v>18</v>
      </c>
      <c r="H3181" t="s">
        <v>115</v>
      </c>
      <c r="I3181">
        <v>199.74</v>
      </c>
      <c r="J3181">
        <v>6</v>
      </c>
      <c r="K3181">
        <v>47.94</v>
      </c>
    </row>
    <row r="3182" spans="1:11" ht="16.5" x14ac:dyDescent="0.3">
      <c r="A3182" s="1">
        <v>42268</v>
      </c>
      <c r="B3182" s="5">
        <f>YEAR(Table1[[#This Row],[Order Date]])</f>
        <v>2015</v>
      </c>
      <c r="C3182" s="5">
        <f>MONTH(Table1[[#This Row],[Order Date]])</f>
        <v>9</v>
      </c>
      <c r="D3182" t="s">
        <v>159</v>
      </c>
      <c r="E3182" t="s">
        <v>27</v>
      </c>
      <c r="F3182" t="s">
        <v>34</v>
      </c>
      <c r="G3182" t="s">
        <v>35</v>
      </c>
      <c r="H3182" t="s">
        <v>994</v>
      </c>
      <c r="I3182">
        <v>601.54</v>
      </c>
      <c r="J3182">
        <v>4</v>
      </c>
      <c r="K3182">
        <v>0</v>
      </c>
    </row>
    <row r="3183" spans="1:11" ht="16.5" x14ac:dyDescent="0.3">
      <c r="A3183" s="1">
        <v>42268</v>
      </c>
      <c r="B3183" s="5">
        <f>YEAR(Table1[[#This Row],[Order Date]])</f>
        <v>2015</v>
      </c>
      <c r="C3183" s="5">
        <f>MONTH(Table1[[#This Row],[Order Date]])</f>
        <v>9</v>
      </c>
      <c r="D3183" t="s">
        <v>159</v>
      </c>
      <c r="E3183" t="s">
        <v>27</v>
      </c>
      <c r="F3183" t="s">
        <v>11</v>
      </c>
      <c r="G3183" t="s">
        <v>43</v>
      </c>
      <c r="H3183" t="s">
        <v>1508</v>
      </c>
      <c r="I3183">
        <v>7.9</v>
      </c>
      <c r="J3183">
        <v>2</v>
      </c>
      <c r="K3183">
        <v>2.5299999999999998</v>
      </c>
    </row>
    <row r="3184" spans="1:11" ht="16.5" x14ac:dyDescent="0.3">
      <c r="A3184" s="1">
        <v>42268</v>
      </c>
      <c r="B3184" s="5">
        <f>YEAR(Table1[[#This Row],[Order Date]])</f>
        <v>2015</v>
      </c>
      <c r="C3184" s="5">
        <f>MONTH(Table1[[#This Row],[Order Date]])</f>
        <v>9</v>
      </c>
      <c r="D3184" t="s">
        <v>1414</v>
      </c>
      <c r="E3184" t="s">
        <v>110</v>
      </c>
      <c r="F3184" t="s">
        <v>34</v>
      </c>
      <c r="G3184" t="s">
        <v>74</v>
      </c>
      <c r="H3184" t="s">
        <v>1094</v>
      </c>
      <c r="I3184">
        <v>194.32</v>
      </c>
      <c r="J3184">
        <v>4</v>
      </c>
      <c r="K3184">
        <v>31.09</v>
      </c>
    </row>
    <row r="3185" spans="1:11" ht="16.5" x14ac:dyDescent="0.3">
      <c r="A3185" s="1">
        <v>42268</v>
      </c>
      <c r="B3185" s="5">
        <f>YEAR(Table1[[#This Row],[Order Date]])</f>
        <v>2015</v>
      </c>
      <c r="C3185" s="5">
        <f>MONTH(Table1[[#This Row],[Order Date]])</f>
        <v>9</v>
      </c>
      <c r="D3185" t="s">
        <v>1414</v>
      </c>
      <c r="E3185" t="s">
        <v>110</v>
      </c>
      <c r="F3185" t="s">
        <v>11</v>
      </c>
      <c r="G3185" t="s">
        <v>24</v>
      </c>
      <c r="H3185" t="s">
        <v>279</v>
      </c>
      <c r="I3185">
        <v>25.99</v>
      </c>
      <c r="J3185">
        <v>1</v>
      </c>
      <c r="K3185">
        <v>7.54</v>
      </c>
    </row>
    <row r="3186" spans="1:11" ht="16.5" x14ac:dyDescent="0.3">
      <c r="A3186" s="1">
        <v>42268</v>
      </c>
      <c r="B3186" s="5">
        <f>YEAR(Table1[[#This Row],[Order Date]])</f>
        <v>2015</v>
      </c>
      <c r="C3186" s="5">
        <f>MONTH(Table1[[#This Row],[Order Date]])</f>
        <v>9</v>
      </c>
      <c r="D3186" t="s">
        <v>1115</v>
      </c>
      <c r="E3186" t="s">
        <v>434</v>
      </c>
      <c r="F3186" t="s">
        <v>34</v>
      </c>
      <c r="G3186" t="s">
        <v>47</v>
      </c>
      <c r="H3186" t="s">
        <v>1276</v>
      </c>
      <c r="I3186">
        <v>85.3</v>
      </c>
      <c r="J3186">
        <v>2</v>
      </c>
      <c r="K3186">
        <v>14.5</v>
      </c>
    </row>
    <row r="3187" spans="1:11" ht="16.5" x14ac:dyDescent="0.3">
      <c r="A3187" s="1">
        <v>42268</v>
      </c>
      <c r="B3187" s="5">
        <f>YEAR(Table1[[#This Row],[Order Date]])</f>
        <v>2015</v>
      </c>
      <c r="C3187" s="5">
        <f>MONTH(Table1[[#This Row],[Order Date]])</f>
        <v>9</v>
      </c>
      <c r="D3187" t="s">
        <v>456</v>
      </c>
      <c r="E3187" t="s">
        <v>434</v>
      </c>
      <c r="F3187" t="s">
        <v>39</v>
      </c>
      <c r="G3187" t="s">
        <v>40</v>
      </c>
      <c r="H3187" t="s">
        <v>313</v>
      </c>
      <c r="I3187">
        <v>589.9</v>
      </c>
      <c r="J3187">
        <v>2</v>
      </c>
      <c r="K3187">
        <v>147.47999999999999</v>
      </c>
    </row>
    <row r="3188" spans="1:11" ht="16.5" x14ac:dyDescent="0.3">
      <c r="A3188" s="1">
        <v>42268</v>
      </c>
      <c r="B3188" s="5">
        <f>YEAR(Table1[[#This Row],[Order Date]])</f>
        <v>2015</v>
      </c>
      <c r="C3188" s="5">
        <f>MONTH(Table1[[#This Row],[Order Date]])</f>
        <v>9</v>
      </c>
      <c r="D3188" t="s">
        <v>456</v>
      </c>
      <c r="E3188" t="s">
        <v>434</v>
      </c>
      <c r="F3188" t="s">
        <v>34</v>
      </c>
      <c r="G3188" t="s">
        <v>35</v>
      </c>
      <c r="H3188" t="s">
        <v>2182</v>
      </c>
      <c r="I3188">
        <v>542.94000000000005</v>
      </c>
      <c r="J3188">
        <v>3</v>
      </c>
      <c r="K3188">
        <v>141.16</v>
      </c>
    </row>
    <row r="3189" spans="1:11" ht="16.5" x14ac:dyDescent="0.3">
      <c r="A3189" s="1">
        <v>42268</v>
      </c>
      <c r="B3189" s="5">
        <f>YEAR(Table1[[#This Row],[Order Date]])</f>
        <v>2015</v>
      </c>
      <c r="C3189" s="5">
        <f>MONTH(Table1[[#This Row],[Order Date]])</f>
        <v>9</v>
      </c>
      <c r="D3189" t="s">
        <v>2111</v>
      </c>
      <c r="E3189" t="s">
        <v>70</v>
      </c>
      <c r="F3189" t="s">
        <v>34</v>
      </c>
      <c r="G3189" t="s">
        <v>35</v>
      </c>
      <c r="H3189" t="s">
        <v>2045</v>
      </c>
      <c r="I3189">
        <v>1690.04</v>
      </c>
      <c r="J3189">
        <v>4</v>
      </c>
      <c r="K3189">
        <v>422.51</v>
      </c>
    </row>
    <row r="3190" spans="1:11" ht="16.5" x14ac:dyDescent="0.3">
      <c r="A3190" s="1">
        <v>42268</v>
      </c>
      <c r="B3190" s="5">
        <f>YEAR(Table1[[#This Row],[Order Date]])</f>
        <v>2015</v>
      </c>
      <c r="C3190" s="5">
        <f>MONTH(Table1[[#This Row],[Order Date]])</f>
        <v>9</v>
      </c>
      <c r="D3190" t="s">
        <v>2111</v>
      </c>
      <c r="E3190" t="s">
        <v>70</v>
      </c>
      <c r="F3190" t="s">
        <v>11</v>
      </c>
      <c r="G3190" t="s">
        <v>18</v>
      </c>
      <c r="H3190" t="s">
        <v>843</v>
      </c>
      <c r="I3190">
        <v>85.96</v>
      </c>
      <c r="J3190">
        <v>7</v>
      </c>
      <c r="K3190">
        <v>24.07</v>
      </c>
    </row>
    <row r="3191" spans="1:11" ht="16.5" x14ac:dyDescent="0.3">
      <c r="A3191" s="1">
        <v>42268</v>
      </c>
      <c r="B3191" s="5">
        <f>YEAR(Table1[[#This Row],[Order Date]])</f>
        <v>2015</v>
      </c>
      <c r="C3191" s="5">
        <f>MONTH(Table1[[#This Row],[Order Date]])</f>
        <v>9</v>
      </c>
      <c r="D3191" t="s">
        <v>2111</v>
      </c>
      <c r="E3191" t="s">
        <v>70</v>
      </c>
      <c r="F3191" t="s">
        <v>11</v>
      </c>
      <c r="G3191" t="s">
        <v>63</v>
      </c>
      <c r="H3191" t="s">
        <v>1319</v>
      </c>
      <c r="I3191">
        <v>121.96</v>
      </c>
      <c r="J3191">
        <v>2</v>
      </c>
      <c r="K3191">
        <v>57.32</v>
      </c>
    </row>
    <row r="3192" spans="1:11" ht="16.5" x14ac:dyDescent="0.3">
      <c r="A3192" s="1">
        <v>42268</v>
      </c>
      <c r="B3192" s="5">
        <f>YEAR(Table1[[#This Row],[Order Date]])</f>
        <v>2015</v>
      </c>
      <c r="C3192" s="5">
        <f>MONTH(Table1[[#This Row],[Order Date]])</f>
        <v>9</v>
      </c>
      <c r="D3192" t="s">
        <v>2111</v>
      </c>
      <c r="E3192" t="s">
        <v>70</v>
      </c>
      <c r="F3192" t="s">
        <v>11</v>
      </c>
      <c r="G3192" t="s">
        <v>12</v>
      </c>
      <c r="H3192" t="s">
        <v>2258</v>
      </c>
      <c r="I3192">
        <v>23.92</v>
      </c>
      <c r="J3192">
        <v>4</v>
      </c>
      <c r="K3192">
        <v>11.72</v>
      </c>
    </row>
    <row r="3193" spans="1:11" ht="16.5" x14ac:dyDescent="0.3">
      <c r="A3193" s="1">
        <v>42268</v>
      </c>
      <c r="B3193" s="5">
        <f>YEAR(Table1[[#This Row],[Order Date]])</f>
        <v>2015</v>
      </c>
      <c r="C3193" s="5">
        <f>MONTH(Table1[[#This Row],[Order Date]])</f>
        <v>9</v>
      </c>
      <c r="D3193" t="s">
        <v>2111</v>
      </c>
      <c r="E3193" t="s">
        <v>70</v>
      </c>
      <c r="F3193" t="s">
        <v>11</v>
      </c>
      <c r="G3193" t="s">
        <v>18</v>
      </c>
      <c r="H3193" t="s">
        <v>909</v>
      </c>
      <c r="I3193">
        <v>63.96</v>
      </c>
      <c r="J3193">
        <v>2</v>
      </c>
      <c r="K3193">
        <v>6.4</v>
      </c>
    </row>
    <row r="3194" spans="1:11" ht="16.5" x14ac:dyDescent="0.3">
      <c r="A3194" s="1">
        <v>42268</v>
      </c>
      <c r="B3194" s="5">
        <f>YEAR(Table1[[#This Row],[Order Date]])</f>
        <v>2015</v>
      </c>
      <c r="C3194" s="5">
        <f>MONTH(Table1[[#This Row],[Order Date]])</f>
        <v>9</v>
      </c>
      <c r="D3194" t="s">
        <v>2111</v>
      </c>
      <c r="E3194" t="s">
        <v>70</v>
      </c>
      <c r="F3194" t="s">
        <v>39</v>
      </c>
      <c r="G3194" t="s">
        <v>40</v>
      </c>
      <c r="H3194" t="s">
        <v>833</v>
      </c>
      <c r="I3194">
        <v>629.95000000000005</v>
      </c>
      <c r="J3194">
        <v>5</v>
      </c>
      <c r="K3194">
        <v>176.39</v>
      </c>
    </row>
    <row r="3195" spans="1:11" ht="16.5" x14ac:dyDescent="0.3">
      <c r="A3195" s="1">
        <v>42268</v>
      </c>
      <c r="B3195" s="5">
        <f>YEAR(Table1[[#This Row],[Order Date]])</f>
        <v>2015</v>
      </c>
      <c r="C3195" s="5">
        <f>MONTH(Table1[[#This Row],[Order Date]])</f>
        <v>9</v>
      </c>
      <c r="D3195" t="s">
        <v>2111</v>
      </c>
      <c r="E3195" t="s">
        <v>70</v>
      </c>
      <c r="F3195" t="s">
        <v>39</v>
      </c>
      <c r="G3195" t="s">
        <v>40</v>
      </c>
      <c r="H3195" t="s">
        <v>751</v>
      </c>
      <c r="I3195">
        <v>113.73</v>
      </c>
      <c r="J3195">
        <v>3</v>
      </c>
      <c r="K3195">
        <v>32.979999999999997</v>
      </c>
    </row>
    <row r="3196" spans="1:11" ht="16.5" x14ac:dyDescent="0.3">
      <c r="A3196" s="1">
        <v>42268</v>
      </c>
      <c r="B3196" s="5">
        <f>YEAR(Table1[[#This Row],[Order Date]])</f>
        <v>2015</v>
      </c>
      <c r="C3196" s="5">
        <f>MONTH(Table1[[#This Row],[Order Date]])</f>
        <v>9</v>
      </c>
      <c r="D3196" t="s">
        <v>2111</v>
      </c>
      <c r="E3196" t="s">
        <v>70</v>
      </c>
      <c r="F3196" t="s">
        <v>11</v>
      </c>
      <c r="G3196" t="s">
        <v>20</v>
      </c>
      <c r="H3196" t="s">
        <v>1225</v>
      </c>
      <c r="I3196">
        <v>14.6</v>
      </c>
      <c r="J3196">
        <v>2</v>
      </c>
      <c r="K3196">
        <v>6.86</v>
      </c>
    </row>
    <row r="3197" spans="1:11" ht="16.5" x14ac:dyDescent="0.3">
      <c r="A3197" s="1">
        <v>42268</v>
      </c>
      <c r="B3197" s="5">
        <f>YEAR(Table1[[#This Row],[Order Date]])</f>
        <v>2015</v>
      </c>
      <c r="C3197" s="5">
        <f>MONTH(Table1[[#This Row],[Order Date]])</f>
        <v>9</v>
      </c>
      <c r="D3197" t="s">
        <v>2111</v>
      </c>
      <c r="E3197" t="s">
        <v>70</v>
      </c>
      <c r="F3197" t="s">
        <v>11</v>
      </c>
      <c r="G3197" t="s">
        <v>18</v>
      </c>
      <c r="H3197" t="s">
        <v>1594</v>
      </c>
      <c r="I3197">
        <v>887.84</v>
      </c>
      <c r="J3197">
        <v>8</v>
      </c>
      <c r="K3197">
        <v>17.760000000000002</v>
      </c>
    </row>
    <row r="3198" spans="1:11" ht="16.5" x14ac:dyDescent="0.3">
      <c r="A3198" s="1">
        <v>42269</v>
      </c>
      <c r="B3198" s="5">
        <f>YEAR(Table1[[#This Row],[Order Date]])</f>
        <v>2015</v>
      </c>
      <c r="C3198" s="5">
        <f>MONTH(Table1[[#This Row],[Order Date]])</f>
        <v>9</v>
      </c>
      <c r="D3198" t="s">
        <v>1267</v>
      </c>
      <c r="E3198" t="s">
        <v>27</v>
      </c>
      <c r="F3198" t="s">
        <v>34</v>
      </c>
      <c r="G3198" t="s">
        <v>47</v>
      </c>
      <c r="H3198" t="s">
        <v>1397</v>
      </c>
      <c r="I3198">
        <v>204.6</v>
      </c>
      <c r="J3198">
        <v>2</v>
      </c>
      <c r="K3198">
        <v>53.2</v>
      </c>
    </row>
    <row r="3199" spans="1:11" ht="16.5" x14ac:dyDescent="0.3">
      <c r="A3199" s="1">
        <v>42269</v>
      </c>
      <c r="B3199" s="5">
        <f>YEAR(Table1[[#This Row],[Order Date]])</f>
        <v>2015</v>
      </c>
      <c r="C3199" s="5">
        <f>MONTH(Table1[[#This Row],[Order Date]])</f>
        <v>9</v>
      </c>
      <c r="D3199" t="s">
        <v>220</v>
      </c>
      <c r="E3199" t="s">
        <v>55</v>
      </c>
      <c r="F3199" t="s">
        <v>11</v>
      </c>
      <c r="G3199" t="s">
        <v>12</v>
      </c>
      <c r="H3199" t="s">
        <v>1730</v>
      </c>
      <c r="I3199">
        <v>32.4</v>
      </c>
      <c r="J3199">
        <v>5</v>
      </c>
      <c r="K3199">
        <v>15.55</v>
      </c>
    </row>
    <row r="3200" spans="1:11" ht="16.5" x14ac:dyDescent="0.3">
      <c r="A3200" s="1">
        <v>42269</v>
      </c>
      <c r="B3200" s="5">
        <f>YEAR(Table1[[#This Row],[Order Date]])</f>
        <v>2015</v>
      </c>
      <c r="C3200" s="5">
        <f>MONTH(Table1[[#This Row],[Order Date]])</f>
        <v>9</v>
      </c>
      <c r="D3200" t="s">
        <v>220</v>
      </c>
      <c r="E3200" t="s">
        <v>55</v>
      </c>
      <c r="F3200" t="s">
        <v>34</v>
      </c>
      <c r="G3200" t="s">
        <v>47</v>
      </c>
      <c r="H3200" t="s">
        <v>1837</v>
      </c>
      <c r="I3200">
        <v>47.98</v>
      </c>
      <c r="J3200">
        <v>2</v>
      </c>
      <c r="K3200">
        <v>11.04</v>
      </c>
    </row>
    <row r="3201" spans="1:11" ht="16.5" x14ac:dyDescent="0.3">
      <c r="A3201" s="1">
        <v>42269</v>
      </c>
      <c r="B3201" s="5">
        <f>YEAR(Table1[[#This Row],[Order Date]])</f>
        <v>2015</v>
      </c>
      <c r="C3201" s="5">
        <f>MONTH(Table1[[#This Row],[Order Date]])</f>
        <v>9</v>
      </c>
      <c r="D3201" t="s">
        <v>2259</v>
      </c>
      <c r="E3201" t="s">
        <v>120</v>
      </c>
      <c r="F3201" t="s">
        <v>11</v>
      </c>
      <c r="G3201" t="s">
        <v>16</v>
      </c>
      <c r="H3201" t="s">
        <v>2260</v>
      </c>
      <c r="I3201">
        <v>12</v>
      </c>
      <c r="J3201">
        <v>4</v>
      </c>
      <c r="K3201">
        <v>4.2</v>
      </c>
    </row>
    <row r="3202" spans="1:11" ht="16.5" x14ac:dyDescent="0.3">
      <c r="A3202" s="1">
        <v>42269</v>
      </c>
      <c r="B3202" s="5">
        <f>YEAR(Table1[[#This Row],[Order Date]])</f>
        <v>2015</v>
      </c>
      <c r="C3202" s="5">
        <f>MONTH(Table1[[#This Row],[Order Date]])</f>
        <v>9</v>
      </c>
      <c r="D3202" t="s">
        <v>2259</v>
      </c>
      <c r="E3202" t="s">
        <v>120</v>
      </c>
      <c r="F3202" t="s">
        <v>11</v>
      </c>
      <c r="G3202" t="s">
        <v>18</v>
      </c>
      <c r="H3202" t="s">
        <v>1572</v>
      </c>
      <c r="I3202">
        <v>720.06</v>
      </c>
      <c r="J3202">
        <v>4</v>
      </c>
      <c r="K3202">
        <v>-63.01</v>
      </c>
    </row>
    <row r="3203" spans="1:11" ht="16.5" x14ac:dyDescent="0.3">
      <c r="A3203" s="1">
        <v>42269</v>
      </c>
      <c r="B3203" s="5">
        <f>YEAR(Table1[[#This Row],[Order Date]])</f>
        <v>2015</v>
      </c>
      <c r="C3203" s="5">
        <f>MONTH(Table1[[#This Row],[Order Date]])</f>
        <v>9</v>
      </c>
      <c r="D3203" t="s">
        <v>2259</v>
      </c>
      <c r="E3203" t="s">
        <v>120</v>
      </c>
      <c r="F3203" t="s">
        <v>11</v>
      </c>
      <c r="G3203" t="s">
        <v>18</v>
      </c>
      <c r="H3203" t="s">
        <v>1060</v>
      </c>
      <c r="I3203">
        <v>25.42</v>
      </c>
      <c r="J3203">
        <v>1</v>
      </c>
      <c r="K3203">
        <v>-4.7699999999999996</v>
      </c>
    </row>
    <row r="3204" spans="1:11" ht="16.5" x14ac:dyDescent="0.3">
      <c r="A3204" s="1">
        <v>42269</v>
      </c>
      <c r="B3204" s="5">
        <f>YEAR(Table1[[#This Row],[Order Date]])</f>
        <v>2015</v>
      </c>
      <c r="C3204" s="5">
        <f>MONTH(Table1[[#This Row],[Order Date]])</f>
        <v>9</v>
      </c>
      <c r="D3204" t="s">
        <v>2259</v>
      </c>
      <c r="E3204" t="s">
        <v>120</v>
      </c>
      <c r="F3204" t="s">
        <v>11</v>
      </c>
      <c r="G3204" t="s">
        <v>24</v>
      </c>
      <c r="H3204" t="s">
        <v>1624</v>
      </c>
      <c r="I3204">
        <v>2.82</v>
      </c>
      <c r="J3204">
        <v>2</v>
      </c>
      <c r="K3204">
        <v>0.32</v>
      </c>
    </row>
    <row r="3205" spans="1:11" ht="16.5" x14ac:dyDescent="0.3">
      <c r="A3205" s="1">
        <v>42269</v>
      </c>
      <c r="B3205" s="5">
        <f>YEAR(Table1[[#This Row],[Order Date]])</f>
        <v>2015</v>
      </c>
      <c r="C3205" s="5">
        <f>MONTH(Table1[[#This Row],[Order Date]])</f>
        <v>9</v>
      </c>
      <c r="D3205" t="s">
        <v>2259</v>
      </c>
      <c r="E3205" t="s">
        <v>120</v>
      </c>
      <c r="F3205" t="s">
        <v>11</v>
      </c>
      <c r="G3205" t="s">
        <v>20</v>
      </c>
      <c r="H3205" t="s">
        <v>432</v>
      </c>
      <c r="I3205">
        <v>3.2</v>
      </c>
      <c r="J3205">
        <v>2</v>
      </c>
      <c r="K3205">
        <v>-2.56</v>
      </c>
    </row>
    <row r="3206" spans="1:11" ht="16.5" x14ac:dyDescent="0.3">
      <c r="A3206" s="1">
        <v>42269</v>
      </c>
      <c r="B3206" s="5">
        <f>YEAR(Table1[[#This Row],[Order Date]])</f>
        <v>2015</v>
      </c>
      <c r="C3206" s="5">
        <f>MONTH(Table1[[#This Row],[Order Date]])</f>
        <v>9</v>
      </c>
      <c r="D3206" t="s">
        <v>809</v>
      </c>
      <c r="E3206" t="s">
        <v>23</v>
      </c>
      <c r="F3206" t="s">
        <v>11</v>
      </c>
      <c r="G3206" t="s">
        <v>200</v>
      </c>
      <c r="H3206" t="s">
        <v>1458</v>
      </c>
      <c r="I3206">
        <v>55.6</v>
      </c>
      <c r="J3206">
        <v>5</v>
      </c>
      <c r="K3206">
        <v>6.26</v>
      </c>
    </row>
    <row r="3207" spans="1:11" ht="16.5" x14ac:dyDescent="0.3">
      <c r="A3207" s="1">
        <v>42269</v>
      </c>
      <c r="B3207" s="5">
        <f>YEAR(Table1[[#This Row],[Order Date]])</f>
        <v>2015</v>
      </c>
      <c r="C3207" s="5">
        <f>MONTH(Table1[[#This Row],[Order Date]])</f>
        <v>9</v>
      </c>
      <c r="D3207" t="s">
        <v>809</v>
      </c>
      <c r="E3207" t="s">
        <v>23</v>
      </c>
      <c r="F3207" t="s">
        <v>39</v>
      </c>
      <c r="G3207" t="s">
        <v>52</v>
      </c>
      <c r="H3207" t="s">
        <v>1628</v>
      </c>
      <c r="I3207">
        <v>617.98</v>
      </c>
      <c r="J3207">
        <v>3</v>
      </c>
      <c r="K3207">
        <v>-7.72</v>
      </c>
    </row>
    <row r="3208" spans="1:11" ht="16.5" x14ac:dyDescent="0.3">
      <c r="A3208" s="1">
        <v>42269</v>
      </c>
      <c r="B3208" s="5">
        <f>YEAR(Table1[[#This Row],[Order Date]])</f>
        <v>2015</v>
      </c>
      <c r="C3208" s="5">
        <f>MONTH(Table1[[#This Row],[Order Date]])</f>
        <v>9</v>
      </c>
      <c r="D3208" t="s">
        <v>119</v>
      </c>
      <c r="E3208" t="s">
        <v>27</v>
      </c>
      <c r="F3208" t="s">
        <v>11</v>
      </c>
      <c r="G3208" t="s">
        <v>92</v>
      </c>
      <c r="H3208" t="s">
        <v>1274</v>
      </c>
      <c r="I3208">
        <v>61.44</v>
      </c>
      <c r="J3208">
        <v>3</v>
      </c>
      <c r="K3208">
        <v>16.59</v>
      </c>
    </row>
    <row r="3209" spans="1:11" ht="16.5" x14ac:dyDescent="0.3">
      <c r="A3209" s="1">
        <v>42271</v>
      </c>
      <c r="B3209" s="5">
        <f>YEAR(Table1[[#This Row],[Order Date]])</f>
        <v>2015</v>
      </c>
      <c r="C3209" s="5">
        <f>MONTH(Table1[[#This Row],[Order Date]])</f>
        <v>9</v>
      </c>
      <c r="D3209" t="s">
        <v>1289</v>
      </c>
      <c r="E3209" t="s">
        <v>23</v>
      </c>
      <c r="F3209" t="s">
        <v>11</v>
      </c>
      <c r="G3209" t="s">
        <v>24</v>
      </c>
      <c r="H3209" t="s">
        <v>1270</v>
      </c>
      <c r="I3209">
        <v>6.85</v>
      </c>
      <c r="J3209">
        <v>2</v>
      </c>
      <c r="K3209">
        <v>0.6</v>
      </c>
    </row>
    <row r="3210" spans="1:11" ht="16.5" x14ac:dyDescent="0.3">
      <c r="A3210" s="1">
        <v>42271</v>
      </c>
      <c r="B3210" s="5">
        <f>YEAR(Table1[[#This Row],[Order Date]])</f>
        <v>2015</v>
      </c>
      <c r="C3210" s="5">
        <f>MONTH(Table1[[#This Row],[Order Date]])</f>
        <v>9</v>
      </c>
      <c r="D3210" t="s">
        <v>1251</v>
      </c>
      <c r="E3210" t="s">
        <v>62</v>
      </c>
      <c r="F3210" t="s">
        <v>34</v>
      </c>
      <c r="G3210" t="s">
        <v>35</v>
      </c>
      <c r="H3210" t="s">
        <v>235</v>
      </c>
      <c r="I3210">
        <v>517.5</v>
      </c>
      <c r="J3210">
        <v>6</v>
      </c>
      <c r="K3210">
        <v>155.25</v>
      </c>
    </row>
    <row r="3211" spans="1:11" ht="16.5" x14ac:dyDescent="0.3">
      <c r="A3211" s="1">
        <v>42271</v>
      </c>
      <c r="B3211" s="5">
        <f>YEAR(Table1[[#This Row],[Order Date]])</f>
        <v>2015</v>
      </c>
      <c r="C3211" s="5">
        <f>MONTH(Table1[[#This Row],[Order Date]])</f>
        <v>9</v>
      </c>
      <c r="D3211" t="s">
        <v>1143</v>
      </c>
      <c r="E3211" t="s">
        <v>395</v>
      </c>
      <c r="F3211" t="s">
        <v>11</v>
      </c>
      <c r="G3211" t="s">
        <v>20</v>
      </c>
      <c r="H3211" t="s">
        <v>575</v>
      </c>
      <c r="I3211">
        <v>15.24</v>
      </c>
      <c r="J3211">
        <v>4</v>
      </c>
      <c r="K3211">
        <v>6.86</v>
      </c>
    </row>
    <row r="3212" spans="1:11" ht="16.5" x14ac:dyDescent="0.3">
      <c r="A3212" s="1">
        <v>42271</v>
      </c>
      <c r="B3212" s="5">
        <f>YEAR(Table1[[#This Row],[Order Date]])</f>
        <v>2015</v>
      </c>
      <c r="C3212" s="5">
        <f>MONTH(Table1[[#This Row],[Order Date]])</f>
        <v>9</v>
      </c>
      <c r="D3212" t="s">
        <v>1143</v>
      </c>
      <c r="E3212" t="s">
        <v>395</v>
      </c>
      <c r="F3212" t="s">
        <v>34</v>
      </c>
      <c r="G3212" t="s">
        <v>35</v>
      </c>
      <c r="H3212" t="s">
        <v>723</v>
      </c>
      <c r="I3212">
        <v>1408.1</v>
      </c>
      <c r="J3212">
        <v>10</v>
      </c>
      <c r="K3212">
        <v>394.27</v>
      </c>
    </row>
    <row r="3213" spans="1:11" ht="16.5" x14ac:dyDescent="0.3">
      <c r="A3213" s="1">
        <v>42271</v>
      </c>
      <c r="B3213" s="5">
        <f>YEAR(Table1[[#This Row],[Order Date]])</f>
        <v>2015</v>
      </c>
      <c r="C3213" s="5">
        <f>MONTH(Table1[[#This Row],[Order Date]])</f>
        <v>9</v>
      </c>
      <c r="D3213" t="s">
        <v>1672</v>
      </c>
      <c r="E3213" t="s">
        <v>840</v>
      </c>
      <c r="F3213" t="s">
        <v>39</v>
      </c>
      <c r="G3213" t="s">
        <v>40</v>
      </c>
      <c r="H3213" t="s">
        <v>2261</v>
      </c>
      <c r="I3213">
        <v>821.94</v>
      </c>
      <c r="J3213">
        <v>6</v>
      </c>
      <c r="K3213">
        <v>213.7</v>
      </c>
    </row>
    <row r="3214" spans="1:11" ht="16.5" x14ac:dyDescent="0.3">
      <c r="A3214" s="1">
        <v>42271</v>
      </c>
      <c r="B3214" s="5">
        <f>YEAR(Table1[[#This Row],[Order Date]])</f>
        <v>2015</v>
      </c>
      <c r="C3214" s="5">
        <f>MONTH(Table1[[#This Row],[Order Date]])</f>
        <v>9</v>
      </c>
      <c r="D3214" t="s">
        <v>945</v>
      </c>
      <c r="E3214" t="s">
        <v>164</v>
      </c>
      <c r="F3214" t="s">
        <v>11</v>
      </c>
      <c r="G3214" t="s">
        <v>24</v>
      </c>
      <c r="H3214" t="s">
        <v>1201</v>
      </c>
      <c r="I3214">
        <v>35.96</v>
      </c>
      <c r="J3214">
        <v>2</v>
      </c>
      <c r="K3214">
        <v>10.43</v>
      </c>
    </row>
    <row r="3215" spans="1:11" ht="16.5" x14ac:dyDescent="0.3">
      <c r="A3215" s="1">
        <v>42271</v>
      </c>
      <c r="B3215" s="5">
        <f>YEAR(Table1[[#This Row],[Order Date]])</f>
        <v>2015</v>
      </c>
      <c r="C3215" s="5">
        <f>MONTH(Table1[[#This Row],[Order Date]])</f>
        <v>9</v>
      </c>
      <c r="D3215" t="s">
        <v>945</v>
      </c>
      <c r="E3215" t="s">
        <v>164</v>
      </c>
      <c r="F3215" t="s">
        <v>11</v>
      </c>
      <c r="G3215" t="s">
        <v>20</v>
      </c>
      <c r="H3215" t="s">
        <v>428</v>
      </c>
      <c r="I3215">
        <v>14.95</v>
      </c>
      <c r="J3215">
        <v>3</v>
      </c>
      <c r="K3215">
        <v>5.42</v>
      </c>
    </row>
    <row r="3216" spans="1:11" ht="16.5" x14ac:dyDescent="0.3">
      <c r="A3216" s="1">
        <v>42271</v>
      </c>
      <c r="B3216" s="5">
        <f>YEAR(Table1[[#This Row],[Order Date]])</f>
        <v>2015</v>
      </c>
      <c r="C3216" s="5">
        <f>MONTH(Table1[[#This Row],[Order Date]])</f>
        <v>9</v>
      </c>
      <c r="D3216" t="s">
        <v>2199</v>
      </c>
      <c r="E3216" t="s">
        <v>27</v>
      </c>
      <c r="F3216" t="s">
        <v>34</v>
      </c>
      <c r="G3216" t="s">
        <v>47</v>
      </c>
      <c r="H3216" t="s">
        <v>60</v>
      </c>
      <c r="I3216">
        <v>14.91</v>
      </c>
      <c r="J3216">
        <v>3</v>
      </c>
      <c r="K3216">
        <v>4.62</v>
      </c>
    </row>
    <row r="3217" spans="1:11" ht="16.5" x14ac:dyDescent="0.3">
      <c r="A3217" s="1">
        <v>42271</v>
      </c>
      <c r="B3217" s="5">
        <f>YEAR(Table1[[#This Row],[Order Date]])</f>
        <v>2015</v>
      </c>
      <c r="C3217" s="5">
        <f>MONTH(Table1[[#This Row],[Order Date]])</f>
        <v>9</v>
      </c>
      <c r="D3217" t="s">
        <v>2199</v>
      </c>
      <c r="E3217" t="s">
        <v>27</v>
      </c>
      <c r="F3217" t="s">
        <v>11</v>
      </c>
      <c r="G3217" t="s">
        <v>92</v>
      </c>
      <c r="H3217" t="s">
        <v>1853</v>
      </c>
      <c r="I3217">
        <v>1158.1199999999999</v>
      </c>
      <c r="J3217">
        <v>4</v>
      </c>
      <c r="K3217">
        <v>335.85</v>
      </c>
    </row>
    <row r="3218" spans="1:11" ht="16.5" x14ac:dyDescent="0.3">
      <c r="A3218" s="1">
        <v>42271</v>
      </c>
      <c r="B3218" s="5">
        <f>YEAR(Table1[[#This Row],[Order Date]])</f>
        <v>2015</v>
      </c>
      <c r="C3218" s="5">
        <f>MONTH(Table1[[#This Row],[Order Date]])</f>
        <v>9</v>
      </c>
      <c r="D3218" t="s">
        <v>2262</v>
      </c>
      <c r="E3218" t="s">
        <v>95</v>
      </c>
      <c r="F3218" t="s">
        <v>39</v>
      </c>
      <c r="G3218" t="s">
        <v>40</v>
      </c>
      <c r="H3218" t="s">
        <v>1764</v>
      </c>
      <c r="I3218">
        <v>35.119999999999997</v>
      </c>
      <c r="J3218">
        <v>2</v>
      </c>
      <c r="K3218">
        <v>13.17</v>
      </c>
    </row>
    <row r="3219" spans="1:11" ht="16.5" x14ac:dyDescent="0.3">
      <c r="A3219" s="1">
        <v>42271</v>
      </c>
      <c r="B3219" s="5">
        <f>YEAR(Table1[[#This Row],[Order Date]])</f>
        <v>2015</v>
      </c>
      <c r="C3219" s="5">
        <f>MONTH(Table1[[#This Row],[Order Date]])</f>
        <v>9</v>
      </c>
      <c r="D3219" t="s">
        <v>405</v>
      </c>
      <c r="E3219" t="s">
        <v>95</v>
      </c>
      <c r="F3219" t="s">
        <v>11</v>
      </c>
      <c r="G3219" t="s">
        <v>24</v>
      </c>
      <c r="H3219" t="s">
        <v>147</v>
      </c>
      <c r="I3219">
        <v>14.58</v>
      </c>
      <c r="J3219">
        <v>2</v>
      </c>
      <c r="K3219">
        <v>2.37</v>
      </c>
    </row>
    <row r="3220" spans="1:11" ht="16.5" x14ac:dyDescent="0.3">
      <c r="A3220" s="1">
        <v>42271</v>
      </c>
      <c r="B3220" s="5">
        <f>YEAR(Table1[[#This Row],[Order Date]])</f>
        <v>2015</v>
      </c>
      <c r="C3220" s="5">
        <f>MONTH(Table1[[#This Row],[Order Date]])</f>
        <v>9</v>
      </c>
      <c r="D3220" t="s">
        <v>405</v>
      </c>
      <c r="E3220" t="s">
        <v>95</v>
      </c>
      <c r="F3220" t="s">
        <v>39</v>
      </c>
      <c r="G3220" t="s">
        <v>52</v>
      </c>
      <c r="H3220" t="s">
        <v>1660</v>
      </c>
      <c r="I3220">
        <v>23.2</v>
      </c>
      <c r="J3220">
        <v>2</v>
      </c>
      <c r="K3220">
        <v>1.45</v>
      </c>
    </row>
    <row r="3221" spans="1:11" ht="16.5" x14ac:dyDescent="0.3">
      <c r="A3221" s="1">
        <v>42271</v>
      </c>
      <c r="B3221" s="5">
        <f>YEAR(Table1[[#This Row],[Order Date]])</f>
        <v>2015</v>
      </c>
      <c r="C3221" s="5">
        <f>MONTH(Table1[[#This Row],[Order Date]])</f>
        <v>9</v>
      </c>
      <c r="D3221" t="s">
        <v>405</v>
      </c>
      <c r="E3221" t="s">
        <v>95</v>
      </c>
      <c r="F3221" t="s">
        <v>11</v>
      </c>
      <c r="G3221" t="s">
        <v>24</v>
      </c>
      <c r="H3221" t="s">
        <v>706</v>
      </c>
      <c r="I3221">
        <v>16.46</v>
      </c>
      <c r="J3221">
        <v>7</v>
      </c>
      <c r="K3221">
        <v>1.85</v>
      </c>
    </row>
    <row r="3222" spans="1:11" ht="16.5" x14ac:dyDescent="0.3">
      <c r="A3222" s="1">
        <v>42271</v>
      </c>
      <c r="B3222" s="5">
        <f>YEAR(Table1[[#This Row],[Order Date]])</f>
        <v>2015</v>
      </c>
      <c r="C3222" s="5">
        <f>MONTH(Table1[[#This Row],[Order Date]])</f>
        <v>9</v>
      </c>
      <c r="D3222" t="s">
        <v>1084</v>
      </c>
      <c r="E3222" t="s">
        <v>78</v>
      </c>
      <c r="F3222" t="s">
        <v>11</v>
      </c>
      <c r="G3222" t="s">
        <v>20</v>
      </c>
      <c r="H3222" t="s">
        <v>1490</v>
      </c>
      <c r="I3222">
        <v>6.73</v>
      </c>
      <c r="J3222">
        <v>6</v>
      </c>
      <c r="K3222">
        <v>-4.49</v>
      </c>
    </row>
    <row r="3223" spans="1:11" ht="16.5" x14ac:dyDescent="0.3">
      <c r="A3223" s="1">
        <v>42271</v>
      </c>
      <c r="B3223" s="5">
        <f>YEAR(Table1[[#This Row],[Order Date]])</f>
        <v>2015</v>
      </c>
      <c r="C3223" s="5">
        <f>MONTH(Table1[[#This Row],[Order Date]])</f>
        <v>9</v>
      </c>
      <c r="D3223" t="s">
        <v>1084</v>
      </c>
      <c r="E3223" t="s">
        <v>78</v>
      </c>
      <c r="F3223" t="s">
        <v>11</v>
      </c>
      <c r="G3223" t="s">
        <v>18</v>
      </c>
      <c r="H3223" t="s">
        <v>1965</v>
      </c>
      <c r="I3223">
        <v>33.57</v>
      </c>
      <c r="J3223">
        <v>2</v>
      </c>
      <c r="K3223">
        <v>1.68</v>
      </c>
    </row>
    <row r="3224" spans="1:11" ht="16.5" x14ac:dyDescent="0.3">
      <c r="A3224" s="1">
        <v>42271</v>
      </c>
      <c r="B3224" s="5">
        <f>YEAR(Table1[[#This Row],[Order Date]])</f>
        <v>2015</v>
      </c>
      <c r="C3224" s="5">
        <f>MONTH(Table1[[#This Row],[Order Date]])</f>
        <v>9</v>
      </c>
      <c r="D3224" t="s">
        <v>1084</v>
      </c>
      <c r="E3224" t="s">
        <v>78</v>
      </c>
      <c r="F3224" t="s">
        <v>11</v>
      </c>
      <c r="G3224" t="s">
        <v>63</v>
      </c>
      <c r="H3224" t="s">
        <v>2263</v>
      </c>
      <c r="I3224">
        <v>15.84</v>
      </c>
      <c r="J3224">
        <v>2</v>
      </c>
      <c r="K3224">
        <v>5.54</v>
      </c>
    </row>
    <row r="3225" spans="1:11" ht="16.5" x14ac:dyDescent="0.3">
      <c r="A3225" s="1">
        <v>42271</v>
      </c>
      <c r="B3225" s="5">
        <f>YEAR(Table1[[#This Row],[Order Date]])</f>
        <v>2015</v>
      </c>
      <c r="C3225" s="5">
        <f>MONTH(Table1[[#This Row],[Order Date]])</f>
        <v>9</v>
      </c>
      <c r="D3225" t="s">
        <v>1084</v>
      </c>
      <c r="E3225" t="s">
        <v>78</v>
      </c>
      <c r="F3225" t="s">
        <v>11</v>
      </c>
      <c r="G3225" t="s">
        <v>16</v>
      </c>
      <c r="H3225" t="s">
        <v>1500</v>
      </c>
      <c r="I3225">
        <v>24.42</v>
      </c>
      <c r="J3225">
        <v>1</v>
      </c>
      <c r="K3225">
        <v>7.94</v>
      </c>
    </row>
    <row r="3226" spans="1:11" ht="16.5" x14ac:dyDescent="0.3">
      <c r="A3226" s="1">
        <v>42271</v>
      </c>
      <c r="B3226" s="5">
        <f>YEAR(Table1[[#This Row],[Order Date]])</f>
        <v>2015</v>
      </c>
      <c r="C3226" s="5">
        <f>MONTH(Table1[[#This Row],[Order Date]])</f>
        <v>9</v>
      </c>
      <c r="D3226" t="s">
        <v>1084</v>
      </c>
      <c r="E3226" t="s">
        <v>78</v>
      </c>
      <c r="F3226" t="s">
        <v>11</v>
      </c>
      <c r="G3226" t="s">
        <v>24</v>
      </c>
      <c r="H3226" t="s">
        <v>577</v>
      </c>
      <c r="I3226">
        <v>17.12</v>
      </c>
      <c r="J3226">
        <v>5</v>
      </c>
      <c r="K3226">
        <v>1.93</v>
      </c>
    </row>
    <row r="3227" spans="1:11" ht="16.5" x14ac:dyDescent="0.3">
      <c r="A3227" s="1">
        <v>42271</v>
      </c>
      <c r="B3227" s="5">
        <f>YEAR(Table1[[#This Row],[Order Date]])</f>
        <v>2015</v>
      </c>
      <c r="C3227" s="5">
        <f>MONTH(Table1[[#This Row],[Order Date]])</f>
        <v>9</v>
      </c>
      <c r="D3227" t="s">
        <v>1623</v>
      </c>
      <c r="E3227" t="s">
        <v>149</v>
      </c>
      <c r="F3227" t="s">
        <v>11</v>
      </c>
      <c r="G3227" t="s">
        <v>63</v>
      </c>
      <c r="H3227" t="s">
        <v>2264</v>
      </c>
      <c r="I3227">
        <v>39.979999999999997</v>
      </c>
      <c r="J3227">
        <v>1</v>
      </c>
      <c r="K3227">
        <v>17.989999999999998</v>
      </c>
    </row>
    <row r="3228" spans="1:11" ht="16.5" x14ac:dyDescent="0.3">
      <c r="A3228" s="1">
        <v>42272</v>
      </c>
      <c r="B3228" s="5">
        <f>YEAR(Table1[[#This Row],[Order Date]])</f>
        <v>2015</v>
      </c>
      <c r="C3228" s="5">
        <f>MONTH(Table1[[#This Row],[Order Date]])</f>
        <v>9</v>
      </c>
      <c r="D3228" t="s">
        <v>622</v>
      </c>
      <c r="E3228" t="s">
        <v>296</v>
      </c>
      <c r="F3228" t="s">
        <v>34</v>
      </c>
      <c r="G3228" t="s">
        <v>145</v>
      </c>
      <c r="H3228" t="s">
        <v>1703</v>
      </c>
      <c r="I3228">
        <v>1044.6300000000001</v>
      </c>
      <c r="J3228">
        <v>3</v>
      </c>
      <c r="K3228">
        <v>240.26</v>
      </c>
    </row>
    <row r="3229" spans="1:11" ht="16.5" x14ac:dyDescent="0.3">
      <c r="A3229" s="1">
        <v>42272</v>
      </c>
      <c r="B3229" s="5">
        <f>YEAR(Table1[[#This Row],[Order Date]])</f>
        <v>2015</v>
      </c>
      <c r="C3229" s="5">
        <f>MONTH(Table1[[#This Row],[Order Date]])</f>
        <v>9</v>
      </c>
      <c r="D3229" t="s">
        <v>14</v>
      </c>
      <c r="E3229" t="s">
        <v>177</v>
      </c>
      <c r="F3229" t="s">
        <v>39</v>
      </c>
      <c r="G3229" t="s">
        <v>52</v>
      </c>
      <c r="H3229" t="s">
        <v>1022</v>
      </c>
      <c r="I3229">
        <v>63.96</v>
      </c>
      <c r="J3229">
        <v>4</v>
      </c>
      <c r="K3229">
        <v>19.829999999999998</v>
      </c>
    </row>
    <row r="3230" spans="1:11" ht="16.5" x14ac:dyDescent="0.3">
      <c r="A3230" s="1">
        <v>42272</v>
      </c>
      <c r="B3230" s="5">
        <f>YEAR(Table1[[#This Row],[Order Date]])</f>
        <v>2015</v>
      </c>
      <c r="C3230" s="5">
        <f>MONTH(Table1[[#This Row],[Order Date]])</f>
        <v>9</v>
      </c>
      <c r="D3230" t="s">
        <v>14</v>
      </c>
      <c r="E3230" t="s">
        <v>177</v>
      </c>
      <c r="F3230" t="s">
        <v>11</v>
      </c>
      <c r="G3230" t="s">
        <v>20</v>
      </c>
      <c r="H3230" t="s">
        <v>941</v>
      </c>
      <c r="I3230">
        <v>14.46</v>
      </c>
      <c r="J3230">
        <v>3</v>
      </c>
      <c r="K3230">
        <v>7.09</v>
      </c>
    </row>
    <row r="3231" spans="1:11" ht="16.5" x14ac:dyDescent="0.3">
      <c r="A3231" s="1">
        <v>42272</v>
      </c>
      <c r="B3231" s="5">
        <f>YEAR(Table1[[#This Row],[Order Date]])</f>
        <v>2015</v>
      </c>
      <c r="C3231" s="5">
        <f>MONTH(Table1[[#This Row],[Order Date]])</f>
        <v>9</v>
      </c>
      <c r="D3231" t="s">
        <v>14</v>
      </c>
      <c r="E3231" t="s">
        <v>177</v>
      </c>
      <c r="F3231" t="s">
        <v>39</v>
      </c>
      <c r="G3231" t="s">
        <v>40</v>
      </c>
      <c r="H3231" t="s">
        <v>721</v>
      </c>
      <c r="I3231">
        <v>104.98</v>
      </c>
      <c r="J3231">
        <v>2</v>
      </c>
      <c r="K3231">
        <v>52.49</v>
      </c>
    </row>
    <row r="3232" spans="1:11" ht="16.5" x14ac:dyDescent="0.3">
      <c r="A3232" s="1">
        <v>42272</v>
      </c>
      <c r="B3232" s="5">
        <f>YEAR(Table1[[#This Row],[Order Date]])</f>
        <v>2015</v>
      </c>
      <c r="C3232" s="5">
        <f>MONTH(Table1[[#This Row],[Order Date]])</f>
        <v>9</v>
      </c>
      <c r="D3232" t="s">
        <v>1528</v>
      </c>
      <c r="E3232" t="s">
        <v>27</v>
      </c>
      <c r="F3232" t="s">
        <v>11</v>
      </c>
      <c r="G3232" t="s">
        <v>63</v>
      </c>
      <c r="H3232" t="s">
        <v>785</v>
      </c>
      <c r="I3232">
        <v>17.48</v>
      </c>
      <c r="J3232">
        <v>2</v>
      </c>
      <c r="K3232">
        <v>8.2200000000000006</v>
      </c>
    </row>
    <row r="3233" spans="1:11" ht="16.5" x14ac:dyDescent="0.3">
      <c r="A3233" s="1">
        <v>42272</v>
      </c>
      <c r="B3233" s="5">
        <f>YEAR(Table1[[#This Row],[Order Date]])</f>
        <v>2015</v>
      </c>
      <c r="C3233" s="5">
        <f>MONTH(Table1[[#This Row],[Order Date]])</f>
        <v>9</v>
      </c>
      <c r="D3233" t="s">
        <v>1341</v>
      </c>
      <c r="E3233" t="s">
        <v>685</v>
      </c>
      <c r="F3233" t="s">
        <v>11</v>
      </c>
      <c r="G3233" t="s">
        <v>20</v>
      </c>
      <c r="H3233" t="s">
        <v>368</v>
      </c>
      <c r="I3233">
        <v>68.62</v>
      </c>
      <c r="J3233">
        <v>2</v>
      </c>
      <c r="K3233">
        <v>32.25</v>
      </c>
    </row>
    <row r="3234" spans="1:11" ht="16.5" x14ac:dyDescent="0.3">
      <c r="A3234" s="1">
        <v>42272</v>
      </c>
      <c r="B3234" s="5">
        <f>YEAR(Table1[[#This Row],[Order Date]])</f>
        <v>2015</v>
      </c>
      <c r="C3234" s="5">
        <f>MONTH(Table1[[#This Row],[Order Date]])</f>
        <v>9</v>
      </c>
      <c r="D3234" t="s">
        <v>2265</v>
      </c>
      <c r="E3234" t="s">
        <v>149</v>
      </c>
      <c r="F3234" t="s">
        <v>39</v>
      </c>
      <c r="G3234" t="s">
        <v>52</v>
      </c>
      <c r="H3234" t="s">
        <v>486</v>
      </c>
      <c r="I3234">
        <v>899.91</v>
      </c>
      <c r="J3234">
        <v>9</v>
      </c>
      <c r="K3234">
        <v>395.96</v>
      </c>
    </row>
    <row r="3235" spans="1:11" ht="16.5" x14ac:dyDescent="0.3">
      <c r="A3235" s="1">
        <v>42272</v>
      </c>
      <c r="B3235" s="5">
        <f>YEAR(Table1[[#This Row],[Order Date]])</f>
        <v>2015</v>
      </c>
      <c r="C3235" s="5">
        <f>MONTH(Table1[[#This Row],[Order Date]])</f>
        <v>9</v>
      </c>
      <c r="D3235" t="s">
        <v>83</v>
      </c>
      <c r="E3235" t="s">
        <v>613</v>
      </c>
      <c r="F3235" t="s">
        <v>11</v>
      </c>
      <c r="G3235" t="s">
        <v>20</v>
      </c>
      <c r="H3235" t="s">
        <v>1257</v>
      </c>
      <c r="I3235">
        <v>10.76</v>
      </c>
      <c r="J3235">
        <v>2</v>
      </c>
      <c r="K3235">
        <v>5.16</v>
      </c>
    </row>
    <row r="3236" spans="1:11" ht="16.5" x14ac:dyDescent="0.3">
      <c r="A3236" s="1">
        <v>42272</v>
      </c>
      <c r="B3236" s="5">
        <f>YEAR(Table1[[#This Row],[Order Date]])</f>
        <v>2015</v>
      </c>
      <c r="C3236" s="5">
        <f>MONTH(Table1[[#This Row],[Order Date]])</f>
        <v>9</v>
      </c>
      <c r="D3236" t="s">
        <v>83</v>
      </c>
      <c r="E3236" t="s">
        <v>613</v>
      </c>
      <c r="F3236" t="s">
        <v>11</v>
      </c>
      <c r="G3236" t="s">
        <v>12</v>
      </c>
      <c r="H3236" t="s">
        <v>1773</v>
      </c>
      <c r="I3236">
        <v>45.68</v>
      </c>
      <c r="J3236">
        <v>2</v>
      </c>
      <c r="K3236">
        <v>21.01</v>
      </c>
    </row>
    <row r="3237" spans="1:11" ht="16.5" x14ac:dyDescent="0.3">
      <c r="A3237" s="1">
        <v>42272</v>
      </c>
      <c r="B3237" s="5">
        <f>YEAR(Table1[[#This Row],[Order Date]])</f>
        <v>2015</v>
      </c>
      <c r="C3237" s="5">
        <f>MONTH(Table1[[#This Row],[Order Date]])</f>
        <v>9</v>
      </c>
      <c r="D3237" t="s">
        <v>83</v>
      </c>
      <c r="E3237" t="s">
        <v>613</v>
      </c>
      <c r="F3237" t="s">
        <v>11</v>
      </c>
      <c r="G3237" t="s">
        <v>24</v>
      </c>
      <c r="H3237" t="s">
        <v>1135</v>
      </c>
      <c r="I3237">
        <v>6.7</v>
      </c>
      <c r="J3237">
        <v>1</v>
      </c>
      <c r="K3237">
        <v>2.21</v>
      </c>
    </row>
    <row r="3238" spans="1:11" ht="16.5" x14ac:dyDescent="0.3">
      <c r="A3238" s="1">
        <v>42272</v>
      </c>
      <c r="B3238" s="5">
        <f>YEAR(Table1[[#This Row],[Order Date]])</f>
        <v>2015</v>
      </c>
      <c r="C3238" s="5">
        <f>MONTH(Table1[[#This Row],[Order Date]])</f>
        <v>9</v>
      </c>
      <c r="D3238" t="s">
        <v>1941</v>
      </c>
      <c r="E3238" t="s">
        <v>15</v>
      </c>
      <c r="F3238" t="s">
        <v>11</v>
      </c>
      <c r="G3238" t="s">
        <v>24</v>
      </c>
      <c r="H3238" t="s">
        <v>1069</v>
      </c>
      <c r="I3238">
        <v>128.74</v>
      </c>
      <c r="J3238">
        <v>7</v>
      </c>
      <c r="K3238">
        <v>12.87</v>
      </c>
    </row>
    <row r="3239" spans="1:11" ht="16.5" x14ac:dyDescent="0.3">
      <c r="A3239" s="1">
        <v>42272</v>
      </c>
      <c r="B3239" s="5">
        <f>YEAR(Table1[[#This Row],[Order Date]])</f>
        <v>2015</v>
      </c>
      <c r="C3239" s="5">
        <f>MONTH(Table1[[#This Row],[Order Date]])</f>
        <v>9</v>
      </c>
      <c r="D3239" t="s">
        <v>1771</v>
      </c>
      <c r="E3239" t="s">
        <v>164</v>
      </c>
      <c r="F3239" t="s">
        <v>34</v>
      </c>
      <c r="G3239" t="s">
        <v>35</v>
      </c>
      <c r="H3239" t="s">
        <v>1256</v>
      </c>
      <c r="I3239">
        <v>307.14</v>
      </c>
      <c r="J3239">
        <v>4</v>
      </c>
      <c r="K3239">
        <v>-11.52</v>
      </c>
    </row>
    <row r="3240" spans="1:11" ht="16.5" x14ac:dyDescent="0.3">
      <c r="A3240" s="1">
        <v>42272</v>
      </c>
      <c r="B3240" s="5">
        <f>YEAR(Table1[[#This Row],[Order Date]])</f>
        <v>2015</v>
      </c>
      <c r="C3240" s="5">
        <f>MONTH(Table1[[#This Row],[Order Date]])</f>
        <v>9</v>
      </c>
      <c r="D3240" t="s">
        <v>1771</v>
      </c>
      <c r="E3240" t="s">
        <v>164</v>
      </c>
      <c r="F3240" t="s">
        <v>11</v>
      </c>
      <c r="G3240" t="s">
        <v>16</v>
      </c>
      <c r="H3240" t="s">
        <v>1402</v>
      </c>
      <c r="I3240">
        <v>12.6</v>
      </c>
      <c r="J3240">
        <v>2</v>
      </c>
      <c r="K3240">
        <v>5.8</v>
      </c>
    </row>
    <row r="3241" spans="1:11" ht="16.5" x14ac:dyDescent="0.3">
      <c r="A3241" s="1">
        <v>42272</v>
      </c>
      <c r="B3241" s="5">
        <f>YEAR(Table1[[#This Row],[Order Date]])</f>
        <v>2015</v>
      </c>
      <c r="C3241" s="5">
        <f>MONTH(Table1[[#This Row],[Order Date]])</f>
        <v>9</v>
      </c>
      <c r="D3241" t="s">
        <v>1771</v>
      </c>
      <c r="E3241" t="s">
        <v>164</v>
      </c>
      <c r="F3241" t="s">
        <v>39</v>
      </c>
      <c r="G3241" t="s">
        <v>52</v>
      </c>
      <c r="H3241" t="s">
        <v>999</v>
      </c>
      <c r="I3241">
        <v>159.97999999999999</v>
      </c>
      <c r="J3241">
        <v>2</v>
      </c>
      <c r="K3241">
        <v>57.59</v>
      </c>
    </row>
    <row r="3242" spans="1:11" ht="16.5" x14ac:dyDescent="0.3">
      <c r="A3242" s="1">
        <v>42272</v>
      </c>
      <c r="B3242" s="5">
        <f>YEAR(Table1[[#This Row],[Order Date]])</f>
        <v>2015</v>
      </c>
      <c r="C3242" s="5">
        <f>MONTH(Table1[[#This Row],[Order Date]])</f>
        <v>9</v>
      </c>
      <c r="D3242" t="s">
        <v>197</v>
      </c>
      <c r="E3242" t="s">
        <v>120</v>
      </c>
      <c r="F3242" t="s">
        <v>11</v>
      </c>
      <c r="G3242" t="s">
        <v>20</v>
      </c>
      <c r="H3242" t="s">
        <v>846</v>
      </c>
      <c r="I3242">
        <v>6.34</v>
      </c>
      <c r="J3242">
        <v>4</v>
      </c>
      <c r="K3242">
        <v>-4.6500000000000004</v>
      </c>
    </row>
    <row r="3243" spans="1:11" ht="16.5" x14ac:dyDescent="0.3">
      <c r="A3243" s="1">
        <v>42272</v>
      </c>
      <c r="B3243" s="5">
        <f>YEAR(Table1[[#This Row],[Order Date]])</f>
        <v>2015</v>
      </c>
      <c r="C3243" s="5">
        <f>MONTH(Table1[[#This Row],[Order Date]])</f>
        <v>9</v>
      </c>
      <c r="D3243" t="s">
        <v>197</v>
      </c>
      <c r="E3243" t="s">
        <v>120</v>
      </c>
      <c r="F3243" t="s">
        <v>11</v>
      </c>
      <c r="G3243" t="s">
        <v>12</v>
      </c>
      <c r="H3243" t="s">
        <v>1262</v>
      </c>
      <c r="I3243">
        <v>10.48</v>
      </c>
      <c r="J3243">
        <v>1</v>
      </c>
      <c r="K3243">
        <v>3.8</v>
      </c>
    </row>
    <row r="3244" spans="1:11" ht="16.5" x14ac:dyDescent="0.3">
      <c r="A3244" s="1">
        <v>42272</v>
      </c>
      <c r="B3244" s="5">
        <f>YEAR(Table1[[#This Row],[Order Date]])</f>
        <v>2015</v>
      </c>
      <c r="C3244" s="5">
        <f>MONTH(Table1[[#This Row],[Order Date]])</f>
        <v>9</v>
      </c>
      <c r="D3244" t="s">
        <v>197</v>
      </c>
      <c r="E3244" t="s">
        <v>120</v>
      </c>
      <c r="F3244" t="s">
        <v>11</v>
      </c>
      <c r="G3244" t="s">
        <v>20</v>
      </c>
      <c r="H3244" t="s">
        <v>1043</v>
      </c>
      <c r="I3244">
        <v>2.4700000000000002</v>
      </c>
      <c r="J3244">
        <v>1</v>
      </c>
      <c r="K3244">
        <v>-1.81</v>
      </c>
    </row>
    <row r="3245" spans="1:11" ht="16.5" x14ac:dyDescent="0.3">
      <c r="A3245" s="1">
        <v>42272</v>
      </c>
      <c r="B3245" s="5">
        <f>YEAR(Table1[[#This Row],[Order Date]])</f>
        <v>2015</v>
      </c>
      <c r="C3245" s="5">
        <f>MONTH(Table1[[#This Row],[Order Date]])</f>
        <v>9</v>
      </c>
      <c r="D3245" t="s">
        <v>197</v>
      </c>
      <c r="E3245" t="s">
        <v>120</v>
      </c>
      <c r="F3245" t="s">
        <v>11</v>
      </c>
      <c r="G3245" t="s">
        <v>20</v>
      </c>
      <c r="H3245" t="s">
        <v>980</v>
      </c>
      <c r="I3245">
        <v>3.26</v>
      </c>
      <c r="J3245">
        <v>2</v>
      </c>
      <c r="K3245">
        <v>-2.2799999999999998</v>
      </c>
    </row>
    <row r="3246" spans="1:11" ht="16.5" x14ac:dyDescent="0.3">
      <c r="A3246" s="1">
        <v>42272</v>
      </c>
      <c r="B3246" s="5">
        <f>YEAR(Table1[[#This Row],[Order Date]])</f>
        <v>2015</v>
      </c>
      <c r="C3246" s="5">
        <f>MONTH(Table1[[#This Row],[Order Date]])</f>
        <v>9</v>
      </c>
      <c r="D3246" t="s">
        <v>791</v>
      </c>
      <c r="E3246" t="s">
        <v>149</v>
      </c>
      <c r="F3246" t="s">
        <v>34</v>
      </c>
      <c r="G3246" t="s">
        <v>35</v>
      </c>
      <c r="H3246" t="s">
        <v>2266</v>
      </c>
      <c r="I3246">
        <v>102.58</v>
      </c>
      <c r="J3246">
        <v>1</v>
      </c>
      <c r="K3246">
        <v>6.84</v>
      </c>
    </row>
    <row r="3247" spans="1:11" ht="16.5" x14ac:dyDescent="0.3">
      <c r="A3247" s="1">
        <v>42272</v>
      </c>
      <c r="B3247" s="5">
        <f>YEAR(Table1[[#This Row],[Order Date]])</f>
        <v>2015</v>
      </c>
      <c r="C3247" s="5">
        <f>MONTH(Table1[[#This Row],[Order Date]])</f>
        <v>9</v>
      </c>
      <c r="D3247" t="s">
        <v>791</v>
      </c>
      <c r="E3247" t="s">
        <v>149</v>
      </c>
      <c r="F3247" t="s">
        <v>11</v>
      </c>
      <c r="G3247" t="s">
        <v>12</v>
      </c>
      <c r="H3247" t="s">
        <v>79</v>
      </c>
      <c r="I3247">
        <v>20.04</v>
      </c>
      <c r="J3247">
        <v>3</v>
      </c>
      <c r="K3247">
        <v>9.6199999999999992</v>
      </c>
    </row>
    <row r="3248" spans="1:11" ht="16.5" x14ac:dyDescent="0.3">
      <c r="A3248" s="1">
        <v>42272</v>
      </c>
      <c r="B3248" s="5">
        <f>YEAR(Table1[[#This Row],[Order Date]])</f>
        <v>2015</v>
      </c>
      <c r="C3248" s="5">
        <f>MONTH(Table1[[#This Row],[Order Date]])</f>
        <v>9</v>
      </c>
      <c r="D3248" t="s">
        <v>778</v>
      </c>
      <c r="E3248" t="s">
        <v>23</v>
      </c>
      <c r="F3248" t="s">
        <v>11</v>
      </c>
      <c r="G3248" t="s">
        <v>20</v>
      </c>
      <c r="H3248" t="s">
        <v>1313</v>
      </c>
      <c r="I3248">
        <v>2.95</v>
      </c>
      <c r="J3248">
        <v>2</v>
      </c>
      <c r="K3248">
        <v>-2.06</v>
      </c>
    </row>
    <row r="3249" spans="1:11" ht="16.5" x14ac:dyDescent="0.3">
      <c r="A3249" s="1">
        <v>42273</v>
      </c>
      <c r="B3249" s="5">
        <f>YEAR(Table1[[#This Row],[Order Date]])</f>
        <v>2015</v>
      </c>
      <c r="C3249" s="5">
        <f>MONTH(Table1[[#This Row],[Order Date]])</f>
        <v>9</v>
      </c>
      <c r="D3249" t="s">
        <v>768</v>
      </c>
      <c r="E3249" t="s">
        <v>10</v>
      </c>
      <c r="F3249" t="s">
        <v>11</v>
      </c>
      <c r="G3249" t="s">
        <v>20</v>
      </c>
      <c r="H3249" t="s">
        <v>2267</v>
      </c>
      <c r="I3249">
        <v>2.08</v>
      </c>
      <c r="J3249">
        <v>5</v>
      </c>
      <c r="K3249">
        <v>-3.43</v>
      </c>
    </row>
    <row r="3250" spans="1:11" ht="16.5" x14ac:dyDescent="0.3">
      <c r="A3250" s="1">
        <v>42273</v>
      </c>
      <c r="B3250" s="5">
        <f>YEAR(Table1[[#This Row],[Order Date]])</f>
        <v>2015</v>
      </c>
      <c r="C3250" s="5">
        <f>MONTH(Table1[[#This Row],[Order Date]])</f>
        <v>9</v>
      </c>
      <c r="D3250" t="s">
        <v>768</v>
      </c>
      <c r="E3250" t="s">
        <v>10</v>
      </c>
      <c r="F3250" t="s">
        <v>39</v>
      </c>
      <c r="G3250" t="s">
        <v>40</v>
      </c>
      <c r="H3250" t="s">
        <v>1419</v>
      </c>
      <c r="I3250">
        <v>1114.4000000000001</v>
      </c>
      <c r="J3250">
        <v>7</v>
      </c>
      <c r="K3250">
        <v>376.11</v>
      </c>
    </row>
    <row r="3251" spans="1:11" ht="16.5" x14ac:dyDescent="0.3">
      <c r="A3251" s="1">
        <v>42273</v>
      </c>
      <c r="B3251" s="5">
        <f>YEAR(Table1[[#This Row],[Order Date]])</f>
        <v>2015</v>
      </c>
      <c r="C3251" s="5">
        <f>MONTH(Table1[[#This Row],[Order Date]])</f>
        <v>9</v>
      </c>
      <c r="D3251" t="s">
        <v>1477</v>
      </c>
      <c r="E3251" t="s">
        <v>91</v>
      </c>
      <c r="F3251" t="s">
        <v>11</v>
      </c>
      <c r="G3251" t="s">
        <v>12</v>
      </c>
      <c r="H3251" t="s">
        <v>625</v>
      </c>
      <c r="I3251">
        <v>141.76</v>
      </c>
      <c r="J3251">
        <v>5</v>
      </c>
      <c r="K3251">
        <v>47.84</v>
      </c>
    </row>
    <row r="3252" spans="1:11" ht="16.5" x14ac:dyDescent="0.3">
      <c r="A3252" s="1">
        <v>42273</v>
      </c>
      <c r="B3252" s="5">
        <f>YEAR(Table1[[#This Row],[Order Date]])</f>
        <v>2015</v>
      </c>
      <c r="C3252" s="5">
        <f>MONTH(Table1[[#This Row],[Order Date]])</f>
        <v>9</v>
      </c>
      <c r="D3252" t="s">
        <v>1477</v>
      </c>
      <c r="E3252" t="s">
        <v>91</v>
      </c>
      <c r="F3252" t="s">
        <v>39</v>
      </c>
      <c r="G3252" t="s">
        <v>52</v>
      </c>
      <c r="H3252" t="s">
        <v>2268</v>
      </c>
      <c r="I3252">
        <v>239.8</v>
      </c>
      <c r="J3252">
        <v>5</v>
      </c>
      <c r="K3252">
        <v>47.96</v>
      </c>
    </row>
    <row r="3253" spans="1:11" ht="16.5" x14ac:dyDescent="0.3">
      <c r="A3253" s="1">
        <v>42273</v>
      </c>
      <c r="B3253" s="5">
        <f>YEAR(Table1[[#This Row],[Order Date]])</f>
        <v>2015</v>
      </c>
      <c r="C3253" s="5">
        <f>MONTH(Table1[[#This Row],[Order Date]])</f>
        <v>9</v>
      </c>
      <c r="D3253" t="s">
        <v>1477</v>
      </c>
      <c r="E3253" t="s">
        <v>91</v>
      </c>
      <c r="F3253" t="s">
        <v>11</v>
      </c>
      <c r="G3253" t="s">
        <v>12</v>
      </c>
      <c r="H3253" t="s">
        <v>1203</v>
      </c>
      <c r="I3253">
        <v>31.1</v>
      </c>
      <c r="J3253">
        <v>6</v>
      </c>
      <c r="K3253">
        <v>10.89</v>
      </c>
    </row>
    <row r="3254" spans="1:11" ht="16.5" x14ac:dyDescent="0.3">
      <c r="A3254" s="1">
        <v>42273</v>
      </c>
      <c r="B3254" s="5">
        <f>YEAR(Table1[[#This Row],[Order Date]])</f>
        <v>2015</v>
      </c>
      <c r="C3254" s="5">
        <f>MONTH(Table1[[#This Row],[Order Date]])</f>
        <v>9</v>
      </c>
      <c r="D3254" t="s">
        <v>1907</v>
      </c>
      <c r="E3254" t="s">
        <v>95</v>
      </c>
      <c r="F3254" t="s">
        <v>11</v>
      </c>
      <c r="G3254" t="s">
        <v>12</v>
      </c>
      <c r="H3254" t="s">
        <v>2157</v>
      </c>
      <c r="I3254">
        <v>86.27</v>
      </c>
      <c r="J3254">
        <v>4</v>
      </c>
      <c r="K3254">
        <v>31.27</v>
      </c>
    </row>
    <row r="3255" spans="1:11" ht="16.5" x14ac:dyDescent="0.3">
      <c r="A3255" s="1">
        <v>42273</v>
      </c>
      <c r="B3255" s="5">
        <f>YEAR(Table1[[#This Row],[Order Date]])</f>
        <v>2015</v>
      </c>
      <c r="C3255" s="5">
        <f>MONTH(Table1[[#This Row],[Order Date]])</f>
        <v>9</v>
      </c>
      <c r="D3255" t="s">
        <v>1907</v>
      </c>
      <c r="E3255" t="s">
        <v>95</v>
      </c>
      <c r="F3255" t="s">
        <v>11</v>
      </c>
      <c r="G3255" t="s">
        <v>20</v>
      </c>
      <c r="H3255" t="s">
        <v>2269</v>
      </c>
      <c r="I3255">
        <v>72.59</v>
      </c>
      <c r="J3255">
        <v>2</v>
      </c>
      <c r="K3255">
        <v>-48.39</v>
      </c>
    </row>
    <row r="3256" spans="1:11" ht="16.5" x14ac:dyDescent="0.3">
      <c r="A3256" s="1">
        <v>42273</v>
      </c>
      <c r="B3256" s="5">
        <f>YEAR(Table1[[#This Row],[Order Date]])</f>
        <v>2015</v>
      </c>
      <c r="C3256" s="5">
        <f>MONTH(Table1[[#This Row],[Order Date]])</f>
        <v>9</v>
      </c>
      <c r="D3256" t="s">
        <v>1907</v>
      </c>
      <c r="E3256" t="s">
        <v>95</v>
      </c>
      <c r="F3256" t="s">
        <v>11</v>
      </c>
      <c r="G3256" t="s">
        <v>92</v>
      </c>
      <c r="H3256" t="s">
        <v>2016</v>
      </c>
      <c r="I3256">
        <v>60.67</v>
      </c>
      <c r="J3256">
        <v>2</v>
      </c>
      <c r="K3256">
        <v>14.41</v>
      </c>
    </row>
    <row r="3257" spans="1:11" ht="16.5" x14ac:dyDescent="0.3">
      <c r="A3257" s="1">
        <v>42273</v>
      </c>
      <c r="B3257" s="5">
        <f>YEAR(Table1[[#This Row],[Order Date]])</f>
        <v>2015</v>
      </c>
      <c r="C3257" s="5">
        <f>MONTH(Table1[[#This Row],[Order Date]])</f>
        <v>9</v>
      </c>
      <c r="D3257" t="s">
        <v>1907</v>
      </c>
      <c r="E3257" t="s">
        <v>95</v>
      </c>
      <c r="F3257" t="s">
        <v>11</v>
      </c>
      <c r="G3257" t="s">
        <v>20</v>
      </c>
      <c r="H3257" t="s">
        <v>1827</v>
      </c>
      <c r="I3257">
        <v>77.03</v>
      </c>
      <c r="J3257">
        <v>9</v>
      </c>
      <c r="K3257">
        <v>-59.06</v>
      </c>
    </row>
    <row r="3258" spans="1:11" ht="16.5" x14ac:dyDescent="0.3">
      <c r="A3258" s="1">
        <v>42273</v>
      </c>
      <c r="B3258" s="5">
        <f>YEAR(Table1[[#This Row],[Order Date]])</f>
        <v>2015</v>
      </c>
      <c r="C3258" s="5">
        <f>MONTH(Table1[[#This Row],[Order Date]])</f>
        <v>9</v>
      </c>
      <c r="D3258" t="s">
        <v>1907</v>
      </c>
      <c r="E3258" t="s">
        <v>95</v>
      </c>
      <c r="F3258" t="s">
        <v>11</v>
      </c>
      <c r="G3258" t="s">
        <v>18</v>
      </c>
      <c r="H3258" t="s">
        <v>595</v>
      </c>
      <c r="I3258">
        <v>119.9</v>
      </c>
      <c r="J3258">
        <v>6</v>
      </c>
      <c r="K3258">
        <v>-1.5</v>
      </c>
    </row>
    <row r="3259" spans="1:11" ht="16.5" x14ac:dyDescent="0.3">
      <c r="A3259" s="1">
        <v>42273</v>
      </c>
      <c r="B3259" s="5">
        <f>YEAR(Table1[[#This Row],[Order Date]])</f>
        <v>2015</v>
      </c>
      <c r="C3259" s="5">
        <f>MONTH(Table1[[#This Row],[Order Date]])</f>
        <v>9</v>
      </c>
      <c r="D3259" t="s">
        <v>1907</v>
      </c>
      <c r="E3259" t="s">
        <v>95</v>
      </c>
      <c r="F3259" t="s">
        <v>39</v>
      </c>
      <c r="G3259" t="s">
        <v>40</v>
      </c>
      <c r="H3259" t="s">
        <v>1551</v>
      </c>
      <c r="I3259">
        <v>263.95999999999998</v>
      </c>
      <c r="J3259">
        <v>5</v>
      </c>
      <c r="K3259">
        <v>23.1</v>
      </c>
    </row>
    <row r="3260" spans="1:11" ht="16.5" x14ac:dyDescent="0.3">
      <c r="A3260" s="1">
        <v>42273</v>
      </c>
      <c r="B3260" s="5">
        <f>YEAR(Table1[[#This Row],[Order Date]])</f>
        <v>2015</v>
      </c>
      <c r="C3260" s="5">
        <f>MONTH(Table1[[#This Row],[Order Date]])</f>
        <v>9</v>
      </c>
      <c r="D3260" t="s">
        <v>1907</v>
      </c>
      <c r="E3260" t="s">
        <v>95</v>
      </c>
      <c r="F3260" t="s">
        <v>11</v>
      </c>
      <c r="G3260" t="s">
        <v>18</v>
      </c>
      <c r="H3260" t="s">
        <v>19</v>
      </c>
      <c r="I3260">
        <v>363.65</v>
      </c>
      <c r="J3260">
        <v>4</v>
      </c>
      <c r="K3260">
        <v>-86.37</v>
      </c>
    </row>
    <row r="3261" spans="1:11" ht="16.5" x14ac:dyDescent="0.3">
      <c r="A3261" s="1">
        <v>42273</v>
      </c>
      <c r="B3261" s="5">
        <f>YEAR(Table1[[#This Row],[Order Date]])</f>
        <v>2015</v>
      </c>
      <c r="C3261" s="5">
        <f>MONTH(Table1[[#This Row],[Order Date]])</f>
        <v>9</v>
      </c>
      <c r="D3261" t="s">
        <v>1828</v>
      </c>
      <c r="E3261" t="s">
        <v>23</v>
      </c>
      <c r="F3261" t="s">
        <v>11</v>
      </c>
      <c r="G3261" t="s">
        <v>20</v>
      </c>
      <c r="H3261" t="s">
        <v>269</v>
      </c>
      <c r="I3261">
        <v>121.1</v>
      </c>
      <c r="J3261">
        <v>6</v>
      </c>
      <c r="K3261">
        <v>-100.92</v>
      </c>
    </row>
    <row r="3262" spans="1:11" ht="16.5" x14ac:dyDescent="0.3">
      <c r="A3262" s="1">
        <v>42273</v>
      </c>
      <c r="B3262" s="5">
        <f>YEAR(Table1[[#This Row],[Order Date]])</f>
        <v>2015</v>
      </c>
      <c r="C3262" s="5">
        <f>MONTH(Table1[[#This Row],[Order Date]])</f>
        <v>9</v>
      </c>
      <c r="D3262" t="s">
        <v>1828</v>
      </c>
      <c r="E3262" t="s">
        <v>23</v>
      </c>
      <c r="F3262" t="s">
        <v>39</v>
      </c>
      <c r="G3262" t="s">
        <v>40</v>
      </c>
      <c r="H3262" t="s">
        <v>2035</v>
      </c>
      <c r="I3262">
        <v>45.89</v>
      </c>
      <c r="J3262">
        <v>1</v>
      </c>
      <c r="K3262">
        <v>-9.18</v>
      </c>
    </row>
    <row r="3263" spans="1:11" ht="16.5" x14ac:dyDescent="0.3">
      <c r="A3263" s="1">
        <v>42273</v>
      </c>
      <c r="B3263" s="5">
        <f>YEAR(Table1[[#This Row],[Order Date]])</f>
        <v>2015</v>
      </c>
      <c r="C3263" s="5">
        <f>MONTH(Table1[[#This Row],[Order Date]])</f>
        <v>9</v>
      </c>
      <c r="D3263" t="s">
        <v>2270</v>
      </c>
      <c r="E3263" t="s">
        <v>27</v>
      </c>
      <c r="F3263" t="s">
        <v>11</v>
      </c>
      <c r="G3263" t="s">
        <v>18</v>
      </c>
      <c r="H3263" t="s">
        <v>1456</v>
      </c>
      <c r="I3263">
        <v>64.17</v>
      </c>
      <c r="J3263">
        <v>3</v>
      </c>
      <c r="K3263">
        <v>18.61</v>
      </c>
    </row>
    <row r="3264" spans="1:11" ht="16.5" x14ac:dyDescent="0.3">
      <c r="A3264" s="1">
        <v>42273</v>
      </c>
      <c r="B3264" s="5">
        <f>YEAR(Table1[[#This Row],[Order Date]])</f>
        <v>2015</v>
      </c>
      <c r="C3264" s="5">
        <f>MONTH(Table1[[#This Row],[Order Date]])</f>
        <v>9</v>
      </c>
      <c r="D3264" t="s">
        <v>2270</v>
      </c>
      <c r="E3264" t="s">
        <v>27</v>
      </c>
      <c r="F3264" t="s">
        <v>11</v>
      </c>
      <c r="G3264" t="s">
        <v>63</v>
      </c>
      <c r="H3264" t="s">
        <v>543</v>
      </c>
      <c r="I3264">
        <v>124.46</v>
      </c>
      <c r="J3264">
        <v>2</v>
      </c>
      <c r="K3264">
        <v>58.5</v>
      </c>
    </row>
    <row r="3265" spans="1:11" ht="16.5" x14ac:dyDescent="0.3">
      <c r="A3265" s="1">
        <v>42273</v>
      </c>
      <c r="B3265" s="5">
        <f>YEAR(Table1[[#This Row],[Order Date]])</f>
        <v>2015</v>
      </c>
      <c r="C3265" s="5">
        <f>MONTH(Table1[[#This Row],[Order Date]])</f>
        <v>9</v>
      </c>
      <c r="D3265" t="s">
        <v>1334</v>
      </c>
      <c r="E3265" t="s">
        <v>149</v>
      </c>
      <c r="F3265" t="s">
        <v>39</v>
      </c>
      <c r="G3265" t="s">
        <v>52</v>
      </c>
      <c r="H3265" t="s">
        <v>2130</v>
      </c>
      <c r="I3265">
        <v>50</v>
      </c>
      <c r="J3265">
        <v>2</v>
      </c>
      <c r="K3265">
        <v>12</v>
      </c>
    </row>
    <row r="3266" spans="1:11" ht="16.5" x14ac:dyDescent="0.3">
      <c r="A3266" s="1">
        <v>42273</v>
      </c>
      <c r="B3266" s="5">
        <f>YEAR(Table1[[#This Row],[Order Date]])</f>
        <v>2015</v>
      </c>
      <c r="C3266" s="5">
        <f>MONTH(Table1[[#This Row],[Order Date]])</f>
        <v>9</v>
      </c>
      <c r="D3266" t="s">
        <v>1104</v>
      </c>
      <c r="E3266" t="s">
        <v>149</v>
      </c>
      <c r="F3266" t="s">
        <v>11</v>
      </c>
      <c r="G3266" t="s">
        <v>43</v>
      </c>
      <c r="H3266" t="s">
        <v>1109</v>
      </c>
      <c r="I3266">
        <v>34.44</v>
      </c>
      <c r="J3266">
        <v>3</v>
      </c>
      <c r="K3266">
        <v>16.190000000000001</v>
      </c>
    </row>
    <row r="3267" spans="1:11" ht="16.5" x14ac:dyDescent="0.3">
      <c r="A3267" s="1">
        <v>42273</v>
      </c>
      <c r="B3267" s="5">
        <f>YEAR(Table1[[#This Row],[Order Date]])</f>
        <v>2015</v>
      </c>
      <c r="C3267" s="5">
        <f>MONTH(Table1[[#This Row],[Order Date]])</f>
        <v>9</v>
      </c>
      <c r="D3267" t="s">
        <v>1104</v>
      </c>
      <c r="E3267" t="s">
        <v>149</v>
      </c>
      <c r="F3267" t="s">
        <v>39</v>
      </c>
      <c r="G3267" t="s">
        <v>302</v>
      </c>
      <c r="H3267" t="s">
        <v>538</v>
      </c>
      <c r="I3267">
        <v>629.92999999999995</v>
      </c>
      <c r="J3267">
        <v>7</v>
      </c>
      <c r="K3267">
        <v>296.07</v>
      </c>
    </row>
    <row r="3268" spans="1:11" ht="16.5" x14ac:dyDescent="0.3">
      <c r="A3268" s="1">
        <v>42273</v>
      </c>
      <c r="B3268" s="5">
        <f>YEAR(Table1[[#This Row],[Order Date]])</f>
        <v>2015</v>
      </c>
      <c r="C3268" s="5">
        <f>MONTH(Table1[[#This Row],[Order Date]])</f>
        <v>9</v>
      </c>
      <c r="D3268" t="s">
        <v>1104</v>
      </c>
      <c r="E3268" t="s">
        <v>149</v>
      </c>
      <c r="F3268" t="s">
        <v>11</v>
      </c>
      <c r="G3268" t="s">
        <v>20</v>
      </c>
      <c r="H3268" t="s">
        <v>1959</v>
      </c>
      <c r="I3268">
        <v>79.06</v>
      </c>
      <c r="J3268">
        <v>9</v>
      </c>
      <c r="K3268">
        <v>28.66</v>
      </c>
    </row>
    <row r="3269" spans="1:11" ht="16.5" x14ac:dyDescent="0.3">
      <c r="A3269" s="1">
        <v>42274</v>
      </c>
      <c r="B3269" s="5">
        <f>YEAR(Table1[[#This Row],[Order Date]])</f>
        <v>2015</v>
      </c>
      <c r="C3269" s="5">
        <f>MONTH(Table1[[#This Row],[Order Date]])</f>
        <v>9</v>
      </c>
      <c r="D3269" t="s">
        <v>2230</v>
      </c>
      <c r="E3269" t="s">
        <v>15</v>
      </c>
      <c r="F3269" t="s">
        <v>11</v>
      </c>
      <c r="G3269" t="s">
        <v>20</v>
      </c>
      <c r="H3269" t="s">
        <v>911</v>
      </c>
      <c r="I3269">
        <v>15.08</v>
      </c>
      <c r="J3269">
        <v>2</v>
      </c>
      <c r="K3269">
        <v>-22.62</v>
      </c>
    </row>
    <row r="3270" spans="1:11" ht="16.5" x14ac:dyDescent="0.3">
      <c r="A3270" s="1">
        <v>42274</v>
      </c>
      <c r="B3270" s="5">
        <f>YEAR(Table1[[#This Row],[Order Date]])</f>
        <v>2015</v>
      </c>
      <c r="C3270" s="5">
        <f>MONTH(Table1[[#This Row],[Order Date]])</f>
        <v>9</v>
      </c>
      <c r="D3270" t="s">
        <v>2230</v>
      </c>
      <c r="E3270" t="s">
        <v>15</v>
      </c>
      <c r="F3270" t="s">
        <v>34</v>
      </c>
      <c r="G3270" t="s">
        <v>47</v>
      </c>
      <c r="H3270" t="s">
        <v>1739</v>
      </c>
      <c r="I3270">
        <v>24.29</v>
      </c>
      <c r="J3270">
        <v>3</v>
      </c>
      <c r="K3270">
        <v>-12.75</v>
      </c>
    </row>
    <row r="3271" spans="1:11" ht="16.5" x14ac:dyDescent="0.3">
      <c r="A3271" s="1">
        <v>42274</v>
      </c>
      <c r="B3271" s="5">
        <f>YEAR(Table1[[#This Row],[Order Date]])</f>
        <v>2015</v>
      </c>
      <c r="C3271" s="5">
        <f>MONTH(Table1[[#This Row],[Order Date]])</f>
        <v>9</v>
      </c>
      <c r="D3271" t="s">
        <v>1629</v>
      </c>
      <c r="E3271" t="s">
        <v>27</v>
      </c>
      <c r="F3271" t="s">
        <v>11</v>
      </c>
      <c r="G3271" t="s">
        <v>18</v>
      </c>
      <c r="H3271" t="s">
        <v>1611</v>
      </c>
      <c r="I3271">
        <v>15.51</v>
      </c>
      <c r="J3271">
        <v>1</v>
      </c>
      <c r="K3271">
        <v>4.34</v>
      </c>
    </row>
    <row r="3272" spans="1:11" ht="16.5" x14ac:dyDescent="0.3">
      <c r="A3272" s="1">
        <v>42274</v>
      </c>
      <c r="B3272" s="5">
        <f>YEAR(Table1[[#This Row],[Order Date]])</f>
        <v>2015</v>
      </c>
      <c r="C3272" s="5">
        <f>MONTH(Table1[[#This Row],[Order Date]])</f>
        <v>9</v>
      </c>
      <c r="D3272" t="s">
        <v>1629</v>
      </c>
      <c r="E3272" t="s">
        <v>27</v>
      </c>
      <c r="F3272" t="s">
        <v>11</v>
      </c>
      <c r="G3272" t="s">
        <v>12</v>
      </c>
      <c r="H3272" t="s">
        <v>1041</v>
      </c>
      <c r="I3272">
        <v>146.82</v>
      </c>
      <c r="J3272">
        <v>3</v>
      </c>
      <c r="K3272">
        <v>73.41</v>
      </c>
    </row>
    <row r="3273" spans="1:11" ht="16.5" x14ac:dyDescent="0.3">
      <c r="A3273" s="1">
        <v>42274</v>
      </c>
      <c r="B3273" s="5">
        <f>YEAR(Table1[[#This Row],[Order Date]])</f>
        <v>2015</v>
      </c>
      <c r="C3273" s="5">
        <f>MONTH(Table1[[#This Row],[Order Date]])</f>
        <v>9</v>
      </c>
      <c r="D3273" t="s">
        <v>1629</v>
      </c>
      <c r="E3273" t="s">
        <v>27</v>
      </c>
      <c r="F3273" t="s">
        <v>11</v>
      </c>
      <c r="G3273" t="s">
        <v>12</v>
      </c>
      <c r="H3273" t="s">
        <v>493</v>
      </c>
      <c r="I3273">
        <v>12.96</v>
      </c>
      <c r="J3273">
        <v>2</v>
      </c>
      <c r="K3273">
        <v>6.22</v>
      </c>
    </row>
    <row r="3274" spans="1:11" ht="16.5" x14ac:dyDescent="0.3">
      <c r="A3274" s="1">
        <v>42274</v>
      </c>
      <c r="B3274" s="5">
        <f>YEAR(Table1[[#This Row],[Order Date]])</f>
        <v>2015</v>
      </c>
      <c r="C3274" s="5">
        <f>MONTH(Table1[[#This Row],[Order Date]])</f>
        <v>9</v>
      </c>
      <c r="D3274" t="s">
        <v>2271</v>
      </c>
      <c r="E3274" t="s">
        <v>110</v>
      </c>
      <c r="F3274" t="s">
        <v>11</v>
      </c>
      <c r="G3274" t="s">
        <v>24</v>
      </c>
      <c r="H3274" t="s">
        <v>460</v>
      </c>
      <c r="I3274">
        <v>16.399999999999999</v>
      </c>
      <c r="J3274">
        <v>5</v>
      </c>
      <c r="K3274">
        <v>4.76</v>
      </c>
    </row>
    <row r="3275" spans="1:11" ht="16.5" x14ac:dyDescent="0.3">
      <c r="A3275" s="1">
        <v>42274</v>
      </c>
      <c r="B3275" s="5">
        <f>YEAR(Table1[[#This Row],[Order Date]])</f>
        <v>2015</v>
      </c>
      <c r="C3275" s="5">
        <f>MONTH(Table1[[#This Row],[Order Date]])</f>
        <v>9</v>
      </c>
      <c r="D3275" t="s">
        <v>2271</v>
      </c>
      <c r="E3275" t="s">
        <v>110</v>
      </c>
      <c r="F3275" t="s">
        <v>11</v>
      </c>
      <c r="G3275" t="s">
        <v>12</v>
      </c>
      <c r="H3275" t="s">
        <v>2272</v>
      </c>
      <c r="I3275">
        <v>25.92</v>
      </c>
      <c r="J3275">
        <v>4</v>
      </c>
      <c r="K3275">
        <v>12.44</v>
      </c>
    </row>
    <row r="3276" spans="1:11" ht="16.5" x14ac:dyDescent="0.3">
      <c r="A3276" s="1">
        <v>42274</v>
      </c>
      <c r="B3276" s="5">
        <f>YEAR(Table1[[#This Row],[Order Date]])</f>
        <v>2015</v>
      </c>
      <c r="C3276" s="5">
        <f>MONTH(Table1[[#This Row],[Order Date]])</f>
        <v>9</v>
      </c>
      <c r="D3276" t="s">
        <v>938</v>
      </c>
      <c r="E3276" t="s">
        <v>55</v>
      </c>
      <c r="F3276" t="s">
        <v>11</v>
      </c>
      <c r="G3276" t="s">
        <v>12</v>
      </c>
      <c r="H3276" t="s">
        <v>1158</v>
      </c>
      <c r="I3276">
        <v>154.9</v>
      </c>
      <c r="J3276">
        <v>5</v>
      </c>
      <c r="K3276">
        <v>69.709999999999994</v>
      </c>
    </row>
    <row r="3277" spans="1:11" ht="16.5" x14ac:dyDescent="0.3">
      <c r="A3277" s="1">
        <v>42274</v>
      </c>
      <c r="B3277" s="5">
        <f>YEAR(Table1[[#This Row],[Order Date]])</f>
        <v>2015</v>
      </c>
      <c r="C3277" s="5">
        <f>MONTH(Table1[[#This Row],[Order Date]])</f>
        <v>9</v>
      </c>
      <c r="D3277" t="s">
        <v>938</v>
      </c>
      <c r="E3277" t="s">
        <v>55</v>
      </c>
      <c r="F3277" t="s">
        <v>39</v>
      </c>
      <c r="G3277" t="s">
        <v>40</v>
      </c>
      <c r="H3277" t="s">
        <v>2109</v>
      </c>
      <c r="I3277">
        <v>1871.88</v>
      </c>
      <c r="J3277">
        <v>12</v>
      </c>
      <c r="K3277">
        <v>561.55999999999995</v>
      </c>
    </row>
    <row r="3278" spans="1:11" ht="16.5" x14ac:dyDescent="0.3">
      <c r="A3278" s="1">
        <v>42274</v>
      </c>
      <c r="B3278" s="5">
        <f>YEAR(Table1[[#This Row],[Order Date]])</f>
        <v>2015</v>
      </c>
      <c r="C3278" s="5">
        <f>MONTH(Table1[[#This Row],[Order Date]])</f>
        <v>9</v>
      </c>
      <c r="D3278" t="s">
        <v>1680</v>
      </c>
      <c r="E3278" t="s">
        <v>164</v>
      </c>
      <c r="F3278" t="s">
        <v>11</v>
      </c>
      <c r="G3278" t="s">
        <v>24</v>
      </c>
      <c r="H3278" t="s">
        <v>990</v>
      </c>
      <c r="I3278">
        <v>99.2</v>
      </c>
      <c r="J3278">
        <v>5</v>
      </c>
      <c r="K3278">
        <v>25.79</v>
      </c>
    </row>
    <row r="3279" spans="1:11" ht="16.5" x14ac:dyDescent="0.3">
      <c r="A3279" s="1">
        <v>42275</v>
      </c>
      <c r="B3279" s="5">
        <f>YEAR(Table1[[#This Row],[Order Date]])</f>
        <v>2015</v>
      </c>
      <c r="C3279" s="5">
        <f>MONTH(Table1[[#This Row],[Order Date]])</f>
        <v>9</v>
      </c>
      <c r="D3279" t="s">
        <v>1343</v>
      </c>
      <c r="E3279" t="s">
        <v>27</v>
      </c>
      <c r="F3279" t="s">
        <v>11</v>
      </c>
      <c r="G3279" t="s">
        <v>92</v>
      </c>
      <c r="H3279" t="s">
        <v>617</v>
      </c>
      <c r="I3279">
        <v>43.26</v>
      </c>
      <c r="J3279">
        <v>3</v>
      </c>
      <c r="K3279">
        <v>14.28</v>
      </c>
    </row>
    <row r="3280" spans="1:11" ht="16.5" x14ac:dyDescent="0.3">
      <c r="A3280" s="1">
        <v>42275</v>
      </c>
      <c r="B3280" s="5">
        <f>YEAR(Table1[[#This Row],[Order Date]])</f>
        <v>2015</v>
      </c>
      <c r="C3280" s="5">
        <f>MONTH(Table1[[#This Row],[Order Date]])</f>
        <v>9</v>
      </c>
      <c r="D3280" t="s">
        <v>1343</v>
      </c>
      <c r="E3280" t="s">
        <v>27</v>
      </c>
      <c r="F3280" t="s">
        <v>11</v>
      </c>
      <c r="G3280" t="s">
        <v>92</v>
      </c>
      <c r="H3280" t="s">
        <v>2273</v>
      </c>
      <c r="I3280">
        <v>43.56</v>
      </c>
      <c r="J3280">
        <v>2</v>
      </c>
      <c r="K3280">
        <v>15.25</v>
      </c>
    </row>
    <row r="3281" spans="1:11" ht="16.5" x14ac:dyDescent="0.3">
      <c r="A3281" s="1">
        <v>42275</v>
      </c>
      <c r="B3281" s="5">
        <f>YEAR(Table1[[#This Row],[Order Date]])</f>
        <v>2015</v>
      </c>
      <c r="C3281" s="5">
        <f>MONTH(Table1[[#This Row],[Order Date]])</f>
        <v>9</v>
      </c>
      <c r="D3281" t="s">
        <v>1459</v>
      </c>
      <c r="E3281" t="s">
        <v>278</v>
      </c>
      <c r="F3281" t="s">
        <v>11</v>
      </c>
      <c r="G3281" t="s">
        <v>63</v>
      </c>
      <c r="H3281" t="s">
        <v>1350</v>
      </c>
      <c r="I3281">
        <v>12.54</v>
      </c>
      <c r="J3281">
        <v>1</v>
      </c>
      <c r="K3281">
        <v>4.2300000000000004</v>
      </c>
    </row>
    <row r="3282" spans="1:11" ht="16.5" x14ac:dyDescent="0.3">
      <c r="A3282" s="1">
        <v>42275</v>
      </c>
      <c r="B3282" s="5">
        <f>YEAR(Table1[[#This Row],[Order Date]])</f>
        <v>2015</v>
      </c>
      <c r="C3282" s="5">
        <f>MONTH(Table1[[#This Row],[Order Date]])</f>
        <v>9</v>
      </c>
      <c r="D3282" t="s">
        <v>1459</v>
      </c>
      <c r="E3282" t="s">
        <v>278</v>
      </c>
      <c r="F3282" t="s">
        <v>11</v>
      </c>
      <c r="G3282" t="s">
        <v>20</v>
      </c>
      <c r="H3282" t="s">
        <v>205</v>
      </c>
      <c r="I3282">
        <v>1.08</v>
      </c>
      <c r="J3282">
        <v>2</v>
      </c>
      <c r="K3282">
        <v>-0.79</v>
      </c>
    </row>
    <row r="3283" spans="1:11" ht="16.5" x14ac:dyDescent="0.3">
      <c r="A3283" s="1">
        <v>42275</v>
      </c>
      <c r="B3283" s="5">
        <f>YEAR(Table1[[#This Row],[Order Date]])</f>
        <v>2015</v>
      </c>
      <c r="C3283" s="5">
        <f>MONTH(Table1[[#This Row],[Order Date]])</f>
        <v>9</v>
      </c>
      <c r="D3283" t="s">
        <v>1459</v>
      </c>
      <c r="E3283" t="s">
        <v>278</v>
      </c>
      <c r="F3283" t="s">
        <v>11</v>
      </c>
      <c r="G3283" t="s">
        <v>43</v>
      </c>
      <c r="H3283" t="s">
        <v>160</v>
      </c>
      <c r="I3283">
        <v>4.51</v>
      </c>
      <c r="J3283">
        <v>3</v>
      </c>
      <c r="K3283">
        <v>0.85</v>
      </c>
    </row>
    <row r="3284" spans="1:11" ht="16.5" x14ac:dyDescent="0.3">
      <c r="A3284" s="1">
        <v>42275</v>
      </c>
      <c r="B3284" s="5">
        <f>YEAR(Table1[[#This Row],[Order Date]])</f>
        <v>2015</v>
      </c>
      <c r="C3284" s="5">
        <f>MONTH(Table1[[#This Row],[Order Date]])</f>
        <v>9</v>
      </c>
      <c r="D3284" t="s">
        <v>1937</v>
      </c>
      <c r="E3284" t="s">
        <v>149</v>
      </c>
      <c r="F3284" t="s">
        <v>11</v>
      </c>
      <c r="G3284" t="s">
        <v>92</v>
      </c>
      <c r="H3284" t="s">
        <v>286</v>
      </c>
      <c r="I3284">
        <v>293.52</v>
      </c>
      <c r="J3284">
        <v>6</v>
      </c>
      <c r="K3284">
        <v>76.319999999999993</v>
      </c>
    </row>
    <row r="3285" spans="1:11" ht="16.5" x14ac:dyDescent="0.3">
      <c r="A3285" s="1">
        <v>42275</v>
      </c>
      <c r="B3285" s="5">
        <f>YEAR(Table1[[#This Row],[Order Date]])</f>
        <v>2015</v>
      </c>
      <c r="C3285" s="5">
        <f>MONTH(Table1[[#This Row],[Order Date]])</f>
        <v>9</v>
      </c>
      <c r="D3285" t="s">
        <v>1937</v>
      </c>
      <c r="E3285" t="s">
        <v>149</v>
      </c>
      <c r="F3285" t="s">
        <v>39</v>
      </c>
      <c r="G3285" t="s">
        <v>40</v>
      </c>
      <c r="H3285" t="s">
        <v>1347</v>
      </c>
      <c r="I3285">
        <v>307.98</v>
      </c>
      <c r="J3285">
        <v>2</v>
      </c>
      <c r="K3285">
        <v>89.31</v>
      </c>
    </row>
    <row r="3286" spans="1:11" ht="16.5" x14ac:dyDescent="0.3">
      <c r="A3286" s="1">
        <v>42275</v>
      </c>
      <c r="B3286" s="5">
        <f>YEAR(Table1[[#This Row],[Order Date]])</f>
        <v>2015</v>
      </c>
      <c r="C3286" s="5">
        <f>MONTH(Table1[[#This Row],[Order Date]])</f>
        <v>9</v>
      </c>
      <c r="D3286" t="s">
        <v>468</v>
      </c>
      <c r="E3286" t="s">
        <v>27</v>
      </c>
      <c r="F3286" t="s">
        <v>11</v>
      </c>
      <c r="G3286" t="s">
        <v>92</v>
      </c>
      <c r="H3286" t="s">
        <v>1090</v>
      </c>
      <c r="I3286">
        <v>186.15</v>
      </c>
      <c r="J3286">
        <v>3</v>
      </c>
      <c r="K3286">
        <v>55.85</v>
      </c>
    </row>
    <row r="3287" spans="1:11" ht="16.5" x14ac:dyDescent="0.3">
      <c r="A3287" s="1">
        <v>42275</v>
      </c>
      <c r="B3287" s="5">
        <f>YEAR(Table1[[#This Row],[Order Date]])</f>
        <v>2015</v>
      </c>
      <c r="C3287" s="5">
        <f>MONTH(Table1[[#This Row],[Order Date]])</f>
        <v>9</v>
      </c>
      <c r="D3287" t="s">
        <v>468</v>
      </c>
      <c r="E3287" t="s">
        <v>27</v>
      </c>
      <c r="F3287" t="s">
        <v>11</v>
      </c>
      <c r="G3287" t="s">
        <v>20</v>
      </c>
      <c r="H3287" t="s">
        <v>1533</v>
      </c>
      <c r="I3287">
        <v>81.790000000000006</v>
      </c>
      <c r="J3287">
        <v>6</v>
      </c>
      <c r="K3287">
        <v>26.58</v>
      </c>
    </row>
    <row r="3288" spans="1:11" ht="16.5" x14ac:dyDescent="0.3">
      <c r="A3288" s="1">
        <v>42275</v>
      </c>
      <c r="B3288" s="5">
        <f>YEAR(Table1[[#This Row],[Order Date]])</f>
        <v>2015</v>
      </c>
      <c r="C3288" s="5">
        <f>MONTH(Table1[[#This Row],[Order Date]])</f>
        <v>9</v>
      </c>
      <c r="D3288" t="s">
        <v>468</v>
      </c>
      <c r="E3288" t="s">
        <v>27</v>
      </c>
      <c r="F3288" t="s">
        <v>11</v>
      </c>
      <c r="G3288" t="s">
        <v>200</v>
      </c>
      <c r="H3288" t="s">
        <v>2274</v>
      </c>
      <c r="I3288">
        <v>47.19</v>
      </c>
      <c r="J3288">
        <v>3</v>
      </c>
      <c r="K3288">
        <v>13.69</v>
      </c>
    </row>
    <row r="3289" spans="1:11" ht="16.5" x14ac:dyDescent="0.3">
      <c r="A3289" s="1">
        <v>42275</v>
      </c>
      <c r="B3289" s="5">
        <f>YEAR(Table1[[#This Row],[Order Date]])</f>
        <v>2015</v>
      </c>
      <c r="C3289" s="5">
        <f>MONTH(Table1[[#This Row],[Order Date]])</f>
        <v>9</v>
      </c>
      <c r="D3289" t="s">
        <v>468</v>
      </c>
      <c r="E3289" t="s">
        <v>27</v>
      </c>
      <c r="F3289" t="s">
        <v>39</v>
      </c>
      <c r="G3289" t="s">
        <v>40</v>
      </c>
      <c r="H3289" t="s">
        <v>2275</v>
      </c>
      <c r="I3289">
        <v>36.78</v>
      </c>
      <c r="J3289">
        <v>2</v>
      </c>
      <c r="K3289">
        <v>-8.2799999999999994</v>
      </c>
    </row>
    <row r="3290" spans="1:11" ht="16.5" x14ac:dyDescent="0.3">
      <c r="A3290" s="1">
        <v>42278</v>
      </c>
      <c r="B3290" s="5">
        <f>YEAR(Table1[[#This Row],[Order Date]])</f>
        <v>2015</v>
      </c>
      <c r="C3290" s="5">
        <f>MONTH(Table1[[#This Row],[Order Date]])</f>
        <v>10</v>
      </c>
      <c r="D3290" t="s">
        <v>2199</v>
      </c>
      <c r="E3290" t="s">
        <v>278</v>
      </c>
      <c r="F3290" t="s">
        <v>11</v>
      </c>
      <c r="G3290" t="s">
        <v>18</v>
      </c>
      <c r="H3290" t="s">
        <v>1560</v>
      </c>
      <c r="I3290">
        <v>139.41999999999999</v>
      </c>
      <c r="J3290">
        <v>4</v>
      </c>
      <c r="K3290">
        <v>17.43</v>
      </c>
    </row>
    <row r="3291" spans="1:11" ht="16.5" x14ac:dyDescent="0.3">
      <c r="A3291" s="1">
        <v>42278</v>
      </c>
      <c r="B3291" s="5">
        <f>YEAR(Table1[[#This Row],[Order Date]])</f>
        <v>2015</v>
      </c>
      <c r="C3291" s="5">
        <f>MONTH(Table1[[#This Row],[Order Date]])</f>
        <v>10</v>
      </c>
      <c r="D3291" t="s">
        <v>1620</v>
      </c>
      <c r="E3291" t="s">
        <v>434</v>
      </c>
      <c r="F3291" t="s">
        <v>39</v>
      </c>
      <c r="G3291" t="s">
        <v>40</v>
      </c>
      <c r="H3291" t="s">
        <v>2109</v>
      </c>
      <c r="I3291">
        <v>311.98</v>
      </c>
      <c r="J3291">
        <v>2</v>
      </c>
      <c r="K3291">
        <v>93.59</v>
      </c>
    </row>
    <row r="3292" spans="1:11" ht="16.5" x14ac:dyDescent="0.3">
      <c r="A3292" s="1">
        <v>42278</v>
      </c>
      <c r="B3292" s="5">
        <f>YEAR(Table1[[#This Row],[Order Date]])</f>
        <v>2015</v>
      </c>
      <c r="C3292" s="5">
        <f>MONTH(Table1[[#This Row],[Order Date]])</f>
        <v>10</v>
      </c>
      <c r="D3292" t="s">
        <v>1620</v>
      </c>
      <c r="E3292" t="s">
        <v>434</v>
      </c>
      <c r="F3292" t="s">
        <v>11</v>
      </c>
      <c r="G3292" t="s">
        <v>20</v>
      </c>
      <c r="H3292" t="s">
        <v>451</v>
      </c>
      <c r="I3292">
        <v>22.45</v>
      </c>
      <c r="J3292">
        <v>5</v>
      </c>
      <c r="K3292">
        <v>10.33</v>
      </c>
    </row>
    <row r="3293" spans="1:11" ht="16.5" x14ac:dyDescent="0.3">
      <c r="A3293" s="1">
        <v>42278</v>
      </c>
      <c r="B3293" s="5">
        <f>YEAR(Table1[[#This Row],[Order Date]])</f>
        <v>2015</v>
      </c>
      <c r="C3293" s="5">
        <f>MONTH(Table1[[#This Row],[Order Date]])</f>
        <v>10</v>
      </c>
      <c r="D3293" t="s">
        <v>2276</v>
      </c>
      <c r="E3293" t="s">
        <v>15</v>
      </c>
      <c r="F3293" t="s">
        <v>11</v>
      </c>
      <c r="G3293" t="s">
        <v>20</v>
      </c>
      <c r="H3293" t="s">
        <v>1490</v>
      </c>
      <c r="I3293">
        <v>2.99</v>
      </c>
      <c r="J3293">
        <v>4</v>
      </c>
      <c r="K3293">
        <v>-4.49</v>
      </c>
    </row>
    <row r="3294" spans="1:11" ht="16.5" x14ac:dyDescent="0.3">
      <c r="A3294" s="1">
        <v>42278</v>
      </c>
      <c r="B3294" s="5">
        <f>YEAR(Table1[[#This Row],[Order Date]])</f>
        <v>2015</v>
      </c>
      <c r="C3294" s="5">
        <f>MONTH(Table1[[#This Row],[Order Date]])</f>
        <v>10</v>
      </c>
      <c r="D3294" t="s">
        <v>2276</v>
      </c>
      <c r="E3294" t="s">
        <v>15</v>
      </c>
      <c r="F3294" t="s">
        <v>39</v>
      </c>
      <c r="G3294" t="s">
        <v>52</v>
      </c>
      <c r="H3294" t="s">
        <v>2113</v>
      </c>
      <c r="I3294">
        <v>108.77</v>
      </c>
      <c r="J3294">
        <v>4</v>
      </c>
      <c r="K3294">
        <v>2.72</v>
      </c>
    </row>
    <row r="3295" spans="1:11" ht="16.5" x14ac:dyDescent="0.3">
      <c r="A3295" s="1">
        <v>42278</v>
      </c>
      <c r="B3295" s="5">
        <f>YEAR(Table1[[#This Row],[Order Date]])</f>
        <v>2015</v>
      </c>
      <c r="C3295" s="5">
        <f>MONTH(Table1[[#This Row],[Order Date]])</f>
        <v>10</v>
      </c>
      <c r="D3295" t="s">
        <v>2276</v>
      </c>
      <c r="E3295" t="s">
        <v>91</v>
      </c>
      <c r="F3295" t="s">
        <v>39</v>
      </c>
      <c r="G3295" t="s">
        <v>40</v>
      </c>
      <c r="H3295" t="s">
        <v>648</v>
      </c>
      <c r="I3295">
        <v>572.79999999999995</v>
      </c>
      <c r="J3295">
        <v>2</v>
      </c>
      <c r="K3295">
        <v>50.12</v>
      </c>
    </row>
    <row r="3296" spans="1:11" ht="16.5" x14ac:dyDescent="0.3">
      <c r="A3296" s="1">
        <v>42279</v>
      </c>
      <c r="B3296" s="5">
        <f>YEAR(Table1[[#This Row],[Order Date]])</f>
        <v>2015</v>
      </c>
      <c r="C3296" s="5">
        <f>MONTH(Table1[[#This Row],[Order Date]])</f>
        <v>10</v>
      </c>
      <c r="D3296" t="s">
        <v>922</v>
      </c>
      <c r="E3296" t="s">
        <v>27</v>
      </c>
      <c r="F3296" t="s">
        <v>11</v>
      </c>
      <c r="G3296" t="s">
        <v>20</v>
      </c>
      <c r="H3296" t="s">
        <v>511</v>
      </c>
      <c r="I3296">
        <v>57.5</v>
      </c>
      <c r="J3296">
        <v>6</v>
      </c>
      <c r="K3296">
        <v>20.13</v>
      </c>
    </row>
    <row r="3297" spans="1:11" ht="16.5" x14ac:dyDescent="0.3">
      <c r="A3297" s="1">
        <v>42279</v>
      </c>
      <c r="B3297" s="5">
        <f>YEAR(Table1[[#This Row],[Order Date]])</f>
        <v>2015</v>
      </c>
      <c r="C3297" s="5">
        <f>MONTH(Table1[[#This Row],[Order Date]])</f>
        <v>10</v>
      </c>
      <c r="D3297" t="s">
        <v>1161</v>
      </c>
      <c r="E3297" t="s">
        <v>177</v>
      </c>
      <c r="F3297" t="s">
        <v>11</v>
      </c>
      <c r="G3297" t="s">
        <v>12</v>
      </c>
      <c r="H3297" t="s">
        <v>1832</v>
      </c>
      <c r="I3297">
        <v>94.85</v>
      </c>
      <c r="J3297">
        <v>5</v>
      </c>
      <c r="K3297">
        <v>45.53</v>
      </c>
    </row>
    <row r="3298" spans="1:11" ht="16.5" x14ac:dyDescent="0.3">
      <c r="A3298" s="1">
        <v>42279</v>
      </c>
      <c r="B3298" s="5">
        <f>YEAR(Table1[[#This Row],[Order Date]])</f>
        <v>2015</v>
      </c>
      <c r="C3298" s="5">
        <f>MONTH(Table1[[#This Row],[Order Date]])</f>
        <v>10</v>
      </c>
      <c r="D3298" t="s">
        <v>1161</v>
      </c>
      <c r="E3298" t="s">
        <v>177</v>
      </c>
      <c r="F3298" t="s">
        <v>11</v>
      </c>
      <c r="G3298" t="s">
        <v>63</v>
      </c>
      <c r="H3298" t="s">
        <v>1091</v>
      </c>
      <c r="I3298">
        <v>51.12</v>
      </c>
      <c r="J3298">
        <v>4</v>
      </c>
      <c r="K3298">
        <v>23</v>
      </c>
    </row>
    <row r="3299" spans="1:11" ht="16.5" x14ac:dyDescent="0.3">
      <c r="A3299" s="1">
        <v>42279</v>
      </c>
      <c r="B3299" s="5">
        <f>YEAR(Table1[[#This Row],[Order Date]])</f>
        <v>2015</v>
      </c>
      <c r="C3299" s="5">
        <f>MONTH(Table1[[#This Row],[Order Date]])</f>
        <v>10</v>
      </c>
      <c r="D3299" t="s">
        <v>1161</v>
      </c>
      <c r="E3299" t="s">
        <v>177</v>
      </c>
      <c r="F3299" t="s">
        <v>39</v>
      </c>
      <c r="G3299" t="s">
        <v>52</v>
      </c>
      <c r="H3299" t="s">
        <v>1559</v>
      </c>
      <c r="I3299">
        <v>90</v>
      </c>
      <c r="J3299">
        <v>1</v>
      </c>
      <c r="K3299">
        <v>32.4</v>
      </c>
    </row>
    <row r="3300" spans="1:11" ht="16.5" x14ac:dyDescent="0.3">
      <c r="A3300" s="1">
        <v>42279</v>
      </c>
      <c r="B3300" s="5">
        <f>YEAR(Table1[[#This Row],[Order Date]])</f>
        <v>2015</v>
      </c>
      <c r="C3300" s="5">
        <f>MONTH(Table1[[#This Row],[Order Date]])</f>
        <v>10</v>
      </c>
      <c r="D3300" t="s">
        <v>1383</v>
      </c>
      <c r="E3300" t="s">
        <v>27</v>
      </c>
      <c r="F3300" t="s">
        <v>11</v>
      </c>
      <c r="G3300" t="s">
        <v>18</v>
      </c>
      <c r="H3300" t="s">
        <v>1317</v>
      </c>
      <c r="I3300">
        <v>270.33999999999997</v>
      </c>
      <c r="J3300">
        <v>14</v>
      </c>
      <c r="K3300">
        <v>75.7</v>
      </c>
    </row>
    <row r="3301" spans="1:11" ht="16.5" x14ac:dyDescent="0.3">
      <c r="A3301" s="1">
        <v>42279</v>
      </c>
      <c r="B3301" s="5">
        <f>YEAR(Table1[[#This Row],[Order Date]])</f>
        <v>2015</v>
      </c>
      <c r="C3301" s="5">
        <f>MONTH(Table1[[#This Row],[Order Date]])</f>
        <v>10</v>
      </c>
      <c r="D3301" t="s">
        <v>268</v>
      </c>
      <c r="E3301" t="s">
        <v>245</v>
      </c>
      <c r="F3301" t="s">
        <v>11</v>
      </c>
      <c r="G3301" t="s">
        <v>20</v>
      </c>
      <c r="H3301" t="s">
        <v>1650</v>
      </c>
      <c r="I3301">
        <v>7.38</v>
      </c>
      <c r="J3301">
        <v>5</v>
      </c>
      <c r="K3301">
        <v>-5.41</v>
      </c>
    </row>
    <row r="3302" spans="1:11" ht="16.5" x14ac:dyDescent="0.3">
      <c r="A3302" s="1">
        <v>42279</v>
      </c>
      <c r="B3302" s="5">
        <f>YEAR(Table1[[#This Row],[Order Date]])</f>
        <v>2015</v>
      </c>
      <c r="C3302" s="5">
        <f>MONTH(Table1[[#This Row],[Order Date]])</f>
        <v>10</v>
      </c>
      <c r="D3302" t="s">
        <v>2277</v>
      </c>
      <c r="E3302" t="s">
        <v>27</v>
      </c>
      <c r="F3302" t="s">
        <v>11</v>
      </c>
      <c r="G3302" t="s">
        <v>20</v>
      </c>
      <c r="H3302" t="s">
        <v>1650</v>
      </c>
      <c r="I3302">
        <v>11.81</v>
      </c>
      <c r="J3302">
        <v>3</v>
      </c>
      <c r="K3302">
        <v>4.13</v>
      </c>
    </row>
    <row r="3303" spans="1:11" ht="16.5" x14ac:dyDescent="0.3">
      <c r="A3303" s="1">
        <v>42279</v>
      </c>
      <c r="B3303" s="5">
        <f>YEAR(Table1[[#This Row],[Order Date]])</f>
        <v>2015</v>
      </c>
      <c r="C3303" s="5">
        <f>MONTH(Table1[[#This Row],[Order Date]])</f>
        <v>10</v>
      </c>
      <c r="D3303" t="s">
        <v>2277</v>
      </c>
      <c r="E3303" t="s">
        <v>27</v>
      </c>
      <c r="F3303" t="s">
        <v>11</v>
      </c>
      <c r="G3303" t="s">
        <v>20</v>
      </c>
      <c r="H3303" t="s">
        <v>608</v>
      </c>
      <c r="I3303">
        <v>53.57</v>
      </c>
      <c r="J3303">
        <v>4</v>
      </c>
      <c r="K3303">
        <v>19.420000000000002</v>
      </c>
    </row>
    <row r="3304" spans="1:11" ht="16.5" x14ac:dyDescent="0.3">
      <c r="A3304" s="1">
        <v>42279</v>
      </c>
      <c r="B3304" s="5">
        <f>YEAR(Table1[[#This Row],[Order Date]])</f>
        <v>2015</v>
      </c>
      <c r="C3304" s="5">
        <f>MONTH(Table1[[#This Row],[Order Date]])</f>
        <v>10</v>
      </c>
      <c r="D3304" t="s">
        <v>2277</v>
      </c>
      <c r="E3304" t="s">
        <v>27</v>
      </c>
      <c r="F3304" t="s">
        <v>39</v>
      </c>
      <c r="G3304" t="s">
        <v>40</v>
      </c>
      <c r="H3304" t="s">
        <v>833</v>
      </c>
      <c r="I3304">
        <v>503.96</v>
      </c>
      <c r="J3304">
        <v>5</v>
      </c>
      <c r="K3304">
        <v>50.4</v>
      </c>
    </row>
    <row r="3305" spans="1:11" ht="16.5" x14ac:dyDescent="0.3">
      <c r="A3305" s="1">
        <v>42279</v>
      </c>
      <c r="B3305" s="5">
        <f>YEAR(Table1[[#This Row],[Order Date]])</f>
        <v>2015</v>
      </c>
      <c r="C3305" s="5">
        <f>MONTH(Table1[[#This Row],[Order Date]])</f>
        <v>10</v>
      </c>
      <c r="D3305" t="s">
        <v>2033</v>
      </c>
      <c r="E3305" t="s">
        <v>613</v>
      </c>
      <c r="F3305" t="s">
        <v>11</v>
      </c>
      <c r="G3305" t="s">
        <v>20</v>
      </c>
      <c r="H3305" t="s">
        <v>631</v>
      </c>
      <c r="I3305">
        <v>26.9</v>
      </c>
      <c r="J3305">
        <v>5</v>
      </c>
      <c r="K3305">
        <v>13.18</v>
      </c>
    </row>
    <row r="3306" spans="1:11" ht="16.5" x14ac:dyDescent="0.3">
      <c r="A3306" s="1">
        <v>42279</v>
      </c>
      <c r="B3306" s="5">
        <f>YEAR(Table1[[#This Row],[Order Date]])</f>
        <v>2015</v>
      </c>
      <c r="C3306" s="5">
        <f>MONTH(Table1[[#This Row],[Order Date]])</f>
        <v>10</v>
      </c>
      <c r="D3306" t="s">
        <v>1023</v>
      </c>
      <c r="E3306" t="s">
        <v>531</v>
      </c>
      <c r="F3306" t="s">
        <v>11</v>
      </c>
      <c r="G3306" t="s">
        <v>12</v>
      </c>
      <c r="H3306" t="s">
        <v>2114</v>
      </c>
      <c r="I3306">
        <v>19.440000000000001</v>
      </c>
      <c r="J3306">
        <v>3</v>
      </c>
      <c r="K3306">
        <v>9.33</v>
      </c>
    </row>
    <row r="3307" spans="1:11" ht="16.5" x14ac:dyDescent="0.3">
      <c r="A3307" s="1">
        <v>42279</v>
      </c>
      <c r="B3307" s="5">
        <f>YEAR(Table1[[#This Row],[Order Date]])</f>
        <v>2015</v>
      </c>
      <c r="C3307" s="5">
        <f>MONTH(Table1[[#This Row],[Order Date]])</f>
        <v>10</v>
      </c>
      <c r="D3307" t="s">
        <v>1023</v>
      </c>
      <c r="E3307" t="s">
        <v>531</v>
      </c>
      <c r="F3307" t="s">
        <v>11</v>
      </c>
      <c r="G3307" t="s">
        <v>20</v>
      </c>
      <c r="H3307" t="s">
        <v>222</v>
      </c>
      <c r="I3307">
        <v>7.38</v>
      </c>
      <c r="J3307">
        <v>1</v>
      </c>
      <c r="K3307">
        <v>3.62</v>
      </c>
    </row>
    <row r="3308" spans="1:11" ht="16.5" x14ac:dyDescent="0.3">
      <c r="A3308" s="1">
        <v>42279</v>
      </c>
      <c r="B3308" s="5">
        <f>YEAR(Table1[[#This Row],[Order Date]])</f>
        <v>2015</v>
      </c>
      <c r="C3308" s="5">
        <f>MONTH(Table1[[#This Row],[Order Date]])</f>
        <v>10</v>
      </c>
      <c r="D3308" t="s">
        <v>712</v>
      </c>
      <c r="E3308" t="s">
        <v>278</v>
      </c>
      <c r="F3308" t="s">
        <v>11</v>
      </c>
      <c r="G3308" t="s">
        <v>200</v>
      </c>
      <c r="H3308" t="s">
        <v>1231</v>
      </c>
      <c r="I3308">
        <v>10.94</v>
      </c>
      <c r="J3308">
        <v>2</v>
      </c>
      <c r="K3308">
        <v>0.96</v>
      </c>
    </row>
    <row r="3309" spans="1:11" ht="16.5" x14ac:dyDescent="0.3">
      <c r="A3309" s="1">
        <v>42279</v>
      </c>
      <c r="B3309" s="5">
        <f>YEAR(Table1[[#This Row],[Order Date]])</f>
        <v>2015</v>
      </c>
      <c r="C3309" s="5">
        <f>MONTH(Table1[[#This Row],[Order Date]])</f>
        <v>10</v>
      </c>
      <c r="D3309" t="s">
        <v>280</v>
      </c>
      <c r="E3309" t="s">
        <v>91</v>
      </c>
      <c r="F3309" t="s">
        <v>34</v>
      </c>
      <c r="G3309" t="s">
        <v>47</v>
      </c>
      <c r="H3309" t="s">
        <v>931</v>
      </c>
      <c r="I3309">
        <v>11.03</v>
      </c>
      <c r="J3309">
        <v>1</v>
      </c>
      <c r="K3309">
        <v>3.03</v>
      </c>
    </row>
    <row r="3310" spans="1:11" ht="16.5" x14ac:dyDescent="0.3">
      <c r="A3310" s="1">
        <v>42279</v>
      </c>
      <c r="B3310" s="5">
        <f>YEAR(Table1[[#This Row],[Order Date]])</f>
        <v>2015</v>
      </c>
      <c r="C3310" s="5">
        <f>MONTH(Table1[[#This Row],[Order Date]])</f>
        <v>10</v>
      </c>
      <c r="D3310" t="s">
        <v>280</v>
      </c>
      <c r="E3310" t="s">
        <v>91</v>
      </c>
      <c r="F3310" t="s">
        <v>39</v>
      </c>
      <c r="G3310" t="s">
        <v>52</v>
      </c>
      <c r="H3310" t="s">
        <v>388</v>
      </c>
      <c r="I3310">
        <v>53.04</v>
      </c>
      <c r="J3310">
        <v>3</v>
      </c>
      <c r="K3310">
        <v>-4.6399999999999997</v>
      </c>
    </row>
    <row r="3311" spans="1:11" ht="16.5" x14ac:dyDescent="0.3">
      <c r="A3311" s="1">
        <v>42280</v>
      </c>
      <c r="B3311" s="5">
        <f>YEAR(Table1[[#This Row],[Order Date]])</f>
        <v>2015</v>
      </c>
      <c r="C3311" s="5">
        <f>MONTH(Table1[[#This Row],[Order Date]])</f>
        <v>10</v>
      </c>
      <c r="D3311" t="s">
        <v>778</v>
      </c>
      <c r="E3311" t="s">
        <v>78</v>
      </c>
      <c r="F3311" t="s">
        <v>11</v>
      </c>
      <c r="G3311" t="s">
        <v>20</v>
      </c>
      <c r="H3311" t="s">
        <v>952</v>
      </c>
      <c r="I3311">
        <v>32.07</v>
      </c>
      <c r="J3311">
        <v>5</v>
      </c>
      <c r="K3311">
        <v>-22.45</v>
      </c>
    </row>
    <row r="3312" spans="1:11" ht="16.5" x14ac:dyDescent="0.3">
      <c r="A3312" s="1">
        <v>42280</v>
      </c>
      <c r="B3312" s="5">
        <f>YEAR(Table1[[#This Row],[Order Date]])</f>
        <v>2015</v>
      </c>
      <c r="C3312" s="5">
        <f>MONTH(Table1[[#This Row],[Order Date]])</f>
        <v>10</v>
      </c>
      <c r="D3312" t="s">
        <v>778</v>
      </c>
      <c r="E3312" t="s">
        <v>78</v>
      </c>
      <c r="F3312" t="s">
        <v>39</v>
      </c>
      <c r="G3312" t="s">
        <v>52</v>
      </c>
      <c r="H3312" t="s">
        <v>1011</v>
      </c>
      <c r="I3312">
        <v>24</v>
      </c>
      <c r="J3312">
        <v>2</v>
      </c>
      <c r="K3312">
        <v>-2.7</v>
      </c>
    </row>
    <row r="3313" spans="1:11" ht="16.5" x14ac:dyDescent="0.3">
      <c r="A3313" s="1">
        <v>42280</v>
      </c>
      <c r="B3313" s="5">
        <f>YEAR(Table1[[#This Row],[Order Date]])</f>
        <v>2015</v>
      </c>
      <c r="C3313" s="5">
        <f>MONTH(Table1[[#This Row],[Order Date]])</f>
        <v>10</v>
      </c>
      <c r="D3313" t="s">
        <v>778</v>
      </c>
      <c r="E3313" t="s">
        <v>78</v>
      </c>
      <c r="F3313" t="s">
        <v>34</v>
      </c>
      <c r="G3313" t="s">
        <v>74</v>
      </c>
      <c r="H3313" t="s">
        <v>142</v>
      </c>
      <c r="I3313">
        <v>35.49</v>
      </c>
      <c r="J3313">
        <v>1</v>
      </c>
      <c r="K3313">
        <v>-15.62</v>
      </c>
    </row>
    <row r="3314" spans="1:11" ht="16.5" x14ac:dyDescent="0.3">
      <c r="A3314" s="1">
        <v>42280</v>
      </c>
      <c r="B3314" s="5">
        <f>YEAR(Table1[[#This Row],[Order Date]])</f>
        <v>2015</v>
      </c>
      <c r="C3314" s="5">
        <f>MONTH(Table1[[#This Row],[Order Date]])</f>
        <v>10</v>
      </c>
      <c r="D3314" t="s">
        <v>778</v>
      </c>
      <c r="E3314" t="s">
        <v>78</v>
      </c>
      <c r="F3314" t="s">
        <v>39</v>
      </c>
      <c r="G3314" t="s">
        <v>52</v>
      </c>
      <c r="H3314" t="s">
        <v>2278</v>
      </c>
      <c r="I3314">
        <v>47.98</v>
      </c>
      <c r="J3314">
        <v>2</v>
      </c>
      <c r="K3314">
        <v>0.6</v>
      </c>
    </row>
    <row r="3315" spans="1:11" ht="16.5" x14ac:dyDescent="0.3">
      <c r="A3315" s="1">
        <v>42280</v>
      </c>
      <c r="B3315" s="5">
        <f>YEAR(Table1[[#This Row],[Order Date]])</f>
        <v>2015</v>
      </c>
      <c r="C3315" s="5">
        <f>MONTH(Table1[[#This Row],[Order Date]])</f>
        <v>10</v>
      </c>
      <c r="D3315" t="s">
        <v>450</v>
      </c>
      <c r="E3315" t="s">
        <v>23</v>
      </c>
      <c r="F3315" t="s">
        <v>11</v>
      </c>
      <c r="G3315" t="s">
        <v>18</v>
      </c>
      <c r="H3315" t="s">
        <v>299</v>
      </c>
      <c r="I3315">
        <v>15.01</v>
      </c>
      <c r="J3315">
        <v>2</v>
      </c>
      <c r="K3315">
        <v>1.5</v>
      </c>
    </row>
    <row r="3316" spans="1:11" ht="16.5" x14ac:dyDescent="0.3">
      <c r="A3316" s="1">
        <v>42280</v>
      </c>
      <c r="B3316" s="5">
        <f>YEAR(Table1[[#This Row],[Order Date]])</f>
        <v>2015</v>
      </c>
      <c r="C3316" s="5">
        <f>MONTH(Table1[[#This Row],[Order Date]])</f>
        <v>10</v>
      </c>
      <c r="D3316" t="s">
        <v>675</v>
      </c>
      <c r="E3316" t="s">
        <v>27</v>
      </c>
      <c r="F3316" t="s">
        <v>34</v>
      </c>
      <c r="G3316" t="s">
        <v>74</v>
      </c>
      <c r="H3316" t="s">
        <v>142</v>
      </c>
      <c r="I3316">
        <v>120.67</v>
      </c>
      <c r="J3316">
        <v>2</v>
      </c>
      <c r="K3316">
        <v>18.45</v>
      </c>
    </row>
    <row r="3317" spans="1:11" ht="16.5" x14ac:dyDescent="0.3">
      <c r="A3317" s="1">
        <v>42281</v>
      </c>
      <c r="B3317" s="5">
        <f>YEAR(Table1[[#This Row],[Order Date]])</f>
        <v>2015</v>
      </c>
      <c r="C3317" s="5">
        <f>MONTH(Table1[[#This Row],[Order Date]])</f>
        <v>10</v>
      </c>
      <c r="D3317" t="s">
        <v>1766</v>
      </c>
      <c r="E3317" t="s">
        <v>30</v>
      </c>
      <c r="F3317" t="s">
        <v>34</v>
      </c>
      <c r="G3317" t="s">
        <v>35</v>
      </c>
      <c r="H3317" t="s">
        <v>371</v>
      </c>
      <c r="I3317">
        <v>392.94</v>
      </c>
      <c r="J3317">
        <v>3</v>
      </c>
      <c r="K3317">
        <v>43.22</v>
      </c>
    </row>
    <row r="3318" spans="1:11" ht="16.5" x14ac:dyDescent="0.3">
      <c r="A3318" s="1">
        <v>42281</v>
      </c>
      <c r="B3318" s="5">
        <f>YEAR(Table1[[#This Row],[Order Date]])</f>
        <v>2015</v>
      </c>
      <c r="C3318" s="5">
        <f>MONTH(Table1[[#This Row],[Order Date]])</f>
        <v>10</v>
      </c>
      <c r="D3318" t="s">
        <v>419</v>
      </c>
      <c r="E3318" t="s">
        <v>27</v>
      </c>
      <c r="F3318" t="s">
        <v>11</v>
      </c>
      <c r="G3318" t="s">
        <v>18</v>
      </c>
      <c r="H3318" t="s">
        <v>2092</v>
      </c>
      <c r="I3318">
        <v>26.96</v>
      </c>
      <c r="J3318">
        <v>2</v>
      </c>
      <c r="K3318">
        <v>7.01</v>
      </c>
    </row>
    <row r="3319" spans="1:11" ht="16.5" x14ac:dyDescent="0.3">
      <c r="A3319" s="1">
        <v>42281</v>
      </c>
      <c r="B3319" s="5">
        <f>YEAR(Table1[[#This Row],[Order Date]])</f>
        <v>2015</v>
      </c>
      <c r="C3319" s="5">
        <f>MONTH(Table1[[#This Row],[Order Date]])</f>
        <v>10</v>
      </c>
      <c r="D3319" t="s">
        <v>1547</v>
      </c>
      <c r="E3319" t="s">
        <v>23</v>
      </c>
      <c r="F3319" t="s">
        <v>34</v>
      </c>
      <c r="G3319" t="s">
        <v>47</v>
      </c>
      <c r="H3319" t="s">
        <v>1037</v>
      </c>
      <c r="I3319">
        <v>64.94</v>
      </c>
      <c r="J3319">
        <v>3</v>
      </c>
      <c r="K3319">
        <v>6.49</v>
      </c>
    </row>
    <row r="3320" spans="1:11" ht="16.5" x14ac:dyDescent="0.3">
      <c r="A3320" s="1">
        <v>42281</v>
      </c>
      <c r="B3320" s="5">
        <f>YEAR(Table1[[#This Row],[Order Date]])</f>
        <v>2015</v>
      </c>
      <c r="C3320" s="5">
        <f>MONTH(Table1[[#This Row],[Order Date]])</f>
        <v>10</v>
      </c>
      <c r="D3320" t="s">
        <v>1547</v>
      </c>
      <c r="E3320" t="s">
        <v>23</v>
      </c>
      <c r="F3320" t="s">
        <v>11</v>
      </c>
      <c r="G3320" t="s">
        <v>12</v>
      </c>
      <c r="H3320" t="s">
        <v>2279</v>
      </c>
      <c r="I3320">
        <v>20.74</v>
      </c>
      <c r="J3320">
        <v>4</v>
      </c>
      <c r="K3320">
        <v>7.26</v>
      </c>
    </row>
    <row r="3321" spans="1:11" ht="16.5" x14ac:dyDescent="0.3">
      <c r="A3321" s="1">
        <v>42282</v>
      </c>
      <c r="B3321" s="5">
        <f>YEAR(Table1[[#This Row],[Order Date]])</f>
        <v>2015</v>
      </c>
      <c r="C3321" s="5">
        <f>MONTH(Table1[[#This Row],[Order Date]])</f>
        <v>10</v>
      </c>
      <c r="D3321" t="s">
        <v>2280</v>
      </c>
      <c r="E3321" t="s">
        <v>55</v>
      </c>
      <c r="F3321" t="s">
        <v>11</v>
      </c>
      <c r="G3321" t="s">
        <v>24</v>
      </c>
      <c r="H3321" t="s">
        <v>1006</v>
      </c>
      <c r="I3321">
        <v>46.2</v>
      </c>
      <c r="J3321">
        <v>4</v>
      </c>
      <c r="K3321">
        <v>12.94</v>
      </c>
    </row>
    <row r="3322" spans="1:11" ht="16.5" x14ac:dyDescent="0.3">
      <c r="A3322" s="1">
        <v>42282</v>
      </c>
      <c r="B3322" s="5">
        <f>YEAR(Table1[[#This Row],[Order Date]])</f>
        <v>2015</v>
      </c>
      <c r="C3322" s="5">
        <f>MONTH(Table1[[#This Row],[Order Date]])</f>
        <v>10</v>
      </c>
      <c r="D3322" t="s">
        <v>2280</v>
      </c>
      <c r="E3322" t="s">
        <v>55</v>
      </c>
      <c r="F3322" t="s">
        <v>11</v>
      </c>
      <c r="G3322" t="s">
        <v>92</v>
      </c>
      <c r="H3322" t="s">
        <v>617</v>
      </c>
      <c r="I3322">
        <v>28.84</v>
      </c>
      <c r="J3322">
        <v>2</v>
      </c>
      <c r="K3322">
        <v>9.52</v>
      </c>
    </row>
    <row r="3323" spans="1:11" ht="16.5" x14ac:dyDescent="0.3">
      <c r="A3323" s="1">
        <v>42282</v>
      </c>
      <c r="B3323" s="5">
        <f>YEAR(Table1[[#This Row],[Order Date]])</f>
        <v>2015</v>
      </c>
      <c r="C3323" s="5">
        <f>MONTH(Table1[[#This Row],[Order Date]])</f>
        <v>10</v>
      </c>
      <c r="D3323" t="s">
        <v>1502</v>
      </c>
      <c r="E3323" t="s">
        <v>59</v>
      </c>
      <c r="F3323" t="s">
        <v>11</v>
      </c>
      <c r="G3323" t="s">
        <v>18</v>
      </c>
      <c r="H3323" t="s">
        <v>1611</v>
      </c>
      <c r="I3323">
        <v>77.55</v>
      </c>
      <c r="J3323">
        <v>5</v>
      </c>
      <c r="K3323">
        <v>21.71</v>
      </c>
    </row>
    <row r="3324" spans="1:11" ht="16.5" x14ac:dyDescent="0.3">
      <c r="A3324" s="1">
        <v>42282</v>
      </c>
      <c r="B3324" s="5">
        <f>YEAR(Table1[[#This Row],[Order Date]])</f>
        <v>2015</v>
      </c>
      <c r="C3324" s="5">
        <f>MONTH(Table1[[#This Row],[Order Date]])</f>
        <v>10</v>
      </c>
      <c r="D3324" t="s">
        <v>1084</v>
      </c>
      <c r="E3324" t="s">
        <v>78</v>
      </c>
      <c r="F3324" t="s">
        <v>39</v>
      </c>
      <c r="G3324" t="s">
        <v>52</v>
      </c>
      <c r="H3324" t="s">
        <v>388</v>
      </c>
      <c r="I3324">
        <v>53.04</v>
      </c>
      <c r="J3324">
        <v>3</v>
      </c>
      <c r="K3324">
        <v>-4.6399999999999997</v>
      </c>
    </row>
    <row r="3325" spans="1:11" ht="16.5" x14ac:dyDescent="0.3">
      <c r="A3325" s="1">
        <v>42282</v>
      </c>
      <c r="B3325" s="5">
        <f>YEAR(Table1[[#This Row],[Order Date]])</f>
        <v>2015</v>
      </c>
      <c r="C3325" s="5">
        <f>MONTH(Table1[[#This Row],[Order Date]])</f>
        <v>10</v>
      </c>
      <c r="D3325" t="s">
        <v>1487</v>
      </c>
      <c r="E3325" t="s">
        <v>91</v>
      </c>
      <c r="F3325" t="s">
        <v>34</v>
      </c>
      <c r="G3325" t="s">
        <v>74</v>
      </c>
      <c r="H3325" t="s">
        <v>2281</v>
      </c>
      <c r="I3325">
        <v>66.290000000000006</v>
      </c>
      <c r="J3325">
        <v>1</v>
      </c>
      <c r="K3325">
        <v>-103.86</v>
      </c>
    </row>
    <row r="3326" spans="1:11" ht="16.5" x14ac:dyDescent="0.3">
      <c r="A3326" s="1">
        <v>42282</v>
      </c>
      <c r="B3326" s="5">
        <f>YEAR(Table1[[#This Row],[Order Date]])</f>
        <v>2015</v>
      </c>
      <c r="C3326" s="5">
        <f>MONTH(Table1[[#This Row],[Order Date]])</f>
        <v>10</v>
      </c>
      <c r="D3326" t="s">
        <v>1487</v>
      </c>
      <c r="E3326" t="s">
        <v>91</v>
      </c>
      <c r="F3326" t="s">
        <v>34</v>
      </c>
      <c r="G3326" t="s">
        <v>35</v>
      </c>
      <c r="H3326" t="s">
        <v>71</v>
      </c>
      <c r="I3326">
        <v>291.17</v>
      </c>
      <c r="J3326">
        <v>4</v>
      </c>
      <c r="K3326">
        <v>-14.56</v>
      </c>
    </row>
    <row r="3327" spans="1:11" ht="16.5" x14ac:dyDescent="0.3">
      <c r="A3327" s="1">
        <v>42282</v>
      </c>
      <c r="B3327" s="5">
        <f>YEAR(Table1[[#This Row],[Order Date]])</f>
        <v>2015</v>
      </c>
      <c r="C3327" s="5">
        <f>MONTH(Table1[[#This Row],[Order Date]])</f>
        <v>10</v>
      </c>
      <c r="D3327" t="s">
        <v>1042</v>
      </c>
      <c r="E3327" t="s">
        <v>78</v>
      </c>
      <c r="F3327" t="s">
        <v>39</v>
      </c>
      <c r="G3327" t="s">
        <v>52</v>
      </c>
      <c r="H3327" t="s">
        <v>1559</v>
      </c>
      <c r="I3327">
        <v>288</v>
      </c>
      <c r="J3327">
        <v>4</v>
      </c>
      <c r="K3327">
        <v>57.6</v>
      </c>
    </row>
    <row r="3328" spans="1:11" ht="16.5" x14ac:dyDescent="0.3">
      <c r="A3328" s="1">
        <v>42285</v>
      </c>
      <c r="B3328" s="5">
        <f>YEAR(Table1[[#This Row],[Order Date]])</f>
        <v>2015</v>
      </c>
      <c r="C3328" s="5">
        <f>MONTH(Table1[[#This Row],[Order Date]])</f>
        <v>10</v>
      </c>
      <c r="D3328" t="s">
        <v>1084</v>
      </c>
      <c r="E3328" t="s">
        <v>27</v>
      </c>
      <c r="F3328" t="s">
        <v>34</v>
      </c>
      <c r="G3328" t="s">
        <v>47</v>
      </c>
      <c r="H3328" t="s">
        <v>1391</v>
      </c>
      <c r="I3328">
        <v>145.9</v>
      </c>
      <c r="J3328">
        <v>5</v>
      </c>
      <c r="K3328">
        <v>62.74</v>
      </c>
    </row>
    <row r="3329" spans="1:11" ht="16.5" x14ac:dyDescent="0.3">
      <c r="A3329" s="1">
        <v>42285</v>
      </c>
      <c r="B3329" s="5">
        <f>YEAR(Table1[[#This Row],[Order Date]])</f>
        <v>2015</v>
      </c>
      <c r="C3329" s="5">
        <f>MONTH(Table1[[#This Row],[Order Date]])</f>
        <v>10</v>
      </c>
      <c r="D3329" t="s">
        <v>1719</v>
      </c>
      <c r="E3329" t="s">
        <v>10</v>
      </c>
      <c r="F3329" t="s">
        <v>11</v>
      </c>
      <c r="G3329" t="s">
        <v>24</v>
      </c>
      <c r="H3329" t="s">
        <v>539</v>
      </c>
      <c r="I3329">
        <v>3.44</v>
      </c>
      <c r="J3329">
        <v>2</v>
      </c>
      <c r="K3329">
        <v>0.56000000000000005</v>
      </c>
    </row>
    <row r="3330" spans="1:11" ht="16.5" x14ac:dyDescent="0.3">
      <c r="A3330" s="1">
        <v>42285</v>
      </c>
      <c r="B3330" s="5">
        <f>YEAR(Table1[[#This Row],[Order Date]])</f>
        <v>2015</v>
      </c>
      <c r="C3330" s="5">
        <f>MONTH(Table1[[#This Row],[Order Date]])</f>
        <v>10</v>
      </c>
      <c r="D3330" t="s">
        <v>2282</v>
      </c>
      <c r="E3330" t="s">
        <v>10</v>
      </c>
      <c r="F3330" t="s">
        <v>34</v>
      </c>
      <c r="G3330" t="s">
        <v>47</v>
      </c>
      <c r="H3330" t="s">
        <v>570</v>
      </c>
      <c r="I3330">
        <v>72.78</v>
      </c>
      <c r="J3330">
        <v>3</v>
      </c>
      <c r="K3330">
        <v>-70.959999999999994</v>
      </c>
    </row>
    <row r="3331" spans="1:11" ht="16.5" x14ac:dyDescent="0.3">
      <c r="A3331" s="1">
        <v>42286</v>
      </c>
      <c r="B3331" s="5">
        <f>YEAR(Table1[[#This Row],[Order Date]])</f>
        <v>2015</v>
      </c>
      <c r="C3331" s="5">
        <f>MONTH(Table1[[#This Row],[Order Date]])</f>
        <v>10</v>
      </c>
      <c r="D3331" t="s">
        <v>1933</v>
      </c>
      <c r="E3331" t="s">
        <v>55</v>
      </c>
      <c r="F3331" t="s">
        <v>11</v>
      </c>
      <c r="G3331" t="s">
        <v>18</v>
      </c>
      <c r="H3331" t="s">
        <v>1331</v>
      </c>
      <c r="I3331">
        <v>30.84</v>
      </c>
      <c r="J3331">
        <v>2</v>
      </c>
      <c r="K3331">
        <v>8.33</v>
      </c>
    </row>
    <row r="3332" spans="1:11" ht="16.5" x14ac:dyDescent="0.3">
      <c r="A3332" s="1">
        <v>42286</v>
      </c>
      <c r="B3332" s="5">
        <f>YEAR(Table1[[#This Row],[Order Date]])</f>
        <v>2015</v>
      </c>
      <c r="C3332" s="5">
        <f>MONTH(Table1[[#This Row],[Order Date]])</f>
        <v>10</v>
      </c>
      <c r="D3332" t="s">
        <v>1762</v>
      </c>
      <c r="E3332" t="s">
        <v>149</v>
      </c>
      <c r="F3332" t="s">
        <v>39</v>
      </c>
      <c r="G3332" t="s">
        <v>40</v>
      </c>
      <c r="H3332" t="s">
        <v>513</v>
      </c>
      <c r="I3332">
        <v>631.96</v>
      </c>
      <c r="J3332">
        <v>4</v>
      </c>
      <c r="K3332">
        <v>303.33999999999997</v>
      </c>
    </row>
    <row r="3333" spans="1:11" ht="16.5" x14ac:dyDescent="0.3">
      <c r="A3333" s="1">
        <v>42286</v>
      </c>
      <c r="B3333" s="5">
        <f>YEAR(Table1[[#This Row],[Order Date]])</f>
        <v>2015</v>
      </c>
      <c r="C3333" s="5">
        <f>MONTH(Table1[[#This Row],[Order Date]])</f>
        <v>10</v>
      </c>
      <c r="D3333" t="s">
        <v>1762</v>
      </c>
      <c r="E3333" t="s">
        <v>149</v>
      </c>
      <c r="F3333" t="s">
        <v>11</v>
      </c>
      <c r="G3333" t="s">
        <v>12</v>
      </c>
      <c r="H3333" t="s">
        <v>924</v>
      </c>
      <c r="I3333">
        <v>23.92</v>
      </c>
      <c r="J3333">
        <v>4</v>
      </c>
      <c r="K3333">
        <v>10.76</v>
      </c>
    </row>
    <row r="3334" spans="1:11" ht="16.5" x14ac:dyDescent="0.3">
      <c r="A3334" s="1">
        <v>42286</v>
      </c>
      <c r="B3334" s="5">
        <f>YEAR(Table1[[#This Row],[Order Date]])</f>
        <v>2015</v>
      </c>
      <c r="C3334" s="5">
        <f>MONTH(Table1[[#This Row],[Order Date]])</f>
        <v>10</v>
      </c>
      <c r="D3334" t="s">
        <v>923</v>
      </c>
      <c r="E3334" t="s">
        <v>110</v>
      </c>
      <c r="F3334" t="s">
        <v>39</v>
      </c>
      <c r="G3334" t="s">
        <v>52</v>
      </c>
      <c r="H3334" t="s">
        <v>2221</v>
      </c>
      <c r="I3334">
        <v>619.95000000000005</v>
      </c>
      <c r="J3334">
        <v>5</v>
      </c>
      <c r="K3334">
        <v>111.59</v>
      </c>
    </row>
    <row r="3335" spans="1:11" ht="16.5" x14ac:dyDescent="0.3">
      <c r="A3335" s="1">
        <v>42286</v>
      </c>
      <c r="B3335" s="5">
        <f>YEAR(Table1[[#This Row],[Order Date]])</f>
        <v>2015</v>
      </c>
      <c r="C3335" s="5">
        <f>MONTH(Table1[[#This Row],[Order Date]])</f>
        <v>10</v>
      </c>
      <c r="D3335" t="s">
        <v>923</v>
      </c>
      <c r="E3335" t="s">
        <v>110</v>
      </c>
      <c r="F3335" t="s">
        <v>39</v>
      </c>
      <c r="G3335" t="s">
        <v>40</v>
      </c>
      <c r="H3335" t="s">
        <v>2283</v>
      </c>
      <c r="I3335">
        <v>29.16</v>
      </c>
      <c r="J3335">
        <v>3</v>
      </c>
      <c r="K3335">
        <v>8.4600000000000009</v>
      </c>
    </row>
    <row r="3336" spans="1:11" ht="16.5" x14ac:dyDescent="0.3">
      <c r="A3336" s="1">
        <v>42286</v>
      </c>
      <c r="B3336" s="5">
        <f>YEAR(Table1[[#This Row],[Order Date]])</f>
        <v>2015</v>
      </c>
      <c r="C3336" s="5">
        <f>MONTH(Table1[[#This Row],[Order Date]])</f>
        <v>10</v>
      </c>
      <c r="D3336" t="s">
        <v>923</v>
      </c>
      <c r="E3336" t="s">
        <v>110</v>
      </c>
      <c r="F3336" t="s">
        <v>11</v>
      </c>
      <c r="G3336" t="s">
        <v>63</v>
      </c>
      <c r="H3336" t="s">
        <v>64</v>
      </c>
      <c r="I3336">
        <v>57.96</v>
      </c>
      <c r="J3336">
        <v>7</v>
      </c>
      <c r="K3336">
        <v>27.24</v>
      </c>
    </row>
    <row r="3337" spans="1:11" ht="16.5" x14ac:dyDescent="0.3">
      <c r="A3337" s="1">
        <v>42286</v>
      </c>
      <c r="B3337" s="5">
        <f>YEAR(Table1[[#This Row],[Order Date]])</f>
        <v>2015</v>
      </c>
      <c r="C3337" s="5">
        <f>MONTH(Table1[[#This Row],[Order Date]])</f>
        <v>10</v>
      </c>
      <c r="D3337" t="s">
        <v>923</v>
      </c>
      <c r="E3337" t="s">
        <v>110</v>
      </c>
      <c r="F3337" t="s">
        <v>11</v>
      </c>
      <c r="G3337" t="s">
        <v>92</v>
      </c>
      <c r="H3337" t="s">
        <v>333</v>
      </c>
      <c r="I3337">
        <v>29.4</v>
      </c>
      <c r="J3337">
        <v>3</v>
      </c>
      <c r="K3337">
        <v>5.23</v>
      </c>
    </row>
    <row r="3338" spans="1:11" ht="16.5" x14ac:dyDescent="0.3">
      <c r="A3338" s="1">
        <v>42286</v>
      </c>
      <c r="B3338" s="5">
        <f>YEAR(Table1[[#This Row],[Order Date]])</f>
        <v>2015</v>
      </c>
      <c r="C3338" s="5">
        <f>MONTH(Table1[[#This Row],[Order Date]])</f>
        <v>10</v>
      </c>
      <c r="D3338" t="s">
        <v>822</v>
      </c>
      <c r="E3338" t="s">
        <v>123</v>
      </c>
      <c r="F3338" t="s">
        <v>11</v>
      </c>
      <c r="G3338" t="s">
        <v>20</v>
      </c>
      <c r="H3338" t="s">
        <v>436</v>
      </c>
      <c r="I3338">
        <v>1.87</v>
      </c>
      <c r="J3338">
        <v>2</v>
      </c>
      <c r="K3338">
        <v>-1.31</v>
      </c>
    </row>
    <row r="3339" spans="1:11" ht="16.5" x14ac:dyDescent="0.3">
      <c r="A3339" s="1">
        <v>42286</v>
      </c>
      <c r="B3339" s="5">
        <f>YEAR(Table1[[#This Row],[Order Date]])</f>
        <v>2015</v>
      </c>
      <c r="C3339" s="5">
        <f>MONTH(Table1[[#This Row],[Order Date]])</f>
        <v>10</v>
      </c>
      <c r="D3339" t="s">
        <v>822</v>
      </c>
      <c r="E3339" t="s">
        <v>123</v>
      </c>
      <c r="F3339" t="s">
        <v>11</v>
      </c>
      <c r="G3339" t="s">
        <v>20</v>
      </c>
      <c r="H3339" t="s">
        <v>984</v>
      </c>
      <c r="I3339">
        <v>11.21</v>
      </c>
      <c r="J3339">
        <v>2</v>
      </c>
      <c r="K3339">
        <v>-8.6</v>
      </c>
    </row>
    <row r="3340" spans="1:11" ht="16.5" x14ac:dyDescent="0.3">
      <c r="A3340" s="1">
        <v>42286</v>
      </c>
      <c r="B3340" s="5">
        <f>YEAR(Table1[[#This Row],[Order Date]])</f>
        <v>2015</v>
      </c>
      <c r="C3340" s="5">
        <f>MONTH(Table1[[#This Row],[Order Date]])</f>
        <v>10</v>
      </c>
      <c r="D3340" t="s">
        <v>822</v>
      </c>
      <c r="E3340" t="s">
        <v>123</v>
      </c>
      <c r="F3340" t="s">
        <v>11</v>
      </c>
      <c r="G3340" t="s">
        <v>24</v>
      </c>
      <c r="H3340" t="s">
        <v>1954</v>
      </c>
      <c r="I3340">
        <v>37.380000000000003</v>
      </c>
      <c r="J3340">
        <v>8</v>
      </c>
      <c r="K3340">
        <v>7.48</v>
      </c>
    </row>
    <row r="3341" spans="1:11" ht="16.5" x14ac:dyDescent="0.3">
      <c r="A3341" s="1">
        <v>42286</v>
      </c>
      <c r="B3341" s="5">
        <f>YEAR(Table1[[#This Row],[Order Date]])</f>
        <v>2015</v>
      </c>
      <c r="C3341" s="5">
        <f>MONTH(Table1[[#This Row],[Order Date]])</f>
        <v>10</v>
      </c>
      <c r="D3341" t="s">
        <v>2156</v>
      </c>
      <c r="E3341" t="s">
        <v>110</v>
      </c>
      <c r="F3341" t="s">
        <v>34</v>
      </c>
      <c r="G3341" t="s">
        <v>35</v>
      </c>
      <c r="H3341" t="s">
        <v>1805</v>
      </c>
      <c r="I3341">
        <v>389.97</v>
      </c>
      <c r="J3341">
        <v>3</v>
      </c>
      <c r="K3341">
        <v>35.1</v>
      </c>
    </row>
    <row r="3342" spans="1:11" ht="16.5" x14ac:dyDescent="0.3">
      <c r="A3342" s="1">
        <v>42286</v>
      </c>
      <c r="B3342" s="5">
        <f>YEAR(Table1[[#This Row],[Order Date]])</f>
        <v>2015</v>
      </c>
      <c r="C3342" s="5">
        <f>MONTH(Table1[[#This Row],[Order Date]])</f>
        <v>10</v>
      </c>
      <c r="D3342" t="s">
        <v>2156</v>
      </c>
      <c r="E3342" t="s">
        <v>110</v>
      </c>
      <c r="F3342" t="s">
        <v>11</v>
      </c>
      <c r="G3342" t="s">
        <v>92</v>
      </c>
      <c r="H3342" t="s">
        <v>1382</v>
      </c>
      <c r="I3342">
        <v>269.91000000000003</v>
      </c>
      <c r="J3342">
        <v>5</v>
      </c>
      <c r="K3342">
        <v>53.98</v>
      </c>
    </row>
    <row r="3343" spans="1:11" ht="16.5" x14ac:dyDescent="0.3">
      <c r="A3343" s="1">
        <v>42287</v>
      </c>
      <c r="B3343" s="5">
        <f>YEAR(Table1[[#This Row],[Order Date]])</f>
        <v>2015</v>
      </c>
      <c r="C3343" s="5">
        <f>MONTH(Table1[[#This Row],[Order Date]])</f>
        <v>10</v>
      </c>
      <c r="D3343" t="s">
        <v>1766</v>
      </c>
      <c r="E3343" t="s">
        <v>27</v>
      </c>
      <c r="F3343" t="s">
        <v>11</v>
      </c>
      <c r="G3343" t="s">
        <v>12</v>
      </c>
      <c r="H3343" t="s">
        <v>2086</v>
      </c>
      <c r="I3343">
        <v>45.36</v>
      </c>
      <c r="J3343">
        <v>7</v>
      </c>
      <c r="K3343">
        <v>21.77</v>
      </c>
    </row>
    <row r="3344" spans="1:11" ht="16.5" x14ac:dyDescent="0.3">
      <c r="A3344" s="1">
        <v>42287</v>
      </c>
      <c r="B3344" s="5">
        <f>YEAR(Table1[[#This Row],[Order Date]])</f>
        <v>2015</v>
      </c>
      <c r="C3344" s="5">
        <f>MONTH(Table1[[#This Row],[Order Date]])</f>
        <v>10</v>
      </c>
      <c r="D3344" t="s">
        <v>1994</v>
      </c>
      <c r="E3344" t="s">
        <v>123</v>
      </c>
      <c r="F3344" t="s">
        <v>11</v>
      </c>
      <c r="G3344" t="s">
        <v>18</v>
      </c>
      <c r="H3344" t="s">
        <v>1110</v>
      </c>
      <c r="I3344">
        <v>1801.63</v>
      </c>
      <c r="J3344">
        <v>6</v>
      </c>
      <c r="K3344">
        <v>-337.81</v>
      </c>
    </row>
    <row r="3345" spans="1:11" ht="16.5" x14ac:dyDescent="0.3">
      <c r="A3345" s="1">
        <v>42287</v>
      </c>
      <c r="B3345" s="5">
        <f>YEAR(Table1[[#This Row],[Order Date]])</f>
        <v>2015</v>
      </c>
      <c r="C3345" s="5">
        <f>MONTH(Table1[[#This Row],[Order Date]])</f>
        <v>10</v>
      </c>
      <c r="D3345" t="s">
        <v>1733</v>
      </c>
      <c r="E3345" t="s">
        <v>15</v>
      </c>
      <c r="F3345" t="s">
        <v>11</v>
      </c>
      <c r="G3345" t="s">
        <v>24</v>
      </c>
      <c r="H3345" t="s">
        <v>338</v>
      </c>
      <c r="I3345">
        <v>8.02</v>
      </c>
      <c r="J3345">
        <v>3</v>
      </c>
      <c r="K3345">
        <v>1</v>
      </c>
    </row>
    <row r="3346" spans="1:11" ht="16.5" x14ac:dyDescent="0.3">
      <c r="A3346" s="1">
        <v>42287</v>
      </c>
      <c r="B3346" s="5">
        <f>YEAR(Table1[[#This Row],[Order Date]])</f>
        <v>2015</v>
      </c>
      <c r="C3346" s="5">
        <f>MONTH(Table1[[#This Row],[Order Date]])</f>
        <v>10</v>
      </c>
      <c r="D3346" t="s">
        <v>1736</v>
      </c>
      <c r="E3346" t="s">
        <v>27</v>
      </c>
      <c r="F3346" t="s">
        <v>34</v>
      </c>
      <c r="G3346" t="s">
        <v>35</v>
      </c>
      <c r="H3346" t="s">
        <v>1691</v>
      </c>
      <c r="I3346">
        <v>362.14</v>
      </c>
      <c r="J3346">
        <v>3</v>
      </c>
      <c r="K3346">
        <v>-54.32</v>
      </c>
    </row>
    <row r="3347" spans="1:11" ht="16.5" x14ac:dyDescent="0.3">
      <c r="A3347" s="1">
        <v>42287</v>
      </c>
      <c r="B3347" s="5">
        <f>YEAR(Table1[[#This Row],[Order Date]])</f>
        <v>2015</v>
      </c>
      <c r="C3347" s="5">
        <f>MONTH(Table1[[#This Row],[Order Date]])</f>
        <v>10</v>
      </c>
      <c r="D3347" t="s">
        <v>1736</v>
      </c>
      <c r="E3347" t="s">
        <v>27</v>
      </c>
      <c r="F3347" t="s">
        <v>11</v>
      </c>
      <c r="G3347" t="s">
        <v>16</v>
      </c>
      <c r="H3347" t="s">
        <v>2237</v>
      </c>
      <c r="I3347">
        <v>31.05</v>
      </c>
      <c r="J3347">
        <v>3</v>
      </c>
      <c r="K3347">
        <v>14.9</v>
      </c>
    </row>
    <row r="3348" spans="1:11" ht="16.5" x14ac:dyDescent="0.3">
      <c r="A3348" s="1">
        <v>42288</v>
      </c>
      <c r="B3348" s="5">
        <f>YEAR(Table1[[#This Row],[Order Date]])</f>
        <v>2015</v>
      </c>
      <c r="C3348" s="5">
        <f>MONTH(Table1[[#This Row],[Order Date]])</f>
        <v>10</v>
      </c>
      <c r="D3348" t="s">
        <v>2284</v>
      </c>
      <c r="E3348" t="s">
        <v>123</v>
      </c>
      <c r="F3348" t="s">
        <v>34</v>
      </c>
      <c r="G3348" t="s">
        <v>145</v>
      </c>
      <c r="H3348" t="s">
        <v>1703</v>
      </c>
      <c r="I3348">
        <v>957.58</v>
      </c>
      <c r="J3348">
        <v>5</v>
      </c>
      <c r="K3348">
        <v>-383.03</v>
      </c>
    </row>
    <row r="3349" spans="1:11" ht="16.5" x14ac:dyDescent="0.3">
      <c r="A3349" s="1">
        <v>42288</v>
      </c>
      <c r="B3349" s="5">
        <f>YEAR(Table1[[#This Row],[Order Date]])</f>
        <v>2015</v>
      </c>
      <c r="C3349" s="5">
        <f>MONTH(Table1[[#This Row],[Order Date]])</f>
        <v>10</v>
      </c>
      <c r="D3349" t="s">
        <v>2284</v>
      </c>
      <c r="E3349" t="s">
        <v>123</v>
      </c>
      <c r="F3349" t="s">
        <v>11</v>
      </c>
      <c r="G3349" t="s">
        <v>18</v>
      </c>
      <c r="H3349" t="s">
        <v>111</v>
      </c>
      <c r="I3349">
        <v>22.37</v>
      </c>
      <c r="J3349">
        <v>2</v>
      </c>
      <c r="K3349">
        <v>2.52</v>
      </c>
    </row>
    <row r="3350" spans="1:11" ht="16.5" x14ac:dyDescent="0.3">
      <c r="A3350" s="1">
        <v>42288</v>
      </c>
      <c r="B3350" s="5">
        <f>YEAR(Table1[[#This Row],[Order Date]])</f>
        <v>2015</v>
      </c>
      <c r="C3350" s="5">
        <f>MONTH(Table1[[#This Row],[Order Date]])</f>
        <v>10</v>
      </c>
      <c r="D3350" t="s">
        <v>1548</v>
      </c>
      <c r="E3350" t="s">
        <v>149</v>
      </c>
      <c r="F3350" t="s">
        <v>39</v>
      </c>
      <c r="G3350" t="s">
        <v>52</v>
      </c>
      <c r="H3350" t="s">
        <v>1725</v>
      </c>
      <c r="I3350">
        <v>31.95</v>
      </c>
      <c r="J3350">
        <v>1</v>
      </c>
      <c r="K3350">
        <v>2.2400000000000002</v>
      </c>
    </row>
    <row r="3351" spans="1:11" ht="16.5" x14ac:dyDescent="0.3">
      <c r="A3351" s="1">
        <v>42289</v>
      </c>
      <c r="B3351" s="5">
        <f>YEAR(Table1[[#This Row],[Order Date]])</f>
        <v>2015</v>
      </c>
      <c r="C3351" s="5">
        <f>MONTH(Table1[[#This Row],[Order Date]])</f>
        <v>10</v>
      </c>
      <c r="D3351" t="s">
        <v>413</v>
      </c>
      <c r="E3351" t="s">
        <v>149</v>
      </c>
      <c r="F3351" t="s">
        <v>34</v>
      </c>
      <c r="G3351" t="s">
        <v>74</v>
      </c>
      <c r="H3351" t="s">
        <v>1872</v>
      </c>
      <c r="I3351">
        <v>899.14</v>
      </c>
      <c r="J3351">
        <v>4</v>
      </c>
      <c r="K3351">
        <v>112.39</v>
      </c>
    </row>
    <row r="3352" spans="1:11" ht="16.5" x14ac:dyDescent="0.3">
      <c r="A3352" s="1">
        <v>42289</v>
      </c>
      <c r="B3352" s="5">
        <f>YEAR(Table1[[#This Row],[Order Date]])</f>
        <v>2015</v>
      </c>
      <c r="C3352" s="5">
        <f>MONTH(Table1[[#This Row],[Order Date]])</f>
        <v>10</v>
      </c>
      <c r="D3352" t="s">
        <v>413</v>
      </c>
      <c r="E3352" t="s">
        <v>149</v>
      </c>
      <c r="F3352" t="s">
        <v>39</v>
      </c>
      <c r="G3352" t="s">
        <v>40</v>
      </c>
      <c r="H3352" t="s">
        <v>735</v>
      </c>
      <c r="I3352">
        <v>71.760000000000005</v>
      </c>
      <c r="J3352">
        <v>6</v>
      </c>
      <c r="K3352">
        <v>20.09</v>
      </c>
    </row>
    <row r="3353" spans="1:11" ht="16.5" x14ac:dyDescent="0.3">
      <c r="A3353" s="1">
        <v>42289</v>
      </c>
      <c r="B3353" s="5">
        <f>YEAR(Table1[[#This Row],[Order Date]])</f>
        <v>2015</v>
      </c>
      <c r="C3353" s="5">
        <f>MONTH(Table1[[#This Row],[Order Date]])</f>
        <v>10</v>
      </c>
      <c r="D3353" t="s">
        <v>413</v>
      </c>
      <c r="E3353" t="s">
        <v>149</v>
      </c>
      <c r="F3353" t="s">
        <v>11</v>
      </c>
      <c r="G3353" t="s">
        <v>12</v>
      </c>
      <c r="H3353" t="s">
        <v>756</v>
      </c>
      <c r="I3353">
        <v>51.84</v>
      </c>
      <c r="J3353">
        <v>8</v>
      </c>
      <c r="K3353">
        <v>24.88</v>
      </c>
    </row>
    <row r="3354" spans="1:11" ht="16.5" x14ac:dyDescent="0.3">
      <c r="A3354" s="1">
        <v>42289</v>
      </c>
      <c r="B3354" s="5">
        <f>YEAR(Table1[[#This Row],[Order Date]])</f>
        <v>2015</v>
      </c>
      <c r="C3354" s="5">
        <f>MONTH(Table1[[#This Row],[Order Date]])</f>
        <v>10</v>
      </c>
      <c r="D3354" t="s">
        <v>413</v>
      </c>
      <c r="E3354" t="s">
        <v>149</v>
      </c>
      <c r="F3354" t="s">
        <v>34</v>
      </c>
      <c r="G3354" t="s">
        <v>74</v>
      </c>
      <c r="H3354" t="s">
        <v>1604</v>
      </c>
      <c r="I3354">
        <v>626.35</v>
      </c>
      <c r="J3354">
        <v>3</v>
      </c>
      <c r="K3354">
        <v>46.98</v>
      </c>
    </row>
    <row r="3355" spans="1:11" ht="16.5" x14ac:dyDescent="0.3">
      <c r="A3355" s="1">
        <v>42289</v>
      </c>
      <c r="B3355" s="5">
        <f>YEAR(Table1[[#This Row],[Order Date]])</f>
        <v>2015</v>
      </c>
      <c r="C3355" s="5">
        <f>MONTH(Table1[[#This Row],[Order Date]])</f>
        <v>10</v>
      </c>
      <c r="D3355" t="s">
        <v>413</v>
      </c>
      <c r="E3355" t="s">
        <v>149</v>
      </c>
      <c r="F3355" t="s">
        <v>11</v>
      </c>
      <c r="G3355" t="s">
        <v>24</v>
      </c>
      <c r="H3355" t="s">
        <v>76</v>
      </c>
      <c r="I3355">
        <v>19.899999999999999</v>
      </c>
      <c r="J3355">
        <v>5</v>
      </c>
      <c r="K3355">
        <v>6.57</v>
      </c>
    </row>
    <row r="3356" spans="1:11" ht="16.5" x14ac:dyDescent="0.3">
      <c r="A3356" s="1">
        <v>42289</v>
      </c>
      <c r="B3356" s="5">
        <f>YEAR(Table1[[#This Row],[Order Date]])</f>
        <v>2015</v>
      </c>
      <c r="C3356" s="5">
        <f>MONTH(Table1[[#This Row],[Order Date]])</f>
        <v>10</v>
      </c>
      <c r="D3356" t="s">
        <v>2166</v>
      </c>
      <c r="E3356" t="s">
        <v>149</v>
      </c>
      <c r="F3356" t="s">
        <v>34</v>
      </c>
      <c r="G3356" t="s">
        <v>145</v>
      </c>
      <c r="H3356" t="s">
        <v>1075</v>
      </c>
      <c r="I3356">
        <v>209.67</v>
      </c>
      <c r="J3356">
        <v>1</v>
      </c>
      <c r="K3356">
        <v>-13.98</v>
      </c>
    </row>
    <row r="3357" spans="1:11" ht="16.5" x14ac:dyDescent="0.3">
      <c r="A3357" s="1">
        <v>42289</v>
      </c>
      <c r="B3357" s="5">
        <f>YEAR(Table1[[#This Row],[Order Date]])</f>
        <v>2015</v>
      </c>
      <c r="C3357" s="5">
        <f>MONTH(Table1[[#This Row],[Order Date]])</f>
        <v>10</v>
      </c>
      <c r="D3357" t="s">
        <v>1267</v>
      </c>
      <c r="E3357" t="s">
        <v>129</v>
      </c>
      <c r="F3357" t="s">
        <v>39</v>
      </c>
      <c r="G3357" t="s">
        <v>40</v>
      </c>
      <c r="H3357" t="s">
        <v>163</v>
      </c>
      <c r="I3357">
        <v>135.72</v>
      </c>
      <c r="J3357">
        <v>3</v>
      </c>
      <c r="K3357">
        <v>35.29</v>
      </c>
    </row>
    <row r="3358" spans="1:11" ht="16.5" x14ac:dyDescent="0.3">
      <c r="A3358" s="1">
        <v>42289</v>
      </c>
      <c r="B3358" s="5">
        <f>YEAR(Table1[[#This Row],[Order Date]])</f>
        <v>2015</v>
      </c>
      <c r="C3358" s="5">
        <f>MONTH(Table1[[#This Row],[Order Date]])</f>
        <v>10</v>
      </c>
      <c r="D3358" t="s">
        <v>1267</v>
      </c>
      <c r="E3358" t="s">
        <v>129</v>
      </c>
      <c r="F3358" t="s">
        <v>11</v>
      </c>
      <c r="G3358" t="s">
        <v>20</v>
      </c>
      <c r="H3358" t="s">
        <v>1409</v>
      </c>
      <c r="I3358">
        <v>12.56</v>
      </c>
      <c r="J3358">
        <v>2</v>
      </c>
      <c r="K3358">
        <v>5.65</v>
      </c>
    </row>
    <row r="3359" spans="1:11" ht="16.5" x14ac:dyDescent="0.3">
      <c r="A3359" s="1">
        <v>42289</v>
      </c>
      <c r="B3359" s="5">
        <f>YEAR(Table1[[#This Row],[Order Date]])</f>
        <v>2015</v>
      </c>
      <c r="C3359" s="5">
        <f>MONTH(Table1[[#This Row],[Order Date]])</f>
        <v>10</v>
      </c>
      <c r="D3359" t="s">
        <v>1267</v>
      </c>
      <c r="E3359" t="s">
        <v>129</v>
      </c>
      <c r="F3359" t="s">
        <v>39</v>
      </c>
      <c r="G3359" t="s">
        <v>40</v>
      </c>
      <c r="H3359" t="s">
        <v>1551</v>
      </c>
      <c r="I3359">
        <v>263.95999999999998</v>
      </c>
      <c r="J3359">
        <v>4</v>
      </c>
      <c r="K3359">
        <v>71.27</v>
      </c>
    </row>
    <row r="3360" spans="1:11" ht="16.5" x14ac:dyDescent="0.3">
      <c r="A3360" s="1">
        <v>42289</v>
      </c>
      <c r="B3360" s="5">
        <f>YEAR(Table1[[#This Row],[Order Date]])</f>
        <v>2015</v>
      </c>
      <c r="C3360" s="5">
        <f>MONTH(Table1[[#This Row],[Order Date]])</f>
        <v>10</v>
      </c>
      <c r="D3360" t="s">
        <v>283</v>
      </c>
      <c r="E3360" t="s">
        <v>164</v>
      </c>
      <c r="F3360" t="s">
        <v>39</v>
      </c>
      <c r="G3360" t="s">
        <v>52</v>
      </c>
      <c r="H3360" t="s">
        <v>1422</v>
      </c>
      <c r="I3360">
        <v>17.899999999999999</v>
      </c>
      <c r="J3360">
        <v>2</v>
      </c>
      <c r="K3360">
        <v>3.4</v>
      </c>
    </row>
    <row r="3361" spans="1:11" ht="16.5" x14ac:dyDescent="0.3">
      <c r="A3361" s="1">
        <v>42289</v>
      </c>
      <c r="B3361" s="5">
        <f>YEAR(Table1[[#This Row],[Order Date]])</f>
        <v>2015</v>
      </c>
      <c r="C3361" s="5">
        <f>MONTH(Table1[[#This Row],[Order Date]])</f>
        <v>10</v>
      </c>
      <c r="D3361" t="s">
        <v>283</v>
      </c>
      <c r="E3361" t="s">
        <v>164</v>
      </c>
      <c r="F3361" t="s">
        <v>11</v>
      </c>
      <c r="G3361" t="s">
        <v>18</v>
      </c>
      <c r="H3361" t="s">
        <v>272</v>
      </c>
      <c r="I3361">
        <v>81.96</v>
      </c>
      <c r="J3361">
        <v>2</v>
      </c>
      <c r="K3361">
        <v>0</v>
      </c>
    </row>
    <row r="3362" spans="1:11" ht="16.5" x14ac:dyDescent="0.3">
      <c r="A3362" s="1">
        <v>42290</v>
      </c>
      <c r="B3362" s="5">
        <f>YEAR(Table1[[#This Row],[Order Date]])</f>
        <v>2015</v>
      </c>
      <c r="C3362" s="5">
        <f>MONTH(Table1[[#This Row],[Order Date]])</f>
        <v>10</v>
      </c>
      <c r="D3362" t="s">
        <v>643</v>
      </c>
      <c r="E3362" t="s">
        <v>33</v>
      </c>
      <c r="F3362" t="s">
        <v>39</v>
      </c>
      <c r="G3362" t="s">
        <v>40</v>
      </c>
      <c r="H3362" t="s">
        <v>735</v>
      </c>
      <c r="I3362">
        <v>83.72</v>
      </c>
      <c r="J3362">
        <v>7</v>
      </c>
      <c r="K3362">
        <v>23.44</v>
      </c>
    </row>
    <row r="3363" spans="1:11" ht="16.5" x14ac:dyDescent="0.3">
      <c r="A3363" s="1">
        <v>42290</v>
      </c>
      <c r="B3363" s="5">
        <f>YEAR(Table1[[#This Row],[Order Date]])</f>
        <v>2015</v>
      </c>
      <c r="C3363" s="5">
        <f>MONTH(Table1[[#This Row],[Order Date]])</f>
        <v>10</v>
      </c>
      <c r="D3363" t="s">
        <v>643</v>
      </c>
      <c r="E3363" t="s">
        <v>33</v>
      </c>
      <c r="F3363" t="s">
        <v>34</v>
      </c>
      <c r="G3363" t="s">
        <v>35</v>
      </c>
      <c r="H3363" t="s">
        <v>1839</v>
      </c>
      <c r="I3363">
        <v>287.94</v>
      </c>
      <c r="J3363">
        <v>3</v>
      </c>
      <c r="K3363">
        <v>77.739999999999995</v>
      </c>
    </row>
    <row r="3364" spans="1:11" ht="16.5" x14ac:dyDescent="0.3">
      <c r="A3364" s="1">
        <v>42292</v>
      </c>
      <c r="B3364" s="5">
        <f>YEAR(Table1[[#This Row],[Order Date]])</f>
        <v>2015</v>
      </c>
      <c r="C3364" s="5">
        <f>MONTH(Table1[[#This Row],[Order Date]])</f>
        <v>10</v>
      </c>
      <c r="D3364" t="s">
        <v>674</v>
      </c>
      <c r="E3364" t="s">
        <v>15</v>
      </c>
      <c r="F3364" t="s">
        <v>39</v>
      </c>
      <c r="G3364" t="s">
        <v>52</v>
      </c>
      <c r="H3364" t="s">
        <v>1134</v>
      </c>
      <c r="I3364">
        <v>339.96</v>
      </c>
      <c r="J3364">
        <v>5</v>
      </c>
      <c r="K3364">
        <v>67.989999999999995</v>
      </c>
    </row>
    <row r="3365" spans="1:11" ht="16.5" x14ac:dyDescent="0.3">
      <c r="A3365" s="1">
        <v>42292</v>
      </c>
      <c r="B3365" s="5">
        <f>YEAR(Table1[[#This Row],[Order Date]])</f>
        <v>2015</v>
      </c>
      <c r="C3365" s="5">
        <f>MONTH(Table1[[#This Row],[Order Date]])</f>
        <v>10</v>
      </c>
      <c r="D3365" t="s">
        <v>857</v>
      </c>
      <c r="E3365" t="s">
        <v>10</v>
      </c>
      <c r="F3365" t="s">
        <v>39</v>
      </c>
      <c r="G3365" t="s">
        <v>52</v>
      </c>
      <c r="H3365" t="s">
        <v>2285</v>
      </c>
      <c r="I3365">
        <v>263.88</v>
      </c>
      <c r="J3365">
        <v>3</v>
      </c>
      <c r="K3365">
        <v>42.88</v>
      </c>
    </row>
    <row r="3366" spans="1:11" ht="16.5" x14ac:dyDescent="0.3">
      <c r="A3366" s="1">
        <v>42292</v>
      </c>
      <c r="B3366" s="5">
        <f>YEAR(Table1[[#This Row],[Order Date]])</f>
        <v>2015</v>
      </c>
      <c r="C3366" s="5">
        <f>MONTH(Table1[[#This Row],[Order Date]])</f>
        <v>10</v>
      </c>
      <c r="D3366" t="s">
        <v>857</v>
      </c>
      <c r="E3366" t="s">
        <v>10</v>
      </c>
      <c r="F3366" t="s">
        <v>34</v>
      </c>
      <c r="G3366" t="s">
        <v>35</v>
      </c>
      <c r="H3366" t="s">
        <v>976</v>
      </c>
      <c r="I3366">
        <v>2453.4299999999998</v>
      </c>
      <c r="J3366">
        <v>5</v>
      </c>
      <c r="K3366">
        <v>-350.49</v>
      </c>
    </row>
    <row r="3367" spans="1:11" ht="16.5" x14ac:dyDescent="0.3">
      <c r="A3367" s="1">
        <v>42292</v>
      </c>
      <c r="B3367" s="5">
        <f>YEAR(Table1[[#This Row],[Order Date]])</f>
        <v>2015</v>
      </c>
      <c r="C3367" s="5">
        <f>MONTH(Table1[[#This Row],[Order Date]])</f>
        <v>10</v>
      </c>
      <c r="D3367" t="s">
        <v>185</v>
      </c>
      <c r="E3367" t="s">
        <v>110</v>
      </c>
      <c r="F3367" t="s">
        <v>34</v>
      </c>
      <c r="G3367" t="s">
        <v>47</v>
      </c>
      <c r="H3367" t="s">
        <v>1026</v>
      </c>
      <c r="I3367">
        <v>17.14</v>
      </c>
      <c r="J3367">
        <v>2</v>
      </c>
      <c r="K3367">
        <v>6.17</v>
      </c>
    </row>
    <row r="3368" spans="1:11" ht="16.5" x14ac:dyDescent="0.3">
      <c r="A3368" s="1">
        <v>42292</v>
      </c>
      <c r="B3368" s="5">
        <f>YEAR(Table1[[#This Row],[Order Date]])</f>
        <v>2015</v>
      </c>
      <c r="C3368" s="5">
        <f>MONTH(Table1[[#This Row],[Order Date]])</f>
        <v>10</v>
      </c>
      <c r="D3368" t="s">
        <v>2286</v>
      </c>
      <c r="E3368" t="s">
        <v>10</v>
      </c>
      <c r="F3368" t="s">
        <v>34</v>
      </c>
      <c r="G3368" t="s">
        <v>47</v>
      </c>
      <c r="H3368" t="s">
        <v>1340</v>
      </c>
      <c r="I3368">
        <v>131.38</v>
      </c>
      <c r="J3368">
        <v>6</v>
      </c>
      <c r="K3368">
        <v>-95.25</v>
      </c>
    </row>
    <row r="3369" spans="1:11" ht="16.5" x14ac:dyDescent="0.3">
      <c r="A3369" s="1">
        <v>42292</v>
      </c>
      <c r="B3369" s="5">
        <f>YEAR(Table1[[#This Row],[Order Date]])</f>
        <v>2015</v>
      </c>
      <c r="C3369" s="5">
        <f>MONTH(Table1[[#This Row],[Order Date]])</f>
        <v>10</v>
      </c>
      <c r="D3369" t="s">
        <v>2286</v>
      </c>
      <c r="E3369" t="s">
        <v>10</v>
      </c>
      <c r="F3369" t="s">
        <v>11</v>
      </c>
      <c r="G3369" t="s">
        <v>12</v>
      </c>
      <c r="H3369" t="s">
        <v>1192</v>
      </c>
      <c r="I3369">
        <v>5.34</v>
      </c>
      <c r="J3369">
        <v>1</v>
      </c>
      <c r="K3369">
        <v>1.87</v>
      </c>
    </row>
    <row r="3370" spans="1:11" ht="16.5" x14ac:dyDescent="0.3">
      <c r="A3370" s="1">
        <v>42292</v>
      </c>
      <c r="B3370" s="5">
        <f>YEAR(Table1[[#This Row],[Order Date]])</f>
        <v>2015</v>
      </c>
      <c r="C3370" s="5">
        <f>MONTH(Table1[[#This Row],[Order Date]])</f>
        <v>10</v>
      </c>
      <c r="D3370" t="s">
        <v>1497</v>
      </c>
      <c r="E3370" t="s">
        <v>10</v>
      </c>
      <c r="F3370" t="s">
        <v>11</v>
      </c>
      <c r="G3370" t="s">
        <v>63</v>
      </c>
      <c r="H3370" t="s">
        <v>64</v>
      </c>
      <c r="I3370">
        <v>4.46</v>
      </c>
      <c r="J3370">
        <v>1</v>
      </c>
      <c r="K3370">
        <v>1.67</v>
      </c>
    </row>
    <row r="3371" spans="1:11" ht="16.5" x14ac:dyDescent="0.3">
      <c r="A3371" s="1">
        <v>42292</v>
      </c>
      <c r="B3371" s="5">
        <f>YEAR(Table1[[#This Row],[Order Date]])</f>
        <v>2015</v>
      </c>
      <c r="C3371" s="5">
        <f>MONTH(Table1[[#This Row],[Order Date]])</f>
        <v>10</v>
      </c>
      <c r="D3371" t="s">
        <v>1497</v>
      </c>
      <c r="E3371" t="s">
        <v>10</v>
      </c>
      <c r="F3371" t="s">
        <v>11</v>
      </c>
      <c r="G3371" t="s">
        <v>20</v>
      </c>
      <c r="H3371" t="s">
        <v>2287</v>
      </c>
      <c r="I3371">
        <v>3.96</v>
      </c>
      <c r="J3371">
        <v>10</v>
      </c>
      <c r="K3371">
        <v>-6.93</v>
      </c>
    </row>
    <row r="3372" spans="1:11" ht="16.5" x14ac:dyDescent="0.3">
      <c r="A3372" s="1">
        <v>42293</v>
      </c>
      <c r="B3372" s="5">
        <f>YEAR(Table1[[#This Row],[Order Date]])</f>
        <v>2015</v>
      </c>
      <c r="C3372" s="5">
        <f>MONTH(Table1[[#This Row],[Order Date]])</f>
        <v>10</v>
      </c>
      <c r="D3372" t="s">
        <v>2033</v>
      </c>
      <c r="E3372" t="s">
        <v>149</v>
      </c>
      <c r="F3372" t="s">
        <v>39</v>
      </c>
      <c r="G3372" t="s">
        <v>40</v>
      </c>
      <c r="H3372" t="s">
        <v>2143</v>
      </c>
      <c r="I3372">
        <v>824.97</v>
      </c>
      <c r="J3372">
        <v>3</v>
      </c>
      <c r="K3372">
        <v>214.49</v>
      </c>
    </row>
    <row r="3373" spans="1:11" ht="16.5" x14ac:dyDescent="0.3">
      <c r="A3373" s="1">
        <v>42294</v>
      </c>
      <c r="B3373" s="5">
        <f>YEAR(Table1[[#This Row],[Order Date]])</f>
        <v>2015</v>
      </c>
      <c r="C3373" s="5">
        <f>MONTH(Table1[[#This Row],[Order Date]])</f>
        <v>10</v>
      </c>
      <c r="D3373" t="s">
        <v>2254</v>
      </c>
      <c r="E3373" t="s">
        <v>27</v>
      </c>
      <c r="F3373" t="s">
        <v>11</v>
      </c>
      <c r="G3373" t="s">
        <v>18</v>
      </c>
      <c r="H3373" t="s">
        <v>1482</v>
      </c>
      <c r="I3373">
        <v>77.88</v>
      </c>
      <c r="J3373">
        <v>2</v>
      </c>
      <c r="K3373">
        <v>3.89</v>
      </c>
    </row>
    <row r="3374" spans="1:11" ht="16.5" x14ac:dyDescent="0.3">
      <c r="A3374" s="1">
        <v>42295</v>
      </c>
      <c r="B3374" s="5">
        <f>YEAR(Table1[[#This Row],[Order Date]])</f>
        <v>2015</v>
      </c>
      <c r="C3374" s="5">
        <f>MONTH(Table1[[#This Row],[Order Date]])</f>
        <v>10</v>
      </c>
      <c r="D3374" t="s">
        <v>239</v>
      </c>
      <c r="E3374" t="s">
        <v>10</v>
      </c>
      <c r="F3374" t="s">
        <v>39</v>
      </c>
      <c r="G3374" t="s">
        <v>52</v>
      </c>
      <c r="H3374" t="s">
        <v>2288</v>
      </c>
      <c r="I3374">
        <v>27.7</v>
      </c>
      <c r="J3374">
        <v>3</v>
      </c>
      <c r="K3374">
        <v>3.46</v>
      </c>
    </row>
    <row r="3375" spans="1:11" ht="16.5" x14ac:dyDescent="0.3">
      <c r="A3375" s="1">
        <v>42295</v>
      </c>
      <c r="B3375" s="5">
        <f>YEAR(Table1[[#This Row],[Order Date]])</f>
        <v>2015</v>
      </c>
      <c r="C3375" s="5">
        <f>MONTH(Table1[[#This Row],[Order Date]])</f>
        <v>10</v>
      </c>
      <c r="D3375" t="s">
        <v>239</v>
      </c>
      <c r="E3375" t="s">
        <v>10</v>
      </c>
      <c r="F3375" t="s">
        <v>11</v>
      </c>
      <c r="G3375" t="s">
        <v>92</v>
      </c>
      <c r="H3375" t="s">
        <v>2289</v>
      </c>
      <c r="I3375">
        <v>73.16</v>
      </c>
      <c r="J3375">
        <v>6</v>
      </c>
      <c r="K3375">
        <v>-186.57</v>
      </c>
    </row>
    <row r="3376" spans="1:11" ht="16.5" x14ac:dyDescent="0.3">
      <c r="A3376" s="1">
        <v>42295</v>
      </c>
      <c r="B3376" s="5">
        <f>YEAR(Table1[[#This Row],[Order Date]])</f>
        <v>2015</v>
      </c>
      <c r="C3376" s="5">
        <f>MONTH(Table1[[#This Row],[Order Date]])</f>
        <v>10</v>
      </c>
      <c r="D3376" t="s">
        <v>1301</v>
      </c>
      <c r="E3376" t="s">
        <v>164</v>
      </c>
      <c r="F3376" t="s">
        <v>39</v>
      </c>
      <c r="G3376" t="s">
        <v>40</v>
      </c>
      <c r="H3376" t="s">
        <v>2171</v>
      </c>
      <c r="I3376">
        <v>249.58</v>
      </c>
      <c r="J3376">
        <v>2</v>
      </c>
      <c r="K3376">
        <v>15.6</v>
      </c>
    </row>
    <row r="3377" spans="1:11" ht="16.5" x14ac:dyDescent="0.3">
      <c r="A3377" s="1">
        <v>42295</v>
      </c>
      <c r="B3377" s="5">
        <f>YEAR(Table1[[#This Row],[Order Date]])</f>
        <v>2015</v>
      </c>
      <c r="C3377" s="5">
        <f>MONTH(Table1[[#This Row],[Order Date]])</f>
        <v>10</v>
      </c>
      <c r="D3377" t="s">
        <v>1301</v>
      </c>
      <c r="E3377" t="s">
        <v>164</v>
      </c>
      <c r="F3377" t="s">
        <v>11</v>
      </c>
      <c r="G3377" t="s">
        <v>12</v>
      </c>
      <c r="H3377" t="s">
        <v>1470</v>
      </c>
      <c r="I3377">
        <v>17.940000000000001</v>
      </c>
      <c r="J3377">
        <v>3</v>
      </c>
      <c r="K3377">
        <v>8.7899999999999991</v>
      </c>
    </row>
    <row r="3378" spans="1:11" ht="16.5" x14ac:dyDescent="0.3">
      <c r="A3378" s="1">
        <v>42295</v>
      </c>
      <c r="B3378" s="5">
        <f>YEAR(Table1[[#This Row],[Order Date]])</f>
        <v>2015</v>
      </c>
      <c r="C3378" s="5">
        <f>MONTH(Table1[[#This Row],[Order Date]])</f>
        <v>10</v>
      </c>
      <c r="D3378" t="s">
        <v>1301</v>
      </c>
      <c r="E3378" t="s">
        <v>164</v>
      </c>
      <c r="F3378" t="s">
        <v>34</v>
      </c>
      <c r="G3378" t="s">
        <v>47</v>
      </c>
      <c r="H3378" t="s">
        <v>1627</v>
      </c>
      <c r="I3378">
        <v>10.11</v>
      </c>
      <c r="J3378">
        <v>3</v>
      </c>
      <c r="K3378">
        <v>3.24</v>
      </c>
    </row>
    <row r="3379" spans="1:11" ht="16.5" x14ac:dyDescent="0.3">
      <c r="A3379" s="1">
        <v>42296</v>
      </c>
      <c r="B3379" s="5">
        <f>YEAR(Table1[[#This Row],[Order Date]])</f>
        <v>2015</v>
      </c>
      <c r="C3379" s="5">
        <f>MONTH(Table1[[#This Row],[Order Date]])</f>
        <v>10</v>
      </c>
      <c r="D3379" t="s">
        <v>1477</v>
      </c>
      <c r="E3379" t="s">
        <v>685</v>
      </c>
      <c r="F3379" t="s">
        <v>11</v>
      </c>
      <c r="G3379" t="s">
        <v>12</v>
      </c>
      <c r="H3379" t="s">
        <v>1642</v>
      </c>
      <c r="I3379">
        <v>34.44</v>
      </c>
      <c r="J3379">
        <v>3</v>
      </c>
      <c r="K3379">
        <v>17.22</v>
      </c>
    </row>
    <row r="3380" spans="1:11" ht="16.5" x14ac:dyDescent="0.3">
      <c r="A3380" s="1">
        <v>42296</v>
      </c>
      <c r="B3380" s="5">
        <f>YEAR(Table1[[#This Row],[Order Date]])</f>
        <v>2015</v>
      </c>
      <c r="C3380" s="5">
        <f>MONTH(Table1[[#This Row],[Order Date]])</f>
        <v>10</v>
      </c>
      <c r="D3380" t="s">
        <v>241</v>
      </c>
      <c r="E3380" t="s">
        <v>110</v>
      </c>
      <c r="F3380" t="s">
        <v>11</v>
      </c>
      <c r="G3380" t="s">
        <v>20</v>
      </c>
      <c r="H3380" t="s">
        <v>682</v>
      </c>
      <c r="I3380">
        <v>38.28</v>
      </c>
      <c r="J3380">
        <v>6</v>
      </c>
      <c r="K3380">
        <v>17.61</v>
      </c>
    </row>
    <row r="3381" spans="1:11" ht="16.5" x14ac:dyDescent="0.3">
      <c r="A3381" s="1">
        <v>42296</v>
      </c>
      <c r="B3381" s="5">
        <f>YEAR(Table1[[#This Row],[Order Date]])</f>
        <v>2015</v>
      </c>
      <c r="C3381" s="5">
        <f>MONTH(Table1[[#This Row],[Order Date]])</f>
        <v>10</v>
      </c>
      <c r="D3381" t="s">
        <v>241</v>
      </c>
      <c r="E3381" t="s">
        <v>110</v>
      </c>
      <c r="F3381" t="s">
        <v>39</v>
      </c>
      <c r="G3381" t="s">
        <v>40</v>
      </c>
      <c r="H3381" t="s">
        <v>2290</v>
      </c>
      <c r="I3381">
        <v>149.94999999999999</v>
      </c>
      <c r="J3381">
        <v>5</v>
      </c>
      <c r="K3381">
        <v>44.99</v>
      </c>
    </row>
    <row r="3382" spans="1:11" ht="16.5" x14ac:dyDescent="0.3">
      <c r="A3382" s="1">
        <v>42296</v>
      </c>
      <c r="B3382" s="5">
        <f>YEAR(Table1[[#This Row],[Order Date]])</f>
        <v>2015</v>
      </c>
      <c r="C3382" s="5">
        <f>MONTH(Table1[[#This Row],[Order Date]])</f>
        <v>10</v>
      </c>
      <c r="D3382" t="s">
        <v>1620</v>
      </c>
      <c r="E3382" t="s">
        <v>27</v>
      </c>
      <c r="F3382" t="s">
        <v>11</v>
      </c>
      <c r="G3382" t="s">
        <v>92</v>
      </c>
      <c r="H3382" t="s">
        <v>2291</v>
      </c>
      <c r="I3382">
        <v>1640.7</v>
      </c>
      <c r="J3382">
        <v>5</v>
      </c>
      <c r="K3382">
        <v>459.4</v>
      </c>
    </row>
    <row r="3383" spans="1:11" ht="16.5" x14ac:dyDescent="0.3">
      <c r="A3383" s="1">
        <v>42296</v>
      </c>
      <c r="B3383" s="5">
        <f>YEAR(Table1[[#This Row],[Order Date]])</f>
        <v>2015</v>
      </c>
      <c r="C3383" s="5">
        <f>MONTH(Table1[[#This Row],[Order Date]])</f>
        <v>10</v>
      </c>
      <c r="D3383" t="s">
        <v>1620</v>
      </c>
      <c r="E3383" t="s">
        <v>27</v>
      </c>
      <c r="F3383" t="s">
        <v>39</v>
      </c>
      <c r="G3383" t="s">
        <v>52</v>
      </c>
      <c r="H3383" t="s">
        <v>1559</v>
      </c>
      <c r="I3383">
        <v>270</v>
      </c>
      <c r="J3383">
        <v>3</v>
      </c>
      <c r="K3383">
        <v>97.2</v>
      </c>
    </row>
    <row r="3384" spans="1:11" ht="16.5" x14ac:dyDescent="0.3">
      <c r="A3384" s="1">
        <v>42296</v>
      </c>
      <c r="B3384" s="5">
        <f>YEAR(Table1[[#This Row],[Order Date]])</f>
        <v>2015</v>
      </c>
      <c r="C3384" s="5">
        <f>MONTH(Table1[[#This Row],[Order Date]])</f>
        <v>10</v>
      </c>
      <c r="D3384" t="s">
        <v>602</v>
      </c>
      <c r="E3384" t="s">
        <v>10</v>
      </c>
      <c r="F3384" t="s">
        <v>11</v>
      </c>
      <c r="G3384" t="s">
        <v>20</v>
      </c>
      <c r="H3384" t="s">
        <v>2292</v>
      </c>
      <c r="I3384">
        <v>1.72</v>
      </c>
      <c r="J3384">
        <v>1</v>
      </c>
      <c r="K3384">
        <v>-2.84</v>
      </c>
    </row>
    <row r="3385" spans="1:11" ht="16.5" x14ac:dyDescent="0.3">
      <c r="A3385" s="1">
        <v>42297</v>
      </c>
      <c r="B3385" s="5">
        <f>YEAR(Table1[[#This Row],[Order Date]])</f>
        <v>2015</v>
      </c>
      <c r="C3385" s="5">
        <f>MONTH(Table1[[#This Row],[Order Date]])</f>
        <v>10</v>
      </c>
      <c r="D3385" t="s">
        <v>873</v>
      </c>
      <c r="E3385" t="s">
        <v>27</v>
      </c>
      <c r="F3385" t="s">
        <v>39</v>
      </c>
      <c r="G3385" t="s">
        <v>52</v>
      </c>
      <c r="H3385" t="s">
        <v>999</v>
      </c>
      <c r="I3385">
        <v>239.97</v>
      </c>
      <c r="J3385">
        <v>3</v>
      </c>
      <c r="K3385">
        <v>86.39</v>
      </c>
    </row>
    <row r="3386" spans="1:11" ht="16.5" x14ac:dyDescent="0.3">
      <c r="A3386" s="1">
        <v>42297</v>
      </c>
      <c r="B3386" s="5">
        <f>YEAR(Table1[[#This Row],[Order Date]])</f>
        <v>2015</v>
      </c>
      <c r="C3386" s="5">
        <f>MONTH(Table1[[#This Row],[Order Date]])</f>
        <v>10</v>
      </c>
      <c r="D3386" t="s">
        <v>873</v>
      </c>
      <c r="E3386" t="s">
        <v>27</v>
      </c>
      <c r="F3386" t="s">
        <v>34</v>
      </c>
      <c r="G3386" t="s">
        <v>47</v>
      </c>
      <c r="H3386" t="s">
        <v>872</v>
      </c>
      <c r="I3386">
        <v>16.02</v>
      </c>
      <c r="J3386">
        <v>6</v>
      </c>
      <c r="K3386">
        <v>6.09</v>
      </c>
    </row>
    <row r="3387" spans="1:11" ht="16.5" x14ac:dyDescent="0.3">
      <c r="A3387" s="1">
        <v>42297</v>
      </c>
      <c r="B3387" s="5">
        <f>YEAR(Table1[[#This Row],[Order Date]])</f>
        <v>2015</v>
      </c>
      <c r="C3387" s="5">
        <f>MONTH(Table1[[#This Row],[Order Date]])</f>
        <v>10</v>
      </c>
      <c r="D3387" t="s">
        <v>902</v>
      </c>
      <c r="E3387" t="s">
        <v>149</v>
      </c>
      <c r="F3387" t="s">
        <v>11</v>
      </c>
      <c r="G3387" t="s">
        <v>12</v>
      </c>
      <c r="H3387" t="s">
        <v>625</v>
      </c>
      <c r="I3387">
        <v>24.56</v>
      </c>
      <c r="J3387">
        <v>2</v>
      </c>
      <c r="K3387">
        <v>11.54</v>
      </c>
    </row>
    <row r="3388" spans="1:11" ht="16.5" x14ac:dyDescent="0.3">
      <c r="A3388" s="1">
        <v>42297</v>
      </c>
      <c r="B3388" s="5">
        <f>YEAR(Table1[[#This Row],[Order Date]])</f>
        <v>2015</v>
      </c>
      <c r="C3388" s="5">
        <f>MONTH(Table1[[#This Row],[Order Date]])</f>
        <v>10</v>
      </c>
      <c r="D3388" t="s">
        <v>523</v>
      </c>
      <c r="E3388" t="s">
        <v>27</v>
      </c>
      <c r="F3388" t="s">
        <v>34</v>
      </c>
      <c r="G3388" t="s">
        <v>47</v>
      </c>
      <c r="H3388" t="s">
        <v>2293</v>
      </c>
      <c r="I3388">
        <v>74.760000000000005</v>
      </c>
      <c r="J3388">
        <v>7</v>
      </c>
      <c r="K3388">
        <v>23.92</v>
      </c>
    </row>
    <row r="3389" spans="1:11" ht="16.5" x14ac:dyDescent="0.3">
      <c r="A3389" s="1">
        <v>42297</v>
      </c>
      <c r="B3389" s="5">
        <f>YEAR(Table1[[#This Row],[Order Date]])</f>
        <v>2015</v>
      </c>
      <c r="C3389" s="5">
        <f>MONTH(Table1[[#This Row],[Order Date]])</f>
        <v>10</v>
      </c>
      <c r="D3389" t="s">
        <v>523</v>
      </c>
      <c r="E3389" t="s">
        <v>27</v>
      </c>
      <c r="F3389" t="s">
        <v>34</v>
      </c>
      <c r="G3389" t="s">
        <v>145</v>
      </c>
      <c r="H3389" t="s">
        <v>499</v>
      </c>
      <c r="I3389">
        <v>364.78</v>
      </c>
      <c r="J3389">
        <v>3</v>
      </c>
      <c r="K3389">
        <v>27.36</v>
      </c>
    </row>
    <row r="3390" spans="1:11" ht="16.5" x14ac:dyDescent="0.3">
      <c r="A3390" s="1">
        <v>42299</v>
      </c>
      <c r="B3390" s="5">
        <f>YEAR(Table1[[#This Row],[Order Date]])</f>
        <v>2015</v>
      </c>
      <c r="C3390" s="5">
        <f>MONTH(Table1[[#This Row],[Order Date]])</f>
        <v>10</v>
      </c>
      <c r="D3390" t="s">
        <v>760</v>
      </c>
      <c r="E3390" t="s">
        <v>15</v>
      </c>
      <c r="F3390" t="s">
        <v>11</v>
      </c>
      <c r="G3390" t="s">
        <v>20</v>
      </c>
      <c r="H3390" t="s">
        <v>1367</v>
      </c>
      <c r="I3390">
        <v>5.18</v>
      </c>
      <c r="J3390">
        <v>4</v>
      </c>
      <c r="K3390">
        <v>-7.76</v>
      </c>
    </row>
    <row r="3391" spans="1:11" ht="16.5" x14ac:dyDescent="0.3">
      <c r="A3391" s="1">
        <v>42299</v>
      </c>
      <c r="B3391" s="5">
        <f>YEAR(Table1[[#This Row],[Order Date]])</f>
        <v>2015</v>
      </c>
      <c r="C3391" s="5">
        <f>MONTH(Table1[[#This Row],[Order Date]])</f>
        <v>10</v>
      </c>
      <c r="D3391" t="s">
        <v>1104</v>
      </c>
      <c r="E3391" t="s">
        <v>123</v>
      </c>
      <c r="F3391" t="s">
        <v>11</v>
      </c>
      <c r="G3391" t="s">
        <v>18</v>
      </c>
      <c r="H3391" t="s">
        <v>516</v>
      </c>
      <c r="I3391">
        <v>9.9499999999999993</v>
      </c>
      <c r="J3391">
        <v>1</v>
      </c>
      <c r="K3391">
        <v>1</v>
      </c>
    </row>
    <row r="3392" spans="1:11" ht="16.5" x14ac:dyDescent="0.3">
      <c r="A3392" s="1">
        <v>42300</v>
      </c>
      <c r="B3392" s="5">
        <f>YEAR(Table1[[#This Row],[Order Date]])</f>
        <v>2015</v>
      </c>
      <c r="C3392" s="5">
        <f>MONTH(Table1[[#This Row],[Order Date]])</f>
        <v>10</v>
      </c>
      <c r="D3392" t="s">
        <v>2294</v>
      </c>
      <c r="E3392" t="s">
        <v>27</v>
      </c>
      <c r="F3392" t="s">
        <v>39</v>
      </c>
      <c r="G3392" t="s">
        <v>52</v>
      </c>
      <c r="H3392" t="s">
        <v>178</v>
      </c>
      <c r="I3392">
        <v>148.32</v>
      </c>
      <c r="J3392">
        <v>9</v>
      </c>
      <c r="K3392">
        <v>63.78</v>
      </c>
    </row>
    <row r="3393" spans="1:11" ht="16.5" x14ac:dyDescent="0.3">
      <c r="A3393" s="1">
        <v>42300</v>
      </c>
      <c r="B3393" s="5">
        <f>YEAR(Table1[[#This Row],[Order Date]])</f>
        <v>2015</v>
      </c>
      <c r="C3393" s="5">
        <f>MONTH(Table1[[#This Row],[Order Date]])</f>
        <v>10</v>
      </c>
      <c r="D3393" t="s">
        <v>2294</v>
      </c>
      <c r="E3393" t="s">
        <v>27</v>
      </c>
      <c r="F3393" t="s">
        <v>34</v>
      </c>
      <c r="G3393" t="s">
        <v>35</v>
      </c>
      <c r="H3393" t="s">
        <v>274</v>
      </c>
      <c r="I3393">
        <v>240.78</v>
      </c>
      <c r="J3393">
        <v>1</v>
      </c>
      <c r="K3393">
        <v>27.09</v>
      </c>
    </row>
    <row r="3394" spans="1:11" ht="16.5" x14ac:dyDescent="0.3">
      <c r="A3394" s="1">
        <v>42300</v>
      </c>
      <c r="B3394" s="5">
        <f>YEAR(Table1[[#This Row],[Order Date]])</f>
        <v>2015</v>
      </c>
      <c r="C3394" s="5">
        <f>MONTH(Table1[[#This Row],[Order Date]])</f>
        <v>10</v>
      </c>
      <c r="D3394" t="s">
        <v>2294</v>
      </c>
      <c r="E3394" t="s">
        <v>27</v>
      </c>
      <c r="F3394" t="s">
        <v>34</v>
      </c>
      <c r="G3394" t="s">
        <v>35</v>
      </c>
      <c r="H3394" t="s">
        <v>2068</v>
      </c>
      <c r="I3394">
        <v>191.97</v>
      </c>
      <c r="J3394">
        <v>7</v>
      </c>
      <c r="K3394">
        <v>16.8</v>
      </c>
    </row>
    <row r="3395" spans="1:11" ht="16.5" x14ac:dyDescent="0.3">
      <c r="A3395" s="1">
        <v>42300</v>
      </c>
      <c r="B3395" s="5">
        <f>YEAR(Table1[[#This Row],[Order Date]])</f>
        <v>2015</v>
      </c>
      <c r="C3395" s="5">
        <f>MONTH(Table1[[#This Row],[Order Date]])</f>
        <v>10</v>
      </c>
      <c r="D3395" t="s">
        <v>2294</v>
      </c>
      <c r="E3395" t="s">
        <v>27</v>
      </c>
      <c r="F3395" t="s">
        <v>11</v>
      </c>
      <c r="G3395" t="s">
        <v>12</v>
      </c>
      <c r="H3395" t="s">
        <v>2295</v>
      </c>
      <c r="I3395">
        <v>11.56</v>
      </c>
      <c r="J3395">
        <v>2</v>
      </c>
      <c r="K3395">
        <v>5.66</v>
      </c>
    </row>
    <row r="3396" spans="1:11" ht="16.5" x14ac:dyDescent="0.3">
      <c r="A3396" s="1">
        <v>42300</v>
      </c>
      <c r="B3396" s="5">
        <f>YEAR(Table1[[#This Row],[Order Date]])</f>
        <v>2015</v>
      </c>
      <c r="C3396" s="5">
        <f>MONTH(Table1[[#This Row],[Order Date]])</f>
        <v>10</v>
      </c>
      <c r="D3396" t="s">
        <v>2294</v>
      </c>
      <c r="E3396" t="s">
        <v>27</v>
      </c>
      <c r="F3396" t="s">
        <v>11</v>
      </c>
      <c r="G3396" t="s">
        <v>63</v>
      </c>
      <c r="H3396" t="s">
        <v>1165</v>
      </c>
      <c r="I3396">
        <v>11.8</v>
      </c>
      <c r="J3396">
        <v>4</v>
      </c>
      <c r="K3396">
        <v>5.66</v>
      </c>
    </row>
    <row r="3397" spans="1:11" ht="16.5" x14ac:dyDescent="0.3">
      <c r="A3397" s="1">
        <v>42300</v>
      </c>
      <c r="B3397" s="5">
        <f>YEAR(Table1[[#This Row],[Order Date]])</f>
        <v>2015</v>
      </c>
      <c r="C3397" s="5">
        <f>MONTH(Table1[[#This Row],[Order Date]])</f>
        <v>10</v>
      </c>
      <c r="D3397" t="s">
        <v>2294</v>
      </c>
      <c r="E3397" t="s">
        <v>27</v>
      </c>
      <c r="F3397" t="s">
        <v>34</v>
      </c>
      <c r="G3397" t="s">
        <v>35</v>
      </c>
      <c r="H3397" t="s">
        <v>1726</v>
      </c>
      <c r="I3397">
        <v>842.35</v>
      </c>
      <c r="J3397">
        <v>3</v>
      </c>
      <c r="K3397">
        <v>42.12</v>
      </c>
    </row>
    <row r="3398" spans="1:11" ht="16.5" x14ac:dyDescent="0.3">
      <c r="A3398" s="1">
        <v>42300</v>
      </c>
      <c r="B3398" s="5">
        <f>YEAR(Table1[[#This Row],[Order Date]])</f>
        <v>2015</v>
      </c>
      <c r="C3398" s="5">
        <f>MONTH(Table1[[#This Row],[Order Date]])</f>
        <v>10</v>
      </c>
      <c r="D3398" t="s">
        <v>1781</v>
      </c>
      <c r="E3398" t="s">
        <v>123</v>
      </c>
      <c r="F3398" t="s">
        <v>39</v>
      </c>
      <c r="G3398" t="s">
        <v>40</v>
      </c>
      <c r="H3398" t="s">
        <v>1862</v>
      </c>
      <c r="I3398">
        <v>55.94</v>
      </c>
      <c r="J3398">
        <v>7</v>
      </c>
      <c r="K3398">
        <v>-13.29</v>
      </c>
    </row>
    <row r="3399" spans="1:11" ht="16.5" x14ac:dyDescent="0.3">
      <c r="A3399" s="1">
        <v>42300</v>
      </c>
      <c r="B3399" s="5">
        <f>YEAR(Table1[[#This Row],[Order Date]])</f>
        <v>2015</v>
      </c>
      <c r="C3399" s="5">
        <f>MONTH(Table1[[#This Row],[Order Date]])</f>
        <v>10</v>
      </c>
      <c r="D3399" t="s">
        <v>1781</v>
      </c>
      <c r="E3399" t="s">
        <v>123</v>
      </c>
      <c r="F3399" t="s">
        <v>11</v>
      </c>
      <c r="G3399" t="s">
        <v>24</v>
      </c>
      <c r="H3399" t="s">
        <v>779</v>
      </c>
      <c r="I3399">
        <v>10.69</v>
      </c>
      <c r="J3399">
        <v>2</v>
      </c>
      <c r="K3399">
        <v>2.27</v>
      </c>
    </row>
    <row r="3400" spans="1:11" ht="16.5" x14ac:dyDescent="0.3">
      <c r="A3400" s="1">
        <v>42300</v>
      </c>
      <c r="B3400" s="5">
        <f>YEAR(Table1[[#This Row],[Order Date]])</f>
        <v>2015</v>
      </c>
      <c r="C3400" s="5">
        <f>MONTH(Table1[[#This Row],[Order Date]])</f>
        <v>10</v>
      </c>
      <c r="D3400" t="s">
        <v>1781</v>
      </c>
      <c r="E3400" t="s">
        <v>123</v>
      </c>
      <c r="F3400" t="s">
        <v>39</v>
      </c>
      <c r="G3400" t="s">
        <v>40</v>
      </c>
      <c r="H3400" t="s">
        <v>2296</v>
      </c>
      <c r="I3400">
        <v>11.82</v>
      </c>
      <c r="J3400">
        <v>2</v>
      </c>
      <c r="K3400">
        <v>1.03</v>
      </c>
    </row>
    <row r="3401" spans="1:11" ht="16.5" x14ac:dyDescent="0.3">
      <c r="A3401" s="1">
        <v>42300</v>
      </c>
      <c r="B3401" s="5">
        <f>YEAR(Table1[[#This Row],[Order Date]])</f>
        <v>2015</v>
      </c>
      <c r="C3401" s="5">
        <f>MONTH(Table1[[#This Row],[Order Date]])</f>
        <v>10</v>
      </c>
      <c r="D3401" t="s">
        <v>1886</v>
      </c>
      <c r="E3401" t="s">
        <v>164</v>
      </c>
      <c r="F3401" t="s">
        <v>11</v>
      </c>
      <c r="G3401" t="s">
        <v>20</v>
      </c>
      <c r="H3401" t="s">
        <v>451</v>
      </c>
      <c r="I3401">
        <v>3.59</v>
      </c>
      <c r="J3401">
        <v>1</v>
      </c>
      <c r="K3401">
        <v>1.1200000000000001</v>
      </c>
    </row>
    <row r="3402" spans="1:11" ht="16.5" x14ac:dyDescent="0.3">
      <c r="A3402" s="1">
        <v>42300</v>
      </c>
      <c r="B3402" s="5">
        <f>YEAR(Table1[[#This Row],[Order Date]])</f>
        <v>2015</v>
      </c>
      <c r="C3402" s="5">
        <f>MONTH(Table1[[#This Row],[Order Date]])</f>
        <v>10</v>
      </c>
      <c r="D3402" t="s">
        <v>1173</v>
      </c>
      <c r="E3402" t="s">
        <v>10</v>
      </c>
      <c r="F3402" t="s">
        <v>11</v>
      </c>
      <c r="G3402" t="s">
        <v>12</v>
      </c>
      <c r="H3402" t="s">
        <v>2172</v>
      </c>
      <c r="I3402">
        <v>36.29</v>
      </c>
      <c r="J3402">
        <v>7</v>
      </c>
      <c r="K3402">
        <v>12.7</v>
      </c>
    </row>
    <row r="3403" spans="1:11" ht="16.5" x14ac:dyDescent="0.3">
      <c r="A3403" s="1">
        <v>42300</v>
      </c>
      <c r="B3403" s="5">
        <f>YEAR(Table1[[#This Row],[Order Date]])</f>
        <v>2015</v>
      </c>
      <c r="C3403" s="5">
        <f>MONTH(Table1[[#This Row],[Order Date]])</f>
        <v>10</v>
      </c>
      <c r="D3403" t="s">
        <v>1173</v>
      </c>
      <c r="E3403" t="s">
        <v>10</v>
      </c>
      <c r="F3403" t="s">
        <v>39</v>
      </c>
      <c r="G3403" t="s">
        <v>40</v>
      </c>
      <c r="H3403" t="s">
        <v>138</v>
      </c>
      <c r="I3403">
        <v>150.38</v>
      </c>
      <c r="J3403">
        <v>2</v>
      </c>
      <c r="K3403">
        <v>15.04</v>
      </c>
    </row>
    <row r="3404" spans="1:11" ht="16.5" x14ac:dyDescent="0.3">
      <c r="A3404" s="1">
        <v>42300</v>
      </c>
      <c r="B3404" s="5">
        <f>YEAR(Table1[[#This Row],[Order Date]])</f>
        <v>2015</v>
      </c>
      <c r="C3404" s="5">
        <f>MONTH(Table1[[#This Row],[Order Date]])</f>
        <v>10</v>
      </c>
      <c r="D3404" t="s">
        <v>366</v>
      </c>
      <c r="E3404" t="s">
        <v>10</v>
      </c>
      <c r="F3404" t="s">
        <v>11</v>
      </c>
      <c r="G3404" t="s">
        <v>12</v>
      </c>
      <c r="H3404" t="s">
        <v>224</v>
      </c>
      <c r="I3404">
        <v>60.74</v>
      </c>
      <c r="J3404">
        <v>8</v>
      </c>
      <c r="K3404">
        <v>20.5</v>
      </c>
    </row>
    <row r="3405" spans="1:11" ht="16.5" x14ac:dyDescent="0.3">
      <c r="A3405" s="1">
        <v>42300</v>
      </c>
      <c r="B3405" s="5">
        <f>YEAR(Table1[[#This Row],[Order Date]])</f>
        <v>2015</v>
      </c>
      <c r="C3405" s="5">
        <f>MONTH(Table1[[#This Row],[Order Date]])</f>
        <v>10</v>
      </c>
      <c r="D3405" t="s">
        <v>366</v>
      </c>
      <c r="E3405" t="s">
        <v>10</v>
      </c>
      <c r="F3405" t="s">
        <v>39</v>
      </c>
      <c r="G3405" t="s">
        <v>603</v>
      </c>
      <c r="H3405" t="s">
        <v>2010</v>
      </c>
      <c r="I3405">
        <v>479.98</v>
      </c>
      <c r="J3405">
        <v>3</v>
      </c>
      <c r="K3405">
        <v>161.99</v>
      </c>
    </row>
    <row r="3406" spans="1:11" ht="16.5" x14ac:dyDescent="0.3">
      <c r="A3406" s="1">
        <v>42300</v>
      </c>
      <c r="B3406" s="5">
        <f>YEAR(Table1[[#This Row],[Order Date]])</f>
        <v>2015</v>
      </c>
      <c r="C3406" s="5">
        <f>MONTH(Table1[[#This Row],[Order Date]])</f>
        <v>10</v>
      </c>
      <c r="D3406" t="s">
        <v>366</v>
      </c>
      <c r="E3406" t="s">
        <v>10</v>
      </c>
      <c r="F3406" t="s">
        <v>11</v>
      </c>
      <c r="G3406" t="s">
        <v>20</v>
      </c>
      <c r="H3406" t="s">
        <v>701</v>
      </c>
      <c r="I3406">
        <v>6.08</v>
      </c>
      <c r="J3406">
        <v>1</v>
      </c>
      <c r="K3406">
        <v>-10.34</v>
      </c>
    </row>
    <row r="3407" spans="1:11" ht="16.5" x14ac:dyDescent="0.3">
      <c r="A3407" s="1">
        <v>42301</v>
      </c>
      <c r="B3407" s="5">
        <f>YEAR(Table1[[#This Row],[Order Date]])</f>
        <v>2015</v>
      </c>
      <c r="C3407" s="5">
        <f>MONTH(Table1[[#This Row],[Order Date]])</f>
        <v>10</v>
      </c>
      <c r="D3407" t="s">
        <v>1886</v>
      </c>
      <c r="E3407" t="s">
        <v>10</v>
      </c>
      <c r="F3407" t="s">
        <v>11</v>
      </c>
      <c r="G3407" t="s">
        <v>12</v>
      </c>
      <c r="H3407" t="s">
        <v>708</v>
      </c>
      <c r="I3407">
        <v>15.55</v>
      </c>
      <c r="J3407">
        <v>3</v>
      </c>
      <c r="K3407">
        <v>5.44</v>
      </c>
    </row>
    <row r="3408" spans="1:11" ht="16.5" x14ac:dyDescent="0.3">
      <c r="A3408" s="1">
        <v>42301</v>
      </c>
      <c r="B3408" s="5">
        <f>YEAR(Table1[[#This Row],[Order Date]])</f>
        <v>2015</v>
      </c>
      <c r="C3408" s="5">
        <f>MONTH(Table1[[#This Row],[Order Date]])</f>
        <v>10</v>
      </c>
      <c r="D3408" t="s">
        <v>1886</v>
      </c>
      <c r="E3408" t="s">
        <v>10</v>
      </c>
      <c r="F3408" t="s">
        <v>34</v>
      </c>
      <c r="G3408" t="s">
        <v>145</v>
      </c>
      <c r="H3408" t="s">
        <v>728</v>
      </c>
      <c r="I3408">
        <v>347.36</v>
      </c>
      <c r="J3408">
        <v>7</v>
      </c>
      <c r="K3408">
        <v>-69.47</v>
      </c>
    </row>
    <row r="3409" spans="1:11" ht="16.5" x14ac:dyDescent="0.3">
      <c r="A3409" s="1">
        <v>42301</v>
      </c>
      <c r="B3409" s="5">
        <f>YEAR(Table1[[#This Row],[Order Date]])</f>
        <v>2015</v>
      </c>
      <c r="C3409" s="5">
        <f>MONTH(Table1[[#This Row],[Order Date]])</f>
        <v>10</v>
      </c>
      <c r="D3409" t="s">
        <v>1886</v>
      </c>
      <c r="E3409" t="s">
        <v>10</v>
      </c>
      <c r="F3409" t="s">
        <v>11</v>
      </c>
      <c r="G3409" t="s">
        <v>12</v>
      </c>
      <c r="H3409" t="s">
        <v>836</v>
      </c>
      <c r="I3409">
        <v>10.37</v>
      </c>
      <c r="J3409">
        <v>2</v>
      </c>
      <c r="K3409">
        <v>3.63</v>
      </c>
    </row>
    <row r="3410" spans="1:11" ht="16.5" x14ac:dyDescent="0.3">
      <c r="A3410" s="1">
        <v>42301</v>
      </c>
      <c r="B3410" s="5">
        <f>YEAR(Table1[[#This Row],[Order Date]])</f>
        <v>2015</v>
      </c>
      <c r="C3410" s="5">
        <f>MONTH(Table1[[#This Row],[Order Date]])</f>
        <v>10</v>
      </c>
      <c r="D3410" t="s">
        <v>1375</v>
      </c>
      <c r="E3410" t="s">
        <v>10</v>
      </c>
      <c r="F3410" t="s">
        <v>11</v>
      </c>
      <c r="G3410" t="s">
        <v>20</v>
      </c>
      <c r="H3410" t="s">
        <v>451</v>
      </c>
      <c r="I3410">
        <v>3.59</v>
      </c>
      <c r="J3410">
        <v>4</v>
      </c>
      <c r="K3410">
        <v>-6.29</v>
      </c>
    </row>
    <row r="3411" spans="1:11" ht="16.5" x14ac:dyDescent="0.3">
      <c r="A3411" s="1">
        <v>42301</v>
      </c>
      <c r="B3411" s="5">
        <f>YEAR(Table1[[#This Row],[Order Date]])</f>
        <v>2015</v>
      </c>
      <c r="C3411" s="5">
        <f>MONTH(Table1[[#This Row],[Order Date]])</f>
        <v>10</v>
      </c>
      <c r="D3411" t="s">
        <v>2011</v>
      </c>
      <c r="E3411" t="s">
        <v>27</v>
      </c>
      <c r="F3411" t="s">
        <v>34</v>
      </c>
      <c r="G3411" t="s">
        <v>35</v>
      </c>
      <c r="H3411" t="s">
        <v>2139</v>
      </c>
      <c r="I3411">
        <v>454.27</v>
      </c>
      <c r="J3411">
        <v>8</v>
      </c>
      <c r="K3411">
        <v>-73.819999999999993</v>
      </c>
    </row>
    <row r="3412" spans="1:11" ht="16.5" x14ac:dyDescent="0.3">
      <c r="A3412" s="1">
        <v>42302</v>
      </c>
      <c r="B3412" s="5">
        <f>YEAR(Table1[[#This Row],[Order Date]])</f>
        <v>2015</v>
      </c>
      <c r="C3412" s="5">
        <f>MONTH(Table1[[#This Row],[Order Date]])</f>
        <v>10</v>
      </c>
      <c r="D3412" t="s">
        <v>1077</v>
      </c>
      <c r="E3412" t="s">
        <v>27</v>
      </c>
      <c r="F3412" t="s">
        <v>11</v>
      </c>
      <c r="G3412" t="s">
        <v>24</v>
      </c>
      <c r="H3412" t="s">
        <v>2234</v>
      </c>
      <c r="I3412">
        <v>60.45</v>
      </c>
      <c r="J3412">
        <v>3</v>
      </c>
      <c r="K3412">
        <v>16.32</v>
      </c>
    </row>
    <row r="3413" spans="1:11" ht="16.5" x14ac:dyDescent="0.3">
      <c r="A3413" s="1">
        <v>42302</v>
      </c>
      <c r="B3413" s="5">
        <f>YEAR(Table1[[#This Row],[Order Date]])</f>
        <v>2015</v>
      </c>
      <c r="C3413" s="5">
        <f>MONTH(Table1[[#This Row],[Order Date]])</f>
        <v>10</v>
      </c>
      <c r="D3413" t="s">
        <v>1077</v>
      </c>
      <c r="E3413" t="s">
        <v>27</v>
      </c>
      <c r="F3413" t="s">
        <v>34</v>
      </c>
      <c r="G3413" t="s">
        <v>145</v>
      </c>
      <c r="H3413" t="s">
        <v>1195</v>
      </c>
      <c r="I3413">
        <v>253.18</v>
      </c>
      <c r="J3413">
        <v>3</v>
      </c>
      <c r="K3413">
        <v>-31.65</v>
      </c>
    </row>
    <row r="3414" spans="1:11" ht="16.5" x14ac:dyDescent="0.3">
      <c r="A3414" s="1">
        <v>42302</v>
      </c>
      <c r="B3414" s="5">
        <f>YEAR(Table1[[#This Row],[Order Date]])</f>
        <v>2015</v>
      </c>
      <c r="C3414" s="5">
        <f>MONTH(Table1[[#This Row],[Order Date]])</f>
        <v>10</v>
      </c>
      <c r="D3414" t="s">
        <v>813</v>
      </c>
      <c r="E3414" t="s">
        <v>59</v>
      </c>
      <c r="F3414" t="s">
        <v>39</v>
      </c>
      <c r="G3414" t="s">
        <v>40</v>
      </c>
      <c r="H3414" t="s">
        <v>2297</v>
      </c>
      <c r="I3414">
        <v>158.99</v>
      </c>
      <c r="J3414">
        <v>1</v>
      </c>
      <c r="K3414">
        <v>41.34</v>
      </c>
    </row>
    <row r="3415" spans="1:11" ht="16.5" x14ac:dyDescent="0.3">
      <c r="A3415" s="1">
        <v>42302</v>
      </c>
      <c r="B3415" s="5">
        <f>YEAR(Table1[[#This Row],[Order Date]])</f>
        <v>2015</v>
      </c>
      <c r="C3415" s="5">
        <f>MONTH(Table1[[#This Row],[Order Date]])</f>
        <v>10</v>
      </c>
      <c r="D3415" t="s">
        <v>813</v>
      </c>
      <c r="E3415" t="s">
        <v>59</v>
      </c>
      <c r="F3415" t="s">
        <v>34</v>
      </c>
      <c r="G3415" t="s">
        <v>35</v>
      </c>
      <c r="H3415" t="s">
        <v>382</v>
      </c>
      <c r="I3415">
        <v>291.10000000000002</v>
      </c>
      <c r="J3415">
        <v>5</v>
      </c>
      <c r="K3415">
        <v>75.69</v>
      </c>
    </row>
    <row r="3416" spans="1:11" ht="16.5" x14ac:dyDescent="0.3">
      <c r="A3416" s="1">
        <v>42302</v>
      </c>
      <c r="B3416" s="5">
        <f>YEAR(Table1[[#This Row],[Order Date]])</f>
        <v>2015</v>
      </c>
      <c r="C3416" s="5">
        <f>MONTH(Table1[[#This Row],[Order Date]])</f>
        <v>10</v>
      </c>
      <c r="D3416" t="s">
        <v>829</v>
      </c>
      <c r="E3416" t="s">
        <v>126</v>
      </c>
      <c r="F3416" t="s">
        <v>11</v>
      </c>
      <c r="G3416" t="s">
        <v>24</v>
      </c>
      <c r="H3416" t="s">
        <v>449</v>
      </c>
      <c r="I3416">
        <v>79.36</v>
      </c>
      <c r="J3416">
        <v>4</v>
      </c>
      <c r="K3416">
        <v>23.81</v>
      </c>
    </row>
    <row r="3417" spans="1:11" ht="16.5" x14ac:dyDescent="0.3">
      <c r="A3417" s="1">
        <v>42302</v>
      </c>
      <c r="B3417" s="5">
        <f>YEAR(Table1[[#This Row],[Order Date]])</f>
        <v>2015</v>
      </c>
      <c r="C3417" s="5">
        <f>MONTH(Table1[[#This Row],[Order Date]])</f>
        <v>10</v>
      </c>
      <c r="D3417" t="s">
        <v>1544</v>
      </c>
      <c r="E3417" t="s">
        <v>278</v>
      </c>
      <c r="F3417" t="s">
        <v>34</v>
      </c>
      <c r="G3417" t="s">
        <v>35</v>
      </c>
      <c r="H3417" t="s">
        <v>71</v>
      </c>
      <c r="I3417">
        <v>582.34</v>
      </c>
      <c r="J3417">
        <v>8</v>
      </c>
      <c r="K3417">
        <v>-29.12</v>
      </c>
    </row>
    <row r="3418" spans="1:11" ht="16.5" x14ac:dyDescent="0.3">
      <c r="A3418" s="1">
        <v>42303</v>
      </c>
      <c r="B3418" s="5">
        <f>YEAR(Table1[[#This Row],[Order Date]])</f>
        <v>2015</v>
      </c>
      <c r="C3418" s="5">
        <f>MONTH(Table1[[#This Row],[Order Date]])</f>
        <v>10</v>
      </c>
      <c r="D3418" t="s">
        <v>2298</v>
      </c>
      <c r="E3418" t="s">
        <v>27</v>
      </c>
      <c r="F3418" t="s">
        <v>11</v>
      </c>
      <c r="G3418" t="s">
        <v>16</v>
      </c>
      <c r="H3418" t="s">
        <v>2299</v>
      </c>
      <c r="I3418">
        <v>5.76</v>
      </c>
      <c r="J3418">
        <v>2</v>
      </c>
      <c r="K3418">
        <v>2.65</v>
      </c>
    </row>
    <row r="3419" spans="1:11" ht="16.5" x14ac:dyDescent="0.3">
      <c r="A3419" s="1">
        <v>42303</v>
      </c>
      <c r="B3419" s="5">
        <f>YEAR(Table1[[#This Row],[Order Date]])</f>
        <v>2015</v>
      </c>
      <c r="C3419" s="5">
        <f>MONTH(Table1[[#This Row],[Order Date]])</f>
        <v>10</v>
      </c>
      <c r="D3419" t="s">
        <v>1886</v>
      </c>
      <c r="E3419" t="s">
        <v>95</v>
      </c>
      <c r="F3419" t="s">
        <v>39</v>
      </c>
      <c r="G3419" t="s">
        <v>40</v>
      </c>
      <c r="H3419" t="s">
        <v>2300</v>
      </c>
      <c r="I3419">
        <v>105.58</v>
      </c>
      <c r="J3419">
        <v>2</v>
      </c>
      <c r="K3419">
        <v>9.24</v>
      </c>
    </row>
    <row r="3420" spans="1:11" ht="16.5" x14ac:dyDescent="0.3">
      <c r="A3420" s="1">
        <v>42303</v>
      </c>
      <c r="B3420" s="5">
        <f>YEAR(Table1[[#This Row],[Order Date]])</f>
        <v>2015</v>
      </c>
      <c r="C3420" s="5">
        <f>MONTH(Table1[[#This Row],[Order Date]])</f>
        <v>10</v>
      </c>
      <c r="D3420" t="s">
        <v>1886</v>
      </c>
      <c r="E3420" t="s">
        <v>95</v>
      </c>
      <c r="F3420" t="s">
        <v>39</v>
      </c>
      <c r="G3420" t="s">
        <v>40</v>
      </c>
      <c r="H3420" t="s">
        <v>1953</v>
      </c>
      <c r="I3420">
        <v>68.72</v>
      </c>
      <c r="J3420">
        <v>2</v>
      </c>
      <c r="K3420">
        <v>-14.6</v>
      </c>
    </row>
    <row r="3421" spans="1:11" ht="16.5" x14ac:dyDescent="0.3">
      <c r="A3421" s="1">
        <v>42303</v>
      </c>
      <c r="B3421" s="5">
        <f>YEAR(Table1[[#This Row],[Order Date]])</f>
        <v>2015</v>
      </c>
      <c r="C3421" s="5">
        <f>MONTH(Table1[[#This Row],[Order Date]])</f>
        <v>10</v>
      </c>
      <c r="D3421" t="s">
        <v>357</v>
      </c>
      <c r="E3421" t="s">
        <v>91</v>
      </c>
      <c r="F3421" t="s">
        <v>11</v>
      </c>
      <c r="G3421" t="s">
        <v>16</v>
      </c>
      <c r="H3421" t="s">
        <v>1860</v>
      </c>
      <c r="I3421">
        <v>146.54</v>
      </c>
      <c r="J3421">
        <v>6</v>
      </c>
      <c r="K3421">
        <v>47.63</v>
      </c>
    </row>
    <row r="3422" spans="1:11" ht="16.5" x14ac:dyDescent="0.3">
      <c r="A3422" s="1">
        <v>42303</v>
      </c>
      <c r="B3422" s="5">
        <f>YEAR(Table1[[#This Row],[Order Date]])</f>
        <v>2015</v>
      </c>
      <c r="C3422" s="5">
        <f>MONTH(Table1[[#This Row],[Order Date]])</f>
        <v>10</v>
      </c>
      <c r="D3422" t="s">
        <v>357</v>
      </c>
      <c r="E3422" t="s">
        <v>91</v>
      </c>
      <c r="F3422" t="s">
        <v>11</v>
      </c>
      <c r="G3422" t="s">
        <v>12</v>
      </c>
      <c r="H3422" t="s">
        <v>2301</v>
      </c>
      <c r="I3422">
        <v>131.9</v>
      </c>
      <c r="J3422">
        <v>3</v>
      </c>
      <c r="K3422">
        <v>47.82</v>
      </c>
    </row>
    <row r="3423" spans="1:11" ht="16.5" x14ac:dyDescent="0.3">
      <c r="A3423" s="1">
        <v>42303</v>
      </c>
      <c r="B3423" s="5">
        <f>YEAR(Table1[[#This Row],[Order Date]])</f>
        <v>2015</v>
      </c>
      <c r="C3423" s="5">
        <f>MONTH(Table1[[#This Row],[Order Date]])</f>
        <v>10</v>
      </c>
      <c r="D3423" t="s">
        <v>357</v>
      </c>
      <c r="E3423" t="s">
        <v>91</v>
      </c>
      <c r="F3423" t="s">
        <v>11</v>
      </c>
      <c r="G3423" t="s">
        <v>92</v>
      </c>
      <c r="H3423" t="s">
        <v>1125</v>
      </c>
      <c r="I3423">
        <v>203.88</v>
      </c>
      <c r="J3423">
        <v>5</v>
      </c>
      <c r="K3423">
        <v>20.39</v>
      </c>
    </row>
    <row r="3424" spans="1:11" ht="16.5" x14ac:dyDescent="0.3">
      <c r="A3424" s="1">
        <v>42303</v>
      </c>
      <c r="B3424" s="5">
        <f>YEAR(Table1[[#This Row],[Order Date]])</f>
        <v>2015</v>
      </c>
      <c r="C3424" s="5">
        <f>MONTH(Table1[[#This Row],[Order Date]])</f>
        <v>10</v>
      </c>
      <c r="D3424" t="s">
        <v>357</v>
      </c>
      <c r="E3424" t="s">
        <v>91</v>
      </c>
      <c r="F3424" t="s">
        <v>11</v>
      </c>
      <c r="G3424" t="s">
        <v>20</v>
      </c>
      <c r="H3424" t="s">
        <v>1377</v>
      </c>
      <c r="I3424">
        <v>14.3</v>
      </c>
      <c r="J3424">
        <v>7</v>
      </c>
      <c r="K3424">
        <v>-10.49</v>
      </c>
    </row>
    <row r="3425" spans="1:11" ht="16.5" x14ac:dyDescent="0.3">
      <c r="A3425" s="1">
        <v>42303</v>
      </c>
      <c r="B3425" s="5">
        <f>YEAR(Table1[[#This Row],[Order Date]])</f>
        <v>2015</v>
      </c>
      <c r="C3425" s="5">
        <f>MONTH(Table1[[#This Row],[Order Date]])</f>
        <v>10</v>
      </c>
      <c r="D3425" t="s">
        <v>357</v>
      </c>
      <c r="E3425" t="s">
        <v>91</v>
      </c>
      <c r="F3425" t="s">
        <v>11</v>
      </c>
      <c r="G3425" t="s">
        <v>18</v>
      </c>
      <c r="H3425" t="s">
        <v>729</v>
      </c>
      <c r="I3425">
        <v>718.64</v>
      </c>
      <c r="J3425">
        <v>10</v>
      </c>
      <c r="K3425">
        <v>-161.69</v>
      </c>
    </row>
    <row r="3426" spans="1:11" ht="16.5" x14ac:dyDescent="0.3">
      <c r="A3426" s="1">
        <v>42305</v>
      </c>
      <c r="B3426" s="5">
        <f>YEAR(Table1[[#This Row],[Order Date]])</f>
        <v>2015</v>
      </c>
      <c r="C3426" s="5">
        <f>MONTH(Table1[[#This Row],[Order Date]])</f>
        <v>10</v>
      </c>
      <c r="D3426" t="s">
        <v>437</v>
      </c>
      <c r="E3426" t="s">
        <v>33</v>
      </c>
      <c r="F3426" t="s">
        <v>11</v>
      </c>
      <c r="G3426" t="s">
        <v>63</v>
      </c>
      <c r="H3426" t="s">
        <v>1721</v>
      </c>
      <c r="I3426">
        <v>10.67</v>
      </c>
      <c r="J3426">
        <v>1</v>
      </c>
      <c r="K3426">
        <v>4.91</v>
      </c>
    </row>
    <row r="3427" spans="1:11" ht="16.5" x14ac:dyDescent="0.3">
      <c r="A3427" s="1">
        <v>42305</v>
      </c>
      <c r="B3427" s="5">
        <f>YEAR(Table1[[#This Row],[Order Date]])</f>
        <v>2015</v>
      </c>
      <c r="C3427" s="5">
        <f>MONTH(Table1[[#This Row],[Order Date]])</f>
        <v>10</v>
      </c>
      <c r="D3427" t="s">
        <v>437</v>
      </c>
      <c r="E3427" t="s">
        <v>33</v>
      </c>
      <c r="F3427" t="s">
        <v>11</v>
      </c>
      <c r="G3427" t="s">
        <v>18</v>
      </c>
      <c r="H3427" t="s">
        <v>1171</v>
      </c>
      <c r="I3427">
        <v>36.630000000000003</v>
      </c>
      <c r="J3427">
        <v>3</v>
      </c>
      <c r="K3427">
        <v>9.89</v>
      </c>
    </row>
    <row r="3428" spans="1:11" ht="16.5" x14ac:dyDescent="0.3">
      <c r="A3428" s="1">
        <v>42305</v>
      </c>
      <c r="B3428" s="5">
        <f>YEAR(Table1[[#This Row],[Order Date]])</f>
        <v>2015</v>
      </c>
      <c r="C3428" s="5">
        <f>MONTH(Table1[[#This Row],[Order Date]])</f>
        <v>10</v>
      </c>
      <c r="D3428" t="s">
        <v>437</v>
      </c>
      <c r="E3428" t="s">
        <v>33</v>
      </c>
      <c r="F3428" t="s">
        <v>34</v>
      </c>
      <c r="G3428" t="s">
        <v>47</v>
      </c>
      <c r="H3428" t="s">
        <v>2302</v>
      </c>
      <c r="I3428">
        <v>24.1</v>
      </c>
      <c r="J3428">
        <v>5</v>
      </c>
      <c r="K3428">
        <v>9.16</v>
      </c>
    </row>
    <row r="3429" spans="1:11" ht="16.5" x14ac:dyDescent="0.3">
      <c r="A3429" s="1">
        <v>42305</v>
      </c>
      <c r="B3429" s="5">
        <f>YEAR(Table1[[#This Row],[Order Date]])</f>
        <v>2015</v>
      </c>
      <c r="C3429" s="5">
        <f>MONTH(Table1[[#This Row],[Order Date]])</f>
        <v>10</v>
      </c>
      <c r="D3429" t="s">
        <v>437</v>
      </c>
      <c r="E3429" t="s">
        <v>33</v>
      </c>
      <c r="F3429" t="s">
        <v>34</v>
      </c>
      <c r="G3429" t="s">
        <v>47</v>
      </c>
      <c r="H3429" t="s">
        <v>480</v>
      </c>
      <c r="I3429">
        <v>33.11</v>
      </c>
      <c r="J3429">
        <v>7</v>
      </c>
      <c r="K3429">
        <v>12.91</v>
      </c>
    </row>
    <row r="3430" spans="1:11" ht="16.5" x14ac:dyDescent="0.3">
      <c r="A3430" s="1">
        <v>42306</v>
      </c>
      <c r="B3430" s="5">
        <f>YEAR(Table1[[#This Row],[Order Date]])</f>
        <v>2015</v>
      </c>
      <c r="C3430" s="5">
        <f>MONTH(Table1[[#This Row],[Order Date]])</f>
        <v>10</v>
      </c>
      <c r="D3430" t="s">
        <v>1748</v>
      </c>
      <c r="E3430" t="s">
        <v>27</v>
      </c>
      <c r="F3430" t="s">
        <v>11</v>
      </c>
      <c r="G3430" t="s">
        <v>12</v>
      </c>
      <c r="H3430" t="s">
        <v>441</v>
      </c>
      <c r="I3430">
        <v>33.4</v>
      </c>
      <c r="J3430">
        <v>5</v>
      </c>
      <c r="K3430">
        <v>16.03</v>
      </c>
    </row>
    <row r="3431" spans="1:11" ht="16.5" x14ac:dyDescent="0.3">
      <c r="A3431" s="1">
        <v>42306</v>
      </c>
      <c r="B3431" s="5">
        <f>YEAR(Table1[[#This Row],[Order Date]])</f>
        <v>2015</v>
      </c>
      <c r="C3431" s="5">
        <f>MONTH(Table1[[#This Row],[Order Date]])</f>
        <v>10</v>
      </c>
      <c r="D3431" t="s">
        <v>1748</v>
      </c>
      <c r="E3431" t="s">
        <v>27</v>
      </c>
      <c r="F3431" t="s">
        <v>11</v>
      </c>
      <c r="G3431" t="s">
        <v>63</v>
      </c>
      <c r="H3431" t="s">
        <v>641</v>
      </c>
      <c r="I3431">
        <v>210.84</v>
      </c>
      <c r="J3431">
        <v>4</v>
      </c>
      <c r="K3431">
        <v>103.31</v>
      </c>
    </row>
    <row r="3432" spans="1:11" ht="16.5" x14ac:dyDescent="0.3">
      <c r="A3432" s="1">
        <v>42307</v>
      </c>
      <c r="B3432" s="5">
        <f>YEAR(Table1[[#This Row],[Order Date]])</f>
        <v>2015</v>
      </c>
      <c r="C3432" s="5">
        <f>MONTH(Table1[[#This Row],[Order Date]])</f>
        <v>10</v>
      </c>
      <c r="D3432" t="s">
        <v>2131</v>
      </c>
      <c r="E3432" t="s">
        <v>110</v>
      </c>
      <c r="F3432" t="s">
        <v>39</v>
      </c>
      <c r="G3432" t="s">
        <v>40</v>
      </c>
      <c r="H3432" t="s">
        <v>1750</v>
      </c>
      <c r="I3432">
        <v>299.89999999999998</v>
      </c>
      <c r="J3432">
        <v>2</v>
      </c>
      <c r="K3432">
        <v>74.98</v>
      </c>
    </row>
    <row r="3433" spans="1:11" ht="16.5" x14ac:dyDescent="0.3">
      <c r="A3433" s="1">
        <v>42307</v>
      </c>
      <c r="B3433" s="5">
        <f>YEAR(Table1[[#This Row],[Order Date]])</f>
        <v>2015</v>
      </c>
      <c r="C3433" s="5">
        <f>MONTH(Table1[[#This Row],[Order Date]])</f>
        <v>10</v>
      </c>
      <c r="D3433" t="s">
        <v>1327</v>
      </c>
      <c r="E3433" t="s">
        <v>278</v>
      </c>
      <c r="F3433" t="s">
        <v>39</v>
      </c>
      <c r="G3433" t="s">
        <v>302</v>
      </c>
      <c r="H3433" t="s">
        <v>2217</v>
      </c>
      <c r="I3433">
        <v>59.99</v>
      </c>
      <c r="J3433">
        <v>2</v>
      </c>
      <c r="K3433">
        <v>-46</v>
      </c>
    </row>
    <row r="3434" spans="1:11" ht="16.5" x14ac:dyDescent="0.3">
      <c r="A3434" s="1">
        <v>42307</v>
      </c>
      <c r="B3434" s="5">
        <f>YEAR(Table1[[#This Row],[Order Date]])</f>
        <v>2015</v>
      </c>
      <c r="C3434" s="5">
        <f>MONTH(Table1[[#This Row],[Order Date]])</f>
        <v>10</v>
      </c>
      <c r="D3434" t="s">
        <v>1327</v>
      </c>
      <c r="E3434" t="s">
        <v>278</v>
      </c>
      <c r="F3434" t="s">
        <v>39</v>
      </c>
      <c r="G3434" t="s">
        <v>603</v>
      </c>
      <c r="H3434" t="s">
        <v>1089</v>
      </c>
      <c r="I3434">
        <v>439.99</v>
      </c>
      <c r="J3434">
        <v>1</v>
      </c>
      <c r="K3434">
        <v>165</v>
      </c>
    </row>
    <row r="3435" spans="1:11" ht="16.5" x14ac:dyDescent="0.3">
      <c r="A3435" s="1">
        <v>42307</v>
      </c>
      <c r="B3435" s="5">
        <f>YEAR(Table1[[#This Row],[Order Date]])</f>
        <v>2015</v>
      </c>
      <c r="C3435" s="5">
        <f>MONTH(Table1[[#This Row],[Order Date]])</f>
        <v>10</v>
      </c>
      <c r="D3435" t="s">
        <v>1327</v>
      </c>
      <c r="E3435" t="s">
        <v>278</v>
      </c>
      <c r="F3435" t="s">
        <v>39</v>
      </c>
      <c r="G3435" t="s">
        <v>40</v>
      </c>
      <c r="H3435" t="s">
        <v>2006</v>
      </c>
      <c r="I3435">
        <v>87.96</v>
      </c>
      <c r="J3435">
        <v>5</v>
      </c>
      <c r="K3435">
        <v>30.79</v>
      </c>
    </row>
    <row r="3436" spans="1:11" ht="16.5" x14ac:dyDescent="0.3">
      <c r="A3436" s="1">
        <v>42307</v>
      </c>
      <c r="B3436" s="5">
        <f>YEAR(Table1[[#This Row],[Order Date]])</f>
        <v>2015</v>
      </c>
      <c r="C3436" s="5">
        <f>MONTH(Table1[[#This Row],[Order Date]])</f>
        <v>10</v>
      </c>
      <c r="D3436" t="s">
        <v>1327</v>
      </c>
      <c r="E3436" t="s">
        <v>278</v>
      </c>
      <c r="F3436" t="s">
        <v>34</v>
      </c>
      <c r="G3436" t="s">
        <v>47</v>
      </c>
      <c r="H3436" t="s">
        <v>2303</v>
      </c>
      <c r="I3436">
        <v>15.49</v>
      </c>
      <c r="J3436">
        <v>4</v>
      </c>
      <c r="K3436">
        <v>3.68</v>
      </c>
    </row>
    <row r="3437" spans="1:11" ht="16.5" x14ac:dyDescent="0.3">
      <c r="A3437" s="1">
        <v>42307</v>
      </c>
      <c r="B3437" s="5">
        <f>YEAR(Table1[[#This Row],[Order Date]])</f>
        <v>2015</v>
      </c>
      <c r="C3437" s="5">
        <f>MONTH(Table1[[#This Row],[Order Date]])</f>
        <v>10</v>
      </c>
      <c r="D3437" t="s">
        <v>1371</v>
      </c>
      <c r="E3437" t="s">
        <v>55</v>
      </c>
      <c r="F3437" t="s">
        <v>11</v>
      </c>
      <c r="G3437" t="s">
        <v>92</v>
      </c>
      <c r="H3437" t="s">
        <v>2289</v>
      </c>
      <c r="I3437">
        <v>182.91</v>
      </c>
      <c r="J3437">
        <v>3</v>
      </c>
      <c r="K3437">
        <v>53.04</v>
      </c>
    </row>
    <row r="3438" spans="1:11" ht="16.5" x14ac:dyDescent="0.3">
      <c r="A3438" s="1">
        <v>42307</v>
      </c>
      <c r="B3438" s="5">
        <f>YEAR(Table1[[#This Row],[Order Date]])</f>
        <v>2015</v>
      </c>
      <c r="C3438" s="5">
        <f>MONTH(Table1[[#This Row],[Order Date]])</f>
        <v>10</v>
      </c>
      <c r="D3438" t="s">
        <v>202</v>
      </c>
      <c r="E3438" t="s">
        <v>149</v>
      </c>
      <c r="F3438" t="s">
        <v>39</v>
      </c>
      <c r="G3438" t="s">
        <v>302</v>
      </c>
      <c r="H3438" t="s">
        <v>2304</v>
      </c>
      <c r="I3438">
        <v>1035.8</v>
      </c>
      <c r="J3438">
        <v>4</v>
      </c>
      <c r="K3438">
        <v>269.31</v>
      </c>
    </row>
    <row r="3439" spans="1:11" ht="16.5" x14ac:dyDescent="0.3">
      <c r="A3439" s="1">
        <v>42308</v>
      </c>
      <c r="B3439" s="5">
        <f>YEAR(Table1[[#This Row],[Order Date]])</f>
        <v>2015</v>
      </c>
      <c r="C3439" s="5">
        <f>MONTH(Table1[[#This Row],[Order Date]])</f>
        <v>10</v>
      </c>
      <c r="D3439" t="s">
        <v>450</v>
      </c>
      <c r="E3439" t="s">
        <v>27</v>
      </c>
      <c r="F3439" t="s">
        <v>11</v>
      </c>
      <c r="G3439" t="s">
        <v>63</v>
      </c>
      <c r="H3439" t="s">
        <v>396</v>
      </c>
      <c r="I3439">
        <v>14.28</v>
      </c>
      <c r="J3439">
        <v>7</v>
      </c>
      <c r="K3439">
        <v>6.71</v>
      </c>
    </row>
    <row r="3440" spans="1:11" ht="16.5" x14ac:dyDescent="0.3">
      <c r="A3440" s="1">
        <v>42308</v>
      </c>
      <c r="B3440" s="5">
        <f>YEAR(Table1[[#This Row],[Order Date]])</f>
        <v>2015</v>
      </c>
      <c r="C3440" s="5">
        <f>MONTH(Table1[[#This Row],[Order Date]])</f>
        <v>10</v>
      </c>
      <c r="D3440" t="s">
        <v>626</v>
      </c>
      <c r="E3440" t="s">
        <v>110</v>
      </c>
      <c r="F3440" t="s">
        <v>11</v>
      </c>
      <c r="G3440" t="s">
        <v>200</v>
      </c>
      <c r="H3440" t="s">
        <v>2056</v>
      </c>
      <c r="I3440">
        <v>70.12</v>
      </c>
      <c r="J3440">
        <v>4</v>
      </c>
      <c r="K3440">
        <v>21.04</v>
      </c>
    </row>
    <row r="3441" spans="1:11" ht="16.5" x14ac:dyDescent="0.3">
      <c r="A3441" s="1">
        <v>42308</v>
      </c>
      <c r="B3441" s="5">
        <f>YEAR(Table1[[#This Row],[Order Date]])</f>
        <v>2015</v>
      </c>
      <c r="C3441" s="5">
        <f>MONTH(Table1[[#This Row],[Order Date]])</f>
        <v>10</v>
      </c>
      <c r="D3441" t="s">
        <v>277</v>
      </c>
      <c r="E3441" t="s">
        <v>149</v>
      </c>
      <c r="F3441" t="s">
        <v>11</v>
      </c>
      <c r="G3441" t="s">
        <v>24</v>
      </c>
      <c r="H3441" t="s">
        <v>2305</v>
      </c>
      <c r="I3441">
        <v>2.78</v>
      </c>
      <c r="J3441">
        <v>2</v>
      </c>
      <c r="K3441">
        <v>0.72</v>
      </c>
    </row>
    <row r="3442" spans="1:11" ht="16.5" x14ac:dyDescent="0.3">
      <c r="A3442" s="1">
        <v>42308</v>
      </c>
      <c r="B3442" s="5">
        <f>YEAR(Table1[[#This Row],[Order Date]])</f>
        <v>2015</v>
      </c>
      <c r="C3442" s="5">
        <f>MONTH(Table1[[#This Row],[Order Date]])</f>
        <v>10</v>
      </c>
      <c r="D3442" t="s">
        <v>277</v>
      </c>
      <c r="E3442" t="s">
        <v>149</v>
      </c>
      <c r="F3442" t="s">
        <v>11</v>
      </c>
      <c r="G3442" t="s">
        <v>63</v>
      </c>
      <c r="H3442" t="s">
        <v>2264</v>
      </c>
      <c r="I3442">
        <v>79.959999999999994</v>
      </c>
      <c r="J3442">
        <v>2</v>
      </c>
      <c r="K3442">
        <v>35.979999999999997</v>
      </c>
    </row>
    <row r="3443" spans="1:11" ht="16.5" x14ac:dyDescent="0.3">
      <c r="A3443" s="1">
        <v>42308</v>
      </c>
      <c r="B3443" s="5">
        <f>YEAR(Table1[[#This Row],[Order Date]])</f>
        <v>2015</v>
      </c>
      <c r="C3443" s="5">
        <f>MONTH(Table1[[#This Row],[Order Date]])</f>
        <v>10</v>
      </c>
      <c r="D3443" t="s">
        <v>389</v>
      </c>
      <c r="E3443" t="s">
        <v>27</v>
      </c>
      <c r="F3443" t="s">
        <v>11</v>
      </c>
      <c r="G3443" t="s">
        <v>20</v>
      </c>
      <c r="H3443" t="s">
        <v>1202</v>
      </c>
      <c r="I3443">
        <v>9.73</v>
      </c>
      <c r="J3443">
        <v>2</v>
      </c>
      <c r="K3443">
        <v>3.28</v>
      </c>
    </row>
    <row r="3444" spans="1:11" ht="16.5" x14ac:dyDescent="0.3">
      <c r="A3444" s="1">
        <v>42308</v>
      </c>
      <c r="B3444" s="5">
        <f>YEAR(Table1[[#This Row],[Order Date]])</f>
        <v>2015</v>
      </c>
      <c r="C3444" s="5">
        <f>MONTH(Table1[[#This Row],[Order Date]])</f>
        <v>10</v>
      </c>
      <c r="D3444" t="s">
        <v>389</v>
      </c>
      <c r="E3444" t="s">
        <v>27</v>
      </c>
      <c r="F3444" t="s">
        <v>11</v>
      </c>
      <c r="G3444" t="s">
        <v>63</v>
      </c>
      <c r="H3444" t="s">
        <v>1165</v>
      </c>
      <c r="I3444">
        <v>14.75</v>
      </c>
      <c r="J3444">
        <v>5</v>
      </c>
      <c r="K3444">
        <v>7.08</v>
      </c>
    </row>
    <row r="3445" spans="1:11" ht="16.5" x14ac:dyDescent="0.3">
      <c r="A3445" s="1">
        <v>42308</v>
      </c>
      <c r="B3445" s="5">
        <f>YEAR(Table1[[#This Row],[Order Date]])</f>
        <v>2015</v>
      </c>
      <c r="C3445" s="5">
        <f>MONTH(Table1[[#This Row],[Order Date]])</f>
        <v>10</v>
      </c>
      <c r="D3445" t="s">
        <v>389</v>
      </c>
      <c r="E3445" t="s">
        <v>27</v>
      </c>
      <c r="F3445" t="s">
        <v>11</v>
      </c>
      <c r="G3445" t="s">
        <v>20</v>
      </c>
      <c r="H3445" t="s">
        <v>49</v>
      </c>
      <c r="I3445">
        <v>29.8</v>
      </c>
      <c r="J3445">
        <v>5</v>
      </c>
      <c r="K3445">
        <v>9.31</v>
      </c>
    </row>
    <row r="3446" spans="1:11" ht="16.5" x14ac:dyDescent="0.3">
      <c r="A3446" s="1">
        <v>42308</v>
      </c>
      <c r="B3446" s="5">
        <f>YEAR(Table1[[#This Row],[Order Date]])</f>
        <v>2015</v>
      </c>
      <c r="C3446" s="5">
        <f>MONTH(Table1[[#This Row],[Order Date]])</f>
        <v>10</v>
      </c>
      <c r="D3446" t="s">
        <v>389</v>
      </c>
      <c r="E3446" t="s">
        <v>27</v>
      </c>
      <c r="F3446" t="s">
        <v>11</v>
      </c>
      <c r="G3446" t="s">
        <v>16</v>
      </c>
      <c r="H3446" t="s">
        <v>1500</v>
      </c>
      <c r="I3446">
        <v>427.42</v>
      </c>
      <c r="J3446">
        <v>14</v>
      </c>
      <c r="K3446">
        <v>196.61</v>
      </c>
    </row>
    <row r="3447" spans="1:11" ht="16.5" x14ac:dyDescent="0.3">
      <c r="A3447" s="1">
        <v>42308</v>
      </c>
      <c r="B3447" s="5">
        <f>YEAR(Table1[[#This Row],[Order Date]])</f>
        <v>2015</v>
      </c>
      <c r="C3447" s="5">
        <f>MONTH(Table1[[#This Row],[Order Date]])</f>
        <v>10</v>
      </c>
      <c r="D3447" t="s">
        <v>2306</v>
      </c>
      <c r="E3447" t="s">
        <v>27</v>
      </c>
      <c r="F3447" t="s">
        <v>11</v>
      </c>
      <c r="G3447" t="s">
        <v>12</v>
      </c>
      <c r="H3447" t="s">
        <v>2202</v>
      </c>
      <c r="I3447">
        <v>19.98</v>
      </c>
      <c r="J3447">
        <v>1</v>
      </c>
      <c r="K3447">
        <v>9.39</v>
      </c>
    </row>
    <row r="3448" spans="1:11" ht="16.5" x14ac:dyDescent="0.3">
      <c r="A3448" s="1">
        <v>42308</v>
      </c>
      <c r="B3448" s="5">
        <f>YEAR(Table1[[#This Row],[Order Date]])</f>
        <v>2015</v>
      </c>
      <c r="C3448" s="5">
        <f>MONTH(Table1[[#This Row],[Order Date]])</f>
        <v>10</v>
      </c>
      <c r="D3448" t="s">
        <v>2306</v>
      </c>
      <c r="E3448" t="s">
        <v>27</v>
      </c>
      <c r="F3448" t="s">
        <v>11</v>
      </c>
      <c r="G3448" t="s">
        <v>20</v>
      </c>
      <c r="H3448" t="s">
        <v>666</v>
      </c>
      <c r="I3448">
        <v>398.35</v>
      </c>
      <c r="J3448">
        <v>3</v>
      </c>
      <c r="K3448">
        <v>124.49</v>
      </c>
    </row>
    <row r="3449" spans="1:11" ht="16.5" x14ac:dyDescent="0.3">
      <c r="A3449" s="1">
        <v>42308</v>
      </c>
      <c r="B3449" s="5">
        <f>YEAR(Table1[[#This Row],[Order Date]])</f>
        <v>2015</v>
      </c>
      <c r="C3449" s="5">
        <f>MONTH(Table1[[#This Row],[Order Date]])</f>
        <v>10</v>
      </c>
      <c r="D3449" t="s">
        <v>2306</v>
      </c>
      <c r="E3449" t="s">
        <v>27</v>
      </c>
      <c r="F3449" t="s">
        <v>11</v>
      </c>
      <c r="G3449" t="s">
        <v>24</v>
      </c>
      <c r="H3449" t="s">
        <v>390</v>
      </c>
      <c r="I3449">
        <v>5.04</v>
      </c>
      <c r="J3449">
        <v>3</v>
      </c>
      <c r="K3449">
        <v>1.26</v>
      </c>
    </row>
    <row r="3450" spans="1:11" ht="16.5" x14ac:dyDescent="0.3">
      <c r="A3450" s="1">
        <v>42308</v>
      </c>
      <c r="B3450" s="5">
        <f>YEAR(Table1[[#This Row],[Order Date]])</f>
        <v>2015</v>
      </c>
      <c r="C3450" s="5">
        <f>MONTH(Table1[[#This Row],[Order Date]])</f>
        <v>10</v>
      </c>
      <c r="D3450" t="s">
        <v>2306</v>
      </c>
      <c r="E3450" t="s">
        <v>27</v>
      </c>
      <c r="F3450" t="s">
        <v>11</v>
      </c>
      <c r="G3450" t="s">
        <v>43</v>
      </c>
      <c r="H3450" t="s">
        <v>1561</v>
      </c>
      <c r="I3450">
        <v>17.45</v>
      </c>
      <c r="J3450">
        <v>5</v>
      </c>
      <c r="K3450">
        <v>8.0299999999999994</v>
      </c>
    </row>
    <row r="3451" spans="1:11" ht="16.5" x14ac:dyDescent="0.3">
      <c r="A3451" s="1">
        <v>42308</v>
      </c>
      <c r="B3451" s="5">
        <f>YEAR(Table1[[#This Row],[Order Date]])</f>
        <v>2015</v>
      </c>
      <c r="C3451" s="5">
        <f>MONTH(Table1[[#This Row],[Order Date]])</f>
        <v>10</v>
      </c>
      <c r="D3451" t="s">
        <v>2306</v>
      </c>
      <c r="E3451" t="s">
        <v>27</v>
      </c>
      <c r="F3451" t="s">
        <v>34</v>
      </c>
      <c r="G3451" t="s">
        <v>35</v>
      </c>
      <c r="H3451" t="s">
        <v>1876</v>
      </c>
      <c r="I3451">
        <v>323.14</v>
      </c>
      <c r="J3451">
        <v>4</v>
      </c>
      <c r="K3451">
        <v>20.2</v>
      </c>
    </row>
    <row r="3452" spans="1:11" ht="16.5" x14ac:dyDescent="0.3">
      <c r="A3452" s="1">
        <v>42308</v>
      </c>
      <c r="B3452" s="5">
        <f>YEAR(Table1[[#This Row],[Order Date]])</f>
        <v>2015</v>
      </c>
      <c r="C3452" s="5">
        <f>MONTH(Table1[[#This Row],[Order Date]])</f>
        <v>10</v>
      </c>
      <c r="D3452" t="s">
        <v>2306</v>
      </c>
      <c r="E3452" t="s">
        <v>27</v>
      </c>
      <c r="F3452" t="s">
        <v>11</v>
      </c>
      <c r="G3452" t="s">
        <v>200</v>
      </c>
      <c r="H3452" t="s">
        <v>2207</v>
      </c>
      <c r="I3452">
        <v>29.7</v>
      </c>
      <c r="J3452">
        <v>3</v>
      </c>
      <c r="K3452">
        <v>8.02</v>
      </c>
    </row>
    <row r="3453" spans="1:11" ht="16.5" x14ac:dyDescent="0.3">
      <c r="A3453" s="1">
        <v>42308</v>
      </c>
      <c r="B3453" s="5">
        <f>YEAR(Table1[[#This Row],[Order Date]])</f>
        <v>2015</v>
      </c>
      <c r="C3453" s="5">
        <f>MONTH(Table1[[#This Row],[Order Date]])</f>
        <v>10</v>
      </c>
      <c r="D3453" t="s">
        <v>2306</v>
      </c>
      <c r="E3453" t="s">
        <v>27</v>
      </c>
      <c r="F3453" t="s">
        <v>39</v>
      </c>
      <c r="G3453" t="s">
        <v>40</v>
      </c>
      <c r="H3453" t="s">
        <v>856</v>
      </c>
      <c r="I3453">
        <v>1295.8399999999999</v>
      </c>
      <c r="J3453">
        <v>4</v>
      </c>
      <c r="K3453">
        <v>145.78</v>
      </c>
    </row>
    <row r="3454" spans="1:11" ht="16.5" x14ac:dyDescent="0.3">
      <c r="A3454" s="1">
        <v>42308</v>
      </c>
      <c r="B3454" s="5">
        <f>YEAR(Table1[[#This Row],[Order Date]])</f>
        <v>2015</v>
      </c>
      <c r="C3454" s="5">
        <f>MONTH(Table1[[#This Row],[Order Date]])</f>
        <v>10</v>
      </c>
      <c r="D3454" t="s">
        <v>2306</v>
      </c>
      <c r="E3454" t="s">
        <v>27</v>
      </c>
      <c r="F3454" t="s">
        <v>11</v>
      </c>
      <c r="G3454" t="s">
        <v>18</v>
      </c>
      <c r="H3454" t="s">
        <v>2191</v>
      </c>
      <c r="I3454">
        <v>46.84</v>
      </c>
      <c r="J3454">
        <v>2</v>
      </c>
      <c r="K3454">
        <v>12.65</v>
      </c>
    </row>
    <row r="3455" spans="1:11" ht="16.5" x14ac:dyDescent="0.3">
      <c r="A3455" s="1">
        <v>42308</v>
      </c>
      <c r="B3455" s="5">
        <f>YEAR(Table1[[#This Row],[Order Date]])</f>
        <v>2015</v>
      </c>
      <c r="C3455" s="5">
        <f>MONTH(Table1[[#This Row],[Order Date]])</f>
        <v>10</v>
      </c>
      <c r="D3455" t="s">
        <v>2306</v>
      </c>
      <c r="E3455" t="s">
        <v>27</v>
      </c>
      <c r="F3455" t="s">
        <v>34</v>
      </c>
      <c r="G3455" t="s">
        <v>74</v>
      </c>
      <c r="H3455" t="s">
        <v>1344</v>
      </c>
      <c r="I3455">
        <v>425.83</v>
      </c>
      <c r="J3455">
        <v>1</v>
      </c>
      <c r="K3455">
        <v>20.04</v>
      </c>
    </row>
    <row r="3456" spans="1:11" ht="16.5" x14ac:dyDescent="0.3">
      <c r="A3456" s="1">
        <v>42309</v>
      </c>
      <c r="B3456" s="5">
        <f>YEAR(Table1[[#This Row],[Order Date]])</f>
        <v>2015</v>
      </c>
      <c r="C3456" s="5">
        <f>MONTH(Table1[[#This Row],[Order Date]])</f>
        <v>11</v>
      </c>
      <c r="D3456" t="s">
        <v>492</v>
      </c>
      <c r="E3456" t="s">
        <v>23</v>
      </c>
      <c r="F3456" t="s">
        <v>39</v>
      </c>
      <c r="G3456" t="s">
        <v>52</v>
      </c>
      <c r="H3456" t="s">
        <v>388</v>
      </c>
      <c r="I3456">
        <v>35.36</v>
      </c>
      <c r="J3456">
        <v>2</v>
      </c>
      <c r="K3456">
        <v>-3.09</v>
      </c>
    </row>
    <row r="3457" spans="1:11" ht="16.5" x14ac:dyDescent="0.3">
      <c r="A3457" s="1">
        <v>42309</v>
      </c>
      <c r="B3457" s="5">
        <f>YEAR(Table1[[#This Row],[Order Date]])</f>
        <v>2015</v>
      </c>
      <c r="C3457" s="5">
        <f>MONTH(Table1[[#This Row],[Order Date]])</f>
        <v>11</v>
      </c>
      <c r="D3457" t="s">
        <v>492</v>
      </c>
      <c r="E3457" t="s">
        <v>23</v>
      </c>
      <c r="F3457" t="s">
        <v>11</v>
      </c>
      <c r="G3457" t="s">
        <v>43</v>
      </c>
      <c r="H3457" t="s">
        <v>2307</v>
      </c>
      <c r="I3457">
        <v>3.17</v>
      </c>
      <c r="J3457">
        <v>2</v>
      </c>
      <c r="K3457">
        <v>-0.71</v>
      </c>
    </row>
    <row r="3458" spans="1:11" ht="16.5" x14ac:dyDescent="0.3">
      <c r="A3458" s="1">
        <v>42309</v>
      </c>
      <c r="B3458" s="5">
        <f>YEAR(Table1[[#This Row],[Order Date]])</f>
        <v>2015</v>
      </c>
      <c r="C3458" s="5">
        <f>MONTH(Table1[[#This Row],[Order Date]])</f>
        <v>11</v>
      </c>
      <c r="D3458" t="s">
        <v>334</v>
      </c>
      <c r="E3458" t="s">
        <v>149</v>
      </c>
      <c r="F3458" t="s">
        <v>39</v>
      </c>
      <c r="G3458" t="s">
        <v>40</v>
      </c>
      <c r="H3458" t="s">
        <v>1999</v>
      </c>
      <c r="I3458">
        <v>4.95</v>
      </c>
      <c r="J3458">
        <v>1</v>
      </c>
      <c r="K3458">
        <v>1.34</v>
      </c>
    </row>
    <row r="3459" spans="1:11" ht="16.5" x14ac:dyDescent="0.3">
      <c r="A3459" s="1">
        <v>42309</v>
      </c>
      <c r="B3459" s="5">
        <f>YEAR(Table1[[#This Row],[Order Date]])</f>
        <v>2015</v>
      </c>
      <c r="C3459" s="5">
        <f>MONTH(Table1[[#This Row],[Order Date]])</f>
        <v>11</v>
      </c>
      <c r="D3459" t="s">
        <v>1055</v>
      </c>
      <c r="E3459" t="s">
        <v>149</v>
      </c>
      <c r="F3459" t="s">
        <v>11</v>
      </c>
      <c r="G3459" t="s">
        <v>12</v>
      </c>
      <c r="H3459" t="s">
        <v>1180</v>
      </c>
      <c r="I3459">
        <v>13.52</v>
      </c>
      <c r="J3459">
        <v>4</v>
      </c>
      <c r="K3459">
        <v>6.22</v>
      </c>
    </row>
    <row r="3460" spans="1:11" ht="16.5" x14ac:dyDescent="0.3">
      <c r="A3460" s="1">
        <v>42309</v>
      </c>
      <c r="B3460" s="5">
        <f>YEAR(Table1[[#This Row],[Order Date]])</f>
        <v>2015</v>
      </c>
      <c r="C3460" s="5">
        <f>MONTH(Table1[[#This Row],[Order Date]])</f>
        <v>11</v>
      </c>
      <c r="D3460" t="s">
        <v>1055</v>
      </c>
      <c r="E3460" t="s">
        <v>149</v>
      </c>
      <c r="F3460" t="s">
        <v>34</v>
      </c>
      <c r="G3460" t="s">
        <v>47</v>
      </c>
      <c r="H3460" t="s">
        <v>57</v>
      </c>
      <c r="I3460">
        <v>259.7</v>
      </c>
      <c r="J3460">
        <v>5</v>
      </c>
      <c r="K3460">
        <v>106.48</v>
      </c>
    </row>
    <row r="3461" spans="1:11" ht="16.5" x14ac:dyDescent="0.3">
      <c r="A3461" s="1">
        <v>42309</v>
      </c>
      <c r="B3461" s="5">
        <f>YEAR(Table1[[#This Row],[Order Date]])</f>
        <v>2015</v>
      </c>
      <c r="C3461" s="5">
        <f>MONTH(Table1[[#This Row],[Order Date]])</f>
        <v>11</v>
      </c>
      <c r="D3461" t="s">
        <v>1055</v>
      </c>
      <c r="E3461" t="s">
        <v>149</v>
      </c>
      <c r="F3461" t="s">
        <v>39</v>
      </c>
      <c r="G3461" t="s">
        <v>40</v>
      </c>
      <c r="H3461" t="s">
        <v>1953</v>
      </c>
      <c r="I3461">
        <v>42.95</v>
      </c>
      <c r="J3461">
        <v>1</v>
      </c>
      <c r="K3461">
        <v>1.29</v>
      </c>
    </row>
    <row r="3462" spans="1:11" ht="16.5" x14ac:dyDescent="0.3">
      <c r="A3462" s="1">
        <v>42309</v>
      </c>
      <c r="B3462" s="5">
        <f>YEAR(Table1[[#This Row],[Order Date]])</f>
        <v>2015</v>
      </c>
      <c r="C3462" s="5">
        <f>MONTH(Table1[[#This Row],[Order Date]])</f>
        <v>11</v>
      </c>
      <c r="D3462" t="s">
        <v>1055</v>
      </c>
      <c r="E3462" t="s">
        <v>149</v>
      </c>
      <c r="F3462" t="s">
        <v>39</v>
      </c>
      <c r="G3462" t="s">
        <v>52</v>
      </c>
      <c r="H3462" t="s">
        <v>2125</v>
      </c>
      <c r="I3462">
        <v>1399.93</v>
      </c>
      <c r="J3462">
        <v>7</v>
      </c>
      <c r="K3462">
        <v>601.97</v>
      </c>
    </row>
    <row r="3463" spans="1:11" ht="16.5" x14ac:dyDescent="0.3">
      <c r="A3463" s="1">
        <v>42309</v>
      </c>
      <c r="B3463" s="5">
        <f>YEAR(Table1[[#This Row],[Order Date]])</f>
        <v>2015</v>
      </c>
      <c r="C3463" s="5">
        <f>MONTH(Table1[[#This Row],[Order Date]])</f>
        <v>11</v>
      </c>
      <c r="D3463" t="s">
        <v>1055</v>
      </c>
      <c r="E3463" t="s">
        <v>149</v>
      </c>
      <c r="F3463" t="s">
        <v>39</v>
      </c>
      <c r="G3463" t="s">
        <v>40</v>
      </c>
      <c r="H3463" t="s">
        <v>653</v>
      </c>
      <c r="I3463">
        <v>503.96</v>
      </c>
      <c r="J3463">
        <v>4</v>
      </c>
      <c r="K3463">
        <v>125.99</v>
      </c>
    </row>
    <row r="3464" spans="1:11" ht="16.5" x14ac:dyDescent="0.3">
      <c r="A3464" s="1">
        <v>42309</v>
      </c>
      <c r="B3464" s="5">
        <f>YEAR(Table1[[#This Row],[Order Date]])</f>
        <v>2015</v>
      </c>
      <c r="C3464" s="5">
        <f>MONTH(Table1[[#This Row],[Order Date]])</f>
        <v>11</v>
      </c>
      <c r="D3464" t="s">
        <v>185</v>
      </c>
      <c r="E3464" t="s">
        <v>91</v>
      </c>
      <c r="F3464" t="s">
        <v>11</v>
      </c>
      <c r="G3464" t="s">
        <v>24</v>
      </c>
      <c r="H3464" t="s">
        <v>1530</v>
      </c>
      <c r="I3464">
        <v>7.88</v>
      </c>
      <c r="J3464">
        <v>1</v>
      </c>
      <c r="K3464">
        <v>1.77</v>
      </c>
    </row>
    <row r="3465" spans="1:11" ht="16.5" x14ac:dyDescent="0.3">
      <c r="A3465" s="1">
        <v>42309</v>
      </c>
      <c r="B3465" s="5">
        <f>YEAR(Table1[[#This Row],[Order Date]])</f>
        <v>2015</v>
      </c>
      <c r="C3465" s="5">
        <f>MONTH(Table1[[#This Row],[Order Date]])</f>
        <v>11</v>
      </c>
      <c r="D3465" t="s">
        <v>1562</v>
      </c>
      <c r="E3465" t="s">
        <v>101</v>
      </c>
      <c r="F3465" t="s">
        <v>34</v>
      </c>
      <c r="G3465" t="s">
        <v>145</v>
      </c>
      <c r="H3465" t="s">
        <v>2018</v>
      </c>
      <c r="I3465">
        <v>301.95999999999998</v>
      </c>
      <c r="J3465">
        <v>2</v>
      </c>
      <c r="K3465">
        <v>45.29</v>
      </c>
    </row>
    <row r="3466" spans="1:11" ht="16.5" x14ac:dyDescent="0.3">
      <c r="A3466" s="1">
        <v>42309</v>
      </c>
      <c r="B3466" s="5">
        <f>YEAR(Table1[[#This Row],[Order Date]])</f>
        <v>2015</v>
      </c>
      <c r="C3466" s="5">
        <f>MONTH(Table1[[#This Row],[Order Date]])</f>
        <v>11</v>
      </c>
      <c r="D3466" t="s">
        <v>2079</v>
      </c>
      <c r="E3466" t="s">
        <v>149</v>
      </c>
      <c r="F3466" t="s">
        <v>34</v>
      </c>
      <c r="G3466" t="s">
        <v>35</v>
      </c>
      <c r="H3466" t="s">
        <v>71</v>
      </c>
      <c r="I3466">
        <v>327.56</v>
      </c>
      <c r="J3466">
        <v>4</v>
      </c>
      <c r="K3466">
        <v>21.84</v>
      </c>
    </row>
    <row r="3467" spans="1:11" ht="16.5" x14ac:dyDescent="0.3">
      <c r="A3467" s="1">
        <v>42309</v>
      </c>
      <c r="B3467" s="5">
        <f>YEAR(Table1[[#This Row],[Order Date]])</f>
        <v>2015</v>
      </c>
      <c r="C3467" s="5">
        <f>MONTH(Table1[[#This Row],[Order Date]])</f>
        <v>11</v>
      </c>
      <c r="D3467" t="s">
        <v>1487</v>
      </c>
      <c r="E3467" t="s">
        <v>149</v>
      </c>
      <c r="F3467" t="s">
        <v>34</v>
      </c>
      <c r="G3467" t="s">
        <v>35</v>
      </c>
      <c r="H3467" t="s">
        <v>2266</v>
      </c>
      <c r="I3467">
        <v>205.16</v>
      </c>
      <c r="J3467">
        <v>2</v>
      </c>
      <c r="K3467">
        <v>13.68</v>
      </c>
    </row>
    <row r="3468" spans="1:11" ht="16.5" x14ac:dyDescent="0.3">
      <c r="A3468" s="1">
        <v>42310</v>
      </c>
      <c r="B3468" s="5">
        <f>YEAR(Table1[[#This Row],[Order Date]])</f>
        <v>2015</v>
      </c>
      <c r="C3468" s="5">
        <f>MONTH(Table1[[#This Row],[Order Date]])</f>
        <v>11</v>
      </c>
      <c r="D3468" t="s">
        <v>422</v>
      </c>
      <c r="E3468" t="s">
        <v>27</v>
      </c>
      <c r="F3468" t="s">
        <v>34</v>
      </c>
      <c r="G3468" t="s">
        <v>145</v>
      </c>
      <c r="H3468" t="s">
        <v>1460</v>
      </c>
      <c r="I3468">
        <v>1038.8399999999999</v>
      </c>
      <c r="J3468">
        <v>5</v>
      </c>
      <c r="K3468">
        <v>51.94</v>
      </c>
    </row>
    <row r="3469" spans="1:11" ht="16.5" x14ac:dyDescent="0.3">
      <c r="A3469" s="1">
        <v>42310</v>
      </c>
      <c r="B3469" s="5">
        <f>YEAR(Table1[[#This Row],[Order Date]])</f>
        <v>2015</v>
      </c>
      <c r="C3469" s="5">
        <f>MONTH(Table1[[#This Row],[Order Date]])</f>
        <v>11</v>
      </c>
      <c r="D3469" t="s">
        <v>2308</v>
      </c>
      <c r="E3469" t="s">
        <v>164</v>
      </c>
      <c r="F3469" t="s">
        <v>39</v>
      </c>
      <c r="G3469" t="s">
        <v>52</v>
      </c>
      <c r="H3469" t="s">
        <v>2309</v>
      </c>
      <c r="I3469">
        <v>447.93</v>
      </c>
      <c r="J3469">
        <v>9</v>
      </c>
      <c r="K3469">
        <v>49.27</v>
      </c>
    </row>
    <row r="3470" spans="1:11" ht="16.5" x14ac:dyDescent="0.3">
      <c r="A3470" s="1">
        <v>42310</v>
      </c>
      <c r="B3470" s="5">
        <f>YEAR(Table1[[#This Row],[Order Date]])</f>
        <v>2015</v>
      </c>
      <c r="C3470" s="5">
        <f>MONTH(Table1[[#This Row],[Order Date]])</f>
        <v>11</v>
      </c>
      <c r="D3470" t="s">
        <v>977</v>
      </c>
      <c r="E3470" t="s">
        <v>149</v>
      </c>
      <c r="F3470" t="s">
        <v>34</v>
      </c>
      <c r="G3470" t="s">
        <v>35</v>
      </c>
      <c r="H3470" t="s">
        <v>2041</v>
      </c>
      <c r="I3470">
        <v>109.76</v>
      </c>
      <c r="J3470">
        <v>2</v>
      </c>
      <c r="K3470">
        <v>8.5399999999999991</v>
      </c>
    </row>
    <row r="3471" spans="1:11" ht="16.5" x14ac:dyDescent="0.3">
      <c r="A3471" s="1">
        <v>42310</v>
      </c>
      <c r="B3471" s="5">
        <f>YEAR(Table1[[#This Row],[Order Date]])</f>
        <v>2015</v>
      </c>
      <c r="C3471" s="5">
        <f>MONTH(Table1[[#This Row],[Order Date]])</f>
        <v>11</v>
      </c>
      <c r="D3471" t="s">
        <v>760</v>
      </c>
      <c r="E3471" t="s">
        <v>27</v>
      </c>
      <c r="F3471" t="s">
        <v>34</v>
      </c>
      <c r="G3471" t="s">
        <v>47</v>
      </c>
      <c r="H3471" t="s">
        <v>2310</v>
      </c>
      <c r="I3471">
        <v>96.96</v>
      </c>
      <c r="J3471">
        <v>6</v>
      </c>
      <c r="K3471">
        <v>33.94</v>
      </c>
    </row>
    <row r="3472" spans="1:11" ht="16.5" x14ac:dyDescent="0.3">
      <c r="A3472" s="1">
        <v>42310</v>
      </c>
      <c r="B3472" s="5">
        <f>YEAR(Table1[[#This Row],[Order Date]])</f>
        <v>2015</v>
      </c>
      <c r="C3472" s="5">
        <f>MONTH(Table1[[#This Row],[Order Date]])</f>
        <v>11</v>
      </c>
      <c r="D3472" t="s">
        <v>760</v>
      </c>
      <c r="E3472" t="s">
        <v>27</v>
      </c>
      <c r="F3472" t="s">
        <v>11</v>
      </c>
      <c r="G3472" t="s">
        <v>20</v>
      </c>
      <c r="H3472" t="s">
        <v>1029</v>
      </c>
      <c r="I3472">
        <v>117.49</v>
      </c>
      <c r="J3472">
        <v>7</v>
      </c>
      <c r="K3472">
        <v>41.12</v>
      </c>
    </row>
    <row r="3473" spans="1:11" ht="16.5" x14ac:dyDescent="0.3">
      <c r="A3473" s="1">
        <v>42310</v>
      </c>
      <c r="B3473" s="5">
        <f>YEAR(Table1[[#This Row],[Order Date]])</f>
        <v>2015</v>
      </c>
      <c r="C3473" s="5">
        <f>MONTH(Table1[[#This Row],[Order Date]])</f>
        <v>11</v>
      </c>
      <c r="D3473" t="s">
        <v>760</v>
      </c>
      <c r="E3473" t="s">
        <v>27</v>
      </c>
      <c r="F3473" t="s">
        <v>11</v>
      </c>
      <c r="G3473" t="s">
        <v>20</v>
      </c>
      <c r="H3473" t="s">
        <v>897</v>
      </c>
      <c r="I3473">
        <v>11.95</v>
      </c>
      <c r="J3473">
        <v>3</v>
      </c>
      <c r="K3473">
        <v>4.18</v>
      </c>
    </row>
    <row r="3474" spans="1:11" ht="16.5" x14ac:dyDescent="0.3">
      <c r="A3474" s="1">
        <v>42310</v>
      </c>
      <c r="B3474" s="5">
        <f>YEAR(Table1[[#This Row],[Order Date]])</f>
        <v>2015</v>
      </c>
      <c r="C3474" s="5">
        <f>MONTH(Table1[[#This Row],[Order Date]])</f>
        <v>11</v>
      </c>
      <c r="D3474" t="s">
        <v>760</v>
      </c>
      <c r="E3474" t="s">
        <v>27</v>
      </c>
      <c r="F3474" t="s">
        <v>34</v>
      </c>
      <c r="G3474" t="s">
        <v>74</v>
      </c>
      <c r="H3474" t="s">
        <v>2093</v>
      </c>
      <c r="I3474">
        <v>512.5</v>
      </c>
      <c r="J3474">
        <v>3</v>
      </c>
      <c r="K3474">
        <v>-30.15</v>
      </c>
    </row>
    <row r="3475" spans="1:11" ht="16.5" x14ac:dyDescent="0.3">
      <c r="A3475" s="1">
        <v>42310</v>
      </c>
      <c r="B3475" s="5">
        <f>YEAR(Table1[[#This Row],[Order Date]])</f>
        <v>2015</v>
      </c>
      <c r="C3475" s="5">
        <f>MONTH(Table1[[#This Row],[Order Date]])</f>
        <v>11</v>
      </c>
      <c r="D3475" t="s">
        <v>1097</v>
      </c>
      <c r="E3475" t="s">
        <v>149</v>
      </c>
      <c r="F3475" t="s">
        <v>34</v>
      </c>
      <c r="G3475" t="s">
        <v>35</v>
      </c>
      <c r="H3475" t="s">
        <v>2311</v>
      </c>
      <c r="I3475">
        <v>2621.3200000000002</v>
      </c>
      <c r="J3475">
        <v>11</v>
      </c>
      <c r="K3475">
        <v>553.39</v>
      </c>
    </row>
    <row r="3476" spans="1:11" ht="16.5" x14ac:dyDescent="0.3">
      <c r="A3476" s="1">
        <v>42310</v>
      </c>
      <c r="B3476" s="5">
        <f>YEAR(Table1[[#This Row],[Order Date]])</f>
        <v>2015</v>
      </c>
      <c r="C3476" s="5">
        <f>MONTH(Table1[[#This Row],[Order Date]])</f>
        <v>11</v>
      </c>
      <c r="D3476" t="s">
        <v>1035</v>
      </c>
      <c r="E3476" t="s">
        <v>10</v>
      </c>
      <c r="F3476" t="s">
        <v>11</v>
      </c>
      <c r="G3476" t="s">
        <v>20</v>
      </c>
      <c r="H3476" t="s">
        <v>1029</v>
      </c>
      <c r="I3476">
        <v>29.37</v>
      </c>
      <c r="J3476">
        <v>7</v>
      </c>
      <c r="K3476">
        <v>-47</v>
      </c>
    </row>
    <row r="3477" spans="1:11" ht="16.5" x14ac:dyDescent="0.3">
      <c r="A3477" s="1">
        <v>42310</v>
      </c>
      <c r="B3477" s="5">
        <f>YEAR(Table1[[#This Row],[Order Date]])</f>
        <v>2015</v>
      </c>
      <c r="C3477" s="5">
        <f>MONTH(Table1[[#This Row],[Order Date]])</f>
        <v>11</v>
      </c>
      <c r="D3477" t="s">
        <v>1035</v>
      </c>
      <c r="E3477" t="s">
        <v>10</v>
      </c>
      <c r="F3477" t="s">
        <v>39</v>
      </c>
      <c r="G3477" t="s">
        <v>40</v>
      </c>
      <c r="H3477" t="s">
        <v>2312</v>
      </c>
      <c r="I3477">
        <v>344.7</v>
      </c>
      <c r="J3477">
        <v>2</v>
      </c>
      <c r="K3477">
        <v>38.78</v>
      </c>
    </row>
    <row r="3478" spans="1:11" ht="16.5" x14ac:dyDescent="0.3">
      <c r="A3478" s="1">
        <v>42310</v>
      </c>
      <c r="B3478" s="5">
        <f>YEAR(Table1[[#This Row],[Order Date]])</f>
        <v>2015</v>
      </c>
      <c r="C3478" s="5">
        <f>MONTH(Table1[[#This Row],[Order Date]])</f>
        <v>11</v>
      </c>
      <c r="D3478" t="s">
        <v>2313</v>
      </c>
      <c r="E3478" t="s">
        <v>55</v>
      </c>
      <c r="F3478" t="s">
        <v>11</v>
      </c>
      <c r="G3478" t="s">
        <v>92</v>
      </c>
      <c r="H3478" t="s">
        <v>2314</v>
      </c>
      <c r="I3478">
        <v>197.72</v>
      </c>
      <c r="J3478">
        <v>4</v>
      </c>
      <c r="K3478">
        <v>55.36</v>
      </c>
    </row>
    <row r="3479" spans="1:11" ht="16.5" x14ac:dyDescent="0.3">
      <c r="A3479" s="1">
        <v>42311</v>
      </c>
      <c r="B3479" s="5">
        <f>YEAR(Table1[[#This Row],[Order Date]])</f>
        <v>2015</v>
      </c>
      <c r="C3479" s="5">
        <f>MONTH(Table1[[#This Row],[Order Date]])</f>
        <v>11</v>
      </c>
      <c r="D3479" t="s">
        <v>1962</v>
      </c>
      <c r="E3479" t="s">
        <v>27</v>
      </c>
      <c r="F3479" t="s">
        <v>39</v>
      </c>
      <c r="G3479" t="s">
        <v>40</v>
      </c>
      <c r="H3479" t="s">
        <v>2194</v>
      </c>
      <c r="I3479">
        <v>1212.8499999999999</v>
      </c>
      <c r="J3479">
        <v>7</v>
      </c>
      <c r="K3479">
        <v>106.12</v>
      </c>
    </row>
    <row r="3480" spans="1:11" ht="16.5" x14ac:dyDescent="0.3">
      <c r="A3480" s="1">
        <v>42311</v>
      </c>
      <c r="B3480" s="5">
        <f>YEAR(Table1[[#This Row],[Order Date]])</f>
        <v>2015</v>
      </c>
      <c r="C3480" s="5">
        <f>MONTH(Table1[[#This Row],[Order Date]])</f>
        <v>11</v>
      </c>
      <c r="D3480" t="s">
        <v>1962</v>
      </c>
      <c r="E3480" t="s">
        <v>27</v>
      </c>
      <c r="F3480" t="s">
        <v>39</v>
      </c>
      <c r="G3480" t="s">
        <v>52</v>
      </c>
      <c r="H3480" t="s">
        <v>1314</v>
      </c>
      <c r="I3480">
        <v>89.97</v>
      </c>
      <c r="J3480">
        <v>3</v>
      </c>
      <c r="K3480">
        <v>37.79</v>
      </c>
    </row>
    <row r="3481" spans="1:11" ht="16.5" x14ac:dyDescent="0.3">
      <c r="A3481" s="1">
        <v>42311</v>
      </c>
      <c r="B3481" s="5">
        <f>YEAR(Table1[[#This Row],[Order Date]])</f>
        <v>2015</v>
      </c>
      <c r="C3481" s="5">
        <f>MONTH(Table1[[#This Row],[Order Date]])</f>
        <v>11</v>
      </c>
      <c r="D3481" t="s">
        <v>1962</v>
      </c>
      <c r="E3481" t="s">
        <v>27</v>
      </c>
      <c r="F3481" t="s">
        <v>34</v>
      </c>
      <c r="G3481" t="s">
        <v>47</v>
      </c>
      <c r="H3481" t="s">
        <v>1906</v>
      </c>
      <c r="I3481">
        <v>42.6</v>
      </c>
      <c r="J3481">
        <v>3</v>
      </c>
      <c r="K3481">
        <v>16.61</v>
      </c>
    </row>
    <row r="3482" spans="1:11" ht="16.5" x14ac:dyDescent="0.3">
      <c r="A3482" s="1">
        <v>42311</v>
      </c>
      <c r="B3482" s="5">
        <f>YEAR(Table1[[#This Row],[Order Date]])</f>
        <v>2015</v>
      </c>
      <c r="C3482" s="5">
        <f>MONTH(Table1[[#This Row],[Order Date]])</f>
        <v>11</v>
      </c>
      <c r="D3482" t="s">
        <v>61</v>
      </c>
      <c r="E3482" t="s">
        <v>10</v>
      </c>
      <c r="F3482" t="s">
        <v>11</v>
      </c>
      <c r="G3482" t="s">
        <v>63</v>
      </c>
      <c r="H3482" t="s">
        <v>2315</v>
      </c>
      <c r="I3482">
        <v>6.61</v>
      </c>
      <c r="J3482">
        <v>2</v>
      </c>
      <c r="K3482">
        <v>2.15</v>
      </c>
    </row>
    <row r="3483" spans="1:11" ht="16.5" x14ac:dyDescent="0.3">
      <c r="A3483" s="1">
        <v>42311</v>
      </c>
      <c r="B3483" s="5">
        <f>YEAR(Table1[[#This Row],[Order Date]])</f>
        <v>2015</v>
      </c>
      <c r="C3483" s="5">
        <f>MONTH(Table1[[#This Row],[Order Date]])</f>
        <v>11</v>
      </c>
      <c r="D3483" t="s">
        <v>1495</v>
      </c>
      <c r="E3483" t="s">
        <v>149</v>
      </c>
      <c r="F3483" t="s">
        <v>34</v>
      </c>
      <c r="G3483" t="s">
        <v>35</v>
      </c>
      <c r="H3483" t="s">
        <v>1364</v>
      </c>
      <c r="I3483">
        <v>1448.82</v>
      </c>
      <c r="J3483">
        <v>10</v>
      </c>
      <c r="K3483">
        <v>209.27</v>
      </c>
    </row>
    <row r="3484" spans="1:11" ht="16.5" x14ac:dyDescent="0.3">
      <c r="A3484" s="1">
        <v>42313</v>
      </c>
      <c r="B3484" s="5">
        <f>YEAR(Table1[[#This Row],[Order Date]])</f>
        <v>2015</v>
      </c>
      <c r="C3484" s="5">
        <f>MONTH(Table1[[#This Row],[Order Date]])</f>
        <v>11</v>
      </c>
      <c r="D3484" t="s">
        <v>583</v>
      </c>
      <c r="E3484" t="s">
        <v>245</v>
      </c>
      <c r="F3484" t="s">
        <v>34</v>
      </c>
      <c r="G3484" t="s">
        <v>35</v>
      </c>
      <c r="H3484" t="s">
        <v>235</v>
      </c>
      <c r="I3484">
        <v>207</v>
      </c>
      <c r="J3484">
        <v>3</v>
      </c>
      <c r="K3484">
        <v>25.88</v>
      </c>
    </row>
    <row r="3485" spans="1:11" ht="16.5" x14ac:dyDescent="0.3">
      <c r="A3485" s="1">
        <v>42313</v>
      </c>
      <c r="B3485" s="5">
        <f>YEAR(Table1[[#This Row],[Order Date]])</f>
        <v>2015</v>
      </c>
      <c r="C3485" s="5">
        <f>MONTH(Table1[[#This Row],[Order Date]])</f>
        <v>11</v>
      </c>
      <c r="D3485" t="s">
        <v>1055</v>
      </c>
      <c r="E3485" t="s">
        <v>123</v>
      </c>
      <c r="F3485" t="s">
        <v>11</v>
      </c>
      <c r="G3485" t="s">
        <v>92</v>
      </c>
      <c r="H3485" t="s">
        <v>2316</v>
      </c>
      <c r="I3485">
        <v>387.14</v>
      </c>
      <c r="J3485">
        <v>4</v>
      </c>
      <c r="K3485">
        <v>24.2</v>
      </c>
    </row>
    <row r="3486" spans="1:11" ht="16.5" x14ac:dyDescent="0.3">
      <c r="A3486" s="1">
        <v>42313</v>
      </c>
      <c r="B3486" s="5">
        <f>YEAR(Table1[[#This Row],[Order Date]])</f>
        <v>2015</v>
      </c>
      <c r="C3486" s="5">
        <f>MONTH(Table1[[#This Row],[Order Date]])</f>
        <v>11</v>
      </c>
      <c r="D3486" t="s">
        <v>780</v>
      </c>
      <c r="E3486" t="s">
        <v>149</v>
      </c>
      <c r="F3486" t="s">
        <v>11</v>
      </c>
      <c r="G3486" t="s">
        <v>20</v>
      </c>
      <c r="H3486" t="s">
        <v>846</v>
      </c>
      <c r="I3486">
        <v>25.34</v>
      </c>
      <c r="J3486">
        <v>6</v>
      </c>
      <c r="K3486">
        <v>8.8699999999999992</v>
      </c>
    </row>
    <row r="3487" spans="1:11" ht="16.5" x14ac:dyDescent="0.3">
      <c r="A3487" s="1">
        <v>42313</v>
      </c>
      <c r="B3487" s="5">
        <f>YEAR(Table1[[#This Row],[Order Date]])</f>
        <v>2015</v>
      </c>
      <c r="C3487" s="5">
        <f>MONTH(Table1[[#This Row],[Order Date]])</f>
        <v>11</v>
      </c>
      <c r="D3487" t="s">
        <v>1687</v>
      </c>
      <c r="E3487" t="s">
        <v>15</v>
      </c>
      <c r="F3487" t="s">
        <v>11</v>
      </c>
      <c r="G3487" t="s">
        <v>16</v>
      </c>
      <c r="H3487" t="s">
        <v>377</v>
      </c>
      <c r="I3487">
        <v>19.82</v>
      </c>
      <c r="J3487">
        <v>6</v>
      </c>
      <c r="K3487">
        <v>6.44</v>
      </c>
    </row>
    <row r="3488" spans="1:11" ht="16.5" x14ac:dyDescent="0.3">
      <c r="A3488" s="1">
        <v>42313</v>
      </c>
      <c r="B3488" s="5">
        <f>YEAR(Table1[[#This Row],[Order Date]])</f>
        <v>2015</v>
      </c>
      <c r="C3488" s="5">
        <f>MONTH(Table1[[#This Row],[Order Date]])</f>
        <v>11</v>
      </c>
      <c r="D3488" t="s">
        <v>599</v>
      </c>
      <c r="E3488" t="s">
        <v>27</v>
      </c>
      <c r="F3488" t="s">
        <v>11</v>
      </c>
      <c r="G3488" t="s">
        <v>18</v>
      </c>
      <c r="H3488" t="s">
        <v>2317</v>
      </c>
      <c r="I3488">
        <v>62.8</v>
      </c>
      <c r="J3488">
        <v>4</v>
      </c>
      <c r="K3488">
        <v>15.7</v>
      </c>
    </row>
    <row r="3489" spans="1:11" ht="16.5" x14ac:dyDescent="0.3">
      <c r="A3489" s="1">
        <v>42313</v>
      </c>
      <c r="B3489" s="5">
        <f>YEAR(Table1[[#This Row],[Order Date]])</f>
        <v>2015</v>
      </c>
      <c r="C3489" s="5">
        <f>MONTH(Table1[[#This Row],[Order Date]])</f>
        <v>11</v>
      </c>
      <c r="D3489" t="s">
        <v>1012</v>
      </c>
      <c r="E3489" t="s">
        <v>164</v>
      </c>
      <c r="F3489" t="s">
        <v>11</v>
      </c>
      <c r="G3489" t="s">
        <v>20</v>
      </c>
      <c r="H3489" t="s">
        <v>485</v>
      </c>
      <c r="I3489">
        <v>98.35</v>
      </c>
      <c r="J3489">
        <v>3</v>
      </c>
      <c r="K3489">
        <v>35.65</v>
      </c>
    </row>
    <row r="3490" spans="1:11" ht="16.5" x14ac:dyDescent="0.3">
      <c r="A3490" s="1">
        <v>42313</v>
      </c>
      <c r="B3490" s="5">
        <f>YEAR(Table1[[#This Row],[Order Date]])</f>
        <v>2015</v>
      </c>
      <c r="C3490" s="5">
        <f>MONTH(Table1[[#This Row],[Order Date]])</f>
        <v>11</v>
      </c>
      <c r="D3490" t="s">
        <v>2318</v>
      </c>
      <c r="E3490" t="s">
        <v>78</v>
      </c>
      <c r="F3490" t="s">
        <v>11</v>
      </c>
      <c r="G3490" t="s">
        <v>20</v>
      </c>
      <c r="H3490" t="s">
        <v>310</v>
      </c>
      <c r="I3490">
        <v>7.22</v>
      </c>
      <c r="J3490">
        <v>3</v>
      </c>
      <c r="K3490">
        <v>-5.53</v>
      </c>
    </row>
    <row r="3491" spans="1:11" ht="16.5" x14ac:dyDescent="0.3">
      <c r="A3491" s="1">
        <v>42313</v>
      </c>
      <c r="B3491" s="5">
        <f>YEAR(Table1[[#This Row],[Order Date]])</f>
        <v>2015</v>
      </c>
      <c r="C3491" s="5">
        <f>MONTH(Table1[[#This Row],[Order Date]])</f>
        <v>11</v>
      </c>
      <c r="D3491" t="s">
        <v>2318</v>
      </c>
      <c r="E3491" t="s">
        <v>78</v>
      </c>
      <c r="F3491" t="s">
        <v>11</v>
      </c>
      <c r="G3491" t="s">
        <v>200</v>
      </c>
      <c r="H3491" t="s">
        <v>1154</v>
      </c>
      <c r="I3491">
        <v>27.2</v>
      </c>
      <c r="J3491">
        <v>4</v>
      </c>
      <c r="K3491">
        <v>2.04</v>
      </c>
    </row>
    <row r="3492" spans="1:11" ht="16.5" x14ac:dyDescent="0.3">
      <c r="A3492" s="1">
        <v>42314</v>
      </c>
      <c r="B3492" s="5">
        <f>YEAR(Table1[[#This Row],[Order Date]])</f>
        <v>2015</v>
      </c>
      <c r="C3492" s="5">
        <f>MONTH(Table1[[#This Row],[Order Date]])</f>
        <v>11</v>
      </c>
      <c r="D3492" t="s">
        <v>2319</v>
      </c>
      <c r="E3492" t="s">
        <v>95</v>
      </c>
      <c r="F3492" t="s">
        <v>11</v>
      </c>
      <c r="G3492" t="s">
        <v>63</v>
      </c>
      <c r="H3492" t="s">
        <v>1165</v>
      </c>
      <c r="I3492">
        <v>7.08</v>
      </c>
      <c r="J3492">
        <v>3</v>
      </c>
      <c r="K3492">
        <v>2.48</v>
      </c>
    </row>
    <row r="3493" spans="1:11" ht="16.5" x14ac:dyDescent="0.3">
      <c r="A3493" s="1">
        <v>42314</v>
      </c>
      <c r="B3493" s="5">
        <f>YEAR(Table1[[#This Row],[Order Date]])</f>
        <v>2015</v>
      </c>
      <c r="C3493" s="5">
        <f>MONTH(Table1[[#This Row],[Order Date]])</f>
        <v>11</v>
      </c>
      <c r="D3493" t="s">
        <v>2319</v>
      </c>
      <c r="E3493" t="s">
        <v>95</v>
      </c>
      <c r="F3493" t="s">
        <v>11</v>
      </c>
      <c r="G3493" t="s">
        <v>20</v>
      </c>
      <c r="H3493" t="s">
        <v>1686</v>
      </c>
      <c r="I3493">
        <v>4.4000000000000004</v>
      </c>
      <c r="J3493">
        <v>3</v>
      </c>
      <c r="K3493">
        <v>-3.52</v>
      </c>
    </row>
    <row r="3494" spans="1:11" ht="16.5" x14ac:dyDescent="0.3">
      <c r="A3494" s="1">
        <v>42315</v>
      </c>
      <c r="B3494" s="5">
        <f>YEAR(Table1[[#This Row],[Order Date]])</f>
        <v>2015</v>
      </c>
      <c r="C3494" s="5">
        <f>MONTH(Table1[[#This Row],[Order Date]])</f>
        <v>11</v>
      </c>
      <c r="D3494" t="s">
        <v>427</v>
      </c>
      <c r="E3494" t="s">
        <v>27</v>
      </c>
      <c r="F3494" t="s">
        <v>34</v>
      </c>
      <c r="G3494" t="s">
        <v>35</v>
      </c>
      <c r="H3494" t="s">
        <v>1679</v>
      </c>
      <c r="I3494">
        <v>190.72</v>
      </c>
      <c r="J3494">
        <v>1</v>
      </c>
      <c r="K3494">
        <v>11.92</v>
      </c>
    </row>
    <row r="3495" spans="1:11" ht="16.5" x14ac:dyDescent="0.3">
      <c r="A3495" s="1">
        <v>42315</v>
      </c>
      <c r="B3495" s="5">
        <f>YEAR(Table1[[#This Row],[Order Date]])</f>
        <v>2015</v>
      </c>
      <c r="C3495" s="5">
        <f>MONTH(Table1[[#This Row],[Order Date]])</f>
        <v>11</v>
      </c>
      <c r="D3495" t="s">
        <v>1330</v>
      </c>
      <c r="E3495" t="s">
        <v>59</v>
      </c>
      <c r="F3495" t="s">
        <v>11</v>
      </c>
      <c r="G3495" t="s">
        <v>43</v>
      </c>
      <c r="H3495" t="s">
        <v>2320</v>
      </c>
      <c r="I3495">
        <v>26.18</v>
      </c>
      <c r="J3495">
        <v>7</v>
      </c>
      <c r="K3495">
        <v>0.52</v>
      </c>
    </row>
    <row r="3496" spans="1:11" ht="16.5" x14ac:dyDescent="0.3">
      <c r="A3496" s="1">
        <v>42315</v>
      </c>
      <c r="B3496" s="5">
        <f>YEAR(Table1[[#This Row],[Order Date]])</f>
        <v>2015</v>
      </c>
      <c r="C3496" s="5">
        <f>MONTH(Table1[[#This Row],[Order Date]])</f>
        <v>11</v>
      </c>
      <c r="D3496" t="s">
        <v>1330</v>
      </c>
      <c r="E3496" t="s">
        <v>59</v>
      </c>
      <c r="F3496" t="s">
        <v>11</v>
      </c>
      <c r="G3496" t="s">
        <v>12</v>
      </c>
      <c r="H3496" t="s">
        <v>2321</v>
      </c>
      <c r="I3496">
        <v>7.3</v>
      </c>
      <c r="J3496">
        <v>2</v>
      </c>
      <c r="K3496">
        <v>3.43</v>
      </c>
    </row>
    <row r="3497" spans="1:11" ht="16.5" x14ac:dyDescent="0.3">
      <c r="A3497" s="1">
        <v>42315</v>
      </c>
      <c r="B3497" s="5">
        <f>YEAR(Table1[[#This Row],[Order Date]])</f>
        <v>2015</v>
      </c>
      <c r="C3497" s="5">
        <f>MONTH(Table1[[#This Row],[Order Date]])</f>
        <v>11</v>
      </c>
      <c r="D3497" t="s">
        <v>427</v>
      </c>
      <c r="E3497" t="s">
        <v>23</v>
      </c>
      <c r="F3497" t="s">
        <v>11</v>
      </c>
      <c r="G3497" t="s">
        <v>63</v>
      </c>
      <c r="H3497" t="s">
        <v>2160</v>
      </c>
      <c r="I3497">
        <v>24.4</v>
      </c>
      <c r="J3497">
        <v>2</v>
      </c>
      <c r="K3497">
        <v>7.93</v>
      </c>
    </row>
    <row r="3498" spans="1:11" ht="16.5" x14ac:dyDescent="0.3">
      <c r="A3498" s="1">
        <v>42315</v>
      </c>
      <c r="B3498" s="5">
        <f>YEAR(Table1[[#This Row],[Order Date]])</f>
        <v>2015</v>
      </c>
      <c r="C3498" s="5">
        <f>MONTH(Table1[[#This Row],[Order Date]])</f>
        <v>11</v>
      </c>
      <c r="D3498" t="s">
        <v>523</v>
      </c>
      <c r="E3498" t="s">
        <v>2322</v>
      </c>
      <c r="F3498" t="s">
        <v>34</v>
      </c>
      <c r="G3498" t="s">
        <v>35</v>
      </c>
      <c r="H3498" t="s">
        <v>1679</v>
      </c>
      <c r="I3498">
        <v>715.2</v>
      </c>
      <c r="J3498">
        <v>3</v>
      </c>
      <c r="K3498">
        <v>178.8</v>
      </c>
    </row>
    <row r="3499" spans="1:11" ht="16.5" x14ac:dyDescent="0.3">
      <c r="A3499" s="1">
        <v>42315</v>
      </c>
      <c r="B3499" s="5">
        <f>YEAR(Table1[[#This Row],[Order Date]])</f>
        <v>2015</v>
      </c>
      <c r="C3499" s="5">
        <f>MONTH(Table1[[#This Row],[Order Date]])</f>
        <v>11</v>
      </c>
      <c r="D3499" t="s">
        <v>319</v>
      </c>
      <c r="E3499" t="s">
        <v>123</v>
      </c>
      <c r="F3499" t="s">
        <v>11</v>
      </c>
      <c r="G3499" t="s">
        <v>20</v>
      </c>
      <c r="H3499" t="s">
        <v>1859</v>
      </c>
      <c r="I3499">
        <v>16.149999999999999</v>
      </c>
      <c r="J3499">
        <v>9</v>
      </c>
      <c r="K3499">
        <v>-12.92</v>
      </c>
    </row>
    <row r="3500" spans="1:11" ht="16.5" x14ac:dyDescent="0.3">
      <c r="A3500" s="1">
        <v>42315</v>
      </c>
      <c r="B3500" s="5">
        <f>YEAR(Table1[[#This Row],[Order Date]])</f>
        <v>2015</v>
      </c>
      <c r="C3500" s="5">
        <f>MONTH(Table1[[#This Row],[Order Date]])</f>
        <v>11</v>
      </c>
      <c r="D3500" t="s">
        <v>319</v>
      </c>
      <c r="E3500" t="s">
        <v>123</v>
      </c>
      <c r="F3500" t="s">
        <v>11</v>
      </c>
      <c r="G3500" t="s">
        <v>20</v>
      </c>
      <c r="H3500" t="s">
        <v>1142</v>
      </c>
      <c r="I3500">
        <v>1345.49</v>
      </c>
      <c r="J3500">
        <v>5</v>
      </c>
      <c r="K3500">
        <v>-1031.54</v>
      </c>
    </row>
    <row r="3501" spans="1:11" ht="16.5" x14ac:dyDescent="0.3">
      <c r="A3501" s="1">
        <v>42315</v>
      </c>
      <c r="B3501" s="5">
        <f>YEAR(Table1[[#This Row],[Order Date]])</f>
        <v>2015</v>
      </c>
      <c r="C3501" s="5">
        <f>MONTH(Table1[[#This Row],[Order Date]])</f>
        <v>11</v>
      </c>
      <c r="D3501" t="s">
        <v>2323</v>
      </c>
      <c r="E3501" t="s">
        <v>10</v>
      </c>
      <c r="F3501" t="s">
        <v>11</v>
      </c>
      <c r="G3501" t="s">
        <v>12</v>
      </c>
      <c r="H3501" t="s">
        <v>2186</v>
      </c>
      <c r="I3501">
        <v>76.64</v>
      </c>
      <c r="J3501">
        <v>2</v>
      </c>
      <c r="K3501">
        <v>26.82</v>
      </c>
    </row>
    <row r="3502" spans="1:11" ht="16.5" x14ac:dyDescent="0.3">
      <c r="A3502" s="1">
        <v>42315</v>
      </c>
      <c r="B3502" s="5">
        <f>YEAR(Table1[[#This Row],[Order Date]])</f>
        <v>2015</v>
      </c>
      <c r="C3502" s="5">
        <f>MONTH(Table1[[#This Row],[Order Date]])</f>
        <v>11</v>
      </c>
      <c r="D3502" t="s">
        <v>1817</v>
      </c>
      <c r="E3502" t="s">
        <v>10</v>
      </c>
      <c r="F3502" t="s">
        <v>11</v>
      </c>
      <c r="G3502" t="s">
        <v>24</v>
      </c>
      <c r="H3502" t="s">
        <v>1530</v>
      </c>
      <c r="I3502">
        <v>23.64</v>
      </c>
      <c r="J3502">
        <v>3</v>
      </c>
      <c r="K3502">
        <v>5.32</v>
      </c>
    </row>
    <row r="3503" spans="1:11" ht="16.5" x14ac:dyDescent="0.3">
      <c r="A3503" s="1">
        <v>42315</v>
      </c>
      <c r="B3503" s="5">
        <f>YEAR(Table1[[#This Row],[Order Date]])</f>
        <v>2015</v>
      </c>
      <c r="C3503" s="5">
        <f>MONTH(Table1[[#This Row],[Order Date]])</f>
        <v>11</v>
      </c>
      <c r="D3503" t="s">
        <v>1817</v>
      </c>
      <c r="E3503" t="s">
        <v>10</v>
      </c>
      <c r="F3503" t="s">
        <v>11</v>
      </c>
      <c r="G3503" t="s">
        <v>18</v>
      </c>
      <c r="H3503" t="s">
        <v>1374</v>
      </c>
      <c r="I3503">
        <v>84.78</v>
      </c>
      <c r="J3503">
        <v>2</v>
      </c>
      <c r="K3503">
        <v>-16.96</v>
      </c>
    </row>
    <row r="3504" spans="1:11" ht="16.5" x14ac:dyDescent="0.3">
      <c r="A3504" s="1">
        <v>42315</v>
      </c>
      <c r="B3504" s="5">
        <f>YEAR(Table1[[#This Row],[Order Date]])</f>
        <v>2015</v>
      </c>
      <c r="C3504" s="5">
        <f>MONTH(Table1[[#This Row],[Order Date]])</f>
        <v>11</v>
      </c>
      <c r="D3504" t="s">
        <v>1817</v>
      </c>
      <c r="E3504" t="s">
        <v>10</v>
      </c>
      <c r="F3504" t="s">
        <v>34</v>
      </c>
      <c r="G3504" t="s">
        <v>47</v>
      </c>
      <c r="H3504" t="s">
        <v>1506</v>
      </c>
      <c r="I3504">
        <v>64.959999999999994</v>
      </c>
      <c r="J3504">
        <v>5</v>
      </c>
      <c r="K3504">
        <v>-84.45</v>
      </c>
    </row>
    <row r="3505" spans="1:11" ht="16.5" x14ac:dyDescent="0.3">
      <c r="A3505" s="1">
        <v>42315</v>
      </c>
      <c r="B3505" s="5">
        <f>YEAR(Table1[[#This Row],[Order Date]])</f>
        <v>2015</v>
      </c>
      <c r="C3505" s="5">
        <f>MONTH(Table1[[#This Row],[Order Date]])</f>
        <v>11</v>
      </c>
      <c r="D3505" t="s">
        <v>1817</v>
      </c>
      <c r="E3505" t="s">
        <v>10</v>
      </c>
      <c r="F3505" t="s">
        <v>11</v>
      </c>
      <c r="G3505" t="s">
        <v>20</v>
      </c>
      <c r="H3505" t="s">
        <v>1228</v>
      </c>
      <c r="I3505">
        <v>32.06</v>
      </c>
      <c r="J3505">
        <v>10</v>
      </c>
      <c r="K3505">
        <v>-51.3</v>
      </c>
    </row>
    <row r="3506" spans="1:11" ht="16.5" x14ac:dyDescent="0.3">
      <c r="A3506" s="1">
        <v>42315</v>
      </c>
      <c r="B3506" s="5">
        <f>YEAR(Table1[[#This Row],[Order Date]])</f>
        <v>2015</v>
      </c>
      <c r="C3506" s="5">
        <f>MONTH(Table1[[#This Row],[Order Date]])</f>
        <v>11</v>
      </c>
      <c r="D3506" t="s">
        <v>1817</v>
      </c>
      <c r="E3506" t="s">
        <v>10</v>
      </c>
      <c r="F3506" t="s">
        <v>11</v>
      </c>
      <c r="G3506" t="s">
        <v>18</v>
      </c>
      <c r="H3506" t="s">
        <v>2324</v>
      </c>
      <c r="I3506">
        <v>177.65</v>
      </c>
      <c r="J3506">
        <v>2</v>
      </c>
      <c r="K3506">
        <v>-28.87</v>
      </c>
    </row>
    <row r="3507" spans="1:11" ht="16.5" x14ac:dyDescent="0.3">
      <c r="A3507" s="1">
        <v>42315</v>
      </c>
      <c r="B3507" s="5">
        <f>YEAR(Table1[[#This Row],[Order Date]])</f>
        <v>2015</v>
      </c>
      <c r="C3507" s="5">
        <f>MONTH(Table1[[#This Row],[Order Date]])</f>
        <v>11</v>
      </c>
      <c r="D3507" t="s">
        <v>1817</v>
      </c>
      <c r="E3507" t="s">
        <v>10</v>
      </c>
      <c r="F3507" t="s">
        <v>39</v>
      </c>
      <c r="G3507" t="s">
        <v>302</v>
      </c>
      <c r="H3507" t="s">
        <v>2325</v>
      </c>
      <c r="I3507">
        <v>287.91000000000003</v>
      </c>
      <c r="J3507">
        <v>3</v>
      </c>
      <c r="K3507">
        <v>33.590000000000003</v>
      </c>
    </row>
    <row r="3508" spans="1:11" ht="16.5" x14ac:dyDescent="0.3">
      <c r="A3508" s="1">
        <v>42316</v>
      </c>
      <c r="B3508" s="5">
        <f>YEAR(Table1[[#This Row],[Order Date]])</f>
        <v>2015</v>
      </c>
      <c r="C3508" s="5">
        <f>MONTH(Table1[[#This Row],[Order Date]])</f>
        <v>11</v>
      </c>
      <c r="D3508" t="s">
        <v>887</v>
      </c>
      <c r="E3508" t="s">
        <v>434</v>
      </c>
      <c r="F3508" t="s">
        <v>11</v>
      </c>
      <c r="G3508" t="s">
        <v>24</v>
      </c>
      <c r="H3508" t="s">
        <v>361</v>
      </c>
      <c r="I3508">
        <v>11.65</v>
      </c>
      <c r="J3508">
        <v>5</v>
      </c>
      <c r="K3508">
        <v>3.38</v>
      </c>
    </row>
    <row r="3509" spans="1:11" ht="16.5" x14ac:dyDescent="0.3">
      <c r="A3509" s="1">
        <v>42316</v>
      </c>
      <c r="B3509" s="5">
        <f>YEAR(Table1[[#This Row],[Order Date]])</f>
        <v>2015</v>
      </c>
      <c r="C3509" s="5">
        <f>MONTH(Table1[[#This Row],[Order Date]])</f>
        <v>11</v>
      </c>
      <c r="D3509" t="s">
        <v>2326</v>
      </c>
      <c r="E3509" t="s">
        <v>27</v>
      </c>
      <c r="F3509" t="s">
        <v>11</v>
      </c>
      <c r="G3509" t="s">
        <v>43</v>
      </c>
      <c r="H3509" t="s">
        <v>1247</v>
      </c>
      <c r="I3509">
        <v>5</v>
      </c>
      <c r="J3509">
        <v>1</v>
      </c>
      <c r="K3509">
        <v>2.4</v>
      </c>
    </row>
    <row r="3510" spans="1:11" ht="16.5" x14ac:dyDescent="0.3">
      <c r="A3510" s="1">
        <v>42316</v>
      </c>
      <c r="B3510" s="5">
        <f>YEAR(Table1[[#This Row],[Order Date]])</f>
        <v>2015</v>
      </c>
      <c r="C3510" s="5">
        <f>MONTH(Table1[[#This Row],[Order Date]])</f>
        <v>11</v>
      </c>
      <c r="D3510" t="s">
        <v>2326</v>
      </c>
      <c r="E3510" t="s">
        <v>27</v>
      </c>
      <c r="F3510" t="s">
        <v>39</v>
      </c>
      <c r="G3510" t="s">
        <v>52</v>
      </c>
      <c r="H3510" t="s">
        <v>2221</v>
      </c>
      <c r="I3510">
        <v>371.97</v>
      </c>
      <c r="J3510">
        <v>3</v>
      </c>
      <c r="K3510">
        <v>66.95</v>
      </c>
    </row>
    <row r="3511" spans="1:11" ht="16.5" x14ac:dyDescent="0.3">
      <c r="A3511" s="1">
        <v>42316</v>
      </c>
      <c r="B3511" s="5">
        <f>YEAR(Table1[[#This Row],[Order Date]])</f>
        <v>2015</v>
      </c>
      <c r="C3511" s="5">
        <f>MONTH(Table1[[#This Row],[Order Date]])</f>
        <v>11</v>
      </c>
      <c r="D3511" t="s">
        <v>193</v>
      </c>
      <c r="E3511" t="s">
        <v>296</v>
      </c>
      <c r="F3511" t="s">
        <v>11</v>
      </c>
      <c r="G3511" t="s">
        <v>43</v>
      </c>
      <c r="H3511" t="s">
        <v>2327</v>
      </c>
      <c r="I3511">
        <v>5.04</v>
      </c>
      <c r="J3511">
        <v>3</v>
      </c>
      <c r="K3511">
        <v>0.2</v>
      </c>
    </row>
    <row r="3512" spans="1:11" ht="16.5" x14ac:dyDescent="0.3">
      <c r="A3512" s="1">
        <v>42316</v>
      </c>
      <c r="B3512" s="5">
        <f>YEAR(Table1[[#This Row],[Order Date]])</f>
        <v>2015</v>
      </c>
      <c r="C3512" s="5">
        <f>MONTH(Table1[[#This Row],[Order Date]])</f>
        <v>11</v>
      </c>
      <c r="D3512" t="s">
        <v>193</v>
      </c>
      <c r="E3512" t="s">
        <v>296</v>
      </c>
      <c r="F3512" t="s">
        <v>11</v>
      </c>
      <c r="G3512" t="s">
        <v>12</v>
      </c>
      <c r="H3512" t="s">
        <v>1158</v>
      </c>
      <c r="I3512">
        <v>92.94</v>
      </c>
      <c r="J3512">
        <v>3</v>
      </c>
      <c r="K3512">
        <v>41.82</v>
      </c>
    </row>
    <row r="3513" spans="1:11" ht="16.5" x14ac:dyDescent="0.3">
      <c r="A3513" s="1">
        <v>42316</v>
      </c>
      <c r="B3513" s="5">
        <f>YEAR(Table1[[#This Row],[Order Date]])</f>
        <v>2015</v>
      </c>
      <c r="C3513" s="5">
        <f>MONTH(Table1[[#This Row],[Order Date]])</f>
        <v>11</v>
      </c>
      <c r="D3513" t="s">
        <v>193</v>
      </c>
      <c r="E3513" t="s">
        <v>296</v>
      </c>
      <c r="F3513" t="s">
        <v>34</v>
      </c>
      <c r="G3513" t="s">
        <v>47</v>
      </c>
      <c r="H3513" t="s">
        <v>1794</v>
      </c>
      <c r="I3513">
        <v>66.69</v>
      </c>
      <c r="J3513">
        <v>3</v>
      </c>
      <c r="K3513">
        <v>22.01</v>
      </c>
    </row>
    <row r="3514" spans="1:11" ht="16.5" x14ac:dyDescent="0.3">
      <c r="A3514" s="1">
        <v>42316</v>
      </c>
      <c r="B3514" s="5">
        <f>YEAR(Table1[[#This Row],[Order Date]])</f>
        <v>2015</v>
      </c>
      <c r="C3514" s="5">
        <f>MONTH(Table1[[#This Row],[Order Date]])</f>
        <v>11</v>
      </c>
      <c r="D3514" t="s">
        <v>193</v>
      </c>
      <c r="E3514" t="s">
        <v>296</v>
      </c>
      <c r="F3514" t="s">
        <v>11</v>
      </c>
      <c r="G3514" t="s">
        <v>20</v>
      </c>
      <c r="H3514" t="s">
        <v>2218</v>
      </c>
      <c r="I3514">
        <v>91.68</v>
      </c>
      <c r="J3514">
        <v>5</v>
      </c>
      <c r="K3514">
        <v>28.65</v>
      </c>
    </row>
    <row r="3515" spans="1:11" ht="16.5" x14ac:dyDescent="0.3">
      <c r="A3515" s="1">
        <v>42316</v>
      </c>
      <c r="B3515" s="5">
        <f>YEAR(Table1[[#This Row],[Order Date]])</f>
        <v>2015</v>
      </c>
      <c r="C3515" s="5">
        <f>MONTH(Table1[[#This Row],[Order Date]])</f>
        <v>11</v>
      </c>
      <c r="D3515" t="s">
        <v>1534</v>
      </c>
      <c r="E3515" t="s">
        <v>149</v>
      </c>
      <c r="F3515" t="s">
        <v>11</v>
      </c>
      <c r="G3515" t="s">
        <v>20</v>
      </c>
      <c r="H3515" t="s">
        <v>118</v>
      </c>
      <c r="I3515">
        <v>52.27</v>
      </c>
      <c r="J3515">
        <v>11</v>
      </c>
      <c r="K3515">
        <v>17.64</v>
      </c>
    </row>
    <row r="3516" spans="1:11" ht="16.5" x14ac:dyDescent="0.3">
      <c r="A3516" s="1">
        <v>42316</v>
      </c>
      <c r="B3516" s="5">
        <f>YEAR(Table1[[#This Row],[Order Date]])</f>
        <v>2015</v>
      </c>
      <c r="C3516" s="5">
        <f>MONTH(Table1[[#This Row],[Order Date]])</f>
        <v>11</v>
      </c>
      <c r="D3516" t="s">
        <v>1534</v>
      </c>
      <c r="E3516" t="s">
        <v>149</v>
      </c>
      <c r="F3516" t="s">
        <v>11</v>
      </c>
      <c r="G3516" t="s">
        <v>12</v>
      </c>
      <c r="H3516" t="s">
        <v>1105</v>
      </c>
      <c r="I3516">
        <v>17.940000000000001</v>
      </c>
      <c r="J3516">
        <v>3</v>
      </c>
      <c r="K3516">
        <v>8.07</v>
      </c>
    </row>
    <row r="3517" spans="1:11" ht="16.5" x14ac:dyDescent="0.3">
      <c r="A3517" s="1">
        <v>42316</v>
      </c>
      <c r="B3517" s="5">
        <f>YEAR(Table1[[#This Row],[Order Date]])</f>
        <v>2015</v>
      </c>
      <c r="C3517" s="5">
        <f>MONTH(Table1[[#This Row],[Order Date]])</f>
        <v>11</v>
      </c>
      <c r="D3517" t="s">
        <v>824</v>
      </c>
      <c r="E3517" t="s">
        <v>10</v>
      </c>
      <c r="F3517" t="s">
        <v>11</v>
      </c>
      <c r="G3517" t="s">
        <v>20</v>
      </c>
      <c r="H3517" t="s">
        <v>184</v>
      </c>
      <c r="I3517">
        <v>10.48</v>
      </c>
      <c r="J3517">
        <v>6</v>
      </c>
      <c r="K3517">
        <v>-17.29</v>
      </c>
    </row>
    <row r="3518" spans="1:11" ht="16.5" x14ac:dyDescent="0.3">
      <c r="A3518" s="1">
        <v>42316</v>
      </c>
      <c r="B3518" s="5">
        <f>YEAR(Table1[[#This Row],[Order Date]])</f>
        <v>2015</v>
      </c>
      <c r="C3518" s="5">
        <f>MONTH(Table1[[#This Row],[Order Date]])</f>
        <v>11</v>
      </c>
      <c r="D3518" t="s">
        <v>2126</v>
      </c>
      <c r="E3518" t="s">
        <v>27</v>
      </c>
      <c r="F3518" t="s">
        <v>39</v>
      </c>
      <c r="G3518" t="s">
        <v>52</v>
      </c>
      <c r="H3518" t="s">
        <v>2268</v>
      </c>
      <c r="I3518">
        <v>119.9</v>
      </c>
      <c r="J3518">
        <v>2</v>
      </c>
      <c r="K3518">
        <v>43.16</v>
      </c>
    </row>
    <row r="3519" spans="1:11" ht="16.5" x14ac:dyDescent="0.3">
      <c r="A3519" s="1">
        <v>42316</v>
      </c>
      <c r="B3519" s="5">
        <f>YEAR(Table1[[#This Row],[Order Date]])</f>
        <v>2015</v>
      </c>
      <c r="C3519" s="5">
        <f>MONTH(Table1[[#This Row],[Order Date]])</f>
        <v>11</v>
      </c>
      <c r="D3519" t="s">
        <v>2137</v>
      </c>
      <c r="E3519" t="s">
        <v>55</v>
      </c>
      <c r="F3519" t="s">
        <v>11</v>
      </c>
      <c r="G3519" t="s">
        <v>92</v>
      </c>
      <c r="H3519" t="s">
        <v>2059</v>
      </c>
      <c r="I3519">
        <v>44.43</v>
      </c>
      <c r="J3519">
        <v>3</v>
      </c>
      <c r="K3519">
        <v>18.66</v>
      </c>
    </row>
    <row r="3520" spans="1:11" ht="16.5" x14ac:dyDescent="0.3">
      <c r="A3520" s="1">
        <v>42316</v>
      </c>
      <c r="B3520" s="5">
        <f>YEAR(Table1[[#This Row],[Order Date]])</f>
        <v>2015</v>
      </c>
      <c r="C3520" s="5">
        <f>MONTH(Table1[[#This Row],[Order Date]])</f>
        <v>11</v>
      </c>
      <c r="D3520" t="s">
        <v>2137</v>
      </c>
      <c r="E3520" t="s">
        <v>55</v>
      </c>
      <c r="F3520" t="s">
        <v>39</v>
      </c>
      <c r="G3520" t="s">
        <v>40</v>
      </c>
      <c r="H3520" t="s">
        <v>163</v>
      </c>
      <c r="I3520">
        <v>226.2</v>
      </c>
      <c r="J3520">
        <v>5</v>
      </c>
      <c r="K3520">
        <v>58.81</v>
      </c>
    </row>
    <row r="3521" spans="1:11" ht="16.5" x14ac:dyDescent="0.3">
      <c r="A3521" s="1">
        <v>42316</v>
      </c>
      <c r="B3521" s="5">
        <f>YEAR(Table1[[#This Row],[Order Date]])</f>
        <v>2015</v>
      </c>
      <c r="C3521" s="5">
        <f>MONTH(Table1[[#This Row],[Order Date]])</f>
        <v>11</v>
      </c>
      <c r="D3521" t="s">
        <v>2137</v>
      </c>
      <c r="E3521" t="s">
        <v>55</v>
      </c>
      <c r="F3521" t="s">
        <v>34</v>
      </c>
      <c r="G3521" t="s">
        <v>47</v>
      </c>
      <c r="H3521" t="s">
        <v>678</v>
      </c>
      <c r="I3521">
        <v>186.54</v>
      </c>
      <c r="J3521">
        <v>3</v>
      </c>
      <c r="K3521">
        <v>41.04</v>
      </c>
    </row>
    <row r="3522" spans="1:11" ht="16.5" x14ac:dyDescent="0.3">
      <c r="A3522" s="1">
        <v>42316</v>
      </c>
      <c r="B3522" s="5">
        <f>YEAR(Table1[[#This Row],[Order Date]])</f>
        <v>2015</v>
      </c>
      <c r="C3522" s="5">
        <f>MONTH(Table1[[#This Row],[Order Date]])</f>
        <v>11</v>
      </c>
      <c r="D3522" t="s">
        <v>2137</v>
      </c>
      <c r="E3522" t="s">
        <v>55</v>
      </c>
      <c r="F3522" t="s">
        <v>11</v>
      </c>
      <c r="G3522" t="s">
        <v>24</v>
      </c>
      <c r="H3522" t="s">
        <v>1253</v>
      </c>
      <c r="I3522">
        <v>265.86</v>
      </c>
      <c r="J3522">
        <v>7</v>
      </c>
      <c r="K3522">
        <v>79.760000000000005</v>
      </c>
    </row>
    <row r="3523" spans="1:11" ht="16.5" x14ac:dyDescent="0.3">
      <c r="A3523" s="1">
        <v>42316</v>
      </c>
      <c r="B3523" s="5">
        <f>YEAR(Table1[[#This Row],[Order Date]])</f>
        <v>2015</v>
      </c>
      <c r="C3523" s="5">
        <f>MONTH(Table1[[#This Row],[Order Date]])</f>
        <v>11</v>
      </c>
      <c r="D3523" t="s">
        <v>2137</v>
      </c>
      <c r="E3523" t="s">
        <v>55</v>
      </c>
      <c r="F3523" t="s">
        <v>11</v>
      </c>
      <c r="G3523" t="s">
        <v>24</v>
      </c>
      <c r="H3523" t="s">
        <v>527</v>
      </c>
      <c r="I3523">
        <v>27.9</v>
      </c>
      <c r="J3523">
        <v>5</v>
      </c>
      <c r="K3523">
        <v>6.98</v>
      </c>
    </row>
    <row r="3524" spans="1:11" ht="16.5" x14ac:dyDescent="0.3">
      <c r="A3524" s="1">
        <v>42316</v>
      </c>
      <c r="B3524" s="5">
        <f>YEAR(Table1[[#This Row],[Order Date]])</f>
        <v>2015</v>
      </c>
      <c r="C3524" s="5">
        <f>MONTH(Table1[[#This Row],[Order Date]])</f>
        <v>11</v>
      </c>
      <c r="D3524" t="s">
        <v>437</v>
      </c>
      <c r="E3524" t="s">
        <v>395</v>
      </c>
      <c r="F3524" t="s">
        <v>39</v>
      </c>
      <c r="G3524" t="s">
        <v>40</v>
      </c>
      <c r="H3524" t="s">
        <v>930</v>
      </c>
      <c r="I3524">
        <v>263.95999999999998</v>
      </c>
      <c r="J3524">
        <v>4</v>
      </c>
      <c r="K3524">
        <v>76.55</v>
      </c>
    </row>
    <row r="3525" spans="1:11" ht="16.5" x14ac:dyDescent="0.3">
      <c r="A3525" s="1">
        <v>42316</v>
      </c>
      <c r="B3525" s="5">
        <f>YEAR(Table1[[#This Row],[Order Date]])</f>
        <v>2015</v>
      </c>
      <c r="C3525" s="5">
        <f>MONTH(Table1[[#This Row],[Order Date]])</f>
        <v>11</v>
      </c>
      <c r="D3525" t="s">
        <v>1394</v>
      </c>
      <c r="E3525" t="s">
        <v>149</v>
      </c>
      <c r="F3525" t="s">
        <v>11</v>
      </c>
      <c r="G3525" t="s">
        <v>18</v>
      </c>
      <c r="H3525" t="s">
        <v>1656</v>
      </c>
      <c r="I3525">
        <v>67.150000000000006</v>
      </c>
      <c r="J3525">
        <v>5</v>
      </c>
      <c r="K3525">
        <v>16.79</v>
      </c>
    </row>
    <row r="3526" spans="1:11" ht="16.5" x14ac:dyDescent="0.3">
      <c r="A3526" s="1">
        <v>42316</v>
      </c>
      <c r="B3526" s="5">
        <f>YEAR(Table1[[#This Row],[Order Date]])</f>
        <v>2015</v>
      </c>
      <c r="C3526" s="5">
        <f>MONTH(Table1[[#This Row],[Order Date]])</f>
        <v>11</v>
      </c>
      <c r="D3526" t="s">
        <v>1394</v>
      </c>
      <c r="E3526" t="s">
        <v>149</v>
      </c>
      <c r="F3526" t="s">
        <v>39</v>
      </c>
      <c r="G3526" t="s">
        <v>40</v>
      </c>
      <c r="H3526" t="s">
        <v>2143</v>
      </c>
      <c r="I3526">
        <v>549.98</v>
      </c>
      <c r="J3526">
        <v>2</v>
      </c>
      <c r="K3526">
        <v>142.99</v>
      </c>
    </row>
    <row r="3527" spans="1:11" ht="16.5" x14ac:dyDescent="0.3">
      <c r="A3527" s="1">
        <v>42316</v>
      </c>
      <c r="B3527" s="5">
        <f>YEAR(Table1[[#This Row],[Order Date]])</f>
        <v>2015</v>
      </c>
      <c r="C3527" s="5">
        <f>MONTH(Table1[[#This Row],[Order Date]])</f>
        <v>11</v>
      </c>
      <c r="D3527" t="s">
        <v>1394</v>
      </c>
      <c r="E3527" t="s">
        <v>149</v>
      </c>
      <c r="F3527" t="s">
        <v>34</v>
      </c>
      <c r="G3527" t="s">
        <v>47</v>
      </c>
      <c r="H3527" t="s">
        <v>2214</v>
      </c>
      <c r="I3527">
        <v>11.82</v>
      </c>
      <c r="J3527">
        <v>3</v>
      </c>
      <c r="K3527">
        <v>4.7300000000000004</v>
      </c>
    </row>
    <row r="3528" spans="1:11" ht="16.5" x14ac:dyDescent="0.3">
      <c r="A3528" s="1">
        <v>42316</v>
      </c>
      <c r="B3528" s="5">
        <f>YEAR(Table1[[#This Row],[Order Date]])</f>
        <v>2015</v>
      </c>
      <c r="C3528" s="5">
        <f>MONTH(Table1[[#This Row],[Order Date]])</f>
        <v>11</v>
      </c>
      <c r="D3528" t="s">
        <v>1394</v>
      </c>
      <c r="E3528" t="s">
        <v>149</v>
      </c>
      <c r="F3528" t="s">
        <v>39</v>
      </c>
      <c r="G3528" t="s">
        <v>302</v>
      </c>
      <c r="H3528" t="s">
        <v>2328</v>
      </c>
      <c r="I3528">
        <v>4643.8</v>
      </c>
      <c r="J3528">
        <v>4</v>
      </c>
      <c r="K3528">
        <v>2229.02</v>
      </c>
    </row>
    <row r="3529" spans="1:11" ht="16.5" x14ac:dyDescent="0.3">
      <c r="A3529" s="1">
        <v>42316</v>
      </c>
      <c r="B3529" s="5">
        <f>YEAR(Table1[[#This Row],[Order Date]])</f>
        <v>2015</v>
      </c>
      <c r="C3529" s="5">
        <f>MONTH(Table1[[#This Row],[Order Date]])</f>
        <v>11</v>
      </c>
      <c r="D3529" t="s">
        <v>1394</v>
      </c>
      <c r="E3529" t="s">
        <v>149</v>
      </c>
      <c r="F3529" t="s">
        <v>34</v>
      </c>
      <c r="G3529" t="s">
        <v>35</v>
      </c>
      <c r="H3529" t="s">
        <v>1731</v>
      </c>
      <c r="I3529">
        <v>577.76</v>
      </c>
      <c r="J3529">
        <v>2</v>
      </c>
      <c r="K3529">
        <v>115.55</v>
      </c>
    </row>
    <row r="3530" spans="1:11" ht="16.5" x14ac:dyDescent="0.3">
      <c r="A3530" s="1">
        <v>42316</v>
      </c>
      <c r="B3530" s="5">
        <f>YEAR(Table1[[#This Row],[Order Date]])</f>
        <v>2015</v>
      </c>
      <c r="C3530" s="5">
        <f>MONTH(Table1[[#This Row],[Order Date]])</f>
        <v>11</v>
      </c>
      <c r="D3530" t="s">
        <v>873</v>
      </c>
      <c r="E3530" t="s">
        <v>245</v>
      </c>
      <c r="F3530" t="s">
        <v>11</v>
      </c>
      <c r="G3530" t="s">
        <v>43</v>
      </c>
      <c r="H3530" t="s">
        <v>827</v>
      </c>
      <c r="I3530">
        <v>31.5</v>
      </c>
      <c r="J3530">
        <v>11</v>
      </c>
      <c r="K3530">
        <v>11.81</v>
      </c>
    </row>
    <row r="3531" spans="1:11" ht="16.5" x14ac:dyDescent="0.3">
      <c r="A3531" s="1">
        <v>42316</v>
      </c>
      <c r="B3531" s="5">
        <f>YEAR(Table1[[#This Row],[Order Date]])</f>
        <v>2015</v>
      </c>
      <c r="C3531" s="5">
        <f>MONTH(Table1[[#This Row],[Order Date]])</f>
        <v>11</v>
      </c>
      <c r="D3531" t="s">
        <v>873</v>
      </c>
      <c r="E3531" t="s">
        <v>245</v>
      </c>
      <c r="F3531" t="s">
        <v>11</v>
      </c>
      <c r="G3531" t="s">
        <v>16</v>
      </c>
      <c r="H3531" t="s">
        <v>1402</v>
      </c>
      <c r="I3531">
        <v>5.04</v>
      </c>
      <c r="J3531">
        <v>1</v>
      </c>
      <c r="K3531">
        <v>1.64</v>
      </c>
    </row>
    <row r="3532" spans="1:11" ht="16.5" x14ac:dyDescent="0.3">
      <c r="A3532" s="1">
        <v>42316</v>
      </c>
      <c r="B3532" s="5">
        <f>YEAR(Table1[[#This Row],[Order Date]])</f>
        <v>2015</v>
      </c>
      <c r="C3532" s="5">
        <f>MONTH(Table1[[#This Row],[Order Date]])</f>
        <v>11</v>
      </c>
      <c r="D3532" t="s">
        <v>873</v>
      </c>
      <c r="E3532" t="s">
        <v>245</v>
      </c>
      <c r="F3532" t="s">
        <v>11</v>
      </c>
      <c r="G3532" t="s">
        <v>20</v>
      </c>
      <c r="H3532" t="s">
        <v>1770</v>
      </c>
      <c r="I3532">
        <v>39.880000000000003</v>
      </c>
      <c r="J3532">
        <v>7</v>
      </c>
      <c r="K3532">
        <v>-29.24</v>
      </c>
    </row>
    <row r="3533" spans="1:11" ht="16.5" x14ac:dyDescent="0.3">
      <c r="A3533" s="1">
        <v>42316</v>
      </c>
      <c r="B3533" s="5">
        <f>YEAR(Table1[[#This Row],[Order Date]])</f>
        <v>2015</v>
      </c>
      <c r="C3533" s="5">
        <f>MONTH(Table1[[#This Row],[Order Date]])</f>
        <v>11</v>
      </c>
      <c r="D3533" t="s">
        <v>873</v>
      </c>
      <c r="E3533" t="s">
        <v>245</v>
      </c>
      <c r="F3533" t="s">
        <v>34</v>
      </c>
      <c r="G3533" t="s">
        <v>47</v>
      </c>
      <c r="H3533" t="s">
        <v>281</v>
      </c>
      <c r="I3533">
        <v>4.71</v>
      </c>
      <c r="J3533">
        <v>1</v>
      </c>
      <c r="K3533">
        <v>1.41</v>
      </c>
    </row>
    <row r="3534" spans="1:11" ht="16.5" x14ac:dyDescent="0.3">
      <c r="A3534" s="1">
        <v>42316</v>
      </c>
      <c r="B3534" s="5">
        <f>YEAR(Table1[[#This Row],[Order Date]])</f>
        <v>2015</v>
      </c>
      <c r="C3534" s="5">
        <f>MONTH(Table1[[#This Row],[Order Date]])</f>
        <v>11</v>
      </c>
      <c r="D3534" t="s">
        <v>334</v>
      </c>
      <c r="E3534" t="s">
        <v>2322</v>
      </c>
      <c r="F3534" t="s">
        <v>34</v>
      </c>
      <c r="G3534" t="s">
        <v>74</v>
      </c>
      <c r="H3534" t="s">
        <v>2247</v>
      </c>
      <c r="I3534">
        <v>4404.8999999999996</v>
      </c>
      <c r="J3534">
        <v>5</v>
      </c>
      <c r="K3534">
        <v>1013.13</v>
      </c>
    </row>
    <row r="3535" spans="1:11" ht="16.5" x14ac:dyDescent="0.3">
      <c r="A3535" s="1">
        <v>42317</v>
      </c>
      <c r="B3535" s="5">
        <f>YEAR(Table1[[#This Row],[Order Date]])</f>
        <v>2015</v>
      </c>
      <c r="C3535" s="5">
        <f>MONTH(Table1[[#This Row],[Order Date]])</f>
        <v>11</v>
      </c>
      <c r="D3535" t="s">
        <v>2254</v>
      </c>
      <c r="E3535" t="s">
        <v>23</v>
      </c>
      <c r="F3535" t="s">
        <v>11</v>
      </c>
      <c r="G3535" t="s">
        <v>12</v>
      </c>
      <c r="H3535" t="s">
        <v>1354</v>
      </c>
      <c r="I3535">
        <v>11.35</v>
      </c>
      <c r="J3535">
        <v>3</v>
      </c>
      <c r="K3535">
        <v>4.12</v>
      </c>
    </row>
    <row r="3536" spans="1:11" ht="16.5" x14ac:dyDescent="0.3">
      <c r="A3536" s="1">
        <v>42317</v>
      </c>
      <c r="B3536" s="5">
        <f>YEAR(Table1[[#This Row],[Order Date]])</f>
        <v>2015</v>
      </c>
      <c r="C3536" s="5">
        <f>MONTH(Table1[[#This Row],[Order Date]])</f>
        <v>11</v>
      </c>
      <c r="D3536" t="s">
        <v>1361</v>
      </c>
      <c r="E3536" t="s">
        <v>186</v>
      </c>
      <c r="F3536" t="s">
        <v>11</v>
      </c>
      <c r="G3536" t="s">
        <v>20</v>
      </c>
      <c r="H3536" t="s">
        <v>2329</v>
      </c>
      <c r="I3536">
        <v>17.22</v>
      </c>
      <c r="J3536">
        <v>3</v>
      </c>
      <c r="K3536">
        <v>7.92</v>
      </c>
    </row>
    <row r="3537" spans="1:11" ht="16.5" x14ac:dyDescent="0.3">
      <c r="A3537" s="1">
        <v>42317</v>
      </c>
      <c r="B3537" s="5">
        <f>YEAR(Table1[[#This Row],[Order Date]])</f>
        <v>2015</v>
      </c>
      <c r="C3537" s="5">
        <f>MONTH(Table1[[#This Row],[Order Date]])</f>
        <v>11</v>
      </c>
      <c r="D3537" t="s">
        <v>1361</v>
      </c>
      <c r="E3537" t="s">
        <v>186</v>
      </c>
      <c r="F3537" t="s">
        <v>34</v>
      </c>
      <c r="G3537" t="s">
        <v>145</v>
      </c>
      <c r="H3537" t="s">
        <v>950</v>
      </c>
      <c r="I3537">
        <v>1024.3800000000001</v>
      </c>
      <c r="J3537">
        <v>7</v>
      </c>
      <c r="K3537">
        <v>215.12</v>
      </c>
    </row>
    <row r="3538" spans="1:11" ht="16.5" x14ac:dyDescent="0.3">
      <c r="A3538" s="1">
        <v>42317</v>
      </c>
      <c r="B3538" s="5">
        <f>YEAR(Table1[[#This Row],[Order Date]])</f>
        <v>2015</v>
      </c>
      <c r="C3538" s="5">
        <f>MONTH(Table1[[#This Row],[Order Date]])</f>
        <v>11</v>
      </c>
      <c r="D3538" t="s">
        <v>1361</v>
      </c>
      <c r="E3538" t="s">
        <v>186</v>
      </c>
      <c r="F3538" t="s">
        <v>11</v>
      </c>
      <c r="G3538" t="s">
        <v>63</v>
      </c>
      <c r="H3538" t="s">
        <v>785</v>
      </c>
      <c r="I3538">
        <v>26.22</v>
      </c>
      <c r="J3538">
        <v>3</v>
      </c>
      <c r="K3538">
        <v>12.32</v>
      </c>
    </row>
    <row r="3539" spans="1:11" ht="16.5" x14ac:dyDescent="0.3">
      <c r="A3539" s="1">
        <v>42317</v>
      </c>
      <c r="B3539" s="5">
        <f>YEAR(Table1[[#This Row],[Order Date]])</f>
        <v>2015</v>
      </c>
      <c r="C3539" s="5">
        <f>MONTH(Table1[[#This Row],[Order Date]])</f>
        <v>11</v>
      </c>
      <c r="D3539" t="s">
        <v>1361</v>
      </c>
      <c r="E3539" t="s">
        <v>186</v>
      </c>
      <c r="F3539" t="s">
        <v>11</v>
      </c>
      <c r="G3539" t="s">
        <v>12</v>
      </c>
      <c r="H3539" t="s">
        <v>1179</v>
      </c>
      <c r="I3539">
        <v>17.34</v>
      </c>
      <c r="J3539">
        <v>3</v>
      </c>
      <c r="K3539">
        <v>8.5</v>
      </c>
    </row>
    <row r="3540" spans="1:11" ht="16.5" x14ac:dyDescent="0.3">
      <c r="A3540" s="1">
        <v>42317</v>
      </c>
      <c r="B3540" s="5">
        <f>YEAR(Table1[[#This Row],[Order Date]])</f>
        <v>2015</v>
      </c>
      <c r="C3540" s="5">
        <f>MONTH(Table1[[#This Row],[Order Date]])</f>
        <v>11</v>
      </c>
      <c r="D3540" t="s">
        <v>724</v>
      </c>
      <c r="E3540" t="s">
        <v>149</v>
      </c>
      <c r="F3540" t="s">
        <v>39</v>
      </c>
      <c r="G3540" t="s">
        <v>302</v>
      </c>
      <c r="H3540" t="s">
        <v>2328</v>
      </c>
      <c r="I3540">
        <v>2321.9</v>
      </c>
      <c r="J3540">
        <v>2</v>
      </c>
      <c r="K3540">
        <v>1114.51</v>
      </c>
    </row>
    <row r="3541" spans="1:11" ht="16.5" x14ac:dyDescent="0.3">
      <c r="A3541" s="1">
        <v>42317</v>
      </c>
      <c r="B3541" s="5">
        <f>YEAR(Table1[[#This Row],[Order Date]])</f>
        <v>2015</v>
      </c>
      <c r="C3541" s="5">
        <f>MONTH(Table1[[#This Row],[Order Date]])</f>
        <v>11</v>
      </c>
      <c r="D3541" t="s">
        <v>724</v>
      </c>
      <c r="E3541" t="s">
        <v>149</v>
      </c>
      <c r="F3541" t="s">
        <v>11</v>
      </c>
      <c r="G3541" t="s">
        <v>18</v>
      </c>
      <c r="H3541" t="s">
        <v>927</v>
      </c>
      <c r="I3541">
        <v>17.940000000000001</v>
      </c>
      <c r="J3541">
        <v>3</v>
      </c>
      <c r="K3541">
        <v>3.05</v>
      </c>
    </row>
    <row r="3542" spans="1:11" ht="16.5" x14ac:dyDescent="0.3">
      <c r="A3542" s="1">
        <v>42317</v>
      </c>
      <c r="B3542" s="5">
        <f>YEAR(Table1[[#This Row],[Order Date]])</f>
        <v>2015</v>
      </c>
      <c r="C3542" s="5">
        <f>MONTH(Table1[[#This Row],[Order Date]])</f>
        <v>11</v>
      </c>
      <c r="D3542" t="s">
        <v>859</v>
      </c>
      <c r="E3542" t="s">
        <v>149</v>
      </c>
      <c r="F3542" t="s">
        <v>11</v>
      </c>
      <c r="G3542" t="s">
        <v>18</v>
      </c>
      <c r="H3542" t="s">
        <v>1870</v>
      </c>
      <c r="I3542">
        <v>244.55</v>
      </c>
      <c r="J3542">
        <v>5</v>
      </c>
      <c r="K3542">
        <v>4.8899999999999997</v>
      </c>
    </row>
    <row r="3543" spans="1:11" ht="16.5" x14ac:dyDescent="0.3">
      <c r="A3543" s="1">
        <v>42317</v>
      </c>
      <c r="B3543" s="5">
        <f>YEAR(Table1[[#This Row],[Order Date]])</f>
        <v>2015</v>
      </c>
      <c r="C3543" s="5">
        <f>MONTH(Table1[[#This Row],[Order Date]])</f>
        <v>11</v>
      </c>
      <c r="D3543" t="s">
        <v>859</v>
      </c>
      <c r="E3543" t="s">
        <v>149</v>
      </c>
      <c r="F3543" t="s">
        <v>11</v>
      </c>
      <c r="G3543" t="s">
        <v>63</v>
      </c>
      <c r="H3543" t="s">
        <v>396</v>
      </c>
      <c r="I3543">
        <v>12.24</v>
      </c>
      <c r="J3543">
        <v>6</v>
      </c>
      <c r="K3543">
        <v>5.75</v>
      </c>
    </row>
    <row r="3544" spans="1:11" ht="16.5" x14ac:dyDescent="0.3">
      <c r="A3544" s="1">
        <v>42317</v>
      </c>
      <c r="B3544" s="5">
        <f>YEAR(Table1[[#This Row],[Order Date]])</f>
        <v>2015</v>
      </c>
      <c r="C3544" s="5">
        <f>MONTH(Table1[[#This Row],[Order Date]])</f>
        <v>11</v>
      </c>
      <c r="D3544" t="s">
        <v>859</v>
      </c>
      <c r="E3544" t="s">
        <v>149</v>
      </c>
      <c r="F3544" t="s">
        <v>39</v>
      </c>
      <c r="G3544" t="s">
        <v>52</v>
      </c>
      <c r="H3544" t="s">
        <v>2330</v>
      </c>
      <c r="I3544">
        <v>13.98</v>
      </c>
      <c r="J3544">
        <v>2</v>
      </c>
      <c r="K3544">
        <v>6.01</v>
      </c>
    </row>
    <row r="3545" spans="1:11" ht="16.5" x14ac:dyDescent="0.3">
      <c r="A3545" s="1">
        <v>42317</v>
      </c>
      <c r="B3545" s="5">
        <f>YEAR(Table1[[#This Row],[Order Date]])</f>
        <v>2015</v>
      </c>
      <c r="C3545" s="5">
        <f>MONTH(Table1[[#This Row],[Order Date]])</f>
        <v>11</v>
      </c>
      <c r="D3545" t="s">
        <v>859</v>
      </c>
      <c r="E3545" t="s">
        <v>149</v>
      </c>
      <c r="F3545" t="s">
        <v>39</v>
      </c>
      <c r="G3545" t="s">
        <v>52</v>
      </c>
      <c r="H3545" t="s">
        <v>2331</v>
      </c>
      <c r="I3545">
        <v>899.95</v>
      </c>
      <c r="J3545">
        <v>5</v>
      </c>
      <c r="K3545">
        <v>54</v>
      </c>
    </row>
    <row r="3546" spans="1:11" ht="16.5" x14ac:dyDescent="0.3">
      <c r="A3546" s="1">
        <v>42317</v>
      </c>
      <c r="B3546" s="5">
        <f>YEAR(Table1[[#This Row],[Order Date]])</f>
        <v>2015</v>
      </c>
      <c r="C3546" s="5">
        <f>MONTH(Table1[[#This Row],[Order Date]])</f>
        <v>11</v>
      </c>
      <c r="D3546" t="s">
        <v>1957</v>
      </c>
      <c r="E3546" t="s">
        <v>27</v>
      </c>
      <c r="F3546" t="s">
        <v>11</v>
      </c>
      <c r="G3546" t="s">
        <v>43</v>
      </c>
      <c r="H3546" t="s">
        <v>1796</v>
      </c>
      <c r="I3546">
        <v>2.48</v>
      </c>
      <c r="J3546">
        <v>2</v>
      </c>
      <c r="K3546">
        <v>1.17</v>
      </c>
    </row>
    <row r="3547" spans="1:11" ht="16.5" x14ac:dyDescent="0.3">
      <c r="A3547" s="1">
        <v>42317</v>
      </c>
      <c r="B3547" s="5">
        <f>YEAR(Table1[[#This Row],[Order Date]])</f>
        <v>2015</v>
      </c>
      <c r="C3547" s="5">
        <f>MONTH(Table1[[#This Row],[Order Date]])</f>
        <v>11</v>
      </c>
      <c r="D3547" t="s">
        <v>1312</v>
      </c>
      <c r="E3547" t="s">
        <v>129</v>
      </c>
      <c r="F3547" t="s">
        <v>11</v>
      </c>
      <c r="G3547" t="s">
        <v>20</v>
      </c>
      <c r="H3547" t="s">
        <v>1302</v>
      </c>
      <c r="I3547">
        <v>10.74</v>
      </c>
      <c r="J3547">
        <v>3</v>
      </c>
      <c r="K3547">
        <v>5.16</v>
      </c>
    </row>
    <row r="3548" spans="1:11" ht="16.5" x14ac:dyDescent="0.3">
      <c r="A3548" s="1">
        <v>42318</v>
      </c>
      <c r="B3548" s="5">
        <f>YEAR(Table1[[#This Row],[Order Date]])</f>
        <v>2015</v>
      </c>
      <c r="C3548" s="5">
        <f>MONTH(Table1[[#This Row],[Order Date]])</f>
        <v>11</v>
      </c>
      <c r="D3548" t="s">
        <v>1723</v>
      </c>
      <c r="E3548" t="s">
        <v>27</v>
      </c>
      <c r="F3548" t="s">
        <v>39</v>
      </c>
      <c r="G3548" t="s">
        <v>52</v>
      </c>
      <c r="H3548" t="s">
        <v>1939</v>
      </c>
      <c r="I3548">
        <v>79.900000000000006</v>
      </c>
      <c r="J3548">
        <v>2</v>
      </c>
      <c r="K3548">
        <v>35.159999999999997</v>
      </c>
    </row>
    <row r="3549" spans="1:11" ht="16.5" x14ac:dyDescent="0.3">
      <c r="A3549" s="1">
        <v>42318</v>
      </c>
      <c r="B3549" s="5">
        <f>YEAR(Table1[[#This Row],[Order Date]])</f>
        <v>2015</v>
      </c>
      <c r="C3549" s="5">
        <f>MONTH(Table1[[#This Row],[Order Date]])</f>
        <v>11</v>
      </c>
      <c r="D3549" t="s">
        <v>1797</v>
      </c>
      <c r="E3549" t="s">
        <v>129</v>
      </c>
      <c r="F3549" t="s">
        <v>11</v>
      </c>
      <c r="G3549" t="s">
        <v>18</v>
      </c>
      <c r="H3549" t="s">
        <v>974</v>
      </c>
      <c r="I3549">
        <v>714.3</v>
      </c>
      <c r="J3549">
        <v>5</v>
      </c>
      <c r="K3549">
        <v>207.15</v>
      </c>
    </row>
    <row r="3550" spans="1:11" ht="16.5" x14ac:dyDescent="0.3">
      <c r="A3550" s="1">
        <v>42318</v>
      </c>
      <c r="B3550" s="5">
        <f>YEAR(Table1[[#This Row],[Order Date]])</f>
        <v>2015</v>
      </c>
      <c r="C3550" s="5">
        <f>MONTH(Table1[[#This Row],[Order Date]])</f>
        <v>11</v>
      </c>
      <c r="D3550" t="s">
        <v>2188</v>
      </c>
      <c r="E3550" t="s">
        <v>315</v>
      </c>
      <c r="F3550" t="s">
        <v>11</v>
      </c>
      <c r="G3550" t="s">
        <v>92</v>
      </c>
      <c r="H3550" t="s">
        <v>1997</v>
      </c>
      <c r="I3550">
        <v>715.64</v>
      </c>
      <c r="J3550">
        <v>2</v>
      </c>
      <c r="K3550">
        <v>178.91</v>
      </c>
    </row>
    <row r="3551" spans="1:11" ht="16.5" x14ac:dyDescent="0.3">
      <c r="A3551" s="1">
        <v>42318</v>
      </c>
      <c r="B3551" s="5">
        <f>YEAR(Table1[[#This Row],[Order Date]])</f>
        <v>2015</v>
      </c>
      <c r="C3551" s="5">
        <f>MONTH(Table1[[#This Row],[Order Date]])</f>
        <v>11</v>
      </c>
      <c r="D3551" t="s">
        <v>2188</v>
      </c>
      <c r="E3551" t="s">
        <v>315</v>
      </c>
      <c r="F3551" t="s">
        <v>11</v>
      </c>
      <c r="G3551" t="s">
        <v>18</v>
      </c>
      <c r="H3551" t="s">
        <v>73</v>
      </c>
      <c r="I3551">
        <v>795.51</v>
      </c>
      <c r="J3551">
        <v>3</v>
      </c>
      <c r="K3551">
        <v>143.19</v>
      </c>
    </row>
    <row r="3552" spans="1:11" ht="16.5" x14ac:dyDescent="0.3">
      <c r="A3552" s="1">
        <v>42318</v>
      </c>
      <c r="B3552" s="5">
        <f>YEAR(Table1[[#This Row],[Order Date]])</f>
        <v>2015</v>
      </c>
      <c r="C3552" s="5">
        <f>MONTH(Table1[[#This Row],[Order Date]])</f>
        <v>11</v>
      </c>
      <c r="D3552" t="s">
        <v>2188</v>
      </c>
      <c r="E3552" t="s">
        <v>315</v>
      </c>
      <c r="F3552" t="s">
        <v>39</v>
      </c>
      <c r="G3552" t="s">
        <v>603</v>
      </c>
      <c r="H3552" t="s">
        <v>1089</v>
      </c>
      <c r="I3552">
        <v>549.99</v>
      </c>
      <c r="J3552">
        <v>1</v>
      </c>
      <c r="K3552">
        <v>275</v>
      </c>
    </row>
    <row r="3553" spans="1:11" ht="16.5" x14ac:dyDescent="0.3">
      <c r="A3553" s="1">
        <v>42318</v>
      </c>
      <c r="B3553" s="5">
        <f>YEAR(Table1[[#This Row],[Order Date]])</f>
        <v>2015</v>
      </c>
      <c r="C3553" s="5">
        <f>MONTH(Table1[[#This Row],[Order Date]])</f>
        <v>11</v>
      </c>
      <c r="D3553" t="s">
        <v>2188</v>
      </c>
      <c r="E3553" t="s">
        <v>315</v>
      </c>
      <c r="F3553" t="s">
        <v>11</v>
      </c>
      <c r="G3553" t="s">
        <v>20</v>
      </c>
      <c r="H3553" t="s">
        <v>765</v>
      </c>
      <c r="I3553">
        <v>74.760000000000005</v>
      </c>
      <c r="J3553">
        <v>3</v>
      </c>
      <c r="K3553">
        <v>34.39</v>
      </c>
    </row>
    <row r="3554" spans="1:11" ht="16.5" x14ac:dyDescent="0.3">
      <c r="A3554" s="1">
        <v>42318</v>
      </c>
      <c r="B3554" s="5">
        <f>YEAR(Table1[[#This Row],[Order Date]])</f>
        <v>2015</v>
      </c>
      <c r="C3554" s="5">
        <f>MONTH(Table1[[#This Row],[Order Date]])</f>
        <v>11</v>
      </c>
      <c r="D3554" t="s">
        <v>2188</v>
      </c>
      <c r="E3554" t="s">
        <v>315</v>
      </c>
      <c r="F3554" t="s">
        <v>34</v>
      </c>
      <c r="G3554" t="s">
        <v>47</v>
      </c>
      <c r="H3554" t="s">
        <v>1015</v>
      </c>
      <c r="I3554">
        <v>29.22</v>
      </c>
      <c r="J3554">
        <v>3</v>
      </c>
      <c r="K3554">
        <v>12.86</v>
      </c>
    </row>
    <row r="3555" spans="1:11" ht="16.5" x14ac:dyDescent="0.3">
      <c r="A3555" s="1">
        <v>42318</v>
      </c>
      <c r="B3555" s="5">
        <f>YEAR(Table1[[#This Row],[Order Date]])</f>
        <v>2015</v>
      </c>
      <c r="C3555" s="5">
        <f>MONTH(Table1[[#This Row],[Order Date]])</f>
        <v>11</v>
      </c>
      <c r="D3555" t="s">
        <v>252</v>
      </c>
      <c r="E3555" t="s">
        <v>23</v>
      </c>
      <c r="F3555" t="s">
        <v>11</v>
      </c>
      <c r="G3555" t="s">
        <v>18</v>
      </c>
      <c r="H3555" t="s">
        <v>2148</v>
      </c>
      <c r="I3555">
        <v>577.58000000000004</v>
      </c>
      <c r="J3555">
        <v>6</v>
      </c>
      <c r="K3555">
        <v>43.32</v>
      </c>
    </row>
    <row r="3556" spans="1:11" ht="16.5" x14ac:dyDescent="0.3">
      <c r="A3556" s="1">
        <v>42319</v>
      </c>
      <c r="B3556" s="5">
        <f>YEAR(Table1[[#This Row],[Order Date]])</f>
        <v>2015</v>
      </c>
      <c r="C3556" s="5">
        <f>MONTH(Table1[[#This Row],[Order Date]])</f>
        <v>11</v>
      </c>
      <c r="D3556" t="s">
        <v>1886</v>
      </c>
      <c r="E3556" t="s">
        <v>110</v>
      </c>
      <c r="F3556" t="s">
        <v>11</v>
      </c>
      <c r="G3556" t="s">
        <v>18</v>
      </c>
      <c r="H3556" t="s">
        <v>2332</v>
      </c>
      <c r="I3556">
        <v>418.32</v>
      </c>
      <c r="J3556">
        <v>7</v>
      </c>
      <c r="K3556">
        <v>117.13</v>
      </c>
    </row>
    <row r="3557" spans="1:11" ht="16.5" x14ac:dyDescent="0.3">
      <c r="A3557" s="1">
        <v>42319</v>
      </c>
      <c r="B3557" s="5">
        <f>YEAR(Table1[[#This Row],[Order Date]])</f>
        <v>2015</v>
      </c>
      <c r="C3557" s="5">
        <f>MONTH(Table1[[#This Row],[Order Date]])</f>
        <v>11</v>
      </c>
      <c r="D3557" t="s">
        <v>1886</v>
      </c>
      <c r="E3557" t="s">
        <v>110</v>
      </c>
      <c r="F3557" t="s">
        <v>11</v>
      </c>
      <c r="G3557" t="s">
        <v>92</v>
      </c>
      <c r="H3557" t="s">
        <v>114</v>
      </c>
      <c r="I3557">
        <v>123.86</v>
      </c>
      <c r="J3557">
        <v>2</v>
      </c>
      <c r="K3557">
        <v>46.79</v>
      </c>
    </row>
    <row r="3558" spans="1:11" ht="16.5" x14ac:dyDescent="0.3">
      <c r="A3558" s="1">
        <v>42320</v>
      </c>
      <c r="B3558" s="5">
        <f>YEAR(Table1[[#This Row],[Order Date]])</f>
        <v>2015</v>
      </c>
      <c r="C3558" s="5">
        <f>MONTH(Table1[[#This Row],[Order Date]])</f>
        <v>11</v>
      </c>
      <c r="D3558" t="s">
        <v>1638</v>
      </c>
      <c r="E3558" t="s">
        <v>27</v>
      </c>
      <c r="F3558" t="s">
        <v>11</v>
      </c>
      <c r="G3558" t="s">
        <v>12</v>
      </c>
      <c r="H3558" t="s">
        <v>619</v>
      </c>
      <c r="I3558">
        <v>15.7</v>
      </c>
      <c r="J3558">
        <v>5</v>
      </c>
      <c r="K3558">
        <v>7.07</v>
      </c>
    </row>
    <row r="3559" spans="1:11" ht="16.5" x14ac:dyDescent="0.3">
      <c r="A3559" s="1">
        <v>42320</v>
      </c>
      <c r="B3559" s="5">
        <f>YEAR(Table1[[#This Row],[Order Date]])</f>
        <v>2015</v>
      </c>
      <c r="C3559" s="5">
        <f>MONTH(Table1[[#This Row],[Order Date]])</f>
        <v>11</v>
      </c>
      <c r="D3559" t="s">
        <v>443</v>
      </c>
      <c r="E3559" t="s">
        <v>123</v>
      </c>
      <c r="F3559" t="s">
        <v>11</v>
      </c>
      <c r="G3559" t="s">
        <v>24</v>
      </c>
      <c r="H3559" t="s">
        <v>706</v>
      </c>
      <c r="I3559">
        <v>11.76</v>
      </c>
      <c r="J3559">
        <v>5</v>
      </c>
      <c r="K3559">
        <v>1.32</v>
      </c>
    </row>
    <row r="3560" spans="1:11" ht="16.5" x14ac:dyDescent="0.3">
      <c r="A3560" s="1">
        <v>42320</v>
      </c>
      <c r="B3560" s="5">
        <f>YEAR(Table1[[#This Row],[Order Date]])</f>
        <v>2015</v>
      </c>
      <c r="C3560" s="5">
        <f>MONTH(Table1[[#This Row],[Order Date]])</f>
        <v>11</v>
      </c>
      <c r="D3560" t="s">
        <v>443</v>
      </c>
      <c r="E3560" t="s">
        <v>123</v>
      </c>
      <c r="F3560" t="s">
        <v>11</v>
      </c>
      <c r="G3560" t="s">
        <v>20</v>
      </c>
      <c r="H3560" t="s">
        <v>184</v>
      </c>
      <c r="I3560">
        <v>5.24</v>
      </c>
      <c r="J3560">
        <v>2</v>
      </c>
      <c r="K3560">
        <v>-4.0199999999999996</v>
      </c>
    </row>
    <row r="3561" spans="1:11" ht="16.5" x14ac:dyDescent="0.3">
      <c r="A3561" s="1">
        <v>42320</v>
      </c>
      <c r="B3561" s="5">
        <f>YEAR(Table1[[#This Row],[Order Date]])</f>
        <v>2015</v>
      </c>
      <c r="C3561" s="5">
        <f>MONTH(Table1[[#This Row],[Order Date]])</f>
        <v>11</v>
      </c>
      <c r="D3561" t="s">
        <v>443</v>
      </c>
      <c r="E3561" t="s">
        <v>123</v>
      </c>
      <c r="F3561" t="s">
        <v>11</v>
      </c>
      <c r="G3561" t="s">
        <v>20</v>
      </c>
      <c r="H3561" t="s">
        <v>1160</v>
      </c>
      <c r="I3561">
        <v>4.66</v>
      </c>
      <c r="J3561">
        <v>3</v>
      </c>
      <c r="K3561">
        <v>-3.73</v>
      </c>
    </row>
    <row r="3562" spans="1:11" ht="16.5" x14ac:dyDescent="0.3">
      <c r="A3562" s="1">
        <v>42320</v>
      </c>
      <c r="B3562" s="5">
        <f>YEAR(Table1[[#This Row],[Order Date]])</f>
        <v>2015</v>
      </c>
      <c r="C3562" s="5">
        <f>MONTH(Table1[[#This Row],[Order Date]])</f>
        <v>11</v>
      </c>
      <c r="D3562" t="s">
        <v>443</v>
      </c>
      <c r="E3562" t="s">
        <v>123</v>
      </c>
      <c r="F3562" t="s">
        <v>34</v>
      </c>
      <c r="G3562" t="s">
        <v>35</v>
      </c>
      <c r="H3562" t="s">
        <v>1435</v>
      </c>
      <c r="I3562">
        <v>523.91999999999996</v>
      </c>
      <c r="J3562">
        <v>5</v>
      </c>
      <c r="K3562">
        <v>-72.040000000000006</v>
      </c>
    </row>
    <row r="3563" spans="1:11" ht="16.5" x14ac:dyDescent="0.3">
      <c r="A3563" s="1">
        <v>42320</v>
      </c>
      <c r="B3563" s="5">
        <f>YEAR(Table1[[#This Row],[Order Date]])</f>
        <v>2015</v>
      </c>
      <c r="C3563" s="5">
        <f>MONTH(Table1[[#This Row],[Order Date]])</f>
        <v>11</v>
      </c>
      <c r="D3563" t="s">
        <v>443</v>
      </c>
      <c r="E3563" t="s">
        <v>123</v>
      </c>
      <c r="F3563" t="s">
        <v>39</v>
      </c>
      <c r="G3563" t="s">
        <v>40</v>
      </c>
      <c r="H3563" t="s">
        <v>720</v>
      </c>
      <c r="I3563">
        <v>100.79</v>
      </c>
      <c r="J3563">
        <v>1</v>
      </c>
      <c r="K3563">
        <v>10.08</v>
      </c>
    </row>
    <row r="3564" spans="1:11" ht="16.5" x14ac:dyDescent="0.3">
      <c r="A3564" s="1">
        <v>42320</v>
      </c>
      <c r="B3564" s="5">
        <f>YEAR(Table1[[#This Row],[Order Date]])</f>
        <v>2015</v>
      </c>
      <c r="C3564" s="5">
        <f>MONTH(Table1[[#This Row],[Order Date]])</f>
        <v>11</v>
      </c>
      <c r="D3564" t="s">
        <v>443</v>
      </c>
      <c r="E3564" t="s">
        <v>123</v>
      </c>
      <c r="F3564" t="s">
        <v>34</v>
      </c>
      <c r="G3564" t="s">
        <v>35</v>
      </c>
      <c r="H3564" t="s">
        <v>265</v>
      </c>
      <c r="I3564">
        <v>146.13999999999999</v>
      </c>
      <c r="J3564">
        <v>3</v>
      </c>
      <c r="K3564">
        <v>16.440000000000001</v>
      </c>
    </row>
    <row r="3565" spans="1:11" ht="16.5" x14ac:dyDescent="0.3">
      <c r="A3565" s="1">
        <v>42320</v>
      </c>
      <c r="B3565" s="5">
        <f>YEAR(Table1[[#This Row],[Order Date]])</f>
        <v>2015</v>
      </c>
      <c r="C3565" s="5">
        <f>MONTH(Table1[[#This Row],[Order Date]])</f>
        <v>11</v>
      </c>
      <c r="D3565" t="s">
        <v>1310</v>
      </c>
      <c r="E3565" t="s">
        <v>10</v>
      </c>
      <c r="F3565" t="s">
        <v>11</v>
      </c>
      <c r="G3565" t="s">
        <v>18</v>
      </c>
      <c r="H3565" t="s">
        <v>267</v>
      </c>
      <c r="I3565">
        <v>64.78</v>
      </c>
      <c r="J3565">
        <v>1</v>
      </c>
      <c r="K3565">
        <v>-14.58</v>
      </c>
    </row>
    <row r="3566" spans="1:11" ht="16.5" x14ac:dyDescent="0.3">
      <c r="A3566" s="1">
        <v>42320</v>
      </c>
      <c r="B3566" s="5">
        <f>YEAR(Table1[[#This Row],[Order Date]])</f>
        <v>2015</v>
      </c>
      <c r="C3566" s="5">
        <f>MONTH(Table1[[#This Row],[Order Date]])</f>
        <v>11</v>
      </c>
      <c r="D3566" t="s">
        <v>1310</v>
      </c>
      <c r="E3566" t="s">
        <v>10</v>
      </c>
      <c r="F3566" t="s">
        <v>11</v>
      </c>
      <c r="G3566" t="s">
        <v>12</v>
      </c>
      <c r="H3566" t="s">
        <v>331</v>
      </c>
      <c r="I3566">
        <v>15.55</v>
      </c>
      <c r="J3566">
        <v>3</v>
      </c>
      <c r="K3566">
        <v>5.64</v>
      </c>
    </row>
    <row r="3567" spans="1:11" ht="16.5" x14ac:dyDescent="0.3">
      <c r="A3567" s="1">
        <v>42320</v>
      </c>
      <c r="B3567" s="5">
        <f>YEAR(Table1[[#This Row],[Order Date]])</f>
        <v>2015</v>
      </c>
      <c r="C3567" s="5">
        <f>MONTH(Table1[[#This Row],[Order Date]])</f>
        <v>11</v>
      </c>
      <c r="D3567" t="s">
        <v>1310</v>
      </c>
      <c r="E3567" t="s">
        <v>10</v>
      </c>
      <c r="F3567" t="s">
        <v>11</v>
      </c>
      <c r="G3567" t="s">
        <v>63</v>
      </c>
      <c r="H3567" t="s">
        <v>2264</v>
      </c>
      <c r="I3567">
        <v>223.89</v>
      </c>
      <c r="J3567">
        <v>7</v>
      </c>
      <c r="K3567">
        <v>69.97</v>
      </c>
    </row>
    <row r="3568" spans="1:11" ht="16.5" x14ac:dyDescent="0.3">
      <c r="A3568" s="1">
        <v>42320</v>
      </c>
      <c r="B3568" s="5">
        <f>YEAR(Table1[[#This Row],[Order Date]])</f>
        <v>2015</v>
      </c>
      <c r="C3568" s="5">
        <f>MONTH(Table1[[#This Row],[Order Date]])</f>
        <v>11</v>
      </c>
      <c r="D3568" t="s">
        <v>2017</v>
      </c>
      <c r="E3568" t="s">
        <v>149</v>
      </c>
      <c r="F3568" t="s">
        <v>11</v>
      </c>
      <c r="G3568" t="s">
        <v>63</v>
      </c>
      <c r="H3568" t="s">
        <v>64</v>
      </c>
      <c r="I3568">
        <v>15.56</v>
      </c>
      <c r="J3568">
        <v>2</v>
      </c>
      <c r="K3568">
        <v>7.31</v>
      </c>
    </row>
    <row r="3569" spans="1:11" ht="16.5" x14ac:dyDescent="0.3">
      <c r="A3569" s="1">
        <v>42321</v>
      </c>
      <c r="B3569" s="5">
        <f>YEAR(Table1[[#This Row],[Order Date]])</f>
        <v>2015</v>
      </c>
      <c r="C3569" s="5">
        <f>MONTH(Table1[[#This Row],[Order Date]])</f>
        <v>11</v>
      </c>
      <c r="D3569" t="s">
        <v>2060</v>
      </c>
      <c r="E3569" t="s">
        <v>278</v>
      </c>
      <c r="F3569" t="s">
        <v>39</v>
      </c>
      <c r="G3569" t="s">
        <v>52</v>
      </c>
      <c r="H3569" t="s">
        <v>2309</v>
      </c>
      <c r="I3569">
        <v>238.9</v>
      </c>
      <c r="J3569">
        <v>6</v>
      </c>
      <c r="K3569">
        <v>-26.88</v>
      </c>
    </row>
    <row r="3570" spans="1:11" ht="16.5" x14ac:dyDescent="0.3">
      <c r="A3570" s="1">
        <v>42321</v>
      </c>
      <c r="B3570" s="5">
        <f>YEAR(Table1[[#This Row],[Order Date]])</f>
        <v>2015</v>
      </c>
      <c r="C3570" s="5">
        <f>MONTH(Table1[[#This Row],[Order Date]])</f>
        <v>11</v>
      </c>
      <c r="D3570" t="s">
        <v>2060</v>
      </c>
      <c r="E3570" t="s">
        <v>278</v>
      </c>
      <c r="F3570" t="s">
        <v>34</v>
      </c>
      <c r="G3570" t="s">
        <v>47</v>
      </c>
      <c r="H3570" t="s">
        <v>1276</v>
      </c>
      <c r="I3570">
        <v>102.36</v>
      </c>
      <c r="J3570">
        <v>3</v>
      </c>
      <c r="K3570">
        <v>-3.84</v>
      </c>
    </row>
    <row r="3571" spans="1:11" ht="16.5" x14ac:dyDescent="0.3">
      <c r="A3571" s="1">
        <v>42321</v>
      </c>
      <c r="B3571" s="5">
        <f>YEAR(Table1[[#This Row],[Order Date]])</f>
        <v>2015</v>
      </c>
      <c r="C3571" s="5">
        <f>MONTH(Table1[[#This Row],[Order Date]])</f>
        <v>11</v>
      </c>
      <c r="D3571" t="s">
        <v>2060</v>
      </c>
      <c r="E3571" t="s">
        <v>278</v>
      </c>
      <c r="F3571" t="s">
        <v>11</v>
      </c>
      <c r="G3571" t="s">
        <v>20</v>
      </c>
      <c r="H3571" t="s">
        <v>485</v>
      </c>
      <c r="I3571">
        <v>36.880000000000003</v>
      </c>
      <c r="J3571">
        <v>3</v>
      </c>
      <c r="K3571">
        <v>-25.82</v>
      </c>
    </row>
    <row r="3572" spans="1:11" ht="16.5" x14ac:dyDescent="0.3">
      <c r="A3572" s="1">
        <v>42321</v>
      </c>
      <c r="B3572" s="5">
        <f>YEAR(Table1[[#This Row],[Order Date]])</f>
        <v>2015</v>
      </c>
      <c r="C3572" s="5">
        <f>MONTH(Table1[[#This Row],[Order Date]])</f>
        <v>11</v>
      </c>
      <c r="D3572" t="s">
        <v>1652</v>
      </c>
      <c r="E3572" t="s">
        <v>245</v>
      </c>
      <c r="F3572" t="s">
        <v>11</v>
      </c>
      <c r="G3572" t="s">
        <v>12</v>
      </c>
      <c r="H3572" t="s">
        <v>2333</v>
      </c>
      <c r="I3572">
        <v>115.3</v>
      </c>
      <c r="J3572">
        <v>3</v>
      </c>
      <c r="K3572">
        <v>40.35</v>
      </c>
    </row>
    <row r="3573" spans="1:11" ht="16.5" x14ac:dyDescent="0.3">
      <c r="A3573" s="1">
        <v>42321</v>
      </c>
      <c r="B3573" s="5">
        <f>YEAR(Table1[[#This Row],[Order Date]])</f>
        <v>2015</v>
      </c>
      <c r="C3573" s="5">
        <f>MONTH(Table1[[#This Row],[Order Date]])</f>
        <v>11</v>
      </c>
      <c r="D3573" t="s">
        <v>1012</v>
      </c>
      <c r="E3573" t="s">
        <v>59</v>
      </c>
      <c r="F3573" t="s">
        <v>39</v>
      </c>
      <c r="G3573" t="s">
        <v>40</v>
      </c>
      <c r="H3573" t="s">
        <v>1114</v>
      </c>
      <c r="I3573">
        <v>377.97</v>
      </c>
      <c r="J3573">
        <v>3</v>
      </c>
      <c r="K3573">
        <v>94.49</v>
      </c>
    </row>
    <row r="3574" spans="1:11" ht="16.5" x14ac:dyDescent="0.3">
      <c r="A3574" s="1">
        <v>42321</v>
      </c>
      <c r="B3574" s="5">
        <f>YEAR(Table1[[#This Row],[Order Date]])</f>
        <v>2015</v>
      </c>
      <c r="C3574" s="5">
        <f>MONTH(Table1[[#This Row],[Order Date]])</f>
        <v>11</v>
      </c>
      <c r="D3574" t="s">
        <v>1012</v>
      </c>
      <c r="E3574" t="s">
        <v>59</v>
      </c>
      <c r="F3574" t="s">
        <v>11</v>
      </c>
      <c r="G3574" t="s">
        <v>12</v>
      </c>
      <c r="H3574" t="s">
        <v>700</v>
      </c>
      <c r="I3574">
        <v>42.28</v>
      </c>
      <c r="J3574">
        <v>7</v>
      </c>
      <c r="K3574">
        <v>19.87</v>
      </c>
    </row>
    <row r="3575" spans="1:11" ht="16.5" x14ac:dyDescent="0.3">
      <c r="A3575" s="1">
        <v>42321</v>
      </c>
      <c r="B3575" s="5">
        <f>YEAR(Table1[[#This Row],[Order Date]])</f>
        <v>2015</v>
      </c>
      <c r="C3575" s="5">
        <f>MONTH(Table1[[#This Row],[Order Date]])</f>
        <v>11</v>
      </c>
      <c r="D3575" t="s">
        <v>1012</v>
      </c>
      <c r="E3575" t="s">
        <v>59</v>
      </c>
      <c r="F3575" t="s">
        <v>34</v>
      </c>
      <c r="G3575" t="s">
        <v>74</v>
      </c>
      <c r="H3575" t="s">
        <v>644</v>
      </c>
      <c r="I3575">
        <v>299.97000000000003</v>
      </c>
      <c r="J3575">
        <v>3</v>
      </c>
      <c r="K3575">
        <v>56.99</v>
      </c>
    </row>
    <row r="3576" spans="1:11" ht="16.5" x14ac:dyDescent="0.3">
      <c r="A3576" s="1">
        <v>42321</v>
      </c>
      <c r="B3576" s="5">
        <f>YEAR(Table1[[#This Row],[Order Date]])</f>
        <v>2015</v>
      </c>
      <c r="C3576" s="5">
        <f>MONTH(Table1[[#This Row],[Order Date]])</f>
        <v>11</v>
      </c>
      <c r="D3576" t="s">
        <v>1012</v>
      </c>
      <c r="E3576" t="s">
        <v>59</v>
      </c>
      <c r="F3576" t="s">
        <v>39</v>
      </c>
      <c r="G3576" t="s">
        <v>40</v>
      </c>
      <c r="H3576" t="s">
        <v>415</v>
      </c>
      <c r="I3576">
        <v>89.98</v>
      </c>
      <c r="J3576">
        <v>2</v>
      </c>
      <c r="K3576">
        <v>43.19</v>
      </c>
    </row>
    <row r="3577" spans="1:11" ht="16.5" x14ac:dyDescent="0.3">
      <c r="A3577" s="1">
        <v>42321</v>
      </c>
      <c r="B3577" s="5">
        <f>YEAR(Table1[[#This Row],[Order Date]])</f>
        <v>2015</v>
      </c>
      <c r="C3577" s="5">
        <f>MONTH(Table1[[#This Row],[Order Date]])</f>
        <v>11</v>
      </c>
      <c r="D3577" t="s">
        <v>887</v>
      </c>
      <c r="E3577" t="s">
        <v>15</v>
      </c>
      <c r="F3577" t="s">
        <v>34</v>
      </c>
      <c r="G3577" t="s">
        <v>47</v>
      </c>
      <c r="H3577" t="s">
        <v>2051</v>
      </c>
      <c r="I3577">
        <v>17.5</v>
      </c>
      <c r="J3577">
        <v>9</v>
      </c>
      <c r="K3577">
        <v>-7.44</v>
      </c>
    </row>
    <row r="3578" spans="1:11" ht="16.5" x14ac:dyDescent="0.3">
      <c r="A3578" s="1">
        <v>42321</v>
      </c>
      <c r="B3578" s="5">
        <f>YEAR(Table1[[#This Row],[Order Date]])</f>
        <v>2015</v>
      </c>
      <c r="C3578" s="5">
        <f>MONTH(Table1[[#This Row],[Order Date]])</f>
        <v>11</v>
      </c>
      <c r="D3578" t="s">
        <v>889</v>
      </c>
      <c r="E3578" t="s">
        <v>129</v>
      </c>
      <c r="F3578" t="s">
        <v>11</v>
      </c>
      <c r="G3578" t="s">
        <v>12</v>
      </c>
      <c r="H3578" t="s">
        <v>2334</v>
      </c>
      <c r="I3578">
        <v>63.77</v>
      </c>
      <c r="J3578">
        <v>7</v>
      </c>
      <c r="K3578">
        <v>28.7</v>
      </c>
    </row>
    <row r="3579" spans="1:11" ht="16.5" x14ac:dyDescent="0.3">
      <c r="A3579" s="1">
        <v>42321</v>
      </c>
      <c r="B3579" s="5">
        <f>YEAR(Table1[[#This Row],[Order Date]])</f>
        <v>2015</v>
      </c>
      <c r="C3579" s="5">
        <f>MONTH(Table1[[#This Row],[Order Date]])</f>
        <v>11</v>
      </c>
      <c r="D3579" t="s">
        <v>889</v>
      </c>
      <c r="E3579" t="s">
        <v>129</v>
      </c>
      <c r="F3579" t="s">
        <v>39</v>
      </c>
      <c r="G3579" t="s">
        <v>40</v>
      </c>
      <c r="H3579" t="s">
        <v>1305</v>
      </c>
      <c r="I3579">
        <v>50.97</v>
      </c>
      <c r="J3579">
        <v>3</v>
      </c>
      <c r="K3579">
        <v>13.25</v>
      </c>
    </row>
    <row r="3580" spans="1:11" ht="16.5" x14ac:dyDescent="0.3">
      <c r="A3580" s="1">
        <v>42321</v>
      </c>
      <c r="B3580" s="5">
        <f>YEAR(Table1[[#This Row],[Order Date]])</f>
        <v>2015</v>
      </c>
      <c r="C3580" s="5">
        <f>MONTH(Table1[[#This Row],[Order Date]])</f>
        <v>11</v>
      </c>
      <c r="D3580" t="s">
        <v>889</v>
      </c>
      <c r="E3580" t="s">
        <v>129</v>
      </c>
      <c r="F3580" t="s">
        <v>11</v>
      </c>
      <c r="G3580" t="s">
        <v>12</v>
      </c>
      <c r="H3580" t="s">
        <v>2333</v>
      </c>
      <c r="I3580">
        <v>96.08</v>
      </c>
      <c r="J3580">
        <v>2</v>
      </c>
      <c r="K3580">
        <v>46.12</v>
      </c>
    </row>
    <row r="3581" spans="1:11" ht="16.5" x14ac:dyDescent="0.3">
      <c r="A3581" s="1">
        <v>42321</v>
      </c>
      <c r="B3581" s="5">
        <f>YEAR(Table1[[#This Row],[Order Date]])</f>
        <v>2015</v>
      </c>
      <c r="C3581" s="5">
        <f>MONTH(Table1[[#This Row],[Order Date]])</f>
        <v>11</v>
      </c>
      <c r="D3581" t="s">
        <v>554</v>
      </c>
      <c r="E3581" t="s">
        <v>120</v>
      </c>
      <c r="F3581" t="s">
        <v>11</v>
      </c>
      <c r="G3581" t="s">
        <v>18</v>
      </c>
      <c r="H3581" t="s">
        <v>2335</v>
      </c>
      <c r="I3581">
        <v>84.96</v>
      </c>
      <c r="J3581">
        <v>6</v>
      </c>
      <c r="K3581">
        <v>6.37</v>
      </c>
    </row>
    <row r="3582" spans="1:11" ht="16.5" x14ac:dyDescent="0.3">
      <c r="A3582" s="1">
        <v>42321</v>
      </c>
      <c r="B3582" s="5">
        <f>YEAR(Table1[[#This Row],[Order Date]])</f>
        <v>2015</v>
      </c>
      <c r="C3582" s="5">
        <f>MONTH(Table1[[#This Row],[Order Date]])</f>
        <v>11</v>
      </c>
      <c r="D3582" t="s">
        <v>951</v>
      </c>
      <c r="E3582" t="s">
        <v>515</v>
      </c>
      <c r="F3582" t="s">
        <v>39</v>
      </c>
      <c r="G3582" t="s">
        <v>40</v>
      </c>
      <c r="H3582" t="s">
        <v>1878</v>
      </c>
      <c r="I3582">
        <v>339.96</v>
      </c>
      <c r="J3582">
        <v>5</v>
      </c>
      <c r="K3582">
        <v>42.5</v>
      </c>
    </row>
    <row r="3583" spans="1:11" ht="16.5" x14ac:dyDescent="0.3">
      <c r="A3583" s="1">
        <v>42321</v>
      </c>
      <c r="B3583" s="5">
        <f>YEAR(Table1[[#This Row],[Order Date]])</f>
        <v>2015</v>
      </c>
      <c r="C3583" s="5">
        <f>MONTH(Table1[[#This Row],[Order Date]])</f>
        <v>11</v>
      </c>
      <c r="D3583" t="s">
        <v>951</v>
      </c>
      <c r="E3583" t="s">
        <v>515</v>
      </c>
      <c r="F3583" t="s">
        <v>34</v>
      </c>
      <c r="G3583" t="s">
        <v>47</v>
      </c>
      <c r="H3583" t="s">
        <v>2129</v>
      </c>
      <c r="I3583">
        <v>63.98</v>
      </c>
      <c r="J3583">
        <v>7</v>
      </c>
      <c r="K3583">
        <v>21.75</v>
      </c>
    </row>
    <row r="3584" spans="1:11" ht="16.5" x14ac:dyDescent="0.3">
      <c r="A3584" s="1">
        <v>42321</v>
      </c>
      <c r="B3584" s="5">
        <f>YEAR(Table1[[#This Row],[Order Date]])</f>
        <v>2015</v>
      </c>
      <c r="C3584" s="5">
        <f>MONTH(Table1[[#This Row],[Order Date]])</f>
        <v>11</v>
      </c>
      <c r="D3584" t="s">
        <v>2156</v>
      </c>
      <c r="E3584" t="s">
        <v>123</v>
      </c>
      <c r="F3584" t="s">
        <v>11</v>
      </c>
      <c r="G3584" t="s">
        <v>20</v>
      </c>
      <c r="H3584" t="s">
        <v>269</v>
      </c>
      <c r="I3584">
        <v>121.1</v>
      </c>
      <c r="J3584">
        <v>6</v>
      </c>
      <c r="K3584">
        <v>-100.92</v>
      </c>
    </row>
    <row r="3585" spans="1:11" ht="16.5" x14ac:dyDescent="0.3">
      <c r="A3585" s="1">
        <v>42321</v>
      </c>
      <c r="B3585" s="5">
        <f>YEAR(Table1[[#This Row],[Order Date]])</f>
        <v>2015</v>
      </c>
      <c r="C3585" s="5">
        <f>MONTH(Table1[[#This Row],[Order Date]])</f>
        <v>11</v>
      </c>
      <c r="D3585" t="s">
        <v>2156</v>
      </c>
      <c r="E3585" t="s">
        <v>123</v>
      </c>
      <c r="F3585" t="s">
        <v>39</v>
      </c>
      <c r="G3585" t="s">
        <v>52</v>
      </c>
      <c r="H3585" t="s">
        <v>1526</v>
      </c>
      <c r="I3585">
        <v>111.96</v>
      </c>
      <c r="J3585">
        <v>5</v>
      </c>
      <c r="K3585">
        <v>-1.4</v>
      </c>
    </row>
    <row r="3586" spans="1:11" ht="16.5" x14ac:dyDescent="0.3">
      <c r="A3586" s="1">
        <v>42321</v>
      </c>
      <c r="B3586" s="5">
        <f>YEAR(Table1[[#This Row],[Order Date]])</f>
        <v>2015</v>
      </c>
      <c r="C3586" s="5">
        <f>MONTH(Table1[[#This Row],[Order Date]])</f>
        <v>11</v>
      </c>
      <c r="D3586" t="s">
        <v>1546</v>
      </c>
      <c r="E3586" t="s">
        <v>10</v>
      </c>
      <c r="F3586" t="s">
        <v>34</v>
      </c>
      <c r="G3586" t="s">
        <v>74</v>
      </c>
      <c r="H3586" t="s">
        <v>1930</v>
      </c>
      <c r="I3586">
        <v>614</v>
      </c>
      <c r="J3586">
        <v>3</v>
      </c>
      <c r="K3586">
        <v>-18.059999999999999</v>
      </c>
    </row>
    <row r="3587" spans="1:11" ht="16.5" x14ac:dyDescent="0.3">
      <c r="A3587" s="1">
        <v>42321</v>
      </c>
      <c r="B3587" s="5">
        <f>YEAR(Table1[[#This Row],[Order Date]])</f>
        <v>2015</v>
      </c>
      <c r="C3587" s="5">
        <f>MONTH(Table1[[#This Row],[Order Date]])</f>
        <v>11</v>
      </c>
      <c r="D3587" t="s">
        <v>1121</v>
      </c>
      <c r="E3587" t="s">
        <v>27</v>
      </c>
      <c r="F3587" t="s">
        <v>11</v>
      </c>
      <c r="G3587" t="s">
        <v>20</v>
      </c>
      <c r="H3587" t="s">
        <v>1599</v>
      </c>
      <c r="I3587">
        <v>9.8699999999999992</v>
      </c>
      <c r="J3587">
        <v>2</v>
      </c>
      <c r="K3587">
        <v>3.46</v>
      </c>
    </row>
    <row r="3588" spans="1:11" ht="16.5" x14ac:dyDescent="0.3">
      <c r="A3588" s="1">
        <v>42321</v>
      </c>
      <c r="B3588" s="5">
        <f>YEAR(Table1[[#This Row],[Order Date]])</f>
        <v>2015</v>
      </c>
      <c r="C3588" s="5">
        <f>MONTH(Table1[[#This Row],[Order Date]])</f>
        <v>11</v>
      </c>
      <c r="D3588" t="s">
        <v>1121</v>
      </c>
      <c r="E3588" t="s">
        <v>27</v>
      </c>
      <c r="F3588" t="s">
        <v>34</v>
      </c>
      <c r="G3588" t="s">
        <v>74</v>
      </c>
      <c r="H3588" t="s">
        <v>2093</v>
      </c>
      <c r="I3588">
        <v>683.33</v>
      </c>
      <c r="J3588">
        <v>4</v>
      </c>
      <c r="K3588">
        <v>-40.200000000000003</v>
      </c>
    </row>
    <row r="3589" spans="1:11" ht="16.5" x14ac:dyDescent="0.3">
      <c r="A3589" s="1">
        <v>42321</v>
      </c>
      <c r="B3589" s="5">
        <f>YEAR(Table1[[#This Row],[Order Date]])</f>
        <v>2015</v>
      </c>
      <c r="C3589" s="5">
        <f>MONTH(Table1[[#This Row],[Order Date]])</f>
        <v>11</v>
      </c>
      <c r="D3589" t="s">
        <v>1121</v>
      </c>
      <c r="E3589" t="s">
        <v>27</v>
      </c>
      <c r="F3589" t="s">
        <v>11</v>
      </c>
      <c r="G3589" t="s">
        <v>12</v>
      </c>
      <c r="H3589" t="s">
        <v>1308</v>
      </c>
      <c r="I3589">
        <v>29.96</v>
      </c>
      <c r="J3589">
        <v>7</v>
      </c>
      <c r="K3589">
        <v>13.48</v>
      </c>
    </row>
    <row r="3590" spans="1:11" ht="16.5" x14ac:dyDescent="0.3">
      <c r="A3590" s="1">
        <v>42322</v>
      </c>
      <c r="B3590" s="5">
        <f>YEAR(Table1[[#This Row],[Order Date]])</f>
        <v>2015</v>
      </c>
      <c r="C3590" s="5">
        <f>MONTH(Table1[[#This Row],[Order Date]])</f>
        <v>11</v>
      </c>
      <c r="D3590" t="s">
        <v>734</v>
      </c>
      <c r="E3590" t="s">
        <v>149</v>
      </c>
      <c r="F3590" t="s">
        <v>39</v>
      </c>
      <c r="G3590" t="s">
        <v>52</v>
      </c>
      <c r="H3590" t="s">
        <v>673</v>
      </c>
      <c r="I3590">
        <v>37.6</v>
      </c>
      <c r="J3590">
        <v>2</v>
      </c>
      <c r="K3590">
        <v>2.2599999999999998</v>
      </c>
    </row>
    <row r="3591" spans="1:11" ht="16.5" x14ac:dyDescent="0.3">
      <c r="A3591" s="1">
        <v>42322</v>
      </c>
      <c r="B3591" s="5">
        <f>YEAR(Table1[[#This Row],[Order Date]])</f>
        <v>2015</v>
      </c>
      <c r="C3591" s="5">
        <f>MONTH(Table1[[#This Row],[Order Date]])</f>
        <v>11</v>
      </c>
      <c r="D3591" t="s">
        <v>734</v>
      </c>
      <c r="E3591" t="s">
        <v>149</v>
      </c>
      <c r="F3591" t="s">
        <v>39</v>
      </c>
      <c r="G3591" t="s">
        <v>52</v>
      </c>
      <c r="H3591" t="s">
        <v>1737</v>
      </c>
      <c r="I3591">
        <v>59.9</v>
      </c>
      <c r="J3591">
        <v>2</v>
      </c>
      <c r="K3591">
        <v>23.96</v>
      </c>
    </row>
    <row r="3592" spans="1:11" ht="16.5" x14ac:dyDescent="0.3">
      <c r="A3592" s="1">
        <v>42322</v>
      </c>
      <c r="B3592" s="5">
        <f>YEAR(Table1[[#This Row],[Order Date]])</f>
        <v>2015</v>
      </c>
      <c r="C3592" s="5">
        <f>MONTH(Table1[[#This Row],[Order Date]])</f>
        <v>11</v>
      </c>
      <c r="D3592" t="s">
        <v>734</v>
      </c>
      <c r="E3592" t="s">
        <v>149</v>
      </c>
      <c r="F3592" t="s">
        <v>11</v>
      </c>
      <c r="G3592" t="s">
        <v>12</v>
      </c>
      <c r="H3592" t="s">
        <v>1887</v>
      </c>
      <c r="I3592">
        <v>37</v>
      </c>
      <c r="J3592">
        <v>5</v>
      </c>
      <c r="K3592">
        <v>16.649999999999999</v>
      </c>
    </row>
    <row r="3593" spans="1:11" ht="16.5" x14ac:dyDescent="0.3">
      <c r="A3593" s="1">
        <v>42322</v>
      </c>
      <c r="B3593" s="5">
        <f>YEAR(Table1[[#This Row],[Order Date]])</f>
        <v>2015</v>
      </c>
      <c r="C3593" s="5">
        <f>MONTH(Table1[[#This Row],[Order Date]])</f>
        <v>11</v>
      </c>
      <c r="D3593" t="s">
        <v>734</v>
      </c>
      <c r="E3593" t="s">
        <v>55</v>
      </c>
      <c r="F3593" t="s">
        <v>11</v>
      </c>
      <c r="G3593" t="s">
        <v>63</v>
      </c>
      <c r="H3593" t="s">
        <v>65</v>
      </c>
      <c r="I3593">
        <v>33.96</v>
      </c>
      <c r="J3593">
        <v>2</v>
      </c>
      <c r="K3593">
        <v>16.98</v>
      </c>
    </row>
    <row r="3594" spans="1:11" ht="16.5" x14ac:dyDescent="0.3">
      <c r="A3594" s="1">
        <v>42322</v>
      </c>
      <c r="B3594" s="5">
        <f>YEAR(Table1[[#This Row],[Order Date]])</f>
        <v>2015</v>
      </c>
      <c r="C3594" s="5">
        <f>MONTH(Table1[[#This Row],[Order Date]])</f>
        <v>11</v>
      </c>
      <c r="D3594" t="s">
        <v>734</v>
      </c>
      <c r="E3594" t="s">
        <v>55</v>
      </c>
      <c r="F3594" t="s">
        <v>11</v>
      </c>
      <c r="G3594" t="s">
        <v>92</v>
      </c>
      <c r="H3594" t="s">
        <v>2336</v>
      </c>
      <c r="I3594">
        <v>826.11</v>
      </c>
      <c r="J3594">
        <v>3</v>
      </c>
      <c r="K3594">
        <v>322.18</v>
      </c>
    </row>
    <row r="3595" spans="1:11" ht="16.5" x14ac:dyDescent="0.3">
      <c r="A3595" s="1">
        <v>42322</v>
      </c>
      <c r="B3595" s="5">
        <f>YEAR(Table1[[#This Row],[Order Date]])</f>
        <v>2015</v>
      </c>
      <c r="C3595" s="5">
        <f>MONTH(Table1[[#This Row],[Order Date]])</f>
        <v>11</v>
      </c>
      <c r="D3595" t="s">
        <v>26</v>
      </c>
      <c r="E3595" t="s">
        <v>59</v>
      </c>
      <c r="F3595" t="s">
        <v>34</v>
      </c>
      <c r="G3595" t="s">
        <v>47</v>
      </c>
      <c r="H3595" t="s">
        <v>546</v>
      </c>
      <c r="I3595">
        <v>76.14</v>
      </c>
      <c r="J3595">
        <v>3</v>
      </c>
      <c r="K3595">
        <v>26.65</v>
      </c>
    </row>
    <row r="3596" spans="1:11" ht="16.5" x14ac:dyDescent="0.3">
      <c r="A3596" s="1">
        <v>42322</v>
      </c>
      <c r="B3596" s="5">
        <f>YEAR(Table1[[#This Row],[Order Date]])</f>
        <v>2015</v>
      </c>
      <c r="C3596" s="5">
        <f>MONTH(Table1[[#This Row],[Order Date]])</f>
        <v>11</v>
      </c>
      <c r="D3596" t="s">
        <v>26</v>
      </c>
      <c r="E3596" t="s">
        <v>59</v>
      </c>
      <c r="F3596" t="s">
        <v>11</v>
      </c>
      <c r="G3596" t="s">
        <v>20</v>
      </c>
      <c r="H3596" t="s">
        <v>1523</v>
      </c>
      <c r="I3596">
        <v>19.96</v>
      </c>
      <c r="J3596">
        <v>2</v>
      </c>
      <c r="K3596">
        <v>9.3800000000000008</v>
      </c>
    </row>
    <row r="3597" spans="1:11" ht="16.5" x14ac:dyDescent="0.3">
      <c r="A3597" s="1">
        <v>42322</v>
      </c>
      <c r="B3597" s="5">
        <f>YEAR(Table1[[#This Row],[Order Date]])</f>
        <v>2015</v>
      </c>
      <c r="C3597" s="5">
        <f>MONTH(Table1[[#This Row],[Order Date]])</f>
        <v>11</v>
      </c>
      <c r="D3597" t="s">
        <v>1505</v>
      </c>
      <c r="E3597" t="s">
        <v>23</v>
      </c>
      <c r="F3597" t="s">
        <v>39</v>
      </c>
      <c r="G3597" t="s">
        <v>52</v>
      </c>
      <c r="H3597" t="s">
        <v>2337</v>
      </c>
      <c r="I3597">
        <v>47.98</v>
      </c>
      <c r="J3597">
        <v>2</v>
      </c>
      <c r="K3597">
        <v>-1.2</v>
      </c>
    </row>
    <row r="3598" spans="1:11" ht="16.5" x14ac:dyDescent="0.3">
      <c r="A3598" s="1">
        <v>42322</v>
      </c>
      <c r="B3598" s="5">
        <f>YEAR(Table1[[#This Row],[Order Date]])</f>
        <v>2015</v>
      </c>
      <c r="C3598" s="5">
        <f>MONTH(Table1[[#This Row],[Order Date]])</f>
        <v>11</v>
      </c>
      <c r="D3598" t="s">
        <v>452</v>
      </c>
      <c r="E3598" t="s">
        <v>91</v>
      </c>
      <c r="F3598" t="s">
        <v>11</v>
      </c>
      <c r="G3598" t="s">
        <v>43</v>
      </c>
      <c r="H3598" t="s">
        <v>962</v>
      </c>
      <c r="I3598">
        <v>8.7200000000000006</v>
      </c>
      <c r="J3598">
        <v>5</v>
      </c>
      <c r="K3598">
        <v>2.29</v>
      </c>
    </row>
    <row r="3599" spans="1:11" ht="16.5" x14ac:dyDescent="0.3">
      <c r="A3599" s="1">
        <v>42322</v>
      </c>
      <c r="B3599" s="5">
        <f>YEAR(Table1[[#This Row],[Order Date]])</f>
        <v>2015</v>
      </c>
      <c r="C3599" s="5">
        <f>MONTH(Table1[[#This Row],[Order Date]])</f>
        <v>11</v>
      </c>
      <c r="D3599" t="s">
        <v>452</v>
      </c>
      <c r="E3599" t="s">
        <v>91</v>
      </c>
      <c r="F3599" t="s">
        <v>39</v>
      </c>
      <c r="G3599" t="s">
        <v>52</v>
      </c>
      <c r="H3599" t="s">
        <v>1874</v>
      </c>
      <c r="I3599">
        <v>91.18</v>
      </c>
      <c r="J3599">
        <v>3</v>
      </c>
      <c r="K3599">
        <v>4.5599999999999996</v>
      </c>
    </row>
    <row r="3600" spans="1:11" ht="16.5" x14ac:dyDescent="0.3">
      <c r="A3600" s="1">
        <v>42322</v>
      </c>
      <c r="B3600" s="5">
        <f>YEAR(Table1[[#This Row],[Order Date]])</f>
        <v>2015</v>
      </c>
      <c r="C3600" s="5">
        <f>MONTH(Table1[[#This Row],[Order Date]])</f>
        <v>11</v>
      </c>
      <c r="D3600" t="s">
        <v>452</v>
      </c>
      <c r="E3600" t="s">
        <v>91</v>
      </c>
      <c r="F3600" t="s">
        <v>39</v>
      </c>
      <c r="G3600" t="s">
        <v>52</v>
      </c>
      <c r="H3600" t="s">
        <v>668</v>
      </c>
      <c r="I3600">
        <v>159.97</v>
      </c>
      <c r="J3600">
        <v>4</v>
      </c>
      <c r="K3600">
        <v>29.99</v>
      </c>
    </row>
    <row r="3601" spans="1:11" ht="16.5" x14ac:dyDescent="0.3">
      <c r="A3601" s="1">
        <v>42322</v>
      </c>
      <c r="B3601" s="5">
        <f>YEAR(Table1[[#This Row],[Order Date]])</f>
        <v>2015</v>
      </c>
      <c r="C3601" s="5">
        <f>MONTH(Table1[[#This Row],[Order Date]])</f>
        <v>11</v>
      </c>
      <c r="D3601" t="s">
        <v>1074</v>
      </c>
      <c r="E3601" t="s">
        <v>399</v>
      </c>
      <c r="F3601" t="s">
        <v>34</v>
      </c>
      <c r="G3601" t="s">
        <v>35</v>
      </c>
      <c r="H3601" t="s">
        <v>1237</v>
      </c>
      <c r="I3601">
        <v>883.84</v>
      </c>
      <c r="J3601">
        <v>4</v>
      </c>
      <c r="K3601">
        <v>99.43</v>
      </c>
    </row>
    <row r="3602" spans="1:11" ht="16.5" x14ac:dyDescent="0.3">
      <c r="A3602" s="1">
        <v>42322</v>
      </c>
      <c r="B3602" s="5">
        <f>YEAR(Table1[[#This Row],[Order Date]])</f>
        <v>2015</v>
      </c>
      <c r="C3602" s="5">
        <f>MONTH(Table1[[#This Row],[Order Date]])</f>
        <v>11</v>
      </c>
      <c r="D3602" t="s">
        <v>1074</v>
      </c>
      <c r="E3602" t="s">
        <v>399</v>
      </c>
      <c r="F3602" t="s">
        <v>34</v>
      </c>
      <c r="G3602" t="s">
        <v>35</v>
      </c>
      <c r="H3602" t="s">
        <v>1839</v>
      </c>
      <c r="I3602">
        <v>230.35</v>
      </c>
      <c r="J3602">
        <v>3</v>
      </c>
      <c r="K3602">
        <v>20.16</v>
      </c>
    </row>
    <row r="3603" spans="1:11" ht="16.5" x14ac:dyDescent="0.3">
      <c r="A3603" s="1">
        <v>42323</v>
      </c>
      <c r="B3603" s="5">
        <f>YEAR(Table1[[#This Row],[Order Date]])</f>
        <v>2015</v>
      </c>
      <c r="C3603" s="5">
        <f>MONTH(Table1[[#This Row],[Order Date]])</f>
        <v>11</v>
      </c>
      <c r="D3603" t="s">
        <v>291</v>
      </c>
      <c r="E3603" t="s">
        <v>15</v>
      </c>
      <c r="F3603" t="s">
        <v>11</v>
      </c>
      <c r="G3603" t="s">
        <v>18</v>
      </c>
      <c r="H3603" t="s">
        <v>2338</v>
      </c>
      <c r="I3603">
        <v>250.27</v>
      </c>
      <c r="J3603">
        <v>9</v>
      </c>
      <c r="K3603">
        <v>15.64</v>
      </c>
    </row>
    <row r="3604" spans="1:11" ht="16.5" x14ac:dyDescent="0.3">
      <c r="A3604" s="1">
        <v>42323</v>
      </c>
      <c r="B3604" s="5">
        <f>YEAR(Table1[[#This Row],[Order Date]])</f>
        <v>2015</v>
      </c>
      <c r="C3604" s="5">
        <f>MONTH(Table1[[#This Row],[Order Date]])</f>
        <v>11</v>
      </c>
      <c r="D3604" t="s">
        <v>291</v>
      </c>
      <c r="E3604" t="s">
        <v>15</v>
      </c>
      <c r="F3604" t="s">
        <v>11</v>
      </c>
      <c r="G3604" t="s">
        <v>20</v>
      </c>
      <c r="H3604" t="s">
        <v>1462</v>
      </c>
      <c r="I3604">
        <v>11.36</v>
      </c>
      <c r="J3604">
        <v>3</v>
      </c>
      <c r="K3604">
        <v>-17.05</v>
      </c>
    </row>
    <row r="3605" spans="1:11" ht="16.5" x14ac:dyDescent="0.3">
      <c r="A3605" s="1">
        <v>42323</v>
      </c>
      <c r="B3605" s="5">
        <f>YEAR(Table1[[#This Row],[Order Date]])</f>
        <v>2015</v>
      </c>
      <c r="C3605" s="5">
        <f>MONTH(Table1[[#This Row],[Order Date]])</f>
        <v>11</v>
      </c>
      <c r="D3605" t="s">
        <v>291</v>
      </c>
      <c r="E3605" t="s">
        <v>15</v>
      </c>
      <c r="F3605" t="s">
        <v>11</v>
      </c>
      <c r="G3605" t="s">
        <v>200</v>
      </c>
      <c r="H3605" t="s">
        <v>807</v>
      </c>
      <c r="I3605">
        <v>8.7200000000000006</v>
      </c>
      <c r="J3605">
        <v>5</v>
      </c>
      <c r="K3605">
        <v>-1.74</v>
      </c>
    </row>
    <row r="3606" spans="1:11" ht="16.5" x14ac:dyDescent="0.3">
      <c r="A3606" s="1">
        <v>42323</v>
      </c>
      <c r="B3606" s="5">
        <f>YEAR(Table1[[#This Row],[Order Date]])</f>
        <v>2015</v>
      </c>
      <c r="C3606" s="5">
        <f>MONTH(Table1[[#This Row],[Order Date]])</f>
        <v>11</v>
      </c>
      <c r="D3606" t="s">
        <v>727</v>
      </c>
      <c r="E3606" t="s">
        <v>149</v>
      </c>
      <c r="F3606" t="s">
        <v>11</v>
      </c>
      <c r="G3606" t="s">
        <v>18</v>
      </c>
      <c r="H3606" t="s">
        <v>1001</v>
      </c>
      <c r="I3606">
        <v>70.95</v>
      </c>
      <c r="J3606">
        <v>3</v>
      </c>
      <c r="K3606">
        <v>20.58</v>
      </c>
    </row>
    <row r="3607" spans="1:11" ht="16.5" x14ac:dyDescent="0.3">
      <c r="A3607" s="1">
        <v>42323</v>
      </c>
      <c r="B3607" s="5">
        <f>YEAR(Table1[[#This Row],[Order Date]])</f>
        <v>2015</v>
      </c>
      <c r="C3607" s="5">
        <f>MONTH(Table1[[#This Row],[Order Date]])</f>
        <v>11</v>
      </c>
      <c r="D3607" t="s">
        <v>727</v>
      </c>
      <c r="E3607" t="s">
        <v>149</v>
      </c>
      <c r="F3607" t="s">
        <v>11</v>
      </c>
      <c r="G3607" t="s">
        <v>20</v>
      </c>
      <c r="H3607" t="s">
        <v>2339</v>
      </c>
      <c r="I3607">
        <v>34.94</v>
      </c>
      <c r="J3607">
        <v>6</v>
      </c>
      <c r="K3607">
        <v>11.79</v>
      </c>
    </row>
    <row r="3608" spans="1:11" ht="16.5" x14ac:dyDescent="0.3">
      <c r="A3608" s="1">
        <v>42323</v>
      </c>
      <c r="B3608" s="5">
        <f>YEAR(Table1[[#This Row],[Order Date]])</f>
        <v>2015</v>
      </c>
      <c r="C3608" s="5">
        <f>MONTH(Table1[[#This Row],[Order Date]])</f>
        <v>11</v>
      </c>
      <c r="D3608" t="s">
        <v>727</v>
      </c>
      <c r="E3608" t="s">
        <v>149</v>
      </c>
      <c r="F3608" t="s">
        <v>11</v>
      </c>
      <c r="G3608" t="s">
        <v>24</v>
      </c>
      <c r="H3608" t="s">
        <v>449</v>
      </c>
      <c r="I3608">
        <v>119.04</v>
      </c>
      <c r="J3608">
        <v>6</v>
      </c>
      <c r="K3608">
        <v>35.71</v>
      </c>
    </row>
    <row r="3609" spans="1:11" ht="16.5" x14ac:dyDescent="0.3">
      <c r="A3609" s="1">
        <v>42323</v>
      </c>
      <c r="B3609" s="5">
        <f>YEAR(Table1[[#This Row],[Order Date]])</f>
        <v>2015</v>
      </c>
      <c r="C3609" s="5">
        <f>MONTH(Table1[[#This Row],[Order Date]])</f>
        <v>11</v>
      </c>
      <c r="D3609" t="s">
        <v>1115</v>
      </c>
      <c r="E3609" t="s">
        <v>55</v>
      </c>
      <c r="F3609" t="s">
        <v>34</v>
      </c>
      <c r="G3609" t="s">
        <v>47</v>
      </c>
      <c r="H3609" t="s">
        <v>1735</v>
      </c>
      <c r="I3609">
        <v>39.96</v>
      </c>
      <c r="J3609">
        <v>2</v>
      </c>
      <c r="K3609">
        <v>14.39</v>
      </c>
    </row>
    <row r="3610" spans="1:11" ht="16.5" x14ac:dyDescent="0.3">
      <c r="A3610" s="1">
        <v>42323</v>
      </c>
      <c r="B3610" s="5">
        <f>YEAR(Table1[[#This Row],[Order Date]])</f>
        <v>2015</v>
      </c>
      <c r="C3610" s="5">
        <f>MONTH(Table1[[#This Row],[Order Date]])</f>
        <v>11</v>
      </c>
      <c r="D3610" t="s">
        <v>1214</v>
      </c>
      <c r="E3610" t="s">
        <v>78</v>
      </c>
      <c r="F3610" t="s">
        <v>11</v>
      </c>
      <c r="G3610" t="s">
        <v>20</v>
      </c>
      <c r="H3610" t="s">
        <v>1174</v>
      </c>
      <c r="I3610">
        <v>166.92</v>
      </c>
      <c r="J3610">
        <v>13</v>
      </c>
      <c r="K3610">
        <v>-116.84</v>
      </c>
    </row>
    <row r="3611" spans="1:11" ht="16.5" x14ac:dyDescent="0.3">
      <c r="A3611" s="1">
        <v>42324</v>
      </c>
      <c r="B3611" s="5">
        <f>YEAR(Table1[[#This Row],[Order Date]])</f>
        <v>2015</v>
      </c>
      <c r="C3611" s="5">
        <f>MONTH(Table1[[#This Row],[Order Date]])</f>
        <v>11</v>
      </c>
      <c r="D3611" t="s">
        <v>2188</v>
      </c>
      <c r="E3611" t="s">
        <v>149</v>
      </c>
      <c r="F3611" t="s">
        <v>11</v>
      </c>
      <c r="G3611" t="s">
        <v>92</v>
      </c>
      <c r="H3611" t="s">
        <v>2340</v>
      </c>
      <c r="I3611">
        <v>523.25</v>
      </c>
      <c r="J3611">
        <v>5</v>
      </c>
      <c r="K3611">
        <v>141.28</v>
      </c>
    </row>
    <row r="3612" spans="1:11" ht="16.5" x14ac:dyDescent="0.3">
      <c r="A3612" s="1">
        <v>42324</v>
      </c>
      <c r="B3612" s="5">
        <f>YEAR(Table1[[#This Row],[Order Date]])</f>
        <v>2015</v>
      </c>
      <c r="C3612" s="5">
        <f>MONTH(Table1[[#This Row],[Order Date]])</f>
        <v>11</v>
      </c>
      <c r="D3612" t="s">
        <v>401</v>
      </c>
      <c r="E3612" t="s">
        <v>157</v>
      </c>
      <c r="F3612" t="s">
        <v>11</v>
      </c>
      <c r="G3612" t="s">
        <v>12</v>
      </c>
      <c r="H3612" t="s">
        <v>2202</v>
      </c>
      <c r="I3612">
        <v>179.82</v>
      </c>
      <c r="J3612">
        <v>9</v>
      </c>
      <c r="K3612">
        <v>84.52</v>
      </c>
    </row>
    <row r="3613" spans="1:11" ht="16.5" x14ac:dyDescent="0.3">
      <c r="A3613" s="1">
        <v>42324</v>
      </c>
      <c r="B3613" s="5">
        <f>YEAR(Table1[[#This Row],[Order Date]])</f>
        <v>2015</v>
      </c>
      <c r="C3613" s="5">
        <f>MONTH(Table1[[#This Row],[Order Date]])</f>
        <v>11</v>
      </c>
      <c r="D3613" t="s">
        <v>401</v>
      </c>
      <c r="E3613" t="s">
        <v>157</v>
      </c>
      <c r="F3613" t="s">
        <v>34</v>
      </c>
      <c r="G3613" t="s">
        <v>47</v>
      </c>
      <c r="H3613" t="s">
        <v>2105</v>
      </c>
      <c r="I3613">
        <v>185.58</v>
      </c>
      <c r="J3613">
        <v>6</v>
      </c>
      <c r="K3613">
        <v>76.09</v>
      </c>
    </row>
    <row r="3614" spans="1:11" ht="16.5" x14ac:dyDescent="0.3">
      <c r="A3614" s="1">
        <v>42324</v>
      </c>
      <c r="B3614" s="5">
        <f>YEAR(Table1[[#This Row],[Order Date]])</f>
        <v>2015</v>
      </c>
      <c r="C3614" s="5">
        <f>MONTH(Table1[[#This Row],[Order Date]])</f>
        <v>11</v>
      </c>
      <c r="D3614" t="s">
        <v>401</v>
      </c>
      <c r="E3614" t="s">
        <v>157</v>
      </c>
      <c r="F3614" t="s">
        <v>34</v>
      </c>
      <c r="G3614" t="s">
        <v>145</v>
      </c>
      <c r="H3614" t="s">
        <v>818</v>
      </c>
      <c r="I3614">
        <v>214.11</v>
      </c>
      <c r="J3614">
        <v>3</v>
      </c>
      <c r="K3614">
        <v>36.4</v>
      </c>
    </row>
    <row r="3615" spans="1:11" ht="16.5" x14ac:dyDescent="0.3">
      <c r="A3615" s="1">
        <v>42324</v>
      </c>
      <c r="B3615" s="5">
        <f>YEAR(Table1[[#This Row],[Order Date]])</f>
        <v>2015</v>
      </c>
      <c r="C3615" s="5">
        <f>MONTH(Table1[[#This Row],[Order Date]])</f>
        <v>11</v>
      </c>
      <c r="D3615" t="s">
        <v>401</v>
      </c>
      <c r="E3615" t="s">
        <v>157</v>
      </c>
      <c r="F3615" t="s">
        <v>39</v>
      </c>
      <c r="G3615" t="s">
        <v>52</v>
      </c>
      <c r="H3615" t="s">
        <v>2341</v>
      </c>
      <c r="I3615">
        <v>999.96</v>
      </c>
      <c r="J3615">
        <v>4</v>
      </c>
      <c r="K3615">
        <v>229.99</v>
      </c>
    </row>
    <row r="3616" spans="1:11" ht="16.5" x14ac:dyDescent="0.3">
      <c r="A3616" s="1">
        <v>42324</v>
      </c>
      <c r="B3616" s="5">
        <f>YEAR(Table1[[#This Row],[Order Date]])</f>
        <v>2015</v>
      </c>
      <c r="C3616" s="5">
        <f>MONTH(Table1[[#This Row],[Order Date]])</f>
        <v>11</v>
      </c>
      <c r="D3616" t="s">
        <v>401</v>
      </c>
      <c r="E3616" t="s">
        <v>157</v>
      </c>
      <c r="F3616" t="s">
        <v>34</v>
      </c>
      <c r="G3616" t="s">
        <v>145</v>
      </c>
      <c r="H3616" t="s">
        <v>476</v>
      </c>
      <c r="I3616">
        <v>653.54999999999995</v>
      </c>
      <c r="J3616">
        <v>3</v>
      </c>
      <c r="K3616">
        <v>111.1</v>
      </c>
    </row>
    <row r="3617" spans="1:11" ht="16.5" x14ac:dyDescent="0.3">
      <c r="A3617" s="1">
        <v>42324</v>
      </c>
      <c r="B3617" s="5">
        <f>YEAR(Table1[[#This Row],[Order Date]])</f>
        <v>2015</v>
      </c>
      <c r="C3617" s="5">
        <f>MONTH(Table1[[#This Row],[Order Date]])</f>
        <v>11</v>
      </c>
      <c r="D3617" t="s">
        <v>813</v>
      </c>
      <c r="E3617" t="s">
        <v>510</v>
      </c>
      <c r="F3617" t="s">
        <v>34</v>
      </c>
      <c r="G3617" t="s">
        <v>145</v>
      </c>
      <c r="H3617" t="s">
        <v>1703</v>
      </c>
      <c r="I3617">
        <v>696.42</v>
      </c>
      <c r="J3617">
        <v>2</v>
      </c>
      <c r="K3617">
        <v>160.18</v>
      </c>
    </row>
    <row r="3618" spans="1:11" ht="16.5" x14ac:dyDescent="0.3">
      <c r="A3618" s="1">
        <v>42324</v>
      </c>
      <c r="B3618" s="5">
        <f>YEAR(Table1[[#This Row],[Order Date]])</f>
        <v>2015</v>
      </c>
      <c r="C3618" s="5">
        <f>MONTH(Table1[[#This Row],[Order Date]])</f>
        <v>11</v>
      </c>
      <c r="D3618" t="s">
        <v>813</v>
      </c>
      <c r="E3618" t="s">
        <v>510</v>
      </c>
      <c r="F3618" t="s">
        <v>39</v>
      </c>
      <c r="G3618" t="s">
        <v>40</v>
      </c>
      <c r="H3618" t="s">
        <v>2342</v>
      </c>
      <c r="I3618">
        <v>304.77999999999997</v>
      </c>
      <c r="J3618">
        <v>3</v>
      </c>
      <c r="K3618">
        <v>22.86</v>
      </c>
    </row>
    <row r="3619" spans="1:11" ht="16.5" x14ac:dyDescent="0.3">
      <c r="A3619" s="1">
        <v>42324</v>
      </c>
      <c r="B3619" s="5">
        <f>YEAR(Table1[[#This Row],[Order Date]])</f>
        <v>2015</v>
      </c>
      <c r="C3619" s="5">
        <f>MONTH(Table1[[#This Row],[Order Date]])</f>
        <v>11</v>
      </c>
      <c r="D3619" t="s">
        <v>346</v>
      </c>
      <c r="E3619" t="s">
        <v>15</v>
      </c>
      <c r="F3619" t="s">
        <v>11</v>
      </c>
      <c r="G3619" t="s">
        <v>18</v>
      </c>
      <c r="H3619" t="s">
        <v>2020</v>
      </c>
      <c r="I3619">
        <v>21.49</v>
      </c>
      <c r="J3619">
        <v>2</v>
      </c>
      <c r="K3619">
        <v>1.61</v>
      </c>
    </row>
    <row r="3620" spans="1:11" ht="16.5" x14ac:dyDescent="0.3">
      <c r="A3620" s="1">
        <v>42324</v>
      </c>
      <c r="B3620" s="5">
        <f>YEAR(Table1[[#This Row],[Order Date]])</f>
        <v>2015</v>
      </c>
      <c r="C3620" s="5">
        <f>MONTH(Table1[[#This Row],[Order Date]])</f>
        <v>11</v>
      </c>
      <c r="D3620" t="s">
        <v>346</v>
      </c>
      <c r="E3620" t="s">
        <v>15</v>
      </c>
      <c r="F3620" t="s">
        <v>39</v>
      </c>
      <c r="G3620" t="s">
        <v>40</v>
      </c>
      <c r="H3620" t="s">
        <v>1864</v>
      </c>
      <c r="I3620">
        <v>239.98</v>
      </c>
      <c r="J3620">
        <v>3</v>
      </c>
      <c r="K3620">
        <v>27</v>
      </c>
    </row>
    <row r="3621" spans="1:11" ht="16.5" x14ac:dyDescent="0.3">
      <c r="A3621" s="1">
        <v>42324</v>
      </c>
      <c r="B3621" s="5">
        <f>YEAR(Table1[[#This Row],[Order Date]])</f>
        <v>2015</v>
      </c>
      <c r="C3621" s="5">
        <f>MONTH(Table1[[#This Row],[Order Date]])</f>
        <v>11</v>
      </c>
      <c r="D3621" t="s">
        <v>346</v>
      </c>
      <c r="E3621" t="s">
        <v>15</v>
      </c>
      <c r="F3621" t="s">
        <v>34</v>
      </c>
      <c r="G3621" t="s">
        <v>47</v>
      </c>
      <c r="H3621" t="s">
        <v>1952</v>
      </c>
      <c r="I3621">
        <v>34.5</v>
      </c>
      <c r="J3621">
        <v>2</v>
      </c>
      <c r="K3621">
        <v>-15.53</v>
      </c>
    </row>
    <row r="3622" spans="1:11" ht="16.5" x14ac:dyDescent="0.3">
      <c r="A3622" s="1">
        <v>42324</v>
      </c>
      <c r="B3622" s="5">
        <f>YEAR(Table1[[#This Row],[Order Date]])</f>
        <v>2015</v>
      </c>
      <c r="C3622" s="5">
        <f>MONTH(Table1[[#This Row],[Order Date]])</f>
        <v>11</v>
      </c>
      <c r="D3622" t="s">
        <v>462</v>
      </c>
      <c r="E3622" t="s">
        <v>27</v>
      </c>
      <c r="F3622" t="s">
        <v>11</v>
      </c>
      <c r="G3622" t="s">
        <v>16</v>
      </c>
      <c r="H3622" t="s">
        <v>1297</v>
      </c>
      <c r="I3622">
        <v>18.899999999999999</v>
      </c>
      <c r="J3622">
        <v>3</v>
      </c>
      <c r="K3622">
        <v>8.69</v>
      </c>
    </row>
    <row r="3623" spans="1:11" ht="16.5" x14ac:dyDescent="0.3">
      <c r="A3623" s="1">
        <v>42325</v>
      </c>
      <c r="B3623" s="5">
        <f>YEAR(Table1[[#This Row],[Order Date]])</f>
        <v>2015</v>
      </c>
      <c r="C3623" s="5">
        <f>MONTH(Table1[[#This Row],[Order Date]])</f>
        <v>11</v>
      </c>
      <c r="D3623" t="s">
        <v>2343</v>
      </c>
      <c r="E3623" t="s">
        <v>15</v>
      </c>
      <c r="F3623" t="s">
        <v>11</v>
      </c>
      <c r="G3623" t="s">
        <v>200</v>
      </c>
      <c r="H3623" t="s">
        <v>1053</v>
      </c>
      <c r="I3623">
        <v>40.92</v>
      </c>
      <c r="J3623">
        <v>5</v>
      </c>
      <c r="K3623">
        <v>3.07</v>
      </c>
    </row>
    <row r="3624" spans="1:11" ht="16.5" x14ac:dyDescent="0.3">
      <c r="A3624" s="1">
        <v>42325</v>
      </c>
      <c r="B3624" s="5">
        <f>YEAR(Table1[[#This Row],[Order Date]])</f>
        <v>2015</v>
      </c>
      <c r="C3624" s="5">
        <f>MONTH(Table1[[#This Row],[Order Date]])</f>
        <v>11</v>
      </c>
      <c r="D3624" t="s">
        <v>866</v>
      </c>
      <c r="E3624" t="s">
        <v>27</v>
      </c>
      <c r="F3624" t="s">
        <v>39</v>
      </c>
      <c r="G3624" t="s">
        <v>40</v>
      </c>
      <c r="H3624" t="s">
        <v>2043</v>
      </c>
      <c r="I3624">
        <v>415.97</v>
      </c>
      <c r="J3624">
        <v>4</v>
      </c>
      <c r="K3624">
        <v>52</v>
      </c>
    </row>
    <row r="3625" spans="1:11" ht="16.5" x14ac:dyDescent="0.3">
      <c r="A3625" s="1">
        <v>42325</v>
      </c>
      <c r="B3625" s="5">
        <f>YEAR(Table1[[#This Row],[Order Date]])</f>
        <v>2015</v>
      </c>
      <c r="C3625" s="5">
        <f>MONTH(Table1[[#This Row],[Order Date]])</f>
        <v>11</v>
      </c>
      <c r="D3625" t="s">
        <v>866</v>
      </c>
      <c r="E3625" t="s">
        <v>27</v>
      </c>
      <c r="F3625" t="s">
        <v>11</v>
      </c>
      <c r="G3625" t="s">
        <v>18</v>
      </c>
      <c r="H3625" t="s">
        <v>2344</v>
      </c>
      <c r="I3625">
        <v>304.89999999999998</v>
      </c>
      <c r="J3625">
        <v>5</v>
      </c>
      <c r="K3625">
        <v>6.1</v>
      </c>
    </row>
    <row r="3626" spans="1:11" ht="16.5" x14ac:dyDescent="0.3">
      <c r="A3626" s="1">
        <v>42325</v>
      </c>
      <c r="B3626" s="5">
        <f>YEAR(Table1[[#This Row],[Order Date]])</f>
        <v>2015</v>
      </c>
      <c r="C3626" s="5">
        <f>MONTH(Table1[[#This Row],[Order Date]])</f>
        <v>11</v>
      </c>
      <c r="D3626" t="s">
        <v>866</v>
      </c>
      <c r="E3626" t="s">
        <v>27</v>
      </c>
      <c r="F3626" t="s">
        <v>34</v>
      </c>
      <c r="G3626" t="s">
        <v>47</v>
      </c>
      <c r="H3626" t="s">
        <v>381</v>
      </c>
      <c r="I3626">
        <v>80.959999999999994</v>
      </c>
      <c r="J3626">
        <v>4</v>
      </c>
      <c r="K3626">
        <v>29.15</v>
      </c>
    </row>
    <row r="3627" spans="1:11" ht="16.5" x14ac:dyDescent="0.3">
      <c r="A3627" s="1">
        <v>42325</v>
      </c>
      <c r="B3627" s="5">
        <f>YEAR(Table1[[#This Row],[Order Date]])</f>
        <v>2015</v>
      </c>
      <c r="C3627" s="5">
        <f>MONTH(Table1[[#This Row],[Order Date]])</f>
        <v>11</v>
      </c>
      <c r="D3627" t="s">
        <v>866</v>
      </c>
      <c r="E3627" t="s">
        <v>27</v>
      </c>
      <c r="F3627" t="s">
        <v>11</v>
      </c>
      <c r="G3627" t="s">
        <v>18</v>
      </c>
      <c r="H3627" t="s">
        <v>2324</v>
      </c>
      <c r="I3627">
        <v>777.21</v>
      </c>
      <c r="J3627">
        <v>7</v>
      </c>
      <c r="K3627">
        <v>54.4</v>
      </c>
    </row>
    <row r="3628" spans="1:11" ht="16.5" x14ac:dyDescent="0.3">
      <c r="A3628" s="1">
        <v>42325</v>
      </c>
      <c r="B3628" s="5">
        <f>YEAR(Table1[[#This Row],[Order Date]])</f>
        <v>2015</v>
      </c>
      <c r="C3628" s="5">
        <f>MONTH(Table1[[#This Row],[Order Date]])</f>
        <v>11</v>
      </c>
      <c r="D3628" t="s">
        <v>866</v>
      </c>
      <c r="E3628" t="s">
        <v>27</v>
      </c>
      <c r="F3628" t="s">
        <v>11</v>
      </c>
      <c r="G3628" t="s">
        <v>12</v>
      </c>
      <c r="H3628" t="s">
        <v>1130</v>
      </c>
      <c r="I3628">
        <v>32.4</v>
      </c>
      <c r="J3628">
        <v>5</v>
      </c>
      <c r="K3628">
        <v>15.55</v>
      </c>
    </row>
    <row r="3629" spans="1:11" ht="16.5" x14ac:dyDescent="0.3">
      <c r="A3629" s="1">
        <v>42325</v>
      </c>
      <c r="B3629" s="5">
        <f>YEAR(Table1[[#This Row],[Order Date]])</f>
        <v>2015</v>
      </c>
      <c r="C3629" s="5">
        <f>MONTH(Table1[[#This Row],[Order Date]])</f>
        <v>11</v>
      </c>
      <c r="D3629" t="s">
        <v>866</v>
      </c>
      <c r="E3629" t="s">
        <v>27</v>
      </c>
      <c r="F3629" t="s">
        <v>34</v>
      </c>
      <c r="G3629" t="s">
        <v>35</v>
      </c>
      <c r="H3629" t="s">
        <v>1772</v>
      </c>
      <c r="I3629">
        <v>225.57</v>
      </c>
      <c r="J3629">
        <v>2</v>
      </c>
      <c r="K3629">
        <v>2.82</v>
      </c>
    </row>
    <row r="3630" spans="1:11" ht="16.5" x14ac:dyDescent="0.3">
      <c r="A3630" s="1">
        <v>42325</v>
      </c>
      <c r="B3630" s="5">
        <f>YEAR(Table1[[#This Row],[Order Date]])</f>
        <v>2015</v>
      </c>
      <c r="C3630" s="5">
        <f>MONTH(Table1[[#This Row],[Order Date]])</f>
        <v>11</v>
      </c>
      <c r="D3630" t="s">
        <v>866</v>
      </c>
      <c r="E3630" t="s">
        <v>27</v>
      </c>
      <c r="F3630" t="s">
        <v>34</v>
      </c>
      <c r="G3630" t="s">
        <v>47</v>
      </c>
      <c r="H3630" t="s">
        <v>913</v>
      </c>
      <c r="I3630">
        <v>36.6</v>
      </c>
      <c r="J3630">
        <v>3</v>
      </c>
      <c r="K3630">
        <v>15.37</v>
      </c>
    </row>
    <row r="3631" spans="1:11" ht="16.5" x14ac:dyDescent="0.3">
      <c r="A3631" s="1">
        <v>42325</v>
      </c>
      <c r="B3631" s="5">
        <f>YEAR(Table1[[#This Row],[Order Date]])</f>
        <v>2015</v>
      </c>
      <c r="C3631" s="5">
        <f>MONTH(Table1[[#This Row],[Order Date]])</f>
        <v>11</v>
      </c>
      <c r="D3631" t="s">
        <v>861</v>
      </c>
      <c r="E3631" t="s">
        <v>840</v>
      </c>
      <c r="F3631" t="s">
        <v>11</v>
      </c>
      <c r="G3631" t="s">
        <v>18</v>
      </c>
      <c r="H3631" t="s">
        <v>2031</v>
      </c>
      <c r="I3631">
        <v>541.24</v>
      </c>
      <c r="J3631">
        <v>4</v>
      </c>
      <c r="K3631">
        <v>5.41</v>
      </c>
    </row>
    <row r="3632" spans="1:11" ht="16.5" x14ac:dyDescent="0.3">
      <c r="A3632" s="1">
        <v>42325</v>
      </c>
      <c r="B3632" s="5">
        <f>YEAR(Table1[[#This Row],[Order Date]])</f>
        <v>2015</v>
      </c>
      <c r="C3632" s="5">
        <f>MONTH(Table1[[#This Row],[Order Date]])</f>
        <v>11</v>
      </c>
      <c r="D3632" t="s">
        <v>861</v>
      </c>
      <c r="E3632" t="s">
        <v>840</v>
      </c>
      <c r="F3632" t="s">
        <v>11</v>
      </c>
      <c r="G3632" t="s">
        <v>12</v>
      </c>
      <c r="H3632" t="s">
        <v>625</v>
      </c>
      <c r="I3632">
        <v>106.32</v>
      </c>
      <c r="J3632">
        <v>3</v>
      </c>
      <c r="K3632">
        <v>49.97</v>
      </c>
    </row>
    <row r="3633" spans="1:11" ht="16.5" x14ac:dyDescent="0.3">
      <c r="A3633" s="1">
        <v>42325</v>
      </c>
      <c r="B3633" s="5">
        <f>YEAR(Table1[[#This Row],[Order Date]])</f>
        <v>2015</v>
      </c>
      <c r="C3633" s="5">
        <f>MONTH(Table1[[#This Row],[Order Date]])</f>
        <v>11</v>
      </c>
      <c r="D3633" t="s">
        <v>861</v>
      </c>
      <c r="E3633" t="s">
        <v>840</v>
      </c>
      <c r="F3633" t="s">
        <v>34</v>
      </c>
      <c r="G3633" t="s">
        <v>35</v>
      </c>
      <c r="H3633" t="s">
        <v>2311</v>
      </c>
      <c r="I3633">
        <v>1323.9</v>
      </c>
      <c r="J3633">
        <v>5</v>
      </c>
      <c r="K3633">
        <v>383.93</v>
      </c>
    </row>
    <row r="3634" spans="1:11" ht="16.5" x14ac:dyDescent="0.3">
      <c r="A3634" s="1">
        <v>42327</v>
      </c>
      <c r="B3634" s="5">
        <f>YEAR(Table1[[#This Row],[Order Date]])</f>
        <v>2015</v>
      </c>
      <c r="C3634" s="5">
        <f>MONTH(Table1[[#This Row],[Order Date]])</f>
        <v>11</v>
      </c>
      <c r="D3634" t="s">
        <v>1676</v>
      </c>
      <c r="E3634" t="s">
        <v>164</v>
      </c>
      <c r="F3634" t="s">
        <v>34</v>
      </c>
      <c r="G3634" t="s">
        <v>47</v>
      </c>
      <c r="H3634" t="s">
        <v>2178</v>
      </c>
      <c r="I3634">
        <v>141.96</v>
      </c>
      <c r="J3634">
        <v>2</v>
      </c>
      <c r="K3634">
        <v>22.71</v>
      </c>
    </row>
    <row r="3635" spans="1:11" ht="16.5" x14ac:dyDescent="0.3">
      <c r="A3635" s="1">
        <v>42327</v>
      </c>
      <c r="B3635" s="5">
        <f>YEAR(Table1[[#This Row],[Order Date]])</f>
        <v>2015</v>
      </c>
      <c r="C3635" s="5">
        <f>MONTH(Table1[[#This Row],[Order Date]])</f>
        <v>11</v>
      </c>
      <c r="D3635" t="s">
        <v>573</v>
      </c>
      <c r="E3635" t="s">
        <v>126</v>
      </c>
      <c r="F3635" t="s">
        <v>11</v>
      </c>
      <c r="G3635" t="s">
        <v>92</v>
      </c>
      <c r="H3635" t="s">
        <v>1814</v>
      </c>
      <c r="I3635">
        <v>31.08</v>
      </c>
      <c r="J3635">
        <v>4</v>
      </c>
      <c r="K3635">
        <v>8.39</v>
      </c>
    </row>
    <row r="3636" spans="1:11" ht="16.5" x14ac:dyDescent="0.3">
      <c r="A3636" s="1">
        <v>42327</v>
      </c>
      <c r="B3636" s="5">
        <f>YEAR(Table1[[#This Row],[Order Date]])</f>
        <v>2015</v>
      </c>
      <c r="C3636" s="5">
        <f>MONTH(Table1[[#This Row],[Order Date]])</f>
        <v>11</v>
      </c>
      <c r="D3636" t="s">
        <v>1207</v>
      </c>
      <c r="E3636" t="s">
        <v>149</v>
      </c>
      <c r="F3636" t="s">
        <v>11</v>
      </c>
      <c r="G3636" t="s">
        <v>20</v>
      </c>
      <c r="H3636" t="s">
        <v>1490</v>
      </c>
      <c r="I3636">
        <v>5.98</v>
      </c>
      <c r="J3636">
        <v>2</v>
      </c>
      <c r="K3636">
        <v>2.2400000000000002</v>
      </c>
    </row>
    <row r="3637" spans="1:11" ht="16.5" x14ac:dyDescent="0.3">
      <c r="A3637" s="1">
        <v>42327</v>
      </c>
      <c r="B3637" s="5">
        <f>YEAR(Table1[[#This Row],[Order Date]])</f>
        <v>2015</v>
      </c>
      <c r="C3637" s="5">
        <f>MONTH(Table1[[#This Row],[Order Date]])</f>
        <v>11</v>
      </c>
      <c r="D3637" t="s">
        <v>1207</v>
      </c>
      <c r="E3637" t="s">
        <v>149</v>
      </c>
      <c r="F3637" t="s">
        <v>39</v>
      </c>
      <c r="G3637" t="s">
        <v>40</v>
      </c>
      <c r="H3637" t="s">
        <v>2312</v>
      </c>
      <c r="I3637">
        <v>861.76</v>
      </c>
      <c r="J3637">
        <v>4</v>
      </c>
      <c r="K3637">
        <v>249.91</v>
      </c>
    </row>
    <row r="3638" spans="1:11" ht="16.5" x14ac:dyDescent="0.3">
      <c r="A3638" s="1">
        <v>42328</v>
      </c>
      <c r="B3638" s="5">
        <f>YEAR(Table1[[#This Row],[Order Date]])</f>
        <v>2015</v>
      </c>
      <c r="C3638" s="5">
        <f>MONTH(Table1[[#This Row],[Order Date]])</f>
        <v>11</v>
      </c>
      <c r="D3638" t="s">
        <v>923</v>
      </c>
      <c r="E3638" t="s">
        <v>149</v>
      </c>
      <c r="F3638" t="s">
        <v>11</v>
      </c>
      <c r="G3638" t="s">
        <v>24</v>
      </c>
      <c r="H3638" t="s">
        <v>2234</v>
      </c>
      <c r="I3638">
        <v>60.45</v>
      </c>
      <c r="J3638">
        <v>3</v>
      </c>
      <c r="K3638">
        <v>16.32</v>
      </c>
    </row>
    <row r="3639" spans="1:11" ht="16.5" x14ac:dyDescent="0.3">
      <c r="A3639" s="1">
        <v>42328</v>
      </c>
      <c r="B3639" s="5">
        <f>YEAR(Table1[[#This Row],[Order Date]])</f>
        <v>2015</v>
      </c>
      <c r="C3639" s="5">
        <f>MONTH(Table1[[#This Row],[Order Date]])</f>
        <v>11</v>
      </c>
      <c r="D3639" t="s">
        <v>923</v>
      </c>
      <c r="E3639" t="s">
        <v>149</v>
      </c>
      <c r="F3639" t="s">
        <v>11</v>
      </c>
      <c r="G3639" t="s">
        <v>24</v>
      </c>
      <c r="H3639" t="s">
        <v>632</v>
      </c>
      <c r="I3639">
        <v>11.52</v>
      </c>
      <c r="J3639">
        <v>4</v>
      </c>
      <c r="K3639">
        <v>3.34</v>
      </c>
    </row>
    <row r="3640" spans="1:11" ht="16.5" x14ac:dyDescent="0.3">
      <c r="A3640" s="1">
        <v>42328</v>
      </c>
      <c r="B3640" s="5">
        <f>YEAR(Table1[[#This Row],[Order Date]])</f>
        <v>2015</v>
      </c>
      <c r="C3640" s="5">
        <f>MONTH(Table1[[#This Row],[Order Date]])</f>
        <v>11</v>
      </c>
      <c r="D3640" t="s">
        <v>923</v>
      </c>
      <c r="E3640" t="s">
        <v>149</v>
      </c>
      <c r="F3640" t="s">
        <v>34</v>
      </c>
      <c r="G3640" t="s">
        <v>74</v>
      </c>
      <c r="H3640" t="s">
        <v>2024</v>
      </c>
      <c r="I3640">
        <v>186.05</v>
      </c>
      <c r="J3640">
        <v>4</v>
      </c>
      <c r="K3640">
        <v>9.3000000000000007</v>
      </c>
    </row>
    <row r="3641" spans="1:11" ht="16.5" x14ac:dyDescent="0.3">
      <c r="A3641" s="1">
        <v>42328</v>
      </c>
      <c r="B3641" s="5">
        <f>YEAR(Table1[[#This Row],[Order Date]])</f>
        <v>2015</v>
      </c>
      <c r="C3641" s="5">
        <f>MONTH(Table1[[#This Row],[Order Date]])</f>
        <v>11</v>
      </c>
      <c r="D3641" t="s">
        <v>2117</v>
      </c>
      <c r="E3641" t="s">
        <v>27</v>
      </c>
      <c r="F3641" t="s">
        <v>11</v>
      </c>
      <c r="G3641" t="s">
        <v>24</v>
      </c>
      <c r="H3641" t="s">
        <v>326</v>
      </c>
      <c r="I3641">
        <v>19.46</v>
      </c>
      <c r="J3641">
        <v>7</v>
      </c>
      <c r="K3641">
        <v>5.0599999999999996</v>
      </c>
    </row>
    <row r="3642" spans="1:11" ht="16.5" x14ac:dyDescent="0.3">
      <c r="A3642" s="1">
        <v>42328</v>
      </c>
      <c r="B3642" s="5">
        <f>YEAR(Table1[[#This Row],[Order Date]])</f>
        <v>2015</v>
      </c>
      <c r="C3642" s="5">
        <f>MONTH(Table1[[#This Row],[Order Date]])</f>
        <v>11</v>
      </c>
      <c r="D3642" t="s">
        <v>884</v>
      </c>
      <c r="E3642" t="s">
        <v>149</v>
      </c>
      <c r="F3642" t="s">
        <v>11</v>
      </c>
      <c r="G3642" t="s">
        <v>12</v>
      </c>
      <c r="H3642" t="s">
        <v>854</v>
      </c>
      <c r="I3642">
        <v>19.649999999999999</v>
      </c>
      <c r="J3642">
        <v>3</v>
      </c>
      <c r="K3642">
        <v>9.0399999999999991</v>
      </c>
    </row>
    <row r="3643" spans="1:11" ht="16.5" x14ac:dyDescent="0.3">
      <c r="A3643" s="1">
        <v>42328</v>
      </c>
      <c r="B3643" s="5">
        <f>YEAR(Table1[[#This Row],[Order Date]])</f>
        <v>2015</v>
      </c>
      <c r="C3643" s="5">
        <f>MONTH(Table1[[#This Row],[Order Date]])</f>
        <v>11</v>
      </c>
      <c r="D3643" t="s">
        <v>567</v>
      </c>
      <c r="E3643" t="s">
        <v>27</v>
      </c>
      <c r="F3643" t="s">
        <v>39</v>
      </c>
      <c r="G3643" t="s">
        <v>40</v>
      </c>
      <c r="H3643" t="s">
        <v>2345</v>
      </c>
      <c r="I3643">
        <v>72.739999999999995</v>
      </c>
      <c r="J3643">
        <v>7</v>
      </c>
      <c r="K3643">
        <v>-15.46</v>
      </c>
    </row>
    <row r="3644" spans="1:11" ht="16.5" x14ac:dyDescent="0.3">
      <c r="A3644" s="1">
        <v>42328</v>
      </c>
      <c r="B3644" s="5">
        <f>YEAR(Table1[[#This Row],[Order Date]])</f>
        <v>2015</v>
      </c>
      <c r="C3644" s="5">
        <f>MONTH(Table1[[#This Row],[Order Date]])</f>
        <v>11</v>
      </c>
      <c r="D3644" t="s">
        <v>567</v>
      </c>
      <c r="E3644" t="s">
        <v>27</v>
      </c>
      <c r="F3644" t="s">
        <v>34</v>
      </c>
      <c r="G3644" t="s">
        <v>35</v>
      </c>
      <c r="H3644" t="s">
        <v>1679</v>
      </c>
      <c r="I3644">
        <v>572.16</v>
      </c>
      <c r="J3644">
        <v>3</v>
      </c>
      <c r="K3644">
        <v>35.76</v>
      </c>
    </row>
    <row r="3645" spans="1:11" ht="16.5" x14ac:dyDescent="0.3">
      <c r="A3645" s="1">
        <v>42328</v>
      </c>
      <c r="B3645" s="5">
        <f>YEAR(Table1[[#This Row],[Order Date]])</f>
        <v>2015</v>
      </c>
      <c r="C3645" s="5">
        <f>MONTH(Table1[[#This Row],[Order Date]])</f>
        <v>11</v>
      </c>
      <c r="D3645" t="s">
        <v>2346</v>
      </c>
      <c r="E3645" t="s">
        <v>27</v>
      </c>
      <c r="F3645" t="s">
        <v>11</v>
      </c>
      <c r="G3645" t="s">
        <v>20</v>
      </c>
      <c r="H3645" t="s">
        <v>893</v>
      </c>
      <c r="I3645">
        <v>24.19</v>
      </c>
      <c r="J3645">
        <v>9</v>
      </c>
      <c r="K3645">
        <v>7.56</v>
      </c>
    </row>
    <row r="3646" spans="1:11" ht="16.5" x14ac:dyDescent="0.3">
      <c r="A3646" s="1">
        <v>42328</v>
      </c>
      <c r="B3646" s="5">
        <f>YEAR(Table1[[#This Row],[Order Date]])</f>
        <v>2015</v>
      </c>
      <c r="C3646" s="5">
        <f>MONTH(Table1[[#This Row],[Order Date]])</f>
        <v>11</v>
      </c>
      <c r="D3646" t="s">
        <v>2347</v>
      </c>
      <c r="E3646" t="s">
        <v>164</v>
      </c>
      <c r="F3646" t="s">
        <v>11</v>
      </c>
      <c r="G3646" t="s">
        <v>24</v>
      </c>
      <c r="H3646" t="s">
        <v>990</v>
      </c>
      <c r="I3646">
        <v>119.04</v>
      </c>
      <c r="J3646">
        <v>6</v>
      </c>
      <c r="K3646">
        <v>30.95</v>
      </c>
    </row>
    <row r="3647" spans="1:11" ht="16.5" x14ac:dyDescent="0.3">
      <c r="A3647" s="1">
        <v>42328</v>
      </c>
      <c r="B3647" s="5">
        <f>YEAR(Table1[[#This Row],[Order Date]])</f>
        <v>2015</v>
      </c>
      <c r="C3647" s="5">
        <f>MONTH(Table1[[#This Row],[Order Date]])</f>
        <v>11</v>
      </c>
      <c r="D3647" t="s">
        <v>2347</v>
      </c>
      <c r="E3647" t="s">
        <v>164</v>
      </c>
      <c r="F3647" t="s">
        <v>34</v>
      </c>
      <c r="G3647" t="s">
        <v>47</v>
      </c>
      <c r="H3647" t="s">
        <v>1532</v>
      </c>
      <c r="I3647">
        <v>22.14</v>
      </c>
      <c r="J3647">
        <v>3</v>
      </c>
      <c r="K3647">
        <v>6.42</v>
      </c>
    </row>
    <row r="3648" spans="1:11" ht="16.5" x14ac:dyDescent="0.3">
      <c r="A3648" s="1">
        <v>42328</v>
      </c>
      <c r="B3648" s="5">
        <f>YEAR(Table1[[#This Row],[Order Date]])</f>
        <v>2015</v>
      </c>
      <c r="C3648" s="5">
        <f>MONTH(Table1[[#This Row],[Order Date]])</f>
        <v>11</v>
      </c>
      <c r="D3648" t="s">
        <v>2347</v>
      </c>
      <c r="E3648" t="s">
        <v>164</v>
      </c>
      <c r="F3648" t="s">
        <v>39</v>
      </c>
      <c r="G3648" t="s">
        <v>52</v>
      </c>
      <c r="H3648" t="s">
        <v>2330</v>
      </c>
      <c r="I3648">
        <v>13.98</v>
      </c>
      <c r="J3648">
        <v>2</v>
      </c>
      <c r="K3648">
        <v>6.01</v>
      </c>
    </row>
    <row r="3649" spans="1:11" ht="16.5" x14ac:dyDescent="0.3">
      <c r="A3649" s="1">
        <v>42328</v>
      </c>
      <c r="B3649" s="5">
        <f>YEAR(Table1[[#This Row],[Order Date]])</f>
        <v>2015</v>
      </c>
      <c r="C3649" s="5">
        <f>MONTH(Table1[[#This Row],[Order Date]])</f>
        <v>11</v>
      </c>
      <c r="D3649" t="s">
        <v>938</v>
      </c>
      <c r="E3649" t="s">
        <v>78</v>
      </c>
      <c r="F3649" t="s">
        <v>34</v>
      </c>
      <c r="G3649" t="s">
        <v>47</v>
      </c>
      <c r="H3649" t="s">
        <v>2348</v>
      </c>
      <c r="I3649">
        <v>63.82</v>
      </c>
      <c r="J3649">
        <v>2</v>
      </c>
      <c r="K3649">
        <v>9.57</v>
      </c>
    </row>
    <row r="3650" spans="1:11" ht="16.5" x14ac:dyDescent="0.3">
      <c r="A3650" s="1">
        <v>42328</v>
      </c>
      <c r="B3650" s="5">
        <f>YEAR(Table1[[#This Row],[Order Date]])</f>
        <v>2015</v>
      </c>
      <c r="C3650" s="5">
        <f>MONTH(Table1[[#This Row],[Order Date]])</f>
        <v>11</v>
      </c>
      <c r="D3650" t="s">
        <v>938</v>
      </c>
      <c r="E3650" t="s">
        <v>78</v>
      </c>
      <c r="F3650" t="s">
        <v>11</v>
      </c>
      <c r="G3650" t="s">
        <v>18</v>
      </c>
      <c r="H3650" t="s">
        <v>2231</v>
      </c>
      <c r="I3650">
        <v>141.55000000000001</v>
      </c>
      <c r="J3650">
        <v>3</v>
      </c>
      <c r="K3650">
        <v>-26.54</v>
      </c>
    </row>
    <row r="3651" spans="1:11" ht="16.5" x14ac:dyDescent="0.3">
      <c r="A3651" s="1">
        <v>42328</v>
      </c>
      <c r="B3651" s="5">
        <f>YEAR(Table1[[#This Row],[Order Date]])</f>
        <v>2015</v>
      </c>
      <c r="C3651" s="5">
        <f>MONTH(Table1[[#This Row],[Order Date]])</f>
        <v>11</v>
      </c>
      <c r="D3651" t="s">
        <v>875</v>
      </c>
      <c r="E3651" t="s">
        <v>10</v>
      </c>
      <c r="F3651" t="s">
        <v>39</v>
      </c>
      <c r="G3651" t="s">
        <v>302</v>
      </c>
      <c r="H3651" t="s">
        <v>2349</v>
      </c>
      <c r="I3651">
        <v>479.99</v>
      </c>
      <c r="J3651">
        <v>2</v>
      </c>
      <c r="K3651">
        <v>56</v>
      </c>
    </row>
    <row r="3652" spans="1:11" ht="16.5" x14ac:dyDescent="0.3">
      <c r="A3652" s="1">
        <v>42328</v>
      </c>
      <c r="B3652" s="5">
        <f>YEAR(Table1[[#This Row],[Order Date]])</f>
        <v>2015</v>
      </c>
      <c r="C3652" s="5">
        <f>MONTH(Table1[[#This Row],[Order Date]])</f>
        <v>11</v>
      </c>
      <c r="D3652" t="s">
        <v>1785</v>
      </c>
      <c r="E3652" t="s">
        <v>123</v>
      </c>
      <c r="F3652" t="s">
        <v>11</v>
      </c>
      <c r="G3652" t="s">
        <v>20</v>
      </c>
      <c r="H3652" t="s">
        <v>189</v>
      </c>
      <c r="I3652">
        <v>7.23</v>
      </c>
      <c r="J3652">
        <v>5</v>
      </c>
      <c r="K3652">
        <v>-5.78</v>
      </c>
    </row>
    <row r="3653" spans="1:11" ht="16.5" x14ac:dyDescent="0.3">
      <c r="A3653" s="1">
        <v>42328</v>
      </c>
      <c r="B3653" s="5">
        <f>YEAR(Table1[[#This Row],[Order Date]])</f>
        <v>2015</v>
      </c>
      <c r="C3653" s="5">
        <f>MONTH(Table1[[#This Row],[Order Date]])</f>
        <v>11</v>
      </c>
      <c r="D3653" t="s">
        <v>1785</v>
      </c>
      <c r="E3653" t="s">
        <v>123</v>
      </c>
      <c r="F3653" t="s">
        <v>11</v>
      </c>
      <c r="G3653" t="s">
        <v>18</v>
      </c>
      <c r="H3653" t="s">
        <v>349</v>
      </c>
      <c r="I3653">
        <v>17.440000000000001</v>
      </c>
      <c r="J3653">
        <v>2</v>
      </c>
      <c r="K3653">
        <v>1.31</v>
      </c>
    </row>
    <row r="3654" spans="1:11" ht="16.5" x14ac:dyDescent="0.3">
      <c r="A3654" s="1">
        <v>42328</v>
      </c>
      <c r="B3654" s="5">
        <f>YEAR(Table1[[#This Row],[Order Date]])</f>
        <v>2015</v>
      </c>
      <c r="C3654" s="5">
        <f>MONTH(Table1[[#This Row],[Order Date]])</f>
        <v>11</v>
      </c>
      <c r="D3654" t="s">
        <v>1785</v>
      </c>
      <c r="E3654" t="s">
        <v>123</v>
      </c>
      <c r="F3654" t="s">
        <v>11</v>
      </c>
      <c r="G3654" t="s">
        <v>20</v>
      </c>
      <c r="H3654" t="s">
        <v>165</v>
      </c>
      <c r="I3654">
        <v>62.88</v>
      </c>
      <c r="J3654">
        <v>4</v>
      </c>
      <c r="K3654">
        <v>-50.3</v>
      </c>
    </row>
    <row r="3655" spans="1:11" ht="16.5" x14ac:dyDescent="0.3">
      <c r="A3655" s="1">
        <v>42328</v>
      </c>
      <c r="B3655" s="5">
        <f>YEAR(Table1[[#This Row],[Order Date]])</f>
        <v>2015</v>
      </c>
      <c r="C3655" s="5">
        <f>MONTH(Table1[[#This Row],[Order Date]])</f>
        <v>11</v>
      </c>
      <c r="D3655" t="s">
        <v>1785</v>
      </c>
      <c r="E3655" t="s">
        <v>123</v>
      </c>
      <c r="F3655" t="s">
        <v>34</v>
      </c>
      <c r="G3655" t="s">
        <v>74</v>
      </c>
      <c r="H3655" t="s">
        <v>412</v>
      </c>
      <c r="I3655">
        <v>290.35000000000002</v>
      </c>
      <c r="J3655">
        <v>3</v>
      </c>
      <c r="K3655">
        <v>-36.29</v>
      </c>
    </row>
    <row r="3656" spans="1:11" ht="16.5" x14ac:dyDescent="0.3">
      <c r="A3656" s="1">
        <v>42328</v>
      </c>
      <c r="B3656" s="5">
        <f>YEAR(Table1[[#This Row],[Order Date]])</f>
        <v>2015</v>
      </c>
      <c r="C3656" s="5">
        <f>MONTH(Table1[[#This Row],[Order Date]])</f>
        <v>11</v>
      </c>
      <c r="D3656" t="s">
        <v>14</v>
      </c>
      <c r="E3656" t="s">
        <v>23</v>
      </c>
      <c r="F3656" t="s">
        <v>34</v>
      </c>
      <c r="G3656" t="s">
        <v>35</v>
      </c>
      <c r="H3656" t="s">
        <v>919</v>
      </c>
      <c r="I3656">
        <v>344.37</v>
      </c>
      <c r="J3656">
        <v>4</v>
      </c>
      <c r="K3656">
        <v>-93.47</v>
      </c>
    </row>
    <row r="3657" spans="1:11" ht="16.5" x14ac:dyDescent="0.3">
      <c r="A3657" s="1">
        <v>42328</v>
      </c>
      <c r="B3657" s="5">
        <f>YEAR(Table1[[#This Row],[Order Date]])</f>
        <v>2015</v>
      </c>
      <c r="C3657" s="5">
        <f>MONTH(Table1[[#This Row],[Order Date]])</f>
        <v>11</v>
      </c>
      <c r="D3657" t="s">
        <v>514</v>
      </c>
      <c r="E3657" t="s">
        <v>278</v>
      </c>
      <c r="F3657" t="s">
        <v>11</v>
      </c>
      <c r="G3657" t="s">
        <v>20</v>
      </c>
      <c r="H3657" t="s">
        <v>980</v>
      </c>
      <c r="I3657">
        <v>4.9000000000000004</v>
      </c>
      <c r="J3657">
        <v>3</v>
      </c>
      <c r="K3657">
        <v>-3.43</v>
      </c>
    </row>
    <row r="3658" spans="1:11" ht="16.5" x14ac:dyDescent="0.3">
      <c r="A3658" s="1">
        <v>42328</v>
      </c>
      <c r="B3658" s="5">
        <f>YEAR(Table1[[#This Row],[Order Date]])</f>
        <v>2015</v>
      </c>
      <c r="C3658" s="5">
        <f>MONTH(Table1[[#This Row],[Order Date]])</f>
        <v>11</v>
      </c>
      <c r="D3658" t="s">
        <v>514</v>
      </c>
      <c r="E3658" t="s">
        <v>278</v>
      </c>
      <c r="F3658" t="s">
        <v>34</v>
      </c>
      <c r="G3658" t="s">
        <v>74</v>
      </c>
      <c r="H3658" t="s">
        <v>2350</v>
      </c>
      <c r="I3658">
        <v>145.76</v>
      </c>
      <c r="J3658">
        <v>6</v>
      </c>
      <c r="K3658">
        <v>-247.8</v>
      </c>
    </row>
    <row r="3659" spans="1:11" ht="16.5" x14ac:dyDescent="0.3">
      <c r="A3659" s="1">
        <v>42328</v>
      </c>
      <c r="B3659" s="5">
        <f>YEAR(Table1[[#This Row],[Order Date]])</f>
        <v>2015</v>
      </c>
      <c r="C3659" s="5">
        <f>MONTH(Table1[[#This Row],[Order Date]])</f>
        <v>11</v>
      </c>
      <c r="D3659" t="s">
        <v>514</v>
      </c>
      <c r="E3659" t="s">
        <v>278</v>
      </c>
      <c r="F3659" t="s">
        <v>11</v>
      </c>
      <c r="G3659" t="s">
        <v>20</v>
      </c>
      <c r="H3659" t="s">
        <v>141</v>
      </c>
      <c r="I3659">
        <v>9.61</v>
      </c>
      <c r="J3659">
        <v>6</v>
      </c>
      <c r="K3659">
        <v>-7.37</v>
      </c>
    </row>
    <row r="3660" spans="1:11" ht="16.5" x14ac:dyDescent="0.3">
      <c r="A3660" s="1">
        <v>42328</v>
      </c>
      <c r="B3660" s="5">
        <f>YEAR(Table1[[#This Row],[Order Date]])</f>
        <v>2015</v>
      </c>
      <c r="C3660" s="5">
        <f>MONTH(Table1[[#This Row],[Order Date]])</f>
        <v>11</v>
      </c>
      <c r="D3660" t="s">
        <v>61</v>
      </c>
      <c r="E3660" t="s">
        <v>27</v>
      </c>
      <c r="F3660" t="s">
        <v>11</v>
      </c>
      <c r="G3660" t="s">
        <v>20</v>
      </c>
      <c r="H3660" t="s">
        <v>1112</v>
      </c>
      <c r="I3660">
        <v>89.7</v>
      </c>
      <c r="J3660">
        <v>4</v>
      </c>
      <c r="K3660">
        <v>33.64</v>
      </c>
    </row>
    <row r="3661" spans="1:11" ht="16.5" x14ac:dyDescent="0.3">
      <c r="A3661" s="1">
        <v>42328</v>
      </c>
      <c r="B3661" s="5">
        <f>YEAR(Table1[[#This Row],[Order Date]])</f>
        <v>2015</v>
      </c>
      <c r="C3661" s="5">
        <f>MONTH(Table1[[#This Row],[Order Date]])</f>
        <v>11</v>
      </c>
      <c r="D3661" t="s">
        <v>61</v>
      </c>
      <c r="E3661" t="s">
        <v>27</v>
      </c>
      <c r="F3661" t="s">
        <v>11</v>
      </c>
      <c r="G3661" t="s">
        <v>16</v>
      </c>
      <c r="H3661" t="s">
        <v>1025</v>
      </c>
      <c r="I3661">
        <v>50.12</v>
      </c>
      <c r="J3661">
        <v>4</v>
      </c>
      <c r="K3661">
        <v>23.56</v>
      </c>
    </row>
    <row r="3662" spans="1:11" ht="16.5" x14ac:dyDescent="0.3">
      <c r="A3662" s="1">
        <v>42328</v>
      </c>
      <c r="B3662" s="5">
        <f>YEAR(Table1[[#This Row],[Order Date]])</f>
        <v>2015</v>
      </c>
      <c r="C3662" s="5">
        <f>MONTH(Table1[[#This Row],[Order Date]])</f>
        <v>11</v>
      </c>
      <c r="D3662" t="s">
        <v>1412</v>
      </c>
      <c r="E3662" t="s">
        <v>27</v>
      </c>
      <c r="F3662" t="s">
        <v>34</v>
      </c>
      <c r="G3662" t="s">
        <v>47</v>
      </c>
      <c r="H3662" t="s">
        <v>1355</v>
      </c>
      <c r="I3662">
        <v>32.04</v>
      </c>
      <c r="J3662">
        <v>3</v>
      </c>
      <c r="K3662">
        <v>8.01</v>
      </c>
    </row>
    <row r="3663" spans="1:11" ht="16.5" x14ac:dyDescent="0.3">
      <c r="A3663" s="1">
        <v>42329</v>
      </c>
      <c r="B3663" s="5">
        <f>YEAR(Table1[[#This Row],[Order Date]])</f>
        <v>2015</v>
      </c>
      <c r="C3663" s="5">
        <f>MONTH(Table1[[#This Row],[Order Date]])</f>
        <v>11</v>
      </c>
      <c r="D3663" t="s">
        <v>857</v>
      </c>
      <c r="E3663" t="s">
        <v>78</v>
      </c>
      <c r="F3663" t="s">
        <v>34</v>
      </c>
      <c r="G3663" t="s">
        <v>35</v>
      </c>
      <c r="H3663" t="s">
        <v>862</v>
      </c>
      <c r="I3663">
        <v>396.8</v>
      </c>
      <c r="J3663">
        <v>7</v>
      </c>
      <c r="K3663">
        <v>-11.34</v>
      </c>
    </row>
    <row r="3664" spans="1:11" ht="16.5" x14ac:dyDescent="0.3">
      <c r="A3664" s="1">
        <v>42329</v>
      </c>
      <c r="B3664" s="5">
        <f>YEAR(Table1[[#This Row],[Order Date]])</f>
        <v>2015</v>
      </c>
      <c r="C3664" s="5">
        <f>MONTH(Table1[[#This Row],[Order Date]])</f>
        <v>11</v>
      </c>
      <c r="D3664" t="s">
        <v>857</v>
      </c>
      <c r="E3664" t="s">
        <v>78</v>
      </c>
      <c r="F3664" t="s">
        <v>11</v>
      </c>
      <c r="G3664" t="s">
        <v>200</v>
      </c>
      <c r="H3664" t="s">
        <v>1841</v>
      </c>
      <c r="I3664">
        <v>15.88</v>
      </c>
      <c r="J3664">
        <v>5</v>
      </c>
      <c r="K3664">
        <v>-3.77</v>
      </c>
    </row>
    <row r="3665" spans="1:11" ht="16.5" x14ac:dyDescent="0.3">
      <c r="A3665" s="1">
        <v>42329</v>
      </c>
      <c r="B3665" s="5">
        <f>YEAR(Table1[[#This Row],[Order Date]])</f>
        <v>2015</v>
      </c>
      <c r="C3665" s="5">
        <f>MONTH(Table1[[#This Row],[Order Date]])</f>
        <v>11</v>
      </c>
      <c r="D3665" t="s">
        <v>848</v>
      </c>
      <c r="E3665" t="s">
        <v>126</v>
      </c>
      <c r="F3665" t="s">
        <v>34</v>
      </c>
      <c r="G3665" t="s">
        <v>74</v>
      </c>
      <c r="H3665" t="s">
        <v>1909</v>
      </c>
      <c r="I3665">
        <v>141.96</v>
      </c>
      <c r="J3665">
        <v>2</v>
      </c>
      <c r="K3665">
        <v>41.17</v>
      </c>
    </row>
    <row r="3666" spans="1:11" ht="16.5" x14ac:dyDescent="0.3">
      <c r="A3666" s="1">
        <v>42329</v>
      </c>
      <c r="B3666" s="5">
        <f>YEAR(Table1[[#This Row],[Order Date]])</f>
        <v>2015</v>
      </c>
      <c r="C3666" s="5">
        <f>MONTH(Table1[[#This Row],[Order Date]])</f>
        <v>11</v>
      </c>
      <c r="D3666" t="s">
        <v>848</v>
      </c>
      <c r="E3666" t="s">
        <v>126</v>
      </c>
      <c r="F3666" t="s">
        <v>11</v>
      </c>
      <c r="G3666" t="s">
        <v>20</v>
      </c>
      <c r="H3666" t="s">
        <v>1175</v>
      </c>
      <c r="I3666">
        <v>66.05</v>
      </c>
      <c r="J3666">
        <v>4</v>
      </c>
      <c r="K3666">
        <v>23.12</v>
      </c>
    </row>
    <row r="3667" spans="1:11" ht="16.5" x14ac:dyDescent="0.3">
      <c r="A3667" s="1">
        <v>42329</v>
      </c>
      <c r="B3667" s="5">
        <f>YEAR(Table1[[#This Row],[Order Date]])</f>
        <v>2015</v>
      </c>
      <c r="C3667" s="5">
        <f>MONTH(Table1[[#This Row],[Order Date]])</f>
        <v>11</v>
      </c>
      <c r="D3667" t="s">
        <v>139</v>
      </c>
      <c r="E3667" t="s">
        <v>10</v>
      </c>
      <c r="F3667" t="s">
        <v>34</v>
      </c>
      <c r="G3667" t="s">
        <v>74</v>
      </c>
      <c r="H3667" t="s">
        <v>2175</v>
      </c>
      <c r="I3667">
        <v>246.13</v>
      </c>
      <c r="J3667">
        <v>2</v>
      </c>
      <c r="K3667">
        <v>-76.010000000000005</v>
      </c>
    </row>
    <row r="3668" spans="1:11" ht="16.5" x14ac:dyDescent="0.3">
      <c r="A3668" s="1">
        <v>42329</v>
      </c>
      <c r="B3668" s="5">
        <f>YEAR(Table1[[#This Row],[Order Date]])</f>
        <v>2015</v>
      </c>
      <c r="C3668" s="5">
        <f>MONTH(Table1[[#This Row],[Order Date]])</f>
        <v>11</v>
      </c>
      <c r="D3668" t="s">
        <v>139</v>
      </c>
      <c r="E3668" t="s">
        <v>10</v>
      </c>
      <c r="F3668" t="s">
        <v>11</v>
      </c>
      <c r="G3668" t="s">
        <v>16</v>
      </c>
      <c r="H3668" t="s">
        <v>1040</v>
      </c>
      <c r="I3668">
        <v>11.7</v>
      </c>
      <c r="J3668">
        <v>2</v>
      </c>
      <c r="K3668">
        <v>3.95</v>
      </c>
    </row>
    <row r="3669" spans="1:11" ht="16.5" x14ac:dyDescent="0.3">
      <c r="A3669" s="1">
        <v>42329</v>
      </c>
      <c r="B3669" s="5">
        <f>YEAR(Table1[[#This Row],[Order Date]])</f>
        <v>2015</v>
      </c>
      <c r="C3669" s="5">
        <f>MONTH(Table1[[#This Row],[Order Date]])</f>
        <v>11</v>
      </c>
      <c r="D3669" t="s">
        <v>139</v>
      </c>
      <c r="E3669" t="s">
        <v>10</v>
      </c>
      <c r="F3669" t="s">
        <v>39</v>
      </c>
      <c r="G3669" t="s">
        <v>603</v>
      </c>
      <c r="H3669" t="s">
        <v>1089</v>
      </c>
      <c r="I3669">
        <v>439.99</v>
      </c>
      <c r="J3669">
        <v>1</v>
      </c>
      <c r="K3669">
        <v>165</v>
      </c>
    </row>
    <row r="3670" spans="1:11" ht="16.5" x14ac:dyDescent="0.3">
      <c r="A3670" s="1">
        <v>42329</v>
      </c>
      <c r="B3670" s="5">
        <f>YEAR(Table1[[#This Row],[Order Date]])</f>
        <v>2015</v>
      </c>
      <c r="C3670" s="5">
        <f>MONTH(Table1[[#This Row],[Order Date]])</f>
        <v>11</v>
      </c>
      <c r="D3670" t="s">
        <v>868</v>
      </c>
      <c r="E3670" t="s">
        <v>129</v>
      </c>
      <c r="F3670" t="s">
        <v>11</v>
      </c>
      <c r="G3670" t="s">
        <v>24</v>
      </c>
      <c r="H3670" t="s">
        <v>2351</v>
      </c>
      <c r="I3670">
        <v>10.92</v>
      </c>
      <c r="J3670">
        <v>6</v>
      </c>
      <c r="K3670">
        <v>4.91</v>
      </c>
    </row>
    <row r="3671" spans="1:11" ht="16.5" x14ac:dyDescent="0.3">
      <c r="A3671" s="1">
        <v>42329</v>
      </c>
      <c r="B3671" s="5">
        <f>YEAR(Table1[[#This Row],[Order Date]])</f>
        <v>2015</v>
      </c>
      <c r="C3671" s="5">
        <f>MONTH(Table1[[#This Row],[Order Date]])</f>
        <v>11</v>
      </c>
      <c r="D3671" t="s">
        <v>868</v>
      </c>
      <c r="E3671" t="s">
        <v>129</v>
      </c>
      <c r="F3671" t="s">
        <v>39</v>
      </c>
      <c r="G3671" t="s">
        <v>302</v>
      </c>
      <c r="H3671" t="s">
        <v>2352</v>
      </c>
      <c r="I3671">
        <v>83.9</v>
      </c>
      <c r="J3671">
        <v>2</v>
      </c>
      <c r="K3671">
        <v>22.65</v>
      </c>
    </row>
    <row r="3672" spans="1:11" ht="16.5" x14ac:dyDescent="0.3">
      <c r="A3672" s="1">
        <v>42329</v>
      </c>
      <c r="B3672" s="5">
        <f>YEAR(Table1[[#This Row],[Order Date]])</f>
        <v>2015</v>
      </c>
      <c r="C3672" s="5">
        <f>MONTH(Table1[[#This Row],[Order Date]])</f>
        <v>11</v>
      </c>
      <c r="D3672" t="s">
        <v>868</v>
      </c>
      <c r="E3672" t="s">
        <v>129</v>
      </c>
      <c r="F3672" t="s">
        <v>11</v>
      </c>
      <c r="G3672" t="s">
        <v>92</v>
      </c>
      <c r="H3672" t="s">
        <v>1468</v>
      </c>
      <c r="I3672">
        <v>19.75</v>
      </c>
      <c r="J3672">
        <v>5</v>
      </c>
      <c r="K3672">
        <v>5.14</v>
      </c>
    </row>
    <row r="3673" spans="1:11" ht="16.5" x14ac:dyDescent="0.3">
      <c r="A3673" s="1">
        <v>42329</v>
      </c>
      <c r="B3673" s="5">
        <f>YEAR(Table1[[#This Row],[Order Date]])</f>
        <v>2015</v>
      </c>
      <c r="C3673" s="5">
        <f>MONTH(Table1[[#This Row],[Order Date]])</f>
        <v>11</v>
      </c>
      <c r="D3673" t="s">
        <v>868</v>
      </c>
      <c r="E3673" t="s">
        <v>129</v>
      </c>
      <c r="F3673" t="s">
        <v>39</v>
      </c>
      <c r="G3673" t="s">
        <v>52</v>
      </c>
      <c r="H3673" t="s">
        <v>2353</v>
      </c>
      <c r="I3673">
        <v>393.54</v>
      </c>
      <c r="J3673">
        <v>3</v>
      </c>
      <c r="K3673">
        <v>165.29</v>
      </c>
    </row>
    <row r="3674" spans="1:11" ht="16.5" x14ac:dyDescent="0.3">
      <c r="A3674" s="1">
        <v>42329</v>
      </c>
      <c r="B3674" s="5">
        <f>YEAR(Table1[[#This Row],[Order Date]])</f>
        <v>2015</v>
      </c>
      <c r="C3674" s="5">
        <f>MONTH(Table1[[#This Row],[Order Date]])</f>
        <v>11</v>
      </c>
      <c r="D3674" t="s">
        <v>2179</v>
      </c>
      <c r="E3674" t="s">
        <v>95</v>
      </c>
      <c r="F3674" t="s">
        <v>11</v>
      </c>
      <c r="G3674" t="s">
        <v>92</v>
      </c>
      <c r="H3674" t="s">
        <v>2354</v>
      </c>
      <c r="I3674">
        <v>325.63</v>
      </c>
      <c r="J3674">
        <v>6</v>
      </c>
      <c r="K3674">
        <v>28.49</v>
      </c>
    </row>
    <row r="3675" spans="1:11" ht="16.5" x14ac:dyDescent="0.3">
      <c r="A3675" s="1">
        <v>42329</v>
      </c>
      <c r="B3675" s="5">
        <f>YEAR(Table1[[#This Row],[Order Date]])</f>
        <v>2015</v>
      </c>
      <c r="C3675" s="5">
        <f>MONTH(Table1[[#This Row],[Order Date]])</f>
        <v>11</v>
      </c>
      <c r="D3675" t="s">
        <v>2179</v>
      </c>
      <c r="E3675" t="s">
        <v>95</v>
      </c>
      <c r="F3675" t="s">
        <v>39</v>
      </c>
      <c r="G3675" t="s">
        <v>52</v>
      </c>
      <c r="H3675" t="s">
        <v>1227</v>
      </c>
      <c r="I3675">
        <v>23.34</v>
      </c>
      <c r="J3675">
        <v>2</v>
      </c>
      <c r="K3675">
        <v>-1.46</v>
      </c>
    </row>
    <row r="3676" spans="1:11" ht="16.5" x14ac:dyDescent="0.3">
      <c r="A3676" s="1">
        <v>42329</v>
      </c>
      <c r="B3676" s="5">
        <f>YEAR(Table1[[#This Row],[Order Date]])</f>
        <v>2015</v>
      </c>
      <c r="C3676" s="5">
        <f>MONTH(Table1[[#This Row],[Order Date]])</f>
        <v>11</v>
      </c>
      <c r="D3676" t="s">
        <v>2179</v>
      </c>
      <c r="E3676" t="s">
        <v>95</v>
      </c>
      <c r="F3676" t="s">
        <v>11</v>
      </c>
      <c r="G3676" t="s">
        <v>16</v>
      </c>
      <c r="H3676" t="s">
        <v>639</v>
      </c>
      <c r="I3676">
        <v>16.52</v>
      </c>
      <c r="J3676">
        <v>5</v>
      </c>
      <c r="K3676">
        <v>5.37</v>
      </c>
    </row>
    <row r="3677" spans="1:11" ht="16.5" x14ac:dyDescent="0.3">
      <c r="A3677" s="1">
        <v>42329</v>
      </c>
      <c r="B3677" s="5">
        <f>YEAR(Table1[[#This Row],[Order Date]])</f>
        <v>2015</v>
      </c>
      <c r="C3677" s="5">
        <f>MONTH(Table1[[#This Row],[Order Date]])</f>
        <v>11</v>
      </c>
      <c r="D3677" t="s">
        <v>740</v>
      </c>
      <c r="E3677" t="s">
        <v>23</v>
      </c>
      <c r="F3677" t="s">
        <v>34</v>
      </c>
      <c r="G3677" t="s">
        <v>145</v>
      </c>
      <c r="H3677" t="s">
        <v>255</v>
      </c>
      <c r="I3677">
        <v>1252.7</v>
      </c>
      <c r="J3677">
        <v>8</v>
      </c>
      <c r="K3677">
        <v>-480.2</v>
      </c>
    </row>
    <row r="3678" spans="1:11" ht="16.5" x14ac:dyDescent="0.3">
      <c r="A3678" s="1">
        <v>42329</v>
      </c>
      <c r="B3678" s="5">
        <f>YEAR(Table1[[#This Row],[Order Date]])</f>
        <v>2015</v>
      </c>
      <c r="C3678" s="5">
        <f>MONTH(Table1[[#This Row],[Order Date]])</f>
        <v>11</v>
      </c>
      <c r="D3678" t="s">
        <v>740</v>
      </c>
      <c r="E3678" t="s">
        <v>23</v>
      </c>
      <c r="F3678" t="s">
        <v>39</v>
      </c>
      <c r="G3678" t="s">
        <v>40</v>
      </c>
      <c r="H3678" t="s">
        <v>901</v>
      </c>
      <c r="I3678">
        <v>110.97</v>
      </c>
      <c r="J3678">
        <v>5</v>
      </c>
      <c r="K3678">
        <v>-24.04</v>
      </c>
    </row>
    <row r="3679" spans="1:11" ht="16.5" x14ac:dyDescent="0.3">
      <c r="A3679" s="1">
        <v>42329</v>
      </c>
      <c r="B3679" s="5">
        <f>YEAR(Table1[[#This Row],[Order Date]])</f>
        <v>2015</v>
      </c>
      <c r="C3679" s="5">
        <f>MONTH(Table1[[#This Row],[Order Date]])</f>
        <v>11</v>
      </c>
      <c r="D3679" t="s">
        <v>2103</v>
      </c>
      <c r="E3679" t="s">
        <v>10</v>
      </c>
      <c r="F3679" t="s">
        <v>11</v>
      </c>
      <c r="G3679" t="s">
        <v>24</v>
      </c>
      <c r="H3679" t="s">
        <v>1844</v>
      </c>
      <c r="I3679">
        <v>5.34</v>
      </c>
      <c r="J3679">
        <v>2</v>
      </c>
      <c r="K3679">
        <v>0.73</v>
      </c>
    </row>
    <row r="3680" spans="1:11" ht="16.5" x14ac:dyDescent="0.3">
      <c r="A3680" s="1">
        <v>42329</v>
      </c>
      <c r="B3680" s="5">
        <f>YEAR(Table1[[#This Row],[Order Date]])</f>
        <v>2015</v>
      </c>
      <c r="C3680" s="5">
        <f>MONTH(Table1[[#This Row],[Order Date]])</f>
        <v>11</v>
      </c>
      <c r="D3680" t="s">
        <v>2103</v>
      </c>
      <c r="E3680" t="s">
        <v>10</v>
      </c>
      <c r="F3680" t="s">
        <v>11</v>
      </c>
      <c r="G3680" t="s">
        <v>20</v>
      </c>
      <c r="H3680" t="s">
        <v>834</v>
      </c>
      <c r="I3680">
        <v>1.7</v>
      </c>
      <c r="J3680">
        <v>2</v>
      </c>
      <c r="K3680">
        <v>-2.54</v>
      </c>
    </row>
    <row r="3681" spans="1:11" ht="16.5" x14ac:dyDescent="0.3">
      <c r="A3681" s="1">
        <v>42329</v>
      </c>
      <c r="B3681" s="5">
        <f>YEAR(Table1[[#This Row],[Order Date]])</f>
        <v>2015</v>
      </c>
      <c r="C3681" s="5">
        <f>MONTH(Table1[[#This Row],[Order Date]])</f>
        <v>11</v>
      </c>
      <c r="D3681" t="s">
        <v>2103</v>
      </c>
      <c r="E3681" t="s">
        <v>10</v>
      </c>
      <c r="F3681" t="s">
        <v>11</v>
      </c>
      <c r="G3681" t="s">
        <v>92</v>
      </c>
      <c r="H3681" t="s">
        <v>1869</v>
      </c>
      <c r="I3681">
        <v>24.59</v>
      </c>
      <c r="J3681">
        <v>3</v>
      </c>
      <c r="K3681">
        <v>-67.62</v>
      </c>
    </row>
    <row r="3682" spans="1:11" ht="16.5" x14ac:dyDescent="0.3">
      <c r="A3682" s="1">
        <v>42329</v>
      </c>
      <c r="B3682" s="5">
        <f>YEAR(Table1[[#This Row],[Order Date]])</f>
        <v>2015</v>
      </c>
      <c r="C3682" s="5">
        <f>MONTH(Table1[[#This Row],[Order Date]])</f>
        <v>11</v>
      </c>
      <c r="D3682" t="s">
        <v>2103</v>
      </c>
      <c r="E3682" t="s">
        <v>10</v>
      </c>
      <c r="F3682" t="s">
        <v>11</v>
      </c>
      <c r="G3682" t="s">
        <v>20</v>
      </c>
      <c r="H3682" t="s">
        <v>2177</v>
      </c>
      <c r="I3682">
        <v>7.98</v>
      </c>
      <c r="J3682">
        <v>5</v>
      </c>
      <c r="K3682">
        <v>-13.17</v>
      </c>
    </row>
    <row r="3683" spans="1:11" ht="16.5" x14ac:dyDescent="0.3">
      <c r="A3683" s="1">
        <v>42329</v>
      </c>
      <c r="B3683" s="5">
        <f>YEAR(Table1[[#This Row],[Order Date]])</f>
        <v>2015</v>
      </c>
      <c r="C3683" s="5">
        <f>MONTH(Table1[[#This Row],[Order Date]])</f>
        <v>11</v>
      </c>
      <c r="D3683" t="s">
        <v>681</v>
      </c>
      <c r="E3683" t="s">
        <v>245</v>
      </c>
      <c r="F3683" t="s">
        <v>34</v>
      </c>
      <c r="G3683" t="s">
        <v>47</v>
      </c>
      <c r="H3683" t="s">
        <v>2009</v>
      </c>
      <c r="I3683">
        <v>18.18</v>
      </c>
      <c r="J3683">
        <v>1</v>
      </c>
      <c r="K3683">
        <v>4.7699999999999996</v>
      </c>
    </row>
    <row r="3684" spans="1:11" ht="16.5" x14ac:dyDescent="0.3">
      <c r="A3684" s="1">
        <v>42330</v>
      </c>
      <c r="B3684" s="5">
        <f>YEAR(Table1[[#This Row],[Order Date]])</f>
        <v>2015</v>
      </c>
      <c r="C3684" s="5">
        <f>MONTH(Table1[[#This Row],[Order Date]])</f>
        <v>11</v>
      </c>
      <c r="D3684" t="s">
        <v>626</v>
      </c>
      <c r="E3684" t="s">
        <v>10</v>
      </c>
      <c r="F3684" t="s">
        <v>11</v>
      </c>
      <c r="G3684" t="s">
        <v>92</v>
      </c>
      <c r="H3684" t="s">
        <v>114</v>
      </c>
      <c r="I3684">
        <v>68.81</v>
      </c>
      <c r="J3684">
        <v>5</v>
      </c>
      <c r="K3684">
        <v>-123.86</v>
      </c>
    </row>
    <row r="3685" spans="1:11" ht="16.5" x14ac:dyDescent="0.3">
      <c r="A3685" s="1">
        <v>42330</v>
      </c>
      <c r="B3685" s="5">
        <f>YEAR(Table1[[#This Row],[Order Date]])</f>
        <v>2015</v>
      </c>
      <c r="C3685" s="5">
        <f>MONTH(Table1[[#This Row],[Order Date]])</f>
        <v>11</v>
      </c>
      <c r="D3685" t="s">
        <v>626</v>
      </c>
      <c r="E3685" t="s">
        <v>10</v>
      </c>
      <c r="F3685" t="s">
        <v>11</v>
      </c>
      <c r="G3685" t="s">
        <v>20</v>
      </c>
      <c r="H3685" t="s">
        <v>834</v>
      </c>
      <c r="I3685">
        <v>2.54</v>
      </c>
      <c r="J3685">
        <v>3</v>
      </c>
      <c r="K3685">
        <v>-3.82</v>
      </c>
    </row>
    <row r="3686" spans="1:11" ht="16.5" x14ac:dyDescent="0.3">
      <c r="A3686" s="1">
        <v>42330</v>
      </c>
      <c r="B3686" s="5">
        <f>YEAR(Table1[[#This Row],[Order Date]])</f>
        <v>2015</v>
      </c>
      <c r="C3686" s="5">
        <f>MONTH(Table1[[#This Row],[Order Date]])</f>
        <v>11</v>
      </c>
      <c r="D3686" t="s">
        <v>1803</v>
      </c>
      <c r="E3686" t="s">
        <v>23</v>
      </c>
      <c r="F3686" t="s">
        <v>11</v>
      </c>
      <c r="G3686" t="s">
        <v>20</v>
      </c>
      <c r="H3686" t="s">
        <v>548</v>
      </c>
      <c r="I3686">
        <v>11.61</v>
      </c>
      <c r="J3686">
        <v>2</v>
      </c>
      <c r="K3686">
        <v>-9.2899999999999991</v>
      </c>
    </row>
    <row r="3687" spans="1:11" ht="16.5" x14ac:dyDescent="0.3">
      <c r="A3687" s="1">
        <v>42330</v>
      </c>
      <c r="B3687" s="5">
        <f>YEAR(Table1[[#This Row],[Order Date]])</f>
        <v>2015</v>
      </c>
      <c r="C3687" s="5">
        <f>MONTH(Table1[[#This Row],[Order Date]])</f>
        <v>11</v>
      </c>
      <c r="D3687" t="s">
        <v>2248</v>
      </c>
      <c r="E3687" t="s">
        <v>10</v>
      </c>
      <c r="F3687" t="s">
        <v>34</v>
      </c>
      <c r="G3687" t="s">
        <v>145</v>
      </c>
      <c r="H3687" t="s">
        <v>1333</v>
      </c>
      <c r="I3687">
        <v>206.96</v>
      </c>
      <c r="J3687">
        <v>2</v>
      </c>
      <c r="K3687">
        <v>-32.520000000000003</v>
      </c>
    </row>
    <row r="3688" spans="1:11" ht="16.5" x14ac:dyDescent="0.3">
      <c r="A3688" s="1">
        <v>42330</v>
      </c>
      <c r="B3688" s="5">
        <f>YEAR(Table1[[#This Row],[Order Date]])</f>
        <v>2015</v>
      </c>
      <c r="C3688" s="5">
        <f>MONTH(Table1[[#This Row],[Order Date]])</f>
        <v>11</v>
      </c>
      <c r="D3688" t="s">
        <v>1705</v>
      </c>
      <c r="E3688" t="s">
        <v>434</v>
      </c>
      <c r="F3688" t="s">
        <v>11</v>
      </c>
      <c r="G3688" t="s">
        <v>12</v>
      </c>
      <c r="H3688" t="s">
        <v>1710</v>
      </c>
      <c r="I3688">
        <v>14.94</v>
      </c>
      <c r="J3688">
        <v>3</v>
      </c>
      <c r="K3688">
        <v>7.02</v>
      </c>
    </row>
    <row r="3689" spans="1:11" ht="16.5" x14ac:dyDescent="0.3">
      <c r="A3689" s="1">
        <v>42330</v>
      </c>
      <c r="B3689" s="5">
        <f>YEAR(Table1[[#This Row],[Order Date]])</f>
        <v>2015</v>
      </c>
      <c r="C3689" s="5">
        <f>MONTH(Table1[[#This Row],[Order Date]])</f>
        <v>11</v>
      </c>
      <c r="D3689" t="s">
        <v>246</v>
      </c>
      <c r="E3689" t="s">
        <v>10</v>
      </c>
      <c r="F3689" t="s">
        <v>39</v>
      </c>
      <c r="G3689" t="s">
        <v>52</v>
      </c>
      <c r="H3689" t="s">
        <v>2355</v>
      </c>
      <c r="I3689">
        <v>27.17</v>
      </c>
      <c r="J3689">
        <v>4</v>
      </c>
      <c r="K3689">
        <v>-1.36</v>
      </c>
    </row>
    <row r="3690" spans="1:11" ht="16.5" x14ac:dyDescent="0.3">
      <c r="A3690" s="1">
        <v>42330</v>
      </c>
      <c r="B3690" s="5">
        <f>YEAR(Table1[[#This Row],[Order Date]])</f>
        <v>2015</v>
      </c>
      <c r="C3690" s="5">
        <f>MONTH(Table1[[#This Row],[Order Date]])</f>
        <v>11</v>
      </c>
      <c r="D3690" t="s">
        <v>1251</v>
      </c>
      <c r="E3690" t="s">
        <v>120</v>
      </c>
      <c r="F3690" t="s">
        <v>11</v>
      </c>
      <c r="G3690" t="s">
        <v>20</v>
      </c>
      <c r="H3690" t="s">
        <v>1313</v>
      </c>
      <c r="I3690">
        <v>2.95</v>
      </c>
      <c r="J3690">
        <v>2</v>
      </c>
      <c r="K3690">
        <v>-2.06</v>
      </c>
    </row>
    <row r="3691" spans="1:11" ht="16.5" x14ac:dyDescent="0.3">
      <c r="A3691" s="1">
        <v>42330</v>
      </c>
      <c r="B3691" s="5">
        <f>YEAR(Table1[[#This Row],[Order Date]])</f>
        <v>2015</v>
      </c>
      <c r="C3691" s="5">
        <f>MONTH(Table1[[#This Row],[Order Date]])</f>
        <v>11</v>
      </c>
      <c r="D3691" t="s">
        <v>1251</v>
      </c>
      <c r="E3691" t="s">
        <v>120</v>
      </c>
      <c r="F3691" t="s">
        <v>11</v>
      </c>
      <c r="G3691" t="s">
        <v>43</v>
      </c>
      <c r="H3691" t="s">
        <v>1109</v>
      </c>
      <c r="I3691">
        <v>55.1</v>
      </c>
      <c r="J3691">
        <v>6</v>
      </c>
      <c r="K3691">
        <v>18.600000000000001</v>
      </c>
    </row>
    <row r="3692" spans="1:11" ht="16.5" x14ac:dyDescent="0.3">
      <c r="A3692" s="1">
        <v>42330</v>
      </c>
      <c r="B3692" s="5">
        <f>YEAR(Table1[[#This Row],[Order Date]])</f>
        <v>2015</v>
      </c>
      <c r="C3692" s="5">
        <f>MONTH(Table1[[#This Row],[Order Date]])</f>
        <v>11</v>
      </c>
      <c r="D3692" t="s">
        <v>1687</v>
      </c>
      <c r="E3692" t="s">
        <v>27</v>
      </c>
      <c r="F3692" t="s">
        <v>11</v>
      </c>
      <c r="G3692" t="s">
        <v>12</v>
      </c>
      <c r="H3692" t="s">
        <v>306</v>
      </c>
      <c r="I3692">
        <v>37.94</v>
      </c>
      <c r="J3692">
        <v>2</v>
      </c>
      <c r="K3692">
        <v>18.21</v>
      </c>
    </row>
    <row r="3693" spans="1:11" ht="16.5" x14ac:dyDescent="0.3">
      <c r="A3693" s="1">
        <v>42330</v>
      </c>
      <c r="B3693" s="5">
        <f>YEAR(Table1[[#This Row],[Order Date]])</f>
        <v>2015</v>
      </c>
      <c r="C3693" s="5">
        <f>MONTH(Table1[[#This Row],[Order Date]])</f>
        <v>11</v>
      </c>
      <c r="D3693" t="s">
        <v>1687</v>
      </c>
      <c r="E3693" t="s">
        <v>27</v>
      </c>
      <c r="F3693" t="s">
        <v>11</v>
      </c>
      <c r="G3693" t="s">
        <v>12</v>
      </c>
      <c r="H3693" t="s">
        <v>242</v>
      </c>
      <c r="I3693">
        <v>42.8</v>
      </c>
      <c r="J3693">
        <v>10</v>
      </c>
      <c r="K3693">
        <v>19.260000000000002</v>
      </c>
    </row>
    <row r="3694" spans="1:11" ht="16.5" x14ac:dyDescent="0.3">
      <c r="A3694" s="1">
        <v>42330</v>
      </c>
      <c r="B3694" s="5">
        <f>YEAR(Table1[[#This Row],[Order Date]])</f>
        <v>2015</v>
      </c>
      <c r="C3694" s="5">
        <f>MONTH(Table1[[#This Row],[Order Date]])</f>
        <v>11</v>
      </c>
      <c r="D3694" t="s">
        <v>1687</v>
      </c>
      <c r="E3694" t="s">
        <v>27</v>
      </c>
      <c r="F3694" t="s">
        <v>11</v>
      </c>
      <c r="G3694" t="s">
        <v>18</v>
      </c>
      <c r="H3694" t="s">
        <v>551</v>
      </c>
      <c r="I3694">
        <v>33.630000000000003</v>
      </c>
      <c r="J3694">
        <v>3</v>
      </c>
      <c r="K3694">
        <v>10.09</v>
      </c>
    </row>
    <row r="3695" spans="1:11" ht="16.5" x14ac:dyDescent="0.3">
      <c r="A3695" s="1">
        <v>42330</v>
      </c>
      <c r="B3695" s="5">
        <f>YEAR(Table1[[#This Row],[Order Date]])</f>
        <v>2015</v>
      </c>
      <c r="C3695" s="5">
        <f>MONTH(Table1[[#This Row],[Order Date]])</f>
        <v>11</v>
      </c>
      <c r="D3695" t="s">
        <v>796</v>
      </c>
      <c r="E3695" t="s">
        <v>123</v>
      </c>
      <c r="F3695" t="s">
        <v>39</v>
      </c>
      <c r="G3695" t="s">
        <v>302</v>
      </c>
      <c r="H3695" t="s">
        <v>825</v>
      </c>
      <c r="I3695">
        <v>32.99</v>
      </c>
      <c r="J3695">
        <v>3</v>
      </c>
      <c r="K3695">
        <v>-1.98</v>
      </c>
    </row>
    <row r="3696" spans="1:11" ht="16.5" x14ac:dyDescent="0.3">
      <c r="A3696" s="1">
        <v>42330</v>
      </c>
      <c r="B3696" s="5">
        <f>YEAR(Table1[[#This Row],[Order Date]])</f>
        <v>2015</v>
      </c>
      <c r="C3696" s="5">
        <f>MONTH(Table1[[#This Row],[Order Date]])</f>
        <v>11</v>
      </c>
      <c r="D3696" t="s">
        <v>661</v>
      </c>
      <c r="E3696" t="s">
        <v>434</v>
      </c>
      <c r="F3696" t="s">
        <v>11</v>
      </c>
      <c r="G3696" t="s">
        <v>24</v>
      </c>
      <c r="H3696" t="s">
        <v>845</v>
      </c>
      <c r="I3696">
        <v>17.12</v>
      </c>
      <c r="J3696">
        <v>4</v>
      </c>
      <c r="K3696">
        <v>4.96</v>
      </c>
    </row>
    <row r="3697" spans="1:11" ht="16.5" x14ac:dyDescent="0.3">
      <c r="A3697" s="1">
        <v>42330</v>
      </c>
      <c r="B3697" s="5">
        <f>YEAR(Table1[[#This Row],[Order Date]])</f>
        <v>2015</v>
      </c>
      <c r="C3697" s="5">
        <f>MONTH(Table1[[#This Row],[Order Date]])</f>
        <v>11</v>
      </c>
      <c r="D3697" t="s">
        <v>661</v>
      </c>
      <c r="E3697" t="s">
        <v>434</v>
      </c>
      <c r="F3697" t="s">
        <v>11</v>
      </c>
      <c r="G3697" t="s">
        <v>12</v>
      </c>
      <c r="H3697" t="s">
        <v>2356</v>
      </c>
      <c r="I3697">
        <v>59.94</v>
      </c>
      <c r="J3697">
        <v>3</v>
      </c>
      <c r="K3697">
        <v>28.17</v>
      </c>
    </row>
    <row r="3698" spans="1:11" ht="16.5" x14ac:dyDescent="0.3">
      <c r="A3698" s="1">
        <v>42331</v>
      </c>
      <c r="B3698" s="5">
        <f>YEAR(Table1[[#This Row],[Order Date]])</f>
        <v>2015</v>
      </c>
      <c r="C3698" s="5">
        <f>MONTH(Table1[[#This Row],[Order Date]])</f>
        <v>11</v>
      </c>
      <c r="D3698" t="s">
        <v>2162</v>
      </c>
      <c r="E3698" t="s">
        <v>10</v>
      </c>
      <c r="F3698" t="s">
        <v>11</v>
      </c>
      <c r="G3698" t="s">
        <v>12</v>
      </c>
      <c r="H3698" t="s">
        <v>2243</v>
      </c>
      <c r="I3698">
        <v>335.52</v>
      </c>
      <c r="J3698">
        <v>4</v>
      </c>
      <c r="K3698">
        <v>117.43</v>
      </c>
    </row>
    <row r="3699" spans="1:11" ht="16.5" x14ac:dyDescent="0.3">
      <c r="A3699" s="1">
        <v>42331</v>
      </c>
      <c r="B3699" s="5">
        <f>YEAR(Table1[[#This Row],[Order Date]])</f>
        <v>2015</v>
      </c>
      <c r="C3699" s="5">
        <f>MONTH(Table1[[#This Row],[Order Date]])</f>
        <v>11</v>
      </c>
      <c r="D3699" t="s">
        <v>2162</v>
      </c>
      <c r="E3699" t="s">
        <v>10</v>
      </c>
      <c r="F3699" t="s">
        <v>11</v>
      </c>
      <c r="G3699" t="s">
        <v>20</v>
      </c>
      <c r="H3699" t="s">
        <v>888</v>
      </c>
      <c r="I3699">
        <v>23.91</v>
      </c>
      <c r="J3699">
        <v>2</v>
      </c>
      <c r="K3699">
        <v>-40.65</v>
      </c>
    </row>
    <row r="3700" spans="1:11" ht="16.5" x14ac:dyDescent="0.3">
      <c r="A3700" s="1">
        <v>42331</v>
      </c>
      <c r="B3700" s="5">
        <f>YEAR(Table1[[#This Row],[Order Date]])</f>
        <v>2015</v>
      </c>
      <c r="C3700" s="5">
        <f>MONTH(Table1[[#This Row],[Order Date]])</f>
        <v>11</v>
      </c>
      <c r="D3700" t="s">
        <v>2162</v>
      </c>
      <c r="E3700" t="s">
        <v>10</v>
      </c>
      <c r="F3700" t="s">
        <v>11</v>
      </c>
      <c r="G3700" t="s">
        <v>18</v>
      </c>
      <c r="H3700" t="s">
        <v>1956</v>
      </c>
      <c r="I3700">
        <v>27.06</v>
      </c>
      <c r="J3700">
        <v>2</v>
      </c>
      <c r="K3700">
        <v>2.37</v>
      </c>
    </row>
    <row r="3701" spans="1:11" ht="16.5" x14ac:dyDescent="0.3">
      <c r="A3701" s="1">
        <v>42331</v>
      </c>
      <c r="B3701" s="5">
        <f>YEAR(Table1[[#This Row],[Order Date]])</f>
        <v>2015</v>
      </c>
      <c r="C3701" s="5">
        <f>MONTH(Table1[[#This Row],[Order Date]])</f>
        <v>11</v>
      </c>
      <c r="D3701" t="s">
        <v>1196</v>
      </c>
      <c r="E3701" t="s">
        <v>177</v>
      </c>
      <c r="F3701" t="s">
        <v>11</v>
      </c>
      <c r="G3701" t="s">
        <v>92</v>
      </c>
      <c r="H3701" t="s">
        <v>2291</v>
      </c>
      <c r="I3701">
        <v>2625.12</v>
      </c>
      <c r="J3701">
        <v>8</v>
      </c>
      <c r="K3701">
        <v>735.03</v>
      </c>
    </row>
    <row r="3702" spans="1:11" ht="16.5" x14ac:dyDescent="0.3">
      <c r="A3702" s="1">
        <v>42331</v>
      </c>
      <c r="B3702" s="5">
        <f>YEAR(Table1[[#This Row],[Order Date]])</f>
        <v>2015</v>
      </c>
      <c r="C3702" s="5">
        <f>MONTH(Table1[[#This Row],[Order Date]])</f>
        <v>11</v>
      </c>
      <c r="D3702" t="s">
        <v>1196</v>
      </c>
      <c r="E3702" t="s">
        <v>177</v>
      </c>
      <c r="F3702" t="s">
        <v>11</v>
      </c>
      <c r="G3702" t="s">
        <v>24</v>
      </c>
      <c r="H3702" t="s">
        <v>960</v>
      </c>
      <c r="I3702">
        <v>17.940000000000001</v>
      </c>
      <c r="J3702">
        <v>3</v>
      </c>
      <c r="K3702">
        <v>4.49</v>
      </c>
    </row>
    <row r="3703" spans="1:11" ht="16.5" x14ac:dyDescent="0.3">
      <c r="A3703" s="1">
        <v>42331</v>
      </c>
      <c r="B3703" s="5">
        <f>YEAR(Table1[[#This Row],[Order Date]])</f>
        <v>2015</v>
      </c>
      <c r="C3703" s="5">
        <f>MONTH(Table1[[#This Row],[Order Date]])</f>
        <v>11</v>
      </c>
      <c r="D3703" t="s">
        <v>1643</v>
      </c>
      <c r="E3703" t="s">
        <v>59</v>
      </c>
      <c r="F3703" t="s">
        <v>39</v>
      </c>
      <c r="G3703" t="s">
        <v>40</v>
      </c>
      <c r="H3703" t="s">
        <v>1347</v>
      </c>
      <c r="I3703">
        <v>307.98</v>
      </c>
      <c r="J3703">
        <v>2</v>
      </c>
      <c r="K3703">
        <v>89.31</v>
      </c>
    </row>
    <row r="3704" spans="1:11" ht="16.5" x14ac:dyDescent="0.3">
      <c r="A3704" s="1">
        <v>42331</v>
      </c>
      <c r="B3704" s="5">
        <f>YEAR(Table1[[#This Row],[Order Date]])</f>
        <v>2015</v>
      </c>
      <c r="C3704" s="5">
        <f>MONTH(Table1[[#This Row],[Order Date]])</f>
        <v>11</v>
      </c>
      <c r="D3704" t="s">
        <v>1643</v>
      </c>
      <c r="E3704" t="s">
        <v>59</v>
      </c>
      <c r="F3704" t="s">
        <v>11</v>
      </c>
      <c r="G3704" t="s">
        <v>12</v>
      </c>
      <c r="H3704" t="s">
        <v>1666</v>
      </c>
      <c r="I3704">
        <v>44.1</v>
      </c>
      <c r="J3704">
        <v>6</v>
      </c>
      <c r="K3704">
        <v>20.73</v>
      </c>
    </row>
    <row r="3705" spans="1:11" ht="16.5" x14ac:dyDescent="0.3">
      <c r="A3705" s="1">
        <v>42331</v>
      </c>
      <c r="B3705" s="5">
        <f>YEAR(Table1[[#This Row],[Order Date]])</f>
        <v>2015</v>
      </c>
      <c r="C3705" s="5">
        <f>MONTH(Table1[[#This Row],[Order Date]])</f>
        <v>11</v>
      </c>
      <c r="D3705" t="s">
        <v>1643</v>
      </c>
      <c r="E3705" t="s">
        <v>59</v>
      </c>
      <c r="F3705" t="s">
        <v>11</v>
      </c>
      <c r="G3705" t="s">
        <v>24</v>
      </c>
      <c r="H3705" t="s">
        <v>2357</v>
      </c>
      <c r="I3705">
        <v>13.12</v>
      </c>
      <c r="J3705">
        <v>4</v>
      </c>
      <c r="K3705">
        <v>5.64</v>
      </c>
    </row>
    <row r="3706" spans="1:11" ht="16.5" x14ac:dyDescent="0.3">
      <c r="A3706" s="1">
        <v>42331</v>
      </c>
      <c r="B3706" s="5">
        <f>YEAR(Table1[[#This Row],[Order Date]])</f>
        <v>2015</v>
      </c>
      <c r="C3706" s="5">
        <f>MONTH(Table1[[#This Row],[Order Date]])</f>
        <v>11</v>
      </c>
      <c r="D3706" t="s">
        <v>1643</v>
      </c>
      <c r="E3706" t="s">
        <v>59</v>
      </c>
      <c r="F3706" t="s">
        <v>11</v>
      </c>
      <c r="G3706" t="s">
        <v>63</v>
      </c>
      <c r="H3706" t="s">
        <v>64</v>
      </c>
      <c r="I3706">
        <v>16.559999999999999</v>
      </c>
      <c r="J3706">
        <v>2</v>
      </c>
      <c r="K3706">
        <v>7.78</v>
      </c>
    </row>
    <row r="3707" spans="1:11" ht="16.5" x14ac:dyDescent="0.3">
      <c r="A3707" s="1">
        <v>42331</v>
      </c>
      <c r="B3707" s="5">
        <f>YEAR(Table1[[#This Row],[Order Date]])</f>
        <v>2015</v>
      </c>
      <c r="C3707" s="5">
        <f>MONTH(Table1[[#This Row],[Order Date]])</f>
        <v>11</v>
      </c>
      <c r="D3707" t="s">
        <v>1643</v>
      </c>
      <c r="E3707" t="s">
        <v>59</v>
      </c>
      <c r="F3707" t="s">
        <v>11</v>
      </c>
      <c r="G3707" t="s">
        <v>12</v>
      </c>
      <c r="H3707" t="s">
        <v>493</v>
      </c>
      <c r="I3707">
        <v>38.880000000000003</v>
      </c>
      <c r="J3707">
        <v>6</v>
      </c>
      <c r="K3707">
        <v>18.66</v>
      </c>
    </row>
    <row r="3708" spans="1:11" ht="16.5" x14ac:dyDescent="0.3">
      <c r="A3708" s="1">
        <v>42332</v>
      </c>
      <c r="B3708" s="5">
        <f>YEAR(Table1[[#This Row],[Order Date]])</f>
        <v>2015</v>
      </c>
      <c r="C3708" s="5">
        <f>MONTH(Table1[[#This Row],[Order Date]])</f>
        <v>11</v>
      </c>
      <c r="D3708" t="s">
        <v>405</v>
      </c>
      <c r="E3708" t="s">
        <v>27</v>
      </c>
      <c r="F3708" t="s">
        <v>39</v>
      </c>
      <c r="G3708" t="s">
        <v>52</v>
      </c>
      <c r="H3708" t="s">
        <v>1325</v>
      </c>
      <c r="I3708">
        <v>13.98</v>
      </c>
      <c r="J3708">
        <v>2</v>
      </c>
      <c r="K3708">
        <v>6.15</v>
      </c>
    </row>
    <row r="3709" spans="1:11" ht="16.5" x14ac:dyDescent="0.3">
      <c r="A3709" s="1">
        <v>42332</v>
      </c>
      <c r="B3709" s="5">
        <f>YEAR(Table1[[#This Row],[Order Date]])</f>
        <v>2015</v>
      </c>
      <c r="C3709" s="5">
        <f>MONTH(Table1[[#This Row],[Order Date]])</f>
        <v>11</v>
      </c>
      <c r="D3709" t="s">
        <v>405</v>
      </c>
      <c r="E3709" t="s">
        <v>27</v>
      </c>
      <c r="F3709" t="s">
        <v>11</v>
      </c>
      <c r="G3709" t="s">
        <v>20</v>
      </c>
      <c r="H3709" t="s">
        <v>631</v>
      </c>
      <c r="I3709">
        <v>25.82</v>
      </c>
      <c r="J3709">
        <v>6</v>
      </c>
      <c r="K3709">
        <v>9.36</v>
      </c>
    </row>
    <row r="3710" spans="1:11" ht="16.5" x14ac:dyDescent="0.3">
      <c r="A3710" s="1">
        <v>42332</v>
      </c>
      <c r="B3710" s="5">
        <f>YEAR(Table1[[#This Row],[Order Date]])</f>
        <v>2015</v>
      </c>
      <c r="C3710" s="5">
        <f>MONTH(Table1[[#This Row],[Order Date]])</f>
        <v>11</v>
      </c>
      <c r="D3710" t="s">
        <v>405</v>
      </c>
      <c r="E3710" t="s">
        <v>27</v>
      </c>
      <c r="F3710" t="s">
        <v>11</v>
      </c>
      <c r="G3710" t="s">
        <v>12</v>
      </c>
      <c r="H3710" t="s">
        <v>2358</v>
      </c>
      <c r="I3710">
        <v>146.72999999999999</v>
      </c>
      <c r="J3710">
        <v>3</v>
      </c>
      <c r="K3710">
        <v>68.959999999999994</v>
      </c>
    </row>
    <row r="3711" spans="1:11" ht="16.5" x14ac:dyDescent="0.3">
      <c r="A3711" s="1">
        <v>42332</v>
      </c>
      <c r="B3711" s="5">
        <f>YEAR(Table1[[#This Row],[Order Date]])</f>
        <v>2015</v>
      </c>
      <c r="C3711" s="5">
        <f>MONTH(Table1[[#This Row],[Order Date]])</f>
        <v>11</v>
      </c>
      <c r="D3711" t="s">
        <v>405</v>
      </c>
      <c r="E3711" t="s">
        <v>27</v>
      </c>
      <c r="F3711" t="s">
        <v>34</v>
      </c>
      <c r="G3711" t="s">
        <v>47</v>
      </c>
      <c r="H3711" t="s">
        <v>1586</v>
      </c>
      <c r="I3711">
        <v>79.760000000000005</v>
      </c>
      <c r="J3711">
        <v>4</v>
      </c>
      <c r="K3711">
        <v>22.33</v>
      </c>
    </row>
    <row r="3712" spans="1:11" ht="16.5" x14ac:dyDescent="0.3">
      <c r="A3712" s="1">
        <v>42332</v>
      </c>
      <c r="B3712" s="5">
        <f>YEAR(Table1[[#This Row],[Order Date]])</f>
        <v>2015</v>
      </c>
      <c r="C3712" s="5">
        <f>MONTH(Table1[[#This Row],[Order Date]])</f>
        <v>11</v>
      </c>
      <c r="D3712" t="s">
        <v>9</v>
      </c>
      <c r="E3712" t="s">
        <v>27</v>
      </c>
      <c r="F3712" t="s">
        <v>11</v>
      </c>
      <c r="G3712" t="s">
        <v>12</v>
      </c>
      <c r="H3712" t="s">
        <v>360</v>
      </c>
      <c r="I3712">
        <v>368.91</v>
      </c>
      <c r="J3712">
        <v>9</v>
      </c>
      <c r="K3712">
        <v>180.77</v>
      </c>
    </row>
    <row r="3713" spans="1:11" ht="16.5" x14ac:dyDescent="0.3">
      <c r="A3713" s="1">
        <v>42332</v>
      </c>
      <c r="B3713" s="5">
        <f>YEAR(Table1[[#This Row],[Order Date]])</f>
        <v>2015</v>
      </c>
      <c r="C3713" s="5">
        <f>MONTH(Table1[[#This Row],[Order Date]])</f>
        <v>11</v>
      </c>
      <c r="D3713" t="s">
        <v>9</v>
      </c>
      <c r="E3713" t="s">
        <v>27</v>
      </c>
      <c r="F3713" t="s">
        <v>11</v>
      </c>
      <c r="G3713" t="s">
        <v>24</v>
      </c>
      <c r="H3713" t="s">
        <v>1252</v>
      </c>
      <c r="I3713">
        <v>14.7</v>
      </c>
      <c r="J3713">
        <v>5</v>
      </c>
      <c r="K3713">
        <v>6.62</v>
      </c>
    </row>
    <row r="3714" spans="1:11" ht="16.5" x14ac:dyDescent="0.3">
      <c r="A3714" s="1">
        <v>42332</v>
      </c>
      <c r="B3714" s="5">
        <f>YEAR(Table1[[#This Row],[Order Date]])</f>
        <v>2015</v>
      </c>
      <c r="C3714" s="5">
        <f>MONTH(Table1[[#This Row],[Order Date]])</f>
        <v>11</v>
      </c>
      <c r="D3714" t="s">
        <v>94</v>
      </c>
      <c r="E3714" t="s">
        <v>27</v>
      </c>
      <c r="F3714" t="s">
        <v>11</v>
      </c>
      <c r="G3714" t="s">
        <v>20</v>
      </c>
      <c r="H3714" t="s">
        <v>2287</v>
      </c>
      <c r="I3714">
        <v>3.17</v>
      </c>
      <c r="J3714">
        <v>2</v>
      </c>
      <c r="K3714">
        <v>0.99</v>
      </c>
    </row>
    <row r="3715" spans="1:11" ht="16.5" x14ac:dyDescent="0.3">
      <c r="A3715" s="1">
        <v>42332</v>
      </c>
      <c r="B3715" s="5">
        <f>YEAR(Table1[[#This Row],[Order Date]])</f>
        <v>2015</v>
      </c>
      <c r="C3715" s="5">
        <f>MONTH(Table1[[#This Row],[Order Date]])</f>
        <v>11</v>
      </c>
      <c r="D3715" t="s">
        <v>94</v>
      </c>
      <c r="E3715" t="s">
        <v>27</v>
      </c>
      <c r="F3715" t="s">
        <v>11</v>
      </c>
      <c r="G3715" t="s">
        <v>12</v>
      </c>
      <c r="H3715" t="s">
        <v>28</v>
      </c>
      <c r="I3715">
        <v>19.440000000000001</v>
      </c>
      <c r="J3715">
        <v>3</v>
      </c>
      <c r="K3715">
        <v>9.33</v>
      </c>
    </row>
    <row r="3716" spans="1:11" ht="16.5" x14ac:dyDescent="0.3">
      <c r="A3716" s="1">
        <v>42332</v>
      </c>
      <c r="B3716" s="5">
        <f>YEAR(Table1[[#This Row],[Order Date]])</f>
        <v>2015</v>
      </c>
      <c r="C3716" s="5">
        <f>MONTH(Table1[[#This Row],[Order Date]])</f>
        <v>11</v>
      </c>
      <c r="D3716" t="s">
        <v>94</v>
      </c>
      <c r="E3716" t="s">
        <v>27</v>
      </c>
      <c r="F3716" t="s">
        <v>11</v>
      </c>
      <c r="G3716" t="s">
        <v>18</v>
      </c>
      <c r="H3716" t="s">
        <v>2359</v>
      </c>
      <c r="I3716">
        <v>454.86</v>
      </c>
      <c r="J3716">
        <v>7</v>
      </c>
      <c r="K3716">
        <v>54.58</v>
      </c>
    </row>
    <row r="3717" spans="1:11" ht="16.5" x14ac:dyDescent="0.3">
      <c r="A3717" s="1">
        <v>42332</v>
      </c>
      <c r="B3717" s="5">
        <f>YEAR(Table1[[#This Row],[Order Date]])</f>
        <v>2015</v>
      </c>
      <c r="C3717" s="5">
        <f>MONTH(Table1[[#This Row],[Order Date]])</f>
        <v>11</v>
      </c>
      <c r="D3717" t="s">
        <v>94</v>
      </c>
      <c r="E3717" t="s">
        <v>27</v>
      </c>
      <c r="F3717" t="s">
        <v>11</v>
      </c>
      <c r="G3717" t="s">
        <v>20</v>
      </c>
      <c r="H3717" t="s">
        <v>819</v>
      </c>
      <c r="I3717">
        <v>91.39</v>
      </c>
      <c r="J3717">
        <v>8</v>
      </c>
      <c r="K3717">
        <v>29.7</v>
      </c>
    </row>
    <row r="3718" spans="1:11" ht="16.5" x14ac:dyDescent="0.3">
      <c r="A3718" s="1">
        <v>42333</v>
      </c>
      <c r="B3718" s="5">
        <f>YEAR(Table1[[#This Row],[Order Date]])</f>
        <v>2015</v>
      </c>
      <c r="C3718" s="5">
        <f>MONTH(Table1[[#This Row],[Order Date]])</f>
        <v>11</v>
      </c>
      <c r="D3718" t="s">
        <v>1273</v>
      </c>
      <c r="E3718" t="s">
        <v>245</v>
      </c>
      <c r="F3718" t="s">
        <v>11</v>
      </c>
      <c r="G3718" t="s">
        <v>24</v>
      </c>
      <c r="H3718" t="s">
        <v>2360</v>
      </c>
      <c r="I3718">
        <v>13.12</v>
      </c>
      <c r="J3718">
        <v>5</v>
      </c>
      <c r="K3718">
        <v>1.48</v>
      </c>
    </row>
    <row r="3719" spans="1:11" ht="16.5" x14ac:dyDescent="0.3">
      <c r="A3719" s="1">
        <v>42334</v>
      </c>
      <c r="B3719" s="5">
        <f>YEAR(Table1[[#This Row],[Order Date]])</f>
        <v>2015</v>
      </c>
      <c r="C3719" s="5">
        <f>MONTH(Table1[[#This Row],[Order Date]])</f>
        <v>11</v>
      </c>
      <c r="D3719" t="s">
        <v>470</v>
      </c>
      <c r="E3719" t="s">
        <v>434</v>
      </c>
      <c r="F3719" t="s">
        <v>11</v>
      </c>
      <c r="G3719" t="s">
        <v>20</v>
      </c>
      <c r="H3719" t="s">
        <v>150</v>
      </c>
      <c r="I3719">
        <v>14.73</v>
      </c>
      <c r="J3719">
        <v>3</v>
      </c>
      <c r="K3719">
        <v>6.92</v>
      </c>
    </row>
    <row r="3720" spans="1:11" ht="16.5" x14ac:dyDescent="0.3">
      <c r="A3720" s="1">
        <v>42334</v>
      </c>
      <c r="B3720" s="5">
        <f>YEAR(Table1[[#This Row],[Order Date]])</f>
        <v>2015</v>
      </c>
      <c r="C3720" s="5">
        <f>MONTH(Table1[[#This Row],[Order Date]])</f>
        <v>11</v>
      </c>
      <c r="D3720" t="s">
        <v>470</v>
      </c>
      <c r="E3720" t="s">
        <v>434</v>
      </c>
      <c r="F3720" t="s">
        <v>11</v>
      </c>
      <c r="G3720" t="s">
        <v>18</v>
      </c>
      <c r="H3720" t="s">
        <v>1965</v>
      </c>
      <c r="I3720">
        <v>104.9</v>
      </c>
      <c r="J3720">
        <v>5</v>
      </c>
      <c r="K3720">
        <v>25.18</v>
      </c>
    </row>
    <row r="3721" spans="1:11" ht="16.5" x14ac:dyDescent="0.3">
      <c r="A3721" s="1">
        <v>42334</v>
      </c>
      <c r="B3721" s="5">
        <f>YEAR(Table1[[#This Row],[Order Date]])</f>
        <v>2015</v>
      </c>
      <c r="C3721" s="5">
        <f>MONTH(Table1[[#This Row],[Order Date]])</f>
        <v>11</v>
      </c>
      <c r="D3721" t="s">
        <v>470</v>
      </c>
      <c r="E3721" t="s">
        <v>434</v>
      </c>
      <c r="F3721" t="s">
        <v>11</v>
      </c>
      <c r="G3721" t="s">
        <v>20</v>
      </c>
      <c r="H3721" t="s">
        <v>1993</v>
      </c>
      <c r="I3721">
        <v>61.04</v>
      </c>
      <c r="J3721">
        <v>4</v>
      </c>
      <c r="K3721">
        <v>30.52</v>
      </c>
    </row>
    <row r="3722" spans="1:11" ht="16.5" x14ac:dyDescent="0.3">
      <c r="A3722" s="1">
        <v>42334</v>
      </c>
      <c r="B3722" s="5">
        <f>YEAR(Table1[[#This Row],[Order Date]])</f>
        <v>2015</v>
      </c>
      <c r="C3722" s="5">
        <f>MONTH(Table1[[#This Row],[Order Date]])</f>
        <v>11</v>
      </c>
      <c r="D3722" t="s">
        <v>470</v>
      </c>
      <c r="E3722" t="s">
        <v>434</v>
      </c>
      <c r="F3722" t="s">
        <v>11</v>
      </c>
      <c r="G3722" t="s">
        <v>12</v>
      </c>
      <c r="H3722" t="s">
        <v>2321</v>
      </c>
      <c r="I3722">
        <v>10.95</v>
      </c>
      <c r="J3722">
        <v>3</v>
      </c>
      <c r="K3722">
        <v>5.15</v>
      </c>
    </row>
    <row r="3723" spans="1:11" ht="16.5" x14ac:dyDescent="0.3">
      <c r="A3723" s="1">
        <v>42334</v>
      </c>
      <c r="B3723" s="5">
        <f>YEAR(Table1[[#This Row],[Order Date]])</f>
        <v>2015</v>
      </c>
      <c r="C3723" s="5">
        <f>MONTH(Table1[[#This Row],[Order Date]])</f>
        <v>11</v>
      </c>
      <c r="D3723" t="s">
        <v>1798</v>
      </c>
      <c r="E3723" t="s">
        <v>120</v>
      </c>
      <c r="F3723" t="s">
        <v>34</v>
      </c>
      <c r="G3723" t="s">
        <v>47</v>
      </c>
      <c r="H3723" t="s">
        <v>1782</v>
      </c>
      <c r="I3723">
        <v>692.47</v>
      </c>
      <c r="J3723">
        <v>11</v>
      </c>
      <c r="K3723">
        <v>190.43</v>
      </c>
    </row>
    <row r="3724" spans="1:11" ht="16.5" x14ac:dyDescent="0.3">
      <c r="A3724" s="1">
        <v>42334</v>
      </c>
      <c r="B3724" s="5">
        <f>YEAR(Table1[[#This Row],[Order Date]])</f>
        <v>2015</v>
      </c>
      <c r="C3724" s="5">
        <f>MONTH(Table1[[#This Row],[Order Date]])</f>
        <v>11</v>
      </c>
      <c r="D3724" t="s">
        <v>1287</v>
      </c>
      <c r="E3724" t="s">
        <v>186</v>
      </c>
      <c r="F3724" t="s">
        <v>39</v>
      </c>
      <c r="G3724" t="s">
        <v>603</v>
      </c>
      <c r="H3724" t="s">
        <v>1348</v>
      </c>
      <c r="I3724">
        <v>599.99</v>
      </c>
      <c r="J3724">
        <v>1</v>
      </c>
      <c r="K3724">
        <v>234</v>
      </c>
    </row>
    <row r="3725" spans="1:11" ht="16.5" x14ac:dyDescent="0.3">
      <c r="A3725" s="1">
        <v>42335</v>
      </c>
      <c r="B3725" s="5">
        <f>YEAR(Table1[[#This Row],[Order Date]])</f>
        <v>2015</v>
      </c>
      <c r="C3725" s="5">
        <f>MONTH(Table1[[#This Row],[Order Date]])</f>
        <v>11</v>
      </c>
      <c r="D3725" t="s">
        <v>1426</v>
      </c>
      <c r="E3725" t="s">
        <v>123</v>
      </c>
      <c r="F3725" t="s">
        <v>34</v>
      </c>
      <c r="G3725" t="s">
        <v>145</v>
      </c>
      <c r="H3725" t="s">
        <v>1501</v>
      </c>
      <c r="I3725">
        <v>375.46</v>
      </c>
      <c r="J3725">
        <v>3</v>
      </c>
      <c r="K3725">
        <v>-157.01</v>
      </c>
    </row>
    <row r="3726" spans="1:11" ht="16.5" x14ac:dyDescent="0.3">
      <c r="A3726" s="1">
        <v>42335</v>
      </c>
      <c r="B3726" s="5">
        <f>YEAR(Table1[[#This Row],[Order Date]])</f>
        <v>2015</v>
      </c>
      <c r="C3726" s="5">
        <f>MONTH(Table1[[#This Row],[Order Date]])</f>
        <v>11</v>
      </c>
      <c r="D3726" t="s">
        <v>1426</v>
      </c>
      <c r="E3726" t="s">
        <v>123</v>
      </c>
      <c r="F3726" t="s">
        <v>39</v>
      </c>
      <c r="G3726" t="s">
        <v>52</v>
      </c>
      <c r="H3726" t="s">
        <v>2361</v>
      </c>
      <c r="I3726">
        <v>83.98</v>
      </c>
      <c r="J3726">
        <v>3</v>
      </c>
      <c r="K3726">
        <v>-1.05</v>
      </c>
    </row>
    <row r="3727" spans="1:11" ht="16.5" x14ac:dyDescent="0.3">
      <c r="A3727" s="1">
        <v>42335</v>
      </c>
      <c r="B3727" s="5">
        <f>YEAR(Table1[[#This Row],[Order Date]])</f>
        <v>2015</v>
      </c>
      <c r="C3727" s="5">
        <f>MONTH(Table1[[#This Row],[Order Date]])</f>
        <v>11</v>
      </c>
      <c r="D3727" t="s">
        <v>378</v>
      </c>
      <c r="E3727" t="s">
        <v>27</v>
      </c>
      <c r="F3727" t="s">
        <v>34</v>
      </c>
      <c r="G3727" t="s">
        <v>35</v>
      </c>
      <c r="H3727" t="s">
        <v>793</v>
      </c>
      <c r="I3727">
        <v>283.92</v>
      </c>
      <c r="J3727">
        <v>5</v>
      </c>
      <c r="K3727">
        <v>17.75</v>
      </c>
    </row>
    <row r="3728" spans="1:11" ht="16.5" x14ac:dyDescent="0.3">
      <c r="A3728" s="1">
        <v>42335</v>
      </c>
      <c r="B3728" s="5">
        <f>YEAR(Table1[[#This Row],[Order Date]])</f>
        <v>2015</v>
      </c>
      <c r="C3728" s="5">
        <f>MONTH(Table1[[#This Row],[Order Date]])</f>
        <v>11</v>
      </c>
      <c r="D3728" t="s">
        <v>1846</v>
      </c>
      <c r="E3728" t="s">
        <v>101</v>
      </c>
      <c r="F3728" t="s">
        <v>11</v>
      </c>
      <c r="G3728" t="s">
        <v>20</v>
      </c>
      <c r="H3728" t="s">
        <v>436</v>
      </c>
      <c r="I3728">
        <v>6.24</v>
      </c>
      <c r="J3728">
        <v>2</v>
      </c>
      <c r="K3728">
        <v>3.06</v>
      </c>
    </row>
    <row r="3729" spans="1:11" ht="16.5" x14ac:dyDescent="0.3">
      <c r="A3729" s="1">
        <v>42335</v>
      </c>
      <c r="B3729" s="5">
        <f>YEAR(Table1[[#This Row],[Order Date]])</f>
        <v>2015</v>
      </c>
      <c r="C3729" s="5">
        <f>MONTH(Table1[[#This Row],[Order Date]])</f>
        <v>11</v>
      </c>
      <c r="D3729" t="s">
        <v>1635</v>
      </c>
      <c r="E3729" t="s">
        <v>59</v>
      </c>
      <c r="F3729" t="s">
        <v>39</v>
      </c>
      <c r="G3729" t="s">
        <v>40</v>
      </c>
      <c r="H3729" t="s">
        <v>2362</v>
      </c>
      <c r="I3729">
        <v>83.97</v>
      </c>
      <c r="J3729">
        <v>3</v>
      </c>
      <c r="K3729">
        <v>23.51</v>
      </c>
    </row>
    <row r="3730" spans="1:11" ht="16.5" x14ac:dyDescent="0.3">
      <c r="A3730" s="1">
        <v>42335</v>
      </c>
      <c r="B3730" s="5">
        <f>YEAR(Table1[[#This Row],[Order Date]])</f>
        <v>2015</v>
      </c>
      <c r="C3730" s="5">
        <f>MONTH(Table1[[#This Row],[Order Date]])</f>
        <v>11</v>
      </c>
      <c r="D3730" t="s">
        <v>1635</v>
      </c>
      <c r="E3730" t="s">
        <v>59</v>
      </c>
      <c r="F3730" t="s">
        <v>39</v>
      </c>
      <c r="G3730" t="s">
        <v>52</v>
      </c>
      <c r="H3730" t="s">
        <v>2363</v>
      </c>
      <c r="I3730">
        <v>104.97</v>
      </c>
      <c r="J3730">
        <v>3</v>
      </c>
      <c r="K3730">
        <v>7.35</v>
      </c>
    </row>
    <row r="3731" spans="1:11" ht="16.5" x14ac:dyDescent="0.3">
      <c r="A3731" s="1">
        <v>42335</v>
      </c>
      <c r="B3731" s="5">
        <f>YEAR(Table1[[#This Row],[Order Date]])</f>
        <v>2015</v>
      </c>
      <c r="C3731" s="5">
        <f>MONTH(Table1[[#This Row],[Order Date]])</f>
        <v>11</v>
      </c>
      <c r="D3731" t="s">
        <v>1951</v>
      </c>
      <c r="E3731" t="s">
        <v>149</v>
      </c>
      <c r="F3731" t="s">
        <v>11</v>
      </c>
      <c r="G3731" t="s">
        <v>24</v>
      </c>
      <c r="H3731" t="s">
        <v>406</v>
      </c>
      <c r="I3731">
        <v>29.79</v>
      </c>
      <c r="J3731">
        <v>3</v>
      </c>
      <c r="K3731">
        <v>12.51</v>
      </c>
    </row>
    <row r="3732" spans="1:11" ht="16.5" x14ac:dyDescent="0.3">
      <c r="A3732" s="1">
        <v>42335</v>
      </c>
      <c r="B3732" s="5">
        <f>YEAR(Table1[[#This Row],[Order Date]])</f>
        <v>2015</v>
      </c>
      <c r="C3732" s="5">
        <f>MONTH(Table1[[#This Row],[Order Date]])</f>
        <v>11</v>
      </c>
      <c r="D3732" t="s">
        <v>628</v>
      </c>
      <c r="E3732" t="s">
        <v>27</v>
      </c>
      <c r="F3732" t="s">
        <v>39</v>
      </c>
      <c r="G3732" t="s">
        <v>52</v>
      </c>
      <c r="H3732" t="s">
        <v>867</v>
      </c>
      <c r="I3732">
        <v>107.97</v>
      </c>
      <c r="J3732">
        <v>3</v>
      </c>
      <c r="K3732">
        <v>22.67</v>
      </c>
    </row>
    <row r="3733" spans="1:11" ht="16.5" x14ac:dyDescent="0.3">
      <c r="A3733" s="1">
        <v>42335</v>
      </c>
      <c r="B3733" s="5">
        <f>YEAR(Table1[[#This Row],[Order Date]])</f>
        <v>2015</v>
      </c>
      <c r="C3733" s="5">
        <f>MONTH(Table1[[#This Row],[Order Date]])</f>
        <v>11</v>
      </c>
      <c r="D3733" t="s">
        <v>628</v>
      </c>
      <c r="E3733" t="s">
        <v>27</v>
      </c>
      <c r="F3733" t="s">
        <v>11</v>
      </c>
      <c r="G3733" t="s">
        <v>12</v>
      </c>
      <c r="H3733" t="s">
        <v>1255</v>
      </c>
      <c r="I3733">
        <v>113.82</v>
      </c>
      <c r="J3733">
        <v>3</v>
      </c>
      <c r="K3733">
        <v>53.5</v>
      </c>
    </row>
    <row r="3734" spans="1:11" ht="16.5" x14ac:dyDescent="0.3">
      <c r="A3734" s="1">
        <v>42335</v>
      </c>
      <c r="B3734" s="5">
        <f>YEAR(Table1[[#This Row],[Order Date]])</f>
        <v>2015</v>
      </c>
      <c r="C3734" s="5">
        <f>MONTH(Table1[[#This Row],[Order Date]])</f>
        <v>11</v>
      </c>
      <c r="D3734" t="s">
        <v>1494</v>
      </c>
      <c r="E3734" t="s">
        <v>23</v>
      </c>
      <c r="F3734" t="s">
        <v>39</v>
      </c>
      <c r="G3734" t="s">
        <v>40</v>
      </c>
      <c r="H3734" t="s">
        <v>2364</v>
      </c>
      <c r="I3734">
        <v>748.75</v>
      </c>
      <c r="J3734">
        <v>8</v>
      </c>
      <c r="K3734">
        <v>-162.22999999999999</v>
      </c>
    </row>
    <row r="3735" spans="1:11" ht="16.5" x14ac:dyDescent="0.3">
      <c r="A3735" s="1">
        <v>42335</v>
      </c>
      <c r="B3735" s="5">
        <f>YEAR(Table1[[#This Row],[Order Date]])</f>
        <v>2015</v>
      </c>
      <c r="C3735" s="5">
        <f>MONTH(Table1[[#This Row],[Order Date]])</f>
        <v>11</v>
      </c>
      <c r="D3735" t="s">
        <v>1088</v>
      </c>
      <c r="E3735" t="s">
        <v>434</v>
      </c>
      <c r="F3735" t="s">
        <v>11</v>
      </c>
      <c r="G3735" t="s">
        <v>12</v>
      </c>
      <c r="H3735" t="s">
        <v>1981</v>
      </c>
      <c r="I3735">
        <v>40.08</v>
      </c>
      <c r="J3735">
        <v>6</v>
      </c>
      <c r="K3735">
        <v>19.239999999999998</v>
      </c>
    </row>
    <row r="3736" spans="1:11" ht="16.5" x14ac:dyDescent="0.3">
      <c r="A3736" s="1">
        <v>42335</v>
      </c>
      <c r="B3736" s="5">
        <f>YEAR(Table1[[#This Row],[Order Date]])</f>
        <v>2015</v>
      </c>
      <c r="C3736" s="5">
        <f>MONTH(Table1[[#This Row],[Order Date]])</f>
        <v>11</v>
      </c>
      <c r="D3736" t="s">
        <v>1088</v>
      </c>
      <c r="E3736" t="s">
        <v>434</v>
      </c>
      <c r="F3736" t="s">
        <v>11</v>
      </c>
      <c r="G3736" t="s">
        <v>12</v>
      </c>
      <c r="H3736" t="s">
        <v>1052</v>
      </c>
      <c r="I3736">
        <v>59.94</v>
      </c>
      <c r="J3736">
        <v>3</v>
      </c>
      <c r="K3736">
        <v>28.17</v>
      </c>
    </row>
    <row r="3737" spans="1:11" ht="16.5" x14ac:dyDescent="0.3">
      <c r="A3737" s="1">
        <v>42335</v>
      </c>
      <c r="B3737" s="5">
        <f>YEAR(Table1[[#This Row],[Order Date]])</f>
        <v>2015</v>
      </c>
      <c r="C3737" s="5">
        <f>MONTH(Table1[[#This Row],[Order Date]])</f>
        <v>11</v>
      </c>
      <c r="D3737" t="s">
        <v>1088</v>
      </c>
      <c r="E3737" t="s">
        <v>434</v>
      </c>
      <c r="F3737" t="s">
        <v>39</v>
      </c>
      <c r="G3737" t="s">
        <v>52</v>
      </c>
      <c r="H3737" t="s">
        <v>2081</v>
      </c>
      <c r="I3737">
        <v>259.98</v>
      </c>
      <c r="J3737">
        <v>2</v>
      </c>
      <c r="K3737">
        <v>88.39</v>
      </c>
    </row>
    <row r="3738" spans="1:11" ht="16.5" x14ac:dyDescent="0.3">
      <c r="A3738" s="1">
        <v>42335</v>
      </c>
      <c r="B3738" s="5">
        <f>YEAR(Table1[[#This Row],[Order Date]])</f>
        <v>2015</v>
      </c>
      <c r="C3738" s="5">
        <f>MONTH(Table1[[#This Row],[Order Date]])</f>
        <v>11</v>
      </c>
      <c r="D3738" t="s">
        <v>1088</v>
      </c>
      <c r="E3738" t="s">
        <v>434</v>
      </c>
      <c r="F3738" t="s">
        <v>34</v>
      </c>
      <c r="G3738" t="s">
        <v>74</v>
      </c>
      <c r="H3738" t="s">
        <v>1039</v>
      </c>
      <c r="I3738">
        <v>170.98</v>
      </c>
      <c r="J3738">
        <v>1</v>
      </c>
      <c r="K3738">
        <v>32.49</v>
      </c>
    </row>
    <row r="3739" spans="1:11" ht="16.5" x14ac:dyDescent="0.3">
      <c r="A3739" s="1">
        <v>42335</v>
      </c>
      <c r="B3739" s="5">
        <f>YEAR(Table1[[#This Row],[Order Date]])</f>
        <v>2015</v>
      </c>
      <c r="C3739" s="5">
        <f>MONTH(Table1[[#This Row],[Order Date]])</f>
        <v>11</v>
      </c>
      <c r="D3739" t="s">
        <v>1088</v>
      </c>
      <c r="E3739" t="s">
        <v>434</v>
      </c>
      <c r="F3739" t="s">
        <v>34</v>
      </c>
      <c r="G3739" t="s">
        <v>47</v>
      </c>
      <c r="H3739" t="s">
        <v>2087</v>
      </c>
      <c r="I3739">
        <v>38.97</v>
      </c>
      <c r="J3739">
        <v>3</v>
      </c>
      <c r="K3739">
        <v>4.68</v>
      </c>
    </row>
    <row r="3740" spans="1:11" ht="16.5" x14ac:dyDescent="0.3">
      <c r="A3740" s="1">
        <v>42335</v>
      </c>
      <c r="B3740" s="5">
        <f>YEAR(Table1[[#This Row],[Order Date]])</f>
        <v>2015</v>
      </c>
      <c r="C3740" s="5">
        <f>MONTH(Table1[[#This Row],[Order Date]])</f>
        <v>11</v>
      </c>
      <c r="D3740" t="s">
        <v>1088</v>
      </c>
      <c r="E3740" t="s">
        <v>434</v>
      </c>
      <c r="F3740" t="s">
        <v>11</v>
      </c>
      <c r="G3740" t="s">
        <v>12</v>
      </c>
      <c r="H3740" t="s">
        <v>1442</v>
      </c>
      <c r="I3740">
        <v>154.9</v>
      </c>
      <c r="J3740">
        <v>5</v>
      </c>
      <c r="K3740">
        <v>69.709999999999994</v>
      </c>
    </row>
    <row r="3741" spans="1:11" ht="16.5" x14ac:dyDescent="0.3">
      <c r="A3741" s="1">
        <v>42335</v>
      </c>
      <c r="B3741" s="5">
        <f>YEAR(Table1[[#This Row],[Order Date]])</f>
        <v>2015</v>
      </c>
      <c r="C3741" s="5">
        <f>MONTH(Table1[[#This Row],[Order Date]])</f>
        <v>11</v>
      </c>
      <c r="D3741" t="s">
        <v>1088</v>
      </c>
      <c r="E3741" t="s">
        <v>434</v>
      </c>
      <c r="F3741" t="s">
        <v>34</v>
      </c>
      <c r="G3741" t="s">
        <v>145</v>
      </c>
      <c r="H3741" t="s">
        <v>1774</v>
      </c>
      <c r="I3741">
        <v>446.07</v>
      </c>
      <c r="J3741">
        <v>4</v>
      </c>
      <c r="K3741">
        <v>0</v>
      </c>
    </row>
    <row r="3742" spans="1:11" ht="16.5" x14ac:dyDescent="0.3">
      <c r="A3742" s="1">
        <v>42336</v>
      </c>
      <c r="B3742" s="5">
        <f>YEAR(Table1[[#This Row],[Order Date]])</f>
        <v>2015</v>
      </c>
      <c r="C3742" s="5">
        <f>MONTH(Table1[[#This Row],[Order Date]])</f>
        <v>11</v>
      </c>
      <c r="D3742" t="s">
        <v>2265</v>
      </c>
      <c r="E3742" t="s">
        <v>15</v>
      </c>
      <c r="F3742" t="s">
        <v>34</v>
      </c>
      <c r="G3742" t="s">
        <v>47</v>
      </c>
      <c r="H3742" t="s">
        <v>1627</v>
      </c>
      <c r="I3742">
        <v>12.13</v>
      </c>
      <c r="J3742">
        <v>9</v>
      </c>
      <c r="K3742">
        <v>-8.49</v>
      </c>
    </row>
    <row r="3743" spans="1:11" ht="16.5" x14ac:dyDescent="0.3">
      <c r="A3743" s="1">
        <v>42336</v>
      </c>
      <c r="B3743" s="5">
        <f>YEAR(Table1[[#This Row],[Order Date]])</f>
        <v>2015</v>
      </c>
      <c r="C3743" s="5">
        <f>MONTH(Table1[[#This Row],[Order Date]])</f>
        <v>11</v>
      </c>
      <c r="D3743" t="s">
        <v>2265</v>
      </c>
      <c r="E3743" t="s">
        <v>15</v>
      </c>
      <c r="F3743" t="s">
        <v>11</v>
      </c>
      <c r="G3743" t="s">
        <v>18</v>
      </c>
      <c r="H3743" t="s">
        <v>1017</v>
      </c>
      <c r="I3743">
        <v>82.37</v>
      </c>
      <c r="J3743">
        <v>2</v>
      </c>
      <c r="K3743">
        <v>-19.559999999999999</v>
      </c>
    </row>
    <row r="3744" spans="1:11" ht="16.5" x14ac:dyDescent="0.3">
      <c r="A3744" s="1">
        <v>42336</v>
      </c>
      <c r="B3744" s="5">
        <f>YEAR(Table1[[#This Row],[Order Date]])</f>
        <v>2015</v>
      </c>
      <c r="C3744" s="5">
        <f>MONTH(Table1[[#This Row],[Order Date]])</f>
        <v>11</v>
      </c>
      <c r="D3744" t="s">
        <v>2265</v>
      </c>
      <c r="E3744" t="s">
        <v>15</v>
      </c>
      <c r="F3744" t="s">
        <v>11</v>
      </c>
      <c r="G3744" t="s">
        <v>18</v>
      </c>
      <c r="H3744" t="s">
        <v>2092</v>
      </c>
      <c r="I3744">
        <v>53.92</v>
      </c>
      <c r="J3744">
        <v>5</v>
      </c>
      <c r="K3744">
        <v>4.04</v>
      </c>
    </row>
    <row r="3745" spans="1:11" ht="16.5" x14ac:dyDescent="0.3">
      <c r="A3745" s="1">
        <v>42336</v>
      </c>
      <c r="B3745" s="5">
        <f>YEAR(Table1[[#This Row],[Order Date]])</f>
        <v>2015</v>
      </c>
      <c r="C3745" s="5">
        <f>MONTH(Table1[[#This Row],[Order Date]])</f>
        <v>11</v>
      </c>
      <c r="D3745" t="s">
        <v>2265</v>
      </c>
      <c r="E3745" t="s">
        <v>15</v>
      </c>
      <c r="F3745" t="s">
        <v>39</v>
      </c>
      <c r="G3745" t="s">
        <v>40</v>
      </c>
      <c r="H3745" t="s">
        <v>1707</v>
      </c>
      <c r="I3745">
        <v>647.9</v>
      </c>
      <c r="J3745">
        <v>6</v>
      </c>
      <c r="K3745">
        <v>56.69</v>
      </c>
    </row>
    <row r="3746" spans="1:11" ht="16.5" x14ac:dyDescent="0.3">
      <c r="A3746" s="1">
        <v>42336</v>
      </c>
      <c r="B3746" s="5">
        <f>YEAR(Table1[[#This Row],[Order Date]])</f>
        <v>2015</v>
      </c>
      <c r="C3746" s="5">
        <f>MONTH(Table1[[#This Row],[Order Date]])</f>
        <v>11</v>
      </c>
      <c r="D3746" t="s">
        <v>567</v>
      </c>
      <c r="E3746" t="s">
        <v>15</v>
      </c>
      <c r="F3746" t="s">
        <v>34</v>
      </c>
      <c r="G3746" t="s">
        <v>47</v>
      </c>
      <c r="H3746" t="s">
        <v>1850</v>
      </c>
      <c r="I3746">
        <v>151.96</v>
      </c>
      <c r="J3746">
        <v>5</v>
      </c>
      <c r="K3746">
        <v>-182.35</v>
      </c>
    </row>
    <row r="3747" spans="1:11" ht="16.5" x14ac:dyDescent="0.3">
      <c r="A3747" s="1">
        <v>42336</v>
      </c>
      <c r="B3747" s="5">
        <f>YEAR(Table1[[#This Row],[Order Date]])</f>
        <v>2015</v>
      </c>
      <c r="C3747" s="5">
        <f>MONTH(Table1[[#This Row],[Order Date]])</f>
        <v>11</v>
      </c>
      <c r="D3747" t="s">
        <v>2365</v>
      </c>
      <c r="E3747" t="s">
        <v>149</v>
      </c>
      <c r="F3747" t="s">
        <v>34</v>
      </c>
      <c r="G3747" t="s">
        <v>47</v>
      </c>
      <c r="H3747" t="s">
        <v>2366</v>
      </c>
      <c r="I3747">
        <v>322.58999999999997</v>
      </c>
      <c r="J3747">
        <v>3</v>
      </c>
      <c r="K3747">
        <v>64.52</v>
      </c>
    </row>
    <row r="3748" spans="1:11" ht="16.5" x14ac:dyDescent="0.3">
      <c r="A3748" s="1">
        <v>42336</v>
      </c>
      <c r="B3748" s="5">
        <f>YEAR(Table1[[#This Row],[Order Date]])</f>
        <v>2015</v>
      </c>
      <c r="C3748" s="5">
        <f>MONTH(Table1[[#This Row],[Order Date]])</f>
        <v>11</v>
      </c>
      <c r="D3748" t="s">
        <v>748</v>
      </c>
      <c r="E3748" t="s">
        <v>149</v>
      </c>
      <c r="F3748" t="s">
        <v>34</v>
      </c>
      <c r="G3748" t="s">
        <v>47</v>
      </c>
      <c r="H3748" t="s">
        <v>2009</v>
      </c>
      <c r="I3748">
        <v>68.16</v>
      </c>
      <c r="J3748">
        <v>3</v>
      </c>
      <c r="K3748">
        <v>27.95</v>
      </c>
    </row>
    <row r="3749" spans="1:11" ht="16.5" x14ac:dyDescent="0.3">
      <c r="A3749" s="1">
        <v>42336</v>
      </c>
      <c r="B3749" s="5">
        <f>YEAR(Table1[[#This Row],[Order Date]])</f>
        <v>2015</v>
      </c>
      <c r="C3749" s="5">
        <f>MONTH(Table1[[#This Row],[Order Date]])</f>
        <v>11</v>
      </c>
      <c r="D3749" t="s">
        <v>748</v>
      </c>
      <c r="E3749" t="s">
        <v>149</v>
      </c>
      <c r="F3749" t="s">
        <v>11</v>
      </c>
      <c r="G3749" t="s">
        <v>63</v>
      </c>
      <c r="H3749" t="s">
        <v>64</v>
      </c>
      <c r="I3749">
        <v>62.24</v>
      </c>
      <c r="J3749">
        <v>8</v>
      </c>
      <c r="K3749">
        <v>29.25</v>
      </c>
    </row>
    <row r="3750" spans="1:11" ht="16.5" x14ac:dyDescent="0.3">
      <c r="A3750" s="1">
        <v>42336</v>
      </c>
      <c r="B3750" s="5">
        <f>YEAR(Table1[[#This Row],[Order Date]])</f>
        <v>2015</v>
      </c>
      <c r="C3750" s="5">
        <f>MONTH(Table1[[#This Row],[Order Date]])</f>
        <v>11</v>
      </c>
      <c r="D3750" t="s">
        <v>1408</v>
      </c>
      <c r="E3750" t="s">
        <v>10</v>
      </c>
      <c r="F3750" t="s">
        <v>11</v>
      </c>
      <c r="G3750" t="s">
        <v>12</v>
      </c>
      <c r="H3750" t="s">
        <v>882</v>
      </c>
      <c r="I3750">
        <v>335.52</v>
      </c>
      <c r="J3750">
        <v>4</v>
      </c>
      <c r="K3750">
        <v>117.43</v>
      </c>
    </row>
    <row r="3751" spans="1:11" ht="16.5" x14ac:dyDescent="0.3">
      <c r="A3751" s="1">
        <v>42336</v>
      </c>
      <c r="B3751" s="5">
        <f>YEAR(Table1[[#This Row],[Order Date]])</f>
        <v>2015</v>
      </c>
      <c r="C3751" s="5">
        <f>MONTH(Table1[[#This Row],[Order Date]])</f>
        <v>11</v>
      </c>
      <c r="D3751" t="s">
        <v>1338</v>
      </c>
      <c r="E3751" t="s">
        <v>399</v>
      </c>
      <c r="F3751" t="s">
        <v>11</v>
      </c>
      <c r="G3751" t="s">
        <v>24</v>
      </c>
      <c r="H3751" t="s">
        <v>1235</v>
      </c>
      <c r="I3751">
        <v>8.2799999999999994</v>
      </c>
      <c r="J3751">
        <v>2</v>
      </c>
      <c r="K3751">
        <v>3.48</v>
      </c>
    </row>
    <row r="3752" spans="1:11" ht="16.5" x14ac:dyDescent="0.3">
      <c r="A3752" s="1">
        <v>42336</v>
      </c>
      <c r="B3752" s="5">
        <f>YEAR(Table1[[#This Row],[Order Date]])</f>
        <v>2015</v>
      </c>
      <c r="C3752" s="5">
        <f>MONTH(Table1[[#This Row],[Order Date]])</f>
        <v>11</v>
      </c>
      <c r="D3752" t="s">
        <v>244</v>
      </c>
      <c r="E3752" t="s">
        <v>27</v>
      </c>
      <c r="F3752" t="s">
        <v>11</v>
      </c>
      <c r="G3752" t="s">
        <v>92</v>
      </c>
      <c r="H3752" t="s">
        <v>2367</v>
      </c>
      <c r="I3752">
        <v>45.28</v>
      </c>
      <c r="J3752">
        <v>4</v>
      </c>
      <c r="K3752">
        <v>15.4</v>
      </c>
    </row>
    <row r="3753" spans="1:11" ht="16.5" x14ac:dyDescent="0.3">
      <c r="A3753" s="1">
        <v>42336</v>
      </c>
      <c r="B3753" s="5">
        <f>YEAR(Table1[[#This Row],[Order Date]])</f>
        <v>2015</v>
      </c>
      <c r="C3753" s="5">
        <f>MONTH(Table1[[#This Row],[Order Date]])</f>
        <v>11</v>
      </c>
      <c r="D3753" t="s">
        <v>2017</v>
      </c>
      <c r="E3753" t="s">
        <v>78</v>
      </c>
      <c r="F3753" t="s">
        <v>34</v>
      </c>
      <c r="G3753" t="s">
        <v>47</v>
      </c>
      <c r="H3753" t="s">
        <v>1905</v>
      </c>
      <c r="I3753">
        <v>71.12</v>
      </c>
      <c r="J3753">
        <v>5</v>
      </c>
      <c r="K3753">
        <v>9.7799999999999994</v>
      </c>
    </row>
    <row r="3754" spans="1:11" ht="16.5" x14ac:dyDescent="0.3">
      <c r="A3754" s="1">
        <v>42336</v>
      </c>
      <c r="B3754" s="5">
        <f>YEAR(Table1[[#This Row],[Order Date]])</f>
        <v>2015</v>
      </c>
      <c r="C3754" s="5">
        <f>MONTH(Table1[[#This Row],[Order Date]])</f>
        <v>11</v>
      </c>
      <c r="D3754" t="s">
        <v>2017</v>
      </c>
      <c r="E3754" t="s">
        <v>78</v>
      </c>
      <c r="F3754" t="s">
        <v>11</v>
      </c>
      <c r="G3754" t="s">
        <v>43</v>
      </c>
      <c r="H3754" t="s">
        <v>160</v>
      </c>
      <c r="I3754">
        <v>3.01</v>
      </c>
      <c r="J3754">
        <v>2</v>
      </c>
      <c r="K3754">
        <v>0.56000000000000005</v>
      </c>
    </row>
    <row r="3755" spans="1:11" ht="16.5" x14ac:dyDescent="0.3">
      <c r="A3755" s="1">
        <v>42337</v>
      </c>
      <c r="B3755" s="5">
        <f>YEAR(Table1[[#This Row],[Order Date]])</f>
        <v>2015</v>
      </c>
      <c r="C3755" s="5">
        <f>MONTH(Table1[[#This Row],[Order Date]])</f>
        <v>11</v>
      </c>
      <c r="D3755" t="s">
        <v>1502</v>
      </c>
      <c r="E3755" t="s">
        <v>110</v>
      </c>
      <c r="F3755" t="s">
        <v>34</v>
      </c>
      <c r="G3755" t="s">
        <v>35</v>
      </c>
      <c r="H3755" t="s">
        <v>2159</v>
      </c>
      <c r="I3755">
        <v>301.95999999999998</v>
      </c>
      <c r="J3755">
        <v>2</v>
      </c>
      <c r="K3755">
        <v>87.57</v>
      </c>
    </row>
    <row r="3756" spans="1:11" ht="16.5" x14ac:dyDescent="0.3">
      <c r="A3756" s="1">
        <v>42337</v>
      </c>
      <c r="B3756" s="5">
        <f>YEAR(Table1[[#This Row],[Order Date]])</f>
        <v>2015</v>
      </c>
      <c r="C3756" s="5">
        <f>MONTH(Table1[[#This Row],[Order Date]])</f>
        <v>11</v>
      </c>
      <c r="D3756" t="s">
        <v>1502</v>
      </c>
      <c r="E3756" t="s">
        <v>110</v>
      </c>
      <c r="F3756" t="s">
        <v>11</v>
      </c>
      <c r="G3756" t="s">
        <v>92</v>
      </c>
      <c r="H3756" t="s">
        <v>2004</v>
      </c>
      <c r="I3756">
        <v>555.21</v>
      </c>
      <c r="J3756">
        <v>5</v>
      </c>
      <c r="K3756">
        <v>178.9</v>
      </c>
    </row>
    <row r="3757" spans="1:11" ht="16.5" x14ac:dyDescent="0.3">
      <c r="A3757" s="1">
        <v>42337</v>
      </c>
      <c r="B3757" s="5">
        <f>YEAR(Table1[[#This Row],[Order Date]])</f>
        <v>2015</v>
      </c>
      <c r="C3757" s="5">
        <f>MONTH(Table1[[#This Row],[Order Date]])</f>
        <v>11</v>
      </c>
      <c r="D3757" t="s">
        <v>1502</v>
      </c>
      <c r="E3757" t="s">
        <v>110</v>
      </c>
      <c r="F3757" t="s">
        <v>11</v>
      </c>
      <c r="G3757" t="s">
        <v>18</v>
      </c>
      <c r="H3757" t="s">
        <v>2368</v>
      </c>
      <c r="I3757">
        <v>523.48</v>
      </c>
      <c r="J3757">
        <v>4</v>
      </c>
      <c r="K3757">
        <v>130.87</v>
      </c>
    </row>
    <row r="3758" spans="1:11" ht="16.5" x14ac:dyDescent="0.3">
      <c r="A3758" s="1">
        <v>42337</v>
      </c>
      <c r="B3758" s="5">
        <f>YEAR(Table1[[#This Row],[Order Date]])</f>
        <v>2015</v>
      </c>
      <c r="C3758" s="5">
        <f>MONTH(Table1[[#This Row],[Order Date]])</f>
        <v>11</v>
      </c>
      <c r="D3758" t="s">
        <v>1502</v>
      </c>
      <c r="E3758" t="s">
        <v>110</v>
      </c>
      <c r="F3758" t="s">
        <v>11</v>
      </c>
      <c r="G3758" t="s">
        <v>24</v>
      </c>
      <c r="H3758" t="s">
        <v>1201</v>
      </c>
      <c r="I3758">
        <v>161.82</v>
      </c>
      <c r="J3758">
        <v>9</v>
      </c>
      <c r="K3758">
        <v>46.93</v>
      </c>
    </row>
    <row r="3759" spans="1:11" ht="16.5" x14ac:dyDescent="0.3">
      <c r="A3759" s="1">
        <v>42337</v>
      </c>
      <c r="B3759" s="5">
        <f>YEAR(Table1[[#This Row],[Order Date]])</f>
        <v>2015</v>
      </c>
      <c r="C3759" s="5">
        <f>MONTH(Table1[[#This Row],[Order Date]])</f>
        <v>11</v>
      </c>
      <c r="D3759" t="s">
        <v>1517</v>
      </c>
      <c r="E3759" t="s">
        <v>110</v>
      </c>
      <c r="F3759" t="s">
        <v>11</v>
      </c>
      <c r="G3759" t="s">
        <v>12</v>
      </c>
      <c r="H3759" t="s">
        <v>625</v>
      </c>
      <c r="I3759">
        <v>19.920000000000002</v>
      </c>
      <c r="J3759">
        <v>4</v>
      </c>
      <c r="K3759">
        <v>9.36</v>
      </c>
    </row>
    <row r="3760" spans="1:11" ht="16.5" x14ac:dyDescent="0.3">
      <c r="A3760" s="1">
        <v>42337</v>
      </c>
      <c r="B3760" s="5">
        <f>YEAR(Table1[[#This Row],[Order Date]])</f>
        <v>2015</v>
      </c>
      <c r="C3760" s="5">
        <f>MONTH(Table1[[#This Row],[Order Date]])</f>
        <v>11</v>
      </c>
      <c r="D3760" t="s">
        <v>1517</v>
      </c>
      <c r="E3760" t="s">
        <v>110</v>
      </c>
      <c r="F3760" t="s">
        <v>34</v>
      </c>
      <c r="G3760" t="s">
        <v>35</v>
      </c>
      <c r="H3760" t="s">
        <v>919</v>
      </c>
      <c r="I3760">
        <v>1106.9100000000001</v>
      </c>
      <c r="J3760">
        <v>9</v>
      </c>
      <c r="K3760">
        <v>121.76</v>
      </c>
    </row>
    <row r="3761" spans="1:11" ht="16.5" x14ac:dyDescent="0.3">
      <c r="A3761" s="1">
        <v>42337</v>
      </c>
      <c r="B3761" s="5">
        <f>YEAR(Table1[[#This Row],[Order Date]])</f>
        <v>2015</v>
      </c>
      <c r="C3761" s="5">
        <f>MONTH(Table1[[#This Row],[Order Date]])</f>
        <v>11</v>
      </c>
      <c r="D3761" t="s">
        <v>2012</v>
      </c>
      <c r="E3761" t="s">
        <v>10</v>
      </c>
      <c r="F3761" t="s">
        <v>39</v>
      </c>
      <c r="G3761" t="s">
        <v>52</v>
      </c>
      <c r="H3761" t="s">
        <v>1422</v>
      </c>
      <c r="I3761">
        <v>21.48</v>
      </c>
      <c r="J3761">
        <v>3</v>
      </c>
      <c r="K3761">
        <v>-0.27</v>
      </c>
    </row>
    <row r="3762" spans="1:11" ht="16.5" x14ac:dyDescent="0.3">
      <c r="A3762" s="1">
        <v>42337</v>
      </c>
      <c r="B3762" s="5">
        <f>YEAR(Table1[[#This Row],[Order Date]])</f>
        <v>2015</v>
      </c>
      <c r="C3762" s="5">
        <f>MONTH(Table1[[#This Row],[Order Date]])</f>
        <v>11</v>
      </c>
      <c r="D3762" t="s">
        <v>2012</v>
      </c>
      <c r="E3762" t="s">
        <v>10</v>
      </c>
      <c r="F3762" t="s">
        <v>11</v>
      </c>
      <c r="G3762" t="s">
        <v>20</v>
      </c>
      <c r="H3762" t="s">
        <v>1959</v>
      </c>
      <c r="I3762">
        <v>8.7799999999999994</v>
      </c>
      <c r="J3762">
        <v>4</v>
      </c>
      <c r="K3762">
        <v>-13.62</v>
      </c>
    </row>
    <row r="3763" spans="1:11" ht="16.5" x14ac:dyDescent="0.3">
      <c r="A3763" s="1">
        <v>42337</v>
      </c>
      <c r="B3763" s="5">
        <f>YEAR(Table1[[#This Row],[Order Date]])</f>
        <v>2015</v>
      </c>
      <c r="C3763" s="5">
        <f>MONTH(Table1[[#This Row],[Order Date]])</f>
        <v>11</v>
      </c>
      <c r="D3763" t="s">
        <v>14</v>
      </c>
      <c r="E3763" t="s">
        <v>27</v>
      </c>
      <c r="F3763" t="s">
        <v>11</v>
      </c>
      <c r="G3763" t="s">
        <v>20</v>
      </c>
      <c r="H3763" t="s">
        <v>631</v>
      </c>
      <c r="I3763">
        <v>4.3</v>
      </c>
      <c r="J3763">
        <v>1</v>
      </c>
      <c r="K3763">
        <v>1.56</v>
      </c>
    </row>
    <row r="3764" spans="1:11" ht="16.5" x14ac:dyDescent="0.3">
      <c r="A3764" s="1">
        <v>42337</v>
      </c>
      <c r="B3764" s="5">
        <f>YEAR(Table1[[#This Row],[Order Date]])</f>
        <v>2015</v>
      </c>
      <c r="C3764" s="5">
        <f>MONTH(Table1[[#This Row],[Order Date]])</f>
        <v>11</v>
      </c>
      <c r="D3764" t="s">
        <v>341</v>
      </c>
      <c r="E3764" t="s">
        <v>27</v>
      </c>
      <c r="F3764" t="s">
        <v>11</v>
      </c>
      <c r="G3764" t="s">
        <v>24</v>
      </c>
      <c r="H3764" t="s">
        <v>1600</v>
      </c>
      <c r="I3764">
        <v>56.3</v>
      </c>
      <c r="J3764">
        <v>2</v>
      </c>
      <c r="K3764">
        <v>15.76</v>
      </c>
    </row>
    <row r="3765" spans="1:11" ht="16.5" x14ac:dyDescent="0.3">
      <c r="A3765" s="1">
        <v>42338</v>
      </c>
      <c r="B3765" s="5">
        <f>YEAR(Table1[[#This Row],[Order Date]])</f>
        <v>2015</v>
      </c>
      <c r="C3765" s="5">
        <f>MONTH(Table1[[#This Row],[Order Date]])</f>
        <v>11</v>
      </c>
      <c r="D3765" t="s">
        <v>1563</v>
      </c>
      <c r="E3765" t="s">
        <v>23</v>
      </c>
      <c r="F3765" t="s">
        <v>11</v>
      </c>
      <c r="G3765" t="s">
        <v>20</v>
      </c>
      <c r="H3765" t="s">
        <v>528</v>
      </c>
      <c r="I3765">
        <v>152.99</v>
      </c>
      <c r="J3765">
        <v>3</v>
      </c>
      <c r="K3765">
        <v>-122.39</v>
      </c>
    </row>
    <row r="3766" spans="1:11" ht="16.5" x14ac:dyDescent="0.3">
      <c r="A3766" s="1">
        <v>42338</v>
      </c>
      <c r="B3766" s="5">
        <f>YEAR(Table1[[#This Row],[Order Date]])</f>
        <v>2015</v>
      </c>
      <c r="C3766" s="5">
        <f>MONTH(Table1[[#This Row],[Order Date]])</f>
        <v>11</v>
      </c>
      <c r="D3766" t="s">
        <v>1563</v>
      </c>
      <c r="E3766" t="s">
        <v>23</v>
      </c>
      <c r="F3766" t="s">
        <v>11</v>
      </c>
      <c r="G3766" t="s">
        <v>43</v>
      </c>
      <c r="H3766" t="s">
        <v>1307</v>
      </c>
      <c r="I3766">
        <v>10.58</v>
      </c>
      <c r="J3766">
        <v>7</v>
      </c>
      <c r="K3766">
        <v>-2.38</v>
      </c>
    </row>
    <row r="3767" spans="1:11" ht="16.5" x14ac:dyDescent="0.3">
      <c r="A3767" s="1">
        <v>42338</v>
      </c>
      <c r="B3767" s="5">
        <f>YEAR(Table1[[#This Row],[Order Date]])</f>
        <v>2015</v>
      </c>
      <c r="C3767" s="5">
        <f>MONTH(Table1[[#This Row],[Order Date]])</f>
        <v>11</v>
      </c>
      <c r="D3767" t="s">
        <v>1563</v>
      </c>
      <c r="E3767" t="s">
        <v>23</v>
      </c>
      <c r="F3767" t="s">
        <v>39</v>
      </c>
      <c r="G3767" t="s">
        <v>40</v>
      </c>
      <c r="H3767" t="s">
        <v>2369</v>
      </c>
      <c r="I3767">
        <v>94.92</v>
      </c>
      <c r="J3767">
        <v>4</v>
      </c>
      <c r="K3767">
        <v>15.82</v>
      </c>
    </row>
    <row r="3768" spans="1:11" ht="16.5" x14ac:dyDescent="0.3">
      <c r="A3768" s="1">
        <v>42338</v>
      </c>
      <c r="B3768" s="5">
        <f>YEAR(Table1[[#This Row],[Order Date]])</f>
        <v>2015</v>
      </c>
      <c r="C3768" s="5">
        <f>MONTH(Table1[[#This Row],[Order Date]])</f>
        <v>11</v>
      </c>
      <c r="D3768" t="s">
        <v>167</v>
      </c>
      <c r="E3768" t="s">
        <v>10</v>
      </c>
      <c r="F3768" t="s">
        <v>11</v>
      </c>
      <c r="G3768" t="s">
        <v>20</v>
      </c>
      <c r="H3768" t="s">
        <v>1367</v>
      </c>
      <c r="I3768">
        <v>3.88</v>
      </c>
      <c r="J3768">
        <v>3</v>
      </c>
      <c r="K3768">
        <v>-5.82</v>
      </c>
    </row>
    <row r="3769" spans="1:11" ht="16.5" x14ac:dyDescent="0.3">
      <c r="A3769" s="1">
        <v>42338</v>
      </c>
      <c r="B3769" s="5">
        <f>YEAR(Table1[[#This Row],[Order Date]])</f>
        <v>2015</v>
      </c>
      <c r="C3769" s="5">
        <f>MONTH(Table1[[#This Row],[Order Date]])</f>
        <v>11</v>
      </c>
      <c r="D3769" t="s">
        <v>533</v>
      </c>
      <c r="E3769" t="s">
        <v>33</v>
      </c>
      <c r="F3769" t="s">
        <v>11</v>
      </c>
      <c r="G3769" t="s">
        <v>63</v>
      </c>
      <c r="H3769" t="s">
        <v>785</v>
      </c>
      <c r="I3769">
        <v>17.48</v>
      </c>
      <c r="J3769">
        <v>2</v>
      </c>
      <c r="K3769">
        <v>8.2200000000000006</v>
      </c>
    </row>
    <row r="3770" spans="1:11" ht="16.5" x14ac:dyDescent="0.3">
      <c r="A3770" s="1">
        <v>42338</v>
      </c>
      <c r="B3770" s="5">
        <f>YEAR(Table1[[#This Row],[Order Date]])</f>
        <v>2015</v>
      </c>
      <c r="C3770" s="5">
        <f>MONTH(Table1[[#This Row],[Order Date]])</f>
        <v>11</v>
      </c>
      <c r="D3770" t="s">
        <v>533</v>
      </c>
      <c r="E3770" t="s">
        <v>33</v>
      </c>
      <c r="F3770" t="s">
        <v>11</v>
      </c>
      <c r="G3770" t="s">
        <v>63</v>
      </c>
      <c r="H3770" t="s">
        <v>2370</v>
      </c>
      <c r="I3770">
        <v>71.88</v>
      </c>
      <c r="J3770">
        <v>2</v>
      </c>
      <c r="K3770">
        <v>32.35</v>
      </c>
    </row>
    <row r="3771" spans="1:11" ht="16.5" x14ac:dyDescent="0.3">
      <c r="A3771" s="1">
        <v>42338</v>
      </c>
      <c r="B3771" s="5">
        <f>YEAR(Table1[[#This Row],[Order Date]])</f>
        <v>2015</v>
      </c>
      <c r="C3771" s="5">
        <f>MONTH(Table1[[#This Row],[Order Date]])</f>
        <v>11</v>
      </c>
      <c r="D3771" t="s">
        <v>655</v>
      </c>
      <c r="E3771" t="s">
        <v>245</v>
      </c>
      <c r="F3771" t="s">
        <v>39</v>
      </c>
      <c r="G3771" t="s">
        <v>40</v>
      </c>
      <c r="H3771" t="s">
        <v>2371</v>
      </c>
      <c r="I3771">
        <v>177.48</v>
      </c>
      <c r="J3771">
        <v>3</v>
      </c>
      <c r="K3771">
        <v>19.97</v>
      </c>
    </row>
    <row r="3772" spans="1:11" ht="16.5" x14ac:dyDescent="0.3">
      <c r="A3772" s="1">
        <v>42338</v>
      </c>
      <c r="B3772" s="5">
        <f>YEAR(Table1[[#This Row],[Order Date]])</f>
        <v>2015</v>
      </c>
      <c r="C3772" s="5">
        <f>MONTH(Table1[[#This Row],[Order Date]])</f>
        <v>11</v>
      </c>
      <c r="D3772" t="s">
        <v>714</v>
      </c>
      <c r="E3772" t="s">
        <v>149</v>
      </c>
      <c r="F3772" t="s">
        <v>11</v>
      </c>
      <c r="G3772" t="s">
        <v>12</v>
      </c>
      <c r="H3772" t="s">
        <v>1180</v>
      </c>
      <c r="I3772">
        <v>23.66</v>
      </c>
      <c r="J3772">
        <v>7</v>
      </c>
      <c r="K3772">
        <v>10.88</v>
      </c>
    </row>
    <row r="3773" spans="1:11" ht="16.5" x14ac:dyDescent="0.3">
      <c r="A3773" s="1">
        <v>42338</v>
      </c>
      <c r="B3773" s="5">
        <f>YEAR(Table1[[#This Row],[Order Date]])</f>
        <v>2015</v>
      </c>
      <c r="C3773" s="5">
        <f>MONTH(Table1[[#This Row],[Order Date]])</f>
        <v>11</v>
      </c>
      <c r="D3773" t="s">
        <v>714</v>
      </c>
      <c r="E3773" t="s">
        <v>149</v>
      </c>
      <c r="F3773" t="s">
        <v>34</v>
      </c>
      <c r="G3773" t="s">
        <v>74</v>
      </c>
      <c r="H3773" t="s">
        <v>835</v>
      </c>
      <c r="I3773">
        <v>681.41</v>
      </c>
      <c r="J3773">
        <v>12</v>
      </c>
      <c r="K3773">
        <v>42.59</v>
      </c>
    </row>
    <row r="3774" spans="1:11" ht="16.5" x14ac:dyDescent="0.3">
      <c r="A3774" s="1">
        <v>42338</v>
      </c>
      <c r="B3774" s="5">
        <f>YEAR(Table1[[#This Row],[Order Date]])</f>
        <v>2015</v>
      </c>
      <c r="C3774" s="5">
        <f>MONTH(Table1[[#This Row],[Order Date]])</f>
        <v>11</v>
      </c>
      <c r="D3774" t="s">
        <v>1661</v>
      </c>
      <c r="E3774" t="s">
        <v>126</v>
      </c>
      <c r="F3774" t="s">
        <v>34</v>
      </c>
      <c r="G3774" t="s">
        <v>47</v>
      </c>
      <c r="H3774" t="s">
        <v>381</v>
      </c>
      <c r="I3774">
        <v>80.959999999999994</v>
      </c>
      <c r="J3774">
        <v>4</v>
      </c>
      <c r="K3774">
        <v>29.15</v>
      </c>
    </row>
    <row r="3775" spans="1:11" ht="16.5" x14ac:dyDescent="0.3">
      <c r="A3775" s="1">
        <v>42338</v>
      </c>
      <c r="B3775" s="5">
        <f>YEAR(Table1[[#This Row],[Order Date]])</f>
        <v>2015</v>
      </c>
      <c r="C3775" s="5">
        <f>MONTH(Table1[[#This Row],[Order Date]])</f>
        <v>11</v>
      </c>
      <c r="D3775" t="s">
        <v>1661</v>
      </c>
      <c r="E3775" t="s">
        <v>126</v>
      </c>
      <c r="F3775" t="s">
        <v>11</v>
      </c>
      <c r="G3775" t="s">
        <v>12</v>
      </c>
      <c r="H3775" t="s">
        <v>1944</v>
      </c>
      <c r="I3775">
        <v>25.92</v>
      </c>
      <c r="J3775">
        <v>4</v>
      </c>
      <c r="K3775">
        <v>12.44</v>
      </c>
    </row>
    <row r="3776" spans="1:11" ht="16.5" x14ac:dyDescent="0.3">
      <c r="A3776" s="1">
        <v>42338</v>
      </c>
      <c r="B3776" s="5">
        <f>YEAR(Table1[[#This Row],[Order Date]])</f>
        <v>2015</v>
      </c>
      <c r="C3776" s="5">
        <f>MONTH(Table1[[#This Row],[Order Date]])</f>
        <v>11</v>
      </c>
      <c r="D3776" t="s">
        <v>1648</v>
      </c>
      <c r="E3776" t="s">
        <v>245</v>
      </c>
      <c r="F3776" t="s">
        <v>34</v>
      </c>
      <c r="G3776" t="s">
        <v>47</v>
      </c>
      <c r="H3776" t="s">
        <v>1355</v>
      </c>
      <c r="I3776">
        <v>17.09</v>
      </c>
      <c r="J3776">
        <v>2</v>
      </c>
      <c r="K3776">
        <v>1.07</v>
      </c>
    </row>
    <row r="3777" spans="1:11" ht="16.5" x14ac:dyDescent="0.3">
      <c r="A3777" s="1">
        <v>42338</v>
      </c>
      <c r="B3777" s="5">
        <f>YEAR(Table1[[#This Row],[Order Date]])</f>
        <v>2015</v>
      </c>
      <c r="C3777" s="5">
        <f>MONTH(Table1[[#This Row],[Order Date]])</f>
        <v>11</v>
      </c>
      <c r="D3777" t="s">
        <v>1079</v>
      </c>
      <c r="E3777" t="s">
        <v>245</v>
      </c>
      <c r="F3777" t="s">
        <v>11</v>
      </c>
      <c r="G3777" t="s">
        <v>20</v>
      </c>
      <c r="H3777" t="s">
        <v>899</v>
      </c>
      <c r="I3777">
        <v>6.05</v>
      </c>
      <c r="J3777">
        <v>7</v>
      </c>
      <c r="K3777">
        <v>-4.2300000000000004</v>
      </c>
    </row>
    <row r="3778" spans="1:11" ht="16.5" x14ac:dyDescent="0.3">
      <c r="A3778" s="1">
        <v>42338</v>
      </c>
      <c r="B3778" s="5">
        <f>YEAR(Table1[[#This Row],[Order Date]])</f>
        <v>2015</v>
      </c>
      <c r="C3778" s="5">
        <f>MONTH(Table1[[#This Row],[Order Date]])</f>
        <v>11</v>
      </c>
      <c r="D3778" t="s">
        <v>1079</v>
      </c>
      <c r="E3778" t="s">
        <v>245</v>
      </c>
      <c r="F3778" t="s">
        <v>11</v>
      </c>
      <c r="G3778" t="s">
        <v>92</v>
      </c>
      <c r="H3778" t="s">
        <v>199</v>
      </c>
      <c r="I3778">
        <v>98.35</v>
      </c>
      <c r="J3778">
        <v>3</v>
      </c>
      <c r="K3778">
        <v>9.84</v>
      </c>
    </row>
    <row r="3779" spans="1:11" ht="16.5" x14ac:dyDescent="0.3">
      <c r="A3779" s="1">
        <v>42338</v>
      </c>
      <c r="B3779" s="5">
        <f>YEAR(Table1[[#This Row],[Order Date]])</f>
        <v>2015</v>
      </c>
      <c r="C3779" s="5">
        <f>MONTH(Table1[[#This Row],[Order Date]])</f>
        <v>11</v>
      </c>
      <c r="D3779" t="s">
        <v>1079</v>
      </c>
      <c r="E3779" t="s">
        <v>245</v>
      </c>
      <c r="F3779" t="s">
        <v>34</v>
      </c>
      <c r="G3779" t="s">
        <v>47</v>
      </c>
      <c r="H3779" t="s">
        <v>2372</v>
      </c>
      <c r="I3779">
        <v>335.74</v>
      </c>
      <c r="J3779">
        <v>2</v>
      </c>
      <c r="K3779">
        <v>25.18</v>
      </c>
    </row>
    <row r="3780" spans="1:11" ht="16.5" x14ac:dyDescent="0.3">
      <c r="A3780" s="1">
        <v>42339</v>
      </c>
      <c r="B3780" s="5">
        <f>YEAR(Table1[[#This Row],[Order Date]])</f>
        <v>2015</v>
      </c>
      <c r="C3780" s="5">
        <f>MONTH(Table1[[#This Row],[Order Date]])</f>
        <v>12</v>
      </c>
      <c r="D3780" t="s">
        <v>1263</v>
      </c>
      <c r="E3780" t="s">
        <v>164</v>
      </c>
      <c r="F3780" t="s">
        <v>11</v>
      </c>
      <c r="G3780" t="s">
        <v>20</v>
      </c>
      <c r="H3780" t="s">
        <v>763</v>
      </c>
      <c r="I3780">
        <v>55.42</v>
      </c>
      <c r="J3780">
        <v>2</v>
      </c>
      <c r="K3780">
        <v>19.399999999999999</v>
      </c>
    </row>
    <row r="3781" spans="1:11" ht="16.5" x14ac:dyDescent="0.3">
      <c r="A3781" s="1">
        <v>42339</v>
      </c>
      <c r="B3781" s="5">
        <f>YEAR(Table1[[#This Row],[Order Date]])</f>
        <v>2015</v>
      </c>
      <c r="C3781" s="5">
        <f>MONTH(Table1[[#This Row],[Order Date]])</f>
        <v>12</v>
      </c>
      <c r="D3781" t="s">
        <v>2230</v>
      </c>
      <c r="E3781" t="s">
        <v>10</v>
      </c>
      <c r="F3781" t="s">
        <v>34</v>
      </c>
      <c r="G3781" t="s">
        <v>47</v>
      </c>
      <c r="H3781" t="s">
        <v>1779</v>
      </c>
      <c r="I3781">
        <v>6.69</v>
      </c>
      <c r="J3781">
        <v>4</v>
      </c>
      <c r="K3781">
        <v>-4.01</v>
      </c>
    </row>
    <row r="3782" spans="1:11" ht="16.5" x14ac:dyDescent="0.3">
      <c r="A3782" s="1">
        <v>42339</v>
      </c>
      <c r="B3782" s="5">
        <f>YEAR(Table1[[#This Row],[Order Date]])</f>
        <v>2015</v>
      </c>
      <c r="C3782" s="5">
        <f>MONTH(Table1[[#This Row],[Order Date]])</f>
        <v>12</v>
      </c>
      <c r="D3782" t="s">
        <v>569</v>
      </c>
      <c r="E3782" t="s">
        <v>164</v>
      </c>
      <c r="F3782" t="s">
        <v>11</v>
      </c>
      <c r="G3782" t="s">
        <v>24</v>
      </c>
      <c r="H3782" t="s">
        <v>869</v>
      </c>
      <c r="I3782">
        <v>13.9</v>
      </c>
      <c r="J3782">
        <v>5</v>
      </c>
      <c r="K3782">
        <v>5.56</v>
      </c>
    </row>
    <row r="3783" spans="1:11" ht="16.5" x14ac:dyDescent="0.3">
      <c r="A3783" s="1">
        <v>42339</v>
      </c>
      <c r="B3783" s="5">
        <f>YEAR(Table1[[#This Row],[Order Date]])</f>
        <v>2015</v>
      </c>
      <c r="C3783" s="5">
        <f>MONTH(Table1[[#This Row],[Order Date]])</f>
        <v>12</v>
      </c>
      <c r="D3783" t="s">
        <v>1394</v>
      </c>
      <c r="E3783" t="s">
        <v>55</v>
      </c>
      <c r="F3783" t="s">
        <v>11</v>
      </c>
      <c r="G3783" t="s">
        <v>18</v>
      </c>
      <c r="H3783" t="s">
        <v>1331</v>
      </c>
      <c r="I3783">
        <v>61.68</v>
      </c>
      <c r="J3783">
        <v>4</v>
      </c>
      <c r="K3783">
        <v>16.649999999999999</v>
      </c>
    </row>
    <row r="3784" spans="1:11" ht="16.5" x14ac:dyDescent="0.3">
      <c r="A3784" s="1">
        <v>42339</v>
      </c>
      <c r="B3784" s="5">
        <f>YEAR(Table1[[#This Row],[Order Date]])</f>
        <v>2015</v>
      </c>
      <c r="C3784" s="5">
        <f>MONTH(Table1[[#This Row],[Order Date]])</f>
        <v>12</v>
      </c>
      <c r="D3784" t="s">
        <v>1394</v>
      </c>
      <c r="E3784" t="s">
        <v>55</v>
      </c>
      <c r="F3784" t="s">
        <v>11</v>
      </c>
      <c r="G3784" t="s">
        <v>20</v>
      </c>
      <c r="H3784" t="s">
        <v>744</v>
      </c>
      <c r="I3784">
        <v>63.96</v>
      </c>
      <c r="J3784">
        <v>4</v>
      </c>
      <c r="K3784">
        <v>30.7</v>
      </c>
    </row>
    <row r="3785" spans="1:11" ht="16.5" x14ac:dyDescent="0.3">
      <c r="A3785" s="1">
        <v>42339</v>
      </c>
      <c r="B3785" s="5">
        <f>YEAR(Table1[[#This Row],[Order Date]])</f>
        <v>2015</v>
      </c>
      <c r="C3785" s="5">
        <f>MONTH(Table1[[#This Row],[Order Date]])</f>
        <v>12</v>
      </c>
      <c r="D3785" t="s">
        <v>1826</v>
      </c>
      <c r="E3785" t="s">
        <v>164</v>
      </c>
      <c r="F3785" t="s">
        <v>34</v>
      </c>
      <c r="G3785" t="s">
        <v>35</v>
      </c>
      <c r="H3785" t="s">
        <v>991</v>
      </c>
      <c r="I3785">
        <v>2003.92</v>
      </c>
      <c r="J3785">
        <v>5</v>
      </c>
      <c r="K3785">
        <v>125.25</v>
      </c>
    </row>
    <row r="3786" spans="1:11" ht="16.5" x14ac:dyDescent="0.3">
      <c r="A3786" s="1">
        <v>42339</v>
      </c>
      <c r="B3786" s="5">
        <f>YEAR(Table1[[#This Row],[Order Date]])</f>
        <v>2015</v>
      </c>
      <c r="C3786" s="5">
        <f>MONTH(Table1[[#This Row],[Order Date]])</f>
        <v>12</v>
      </c>
      <c r="D3786" t="s">
        <v>1826</v>
      </c>
      <c r="E3786" t="s">
        <v>164</v>
      </c>
      <c r="F3786" t="s">
        <v>11</v>
      </c>
      <c r="G3786" t="s">
        <v>12</v>
      </c>
      <c r="H3786" t="s">
        <v>2085</v>
      </c>
      <c r="I3786">
        <v>32.4</v>
      </c>
      <c r="J3786">
        <v>5</v>
      </c>
      <c r="K3786">
        <v>15.55</v>
      </c>
    </row>
    <row r="3787" spans="1:11" ht="16.5" x14ac:dyDescent="0.3">
      <c r="A3787" s="1">
        <v>42339</v>
      </c>
      <c r="B3787" s="5">
        <f>YEAR(Table1[[#This Row],[Order Date]])</f>
        <v>2015</v>
      </c>
      <c r="C3787" s="5">
        <f>MONTH(Table1[[#This Row],[Order Date]])</f>
        <v>12</v>
      </c>
      <c r="D3787" t="s">
        <v>1826</v>
      </c>
      <c r="E3787" t="s">
        <v>164</v>
      </c>
      <c r="F3787" t="s">
        <v>34</v>
      </c>
      <c r="G3787" t="s">
        <v>145</v>
      </c>
      <c r="H3787" t="s">
        <v>550</v>
      </c>
      <c r="I3787">
        <v>1913.4</v>
      </c>
      <c r="J3787">
        <v>9</v>
      </c>
      <c r="K3787">
        <v>401.81</v>
      </c>
    </row>
    <row r="3788" spans="1:11" ht="16.5" x14ac:dyDescent="0.3">
      <c r="A3788" s="1">
        <v>42339</v>
      </c>
      <c r="B3788" s="5">
        <f>YEAR(Table1[[#This Row],[Order Date]])</f>
        <v>2015</v>
      </c>
      <c r="C3788" s="5">
        <f>MONTH(Table1[[#This Row],[Order Date]])</f>
        <v>12</v>
      </c>
      <c r="D3788" t="s">
        <v>1826</v>
      </c>
      <c r="E3788" t="s">
        <v>164</v>
      </c>
      <c r="F3788" t="s">
        <v>11</v>
      </c>
      <c r="G3788" t="s">
        <v>18</v>
      </c>
      <c r="H3788" t="s">
        <v>1870</v>
      </c>
      <c r="I3788">
        <v>146.72999999999999</v>
      </c>
      <c r="J3788">
        <v>3</v>
      </c>
      <c r="K3788">
        <v>2.93</v>
      </c>
    </row>
    <row r="3789" spans="1:11" ht="16.5" x14ac:dyDescent="0.3">
      <c r="A3789" s="1">
        <v>42339</v>
      </c>
      <c r="B3789" s="5">
        <f>YEAR(Table1[[#This Row],[Order Date]])</f>
        <v>2015</v>
      </c>
      <c r="C3789" s="5">
        <f>MONTH(Table1[[#This Row],[Order Date]])</f>
        <v>12</v>
      </c>
      <c r="D3789" t="s">
        <v>1826</v>
      </c>
      <c r="E3789" t="s">
        <v>164</v>
      </c>
      <c r="F3789" t="s">
        <v>11</v>
      </c>
      <c r="G3789" t="s">
        <v>12</v>
      </c>
      <c r="H3789" t="s">
        <v>1773</v>
      </c>
      <c r="I3789">
        <v>114.2</v>
      </c>
      <c r="J3789">
        <v>5</v>
      </c>
      <c r="K3789">
        <v>52.53</v>
      </c>
    </row>
    <row r="3790" spans="1:11" ht="16.5" x14ac:dyDescent="0.3">
      <c r="A3790" s="1">
        <v>42339</v>
      </c>
      <c r="B3790" s="5">
        <f>YEAR(Table1[[#This Row],[Order Date]])</f>
        <v>2015</v>
      </c>
      <c r="C3790" s="5">
        <f>MONTH(Table1[[#This Row],[Order Date]])</f>
        <v>12</v>
      </c>
      <c r="D3790" t="s">
        <v>1922</v>
      </c>
      <c r="E3790" t="s">
        <v>27</v>
      </c>
      <c r="F3790" t="s">
        <v>34</v>
      </c>
      <c r="G3790" t="s">
        <v>35</v>
      </c>
      <c r="H3790" t="s">
        <v>572</v>
      </c>
      <c r="I3790">
        <v>2676.67</v>
      </c>
      <c r="J3790">
        <v>9</v>
      </c>
      <c r="K3790">
        <v>267.67</v>
      </c>
    </row>
    <row r="3791" spans="1:11" ht="16.5" x14ac:dyDescent="0.3">
      <c r="A3791" s="1">
        <v>42339</v>
      </c>
      <c r="B3791" s="5">
        <f>YEAR(Table1[[#This Row],[Order Date]])</f>
        <v>2015</v>
      </c>
      <c r="C3791" s="5">
        <f>MONTH(Table1[[#This Row],[Order Date]])</f>
        <v>12</v>
      </c>
      <c r="D3791" t="s">
        <v>1088</v>
      </c>
      <c r="E3791" t="s">
        <v>110</v>
      </c>
      <c r="F3791" t="s">
        <v>11</v>
      </c>
      <c r="G3791" t="s">
        <v>12</v>
      </c>
      <c r="H3791" t="s">
        <v>2373</v>
      </c>
      <c r="I3791">
        <v>19.440000000000001</v>
      </c>
      <c r="J3791">
        <v>3</v>
      </c>
      <c r="K3791">
        <v>9.33</v>
      </c>
    </row>
    <row r="3792" spans="1:11" ht="16.5" x14ac:dyDescent="0.3">
      <c r="A3792" s="1">
        <v>42339</v>
      </c>
      <c r="B3792" s="5">
        <f>YEAR(Table1[[#This Row],[Order Date]])</f>
        <v>2015</v>
      </c>
      <c r="C3792" s="5">
        <f>MONTH(Table1[[#This Row],[Order Date]])</f>
        <v>12</v>
      </c>
      <c r="D3792" t="s">
        <v>1088</v>
      </c>
      <c r="E3792" t="s">
        <v>110</v>
      </c>
      <c r="F3792" t="s">
        <v>11</v>
      </c>
      <c r="G3792" t="s">
        <v>24</v>
      </c>
      <c r="H3792" t="s">
        <v>2374</v>
      </c>
      <c r="I3792">
        <v>3.64</v>
      </c>
      <c r="J3792">
        <v>2</v>
      </c>
      <c r="K3792">
        <v>1.02</v>
      </c>
    </row>
    <row r="3793" spans="1:11" ht="16.5" x14ac:dyDescent="0.3">
      <c r="A3793" s="1">
        <v>42339</v>
      </c>
      <c r="B3793" s="5">
        <f>YEAR(Table1[[#This Row],[Order Date]])</f>
        <v>2015</v>
      </c>
      <c r="C3793" s="5">
        <f>MONTH(Table1[[#This Row],[Order Date]])</f>
        <v>12</v>
      </c>
      <c r="D3793" t="s">
        <v>1088</v>
      </c>
      <c r="E3793" t="s">
        <v>110</v>
      </c>
      <c r="F3793" t="s">
        <v>11</v>
      </c>
      <c r="G3793" t="s">
        <v>12</v>
      </c>
      <c r="H3793" t="s">
        <v>1608</v>
      </c>
      <c r="I3793">
        <v>18.54</v>
      </c>
      <c r="J3793">
        <v>2</v>
      </c>
      <c r="K3793">
        <v>8.7100000000000009</v>
      </c>
    </row>
    <row r="3794" spans="1:11" ht="16.5" x14ac:dyDescent="0.3">
      <c r="A3794" s="1">
        <v>42341</v>
      </c>
      <c r="B3794" s="5">
        <f>YEAR(Table1[[#This Row],[Order Date]])</f>
        <v>2015</v>
      </c>
      <c r="C3794" s="5">
        <f>MONTH(Table1[[#This Row],[Order Date]])</f>
        <v>12</v>
      </c>
      <c r="D3794" t="s">
        <v>291</v>
      </c>
      <c r="E3794" t="s">
        <v>23</v>
      </c>
      <c r="F3794" t="s">
        <v>39</v>
      </c>
      <c r="G3794" t="s">
        <v>302</v>
      </c>
      <c r="H3794" t="s">
        <v>2375</v>
      </c>
      <c r="I3794">
        <v>482.34</v>
      </c>
      <c r="J3794">
        <v>4</v>
      </c>
      <c r="K3794">
        <v>-337.64</v>
      </c>
    </row>
    <row r="3795" spans="1:11" ht="16.5" x14ac:dyDescent="0.3">
      <c r="A3795" s="1">
        <v>42341</v>
      </c>
      <c r="B3795" s="5">
        <f>YEAR(Table1[[#This Row],[Order Date]])</f>
        <v>2015</v>
      </c>
      <c r="C3795" s="5">
        <f>MONTH(Table1[[#This Row],[Order Date]])</f>
        <v>12</v>
      </c>
      <c r="D3795" t="s">
        <v>291</v>
      </c>
      <c r="E3795" t="s">
        <v>23</v>
      </c>
      <c r="F3795" t="s">
        <v>34</v>
      </c>
      <c r="G3795" t="s">
        <v>47</v>
      </c>
      <c r="H3795" t="s">
        <v>761</v>
      </c>
      <c r="I3795">
        <v>2.96</v>
      </c>
      <c r="J3795">
        <v>1</v>
      </c>
      <c r="K3795">
        <v>0.78</v>
      </c>
    </row>
    <row r="3796" spans="1:11" ht="16.5" x14ac:dyDescent="0.3">
      <c r="A3796" s="1">
        <v>42341</v>
      </c>
      <c r="B3796" s="5">
        <f>YEAR(Table1[[#This Row],[Order Date]])</f>
        <v>2015</v>
      </c>
      <c r="C3796" s="5">
        <f>MONTH(Table1[[#This Row],[Order Date]])</f>
        <v>12</v>
      </c>
      <c r="D3796" t="s">
        <v>413</v>
      </c>
      <c r="E3796" t="s">
        <v>149</v>
      </c>
      <c r="F3796" t="s">
        <v>11</v>
      </c>
      <c r="G3796" t="s">
        <v>20</v>
      </c>
      <c r="H3796" t="s">
        <v>893</v>
      </c>
      <c r="I3796">
        <v>10.75</v>
      </c>
      <c r="J3796">
        <v>4</v>
      </c>
      <c r="K3796">
        <v>3.36</v>
      </c>
    </row>
    <row r="3797" spans="1:11" ht="16.5" x14ac:dyDescent="0.3">
      <c r="A3797" s="1">
        <v>42341</v>
      </c>
      <c r="B3797" s="5">
        <f>YEAR(Table1[[#This Row],[Order Date]])</f>
        <v>2015</v>
      </c>
      <c r="C3797" s="5">
        <f>MONTH(Table1[[#This Row],[Order Date]])</f>
        <v>12</v>
      </c>
      <c r="D3797" t="s">
        <v>1003</v>
      </c>
      <c r="E3797" t="s">
        <v>23</v>
      </c>
      <c r="F3797" t="s">
        <v>11</v>
      </c>
      <c r="G3797" t="s">
        <v>12</v>
      </c>
      <c r="H3797" t="s">
        <v>13</v>
      </c>
      <c r="I3797">
        <v>16.45</v>
      </c>
      <c r="J3797">
        <v>2</v>
      </c>
      <c r="K3797">
        <v>5.55</v>
      </c>
    </row>
    <row r="3798" spans="1:11" ht="16.5" x14ac:dyDescent="0.3">
      <c r="A3798" s="1">
        <v>42341</v>
      </c>
      <c r="B3798" s="5">
        <f>YEAR(Table1[[#This Row],[Order Date]])</f>
        <v>2015</v>
      </c>
      <c r="C3798" s="5">
        <f>MONTH(Table1[[#This Row],[Order Date]])</f>
        <v>12</v>
      </c>
      <c r="D3798" t="s">
        <v>1003</v>
      </c>
      <c r="E3798" t="s">
        <v>23</v>
      </c>
      <c r="F3798" t="s">
        <v>39</v>
      </c>
      <c r="G3798" t="s">
        <v>52</v>
      </c>
      <c r="H3798" t="s">
        <v>1969</v>
      </c>
      <c r="I3798">
        <v>36.78</v>
      </c>
      <c r="J3798">
        <v>2</v>
      </c>
      <c r="K3798">
        <v>10.58</v>
      </c>
    </row>
    <row r="3799" spans="1:11" ht="16.5" x14ac:dyDescent="0.3">
      <c r="A3799" s="1">
        <v>42341</v>
      </c>
      <c r="B3799" s="5">
        <f>YEAR(Table1[[#This Row],[Order Date]])</f>
        <v>2015</v>
      </c>
      <c r="C3799" s="5">
        <f>MONTH(Table1[[#This Row],[Order Date]])</f>
        <v>12</v>
      </c>
      <c r="D3799" t="s">
        <v>1722</v>
      </c>
      <c r="E3799" t="s">
        <v>149</v>
      </c>
      <c r="F3799" t="s">
        <v>11</v>
      </c>
      <c r="G3799" t="s">
        <v>20</v>
      </c>
      <c r="H3799" t="s">
        <v>2376</v>
      </c>
      <c r="I3799">
        <v>590.35</v>
      </c>
      <c r="J3799">
        <v>6</v>
      </c>
      <c r="K3799">
        <v>206.62</v>
      </c>
    </row>
    <row r="3800" spans="1:11" ht="16.5" x14ac:dyDescent="0.3">
      <c r="A3800" s="1">
        <v>42341</v>
      </c>
      <c r="B3800" s="5">
        <f>YEAR(Table1[[#This Row],[Order Date]])</f>
        <v>2015</v>
      </c>
      <c r="C3800" s="5">
        <f>MONTH(Table1[[#This Row],[Order Date]])</f>
        <v>12</v>
      </c>
      <c r="D3800" t="s">
        <v>1643</v>
      </c>
      <c r="E3800" t="s">
        <v>27</v>
      </c>
      <c r="F3800" t="s">
        <v>34</v>
      </c>
      <c r="G3800" t="s">
        <v>74</v>
      </c>
      <c r="H3800" t="s">
        <v>2170</v>
      </c>
      <c r="I3800">
        <v>359.5</v>
      </c>
      <c r="J3800">
        <v>3</v>
      </c>
      <c r="K3800">
        <v>-29.61</v>
      </c>
    </row>
    <row r="3801" spans="1:11" ht="16.5" x14ac:dyDescent="0.3">
      <c r="A3801" s="1">
        <v>42341</v>
      </c>
      <c r="B3801" s="5">
        <f>YEAR(Table1[[#This Row],[Order Date]])</f>
        <v>2015</v>
      </c>
      <c r="C3801" s="5">
        <f>MONTH(Table1[[#This Row],[Order Date]])</f>
        <v>12</v>
      </c>
      <c r="D3801" t="s">
        <v>1346</v>
      </c>
      <c r="E3801" t="s">
        <v>245</v>
      </c>
      <c r="F3801" t="s">
        <v>34</v>
      </c>
      <c r="G3801" t="s">
        <v>47</v>
      </c>
      <c r="H3801" t="s">
        <v>1311</v>
      </c>
      <c r="I3801">
        <v>77.95</v>
      </c>
      <c r="J3801">
        <v>3</v>
      </c>
      <c r="K3801">
        <v>12.67</v>
      </c>
    </row>
    <row r="3802" spans="1:11" ht="16.5" x14ac:dyDescent="0.3">
      <c r="A3802" s="1">
        <v>42341</v>
      </c>
      <c r="B3802" s="5">
        <f>YEAR(Table1[[#This Row],[Order Date]])</f>
        <v>2015</v>
      </c>
      <c r="C3802" s="5">
        <f>MONTH(Table1[[#This Row],[Order Date]])</f>
        <v>12</v>
      </c>
      <c r="D3802" t="s">
        <v>1346</v>
      </c>
      <c r="E3802" t="s">
        <v>245</v>
      </c>
      <c r="F3802" t="s">
        <v>11</v>
      </c>
      <c r="G3802" t="s">
        <v>20</v>
      </c>
      <c r="H3802" t="s">
        <v>1136</v>
      </c>
      <c r="I3802">
        <v>95.97</v>
      </c>
      <c r="J3802">
        <v>5</v>
      </c>
      <c r="K3802">
        <v>-73.58</v>
      </c>
    </row>
    <row r="3803" spans="1:11" ht="16.5" x14ac:dyDescent="0.3">
      <c r="A3803" s="1">
        <v>42341</v>
      </c>
      <c r="B3803" s="5">
        <f>YEAR(Table1[[#This Row],[Order Date]])</f>
        <v>2015</v>
      </c>
      <c r="C3803" s="5">
        <f>MONTH(Table1[[#This Row],[Order Date]])</f>
        <v>12</v>
      </c>
      <c r="D3803" t="s">
        <v>1346</v>
      </c>
      <c r="E3803" t="s">
        <v>245</v>
      </c>
      <c r="F3803" t="s">
        <v>39</v>
      </c>
      <c r="G3803" t="s">
        <v>40</v>
      </c>
      <c r="H3803" t="s">
        <v>2300</v>
      </c>
      <c r="I3803">
        <v>105.58</v>
      </c>
      <c r="J3803">
        <v>2</v>
      </c>
      <c r="K3803">
        <v>9.24</v>
      </c>
    </row>
    <row r="3804" spans="1:11" ht="16.5" x14ac:dyDescent="0.3">
      <c r="A3804" s="1">
        <v>42341</v>
      </c>
      <c r="B3804" s="5">
        <f>YEAR(Table1[[#This Row],[Order Date]])</f>
        <v>2015</v>
      </c>
      <c r="C3804" s="5">
        <f>MONTH(Table1[[#This Row],[Order Date]])</f>
        <v>12</v>
      </c>
      <c r="D3804" t="s">
        <v>1346</v>
      </c>
      <c r="E3804" t="s">
        <v>245</v>
      </c>
      <c r="F3804" t="s">
        <v>11</v>
      </c>
      <c r="G3804" t="s">
        <v>24</v>
      </c>
      <c r="H3804" t="s">
        <v>51</v>
      </c>
      <c r="I3804">
        <v>9.34</v>
      </c>
      <c r="J3804">
        <v>2</v>
      </c>
      <c r="K3804">
        <v>1.17</v>
      </c>
    </row>
    <row r="3805" spans="1:11" ht="16.5" x14ac:dyDescent="0.3">
      <c r="A3805" s="1">
        <v>42341</v>
      </c>
      <c r="B3805" s="5">
        <f>YEAR(Table1[[#This Row],[Order Date]])</f>
        <v>2015</v>
      </c>
      <c r="C3805" s="5">
        <f>MONTH(Table1[[#This Row],[Order Date]])</f>
        <v>12</v>
      </c>
      <c r="D3805" t="s">
        <v>626</v>
      </c>
      <c r="E3805" t="s">
        <v>685</v>
      </c>
      <c r="F3805" t="s">
        <v>11</v>
      </c>
      <c r="G3805" t="s">
        <v>12</v>
      </c>
      <c r="H3805" t="s">
        <v>2377</v>
      </c>
      <c r="I3805">
        <v>184.66</v>
      </c>
      <c r="J3805">
        <v>7</v>
      </c>
      <c r="K3805">
        <v>84.94</v>
      </c>
    </row>
    <row r="3806" spans="1:11" ht="16.5" x14ac:dyDescent="0.3">
      <c r="A3806" s="1">
        <v>42342</v>
      </c>
      <c r="B3806" s="5">
        <f>YEAR(Table1[[#This Row],[Order Date]])</f>
        <v>2015</v>
      </c>
      <c r="C3806" s="5">
        <f>MONTH(Table1[[#This Row],[Order Date]])</f>
        <v>12</v>
      </c>
      <c r="D3806" t="s">
        <v>2378</v>
      </c>
      <c r="E3806" t="s">
        <v>123</v>
      </c>
      <c r="F3806" t="s">
        <v>11</v>
      </c>
      <c r="G3806" t="s">
        <v>20</v>
      </c>
      <c r="H3806" t="s">
        <v>865</v>
      </c>
      <c r="I3806">
        <v>8.23</v>
      </c>
      <c r="J3806">
        <v>3</v>
      </c>
      <c r="K3806">
        <v>-6.03</v>
      </c>
    </row>
    <row r="3807" spans="1:11" ht="16.5" x14ac:dyDescent="0.3">
      <c r="A3807" s="1">
        <v>42342</v>
      </c>
      <c r="B3807" s="5">
        <f>YEAR(Table1[[#This Row],[Order Date]])</f>
        <v>2015</v>
      </c>
      <c r="C3807" s="5">
        <f>MONTH(Table1[[#This Row],[Order Date]])</f>
        <v>12</v>
      </c>
      <c r="D3807" t="s">
        <v>2284</v>
      </c>
      <c r="E3807" t="s">
        <v>149</v>
      </c>
      <c r="F3807" t="s">
        <v>34</v>
      </c>
      <c r="G3807" t="s">
        <v>47</v>
      </c>
      <c r="H3807" t="s">
        <v>2049</v>
      </c>
      <c r="I3807">
        <v>28.44</v>
      </c>
      <c r="J3807">
        <v>3</v>
      </c>
      <c r="K3807">
        <v>11.38</v>
      </c>
    </row>
    <row r="3808" spans="1:11" ht="16.5" x14ac:dyDescent="0.3">
      <c r="A3808" s="1">
        <v>42342</v>
      </c>
      <c r="B3808" s="5">
        <f>YEAR(Table1[[#This Row],[Order Date]])</f>
        <v>2015</v>
      </c>
      <c r="C3808" s="5">
        <f>MONTH(Table1[[#This Row],[Order Date]])</f>
        <v>12</v>
      </c>
      <c r="D3808" t="s">
        <v>2284</v>
      </c>
      <c r="E3808" t="s">
        <v>149</v>
      </c>
      <c r="F3808" t="s">
        <v>34</v>
      </c>
      <c r="G3808" t="s">
        <v>35</v>
      </c>
      <c r="H3808" t="s">
        <v>964</v>
      </c>
      <c r="I3808">
        <v>364.41</v>
      </c>
      <c r="J3808">
        <v>5</v>
      </c>
      <c r="K3808">
        <v>8.1</v>
      </c>
    </row>
    <row r="3809" spans="1:11" ht="16.5" x14ac:dyDescent="0.3">
      <c r="A3809" s="1">
        <v>42342</v>
      </c>
      <c r="B3809" s="5">
        <f>YEAR(Table1[[#This Row],[Order Date]])</f>
        <v>2015</v>
      </c>
      <c r="C3809" s="5">
        <f>MONTH(Table1[[#This Row],[Order Date]])</f>
        <v>12</v>
      </c>
      <c r="D3809" t="s">
        <v>2284</v>
      </c>
      <c r="E3809" t="s">
        <v>149</v>
      </c>
      <c r="F3809" t="s">
        <v>39</v>
      </c>
      <c r="G3809" t="s">
        <v>40</v>
      </c>
      <c r="H3809" t="s">
        <v>597</v>
      </c>
      <c r="I3809">
        <v>39.96</v>
      </c>
      <c r="J3809">
        <v>4</v>
      </c>
      <c r="K3809">
        <v>10.39</v>
      </c>
    </row>
    <row r="3810" spans="1:11" ht="16.5" x14ac:dyDescent="0.3">
      <c r="A3810" s="1">
        <v>42342</v>
      </c>
      <c r="B3810" s="5">
        <f>YEAR(Table1[[#This Row],[Order Date]])</f>
        <v>2015</v>
      </c>
      <c r="C3810" s="5">
        <f>MONTH(Table1[[#This Row],[Order Date]])</f>
        <v>12</v>
      </c>
      <c r="D3810" t="s">
        <v>2284</v>
      </c>
      <c r="E3810" t="s">
        <v>149</v>
      </c>
      <c r="F3810" t="s">
        <v>34</v>
      </c>
      <c r="G3810" t="s">
        <v>35</v>
      </c>
      <c r="H3810" t="s">
        <v>430</v>
      </c>
      <c r="I3810">
        <v>361.76</v>
      </c>
      <c r="J3810">
        <v>2</v>
      </c>
      <c r="K3810">
        <v>68.33</v>
      </c>
    </row>
    <row r="3811" spans="1:11" ht="16.5" x14ac:dyDescent="0.3">
      <c r="A3811" s="1">
        <v>42342</v>
      </c>
      <c r="B3811" s="5">
        <f>YEAR(Table1[[#This Row],[Order Date]])</f>
        <v>2015</v>
      </c>
      <c r="C3811" s="5">
        <f>MONTH(Table1[[#This Row],[Order Date]])</f>
        <v>12</v>
      </c>
      <c r="D3811" t="s">
        <v>1258</v>
      </c>
      <c r="E3811" t="s">
        <v>149</v>
      </c>
      <c r="F3811" t="s">
        <v>11</v>
      </c>
      <c r="G3811" t="s">
        <v>63</v>
      </c>
      <c r="H3811" t="s">
        <v>2074</v>
      </c>
      <c r="I3811">
        <v>17.940000000000001</v>
      </c>
      <c r="J3811">
        <v>3</v>
      </c>
      <c r="K3811">
        <v>8.7899999999999991</v>
      </c>
    </row>
    <row r="3812" spans="1:11" ht="16.5" x14ac:dyDescent="0.3">
      <c r="A3812" s="1">
        <v>42342</v>
      </c>
      <c r="B3812" s="5">
        <f>YEAR(Table1[[#This Row],[Order Date]])</f>
        <v>2015</v>
      </c>
      <c r="C3812" s="5">
        <f>MONTH(Table1[[#This Row],[Order Date]])</f>
        <v>12</v>
      </c>
      <c r="D3812" t="s">
        <v>1258</v>
      </c>
      <c r="E3812" t="s">
        <v>149</v>
      </c>
      <c r="F3812" t="s">
        <v>34</v>
      </c>
      <c r="G3812" t="s">
        <v>35</v>
      </c>
      <c r="H3812" t="s">
        <v>2041</v>
      </c>
      <c r="I3812">
        <v>384.17</v>
      </c>
      <c r="J3812">
        <v>7</v>
      </c>
      <c r="K3812">
        <v>29.88</v>
      </c>
    </row>
    <row r="3813" spans="1:11" ht="16.5" x14ac:dyDescent="0.3">
      <c r="A3813" s="1">
        <v>42342</v>
      </c>
      <c r="B3813" s="5">
        <f>YEAR(Table1[[#This Row],[Order Date]])</f>
        <v>2015</v>
      </c>
      <c r="C3813" s="5">
        <f>MONTH(Table1[[#This Row],[Order Date]])</f>
        <v>12</v>
      </c>
      <c r="D3813" t="s">
        <v>1258</v>
      </c>
      <c r="E3813" t="s">
        <v>149</v>
      </c>
      <c r="F3813" t="s">
        <v>39</v>
      </c>
      <c r="G3813" t="s">
        <v>40</v>
      </c>
      <c r="H3813" t="s">
        <v>898</v>
      </c>
      <c r="I3813">
        <v>1799.75</v>
      </c>
      <c r="J3813">
        <v>5</v>
      </c>
      <c r="K3813">
        <v>539.92999999999995</v>
      </c>
    </row>
    <row r="3814" spans="1:11" ht="16.5" x14ac:dyDescent="0.3">
      <c r="A3814" s="1">
        <v>42342</v>
      </c>
      <c r="B3814" s="5">
        <f>YEAR(Table1[[#This Row],[Order Date]])</f>
        <v>2015</v>
      </c>
      <c r="C3814" s="5">
        <f>MONTH(Table1[[#This Row],[Order Date]])</f>
        <v>12</v>
      </c>
      <c r="D3814" t="s">
        <v>892</v>
      </c>
      <c r="E3814" t="s">
        <v>186</v>
      </c>
      <c r="F3814" t="s">
        <v>11</v>
      </c>
      <c r="G3814" t="s">
        <v>12</v>
      </c>
      <c r="H3814" t="s">
        <v>936</v>
      </c>
      <c r="I3814">
        <v>85.96</v>
      </c>
      <c r="J3814">
        <v>7</v>
      </c>
      <c r="K3814">
        <v>40.4</v>
      </c>
    </row>
    <row r="3815" spans="1:11" ht="16.5" x14ac:dyDescent="0.3">
      <c r="A3815" s="1">
        <v>42342</v>
      </c>
      <c r="B3815" s="5">
        <f>YEAR(Table1[[#This Row],[Order Date]])</f>
        <v>2015</v>
      </c>
      <c r="C3815" s="5">
        <f>MONTH(Table1[[#This Row],[Order Date]])</f>
        <v>12</v>
      </c>
      <c r="D3815" t="s">
        <v>2071</v>
      </c>
      <c r="E3815" t="s">
        <v>120</v>
      </c>
      <c r="F3815" t="s">
        <v>11</v>
      </c>
      <c r="G3815" t="s">
        <v>20</v>
      </c>
      <c r="H3815" t="s">
        <v>2127</v>
      </c>
      <c r="I3815">
        <v>1598.06</v>
      </c>
      <c r="J3815">
        <v>7</v>
      </c>
      <c r="K3815">
        <v>-1065.3699999999999</v>
      </c>
    </row>
    <row r="3816" spans="1:11" ht="16.5" x14ac:dyDescent="0.3">
      <c r="A3816" s="1">
        <v>42342</v>
      </c>
      <c r="B3816" s="5">
        <f>YEAR(Table1[[#This Row],[Order Date]])</f>
        <v>2015</v>
      </c>
      <c r="C3816" s="5">
        <f>MONTH(Table1[[#This Row],[Order Date]])</f>
        <v>12</v>
      </c>
      <c r="D3816" t="s">
        <v>2071</v>
      </c>
      <c r="E3816" t="s">
        <v>120</v>
      </c>
      <c r="F3816" t="s">
        <v>11</v>
      </c>
      <c r="G3816" t="s">
        <v>24</v>
      </c>
      <c r="H3816" t="s">
        <v>808</v>
      </c>
      <c r="I3816">
        <v>36.96</v>
      </c>
      <c r="J3816">
        <v>4</v>
      </c>
      <c r="K3816">
        <v>12.01</v>
      </c>
    </row>
    <row r="3817" spans="1:11" ht="16.5" x14ac:dyDescent="0.3">
      <c r="A3817" s="1">
        <v>42342</v>
      </c>
      <c r="B3817" s="5">
        <f>YEAR(Table1[[#This Row],[Order Date]])</f>
        <v>2015</v>
      </c>
      <c r="C3817" s="5">
        <f>MONTH(Table1[[#This Row],[Order Date]])</f>
        <v>12</v>
      </c>
      <c r="D3817" t="s">
        <v>992</v>
      </c>
      <c r="E3817" t="s">
        <v>27</v>
      </c>
      <c r="F3817" t="s">
        <v>11</v>
      </c>
      <c r="G3817" t="s">
        <v>63</v>
      </c>
      <c r="H3817" t="s">
        <v>2038</v>
      </c>
      <c r="I3817">
        <v>271.44</v>
      </c>
      <c r="J3817">
        <v>3</v>
      </c>
      <c r="K3817">
        <v>122.15</v>
      </c>
    </row>
    <row r="3818" spans="1:11" ht="16.5" x14ac:dyDescent="0.3">
      <c r="A3818" s="1">
        <v>42342</v>
      </c>
      <c r="B3818" s="5">
        <f>YEAR(Table1[[#This Row],[Order Date]])</f>
        <v>2015</v>
      </c>
      <c r="C3818" s="5">
        <f>MONTH(Table1[[#This Row],[Order Date]])</f>
        <v>12</v>
      </c>
      <c r="D3818" t="s">
        <v>992</v>
      </c>
      <c r="E3818" t="s">
        <v>27</v>
      </c>
      <c r="F3818" t="s">
        <v>39</v>
      </c>
      <c r="G3818" t="s">
        <v>40</v>
      </c>
      <c r="H3818" t="s">
        <v>2379</v>
      </c>
      <c r="I3818">
        <v>110.35</v>
      </c>
      <c r="J3818">
        <v>3</v>
      </c>
      <c r="K3818">
        <v>8.2799999999999994</v>
      </c>
    </row>
    <row r="3819" spans="1:11" ht="16.5" x14ac:dyDescent="0.3">
      <c r="A3819" s="1">
        <v>42342</v>
      </c>
      <c r="B3819" s="5">
        <f>YEAR(Table1[[#This Row],[Order Date]])</f>
        <v>2015</v>
      </c>
      <c r="C3819" s="5">
        <f>MONTH(Table1[[#This Row],[Order Date]])</f>
        <v>12</v>
      </c>
      <c r="D3819" t="s">
        <v>992</v>
      </c>
      <c r="E3819" t="s">
        <v>27</v>
      </c>
      <c r="F3819" t="s">
        <v>34</v>
      </c>
      <c r="G3819" t="s">
        <v>47</v>
      </c>
      <c r="H3819" t="s">
        <v>181</v>
      </c>
      <c r="I3819">
        <v>36.4</v>
      </c>
      <c r="J3819">
        <v>5</v>
      </c>
      <c r="K3819">
        <v>13.83</v>
      </c>
    </row>
    <row r="3820" spans="1:11" ht="16.5" x14ac:dyDescent="0.3">
      <c r="A3820" s="1">
        <v>42342</v>
      </c>
      <c r="B3820" s="5">
        <f>YEAR(Table1[[#This Row],[Order Date]])</f>
        <v>2015</v>
      </c>
      <c r="C3820" s="5">
        <f>MONTH(Table1[[#This Row],[Order Date]])</f>
        <v>12</v>
      </c>
      <c r="D3820" t="s">
        <v>1595</v>
      </c>
      <c r="E3820" t="s">
        <v>27</v>
      </c>
      <c r="F3820" t="s">
        <v>11</v>
      </c>
      <c r="G3820" t="s">
        <v>24</v>
      </c>
      <c r="H3820" t="s">
        <v>292</v>
      </c>
      <c r="I3820">
        <v>16.899999999999999</v>
      </c>
      <c r="J3820">
        <v>5</v>
      </c>
      <c r="K3820">
        <v>6.25</v>
      </c>
    </row>
    <row r="3821" spans="1:11" ht="16.5" x14ac:dyDescent="0.3">
      <c r="A3821" s="1">
        <v>42342</v>
      </c>
      <c r="B3821" s="5">
        <f>YEAR(Table1[[#This Row],[Order Date]])</f>
        <v>2015</v>
      </c>
      <c r="C3821" s="5">
        <f>MONTH(Table1[[#This Row],[Order Date]])</f>
        <v>12</v>
      </c>
      <c r="D3821" t="s">
        <v>1595</v>
      </c>
      <c r="E3821" t="s">
        <v>27</v>
      </c>
      <c r="F3821" t="s">
        <v>34</v>
      </c>
      <c r="G3821" t="s">
        <v>47</v>
      </c>
      <c r="H3821" t="s">
        <v>1779</v>
      </c>
      <c r="I3821">
        <v>25.08</v>
      </c>
      <c r="J3821">
        <v>6</v>
      </c>
      <c r="K3821">
        <v>9.0299999999999994</v>
      </c>
    </row>
    <row r="3822" spans="1:11" ht="16.5" x14ac:dyDescent="0.3">
      <c r="A3822" s="1">
        <v>42343</v>
      </c>
      <c r="B3822" s="5">
        <f>YEAR(Table1[[#This Row],[Order Date]])</f>
        <v>2015</v>
      </c>
      <c r="C3822" s="5">
        <f>MONTH(Table1[[#This Row],[Order Date]])</f>
        <v>12</v>
      </c>
      <c r="D3822" t="s">
        <v>2380</v>
      </c>
      <c r="E3822" t="s">
        <v>27</v>
      </c>
      <c r="F3822" t="s">
        <v>34</v>
      </c>
      <c r="G3822" t="s">
        <v>47</v>
      </c>
      <c r="H3822" t="s">
        <v>1794</v>
      </c>
      <c r="I3822">
        <v>44.46</v>
      </c>
      <c r="J3822">
        <v>2</v>
      </c>
      <c r="K3822">
        <v>14.67</v>
      </c>
    </row>
    <row r="3823" spans="1:11" ht="16.5" x14ac:dyDescent="0.3">
      <c r="A3823" s="1">
        <v>42343</v>
      </c>
      <c r="B3823" s="5">
        <f>YEAR(Table1[[#This Row],[Order Date]])</f>
        <v>2015</v>
      </c>
      <c r="C3823" s="5">
        <f>MONTH(Table1[[#This Row],[Order Date]])</f>
        <v>12</v>
      </c>
      <c r="D3823" t="s">
        <v>977</v>
      </c>
      <c r="E3823" t="s">
        <v>23</v>
      </c>
      <c r="F3823" t="s">
        <v>39</v>
      </c>
      <c r="G3823" t="s">
        <v>52</v>
      </c>
      <c r="H3823" t="s">
        <v>1556</v>
      </c>
      <c r="I3823">
        <v>47.98</v>
      </c>
      <c r="J3823">
        <v>2</v>
      </c>
      <c r="K3823">
        <v>0.6</v>
      </c>
    </row>
    <row r="3824" spans="1:11" ht="16.5" x14ac:dyDescent="0.3">
      <c r="A3824" s="1">
        <v>42343</v>
      </c>
      <c r="B3824" s="5">
        <f>YEAR(Table1[[#This Row],[Order Date]])</f>
        <v>2015</v>
      </c>
      <c r="C3824" s="5">
        <f>MONTH(Table1[[#This Row],[Order Date]])</f>
        <v>12</v>
      </c>
      <c r="D3824" t="s">
        <v>977</v>
      </c>
      <c r="E3824" t="s">
        <v>23</v>
      </c>
      <c r="F3824" t="s">
        <v>11</v>
      </c>
      <c r="G3824" t="s">
        <v>20</v>
      </c>
      <c r="H3824" t="s">
        <v>1649</v>
      </c>
      <c r="I3824">
        <v>26.06</v>
      </c>
      <c r="J3824">
        <v>6</v>
      </c>
      <c r="K3824">
        <v>-19.98</v>
      </c>
    </row>
    <row r="3825" spans="1:11" ht="16.5" x14ac:dyDescent="0.3">
      <c r="A3825" s="1">
        <v>42343</v>
      </c>
      <c r="B3825" s="5">
        <f>YEAR(Table1[[#This Row],[Order Date]])</f>
        <v>2015</v>
      </c>
      <c r="C3825" s="5">
        <f>MONTH(Table1[[#This Row],[Order Date]])</f>
        <v>12</v>
      </c>
      <c r="D3825" t="s">
        <v>2381</v>
      </c>
      <c r="E3825" t="s">
        <v>110</v>
      </c>
      <c r="F3825" t="s">
        <v>11</v>
      </c>
      <c r="G3825" t="s">
        <v>20</v>
      </c>
      <c r="H3825" t="s">
        <v>162</v>
      </c>
      <c r="I3825">
        <v>152.80000000000001</v>
      </c>
      <c r="J3825">
        <v>5</v>
      </c>
      <c r="K3825">
        <v>76.400000000000006</v>
      </c>
    </row>
    <row r="3826" spans="1:11" ht="16.5" x14ac:dyDescent="0.3">
      <c r="A3826" s="1">
        <v>42343</v>
      </c>
      <c r="B3826" s="5">
        <f>YEAR(Table1[[#This Row],[Order Date]])</f>
        <v>2015</v>
      </c>
      <c r="C3826" s="5">
        <f>MONTH(Table1[[#This Row],[Order Date]])</f>
        <v>12</v>
      </c>
      <c r="D3826" t="s">
        <v>1273</v>
      </c>
      <c r="E3826" t="s">
        <v>10</v>
      </c>
      <c r="F3826" t="s">
        <v>11</v>
      </c>
      <c r="G3826" t="s">
        <v>24</v>
      </c>
      <c r="H3826" t="s">
        <v>1600</v>
      </c>
      <c r="I3826">
        <v>45.04</v>
      </c>
      <c r="J3826">
        <v>2</v>
      </c>
      <c r="K3826">
        <v>4.5</v>
      </c>
    </row>
    <row r="3827" spans="1:11" ht="16.5" x14ac:dyDescent="0.3">
      <c r="A3827" s="1">
        <v>42343</v>
      </c>
      <c r="B3827" s="5">
        <f>YEAR(Table1[[#This Row],[Order Date]])</f>
        <v>2015</v>
      </c>
      <c r="C3827" s="5">
        <f>MONTH(Table1[[#This Row],[Order Date]])</f>
        <v>12</v>
      </c>
      <c r="D3827" t="s">
        <v>1436</v>
      </c>
      <c r="E3827" t="s">
        <v>149</v>
      </c>
      <c r="F3827" t="s">
        <v>11</v>
      </c>
      <c r="G3827" t="s">
        <v>20</v>
      </c>
      <c r="H3827" t="s">
        <v>662</v>
      </c>
      <c r="I3827">
        <v>232.4</v>
      </c>
      <c r="J3827">
        <v>5</v>
      </c>
      <c r="K3827">
        <v>78.44</v>
      </c>
    </row>
    <row r="3828" spans="1:11" ht="16.5" x14ac:dyDescent="0.3">
      <c r="A3828" s="1">
        <v>42343</v>
      </c>
      <c r="B3828" s="5">
        <f>YEAR(Table1[[#This Row],[Order Date]])</f>
        <v>2015</v>
      </c>
      <c r="C3828" s="5">
        <f>MONTH(Table1[[#This Row],[Order Date]])</f>
        <v>12</v>
      </c>
      <c r="D3828" t="s">
        <v>1436</v>
      </c>
      <c r="E3828" t="s">
        <v>149</v>
      </c>
      <c r="F3828" t="s">
        <v>34</v>
      </c>
      <c r="G3828" t="s">
        <v>35</v>
      </c>
      <c r="H3828" t="s">
        <v>2041</v>
      </c>
      <c r="I3828">
        <v>164.65</v>
      </c>
      <c r="J3828">
        <v>3</v>
      </c>
      <c r="K3828">
        <v>12.81</v>
      </c>
    </row>
    <row r="3829" spans="1:11" ht="16.5" x14ac:dyDescent="0.3">
      <c r="A3829" s="1">
        <v>42343</v>
      </c>
      <c r="B3829" s="5">
        <f>YEAR(Table1[[#This Row],[Order Date]])</f>
        <v>2015</v>
      </c>
      <c r="C3829" s="5">
        <f>MONTH(Table1[[#This Row],[Order Date]])</f>
        <v>12</v>
      </c>
      <c r="D3829" t="s">
        <v>1436</v>
      </c>
      <c r="E3829" t="s">
        <v>149</v>
      </c>
      <c r="F3829" t="s">
        <v>11</v>
      </c>
      <c r="G3829" t="s">
        <v>12</v>
      </c>
      <c r="H3829" t="s">
        <v>2116</v>
      </c>
      <c r="I3829">
        <v>22.68</v>
      </c>
      <c r="J3829">
        <v>2</v>
      </c>
      <c r="K3829">
        <v>11.11</v>
      </c>
    </row>
    <row r="3830" spans="1:11" ht="16.5" x14ac:dyDescent="0.3">
      <c r="A3830" s="1">
        <v>42343</v>
      </c>
      <c r="B3830" s="5">
        <f>YEAR(Table1[[#This Row],[Order Date]])</f>
        <v>2015</v>
      </c>
      <c r="C3830" s="5">
        <f>MONTH(Table1[[#This Row],[Order Date]])</f>
        <v>12</v>
      </c>
      <c r="D3830" t="s">
        <v>583</v>
      </c>
      <c r="E3830" t="s">
        <v>27</v>
      </c>
      <c r="F3830" t="s">
        <v>39</v>
      </c>
      <c r="G3830" t="s">
        <v>52</v>
      </c>
      <c r="H3830" t="s">
        <v>53</v>
      </c>
      <c r="I3830">
        <v>39</v>
      </c>
      <c r="J3830">
        <v>3</v>
      </c>
      <c r="K3830">
        <v>17.55</v>
      </c>
    </row>
    <row r="3831" spans="1:11" ht="16.5" x14ac:dyDescent="0.3">
      <c r="A3831" s="1">
        <v>42343</v>
      </c>
      <c r="B3831" s="5">
        <f>YEAR(Table1[[#This Row],[Order Date]])</f>
        <v>2015</v>
      </c>
      <c r="C3831" s="5">
        <f>MONTH(Table1[[#This Row],[Order Date]])</f>
        <v>12</v>
      </c>
      <c r="D3831" t="s">
        <v>583</v>
      </c>
      <c r="E3831" t="s">
        <v>27</v>
      </c>
      <c r="F3831" t="s">
        <v>11</v>
      </c>
      <c r="G3831" t="s">
        <v>16</v>
      </c>
      <c r="H3831" t="s">
        <v>582</v>
      </c>
      <c r="I3831">
        <v>12.6</v>
      </c>
      <c r="J3831">
        <v>4</v>
      </c>
      <c r="K3831">
        <v>6.05</v>
      </c>
    </row>
    <row r="3832" spans="1:11" ht="16.5" x14ac:dyDescent="0.3">
      <c r="A3832" s="1">
        <v>42343</v>
      </c>
      <c r="B3832" s="5">
        <f>YEAR(Table1[[#This Row],[Order Date]])</f>
        <v>2015</v>
      </c>
      <c r="C3832" s="5">
        <f>MONTH(Table1[[#This Row],[Order Date]])</f>
        <v>12</v>
      </c>
      <c r="D3832" t="s">
        <v>1260</v>
      </c>
      <c r="E3832" t="s">
        <v>120</v>
      </c>
      <c r="F3832" t="s">
        <v>34</v>
      </c>
      <c r="G3832" t="s">
        <v>35</v>
      </c>
      <c r="H3832" t="s">
        <v>265</v>
      </c>
      <c r="I3832">
        <v>97.42</v>
      </c>
      <c r="J3832">
        <v>2</v>
      </c>
      <c r="K3832">
        <v>10.96</v>
      </c>
    </row>
    <row r="3833" spans="1:11" ht="16.5" x14ac:dyDescent="0.3">
      <c r="A3833" s="1">
        <v>42343</v>
      </c>
      <c r="B3833" s="5">
        <f>YEAR(Table1[[#This Row],[Order Date]])</f>
        <v>2015</v>
      </c>
      <c r="C3833" s="5">
        <f>MONTH(Table1[[#This Row],[Order Date]])</f>
        <v>12</v>
      </c>
      <c r="D3833" t="s">
        <v>1762</v>
      </c>
      <c r="E3833" t="s">
        <v>15</v>
      </c>
      <c r="F3833" t="s">
        <v>11</v>
      </c>
      <c r="G3833" t="s">
        <v>63</v>
      </c>
      <c r="H3833" t="s">
        <v>770</v>
      </c>
      <c r="I3833">
        <v>12.22</v>
      </c>
      <c r="J3833">
        <v>2</v>
      </c>
      <c r="K3833">
        <v>4.43</v>
      </c>
    </row>
    <row r="3834" spans="1:11" ht="16.5" x14ac:dyDescent="0.3">
      <c r="A3834" s="1">
        <v>42344</v>
      </c>
      <c r="B3834" s="5">
        <f>YEAR(Table1[[#This Row],[Order Date]])</f>
        <v>2015</v>
      </c>
      <c r="C3834" s="5">
        <f>MONTH(Table1[[#This Row],[Order Date]])</f>
        <v>12</v>
      </c>
      <c r="D3834" t="s">
        <v>667</v>
      </c>
      <c r="E3834" t="s">
        <v>27</v>
      </c>
      <c r="F3834" t="s">
        <v>11</v>
      </c>
      <c r="G3834" t="s">
        <v>24</v>
      </c>
      <c r="H3834" t="s">
        <v>466</v>
      </c>
      <c r="I3834">
        <v>120.15</v>
      </c>
      <c r="J3834">
        <v>9</v>
      </c>
      <c r="K3834">
        <v>33.64</v>
      </c>
    </row>
    <row r="3835" spans="1:11" ht="16.5" x14ac:dyDescent="0.3">
      <c r="A3835" s="1">
        <v>42344</v>
      </c>
      <c r="B3835" s="5">
        <f>YEAR(Table1[[#This Row],[Order Date]])</f>
        <v>2015</v>
      </c>
      <c r="C3835" s="5">
        <f>MONTH(Table1[[#This Row],[Order Date]])</f>
        <v>12</v>
      </c>
      <c r="D3835" t="s">
        <v>667</v>
      </c>
      <c r="E3835" t="s">
        <v>27</v>
      </c>
      <c r="F3835" t="s">
        <v>39</v>
      </c>
      <c r="G3835" t="s">
        <v>40</v>
      </c>
      <c r="H3835" t="s">
        <v>521</v>
      </c>
      <c r="I3835">
        <v>219.18</v>
      </c>
      <c r="J3835">
        <v>2</v>
      </c>
      <c r="K3835">
        <v>19.18</v>
      </c>
    </row>
    <row r="3836" spans="1:11" ht="16.5" x14ac:dyDescent="0.3">
      <c r="A3836" s="1">
        <v>42344</v>
      </c>
      <c r="B3836" s="5">
        <f>YEAR(Table1[[#This Row],[Order Date]])</f>
        <v>2015</v>
      </c>
      <c r="C3836" s="5">
        <f>MONTH(Table1[[#This Row],[Order Date]])</f>
        <v>12</v>
      </c>
      <c r="D3836" t="s">
        <v>2212</v>
      </c>
      <c r="E3836" t="s">
        <v>10</v>
      </c>
      <c r="F3836" t="s">
        <v>11</v>
      </c>
      <c r="G3836" t="s">
        <v>20</v>
      </c>
      <c r="H3836" t="s">
        <v>2287</v>
      </c>
      <c r="I3836">
        <v>2.77</v>
      </c>
      <c r="J3836">
        <v>7</v>
      </c>
      <c r="K3836">
        <v>-4.8499999999999996</v>
      </c>
    </row>
    <row r="3837" spans="1:11" ht="16.5" x14ac:dyDescent="0.3">
      <c r="A3837" s="1">
        <v>42344</v>
      </c>
      <c r="B3837" s="5">
        <f>YEAR(Table1[[#This Row],[Order Date]])</f>
        <v>2015</v>
      </c>
      <c r="C3837" s="5">
        <f>MONTH(Table1[[#This Row],[Order Date]])</f>
        <v>12</v>
      </c>
      <c r="D3837" t="s">
        <v>826</v>
      </c>
      <c r="E3837" t="s">
        <v>95</v>
      </c>
      <c r="F3837" t="s">
        <v>34</v>
      </c>
      <c r="G3837" t="s">
        <v>47</v>
      </c>
      <c r="H3837" t="s">
        <v>1545</v>
      </c>
      <c r="I3837">
        <v>206.11</v>
      </c>
      <c r="J3837">
        <v>6</v>
      </c>
      <c r="K3837">
        <v>48.95</v>
      </c>
    </row>
    <row r="3838" spans="1:11" ht="16.5" x14ac:dyDescent="0.3">
      <c r="A3838" s="1">
        <v>42344</v>
      </c>
      <c r="B3838" s="5">
        <f>YEAR(Table1[[#This Row],[Order Date]])</f>
        <v>2015</v>
      </c>
      <c r="C3838" s="5">
        <f>MONTH(Table1[[#This Row],[Order Date]])</f>
        <v>12</v>
      </c>
      <c r="D3838" t="s">
        <v>826</v>
      </c>
      <c r="E3838" t="s">
        <v>95</v>
      </c>
      <c r="F3838" t="s">
        <v>11</v>
      </c>
      <c r="G3838" t="s">
        <v>12</v>
      </c>
      <c r="H3838" t="s">
        <v>1710</v>
      </c>
      <c r="I3838">
        <v>19.920000000000002</v>
      </c>
      <c r="J3838">
        <v>5</v>
      </c>
      <c r="K3838">
        <v>6.72</v>
      </c>
    </row>
    <row r="3839" spans="1:11" ht="16.5" x14ac:dyDescent="0.3">
      <c r="A3839" s="1">
        <v>42344</v>
      </c>
      <c r="B3839" s="5">
        <f>YEAR(Table1[[#This Row],[Order Date]])</f>
        <v>2015</v>
      </c>
      <c r="C3839" s="5">
        <f>MONTH(Table1[[#This Row],[Order Date]])</f>
        <v>12</v>
      </c>
      <c r="D3839" t="s">
        <v>826</v>
      </c>
      <c r="E3839" t="s">
        <v>95</v>
      </c>
      <c r="F3839" t="s">
        <v>11</v>
      </c>
      <c r="G3839" t="s">
        <v>12</v>
      </c>
      <c r="H3839" t="s">
        <v>1324</v>
      </c>
      <c r="I3839">
        <v>198.27</v>
      </c>
      <c r="J3839">
        <v>8</v>
      </c>
      <c r="K3839">
        <v>61.96</v>
      </c>
    </row>
    <row r="3840" spans="1:11" ht="16.5" x14ac:dyDescent="0.3">
      <c r="A3840" s="1">
        <v>42344</v>
      </c>
      <c r="B3840" s="5">
        <f>YEAR(Table1[[#This Row],[Order Date]])</f>
        <v>2015</v>
      </c>
      <c r="C3840" s="5">
        <f>MONTH(Table1[[#This Row],[Order Date]])</f>
        <v>12</v>
      </c>
      <c r="D3840" t="s">
        <v>826</v>
      </c>
      <c r="E3840" t="s">
        <v>95</v>
      </c>
      <c r="F3840" t="s">
        <v>11</v>
      </c>
      <c r="G3840" t="s">
        <v>18</v>
      </c>
      <c r="H3840" t="s">
        <v>1017</v>
      </c>
      <c r="I3840">
        <v>247.1</v>
      </c>
      <c r="J3840">
        <v>6</v>
      </c>
      <c r="K3840">
        <v>-58.69</v>
      </c>
    </row>
    <row r="3841" spans="1:11" ht="16.5" x14ac:dyDescent="0.3">
      <c r="A3841" s="1">
        <v>42344</v>
      </c>
      <c r="B3841" s="5">
        <f>YEAR(Table1[[#This Row],[Order Date]])</f>
        <v>2015</v>
      </c>
      <c r="C3841" s="5">
        <f>MONTH(Table1[[#This Row],[Order Date]])</f>
        <v>12</v>
      </c>
      <c r="D3841" t="s">
        <v>826</v>
      </c>
      <c r="E3841" t="s">
        <v>95</v>
      </c>
      <c r="F3841" t="s">
        <v>11</v>
      </c>
      <c r="G3841" t="s">
        <v>24</v>
      </c>
      <c r="H3841" t="s">
        <v>1201</v>
      </c>
      <c r="I3841">
        <v>86.3</v>
      </c>
      <c r="J3841">
        <v>6</v>
      </c>
      <c r="K3841">
        <v>9.7100000000000009</v>
      </c>
    </row>
    <row r="3842" spans="1:11" ht="16.5" x14ac:dyDescent="0.3">
      <c r="A3842" s="1">
        <v>42344</v>
      </c>
      <c r="B3842" s="5">
        <f>YEAR(Table1[[#This Row],[Order Date]])</f>
        <v>2015</v>
      </c>
      <c r="C3842" s="5">
        <f>MONTH(Table1[[#This Row],[Order Date]])</f>
        <v>12</v>
      </c>
      <c r="D3842" t="s">
        <v>1221</v>
      </c>
      <c r="E3842" t="s">
        <v>78</v>
      </c>
      <c r="F3842" t="s">
        <v>39</v>
      </c>
      <c r="G3842" t="s">
        <v>40</v>
      </c>
      <c r="H3842" t="s">
        <v>856</v>
      </c>
      <c r="I3842">
        <v>485.94</v>
      </c>
      <c r="J3842">
        <v>2</v>
      </c>
      <c r="K3842">
        <v>-89.09</v>
      </c>
    </row>
    <row r="3843" spans="1:11" ht="16.5" x14ac:dyDescent="0.3">
      <c r="A3843" s="1">
        <v>42344</v>
      </c>
      <c r="B3843" s="5">
        <f>YEAR(Table1[[#This Row],[Order Date]])</f>
        <v>2015</v>
      </c>
      <c r="C3843" s="5">
        <f>MONTH(Table1[[#This Row],[Order Date]])</f>
        <v>12</v>
      </c>
      <c r="D3843" t="s">
        <v>1221</v>
      </c>
      <c r="E3843" t="s">
        <v>78</v>
      </c>
      <c r="F3843" t="s">
        <v>11</v>
      </c>
      <c r="G3843" t="s">
        <v>24</v>
      </c>
      <c r="H3843" t="s">
        <v>51</v>
      </c>
      <c r="I3843">
        <v>37.380000000000003</v>
      </c>
      <c r="J3843">
        <v>8</v>
      </c>
      <c r="K3843">
        <v>4.67</v>
      </c>
    </row>
    <row r="3844" spans="1:11" ht="16.5" x14ac:dyDescent="0.3">
      <c r="A3844" s="1">
        <v>42344</v>
      </c>
      <c r="B3844" s="5">
        <f>YEAR(Table1[[#This Row],[Order Date]])</f>
        <v>2015</v>
      </c>
      <c r="C3844" s="5">
        <f>MONTH(Table1[[#This Row],[Order Date]])</f>
        <v>12</v>
      </c>
      <c r="D3844" t="s">
        <v>1221</v>
      </c>
      <c r="E3844" t="s">
        <v>78</v>
      </c>
      <c r="F3844" t="s">
        <v>34</v>
      </c>
      <c r="G3844" t="s">
        <v>35</v>
      </c>
      <c r="H3844" t="s">
        <v>1819</v>
      </c>
      <c r="I3844">
        <v>70.69</v>
      </c>
      <c r="J3844">
        <v>1</v>
      </c>
      <c r="K3844">
        <v>-24.24</v>
      </c>
    </row>
    <row r="3845" spans="1:11" ht="16.5" x14ac:dyDescent="0.3">
      <c r="A3845" s="1">
        <v>42344</v>
      </c>
      <c r="B3845" s="5">
        <f>YEAR(Table1[[#This Row],[Order Date]])</f>
        <v>2015</v>
      </c>
      <c r="C3845" s="5">
        <f>MONTH(Table1[[#This Row],[Order Date]])</f>
        <v>12</v>
      </c>
      <c r="D3845" t="s">
        <v>973</v>
      </c>
      <c r="E3845" t="s">
        <v>27</v>
      </c>
      <c r="F3845" t="s">
        <v>11</v>
      </c>
      <c r="G3845" t="s">
        <v>12</v>
      </c>
      <c r="H3845" t="s">
        <v>854</v>
      </c>
      <c r="I3845">
        <v>32.75</v>
      </c>
      <c r="J3845">
        <v>5</v>
      </c>
      <c r="K3845">
        <v>15.07</v>
      </c>
    </row>
    <row r="3846" spans="1:11" ht="16.5" x14ac:dyDescent="0.3">
      <c r="A3846" s="1">
        <v>42344</v>
      </c>
      <c r="B3846" s="5">
        <f>YEAR(Table1[[#This Row],[Order Date]])</f>
        <v>2015</v>
      </c>
      <c r="C3846" s="5">
        <f>MONTH(Table1[[#This Row],[Order Date]])</f>
        <v>12</v>
      </c>
      <c r="D3846" t="s">
        <v>128</v>
      </c>
      <c r="E3846" t="s">
        <v>149</v>
      </c>
      <c r="F3846" t="s">
        <v>11</v>
      </c>
      <c r="G3846" t="s">
        <v>12</v>
      </c>
      <c r="H3846" t="s">
        <v>2085</v>
      </c>
      <c r="I3846">
        <v>6.48</v>
      </c>
      <c r="J3846">
        <v>1</v>
      </c>
      <c r="K3846">
        <v>3.11</v>
      </c>
    </row>
    <row r="3847" spans="1:11" ht="16.5" x14ac:dyDescent="0.3">
      <c r="A3847" s="1">
        <v>42344</v>
      </c>
      <c r="B3847" s="5">
        <f>YEAR(Table1[[#This Row],[Order Date]])</f>
        <v>2015</v>
      </c>
      <c r="C3847" s="5">
        <f>MONTH(Table1[[#This Row],[Order Date]])</f>
        <v>12</v>
      </c>
      <c r="D3847" t="s">
        <v>128</v>
      </c>
      <c r="E3847" t="s">
        <v>149</v>
      </c>
      <c r="F3847" t="s">
        <v>11</v>
      </c>
      <c r="G3847" t="s">
        <v>12</v>
      </c>
      <c r="H3847" t="s">
        <v>1470</v>
      </c>
      <c r="I3847">
        <v>41.86</v>
      </c>
      <c r="J3847">
        <v>7</v>
      </c>
      <c r="K3847">
        <v>20.51</v>
      </c>
    </row>
    <row r="3848" spans="1:11" ht="16.5" x14ac:dyDescent="0.3">
      <c r="A3848" s="1">
        <v>42344</v>
      </c>
      <c r="B3848" s="5">
        <f>YEAR(Table1[[#This Row],[Order Date]])</f>
        <v>2015</v>
      </c>
      <c r="C3848" s="5">
        <f>MONTH(Table1[[#This Row],[Order Date]])</f>
        <v>12</v>
      </c>
      <c r="D3848" t="s">
        <v>128</v>
      </c>
      <c r="E3848" t="s">
        <v>149</v>
      </c>
      <c r="F3848" t="s">
        <v>39</v>
      </c>
      <c r="G3848" t="s">
        <v>52</v>
      </c>
      <c r="H3848" t="s">
        <v>2331</v>
      </c>
      <c r="I3848">
        <v>1619.91</v>
      </c>
      <c r="J3848">
        <v>9</v>
      </c>
      <c r="K3848">
        <v>97.19</v>
      </c>
    </row>
    <row r="3849" spans="1:11" ht="16.5" x14ac:dyDescent="0.3">
      <c r="A3849" s="1">
        <v>42344</v>
      </c>
      <c r="B3849" s="5">
        <f>YEAR(Table1[[#This Row],[Order Date]])</f>
        <v>2015</v>
      </c>
      <c r="C3849" s="5">
        <f>MONTH(Table1[[#This Row],[Order Date]])</f>
        <v>12</v>
      </c>
      <c r="D3849" t="s">
        <v>128</v>
      </c>
      <c r="E3849" t="s">
        <v>149</v>
      </c>
      <c r="F3849" t="s">
        <v>34</v>
      </c>
      <c r="G3849" t="s">
        <v>47</v>
      </c>
      <c r="H3849" t="s">
        <v>775</v>
      </c>
      <c r="I3849">
        <v>113.92</v>
      </c>
      <c r="J3849">
        <v>4</v>
      </c>
      <c r="K3849">
        <v>42.15</v>
      </c>
    </row>
    <row r="3850" spans="1:11" ht="16.5" x14ac:dyDescent="0.3">
      <c r="A3850" s="1">
        <v>42344</v>
      </c>
      <c r="B3850" s="5">
        <f>YEAR(Table1[[#This Row],[Order Date]])</f>
        <v>2015</v>
      </c>
      <c r="C3850" s="5">
        <f>MONTH(Table1[[#This Row],[Order Date]])</f>
        <v>12</v>
      </c>
      <c r="D3850" t="s">
        <v>268</v>
      </c>
      <c r="E3850" t="s">
        <v>129</v>
      </c>
      <c r="F3850" t="s">
        <v>39</v>
      </c>
      <c r="G3850" t="s">
        <v>603</v>
      </c>
      <c r="H3850" t="s">
        <v>1469</v>
      </c>
      <c r="I3850">
        <v>999.98</v>
      </c>
      <c r="J3850">
        <v>2</v>
      </c>
      <c r="K3850">
        <v>449.99</v>
      </c>
    </row>
    <row r="3851" spans="1:11" ht="16.5" x14ac:dyDescent="0.3">
      <c r="A3851" s="1">
        <v>42344</v>
      </c>
      <c r="B3851" s="5">
        <f>YEAR(Table1[[#This Row],[Order Date]])</f>
        <v>2015</v>
      </c>
      <c r="C3851" s="5">
        <f>MONTH(Table1[[#This Row],[Order Date]])</f>
        <v>12</v>
      </c>
      <c r="D3851" t="s">
        <v>1042</v>
      </c>
      <c r="E3851" t="s">
        <v>126</v>
      </c>
      <c r="F3851" t="s">
        <v>11</v>
      </c>
      <c r="G3851" t="s">
        <v>12</v>
      </c>
      <c r="H3851" t="s">
        <v>2382</v>
      </c>
      <c r="I3851">
        <v>6.48</v>
      </c>
      <c r="J3851">
        <v>1</v>
      </c>
      <c r="K3851">
        <v>3.11</v>
      </c>
    </row>
    <row r="3852" spans="1:11" ht="16.5" x14ac:dyDescent="0.3">
      <c r="A3852" s="1">
        <v>42344</v>
      </c>
      <c r="B3852" s="5">
        <f>YEAR(Table1[[#This Row],[Order Date]])</f>
        <v>2015</v>
      </c>
      <c r="C3852" s="5">
        <f>MONTH(Table1[[#This Row],[Order Date]])</f>
        <v>12</v>
      </c>
      <c r="D3852" t="s">
        <v>1042</v>
      </c>
      <c r="E3852" t="s">
        <v>126</v>
      </c>
      <c r="F3852" t="s">
        <v>11</v>
      </c>
      <c r="G3852" t="s">
        <v>18</v>
      </c>
      <c r="H3852" t="s">
        <v>73</v>
      </c>
      <c r="I3852">
        <v>1325.85</v>
      </c>
      <c r="J3852">
        <v>5</v>
      </c>
      <c r="K3852">
        <v>238.65</v>
      </c>
    </row>
    <row r="3853" spans="1:11" ht="16.5" x14ac:dyDescent="0.3">
      <c r="A3853" s="1">
        <v>42344</v>
      </c>
      <c r="B3853" s="5">
        <f>YEAR(Table1[[#This Row],[Order Date]])</f>
        <v>2015</v>
      </c>
      <c r="C3853" s="5">
        <f>MONTH(Table1[[#This Row],[Order Date]])</f>
        <v>12</v>
      </c>
      <c r="D3853" t="s">
        <v>1042</v>
      </c>
      <c r="E3853" t="s">
        <v>126</v>
      </c>
      <c r="F3853" t="s">
        <v>11</v>
      </c>
      <c r="G3853" t="s">
        <v>16</v>
      </c>
      <c r="H3853" t="s">
        <v>188</v>
      </c>
      <c r="I3853">
        <v>14.94</v>
      </c>
      <c r="J3853">
        <v>3</v>
      </c>
      <c r="K3853">
        <v>6.87</v>
      </c>
    </row>
    <row r="3854" spans="1:11" ht="16.5" x14ac:dyDescent="0.3">
      <c r="A3854" s="1">
        <v>42344</v>
      </c>
      <c r="B3854" s="5">
        <f>YEAR(Table1[[#This Row],[Order Date]])</f>
        <v>2015</v>
      </c>
      <c r="C3854" s="5">
        <f>MONTH(Table1[[#This Row],[Order Date]])</f>
        <v>12</v>
      </c>
      <c r="D3854" t="s">
        <v>2383</v>
      </c>
      <c r="E3854" t="s">
        <v>27</v>
      </c>
      <c r="F3854" t="s">
        <v>11</v>
      </c>
      <c r="G3854" t="s">
        <v>92</v>
      </c>
      <c r="H3854" t="s">
        <v>776</v>
      </c>
      <c r="I3854">
        <v>7.78</v>
      </c>
      <c r="J3854">
        <v>2</v>
      </c>
      <c r="K3854">
        <v>2.02</v>
      </c>
    </row>
    <row r="3855" spans="1:11" ht="16.5" x14ac:dyDescent="0.3">
      <c r="A3855" s="1">
        <v>42344</v>
      </c>
      <c r="B3855" s="5">
        <f>YEAR(Table1[[#This Row],[Order Date]])</f>
        <v>2015</v>
      </c>
      <c r="C3855" s="5">
        <f>MONTH(Table1[[#This Row],[Order Date]])</f>
        <v>12</v>
      </c>
      <c r="D3855" t="s">
        <v>2071</v>
      </c>
      <c r="E3855" t="s">
        <v>55</v>
      </c>
      <c r="F3855" t="s">
        <v>39</v>
      </c>
      <c r="G3855" t="s">
        <v>40</v>
      </c>
      <c r="H3855" t="s">
        <v>174</v>
      </c>
      <c r="I3855">
        <v>173.94</v>
      </c>
      <c r="J3855">
        <v>6</v>
      </c>
      <c r="K3855">
        <v>50.44</v>
      </c>
    </row>
    <row r="3856" spans="1:11" ht="16.5" x14ac:dyDescent="0.3">
      <c r="A3856" s="1">
        <v>42344</v>
      </c>
      <c r="B3856" s="5">
        <f>YEAR(Table1[[#This Row],[Order Date]])</f>
        <v>2015</v>
      </c>
      <c r="C3856" s="5">
        <f>MONTH(Table1[[#This Row],[Order Date]])</f>
        <v>12</v>
      </c>
      <c r="D3856" t="s">
        <v>401</v>
      </c>
      <c r="E3856" t="s">
        <v>78</v>
      </c>
      <c r="F3856" t="s">
        <v>11</v>
      </c>
      <c r="G3856" t="s">
        <v>20</v>
      </c>
      <c r="H3856" t="s">
        <v>469</v>
      </c>
      <c r="I3856">
        <v>14.83</v>
      </c>
      <c r="J3856">
        <v>3</v>
      </c>
      <c r="K3856">
        <v>-10.38</v>
      </c>
    </row>
    <row r="3857" spans="1:11" ht="16.5" x14ac:dyDescent="0.3">
      <c r="A3857" s="1">
        <v>42344</v>
      </c>
      <c r="B3857" s="5">
        <f>YEAR(Table1[[#This Row],[Order Date]])</f>
        <v>2015</v>
      </c>
      <c r="C3857" s="5">
        <f>MONTH(Table1[[#This Row],[Order Date]])</f>
        <v>12</v>
      </c>
      <c r="D3857" t="s">
        <v>2053</v>
      </c>
      <c r="E3857" t="s">
        <v>27</v>
      </c>
      <c r="F3857" t="s">
        <v>11</v>
      </c>
      <c r="G3857" t="s">
        <v>12</v>
      </c>
      <c r="H3857" t="s">
        <v>1488</v>
      </c>
      <c r="I3857">
        <v>8.9600000000000009</v>
      </c>
      <c r="J3857">
        <v>2</v>
      </c>
      <c r="K3857">
        <v>4.3899999999999997</v>
      </c>
    </row>
    <row r="3858" spans="1:11" ht="16.5" x14ac:dyDescent="0.3">
      <c r="A3858" s="1">
        <v>42345</v>
      </c>
      <c r="B3858" s="5">
        <f>YEAR(Table1[[#This Row],[Order Date]])</f>
        <v>2015</v>
      </c>
      <c r="C3858" s="5">
        <f>MONTH(Table1[[#This Row],[Order Date]])</f>
        <v>12</v>
      </c>
      <c r="D3858" t="s">
        <v>1693</v>
      </c>
      <c r="E3858" t="s">
        <v>33</v>
      </c>
      <c r="F3858" t="s">
        <v>11</v>
      </c>
      <c r="G3858" t="s">
        <v>92</v>
      </c>
      <c r="H3858" t="s">
        <v>1062</v>
      </c>
      <c r="I3858">
        <v>152.94</v>
      </c>
      <c r="J3858">
        <v>3</v>
      </c>
      <c r="K3858">
        <v>41.29</v>
      </c>
    </row>
    <row r="3859" spans="1:11" ht="16.5" x14ac:dyDescent="0.3">
      <c r="A3859" s="1">
        <v>42345</v>
      </c>
      <c r="B3859" s="5">
        <f>YEAR(Table1[[#This Row],[Order Date]])</f>
        <v>2015</v>
      </c>
      <c r="C3859" s="5">
        <f>MONTH(Table1[[#This Row],[Order Date]])</f>
        <v>12</v>
      </c>
      <c r="D3859" t="s">
        <v>1693</v>
      </c>
      <c r="E3859" t="s">
        <v>33</v>
      </c>
      <c r="F3859" t="s">
        <v>34</v>
      </c>
      <c r="G3859" t="s">
        <v>35</v>
      </c>
      <c r="H3859" t="s">
        <v>793</v>
      </c>
      <c r="I3859">
        <v>283.92</v>
      </c>
      <c r="J3859">
        <v>4</v>
      </c>
      <c r="K3859">
        <v>70.98</v>
      </c>
    </row>
    <row r="3860" spans="1:11" ht="16.5" x14ac:dyDescent="0.3">
      <c r="A3860" s="1">
        <v>42345</v>
      </c>
      <c r="B3860" s="5">
        <f>YEAR(Table1[[#This Row],[Order Date]])</f>
        <v>2015</v>
      </c>
      <c r="C3860" s="5">
        <f>MONTH(Table1[[#This Row],[Order Date]])</f>
        <v>12</v>
      </c>
      <c r="D3860" t="s">
        <v>1487</v>
      </c>
      <c r="E3860" t="s">
        <v>164</v>
      </c>
      <c r="F3860" t="s">
        <v>11</v>
      </c>
      <c r="G3860" t="s">
        <v>43</v>
      </c>
      <c r="H3860" t="s">
        <v>130</v>
      </c>
      <c r="I3860">
        <v>3.96</v>
      </c>
      <c r="J3860">
        <v>2</v>
      </c>
      <c r="K3860">
        <v>0</v>
      </c>
    </row>
    <row r="3861" spans="1:11" ht="16.5" x14ac:dyDescent="0.3">
      <c r="A3861" s="1">
        <v>42345</v>
      </c>
      <c r="B3861" s="5">
        <f>YEAR(Table1[[#This Row],[Order Date]])</f>
        <v>2015</v>
      </c>
      <c r="C3861" s="5">
        <f>MONTH(Table1[[#This Row],[Order Date]])</f>
        <v>12</v>
      </c>
      <c r="D3861" t="s">
        <v>1487</v>
      </c>
      <c r="E3861" t="s">
        <v>164</v>
      </c>
      <c r="F3861" t="s">
        <v>11</v>
      </c>
      <c r="G3861" t="s">
        <v>16</v>
      </c>
      <c r="H3861" t="s">
        <v>1740</v>
      </c>
      <c r="I3861">
        <v>2.61</v>
      </c>
      <c r="J3861">
        <v>1</v>
      </c>
      <c r="K3861">
        <v>1.2</v>
      </c>
    </row>
    <row r="3862" spans="1:11" ht="16.5" x14ac:dyDescent="0.3">
      <c r="A3862" s="1">
        <v>42345</v>
      </c>
      <c r="B3862" s="5">
        <f>YEAR(Table1[[#This Row],[Order Date]])</f>
        <v>2015</v>
      </c>
      <c r="C3862" s="5">
        <f>MONTH(Table1[[#This Row],[Order Date]])</f>
        <v>12</v>
      </c>
      <c r="D3862" t="s">
        <v>50</v>
      </c>
      <c r="E3862" t="s">
        <v>27</v>
      </c>
      <c r="F3862" t="s">
        <v>34</v>
      </c>
      <c r="G3862" t="s">
        <v>47</v>
      </c>
      <c r="H3862" t="s">
        <v>1735</v>
      </c>
      <c r="I3862">
        <v>79.92</v>
      </c>
      <c r="J3862">
        <v>4</v>
      </c>
      <c r="K3862">
        <v>28.77</v>
      </c>
    </row>
    <row r="3863" spans="1:11" ht="16.5" x14ac:dyDescent="0.3">
      <c r="A3863" s="1">
        <v>42345</v>
      </c>
      <c r="B3863" s="5">
        <f>YEAR(Table1[[#This Row],[Order Date]])</f>
        <v>2015</v>
      </c>
      <c r="C3863" s="5">
        <f>MONTH(Table1[[#This Row],[Order Date]])</f>
        <v>12</v>
      </c>
      <c r="D3863" t="s">
        <v>1723</v>
      </c>
      <c r="E3863" t="s">
        <v>149</v>
      </c>
      <c r="F3863" t="s">
        <v>11</v>
      </c>
      <c r="G3863" t="s">
        <v>20</v>
      </c>
      <c r="H3863" t="s">
        <v>203</v>
      </c>
      <c r="I3863">
        <v>21.36</v>
      </c>
      <c r="J3863">
        <v>5</v>
      </c>
      <c r="K3863">
        <v>7.21</v>
      </c>
    </row>
    <row r="3864" spans="1:11" ht="16.5" x14ac:dyDescent="0.3">
      <c r="A3864" s="1">
        <v>42345</v>
      </c>
      <c r="B3864" s="5">
        <f>YEAR(Table1[[#This Row],[Order Date]])</f>
        <v>2015</v>
      </c>
      <c r="C3864" s="5">
        <f>MONTH(Table1[[#This Row],[Order Date]])</f>
        <v>12</v>
      </c>
      <c r="D3864" t="s">
        <v>1723</v>
      </c>
      <c r="E3864" t="s">
        <v>149</v>
      </c>
      <c r="F3864" t="s">
        <v>11</v>
      </c>
      <c r="G3864" t="s">
        <v>20</v>
      </c>
      <c r="H3864" t="s">
        <v>1491</v>
      </c>
      <c r="I3864">
        <v>6.69</v>
      </c>
      <c r="J3864">
        <v>2</v>
      </c>
      <c r="K3864">
        <v>2.34</v>
      </c>
    </row>
    <row r="3865" spans="1:11" ht="16.5" x14ac:dyDescent="0.3">
      <c r="A3865" s="1">
        <v>42345</v>
      </c>
      <c r="B3865" s="5">
        <f>YEAR(Table1[[#This Row],[Order Date]])</f>
        <v>2015</v>
      </c>
      <c r="C3865" s="5">
        <f>MONTH(Table1[[#This Row],[Order Date]])</f>
        <v>12</v>
      </c>
      <c r="D3865" t="s">
        <v>1723</v>
      </c>
      <c r="E3865" t="s">
        <v>149</v>
      </c>
      <c r="F3865" t="s">
        <v>39</v>
      </c>
      <c r="G3865" t="s">
        <v>40</v>
      </c>
      <c r="H3865" t="s">
        <v>1518</v>
      </c>
      <c r="I3865">
        <v>773.94</v>
      </c>
      <c r="J3865">
        <v>6</v>
      </c>
      <c r="K3865">
        <v>224.44</v>
      </c>
    </row>
    <row r="3866" spans="1:11" ht="16.5" x14ac:dyDescent="0.3">
      <c r="A3866" s="1">
        <v>42345</v>
      </c>
      <c r="B3866" s="5">
        <f>YEAR(Table1[[#This Row],[Order Date]])</f>
        <v>2015</v>
      </c>
      <c r="C3866" s="5">
        <f>MONTH(Table1[[#This Row],[Order Date]])</f>
        <v>12</v>
      </c>
      <c r="D3866" t="s">
        <v>357</v>
      </c>
      <c r="E3866" t="s">
        <v>27</v>
      </c>
      <c r="F3866" t="s">
        <v>11</v>
      </c>
      <c r="G3866" t="s">
        <v>12</v>
      </c>
      <c r="H3866" t="s">
        <v>2384</v>
      </c>
      <c r="I3866">
        <v>12.96</v>
      </c>
      <c r="J3866">
        <v>2</v>
      </c>
      <c r="K3866">
        <v>6.22</v>
      </c>
    </row>
    <row r="3867" spans="1:11" ht="16.5" x14ac:dyDescent="0.3">
      <c r="A3867" s="1">
        <v>42346</v>
      </c>
      <c r="B3867" s="5">
        <f>YEAR(Table1[[#This Row],[Order Date]])</f>
        <v>2015</v>
      </c>
      <c r="C3867" s="5">
        <f>MONTH(Table1[[#This Row],[Order Date]])</f>
        <v>12</v>
      </c>
      <c r="D3867" t="s">
        <v>2385</v>
      </c>
      <c r="E3867" t="s">
        <v>10</v>
      </c>
      <c r="F3867" t="s">
        <v>11</v>
      </c>
      <c r="G3867" t="s">
        <v>12</v>
      </c>
      <c r="H3867" t="s">
        <v>491</v>
      </c>
      <c r="I3867">
        <v>360.71</v>
      </c>
      <c r="J3867">
        <v>11</v>
      </c>
      <c r="K3867">
        <v>130.76</v>
      </c>
    </row>
    <row r="3868" spans="1:11" ht="16.5" x14ac:dyDescent="0.3">
      <c r="A3868" s="1">
        <v>42346</v>
      </c>
      <c r="B3868" s="5">
        <f>YEAR(Table1[[#This Row],[Order Date]])</f>
        <v>2015</v>
      </c>
      <c r="C3868" s="5">
        <f>MONTH(Table1[[#This Row],[Order Date]])</f>
        <v>12</v>
      </c>
      <c r="D3868" t="s">
        <v>2385</v>
      </c>
      <c r="E3868" t="s">
        <v>10</v>
      </c>
      <c r="F3868" t="s">
        <v>39</v>
      </c>
      <c r="G3868" t="s">
        <v>40</v>
      </c>
      <c r="H3868" t="s">
        <v>648</v>
      </c>
      <c r="I3868">
        <v>1718.4</v>
      </c>
      <c r="J3868">
        <v>6</v>
      </c>
      <c r="K3868">
        <v>150.36000000000001</v>
      </c>
    </row>
    <row r="3869" spans="1:11" ht="16.5" x14ac:dyDescent="0.3">
      <c r="A3869" s="1">
        <v>42346</v>
      </c>
      <c r="B3869" s="5">
        <f>YEAR(Table1[[#This Row],[Order Date]])</f>
        <v>2015</v>
      </c>
      <c r="C3869" s="5">
        <f>MONTH(Table1[[#This Row],[Order Date]])</f>
        <v>12</v>
      </c>
      <c r="D3869" t="s">
        <v>2280</v>
      </c>
      <c r="E3869" t="s">
        <v>10</v>
      </c>
      <c r="F3869" t="s">
        <v>39</v>
      </c>
      <c r="G3869" t="s">
        <v>40</v>
      </c>
      <c r="H3869" t="s">
        <v>1659</v>
      </c>
      <c r="I3869">
        <v>119.96</v>
      </c>
      <c r="J3869">
        <v>5</v>
      </c>
      <c r="K3869">
        <v>12</v>
      </c>
    </row>
    <row r="3870" spans="1:11" ht="16.5" x14ac:dyDescent="0.3">
      <c r="A3870" s="1">
        <v>42346</v>
      </c>
      <c r="B3870" s="5">
        <f>YEAR(Table1[[#This Row],[Order Date]])</f>
        <v>2015</v>
      </c>
      <c r="C3870" s="5">
        <f>MONTH(Table1[[#This Row],[Order Date]])</f>
        <v>12</v>
      </c>
      <c r="D3870" t="s">
        <v>1891</v>
      </c>
      <c r="E3870" t="s">
        <v>27</v>
      </c>
      <c r="F3870" t="s">
        <v>11</v>
      </c>
      <c r="G3870" t="s">
        <v>18</v>
      </c>
      <c r="H3870" t="s">
        <v>1594</v>
      </c>
      <c r="I3870">
        <v>221.96</v>
      </c>
      <c r="J3870">
        <v>2</v>
      </c>
      <c r="K3870">
        <v>4.4400000000000004</v>
      </c>
    </row>
    <row r="3871" spans="1:11" ht="16.5" x14ac:dyDescent="0.3">
      <c r="A3871" s="1">
        <v>42346</v>
      </c>
      <c r="B3871" s="5">
        <f>YEAR(Table1[[#This Row],[Order Date]])</f>
        <v>2015</v>
      </c>
      <c r="C3871" s="5">
        <f>MONTH(Table1[[#This Row],[Order Date]])</f>
        <v>12</v>
      </c>
      <c r="D3871" t="s">
        <v>1891</v>
      </c>
      <c r="E3871" t="s">
        <v>27</v>
      </c>
      <c r="F3871" t="s">
        <v>39</v>
      </c>
      <c r="G3871" t="s">
        <v>52</v>
      </c>
      <c r="H3871" t="s">
        <v>1293</v>
      </c>
      <c r="I3871">
        <v>236</v>
      </c>
      <c r="J3871">
        <v>4</v>
      </c>
      <c r="K3871">
        <v>40.119999999999997</v>
      </c>
    </row>
    <row r="3872" spans="1:11" ht="16.5" x14ac:dyDescent="0.3">
      <c r="A3872" s="1">
        <v>42346</v>
      </c>
      <c r="B3872" s="5">
        <f>YEAR(Table1[[#This Row],[Order Date]])</f>
        <v>2015</v>
      </c>
      <c r="C3872" s="5">
        <f>MONTH(Table1[[#This Row],[Order Date]])</f>
        <v>12</v>
      </c>
      <c r="D3872" t="s">
        <v>1343</v>
      </c>
      <c r="E3872" t="s">
        <v>278</v>
      </c>
      <c r="F3872" t="s">
        <v>11</v>
      </c>
      <c r="G3872" t="s">
        <v>12</v>
      </c>
      <c r="H3872" t="s">
        <v>1403</v>
      </c>
      <c r="I3872">
        <v>15.7</v>
      </c>
      <c r="J3872">
        <v>3</v>
      </c>
      <c r="K3872">
        <v>5.0999999999999996</v>
      </c>
    </row>
    <row r="3873" spans="1:11" ht="16.5" x14ac:dyDescent="0.3">
      <c r="A3873" s="1">
        <v>42347</v>
      </c>
      <c r="B3873" s="5">
        <f>YEAR(Table1[[#This Row],[Order Date]])</f>
        <v>2015</v>
      </c>
      <c r="C3873" s="5">
        <f>MONTH(Table1[[#This Row],[Order Date]])</f>
        <v>12</v>
      </c>
      <c r="D3873" t="s">
        <v>1866</v>
      </c>
      <c r="E3873" t="s">
        <v>129</v>
      </c>
      <c r="F3873" t="s">
        <v>11</v>
      </c>
      <c r="G3873" t="s">
        <v>12</v>
      </c>
      <c r="H3873" t="s">
        <v>2116</v>
      </c>
      <c r="I3873">
        <v>34.020000000000003</v>
      </c>
      <c r="J3873">
        <v>3</v>
      </c>
      <c r="K3873">
        <v>16.670000000000002</v>
      </c>
    </row>
    <row r="3874" spans="1:11" ht="16.5" x14ac:dyDescent="0.3">
      <c r="A3874" s="1">
        <v>42348</v>
      </c>
      <c r="B3874" s="5">
        <f>YEAR(Table1[[#This Row],[Order Date]])</f>
        <v>2015</v>
      </c>
      <c r="C3874" s="5">
        <f>MONTH(Table1[[#This Row],[Order Date]])</f>
        <v>12</v>
      </c>
      <c r="D3874" t="s">
        <v>1394</v>
      </c>
      <c r="E3874" t="s">
        <v>110</v>
      </c>
      <c r="F3874" t="s">
        <v>11</v>
      </c>
      <c r="G3874" t="s">
        <v>24</v>
      </c>
      <c r="H3874" t="s">
        <v>1589</v>
      </c>
      <c r="I3874">
        <v>3.9</v>
      </c>
      <c r="J3874">
        <v>2</v>
      </c>
      <c r="K3874">
        <v>1.52</v>
      </c>
    </row>
    <row r="3875" spans="1:11" ht="16.5" x14ac:dyDescent="0.3">
      <c r="A3875" s="1">
        <v>42348</v>
      </c>
      <c r="B3875" s="5">
        <f>YEAR(Table1[[#This Row],[Order Date]])</f>
        <v>2015</v>
      </c>
      <c r="C3875" s="5">
        <f>MONTH(Table1[[#This Row],[Order Date]])</f>
        <v>12</v>
      </c>
      <c r="D3875" t="s">
        <v>1394</v>
      </c>
      <c r="E3875" t="s">
        <v>110</v>
      </c>
      <c r="F3875" t="s">
        <v>34</v>
      </c>
      <c r="G3875" t="s">
        <v>145</v>
      </c>
      <c r="H3875" t="s">
        <v>1189</v>
      </c>
      <c r="I3875">
        <v>801.96</v>
      </c>
      <c r="J3875">
        <v>2</v>
      </c>
      <c r="K3875">
        <v>200.49</v>
      </c>
    </row>
    <row r="3876" spans="1:11" ht="16.5" x14ac:dyDescent="0.3">
      <c r="A3876" s="1">
        <v>42348</v>
      </c>
      <c r="B3876" s="5">
        <f>YEAR(Table1[[#This Row],[Order Date]])</f>
        <v>2015</v>
      </c>
      <c r="C3876" s="5">
        <f>MONTH(Table1[[#This Row],[Order Date]])</f>
        <v>12</v>
      </c>
      <c r="D3876" t="s">
        <v>1394</v>
      </c>
      <c r="E3876" t="s">
        <v>110</v>
      </c>
      <c r="F3876" t="s">
        <v>34</v>
      </c>
      <c r="G3876" t="s">
        <v>35</v>
      </c>
      <c r="H3876" t="s">
        <v>1256</v>
      </c>
      <c r="I3876">
        <v>191.96</v>
      </c>
      <c r="J3876">
        <v>2</v>
      </c>
      <c r="K3876">
        <v>32.630000000000003</v>
      </c>
    </row>
    <row r="3877" spans="1:11" ht="16.5" x14ac:dyDescent="0.3">
      <c r="A3877" s="1">
        <v>42348</v>
      </c>
      <c r="B3877" s="5">
        <f>YEAR(Table1[[#This Row],[Order Date]])</f>
        <v>2015</v>
      </c>
      <c r="C3877" s="5">
        <f>MONTH(Table1[[#This Row],[Order Date]])</f>
        <v>12</v>
      </c>
      <c r="D3877" t="s">
        <v>1394</v>
      </c>
      <c r="E3877" t="s">
        <v>110</v>
      </c>
      <c r="F3877" t="s">
        <v>11</v>
      </c>
      <c r="G3877" t="s">
        <v>16</v>
      </c>
      <c r="H3877" t="s">
        <v>1632</v>
      </c>
      <c r="I3877">
        <v>2.61</v>
      </c>
      <c r="J3877">
        <v>1</v>
      </c>
      <c r="K3877">
        <v>1.2</v>
      </c>
    </row>
    <row r="3878" spans="1:11" ht="16.5" x14ac:dyDescent="0.3">
      <c r="A3878" s="1">
        <v>42348</v>
      </c>
      <c r="B3878" s="5">
        <f>YEAR(Table1[[#This Row],[Order Date]])</f>
        <v>2015</v>
      </c>
      <c r="C3878" s="5">
        <f>MONTH(Table1[[#This Row],[Order Date]])</f>
        <v>12</v>
      </c>
      <c r="D3878" t="s">
        <v>1822</v>
      </c>
      <c r="E3878" t="s">
        <v>30</v>
      </c>
      <c r="F3878" t="s">
        <v>11</v>
      </c>
      <c r="G3878" t="s">
        <v>24</v>
      </c>
      <c r="H3878" t="s">
        <v>207</v>
      </c>
      <c r="I3878">
        <v>1.78</v>
      </c>
      <c r="J3878">
        <v>1</v>
      </c>
      <c r="K3878">
        <v>0.5</v>
      </c>
    </row>
    <row r="3879" spans="1:11" ht="16.5" x14ac:dyDescent="0.3">
      <c r="A3879" s="1">
        <v>42348</v>
      </c>
      <c r="B3879" s="5">
        <f>YEAR(Table1[[#This Row],[Order Date]])</f>
        <v>2015</v>
      </c>
      <c r="C3879" s="5">
        <f>MONTH(Table1[[#This Row],[Order Date]])</f>
        <v>12</v>
      </c>
      <c r="D3879" t="s">
        <v>1822</v>
      </c>
      <c r="E3879" t="s">
        <v>30</v>
      </c>
      <c r="F3879" t="s">
        <v>11</v>
      </c>
      <c r="G3879" t="s">
        <v>12</v>
      </c>
      <c r="H3879" t="s">
        <v>2386</v>
      </c>
      <c r="I3879">
        <v>25.92</v>
      </c>
      <c r="J3879">
        <v>4</v>
      </c>
      <c r="K3879">
        <v>12.44</v>
      </c>
    </row>
    <row r="3880" spans="1:11" ht="16.5" x14ac:dyDescent="0.3">
      <c r="A3880" s="1">
        <v>42348</v>
      </c>
      <c r="B3880" s="5">
        <f>YEAR(Table1[[#This Row],[Order Date]])</f>
        <v>2015</v>
      </c>
      <c r="C3880" s="5">
        <f>MONTH(Table1[[#This Row],[Order Date]])</f>
        <v>12</v>
      </c>
      <c r="D3880" t="s">
        <v>1822</v>
      </c>
      <c r="E3880" t="s">
        <v>30</v>
      </c>
      <c r="F3880" t="s">
        <v>39</v>
      </c>
      <c r="G3880" t="s">
        <v>52</v>
      </c>
      <c r="H3880" t="s">
        <v>1510</v>
      </c>
      <c r="I3880">
        <v>101.94</v>
      </c>
      <c r="J3880">
        <v>6</v>
      </c>
      <c r="K3880">
        <v>21.41</v>
      </c>
    </row>
    <row r="3881" spans="1:11" ht="16.5" x14ac:dyDescent="0.3">
      <c r="A3881" s="1">
        <v>42348</v>
      </c>
      <c r="B3881" s="5">
        <f>YEAR(Table1[[#This Row],[Order Date]])</f>
        <v>2015</v>
      </c>
      <c r="C3881" s="5">
        <f>MONTH(Table1[[#This Row],[Order Date]])</f>
        <v>12</v>
      </c>
      <c r="D3881" t="s">
        <v>1088</v>
      </c>
      <c r="E3881" t="s">
        <v>149</v>
      </c>
      <c r="F3881" t="s">
        <v>11</v>
      </c>
      <c r="G3881" t="s">
        <v>16</v>
      </c>
      <c r="H3881" t="s">
        <v>2030</v>
      </c>
      <c r="I3881">
        <v>7.31</v>
      </c>
      <c r="J3881">
        <v>1</v>
      </c>
      <c r="K3881">
        <v>3.44</v>
      </c>
    </row>
    <row r="3882" spans="1:11" ht="16.5" x14ac:dyDescent="0.3">
      <c r="A3882" s="1">
        <v>42348</v>
      </c>
      <c r="B3882" s="5">
        <f>YEAR(Table1[[#This Row],[Order Date]])</f>
        <v>2015</v>
      </c>
      <c r="C3882" s="5">
        <f>MONTH(Table1[[#This Row],[Order Date]])</f>
        <v>12</v>
      </c>
      <c r="D3882" t="s">
        <v>1088</v>
      </c>
      <c r="E3882" t="s">
        <v>149</v>
      </c>
      <c r="F3882" t="s">
        <v>39</v>
      </c>
      <c r="G3882" t="s">
        <v>603</v>
      </c>
      <c r="H3882" t="s">
        <v>1469</v>
      </c>
      <c r="I3882">
        <v>799.98</v>
      </c>
      <c r="J3882">
        <v>2</v>
      </c>
      <c r="K3882">
        <v>250</v>
      </c>
    </row>
    <row r="3883" spans="1:11" ht="16.5" x14ac:dyDescent="0.3">
      <c r="A3883" s="1">
        <v>42348</v>
      </c>
      <c r="B3883" s="5">
        <f>YEAR(Table1[[#This Row],[Order Date]])</f>
        <v>2015</v>
      </c>
      <c r="C3883" s="5">
        <f>MONTH(Table1[[#This Row],[Order Date]])</f>
        <v>12</v>
      </c>
      <c r="D3883" t="s">
        <v>1088</v>
      </c>
      <c r="E3883" t="s">
        <v>149</v>
      </c>
      <c r="F3883" t="s">
        <v>11</v>
      </c>
      <c r="G3883" t="s">
        <v>12</v>
      </c>
      <c r="H3883" t="s">
        <v>2387</v>
      </c>
      <c r="I3883">
        <v>41.28</v>
      </c>
      <c r="J3883">
        <v>6</v>
      </c>
      <c r="K3883">
        <v>18.989999999999998</v>
      </c>
    </row>
    <row r="3884" spans="1:11" ht="16.5" x14ac:dyDescent="0.3">
      <c r="A3884" s="1">
        <v>42348</v>
      </c>
      <c r="B3884" s="5">
        <f>YEAR(Table1[[#This Row],[Order Date]])</f>
        <v>2015</v>
      </c>
      <c r="C3884" s="5">
        <f>MONTH(Table1[[#This Row],[Order Date]])</f>
        <v>12</v>
      </c>
      <c r="D3884" t="s">
        <v>1088</v>
      </c>
      <c r="E3884" t="s">
        <v>149</v>
      </c>
      <c r="F3884" t="s">
        <v>11</v>
      </c>
      <c r="G3884" t="s">
        <v>12</v>
      </c>
      <c r="H3884" t="s">
        <v>1967</v>
      </c>
      <c r="I3884">
        <v>184.66</v>
      </c>
      <c r="J3884">
        <v>7</v>
      </c>
      <c r="K3884">
        <v>84.94</v>
      </c>
    </row>
    <row r="3885" spans="1:11" ht="16.5" x14ac:dyDescent="0.3">
      <c r="A3885" s="1">
        <v>42348</v>
      </c>
      <c r="B3885" s="5">
        <f>YEAR(Table1[[#This Row],[Order Date]])</f>
        <v>2015</v>
      </c>
      <c r="C3885" s="5">
        <f>MONTH(Table1[[#This Row],[Order Date]])</f>
        <v>12</v>
      </c>
      <c r="D3885" t="s">
        <v>2147</v>
      </c>
      <c r="E3885" t="s">
        <v>531</v>
      </c>
      <c r="F3885" t="s">
        <v>11</v>
      </c>
      <c r="G3885" t="s">
        <v>24</v>
      </c>
      <c r="H3885" t="s">
        <v>2233</v>
      </c>
      <c r="I3885">
        <v>27.36</v>
      </c>
      <c r="J3885">
        <v>9</v>
      </c>
      <c r="K3885">
        <v>9.3000000000000007</v>
      </c>
    </row>
    <row r="3886" spans="1:11" ht="16.5" x14ac:dyDescent="0.3">
      <c r="A3886" s="1">
        <v>42348</v>
      </c>
      <c r="B3886" s="5">
        <f>YEAR(Table1[[#This Row],[Order Date]])</f>
        <v>2015</v>
      </c>
      <c r="C3886" s="5">
        <f>MONTH(Table1[[#This Row],[Order Date]])</f>
        <v>12</v>
      </c>
      <c r="D3886" t="s">
        <v>2147</v>
      </c>
      <c r="E3886" t="s">
        <v>531</v>
      </c>
      <c r="F3886" t="s">
        <v>11</v>
      </c>
      <c r="G3886" t="s">
        <v>12</v>
      </c>
      <c r="H3886" t="s">
        <v>1582</v>
      </c>
      <c r="I3886">
        <v>44.75</v>
      </c>
      <c r="J3886">
        <v>5</v>
      </c>
      <c r="K3886">
        <v>20.59</v>
      </c>
    </row>
    <row r="3887" spans="1:11" ht="16.5" x14ac:dyDescent="0.3">
      <c r="A3887" s="1">
        <v>42348</v>
      </c>
      <c r="B3887" s="5">
        <f>YEAR(Table1[[#This Row],[Order Date]])</f>
        <v>2015</v>
      </c>
      <c r="C3887" s="5">
        <f>MONTH(Table1[[#This Row],[Order Date]])</f>
        <v>12</v>
      </c>
      <c r="D3887" t="s">
        <v>2147</v>
      </c>
      <c r="E3887" t="s">
        <v>531</v>
      </c>
      <c r="F3887" t="s">
        <v>39</v>
      </c>
      <c r="G3887" t="s">
        <v>40</v>
      </c>
      <c r="H3887" t="s">
        <v>347</v>
      </c>
      <c r="I3887">
        <v>134.99</v>
      </c>
      <c r="J3887">
        <v>1</v>
      </c>
      <c r="K3887">
        <v>36.450000000000003</v>
      </c>
    </row>
    <row r="3888" spans="1:11" ht="16.5" x14ac:dyDescent="0.3">
      <c r="A3888" s="1">
        <v>42348</v>
      </c>
      <c r="B3888" s="5">
        <f>YEAR(Table1[[#This Row],[Order Date]])</f>
        <v>2015</v>
      </c>
      <c r="C3888" s="5">
        <f>MONTH(Table1[[#This Row],[Order Date]])</f>
        <v>12</v>
      </c>
      <c r="D3888" t="s">
        <v>2147</v>
      </c>
      <c r="E3888" t="s">
        <v>531</v>
      </c>
      <c r="F3888" t="s">
        <v>11</v>
      </c>
      <c r="G3888" t="s">
        <v>12</v>
      </c>
      <c r="H3888" t="s">
        <v>1768</v>
      </c>
      <c r="I3888">
        <v>26.4</v>
      </c>
      <c r="J3888">
        <v>5</v>
      </c>
      <c r="K3888">
        <v>12.67</v>
      </c>
    </row>
    <row r="3889" spans="1:11" ht="16.5" x14ac:dyDescent="0.3">
      <c r="A3889" s="1">
        <v>42348</v>
      </c>
      <c r="B3889" s="5">
        <f>YEAR(Table1[[#This Row],[Order Date]])</f>
        <v>2015</v>
      </c>
      <c r="C3889" s="5">
        <f>MONTH(Table1[[#This Row],[Order Date]])</f>
        <v>12</v>
      </c>
      <c r="D3889" t="s">
        <v>2147</v>
      </c>
      <c r="E3889" t="s">
        <v>531</v>
      </c>
      <c r="F3889" t="s">
        <v>34</v>
      </c>
      <c r="G3889" t="s">
        <v>35</v>
      </c>
      <c r="H3889" t="s">
        <v>2182</v>
      </c>
      <c r="I3889">
        <v>542.94000000000005</v>
      </c>
      <c r="J3889">
        <v>3</v>
      </c>
      <c r="K3889">
        <v>141.16</v>
      </c>
    </row>
    <row r="3890" spans="1:11" ht="16.5" x14ac:dyDescent="0.3">
      <c r="A3890" s="1">
        <v>42348</v>
      </c>
      <c r="B3890" s="5">
        <f>YEAR(Table1[[#This Row],[Order Date]])</f>
        <v>2015</v>
      </c>
      <c r="C3890" s="5">
        <f>MONTH(Table1[[#This Row],[Order Date]])</f>
        <v>12</v>
      </c>
      <c r="D3890" t="s">
        <v>2115</v>
      </c>
      <c r="E3890" t="s">
        <v>27</v>
      </c>
      <c r="F3890" t="s">
        <v>11</v>
      </c>
      <c r="G3890" t="s">
        <v>24</v>
      </c>
      <c r="H3890" t="s">
        <v>1600</v>
      </c>
      <c r="I3890">
        <v>56.3</v>
      </c>
      <c r="J3890">
        <v>2</v>
      </c>
      <c r="K3890">
        <v>15.76</v>
      </c>
    </row>
    <row r="3891" spans="1:11" ht="16.5" x14ac:dyDescent="0.3">
      <c r="A3891" s="1">
        <v>42348</v>
      </c>
      <c r="B3891" s="5">
        <f>YEAR(Table1[[#This Row],[Order Date]])</f>
        <v>2015</v>
      </c>
      <c r="C3891" s="5">
        <f>MONTH(Table1[[#This Row],[Order Date]])</f>
        <v>12</v>
      </c>
      <c r="D3891" t="s">
        <v>1966</v>
      </c>
      <c r="E3891" t="s">
        <v>15</v>
      </c>
      <c r="F3891" t="s">
        <v>11</v>
      </c>
      <c r="G3891" t="s">
        <v>92</v>
      </c>
      <c r="H3891" t="s">
        <v>2016</v>
      </c>
      <c r="I3891">
        <v>53.09</v>
      </c>
      <c r="J3891">
        <v>7</v>
      </c>
      <c r="K3891">
        <v>-108.83</v>
      </c>
    </row>
    <row r="3892" spans="1:11" ht="16.5" x14ac:dyDescent="0.3">
      <c r="A3892" s="1">
        <v>42348</v>
      </c>
      <c r="B3892" s="5">
        <f>YEAR(Table1[[#This Row],[Order Date]])</f>
        <v>2015</v>
      </c>
      <c r="C3892" s="5">
        <f>MONTH(Table1[[#This Row],[Order Date]])</f>
        <v>12</v>
      </c>
      <c r="D3892" t="s">
        <v>2319</v>
      </c>
      <c r="E3892" t="s">
        <v>27</v>
      </c>
      <c r="F3892" t="s">
        <v>11</v>
      </c>
      <c r="G3892" t="s">
        <v>16</v>
      </c>
      <c r="H3892" t="s">
        <v>584</v>
      </c>
      <c r="I3892">
        <v>5.76</v>
      </c>
      <c r="J3892">
        <v>2</v>
      </c>
      <c r="K3892">
        <v>2.82</v>
      </c>
    </row>
    <row r="3893" spans="1:11" ht="16.5" x14ac:dyDescent="0.3">
      <c r="A3893" s="1">
        <v>42348</v>
      </c>
      <c r="B3893" s="5">
        <f>YEAR(Table1[[#This Row],[Order Date]])</f>
        <v>2015</v>
      </c>
      <c r="C3893" s="5">
        <f>MONTH(Table1[[#This Row],[Order Date]])</f>
        <v>12</v>
      </c>
      <c r="D3893" t="s">
        <v>1193</v>
      </c>
      <c r="E3893" t="s">
        <v>78</v>
      </c>
      <c r="F3893" t="s">
        <v>39</v>
      </c>
      <c r="G3893" t="s">
        <v>52</v>
      </c>
      <c r="H3893" t="s">
        <v>598</v>
      </c>
      <c r="I3893">
        <v>25.49</v>
      </c>
      <c r="J3893">
        <v>2</v>
      </c>
      <c r="K3893">
        <v>4.46</v>
      </c>
    </row>
    <row r="3894" spans="1:11" ht="16.5" x14ac:dyDescent="0.3">
      <c r="A3894" s="1">
        <v>42349</v>
      </c>
      <c r="B3894" s="5">
        <f>YEAR(Table1[[#This Row],[Order Date]])</f>
        <v>2015</v>
      </c>
      <c r="C3894" s="5">
        <f>MONTH(Table1[[#This Row],[Order Date]])</f>
        <v>12</v>
      </c>
      <c r="D3894" t="s">
        <v>2126</v>
      </c>
      <c r="E3894" t="s">
        <v>55</v>
      </c>
      <c r="F3894" t="s">
        <v>11</v>
      </c>
      <c r="G3894" t="s">
        <v>16</v>
      </c>
      <c r="H3894" t="s">
        <v>814</v>
      </c>
      <c r="I3894">
        <v>196.62</v>
      </c>
      <c r="J3894">
        <v>2</v>
      </c>
      <c r="K3894">
        <v>96.34</v>
      </c>
    </row>
    <row r="3895" spans="1:11" ht="16.5" x14ac:dyDescent="0.3">
      <c r="A3895" s="1">
        <v>42349</v>
      </c>
      <c r="B3895" s="5">
        <f>YEAR(Table1[[#This Row],[Order Date]])</f>
        <v>2015</v>
      </c>
      <c r="C3895" s="5">
        <f>MONTH(Table1[[#This Row],[Order Date]])</f>
        <v>12</v>
      </c>
      <c r="D3895" t="s">
        <v>2388</v>
      </c>
      <c r="E3895" t="s">
        <v>10</v>
      </c>
      <c r="F3895" t="s">
        <v>39</v>
      </c>
      <c r="G3895" t="s">
        <v>52</v>
      </c>
      <c r="H3895" t="s">
        <v>731</v>
      </c>
      <c r="I3895">
        <v>159.97999999999999</v>
      </c>
      <c r="J3895">
        <v>2</v>
      </c>
      <c r="K3895">
        <v>36</v>
      </c>
    </row>
    <row r="3896" spans="1:11" ht="16.5" x14ac:dyDescent="0.3">
      <c r="A3896" s="1">
        <v>42349</v>
      </c>
      <c r="B3896" s="5">
        <f>YEAR(Table1[[#This Row],[Order Date]])</f>
        <v>2015</v>
      </c>
      <c r="C3896" s="5">
        <f>MONTH(Table1[[#This Row],[Order Date]])</f>
        <v>12</v>
      </c>
      <c r="D3896" t="s">
        <v>2388</v>
      </c>
      <c r="E3896" t="s">
        <v>10</v>
      </c>
      <c r="F3896" t="s">
        <v>11</v>
      </c>
      <c r="G3896" t="s">
        <v>18</v>
      </c>
      <c r="H3896" t="s">
        <v>1317</v>
      </c>
      <c r="I3896">
        <v>46.34</v>
      </c>
      <c r="J3896">
        <v>3</v>
      </c>
      <c r="K3896">
        <v>4.63</v>
      </c>
    </row>
    <row r="3897" spans="1:11" ht="16.5" x14ac:dyDescent="0.3">
      <c r="A3897" s="1">
        <v>42349</v>
      </c>
      <c r="B3897" s="5">
        <f>YEAR(Table1[[#This Row],[Order Date]])</f>
        <v>2015</v>
      </c>
      <c r="C3897" s="5">
        <f>MONTH(Table1[[#This Row],[Order Date]])</f>
        <v>12</v>
      </c>
      <c r="D3897" t="s">
        <v>826</v>
      </c>
      <c r="E3897" t="s">
        <v>123</v>
      </c>
      <c r="F3897" t="s">
        <v>11</v>
      </c>
      <c r="G3897" t="s">
        <v>20</v>
      </c>
      <c r="H3897" t="s">
        <v>952</v>
      </c>
      <c r="I3897">
        <v>12.83</v>
      </c>
      <c r="J3897">
        <v>2</v>
      </c>
      <c r="K3897">
        <v>-8.98</v>
      </c>
    </row>
    <row r="3898" spans="1:11" ht="16.5" x14ac:dyDescent="0.3">
      <c r="A3898" s="1">
        <v>42349</v>
      </c>
      <c r="B3898" s="5">
        <f>YEAR(Table1[[#This Row],[Order Date]])</f>
        <v>2015</v>
      </c>
      <c r="C3898" s="5">
        <f>MONTH(Table1[[#This Row],[Order Date]])</f>
        <v>12</v>
      </c>
      <c r="D3898" t="s">
        <v>1803</v>
      </c>
      <c r="E3898" t="s">
        <v>278</v>
      </c>
      <c r="F3898" t="s">
        <v>11</v>
      </c>
      <c r="G3898" t="s">
        <v>24</v>
      </c>
      <c r="H3898" t="s">
        <v>1321</v>
      </c>
      <c r="I3898">
        <v>13.12</v>
      </c>
      <c r="J3898">
        <v>5</v>
      </c>
      <c r="K3898">
        <v>1.1499999999999999</v>
      </c>
    </row>
    <row r="3899" spans="1:11" ht="16.5" x14ac:dyDescent="0.3">
      <c r="A3899" s="1">
        <v>42349</v>
      </c>
      <c r="B3899" s="5">
        <f>YEAR(Table1[[#This Row],[Order Date]])</f>
        <v>2015</v>
      </c>
      <c r="C3899" s="5">
        <f>MONTH(Table1[[#This Row],[Order Date]])</f>
        <v>12</v>
      </c>
      <c r="D3899" t="s">
        <v>1803</v>
      </c>
      <c r="E3899" t="s">
        <v>278</v>
      </c>
      <c r="F3899" t="s">
        <v>34</v>
      </c>
      <c r="G3899" t="s">
        <v>74</v>
      </c>
      <c r="H3899" t="s">
        <v>2389</v>
      </c>
      <c r="I3899">
        <v>69.58</v>
      </c>
      <c r="J3899">
        <v>4</v>
      </c>
      <c r="K3899">
        <v>-143.79</v>
      </c>
    </row>
    <row r="3900" spans="1:11" ht="16.5" x14ac:dyDescent="0.3">
      <c r="A3900" s="1">
        <v>42349</v>
      </c>
      <c r="B3900" s="5">
        <f>YEAR(Table1[[#This Row],[Order Date]])</f>
        <v>2015</v>
      </c>
      <c r="C3900" s="5">
        <f>MONTH(Table1[[#This Row],[Order Date]])</f>
        <v>12</v>
      </c>
      <c r="D3900" t="s">
        <v>1803</v>
      </c>
      <c r="E3900" t="s">
        <v>278</v>
      </c>
      <c r="F3900" t="s">
        <v>11</v>
      </c>
      <c r="G3900" t="s">
        <v>24</v>
      </c>
      <c r="H3900" t="s">
        <v>2390</v>
      </c>
      <c r="I3900">
        <v>4.22</v>
      </c>
      <c r="J3900">
        <v>3</v>
      </c>
      <c r="K3900">
        <v>0.48</v>
      </c>
    </row>
    <row r="3901" spans="1:11" ht="16.5" x14ac:dyDescent="0.3">
      <c r="A3901" s="1">
        <v>42349</v>
      </c>
      <c r="B3901" s="5">
        <f>YEAR(Table1[[#This Row],[Order Date]])</f>
        <v>2015</v>
      </c>
      <c r="C3901" s="5">
        <f>MONTH(Table1[[#This Row],[Order Date]])</f>
        <v>12</v>
      </c>
      <c r="D3901" t="s">
        <v>1803</v>
      </c>
      <c r="E3901" t="s">
        <v>278</v>
      </c>
      <c r="F3901" t="s">
        <v>39</v>
      </c>
      <c r="G3901" t="s">
        <v>52</v>
      </c>
      <c r="H3901" t="s">
        <v>2023</v>
      </c>
      <c r="I3901">
        <v>58.08</v>
      </c>
      <c r="J3901">
        <v>4</v>
      </c>
      <c r="K3901">
        <v>-6.53</v>
      </c>
    </row>
    <row r="3902" spans="1:11" ht="16.5" x14ac:dyDescent="0.3">
      <c r="A3902" s="1">
        <v>42349</v>
      </c>
      <c r="B3902" s="5">
        <f>YEAR(Table1[[#This Row],[Order Date]])</f>
        <v>2015</v>
      </c>
      <c r="C3902" s="5">
        <f>MONTH(Table1[[#This Row],[Order Date]])</f>
        <v>12</v>
      </c>
      <c r="D3902" t="s">
        <v>1803</v>
      </c>
      <c r="E3902" t="s">
        <v>278</v>
      </c>
      <c r="F3902" t="s">
        <v>34</v>
      </c>
      <c r="G3902" t="s">
        <v>47</v>
      </c>
      <c r="H3902" t="s">
        <v>1188</v>
      </c>
      <c r="I3902">
        <v>52.42</v>
      </c>
      <c r="J3902">
        <v>9</v>
      </c>
      <c r="K3902">
        <v>15.07</v>
      </c>
    </row>
    <row r="3903" spans="1:11" ht="16.5" x14ac:dyDescent="0.3">
      <c r="A3903" s="1">
        <v>42349</v>
      </c>
      <c r="B3903" s="5">
        <f>YEAR(Table1[[#This Row],[Order Date]])</f>
        <v>2015</v>
      </c>
      <c r="C3903" s="5">
        <f>MONTH(Table1[[#This Row],[Order Date]])</f>
        <v>12</v>
      </c>
      <c r="D3903" t="s">
        <v>1803</v>
      </c>
      <c r="E3903" t="s">
        <v>278</v>
      </c>
      <c r="F3903" t="s">
        <v>34</v>
      </c>
      <c r="G3903" t="s">
        <v>47</v>
      </c>
      <c r="H3903" t="s">
        <v>365</v>
      </c>
      <c r="I3903">
        <v>54.92</v>
      </c>
      <c r="J3903">
        <v>5</v>
      </c>
      <c r="K3903">
        <v>10.98</v>
      </c>
    </row>
    <row r="3904" spans="1:11" ht="16.5" x14ac:dyDescent="0.3">
      <c r="A3904" s="1">
        <v>42349</v>
      </c>
      <c r="B3904" s="5">
        <f>YEAR(Table1[[#This Row],[Order Date]])</f>
        <v>2015</v>
      </c>
      <c r="C3904" s="5">
        <f>MONTH(Table1[[#This Row],[Order Date]])</f>
        <v>12</v>
      </c>
      <c r="D3904" t="s">
        <v>1803</v>
      </c>
      <c r="E3904" t="s">
        <v>278</v>
      </c>
      <c r="F3904" t="s">
        <v>34</v>
      </c>
      <c r="G3904" t="s">
        <v>145</v>
      </c>
      <c r="H3904" t="s">
        <v>1644</v>
      </c>
      <c r="I3904">
        <v>364.95</v>
      </c>
      <c r="J3904">
        <v>5</v>
      </c>
      <c r="K3904">
        <v>-248.17</v>
      </c>
    </row>
    <row r="3905" spans="1:11" ht="16.5" x14ac:dyDescent="0.3">
      <c r="A3905" s="1">
        <v>42349</v>
      </c>
      <c r="B3905" s="5">
        <f>YEAR(Table1[[#This Row],[Order Date]])</f>
        <v>2015</v>
      </c>
      <c r="C3905" s="5">
        <f>MONTH(Table1[[#This Row],[Order Date]])</f>
        <v>12</v>
      </c>
      <c r="D3905" t="s">
        <v>1803</v>
      </c>
      <c r="E3905" t="s">
        <v>278</v>
      </c>
      <c r="F3905" t="s">
        <v>11</v>
      </c>
      <c r="G3905" t="s">
        <v>12</v>
      </c>
      <c r="H3905" t="s">
        <v>2391</v>
      </c>
      <c r="I3905">
        <v>85.06</v>
      </c>
      <c r="J3905">
        <v>3</v>
      </c>
      <c r="K3905">
        <v>28.71</v>
      </c>
    </row>
    <row r="3906" spans="1:11" ht="16.5" x14ac:dyDescent="0.3">
      <c r="A3906" s="1">
        <v>42349</v>
      </c>
      <c r="B3906" s="5">
        <f>YEAR(Table1[[#This Row],[Order Date]])</f>
        <v>2015</v>
      </c>
      <c r="C3906" s="5">
        <f>MONTH(Table1[[#This Row],[Order Date]])</f>
        <v>12</v>
      </c>
      <c r="D3906" t="s">
        <v>1803</v>
      </c>
      <c r="E3906" t="s">
        <v>278</v>
      </c>
      <c r="F3906" t="s">
        <v>11</v>
      </c>
      <c r="G3906" t="s">
        <v>12</v>
      </c>
      <c r="H3906" t="s">
        <v>2392</v>
      </c>
      <c r="I3906">
        <v>27.7</v>
      </c>
      <c r="J3906">
        <v>3</v>
      </c>
      <c r="K3906">
        <v>9.69</v>
      </c>
    </row>
    <row r="3907" spans="1:11" ht="16.5" x14ac:dyDescent="0.3">
      <c r="A3907" s="1">
        <v>42349</v>
      </c>
      <c r="B3907" s="5">
        <f>YEAR(Table1[[#This Row],[Order Date]])</f>
        <v>2015</v>
      </c>
      <c r="C3907" s="5">
        <f>MONTH(Table1[[#This Row],[Order Date]])</f>
        <v>12</v>
      </c>
      <c r="D3907" t="s">
        <v>567</v>
      </c>
      <c r="E3907" t="s">
        <v>78</v>
      </c>
      <c r="F3907" t="s">
        <v>11</v>
      </c>
      <c r="G3907" t="s">
        <v>20</v>
      </c>
      <c r="H3907" t="s">
        <v>2226</v>
      </c>
      <c r="I3907">
        <v>10.33</v>
      </c>
      <c r="J3907">
        <v>3</v>
      </c>
      <c r="K3907">
        <v>-7.58</v>
      </c>
    </row>
    <row r="3908" spans="1:11" ht="16.5" x14ac:dyDescent="0.3">
      <c r="A3908" s="1">
        <v>42349</v>
      </c>
      <c r="B3908" s="5">
        <f>YEAR(Table1[[#This Row],[Order Date]])</f>
        <v>2015</v>
      </c>
      <c r="C3908" s="5">
        <f>MONTH(Table1[[#This Row],[Order Date]])</f>
        <v>12</v>
      </c>
      <c r="D3908" t="s">
        <v>1332</v>
      </c>
      <c r="E3908" t="s">
        <v>27</v>
      </c>
      <c r="F3908" t="s">
        <v>11</v>
      </c>
      <c r="G3908" t="s">
        <v>20</v>
      </c>
      <c r="H3908" t="s">
        <v>168</v>
      </c>
      <c r="I3908">
        <v>110.53</v>
      </c>
      <c r="J3908">
        <v>4</v>
      </c>
      <c r="K3908">
        <v>38.68</v>
      </c>
    </row>
    <row r="3909" spans="1:11" ht="16.5" x14ac:dyDescent="0.3">
      <c r="A3909" s="1">
        <v>42349</v>
      </c>
      <c r="B3909" s="5">
        <f>YEAR(Table1[[#This Row],[Order Date]])</f>
        <v>2015</v>
      </c>
      <c r="C3909" s="5">
        <f>MONTH(Table1[[#This Row],[Order Date]])</f>
        <v>12</v>
      </c>
      <c r="D3909" t="s">
        <v>879</v>
      </c>
      <c r="E3909" t="s">
        <v>110</v>
      </c>
      <c r="F3909" t="s">
        <v>39</v>
      </c>
      <c r="G3909" t="s">
        <v>52</v>
      </c>
      <c r="H3909" t="s">
        <v>2393</v>
      </c>
      <c r="I3909">
        <v>175.23</v>
      </c>
      <c r="J3909">
        <v>11</v>
      </c>
      <c r="K3909">
        <v>61.33</v>
      </c>
    </row>
    <row r="3910" spans="1:11" ht="16.5" x14ac:dyDescent="0.3">
      <c r="A3910" s="1">
        <v>42349</v>
      </c>
      <c r="B3910" s="5">
        <f>YEAR(Table1[[#This Row],[Order Date]])</f>
        <v>2015</v>
      </c>
      <c r="C3910" s="5">
        <f>MONTH(Table1[[#This Row],[Order Date]])</f>
        <v>12</v>
      </c>
      <c r="D3910" t="s">
        <v>879</v>
      </c>
      <c r="E3910" t="s">
        <v>110</v>
      </c>
      <c r="F3910" t="s">
        <v>39</v>
      </c>
      <c r="G3910" t="s">
        <v>40</v>
      </c>
      <c r="H3910" t="s">
        <v>1114</v>
      </c>
      <c r="I3910">
        <v>125.99</v>
      </c>
      <c r="J3910">
        <v>1</v>
      </c>
      <c r="K3910">
        <v>31.5</v>
      </c>
    </row>
    <row r="3911" spans="1:11" ht="16.5" x14ac:dyDescent="0.3">
      <c r="A3911" s="1">
        <v>42349</v>
      </c>
      <c r="B3911" s="5">
        <f>YEAR(Table1[[#This Row],[Order Date]])</f>
        <v>2015</v>
      </c>
      <c r="C3911" s="5">
        <f>MONTH(Table1[[#This Row],[Order Date]])</f>
        <v>12</v>
      </c>
      <c r="D3911" t="s">
        <v>879</v>
      </c>
      <c r="E3911" t="s">
        <v>110</v>
      </c>
      <c r="F3911" t="s">
        <v>11</v>
      </c>
      <c r="G3911" t="s">
        <v>20</v>
      </c>
      <c r="H3911" t="s">
        <v>1372</v>
      </c>
      <c r="I3911">
        <v>23</v>
      </c>
      <c r="J3911">
        <v>2</v>
      </c>
      <c r="K3911">
        <v>10.35</v>
      </c>
    </row>
    <row r="3912" spans="1:11" ht="16.5" x14ac:dyDescent="0.3">
      <c r="A3912" s="1">
        <v>42350</v>
      </c>
      <c r="B3912" s="5">
        <f>YEAR(Table1[[#This Row],[Order Date]])</f>
        <v>2015</v>
      </c>
      <c r="C3912" s="5">
        <f>MONTH(Table1[[#This Row],[Order Date]])</f>
        <v>12</v>
      </c>
      <c r="D3912" t="s">
        <v>760</v>
      </c>
      <c r="E3912" t="s">
        <v>27</v>
      </c>
      <c r="F3912" t="s">
        <v>34</v>
      </c>
      <c r="G3912" t="s">
        <v>35</v>
      </c>
      <c r="H3912" t="s">
        <v>633</v>
      </c>
      <c r="I3912">
        <v>348.93</v>
      </c>
      <c r="J3912">
        <v>2</v>
      </c>
      <c r="K3912">
        <v>34.89</v>
      </c>
    </row>
    <row r="3913" spans="1:11" ht="16.5" x14ac:dyDescent="0.3">
      <c r="A3913" s="1">
        <v>42350</v>
      </c>
      <c r="B3913" s="5">
        <f>YEAR(Table1[[#This Row],[Order Date]])</f>
        <v>2015</v>
      </c>
      <c r="C3913" s="5">
        <f>MONTH(Table1[[#This Row],[Order Date]])</f>
        <v>12</v>
      </c>
      <c r="D3913" t="s">
        <v>1221</v>
      </c>
      <c r="E3913" t="s">
        <v>27</v>
      </c>
      <c r="F3913" t="s">
        <v>11</v>
      </c>
      <c r="G3913" t="s">
        <v>43</v>
      </c>
      <c r="H3913" t="s">
        <v>160</v>
      </c>
      <c r="I3913">
        <v>7.86</v>
      </c>
      <c r="J3913">
        <v>2</v>
      </c>
      <c r="K3913">
        <v>3.62</v>
      </c>
    </row>
    <row r="3914" spans="1:11" ht="16.5" x14ac:dyDescent="0.3">
      <c r="A3914" s="1">
        <v>42350</v>
      </c>
      <c r="B3914" s="5">
        <f>YEAR(Table1[[#This Row],[Order Date]])</f>
        <v>2015</v>
      </c>
      <c r="C3914" s="5">
        <f>MONTH(Table1[[#This Row],[Order Date]])</f>
        <v>12</v>
      </c>
      <c r="D3914" t="s">
        <v>1221</v>
      </c>
      <c r="E3914" t="s">
        <v>27</v>
      </c>
      <c r="F3914" t="s">
        <v>11</v>
      </c>
      <c r="G3914" t="s">
        <v>20</v>
      </c>
      <c r="H3914" t="s">
        <v>2257</v>
      </c>
      <c r="I3914">
        <v>24.45</v>
      </c>
      <c r="J3914">
        <v>2</v>
      </c>
      <c r="K3914">
        <v>8.86</v>
      </c>
    </row>
    <row r="3915" spans="1:11" ht="16.5" x14ac:dyDescent="0.3">
      <c r="A3915" s="1">
        <v>42350</v>
      </c>
      <c r="B3915" s="5">
        <f>YEAR(Table1[[#This Row],[Order Date]])</f>
        <v>2015</v>
      </c>
      <c r="C3915" s="5">
        <f>MONTH(Table1[[#This Row],[Order Date]])</f>
        <v>12</v>
      </c>
      <c r="D3915" t="s">
        <v>2276</v>
      </c>
      <c r="E3915" t="s">
        <v>531</v>
      </c>
      <c r="F3915" t="s">
        <v>11</v>
      </c>
      <c r="G3915" t="s">
        <v>24</v>
      </c>
      <c r="H3915" t="s">
        <v>38</v>
      </c>
      <c r="I3915">
        <v>8.2200000000000006</v>
      </c>
      <c r="J3915">
        <v>3</v>
      </c>
      <c r="K3915">
        <v>2.2200000000000002</v>
      </c>
    </row>
    <row r="3916" spans="1:11" ht="16.5" x14ac:dyDescent="0.3">
      <c r="A3916" s="1">
        <v>42350</v>
      </c>
      <c r="B3916" s="5">
        <f>YEAR(Table1[[#This Row],[Order Date]])</f>
        <v>2015</v>
      </c>
      <c r="C3916" s="5">
        <f>MONTH(Table1[[#This Row],[Order Date]])</f>
        <v>12</v>
      </c>
      <c r="D3916" t="s">
        <v>1752</v>
      </c>
      <c r="E3916" t="s">
        <v>10</v>
      </c>
      <c r="F3916" t="s">
        <v>39</v>
      </c>
      <c r="G3916" t="s">
        <v>52</v>
      </c>
      <c r="H3916" t="s">
        <v>2330</v>
      </c>
      <c r="I3916">
        <v>22.37</v>
      </c>
      <c r="J3916">
        <v>4</v>
      </c>
      <c r="K3916">
        <v>6.43</v>
      </c>
    </row>
    <row r="3917" spans="1:11" ht="16.5" x14ac:dyDescent="0.3">
      <c r="A3917" s="1">
        <v>42350</v>
      </c>
      <c r="B3917" s="5">
        <f>YEAR(Table1[[#This Row],[Order Date]])</f>
        <v>2015</v>
      </c>
      <c r="C3917" s="5">
        <f>MONTH(Table1[[#This Row],[Order Date]])</f>
        <v>12</v>
      </c>
      <c r="D3917" t="s">
        <v>109</v>
      </c>
      <c r="E3917" t="s">
        <v>27</v>
      </c>
      <c r="F3917" t="s">
        <v>11</v>
      </c>
      <c r="G3917" t="s">
        <v>24</v>
      </c>
      <c r="H3917" t="s">
        <v>2084</v>
      </c>
      <c r="I3917">
        <v>2.21</v>
      </c>
      <c r="J3917">
        <v>1</v>
      </c>
      <c r="K3917">
        <v>0.6</v>
      </c>
    </row>
    <row r="3918" spans="1:11" ht="16.5" x14ac:dyDescent="0.3">
      <c r="A3918" s="1">
        <v>42350</v>
      </c>
      <c r="B3918" s="5">
        <f>YEAR(Table1[[#This Row],[Order Date]])</f>
        <v>2015</v>
      </c>
      <c r="C3918" s="5">
        <f>MONTH(Table1[[#This Row],[Order Date]])</f>
        <v>12</v>
      </c>
      <c r="D3918" t="s">
        <v>109</v>
      </c>
      <c r="E3918" t="s">
        <v>27</v>
      </c>
      <c r="F3918" t="s">
        <v>11</v>
      </c>
      <c r="G3918" t="s">
        <v>63</v>
      </c>
      <c r="H3918" t="s">
        <v>1272</v>
      </c>
      <c r="I3918">
        <v>15.52</v>
      </c>
      <c r="J3918">
        <v>4</v>
      </c>
      <c r="K3918">
        <v>7.45</v>
      </c>
    </row>
    <row r="3919" spans="1:11" ht="16.5" x14ac:dyDescent="0.3">
      <c r="A3919" s="1">
        <v>42350</v>
      </c>
      <c r="B3919" s="5">
        <f>YEAR(Table1[[#This Row],[Order Date]])</f>
        <v>2015</v>
      </c>
      <c r="C3919" s="5">
        <f>MONTH(Table1[[#This Row],[Order Date]])</f>
        <v>12</v>
      </c>
      <c r="D3919" t="s">
        <v>109</v>
      </c>
      <c r="E3919" t="s">
        <v>27</v>
      </c>
      <c r="F3919" t="s">
        <v>11</v>
      </c>
      <c r="G3919" t="s">
        <v>12</v>
      </c>
      <c r="H3919" t="s">
        <v>2334</v>
      </c>
      <c r="I3919">
        <v>36.44</v>
      </c>
      <c r="J3919">
        <v>4</v>
      </c>
      <c r="K3919">
        <v>16.399999999999999</v>
      </c>
    </row>
    <row r="3920" spans="1:11" ht="16.5" x14ac:dyDescent="0.3">
      <c r="A3920" s="1">
        <v>42350</v>
      </c>
      <c r="B3920" s="5">
        <f>YEAR(Table1[[#This Row],[Order Date]])</f>
        <v>2015</v>
      </c>
      <c r="C3920" s="5">
        <f>MONTH(Table1[[#This Row],[Order Date]])</f>
        <v>12</v>
      </c>
      <c r="D3920" t="s">
        <v>887</v>
      </c>
      <c r="E3920" t="s">
        <v>27</v>
      </c>
      <c r="F3920" t="s">
        <v>34</v>
      </c>
      <c r="G3920" t="s">
        <v>47</v>
      </c>
      <c r="H3920" t="s">
        <v>344</v>
      </c>
      <c r="I3920">
        <v>166.5</v>
      </c>
      <c r="J3920">
        <v>3</v>
      </c>
      <c r="K3920">
        <v>21.65</v>
      </c>
    </row>
    <row r="3921" spans="1:11" ht="16.5" x14ac:dyDescent="0.3">
      <c r="A3921" s="1">
        <v>42350</v>
      </c>
      <c r="B3921" s="5">
        <f>YEAR(Table1[[#This Row],[Order Date]])</f>
        <v>2015</v>
      </c>
      <c r="C3921" s="5">
        <f>MONTH(Table1[[#This Row],[Order Date]])</f>
        <v>12</v>
      </c>
      <c r="D3921" t="s">
        <v>887</v>
      </c>
      <c r="E3921" t="s">
        <v>27</v>
      </c>
      <c r="F3921" t="s">
        <v>11</v>
      </c>
      <c r="G3921" t="s">
        <v>18</v>
      </c>
      <c r="H3921" t="s">
        <v>1757</v>
      </c>
      <c r="I3921">
        <v>360.38</v>
      </c>
      <c r="J3921">
        <v>2</v>
      </c>
      <c r="K3921">
        <v>93.7</v>
      </c>
    </row>
    <row r="3922" spans="1:11" ht="16.5" x14ac:dyDescent="0.3">
      <c r="A3922" s="1">
        <v>42350</v>
      </c>
      <c r="B3922" s="5">
        <f>YEAR(Table1[[#This Row],[Order Date]])</f>
        <v>2015</v>
      </c>
      <c r="C3922" s="5">
        <f>MONTH(Table1[[#This Row],[Order Date]])</f>
        <v>12</v>
      </c>
      <c r="D3922" t="s">
        <v>387</v>
      </c>
      <c r="E3922" t="s">
        <v>126</v>
      </c>
      <c r="F3922" t="s">
        <v>11</v>
      </c>
      <c r="G3922" t="s">
        <v>12</v>
      </c>
      <c r="H3922" t="s">
        <v>2394</v>
      </c>
      <c r="I3922">
        <v>32.4</v>
      </c>
      <c r="J3922">
        <v>5</v>
      </c>
      <c r="K3922">
        <v>15.88</v>
      </c>
    </row>
    <row r="3923" spans="1:11" ht="16.5" x14ac:dyDescent="0.3">
      <c r="A3923" s="1">
        <v>42350</v>
      </c>
      <c r="B3923" s="5">
        <f>YEAR(Table1[[#This Row],[Order Date]])</f>
        <v>2015</v>
      </c>
      <c r="C3923" s="5">
        <f>MONTH(Table1[[#This Row],[Order Date]])</f>
        <v>12</v>
      </c>
      <c r="D3923" t="s">
        <v>387</v>
      </c>
      <c r="E3923" t="s">
        <v>126</v>
      </c>
      <c r="F3923" t="s">
        <v>11</v>
      </c>
      <c r="G3923" t="s">
        <v>12</v>
      </c>
      <c r="H3923" t="s">
        <v>1041</v>
      </c>
      <c r="I3923">
        <v>97.88</v>
      </c>
      <c r="J3923">
        <v>2</v>
      </c>
      <c r="K3923">
        <v>48.94</v>
      </c>
    </row>
    <row r="3924" spans="1:11" ht="16.5" x14ac:dyDescent="0.3">
      <c r="A3924" s="1">
        <v>42350</v>
      </c>
      <c r="B3924" s="5">
        <f>YEAR(Table1[[#This Row],[Order Date]])</f>
        <v>2015</v>
      </c>
      <c r="C3924" s="5">
        <f>MONTH(Table1[[#This Row],[Order Date]])</f>
        <v>12</v>
      </c>
      <c r="D3924" t="s">
        <v>1598</v>
      </c>
      <c r="E3924" t="s">
        <v>27</v>
      </c>
      <c r="F3924" t="s">
        <v>39</v>
      </c>
      <c r="G3924" t="s">
        <v>52</v>
      </c>
      <c r="H3924" t="s">
        <v>454</v>
      </c>
      <c r="I3924">
        <v>299.94</v>
      </c>
      <c r="J3924">
        <v>6</v>
      </c>
      <c r="K3924">
        <v>128.97</v>
      </c>
    </row>
    <row r="3925" spans="1:11" ht="16.5" x14ac:dyDescent="0.3">
      <c r="A3925" s="1">
        <v>42350</v>
      </c>
      <c r="B3925" s="5">
        <f>YEAR(Table1[[#This Row],[Order Date]])</f>
        <v>2015</v>
      </c>
      <c r="C3925" s="5">
        <f>MONTH(Table1[[#This Row],[Order Date]])</f>
        <v>12</v>
      </c>
      <c r="D3925" t="s">
        <v>1598</v>
      </c>
      <c r="E3925" t="s">
        <v>27</v>
      </c>
      <c r="F3925" t="s">
        <v>11</v>
      </c>
      <c r="G3925" t="s">
        <v>200</v>
      </c>
      <c r="H3925" t="s">
        <v>807</v>
      </c>
      <c r="I3925">
        <v>25.76</v>
      </c>
      <c r="J3925">
        <v>7</v>
      </c>
      <c r="K3925">
        <v>0.52</v>
      </c>
    </row>
    <row r="3926" spans="1:11" ht="16.5" x14ac:dyDescent="0.3">
      <c r="A3926" s="1">
        <v>42351</v>
      </c>
      <c r="B3926" s="5">
        <f>YEAR(Table1[[#This Row],[Order Date]])</f>
        <v>2015</v>
      </c>
      <c r="C3926" s="5">
        <f>MONTH(Table1[[#This Row],[Order Date]])</f>
        <v>12</v>
      </c>
      <c r="D3926" t="s">
        <v>1489</v>
      </c>
      <c r="E3926" t="s">
        <v>27</v>
      </c>
      <c r="F3926" t="s">
        <v>11</v>
      </c>
      <c r="G3926" t="s">
        <v>12</v>
      </c>
      <c r="H3926" t="s">
        <v>524</v>
      </c>
      <c r="I3926">
        <v>12.96</v>
      </c>
      <c r="J3926">
        <v>2</v>
      </c>
      <c r="K3926">
        <v>6.22</v>
      </c>
    </row>
    <row r="3927" spans="1:11" ht="16.5" x14ac:dyDescent="0.3">
      <c r="A3927" s="1">
        <v>42351</v>
      </c>
      <c r="B3927" s="5">
        <f>YEAR(Table1[[#This Row],[Order Date]])</f>
        <v>2015</v>
      </c>
      <c r="C3927" s="5">
        <f>MONTH(Table1[[#This Row],[Order Date]])</f>
        <v>12</v>
      </c>
      <c r="D3927" t="s">
        <v>1489</v>
      </c>
      <c r="E3927" t="s">
        <v>27</v>
      </c>
      <c r="F3927" t="s">
        <v>11</v>
      </c>
      <c r="G3927" t="s">
        <v>92</v>
      </c>
      <c r="H3927" t="s">
        <v>2395</v>
      </c>
      <c r="I3927">
        <v>134.47999999999999</v>
      </c>
      <c r="J3927">
        <v>4</v>
      </c>
      <c r="K3927">
        <v>34.96</v>
      </c>
    </row>
    <row r="3928" spans="1:11" ht="16.5" x14ac:dyDescent="0.3">
      <c r="A3928" s="1">
        <v>42351</v>
      </c>
      <c r="B3928" s="5">
        <f>YEAR(Table1[[#This Row],[Order Date]])</f>
        <v>2015</v>
      </c>
      <c r="C3928" s="5">
        <f>MONTH(Table1[[#This Row],[Order Date]])</f>
        <v>12</v>
      </c>
      <c r="D3928" t="s">
        <v>1738</v>
      </c>
      <c r="E3928" t="s">
        <v>27</v>
      </c>
      <c r="F3928" t="s">
        <v>11</v>
      </c>
      <c r="G3928" t="s">
        <v>16</v>
      </c>
      <c r="H3928" t="s">
        <v>772</v>
      </c>
      <c r="I3928">
        <v>9.9600000000000009</v>
      </c>
      <c r="J3928">
        <v>2</v>
      </c>
      <c r="K3928">
        <v>4.58</v>
      </c>
    </row>
    <row r="3929" spans="1:11" ht="16.5" x14ac:dyDescent="0.3">
      <c r="A3929" s="1">
        <v>42351</v>
      </c>
      <c r="B3929" s="5">
        <f>YEAR(Table1[[#This Row],[Order Date]])</f>
        <v>2015</v>
      </c>
      <c r="C3929" s="5">
        <f>MONTH(Table1[[#This Row],[Order Date]])</f>
        <v>12</v>
      </c>
      <c r="D3929" t="s">
        <v>437</v>
      </c>
      <c r="E3929" t="s">
        <v>27</v>
      </c>
      <c r="F3929" t="s">
        <v>39</v>
      </c>
      <c r="G3929" t="s">
        <v>40</v>
      </c>
      <c r="H3929" t="s">
        <v>694</v>
      </c>
      <c r="I3929">
        <v>494.38</v>
      </c>
      <c r="J3929">
        <v>3</v>
      </c>
      <c r="K3929">
        <v>49.44</v>
      </c>
    </row>
    <row r="3930" spans="1:11" ht="16.5" x14ac:dyDescent="0.3">
      <c r="A3930" s="1">
        <v>42351</v>
      </c>
      <c r="B3930" s="5">
        <f>YEAR(Table1[[#This Row],[Order Date]])</f>
        <v>2015</v>
      </c>
      <c r="C3930" s="5">
        <f>MONTH(Table1[[#This Row],[Order Date]])</f>
        <v>12</v>
      </c>
      <c r="D3930" t="s">
        <v>437</v>
      </c>
      <c r="E3930" t="s">
        <v>27</v>
      </c>
      <c r="F3930" t="s">
        <v>11</v>
      </c>
      <c r="G3930" t="s">
        <v>20</v>
      </c>
      <c r="H3930" t="s">
        <v>1225</v>
      </c>
      <c r="I3930">
        <v>29.2</v>
      </c>
      <c r="J3930">
        <v>5</v>
      </c>
      <c r="K3930">
        <v>9.86</v>
      </c>
    </row>
    <row r="3931" spans="1:11" ht="16.5" x14ac:dyDescent="0.3">
      <c r="A3931" s="1">
        <v>42351</v>
      </c>
      <c r="B3931" s="5">
        <f>YEAR(Table1[[#This Row],[Order Date]])</f>
        <v>2015</v>
      </c>
      <c r="C3931" s="5">
        <f>MONTH(Table1[[#This Row],[Order Date]])</f>
        <v>12</v>
      </c>
      <c r="D3931" t="s">
        <v>437</v>
      </c>
      <c r="E3931" t="s">
        <v>27</v>
      </c>
      <c r="F3931" t="s">
        <v>39</v>
      </c>
      <c r="G3931" t="s">
        <v>52</v>
      </c>
      <c r="H3931" t="s">
        <v>2309</v>
      </c>
      <c r="I3931">
        <v>248.85</v>
      </c>
      <c r="J3931">
        <v>5</v>
      </c>
      <c r="K3931">
        <v>27.37</v>
      </c>
    </row>
    <row r="3932" spans="1:11" ht="16.5" x14ac:dyDescent="0.3">
      <c r="A3932" s="1">
        <v>42351</v>
      </c>
      <c r="B3932" s="5">
        <f>YEAR(Table1[[#This Row],[Order Date]])</f>
        <v>2015</v>
      </c>
      <c r="C3932" s="5">
        <f>MONTH(Table1[[#This Row],[Order Date]])</f>
        <v>12</v>
      </c>
      <c r="D3932" t="s">
        <v>437</v>
      </c>
      <c r="E3932" t="s">
        <v>27</v>
      </c>
      <c r="F3932" t="s">
        <v>39</v>
      </c>
      <c r="G3932" t="s">
        <v>52</v>
      </c>
      <c r="H3932" t="s">
        <v>518</v>
      </c>
      <c r="I3932">
        <v>36.24</v>
      </c>
      <c r="J3932">
        <v>1</v>
      </c>
      <c r="K3932">
        <v>15.22</v>
      </c>
    </row>
    <row r="3933" spans="1:11" ht="16.5" x14ac:dyDescent="0.3">
      <c r="A3933" s="1">
        <v>42351</v>
      </c>
      <c r="B3933" s="5">
        <f>YEAR(Table1[[#This Row],[Order Date]])</f>
        <v>2015</v>
      </c>
      <c r="C3933" s="5">
        <f>MONTH(Table1[[#This Row],[Order Date]])</f>
        <v>12</v>
      </c>
      <c r="D3933" t="s">
        <v>724</v>
      </c>
      <c r="E3933" t="s">
        <v>434</v>
      </c>
      <c r="F3933" t="s">
        <v>11</v>
      </c>
      <c r="G3933" t="s">
        <v>12</v>
      </c>
      <c r="H3933" t="s">
        <v>2108</v>
      </c>
      <c r="I3933">
        <v>19.440000000000001</v>
      </c>
      <c r="J3933">
        <v>3</v>
      </c>
      <c r="K3933">
        <v>9.33</v>
      </c>
    </row>
    <row r="3934" spans="1:11" ht="16.5" x14ac:dyDescent="0.3">
      <c r="A3934" s="1">
        <v>42351</v>
      </c>
      <c r="B3934" s="5">
        <f>YEAR(Table1[[#This Row],[Order Date]])</f>
        <v>2015</v>
      </c>
      <c r="C3934" s="5">
        <f>MONTH(Table1[[#This Row],[Order Date]])</f>
        <v>12</v>
      </c>
      <c r="D3934" t="s">
        <v>724</v>
      </c>
      <c r="E3934" t="s">
        <v>434</v>
      </c>
      <c r="F3934" t="s">
        <v>11</v>
      </c>
      <c r="G3934" t="s">
        <v>20</v>
      </c>
      <c r="H3934" t="s">
        <v>1462</v>
      </c>
      <c r="I3934">
        <v>37.880000000000003</v>
      </c>
      <c r="J3934">
        <v>2</v>
      </c>
      <c r="K3934">
        <v>18.940000000000001</v>
      </c>
    </row>
    <row r="3935" spans="1:11" ht="16.5" x14ac:dyDescent="0.3">
      <c r="A3935" s="1">
        <v>42352</v>
      </c>
      <c r="B3935" s="5">
        <f>YEAR(Table1[[#This Row],[Order Date]])</f>
        <v>2015</v>
      </c>
      <c r="C3935" s="5">
        <f>MONTH(Table1[[#This Row],[Order Date]])</f>
        <v>12</v>
      </c>
      <c r="D3935" t="s">
        <v>119</v>
      </c>
      <c r="E3935" t="s">
        <v>30</v>
      </c>
      <c r="F3935" t="s">
        <v>11</v>
      </c>
      <c r="G3935" t="s">
        <v>20</v>
      </c>
      <c r="H3935" t="s">
        <v>67</v>
      </c>
      <c r="I3935">
        <v>3.76</v>
      </c>
      <c r="J3935">
        <v>2</v>
      </c>
      <c r="K3935">
        <v>1.8</v>
      </c>
    </row>
    <row r="3936" spans="1:11" ht="16.5" x14ac:dyDescent="0.3">
      <c r="A3936" s="1">
        <v>42352</v>
      </c>
      <c r="B3936" s="5">
        <f>YEAR(Table1[[#This Row],[Order Date]])</f>
        <v>2015</v>
      </c>
      <c r="C3936" s="5">
        <f>MONTH(Table1[[#This Row],[Order Date]])</f>
        <v>12</v>
      </c>
      <c r="D3936" t="s">
        <v>2396</v>
      </c>
      <c r="E3936" t="s">
        <v>91</v>
      </c>
      <c r="F3936" t="s">
        <v>39</v>
      </c>
      <c r="G3936" t="s">
        <v>40</v>
      </c>
      <c r="H3936" t="s">
        <v>1864</v>
      </c>
      <c r="I3936">
        <v>319.97000000000003</v>
      </c>
      <c r="J3936">
        <v>4</v>
      </c>
      <c r="K3936">
        <v>36</v>
      </c>
    </row>
    <row r="3937" spans="1:11" ht="16.5" x14ac:dyDescent="0.3">
      <c r="A3937" s="1">
        <v>42352</v>
      </c>
      <c r="B3937" s="5">
        <f>YEAR(Table1[[#This Row],[Order Date]])</f>
        <v>2015</v>
      </c>
      <c r="C3937" s="5">
        <f>MONTH(Table1[[#This Row],[Order Date]])</f>
        <v>12</v>
      </c>
      <c r="D3937" t="s">
        <v>794</v>
      </c>
      <c r="E3937" t="s">
        <v>27</v>
      </c>
      <c r="F3937" t="s">
        <v>11</v>
      </c>
      <c r="G3937" t="s">
        <v>20</v>
      </c>
      <c r="H3937" t="s">
        <v>1197</v>
      </c>
      <c r="I3937">
        <v>8.1</v>
      </c>
      <c r="J3937">
        <v>2</v>
      </c>
      <c r="K3937">
        <v>2.73</v>
      </c>
    </row>
    <row r="3938" spans="1:11" ht="16.5" x14ac:dyDescent="0.3">
      <c r="A3938" s="1">
        <v>42352</v>
      </c>
      <c r="B3938" s="5">
        <f>YEAR(Table1[[#This Row],[Order Date]])</f>
        <v>2015</v>
      </c>
      <c r="C3938" s="5">
        <f>MONTH(Table1[[#This Row],[Order Date]])</f>
        <v>12</v>
      </c>
      <c r="D3938" t="s">
        <v>1394</v>
      </c>
      <c r="E3938" t="s">
        <v>329</v>
      </c>
      <c r="F3938" t="s">
        <v>34</v>
      </c>
      <c r="G3938" t="s">
        <v>47</v>
      </c>
      <c r="H3938" t="s">
        <v>1790</v>
      </c>
      <c r="I3938">
        <v>6.16</v>
      </c>
      <c r="J3938">
        <v>2</v>
      </c>
      <c r="K3938">
        <v>1.97</v>
      </c>
    </row>
    <row r="3939" spans="1:11" ht="16.5" x14ac:dyDescent="0.3">
      <c r="A3939" s="1">
        <v>42352</v>
      </c>
      <c r="B3939" s="5">
        <f>YEAR(Table1[[#This Row],[Order Date]])</f>
        <v>2015</v>
      </c>
      <c r="C3939" s="5">
        <f>MONTH(Table1[[#This Row],[Order Date]])</f>
        <v>12</v>
      </c>
      <c r="D3939" t="s">
        <v>1394</v>
      </c>
      <c r="E3939" t="s">
        <v>329</v>
      </c>
      <c r="F3939" t="s">
        <v>11</v>
      </c>
      <c r="G3939" t="s">
        <v>24</v>
      </c>
      <c r="H3939" t="s">
        <v>1600</v>
      </c>
      <c r="I3939">
        <v>56.3</v>
      </c>
      <c r="J3939">
        <v>2</v>
      </c>
      <c r="K3939">
        <v>15.76</v>
      </c>
    </row>
    <row r="3940" spans="1:11" ht="16.5" x14ac:dyDescent="0.3">
      <c r="A3940" s="1">
        <v>42352</v>
      </c>
      <c r="B3940" s="5">
        <f>YEAR(Table1[[#This Row],[Order Date]])</f>
        <v>2015</v>
      </c>
      <c r="C3940" s="5">
        <f>MONTH(Table1[[#This Row],[Order Date]])</f>
        <v>12</v>
      </c>
      <c r="D3940" t="s">
        <v>1181</v>
      </c>
      <c r="E3940" t="s">
        <v>27</v>
      </c>
      <c r="F3940" t="s">
        <v>34</v>
      </c>
      <c r="G3940" t="s">
        <v>47</v>
      </c>
      <c r="H3940" t="s">
        <v>2397</v>
      </c>
      <c r="I3940">
        <v>15.24</v>
      </c>
      <c r="J3940">
        <v>3</v>
      </c>
      <c r="K3940">
        <v>5.18</v>
      </c>
    </row>
    <row r="3941" spans="1:11" ht="16.5" x14ac:dyDescent="0.3">
      <c r="A3941" s="1">
        <v>42352</v>
      </c>
      <c r="B3941" s="5">
        <f>YEAR(Table1[[#This Row],[Order Date]])</f>
        <v>2015</v>
      </c>
      <c r="C3941" s="5">
        <f>MONTH(Table1[[#This Row],[Order Date]])</f>
        <v>12</v>
      </c>
      <c r="D3941" t="s">
        <v>900</v>
      </c>
      <c r="E3941" t="s">
        <v>27</v>
      </c>
      <c r="F3941" t="s">
        <v>34</v>
      </c>
      <c r="G3941" t="s">
        <v>47</v>
      </c>
      <c r="H3941" t="s">
        <v>1015</v>
      </c>
      <c r="I3941">
        <v>29.22</v>
      </c>
      <c r="J3941">
        <v>3</v>
      </c>
      <c r="K3941">
        <v>12.86</v>
      </c>
    </row>
    <row r="3942" spans="1:11" ht="16.5" x14ac:dyDescent="0.3">
      <c r="A3942" s="1">
        <v>42352</v>
      </c>
      <c r="B3942" s="5">
        <f>YEAR(Table1[[#This Row],[Order Date]])</f>
        <v>2015</v>
      </c>
      <c r="C3942" s="5">
        <f>MONTH(Table1[[#This Row],[Order Date]])</f>
        <v>12</v>
      </c>
      <c r="D3942" t="s">
        <v>244</v>
      </c>
      <c r="E3942" t="s">
        <v>27</v>
      </c>
      <c r="F3942" t="s">
        <v>39</v>
      </c>
      <c r="G3942" t="s">
        <v>52</v>
      </c>
      <c r="H3942" t="s">
        <v>2398</v>
      </c>
      <c r="I3942">
        <v>50</v>
      </c>
      <c r="J3942">
        <v>2</v>
      </c>
      <c r="K3942">
        <v>10.5</v>
      </c>
    </row>
    <row r="3943" spans="1:11" ht="16.5" x14ac:dyDescent="0.3">
      <c r="A3943" s="1">
        <v>42352</v>
      </c>
      <c r="B3943" s="5">
        <f>YEAR(Table1[[#This Row],[Order Date]])</f>
        <v>2015</v>
      </c>
      <c r="C3943" s="5">
        <f>MONTH(Table1[[#This Row],[Order Date]])</f>
        <v>12</v>
      </c>
      <c r="D3943" t="s">
        <v>1614</v>
      </c>
      <c r="E3943" t="s">
        <v>27</v>
      </c>
      <c r="F3943" t="s">
        <v>11</v>
      </c>
      <c r="G3943" t="s">
        <v>20</v>
      </c>
      <c r="H3943" t="s">
        <v>2399</v>
      </c>
      <c r="I3943">
        <v>55.26</v>
      </c>
      <c r="J3943">
        <v>2</v>
      </c>
      <c r="K3943">
        <v>20.72</v>
      </c>
    </row>
    <row r="3944" spans="1:11" ht="16.5" x14ac:dyDescent="0.3">
      <c r="A3944" s="1">
        <v>42352</v>
      </c>
      <c r="B3944" s="5">
        <f>YEAR(Table1[[#This Row],[Order Date]])</f>
        <v>2015</v>
      </c>
      <c r="C3944" s="5">
        <f>MONTH(Table1[[#This Row],[Order Date]])</f>
        <v>12</v>
      </c>
      <c r="D3944" t="s">
        <v>1614</v>
      </c>
      <c r="E3944" t="s">
        <v>27</v>
      </c>
      <c r="F3944" t="s">
        <v>11</v>
      </c>
      <c r="G3944" t="s">
        <v>12</v>
      </c>
      <c r="H3944" t="s">
        <v>1170</v>
      </c>
      <c r="I3944">
        <v>6.48</v>
      </c>
      <c r="J3944">
        <v>1</v>
      </c>
      <c r="K3944">
        <v>3.11</v>
      </c>
    </row>
    <row r="3945" spans="1:11" ht="16.5" x14ac:dyDescent="0.3">
      <c r="A3945" s="1">
        <v>42352</v>
      </c>
      <c r="B3945" s="5">
        <f>YEAR(Table1[[#This Row],[Order Date]])</f>
        <v>2015</v>
      </c>
      <c r="C3945" s="5">
        <f>MONTH(Table1[[#This Row],[Order Date]])</f>
        <v>12</v>
      </c>
      <c r="D3945" t="s">
        <v>1614</v>
      </c>
      <c r="E3945" t="s">
        <v>27</v>
      </c>
      <c r="F3945" t="s">
        <v>11</v>
      </c>
      <c r="G3945" t="s">
        <v>20</v>
      </c>
      <c r="H3945" t="s">
        <v>1218</v>
      </c>
      <c r="I3945">
        <v>34.25</v>
      </c>
      <c r="J3945">
        <v>3</v>
      </c>
      <c r="K3945">
        <v>11.56</v>
      </c>
    </row>
    <row r="3946" spans="1:11" ht="16.5" x14ac:dyDescent="0.3">
      <c r="A3946" s="1">
        <v>42352</v>
      </c>
      <c r="B3946" s="5">
        <f>YEAR(Table1[[#This Row],[Order Date]])</f>
        <v>2015</v>
      </c>
      <c r="C3946" s="5">
        <f>MONTH(Table1[[#This Row],[Order Date]])</f>
        <v>12</v>
      </c>
      <c r="D3946" t="s">
        <v>1614</v>
      </c>
      <c r="E3946" t="s">
        <v>27</v>
      </c>
      <c r="F3946" t="s">
        <v>34</v>
      </c>
      <c r="G3946" t="s">
        <v>145</v>
      </c>
      <c r="H3946" t="s">
        <v>2400</v>
      </c>
      <c r="I3946">
        <v>273.57</v>
      </c>
      <c r="J3946">
        <v>2</v>
      </c>
      <c r="K3946">
        <v>10.26</v>
      </c>
    </row>
    <row r="3947" spans="1:11" ht="16.5" x14ac:dyDescent="0.3">
      <c r="A3947" s="1">
        <v>42353</v>
      </c>
      <c r="B3947" s="5">
        <f>YEAR(Table1[[#This Row],[Order Date]])</f>
        <v>2015</v>
      </c>
      <c r="C3947" s="5">
        <f>MONTH(Table1[[#This Row],[Order Date]])</f>
        <v>12</v>
      </c>
      <c r="D3947" t="s">
        <v>1332</v>
      </c>
      <c r="E3947" t="s">
        <v>149</v>
      </c>
      <c r="F3947" t="s">
        <v>11</v>
      </c>
      <c r="G3947" t="s">
        <v>24</v>
      </c>
      <c r="H3947" t="s">
        <v>2357</v>
      </c>
      <c r="I3947">
        <v>3.28</v>
      </c>
      <c r="J3947">
        <v>1</v>
      </c>
      <c r="K3947">
        <v>1.41</v>
      </c>
    </row>
    <row r="3948" spans="1:11" ht="16.5" x14ac:dyDescent="0.3">
      <c r="A3948" s="1">
        <v>42353</v>
      </c>
      <c r="B3948" s="5">
        <f>YEAR(Table1[[#This Row],[Order Date]])</f>
        <v>2015</v>
      </c>
      <c r="C3948" s="5">
        <f>MONTH(Table1[[#This Row],[Order Date]])</f>
        <v>12</v>
      </c>
      <c r="D3948" t="s">
        <v>1102</v>
      </c>
      <c r="E3948" t="s">
        <v>164</v>
      </c>
      <c r="F3948" t="s">
        <v>11</v>
      </c>
      <c r="G3948" t="s">
        <v>92</v>
      </c>
      <c r="H3948" t="s">
        <v>2401</v>
      </c>
      <c r="I3948">
        <v>103.92</v>
      </c>
      <c r="J3948">
        <v>4</v>
      </c>
      <c r="K3948">
        <v>36.369999999999997</v>
      </c>
    </row>
    <row r="3949" spans="1:11" ht="16.5" x14ac:dyDescent="0.3">
      <c r="A3949" s="1">
        <v>42353</v>
      </c>
      <c r="B3949" s="5">
        <f>YEAR(Table1[[#This Row],[Order Date]])</f>
        <v>2015</v>
      </c>
      <c r="C3949" s="5">
        <f>MONTH(Table1[[#This Row],[Order Date]])</f>
        <v>12</v>
      </c>
      <c r="D3949" t="s">
        <v>1102</v>
      </c>
      <c r="E3949" t="s">
        <v>164</v>
      </c>
      <c r="F3949" t="s">
        <v>39</v>
      </c>
      <c r="G3949" t="s">
        <v>52</v>
      </c>
      <c r="H3949" t="s">
        <v>1078</v>
      </c>
      <c r="I3949">
        <v>899.91</v>
      </c>
      <c r="J3949">
        <v>9</v>
      </c>
      <c r="K3949">
        <v>377.96</v>
      </c>
    </row>
    <row r="3950" spans="1:11" ht="16.5" x14ac:dyDescent="0.3">
      <c r="A3950" s="1">
        <v>42353</v>
      </c>
      <c r="B3950" s="5">
        <f>YEAR(Table1[[#This Row],[Order Date]])</f>
        <v>2015</v>
      </c>
      <c r="C3950" s="5">
        <f>MONTH(Table1[[#This Row],[Order Date]])</f>
        <v>12</v>
      </c>
      <c r="D3950" t="s">
        <v>1102</v>
      </c>
      <c r="E3950" t="s">
        <v>164</v>
      </c>
      <c r="F3950" t="s">
        <v>11</v>
      </c>
      <c r="G3950" t="s">
        <v>20</v>
      </c>
      <c r="H3950" t="s">
        <v>952</v>
      </c>
      <c r="I3950">
        <v>51.31</v>
      </c>
      <c r="J3950">
        <v>3</v>
      </c>
      <c r="K3950">
        <v>18.600000000000001</v>
      </c>
    </row>
    <row r="3951" spans="1:11" ht="16.5" x14ac:dyDescent="0.3">
      <c r="A3951" s="1">
        <v>42353</v>
      </c>
      <c r="B3951" s="5">
        <f>YEAR(Table1[[#This Row],[Order Date]])</f>
        <v>2015</v>
      </c>
      <c r="C3951" s="5">
        <f>MONTH(Table1[[#This Row],[Order Date]])</f>
        <v>12</v>
      </c>
      <c r="D3951" t="s">
        <v>182</v>
      </c>
      <c r="E3951" t="s">
        <v>78</v>
      </c>
      <c r="F3951" t="s">
        <v>39</v>
      </c>
      <c r="G3951" t="s">
        <v>52</v>
      </c>
      <c r="H3951" t="s">
        <v>1875</v>
      </c>
      <c r="I3951">
        <v>2025.36</v>
      </c>
      <c r="J3951">
        <v>6</v>
      </c>
      <c r="K3951">
        <v>607.61</v>
      </c>
    </row>
    <row r="3952" spans="1:11" ht="16.5" x14ac:dyDescent="0.3">
      <c r="A3952" s="1">
        <v>42353</v>
      </c>
      <c r="B3952" s="5">
        <f>YEAR(Table1[[#This Row],[Order Date]])</f>
        <v>2015</v>
      </c>
      <c r="C3952" s="5">
        <f>MONTH(Table1[[#This Row],[Order Date]])</f>
        <v>12</v>
      </c>
      <c r="D3952" t="s">
        <v>182</v>
      </c>
      <c r="E3952" t="s">
        <v>78</v>
      </c>
      <c r="F3952" t="s">
        <v>39</v>
      </c>
      <c r="G3952" t="s">
        <v>302</v>
      </c>
      <c r="H3952" t="s">
        <v>2402</v>
      </c>
      <c r="I3952">
        <v>1799.99</v>
      </c>
      <c r="J3952">
        <v>2</v>
      </c>
      <c r="K3952">
        <v>-2639.99</v>
      </c>
    </row>
    <row r="3953" spans="1:11" ht="16.5" x14ac:dyDescent="0.3">
      <c r="A3953" s="1">
        <v>42353</v>
      </c>
      <c r="B3953" s="5">
        <f>YEAR(Table1[[#This Row],[Order Date]])</f>
        <v>2015</v>
      </c>
      <c r="C3953" s="5">
        <f>MONTH(Table1[[#This Row],[Order Date]])</f>
        <v>12</v>
      </c>
      <c r="D3953" t="s">
        <v>182</v>
      </c>
      <c r="E3953" t="s">
        <v>78</v>
      </c>
      <c r="F3953" t="s">
        <v>39</v>
      </c>
      <c r="G3953" t="s">
        <v>40</v>
      </c>
      <c r="H3953" t="s">
        <v>1878</v>
      </c>
      <c r="I3953">
        <v>101.99</v>
      </c>
      <c r="J3953">
        <v>2</v>
      </c>
      <c r="K3953">
        <v>-17</v>
      </c>
    </row>
    <row r="3954" spans="1:11" ht="16.5" x14ac:dyDescent="0.3">
      <c r="A3954" s="1">
        <v>42353</v>
      </c>
      <c r="B3954" s="5">
        <f>YEAR(Table1[[#This Row],[Order Date]])</f>
        <v>2015</v>
      </c>
      <c r="C3954" s="5">
        <f>MONTH(Table1[[#This Row],[Order Date]])</f>
        <v>12</v>
      </c>
      <c r="D3954" t="s">
        <v>182</v>
      </c>
      <c r="E3954" t="s">
        <v>78</v>
      </c>
      <c r="F3954" t="s">
        <v>34</v>
      </c>
      <c r="G3954" t="s">
        <v>47</v>
      </c>
      <c r="H3954" t="s">
        <v>535</v>
      </c>
      <c r="I3954">
        <v>262.86</v>
      </c>
      <c r="J3954">
        <v>7</v>
      </c>
      <c r="K3954">
        <v>69</v>
      </c>
    </row>
    <row r="3955" spans="1:11" ht="16.5" x14ac:dyDescent="0.3">
      <c r="A3955" s="1">
        <v>42353</v>
      </c>
      <c r="B3955" s="5">
        <f>YEAR(Table1[[#This Row],[Order Date]])</f>
        <v>2015</v>
      </c>
      <c r="C3955" s="5">
        <f>MONTH(Table1[[#This Row],[Order Date]])</f>
        <v>12</v>
      </c>
      <c r="D3955" t="s">
        <v>1260</v>
      </c>
      <c r="E3955" t="s">
        <v>245</v>
      </c>
      <c r="F3955" t="s">
        <v>39</v>
      </c>
      <c r="G3955" t="s">
        <v>40</v>
      </c>
      <c r="H3955" t="s">
        <v>2403</v>
      </c>
      <c r="I3955">
        <v>246.17</v>
      </c>
      <c r="J3955">
        <v>3</v>
      </c>
      <c r="K3955">
        <v>21.54</v>
      </c>
    </row>
    <row r="3956" spans="1:11" ht="16.5" x14ac:dyDescent="0.3">
      <c r="A3956" s="1">
        <v>42354</v>
      </c>
      <c r="B3956" s="5">
        <f>YEAR(Table1[[#This Row],[Order Date]])</f>
        <v>2015</v>
      </c>
      <c r="C3956" s="5">
        <f>MONTH(Table1[[#This Row],[Order Date]])</f>
        <v>12</v>
      </c>
      <c r="D3956" t="s">
        <v>2306</v>
      </c>
      <c r="E3956" t="s">
        <v>164</v>
      </c>
      <c r="F3956" t="s">
        <v>11</v>
      </c>
      <c r="G3956" t="s">
        <v>12</v>
      </c>
      <c r="H3956" t="s">
        <v>379</v>
      </c>
      <c r="I3956">
        <v>4.9800000000000004</v>
      </c>
      <c r="J3956">
        <v>1</v>
      </c>
      <c r="K3956">
        <v>2.34</v>
      </c>
    </row>
    <row r="3957" spans="1:11" ht="16.5" x14ac:dyDescent="0.3">
      <c r="A3957" s="1">
        <v>42355</v>
      </c>
      <c r="B3957" s="5">
        <f>YEAR(Table1[[#This Row],[Order Date]])</f>
        <v>2015</v>
      </c>
      <c r="C3957" s="5">
        <f>MONTH(Table1[[#This Row],[Order Date]])</f>
        <v>12</v>
      </c>
      <c r="D3957" t="s">
        <v>537</v>
      </c>
      <c r="E3957" t="s">
        <v>110</v>
      </c>
      <c r="F3957" t="s">
        <v>11</v>
      </c>
      <c r="G3957" t="s">
        <v>20</v>
      </c>
      <c r="H3957" t="s">
        <v>222</v>
      </c>
      <c r="I3957">
        <v>29.52</v>
      </c>
      <c r="J3957">
        <v>4</v>
      </c>
      <c r="K3957">
        <v>14.46</v>
      </c>
    </row>
    <row r="3958" spans="1:11" ht="16.5" x14ac:dyDescent="0.3">
      <c r="A3958" s="1">
        <v>42355</v>
      </c>
      <c r="B3958" s="5">
        <f>YEAR(Table1[[#This Row],[Order Date]])</f>
        <v>2015</v>
      </c>
      <c r="C3958" s="5">
        <f>MONTH(Table1[[#This Row],[Order Date]])</f>
        <v>12</v>
      </c>
      <c r="D3958" t="s">
        <v>537</v>
      </c>
      <c r="E3958" t="s">
        <v>110</v>
      </c>
      <c r="F3958" t="s">
        <v>34</v>
      </c>
      <c r="G3958" t="s">
        <v>35</v>
      </c>
      <c r="H3958" t="s">
        <v>2404</v>
      </c>
      <c r="I3958">
        <v>302.94</v>
      </c>
      <c r="J3958">
        <v>3</v>
      </c>
      <c r="K3958">
        <v>48.47</v>
      </c>
    </row>
    <row r="3959" spans="1:11" ht="16.5" x14ac:dyDescent="0.3">
      <c r="A3959" s="1">
        <v>42355</v>
      </c>
      <c r="B3959" s="5">
        <f>YEAR(Table1[[#This Row],[Order Date]])</f>
        <v>2015</v>
      </c>
      <c r="C3959" s="5">
        <f>MONTH(Table1[[#This Row],[Order Date]])</f>
        <v>12</v>
      </c>
      <c r="D3959" t="s">
        <v>537</v>
      </c>
      <c r="E3959" t="s">
        <v>110</v>
      </c>
      <c r="F3959" t="s">
        <v>34</v>
      </c>
      <c r="G3959" t="s">
        <v>35</v>
      </c>
      <c r="H3959" t="s">
        <v>1821</v>
      </c>
      <c r="I3959">
        <v>142.36000000000001</v>
      </c>
      <c r="J3959">
        <v>2</v>
      </c>
      <c r="K3959">
        <v>38.44</v>
      </c>
    </row>
    <row r="3960" spans="1:11" ht="16.5" x14ac:dyDescent="0.3">
      <c r="A3960" s="1">
        <v>42355</v>
      </c>
      <c r="B3960" s="5">
        <f>YEAR(Table1[[#This Row],[Order Date]])</f>
        <v>2015</v>
      </c>
      <c r="C3960" s="5">
        <f>MONTH(Table1[[#This Row],[Order Date]])</f>
        <v>12</v>
      </c>
      <c r="D3960" t="s">
        <v>537</v>
      </c>
      <c r="E3960" t="s">
        <v>110</v>
      </c>
      <c r="F3960" t="s">
        <v>34</v>
      </c>
      <c r="G3960" t="s">
        <v>35</v>
      </c>
      <c r="H3960" t="s">
        <v>1066</v>
      </c>
      <c r="I3960">
        <v>546.66</v>
      </c>
      <c r="J3960">
        <v>9</v>
      </c>
      <c r="K3960">
        <v>136.66999999999999</v>
      </c>
    </row>
    <row r="3961" spans="1:11" ht="16.5" x14ac:dyDescent="0.3">
      <c r="A3961" s="1">
        <v>42355</v>
      </c>
      <c r="B3961" s="5">
        <f>YEAR(Table1[[#This Row],[Order Date]])</f>
        <v>2015</v>
      </c>
      <c r="C3961" s="5">
        <f>MONTH(Table1[[#This Row],[Order Date]])</f>
        <v>12</v>
      </c>
      <c r="D3961" t="s">
        <v>537</v>
      </c>
      <c r="E3961" t="s">
        <v>110</v>
      </c>
      <c r="F3961" t="s">
        <v>34</v>
      </c>
      <c r="G3961" t="s">
        <v>47</v>
      </c>
      <c r="H3961" t="s">
        <v>1205</v>
      </c>
      <c r="I3961">
        <v>212.13</v>
      </c>
      <c r="J3961">
        <v>3</v>
      </c>
      <c r="K3961">
        <v>14.85</v>
      </c>
    </row>
    <row r="3962" spans="1:11" ht="16.5" x14ac:dyDescent="0.3">
      <c r="A3962" s="1">
        <v>42355</v>
      </c>
      <c r="B3962" s="5">
        <f>YEAR(Table1[[#This Row],[Order Date]])</f>
        <v>2015</v>
      </c>
      <c r="C3962" s="5">
        <f>MONTH(Table1[[#This Row],[Order Date]])</f>
        <v>12</v>
      </c>
      <c r="D3962" t="s">
        <v>831</v>
      </c>
      <c r="E3962" t="s">
        <v>15</v>
      </c>
      <c r="F3962" t="s">
        <v>11</v>
      </c>
      <c r="G3962" t="s">
        <v>18</v>
      </c>
      <c r="H3962" t="s">
        <v>1572</v>
      </c>
      <c r="I3962">
        <v>180.02</v>
      </c>
      <c r="J3962">
        <v>1</v>
      </c>
      <c r="K3962">
        <v>-15.75</v>
      </c>
    </row>
    <row r="3963" spans="1:11" ht="16.5" x14ac:dyDescent="0.3">
      <c r="A3963" s="1">
        <v>42355</v>
      </c>
      <c r="B3963" s="5">
        <f>YEAR(Table1[[#This Row],[Order Date]])</f>
        <v>2015</v>
      </c>
      <c r="C3963" s="5">
        <f>MONTH(Table1[[#This Row],[Order Date]])</f>
        <v>12</v>
      </c>
      <c r="D3963" t="s">
        <v>831</v>
      </c>
      <c r="E3963" t="s">
        <v>15</v>
      </c>
      <c r="F3963" t="s">
        <v>34</v>
      </c>
      <c r="G3963" t="s">
        <v>47</v>
      </c>
      <c r="H3963" t="s">
        <v>57</v>
      </c>
      <c r="I3963">
        <v>41.55</v>
      </c>
      <c r="J3963">
        <v>2</v>
      </c>
      <c r="K3963">
        <v>-19.739999999999998</v>
      </c>
    </row>
    <row r="3964" spans="1:11" ht="16.5" x14ac:dyDescent="0.3">
      <c r="A3964" s="1">
        <v>42355</v>
      </c>
      <c r="B3964" s="5">
        <f>YEAR(Table1[[#This Row],[Order Date]])</f>
        <v>2015</v>
      </c>
      <c r="C3964" s="5">
        <f>MONTH(Table1[[#This Row],[Order Date]])</f>
        <v>12</v>
      </c>
      <c r="D3964" t="s">
        <v>831</v>
      </c>
      <c r="E3964" t="s">
        <v>15</v>
      </c>
      <c r="F3964" t="s">
        <v>11</v>
      </c>
      <c r="G3964" t="s">
        <v>24</v>
      </c>
      <c r="H3964" t="s">
        <v>317</v>
      </c>
      <c r="I3964">
        <v>13.12</v>
      </c>
      <c r="J3964">
        <v>5</v>
      </c>
      <c r="K3964">
        <v>1.48</v>
      </c>
    </row>
    <row r="3965" spans="1:11" ht="16.5" x14ac:dyDescent="0.3">
      <c r="A3965" s="1">
        <v>42355</v>
      </c>
      <c r="B3965" s="5">
        <f>YEAR(Table1[[#This Row],[Order Date]])</f>
        <v>2015</v>
      </c>
      <c r="C3965" s="5">
        <f>MONTH(Table1[[#This Row],[Order Date]])</f>
        <v>12</v>
      </c>
      <c r="D3965" t="s">
        <v>651</v>
      </c>
      <c r="E3965" t="s">
        <v>27</v>
      </c>
      <c r="F3965" t="s">
        <v>11</v>
      </c>
      <c r="G3965" t="s">
        <v>24</v>
      </c>
      <c r="H3965" t="s">
        <v>1108</v>
      </c>
      <c r="I3965">
        <v>204.85</v>
      </c>
      <c r="J3965">
        <v>5</v>
      </c>
      <c r="K3965">
        <v>53.26</v>
      </c>
    </row>
    <row r="3966" spans="1:11" ht="16.5" x14ac:dyDescent="0.3">
      <c r="A3966" s="1">
        <v>42355</v>
      </c>
      <c r="B3966" s="5">
        <f>YEAR(Table1[[#This Row],[Order Date]])</f>
        <v>2015</v>
      </c>
      <c r="C3966" s="5">
        <f>MONTH(Table1[[#This Row],[Order Date]])</f>
        <v>12</v>
      </c>
      <c r="D3966" t="s">
        <v>651</v>
      </c>
      <c r="E3966" t="s">
        <v>27</v>
      </c>
      <c r="F3966" t="s">
        <v>39</v>
      </c>
      <c r="G3966" t="s">
        <v>40</v>
      </c>
      <c r="H3966" t="s">
        <v>1878</v>
      </c>
      <c r="I3966">
        <v>135.97999999999999</v>
      </c>
      <c r="J3966">
        <v>2</v>
      </c>
      <c r="K3966">
        <v>17</v>
      </c>
    </row>
    <row r="3967" spans="1:11" ht="16.5" x14ac:dyDescent="0.3">
      <c r="A3967" s="1">
        <v>42355</v>
      </c>
      <c r="B3967" s="5">
        <f>YEAR(Table1[[#This Row],[Order Date]])</f>
        <v>2015</v>
      </c>
      <c r="C3967" s="5">
        <f>MONTH(Table1[[#This Row],[Order Date]])</f>
        <v>12</v>
      </c>
      <c r="D3967" t="s">
        <v>651</v>
      </c>
      <c r="E3967" t="s">
        <v>27</v>
      </c>
      <c r="F3967" t="s">
        <v>11</v>
      </c>
      <c r="G3967" t="s">
        <v>24</v>
      </c>
      <c r="H3967" t="s">
        <v>2357</v>
      </c>
      <c r="I3967">
        <v>16.399999999999999</v>
      </c>
      <c r="J3967">
        <v>5</v>
      </c>
      <c r="K3967">
        <v>7.05</v>
      </c>
    </row>
    <row r="3968" spans="1:11" ht="16.5" x14ac:dyDescent="0.3">
      <c r="A3968" s="1">
        <v>42355</v>
      </c>
      <c r="B3968" s="5">
        <f>YEAR(Table1[[#This Row],[Order Date]])</f>
        <v>2015</v>
      </c>
      <c r="C3968" s="5">
        <f>MONTH(Table1[[#This Row],[Order Date]])</f>
        <v>12</v>
      </c>
      <c r="D3968" t="s">
        <v>651</v>
      </c>
      <c r="E3968" t="s">
        <v>27</v>
      </c>
      <c r="F3968" t="s">
        <v>11</v>
      </c>
      <c r="G3968" t="s">
        <v>20</v>
      </c>
      <c r="H3968" t="s">
        <v>662</v>
      </c>
      <c r="I3968">
        <v>92.96</v>
      </c>
      <c r="J3968">
        <v>2</v>
      </c>
      <c r="K3968">
        <v>31.37</v>
      </c>
    </row>
    <row r="3969" spans="1:11" ht="16.5" x14ac:dyDescent="0.3">
      <c r="A3969" s="1">
        <v>42356</v>
      </c>
      <c r="B3969" s="5">
        <f>YEAR(Table1[[#This Row],[Order Date]])</f>
        <v>2015</v>
      </c>
      <c r="C3969" s="5">
        <f>MONTH(Table1[[#This Row],[Order Date]])</f>
        <v>12</v>
      </c>
      <c r="D3969" t="s">
        <v>878</v>
      </c>
      <c r="E3969" t="s">
        <v>78</v>
      </c>
      <c r="F3969" t="s">
        <v>11</v>
      </c>
      <c r="G3969" t="s">
        <v>18</v>
      </c>
      <c r="H3969" t="s">
        <v>729</v>
      </c>
      <c r="I3969">
        <v>646.78</v>
      </c>
      <c r="J3969">
        <v>9</v>
      </c>
      <c r="K3969">
        <v>-145.52000000000001</v>
      </c>
    </row>
    <row r="3970" spans="1:11" ht="16.5" x14ac:dyDescent="0.3">
      <c r="A3970" s="1">
        <v>42356</v>
      </c>
      <c r="B3970" s="5">
        <f>YEAR(Table1[[#This Row],[Order Date]])</f>
        <v>2015</v>
      </c>
      <c r="C3970" s="5">
        <f>MONTH(Table1[[#This Row],[Order Date]])</f>
        <v>12</v>
      </c>
      <c r="D3970" t="s">
        <v>1172</v>
      </c>
      <c r="E3970" t="s">
        <v>149</v>
      </c>
      <c r="F3970" t="s">
        <v>39</v>
      </c>
      <c r="G3970" t="s">
        <v>52</v>
      </c>
      <c r="H3970" t="s">
        <v>1980</v>
      </c>
      <c r="I3970">
        <v>166.24</v>
      </c>
      <c r="J3970">
        <v>1</v>
      </c>
      <c r="K3970">
        <v>24.94</v>
      </c>
    </row>
    <row r="3971" spans="1:11" ht="16.5" x14ac:dyDescent="0.3">
      <c r="A3971" s="1">
        <v>42356</v>
      </c>
      <c r="B3971" s="5">
        <f>YEAR(Table1[[#This Row],[Order Date]])</f>
        <v>2015</v>
      </c>
      <c r="C3971" s="5">
        <f>MONTH(Table1[[#This Row],[Order Date]])</f>
        <v>12</v>
      </c>
      <c r="D3971" t="s">
        <v>1657</v>
      </c>
      <c r="E3971" t="s">
        <v>278</v>
      </c>
      <c r="F3971" t="s">
        <v>11</v>
      </c>
      <c r="G3971" t="s">
        <v>24</v>
      </c>
      <c r="H3971" t="s">
        <v>1270</v>
      </c>
      <c r="I3971">
        <v>6.85</v>
      </c>
      <c r="J3971">
        <v>2</v>
      </c>
      <c r="K3971">
        <v>0.6</v>
      </c>
    </row>
    <row r="3972" spans="1:11" ht="16.5" x14ac:dyDescent="0.3">
      <c r="A3972" s="1">
        <v>42356</v>
      </c>
      <c r="B3972" s="5">
        <f>YEAR(Table1[[#This Row],[Order Date]])</f>
        <v>2015</v>
      </c>
      <c r="C3972" s="5">
        <f>MONTH(Table1[[#This Row],[Order Date]])</f>
        <v>12</v>
      </c>
      <c r="D3972" t="s">
        <v>1151</v>
      </c>
      <c r="E3972" t="s">
        <v>120</v>
      </c>
      <c r="F3972" t="s">
        <v>11</v>
      </c>
      <c r="G3972" t="s">
        <v>63</v>
      </c>
      <c r="H3972" t="s">
        <v>785</v>
      </c>
      <c r="I3972">
        <v>55.94</v>
      </c>
      <c r="J3972">
        <v>8</v>
      </c>
      <c r="K3972">
        <v>18.88</v>
      </c>
    </row>
    <row r="3973" spans="1:11" ht="16.5" x14ac:dyDescent="0.3">
      <c r="A3973" s="1">
        <v>42356</v>
      </c>
      <c r="B3973" s="5">
        <f>YEAR(Table1[[#This Row],[Order Date]])</f>
        <v>2015</v>
      </c>
      <c r="C3973" s="5">
        <f>MONTH(Table1[[#This Row],[Order Date]])</f>
        <v>12</v>
      </c>
      <c r="D3973" t="s">
        <v>1151</v>
      </c>
      <c r="E3973" t="s">
        <v>120</v>
      </c>
      <c r="F3973" t="s">
        <v>11</v>
      </c>
      <c r="G3973" t="s">
        <v>16</v>
      </c>
      <c r="H3973" t="s">
        <v>2299</v>
      </c>
      <c r="I3973">
        <v>18.43</v>
      </c>
      <c r="J3973">
        <v>8</v>
      </c>
      <c r="K3973">
        <v>5.99</v>
      </c>
    </row>
    <row r="3974" spans="1:11" ht="16.5" x14ac:dyDescent="0.3">
      <c r="A3974" s="1">
        <v>42356</v>
      </c>
      <c r="B3974" s="5">
        <f>YEAR(Table1[[#This Row],[Order Date]])</f>
        <v>2015</v>
      </c>
      <c r="C3974" s="5">
        <f>MONTH(Table1[[#This Row],[Order Date]])</f>
        <v>12</v>
      </c>
      <c r="D3974" t="s">
        <v>1151</v>
      </c>
      <c r="E3974" t="s">
        <v>120</v>
      </c>
      <c r="F3974" t="s">
        <v>34</v>
      </c>
      <c r="G3974" t="s">
        <v>47</v>
      </c>
      <c r="H3974" t="s">
        <v>214</v>
      </c>
      <c r="I3974">
        <v>20.32</v>
      </c>
      <c r="J3974">
        <v>5</v>
      </c>
      <c r="K3974">
        <v>3.56</v>
      </c>
    </row>
    <row r="3975" spans="1:11" ht="16.5" x14ac:dyDescent="0.3">
      <c r="A3975" s="1">
        <v>42356</v>
      </c>
      <c r="B3975" s="5">
        <f>YEAR(Table1[[#This Row],[Order Date]])</f>
        <v>2015</v>
      </c>
      <c r="C3975" s="5">
        <f>MONTH(Table1[[#This Row],[Order Date]])</f>
        <v>12</v>
      </c>
      <c r="D3975" t="s">
        <v>1332</v>
      </c>
      <c r="E3975" t="s">
        <v>78</v>
      </c>
      <c r="F3975" t="s">
        <v>11</v>
      </c>
      <c r="G3975" t="s">
        <v>12</v>
      </c>
      <c r="H3975" t="s">
        <v>493</v>
      </c>
      <c r="I3975">
        <v>20.74</v>
      </c>
      <c r="J3975">
        <v>4</v>
      </c>
      <c r="K3975">
        <v>7.26</v>
      </c>
    </row>
    <row r="3976" spans="1:11" ht="16.5" x14ac:dyDescent="0.3">
      <c r="A3976" s="1">
        <v>42357</v>
      </c>
      <c r="B3976" s="5">
        <f>YEAR(Table1[[#This Row],[Order Date]])</f>
        <v>2015</v>
      </c>
      <c r="C3976" s="5">
        <f>MONTH(Table1[[#This Row],[Order Date]])</f>
        <v>12</v>
      </c>
      <c r="D3976" t="s">
        <v>742</v>
      </c>
      <c r="E3976" t="s">
        <v>27</v>
      </c>
      <c r="F3976" t="s">
        <v>39</v>
      </c>
      <c r="G3976" t="s">
        <v>40</v>
      </c>
      <c r="H3976" t="s">
        <v>2063</v>
      </c>
      <c r="I3976">
        <v>675.96</v>
      </c>
      <c r="J3976">
        <v>5</v>
      </c>
      <c r="K3976">
        <v>84.5</v>
      </c>
    </row>
    <row r="3977" spans="1:11" ht="16.5" x14ac:dyDescent="0.3">
      <c r="A3977" s="1">
        <v>42357</v>
      </c>
      <c r="B3977" s="5">
        <f>YEAR(Table1[[#This Row],[Order Date]])</f>
        <v>2015</v>
      </c>
      <c r="C3977" s="5">
        <f>MONTH(Table1[[#This Row],[Order Date]])</f>
        <v>12</v>
      </c>
      <c r="D3977" t="s">
        <v>742</v>
      </c>
      <c r="E3977" t="s">
        <v>27</v>
      </c>
      <c r="F3977" t="s">
        <v>39</v>
      </c>
      <c r="G3977" t="s">
        <v>52</v>
      </c>
      <c r="H3977" t="s">
        <v>1875</v>
      </c>
      <c r="I3977">
        <v>1265.8499999999999</v>
      </c>
      <c r="J3977">
        <v>3</v>
      </c>
      <c r="K3977">
        <v>556.97</v>
      </c>
    </row>
    <row r="3978" spans="1:11" ht="16.5" x14ac:dyDescent="0.3">
      <c r="A3978" s="1">
        <v>42357</v>
      </c>
      <c r="B3978" s="5">
        <f>YEAR(Table1[[#This Row],[Order Date]])</f>
        <v>2015</v>
      </c>
      <c r="C3978" s="5">
        <f>MONTH(Table1[[#This Row],[Order Date]])</f>
        <v>12</v>
      </c>
      <c r="D3978" t="s">
        <v>505</v>
      </c>
      <c r="E3978" t="s">
        <v>23</v>
      </c>
      <c r="F3978" t="s">
        <v>11</v>
      </c>
      <c r="G3978" t="s">
        <v>92</v>
      </c>
      <c r="H3978" t="s">
        <v>1835</v>
      </c>
      <c r="I3978">
        <v>434.35</v>
      </c>
      <c r="J3978">
        <v>3</v>
      </c>
      <c r="K3978">
        <v>43.44</v>
      </c>
    </row>
    <row r="3979" spans="1:11" ht="16.5" x14ac:dyDescent="0.3">
      <c r="A3979" s="1">
        <v>42357</v>
      </c>
      <c r="B3979" s="5">
        <f>YEAR(Table1[[#This Row],[Order Date]])</f>
        <v>2015</v>
      </c>
      <c r="C3979" s="5">
        <f>MONTH(Table1[[#This Row],[Order Date]])</f>
        <v>12</v>
      </c>
      <c r="D3979" t="s">
        <v>505</v>
      </c>
      <c r="E3979" t="s">
        <v>23</v>
      </c>
      <c r="F3979" t="s">
        <v>11</v>
      </c>
      <c r="G3979" t="s">
        <v>92</v>
      </c>
      <c r="H3979" t="s">
        <v>1928</v>
      </c>
      <c r="I3979">
        <v>3.55</v>
      </c>
      <c r="J3979">
        <v>2</v>
      </c>
      <c r="K3979">
        <v>0.44</v>
      </c>
    </row>
    <row r="3980" spans="1:11" ht="16.5" x14ac:dyDescent="0.3">
      <c r="A3980" s="1">
        <v>42357</v>
      </c>
      <c r="B3980" s="5">
        <f>YEAR(Table1[[#This Row],[Order Date]])</f>
        <v>2015</v>
      </c>
      <c r="C3980" s="5">
        <f>MONTH(Table1[[#This Row],[Order Date]])</f>
        <v>12</v>
      </c>
      <c r="D3980" t="s">
        <v>505</v>
      </c>
      <c r="E3980" t="s">
        <v>23</v>
      </c>
      <c r="F3980" t="s">
        <v>11</v>
      </c>
      <c r="G3980" t="s">
        <v>92</v>
      </c>
      <c r="H3980" t="s">
        <v>851</v>
      </c>
      <c r="I3980">
        <v>88.83</v>
      </c>
      <c r="J3980">
        <v>4</v>
      </c>
      <c r="K3980">
        <v>7.77</v>
      </c>
    </row>
    <row r="3981" spans="1:11" ht="16.5" x14ac:dyDescent="0.3">
      <c r="A3981" s="1">
        <v>42357</v>
      </c>
      <c r="B3981" s="5">
        <f>YEAR(Table1[[#This Row],[Order Date]])</f>
        <v>2015</v>
      </c>
      <c r="C3981" s="5">
        <f>MONTH(Table1[[#This Row],[Order Date]])</f>
        <v>12</v>
      </c>
      <c r="D3981" t="s">
        <v>1401</v>
      </c>
      <c r="E3981" t="s">
        <v>996</v>
      </c>
      <c r="F3981" t="s">
        <v>11</v>
      </c>
      <c r="G3981" t="s">
        <v>20</v>
      </c>
      <c r="H3981" t="s">
        <v>881</v>
      </c>
      <c r="I3981">
        <v>7.04</v>
      </c>
      <c r="J3981">
        <v>2</v>
      </c>
      <c r="K3981">
        <v>3.31</v>
      </c>
    </row>
    <row r="3982" spans="1:11" ht="16.5" x14ac:dyDescent="0.3">
      <c r="A3982" s="1">
        <v>42357</v>
      </c>
      <c r="B3982" s="5">
        <f>YEAR(Table1[[#This Row],[Order Date]])</f>
        <v>2015</v>
      </c>
      <c r="C3982" s="5">
        <f>MONTH(Table1[[#This Row],[Order Date]])</f>
        <v>12</v>
      </c>
      <c r="D3982" t="s">
        <v>1401</v>
      </c>
      <c r="E3982" t="s">
        <v>996</v>
      </c>
      <c r="F3982" t="s">
        <v>11</v>
      </c>
      <c r="G3982" t="s">
        <v>43</v>
      </c>
      <c r="H3982" t="s">
        <v>2096</v>
      </c>
      <c r="I3982">
        <v>5.04</v>
      </c>
      <c r="J3982">
        <v>4</v>
      </c>
      <c r="K3982">
        <v>0.2</v>
      </c>
    </row>
    <row r="3983" spans="1:11" ht="16.5" x14ac:dyDescent="0.3">
      <c r="A3983" s="1">
        <v>42357</v>
      </c>
      <c r="B3983" s="5">
        <f>YEAR(Table1[[#This Row],[Order Date]])</f>
        <v>2015</v>
      </c>
      <c r="C3983" s="5">
        <f>MONTH(Table1[[#This Row],[Order Date]])</f>
        <v>12</v>
      </c>
      <c r="D3983" t="s">
        <v>1401</v>
      </c>
      <c r="E3983" t="s">
        <v>996</v>
      </c>
      <c r="F3983" t="s">
        <v>11</v>
      </c>
      <c r="G3983" t="s">
        <v>12</v>
      </c>
      <c r="H3983" t="s">
        <v>1054</v>
      </c>
      <c r="I3983">
        <v>116.28</v>
      </c>
      <c r="J3983">
        <v>3</v>
      </c>
      <c r="K3983">
        <v>56.98</v>
      </c>
    </row>
    <row r="3984" spans="1:11" ht="16.5" x14ac:dyDescent="0.3">
      <c r="A3984" s="1">
        <v>42357</v>
      </c>
      <c r="B3984" s="5">
        <f>YEAR(Table1[[#This Row],[Order Date]])</f>
        <v>2015</v>
      </c>
      <c r="C3984" s="5">
        <f>MONTH(Table1[[#This Row],[Order Date]])</f>
        <v>12</v>
      </c>
      <c r="D3984" t="s">
        <v>1212</v>
      </c>
      <c r="E3984" t="s">
        <v>15</v>
      </c>
      <c r="F3984" t="s">
        <v>39</v>
      </c>
      <c r="G3984" t="s">
        <v>40</v>
      </c>
      <c r="H3984" t="s">
        <v>1551</v>
      </c>
      <c r="I3984">
        <v>158.38</v>
      </c>
      <c r="J3984">
        <v>3</v>
      </c>
      <c r="K3984">
        <v>13.86</v>
      </c>
    </row>
    <row r="3985" spans="1:11" ht="16.5" x14ac:dyDescent="0.3">
      <c r="A3985" s="1">
        <v>42357</v>
      </c>
      <c r="B3985" s="5">
        <f>YEAR(Table1[[#This Row],[Order Date]])</f>
        <v>2015</v>
      </c>
      <c r="C3985" s="5">
        <f>MONTH(Table1[[#This Row],[Order Date]])</f>
        <v>12</v>
      </c>
      <c r="D3985" t="s">
        <v>2405</v>
      </c>
      <c r="E3985" t="s">
        <v>685</v>
      </c>
      <c r="F3985" t="s">
        <v>11</v>
      </c>
      <c r="G3985" t="s">
        <v>12</v>
      </c>
      <c r="H3985" t="s">
        <v>1470</v>
      </c>
      <c r="I3985">
        <v>29.9</v>
      </c>
      <c r="J3985">
        <v>5</v>
      </c>
      <c r="K3985">
        <v>14.65</v>
      </c>
    </row>
    <row r="3986" spans="1:11" ht="16.5" x14ac:dyDescent="0.3">
      <c r="A3986" s="1">
        <v>42357</v>
      </c>
      <c r="B3986" s="5">
        <f>YEAR(Table1[[#This Row],[Order Date]])</f>
        <v>2015</v>
      </c>
      <c r="C3986" s="5">
        <f>MONTH(Table1[[#This Row],[Order Date]])</f>
        <v>12</v>
      </c>
      <c r="D3986" t="s">
        <v>2405</v>
      </c>
      <c r="E3986" t="s">
        <v>685</v>
      </c>
      <c r="F3986" t="s">
        <v>39</v>
      </c>
      <c r="G3986" t="s">
        <v>52</v>
      </c>
      <c r="H3986" t="s">
        <v>2341</v>
      </c>
      <c r="I3986">
        <v>2249.91</v>
      </c>
      <c r="J3986">
        <v>9</v>
      </c>
      <c r="K3986">
        <v>517.48</v>
      </c>
    </row>
    <row r="3987" spans="1:11" ht="16.5" x14ac:dyDescent="0.3">
      <c r="A3987" s="1">
        <v>42357</v>
      </c>
      <c r="B3987" s="5">
        <f>YEAR(Table1[[#This Row],[Order Date]])</f>
        <v>2015</v>
      </c>
      <c r="C3987" s="5">
        <f>MONTH(Table1[[#This Row],[Order Date]])</f>
        <v>12</v>
      </c>
      <c r="D3987" t="s">
        <v>2405</v>
      </c>
      <c r="E3987" t="s">
        <v>685</v>
      </c>
      <c r="F3987" t="s">
        <v>34</v>
      </c>
      <c r="G3987" t="s">
        <v>145</v>
      </c>
      <c r="H3987" t="s">
        <v>320</v>
      </c>
      <c r="I3987">
        <v>1053.1600000000001</v>
      </c>
      <c r="J3987">
        <v>4</v>
      </c>
      <c r="K3987">
        <v>-105.32</v>
      </c>
    </row>
    <row r="3988" spans="1:11" ht="16.5" x14ac:dyDescent="0.3">
      <c r="A3988" s="1">
        <v>42357</v>
      </c>
      <c r="B3988" s="5">
        <f>YEAR(Table1[[#This Row],[Order Date]])</f>
        <v>2015</v>
      </c>
      <c r="C3988" s="5">
        <f>MONTH(Table1[[#This Row],[Order Date]])</f>
        <v>12</v>
      </c>
      <c r="D3988" t="s">
        <v>341</v>
      </c>
      <c r="E3988" t="s">
        <v>15</v>
      </c>
      <c r="F3988" t="s">
        <v>39</v>
      </c>
      <c r="G3988" t="s">
        <v>52</v>
      </c>
      <c r="H3988" t="s">
        <v>2393</v>
      </c>
      <c r="I3988">
        <v>25.49</v>
      </c>
      <c r="J3988">
        <v>2</v>
      </c>
      <c r="K3988">
        <v>4.78</v>
      </c>
    </row>
    <row r="3989" spans="1:11" ht="16.5" x14ac:dyDescent="0.3">
      <c r="A3989" s="1">
        <v>42357</v>
      </c>
      <c r="B3989" s="5">
        <f>YEAR(Table1[[#This Row],[Order Date]])</f>
        <v>2015</v>
      </c>
      <c r="C3989" s="5">
        <f>MONTH(Table1[[#This Row],[Order Date]])</f>
        <v>12</v>
      </c>
      <c r="D3989" t="s">
        <v>1005</v>
      </c>
      <c r="E3989" t="s">
        <v>23</v>
      </c>
      <c r="F3989" t="s">
        <v>11</v>
      </c>
      <c r="G3989" t="s">
        <v>16</v>
      </c>
      <c r="H3989" t="s">
        <v>2210</v>
      </c>
      <c r="I3989">
        <v>6.91</v>
      </c>
      <c r="J3989">
        <v>3</v>
      </c>
      <c r="K3989">
        <v>2.5099999999999998</v>
      </c>
    </row>
    <row r="3990" spans="1:11" ht="16.5" x14ac:dyDescent="0.3">
      <c r="A3990" s="1">
        <v>42358</v>
      </c>
      <c r="B3990" s="5">
        <f>YEAR(Table1[[#This Row],[Order Date]])</f>
        <v>2015</v>
      </c>
      <c r="C3990" s="5">
        <f>MONTH(Table1[[#This Row],[Order Date]])</f>
        <v>12</v>
      </c>
      <c r="D3990" t="s">
        <v>1064</v>
      </c>
      <c r="E3990" t="s">
        <v>10</v>
      </c>
      <c r="F3990" t="s">
        <v>11</v>
      </c>
      <c r="G3990" t="s">
        <v>18</v>
      </c>
      <c r="H3990" t="s">
        <v>638</v>
      </c>
      <c r="I3990">
        <v>88.8</v>
      </c>
      <c r="J3990">
        <v>4</v>
      </c>
      <c r="K3990">
        <v>-2.2200000000000002</v>
      </c>
    </row>
    <row r="3991" spans="1:11" ht="16.5" x14ac:dyDescent="0.3">
      <c r="A3991" s="1">
        <v>42358</v>
      </c>
      <c r="B3991" s="5">
        <f>YEAR(Table1[[#This Row],[Order Date]])</f>
        <v>2015</v>
      </c>
      <c r="C3991" s="5">
        <f>MONTH(Table1[[#This Row],[Order Date]])</f>
        <v>12</v>
      </c>
      <c r="D3991" t="s">
        <v>727</v>
      </c>
      <c r="E3991" t="s">
        <v>149</v>
      </c>
      <c r="F3991" t="s">
        <v>11</v>
      </c>
      <c r="G3991" t="s">
        <v>12</v>
      </c>
      <c r="H3991" t="s">
        <v>457</v>
      </c>
      <c r="I3991">
        <v>55.48</v>
      </c>
      <c r="J3991">
        <v>1</v>
      </c>
      <c r="K3991">
        <v>26.63</v>
      </c>
    </row>
    <row r="3992" spans="1:11" ht="16.5" x14ac:dyDescent="0.3">
      <c r="A3992" s="1">
        <v>42358</v>
      </c>
      <c r="B3992" s="5">
        <f>YEAR(Table1[[#This Row],[Order Date]])</f>
        <v>2015</v>
      </c>
      <c r="C3992" s="5">
        <f>MONTH(Table1[[#This Row],[Order Date]])</f>
        <v>12</v>
      </c>
      <c r="D3992" t="s">
        <v>1207</v>
      </c>
      <c r="E3992" t="s">
        <v>15</v>
      </c>
      <c r="F3992" t="s">
        <v>39</v>
      </c>
      <c r="G3992" t="s">
        <v>40</v>
      </c>
      <c r="H3992" t="s">
        <v>102</v>
      </c>
      <c r="I3992">
        <v>159.97999999999999</v>
      </c>
      <c r="J3992">
        <v>2</v>
      </c>
      <c r="K3992">
        <v>12</v>
      </c>
    </row>
    <row r="3993" spans="1:11" ht="16.5" x14ac:dyDescent="0.3">
      <c r="A3993" s="1">
        <v>42358</v>
      </c>
      <c r="B3993" s="5">
        <f>YEAR(Table1[[#This Row],[Order Date]])</f>
        <v>2015</v>
      </c>
      <c r="C3993" s="5">
        <f>MONTH(Table1[[#This Row],[Order Date]])</f>
        <v>12</v>
      </c>
      <c r="D3993" t="s">
        <v>1207</v>
      </c>
      <c r="E3993" t="s">
        <v>15</v>
      </c>
      <c r="F3993" t="s">
        <v>39</v>
      </c>
      <c r="G3993" t="s">
        <v>52</v>
      </c>
      <c r="H3993" t="s">
        <v>198</v>
      </c>
      <c r="I3993">
        <v>255.97</v>
      </c>
      <c r="J3993">
        <v>4</v>
      </c>
      <c r="K3993">
        <v>51.19</v>
      </c>
    </row>
    <row r="3994" spans="1:11" ht="16.5" x14ac:dyDescent="0.3">
      <c r="A3994" s="1">
        <v>42358</v>
      </c>
      <c r="B3994" s="5">
        <f>YEAR(Table1[[#This Row],[Order Date]])</f>
        <v>2015</v>
      </c>
      <c r="C3994" s="5">
        <f>MONTH(Table1[[#This Row],[Order Date]])</f>
        <v>12</v>
      </c>
      <c r="D3994" t="s">
        <v>1207</v>
      </c>
      <c r="E3994" t="s">
        <v>15</v>
      </c>
      <c r="F3994" t="s">
        <v>34</v>
      </c>
      <c r="G3994" t="s">
        <v>74</v>
      </c>
      <c r="H3994" t="s">
        <v>155</v>
      </c>
      <c r="I3994">
        <v>359.06</v>
      </c>
      <c r="J3994">
        <v>3</v>
      </c>
      <c r="K3994">
        <v>-71.81</v>
      </c>
    </row>
    <row r="3995" spans="1:11" ht="16.5" x14ac:dyDescent="0.3">
      <c r="A3995" s="1">
        <v>42358</v>
      </c>
      <c r="B3995" s="5">
        <f>YEAR(Table1[[#This Row],[Order Date]])</f>
        <v>2015</v>
      </c>
      <c r="C3995" s="5">
        <f>MONTH(Table1[[#This Row],[Order Date]])</f>
        <v>12</v>
      </c>
      <c r="D3995" t="s">
        <v>1074</v>
      </c>
      <c r="E3995" t="s">
        <v>95</v>
      </c>
      <c r="F3995" t="s">
        <v>11</v>
      </c>
      <c r="G3995" t="s">
        <v>63</v>
      </c>
      <c r="H3995" t="s">
        <v>2263</v>
      </c>
      <c r="I3995">
        <v>7.92</v>
      </c>
      <c r="J3995">
        <v>1</v>
      </c>
      <c r="K3995">
        <v>2.77</v>
      </c>
    </row>
    <row r="3996" spans="1:11" ht="16.5" x14ac:dyDescent="0.3">
      <c r="A3996" s="1">
        <v>42358</v>
      </c>
      <c r="B3996" s="5">
        <f>YEAR(Table1[[#This Row],[Order Date]])</f>
        <v>2015</v>
      </c>
      <c r="C3996" s="5">
        <f>MONTH(Table1[[#This Row],[Order Date]])</f>
        <v>12</v>
      </c>
      <c r="D3996" t="s">
        <v>1074</v>
      </c>
      <c r="E3996" t="s">
        <v>95</v>
      </c>
      <c r="F3996" t="s">
        <v>34</v>
      </c>
      <c r="G3996" t="s">
        <v>47</v>
      </c>
      <c r="H3996" t="s">
        <v>1092</v>
      </c>
      <c r="I3996">
        <v>14.37</v>
      </c>
      <c r="J3996">
        <v>2</v>
      </c>
      <c r="K3996">
        <v>3.95</v>
      </c>
    </row>
    <row r="3997" spans="1:11" ht="16.5" x14ac:dyDescent="0.3">
      <c r="A3997" s="1">
        <v>42358</v>
      </c>
      <c r="B3997" s="5">
        <f>YEAR(Table1[[#This Row],[Order Date]])</f>
        <v>2015</v>
      </c>
      <c r="C3997" s="5">
        <f>MONTH(Table1[[#This Row],[Order Date]])</f>
        <v>12</v>
      </c>
      <c r="D3997" t="s">
        <v>2406</v>
      </c>
      <c r="E3997" t="s">
        <v>123</v>
      </c>
      <c r="F3997" t="s">
        <v>11</v>
      </c>
      <c r="G3997" t="s">
        <v>16</v>
      </c>
      <c r="H3997" t="s">
        <v>2030</v>
      </c>
      <c r="I3997">
        <v>11.7</v>
      </c>
      <c r="J3997">
        <v>2</v>
      </c>
      <c r="K3997">
        <v>3.95</v>
      </c>
    </row>
    <row r="3998" spans="1:11" ht="16.5" x14ac:dyDescent="0.3">
      <c r="A3998" s="1">
        <v>42358</v>
      </c>
      <c r="B3998" s="5">
        <f>YEAR(Table1[[#This Row],[Order Date]])</f>
        <v>2015</v>
      </c>
      <c r="C3998" s="5">
        <f>MONTH(Table1[[#This Row],[Order Date]])</f>
        <v>12</v>
      </c>
      <c r="D3998" t="s">
        <v>587</v>
      </c>
      <c r="E3998" t="s">
        <v>27</v>
      </c>
      <c r="F3998" t="s">
        <v>11</v>
      </c>
      <c r="G3998" t="s">
        <v>12</v>
      </c>
      <c r="H3998" t="s">
        <v>625</v>
      </c>
      <c r="I3998">
        <v>17.12</v>
      </c>
      <c r="J3998">
        <v>4</v>
      </c>
      <c r="K3998">
        <v>7.7</v>
      </c>
    </row>
    <row r="3999" spans="1:11" ht="16.5" x14ac:dyDescent="0.3">
      <c r="A3999" s="1">
        <v>42358</v>
      </c>
      <c r="B3999" s="5">
        <f>YEAR(Table1[[#This Row],[Order Date]])</f>
        <v>2015</v>
      </c>
      <c r="C3999" s="5">
        <f>MONTH(Table1[[#This Row],[Order Date]])</f>
        <v>12</v>
      </c>
      <c r="D3999" t="s">
        <v>1661</v>
      </c>
      <c r="E3999" t="s">
        <v>55</v>
      </c>
      <c r="F3999" t="s">
        <v>11</v>
      </c>
      <c r="G3999" t="s">
        <v>92</v>
      </c>
      <c r="H3999" t="s">
        <v>1031</v>
      </c>
      <c r="I3999">
        <v>36.270000000000003</v>
      </c>
      <c r="J3999">
        <v>3</v>
      </c>
      <c r="K3999">
        <v>10.88</v>
      </c>
    </row>
    <row r="4000" spans="1:11" ht="16.5" x14ac:dyDescent="0.3">
      <c r="A4000" s="1">
        <v>42358</v>
      </c>
      <c r="B4000" s="5">
        <f>YEAR(Table1[[#This Row],[Order Date]])</f>
        <v>2015</v>
      </c>
      <c r="C4000" s="5">
        <f>MONTH(Table1[[#This Row],[Order Date]])</f>
        <v>12</v>
      </c>
      <c r="D4000" t="s">
        <v>1097</v>
      </c>
      <c r="E4000" t="s">
        <v>10</v>
      </c>
      <c r="F4000" t="s">
        <v>39</v>
      </c>
      <c r="G4000" t="s">
        <v>52</v>
      </c>
      <c r="H4000" t="s">
        <v>243</v>
      </c>
      <c r="I4000">
        <v>100.8</v>
      </c>
      <c r="J4000">
        <v>2</v>
      </c>
      <c r="K4000">
        <v>21.42</v>
      </c>
    </row>
    <row r="4001" spans="1:11" ht="16.5" x14ac:dyDescent="0.3">
      <c r="A4001" s="1">
        <v>42359</v>
      </c>
      <c r="B4001" s="5">
        <f>YEAR(Table1[[#This Row],[Order Date]])</f>
        <v>2015</v>
      </c>
      <c r="C4001" s="5">
        <f>MONTH(Table1[[#This Row],[Order Date]])</f>
        <v>12</v>
      </c>
      <c r="D4001" t="s">
        <v>503</v>
      </c>
      <c r="E4001" t="s">
        <v>164</v>
      </c>
      <c r="F4001" t="s">
        <v>34</v>
      </c>
      <c r="G4001" t="s">
        <v>145</v>
      </c>
      <c r="H4001" t="s">
        <v>501</v>
      </c>
      <c r="I4001">
        <v>1618.37</v>
      </c>
      <c r="J4001">
        <v>13</v>
      </c>
      <c r="K4001">
        <v>356.04</v>
      </c>
    </row>
    <row r="4002" spans="1:11" ht="16.5" x14ac:dyDescent="0.3">
      <c r="A4002" s="1">
        <v>42359</v>
      </c>
      <c r="B4002" s="5">
        <f>YEAR(Table1[[#This Row],[Order Date]])</f>
        <v>2015</v>
      </c>
      <c r="C4002" s="5">
        <f>MONTH(Table1[[#This Row],[Order Date]])</f>
        <v>12</v>
      </c>
      <c r="D4002" t="s">
        <v>503</v>
      </c>
      <c r="E4002" t="s">
        <v>164</v>
      </c>
      <c r="F4002" t="s">
        <v>39</v>
      </c>
      <c r="G4002" t="s">
        <v>52</v>
      </c>
      <c r="H4002" t="s">
        <v>1849</v>
      </c>
      <c r="I4002">
        <v>99.6</v>
      </c>
      <c r="J4002">
        <v>1</v>
      </c>
      <c r="K4002">
        <v>36.85</v>
      </c>
    </row>
    <row r="4003" spans="1:11" ht="16.5" x14ac:dyDescent="0.3">
      <c r="A4003" s="1">
        <v>42359</v>
      </c>
      <c r="B4003" s="5">
        <f>YEAR(Table1[[#This Row],[Order Date]])</f>
        <v>2015</v>
      </c>
      <c r="C4003" s="5">
        <f>MONTH(Table1[[#This Row],[Order Date]])</f>
        <v>12</v>
      </c>
      <c r="D4003" t="s">
        <v>2407</v>
      </c>
      <c r="E4003" t="s">
        <v>278</v>
      </c>
      <c r="F4003" t="s">
        <v>11</v>
      </c>
      <c r="G4003" t="s">
        <v>92</v>
      </c>
      <c r="H4003" t="s">
        <v>333</v>
      </c>
      <c r="I4003">
        <v>60.98</v>
      </c>
      <c r="J4003">
        <v>7</v>
      </c>
      <c r="K4003">
        <v>4.57</v>
      </c>
    </row>
    <row r="4004" spans="1:11" ht="16.5" x14ac:dyDescent="0.3">
      <c r="A4004" s="1">
        <v>42359</v>
      </c>
      <c r="B4004" s="5">
        <f>YEAR(Table1[[#This Row],[Order Date]])</f>
        <v>2015</v>
      </c>
      <c r="C4004" s="5">
        <f>MONTH(Table1[[#This Row],[Order Date]])</f>
        <v>12</v>
      </c>
      <c r="D4004" t="s">
        <v>1475</v>
      </c>
      <c r="E4004" t="s">
        <v>245</v>
      </c>
      <c r="F4004" t="s">
        <v>39</v>
      </c>
      <c r="G4004" t="s">
        <v>40</v>
      </c>
      <c r="H4004" t="s">
        <v>2408</v>
      </c>
      <c r="I4004">
        <v>47.98</v>
      </c>
      <c r="J4004">
        <v>3</v>
      </c>
      <c r="K4004">
        <v>4.8</v>
      </c>
    </row>
    <row r="4005" spans="1:11" ht="16.5" x14ac:dyDescent="0.3">
      <c r="A4005" s="1">
        <v>42359</v>
      </c>
      <c r="B4005" s="5">
        <f>YEAR(Table1[[#This Row],[Order Date]])</f>
        <v>2015</v>
      </c>
      <c r="C4005" s="5">
        <f>MONTH(Table1[[#This Row],[Order Date]])</f>
        <v>12</v>
      </c>
      <c r="D4005" t="s">
        <v>983</v>
      </c>
      <c r="E4005" t="s">
        <v>123</v>
      </c>
      <c r="F4005" t="s">
        <v>39</v>
      </c>
      <c r="G4005" t="s">
        <v>52</v>
      </c>
      <c r="H4005" t="s">
        <v>1047</v>
      </c>
      <c r="I4005">
        <v>50.88</v>
      </c>
      <c r="J4005">
        <v>6</v>
      </c>
      <c r="K4005">
        <v>14.63</v>
      </c>
    </row>
    <row r="4006" spans="1:11" ht="16.5" x14ac:dyDescent="0.3">
      <c r="A4006" s="1">
        <v>42359</v>
      </c>
      <c r="B4006" s="5">
        <f>YEAR(Table1[[#This Row],[Order Date]])</f>
        <v>2015</v>
      </c>
      <c r="C4006" s="5">
        <f>MONTH(Table1[[#This Row],[Order Date]])</f>
        <v>12</v>
      </c>
      <c r="D4006" t="s">
        <v>983</v>
      </c>
      <c r="E4006" t="s">
        <v>123</v>
      </c>
      <c r="F4006" t="s">
        <v>11</v>
      </c>
      <c r="G4006" t="s">
        <v>63</v>
      </c>
      <c r="H4006" t="s">
        <v>2409</v>
      </c>
      <c r="I4006">
        <v>27.31</v>
      </c>
      <c r="J4006">
        <v>2</v>
      </c>
      <c r="K4006">
        <v>9.2200000000000006</v>
      </c>
    </row>
    <row r="4007" spans="1:11" ht="16.5" x14ac:dyDescent="0.3">
      <c r="A4007" s="1">
        <v>42359</v>
      </c>
      <c r="B4007" s="5">
        <f>YEAR(Table1[[#This Row],[Order Date]])</f>
        <v>2015</v>
      </c>
      <c r="C4007" s="5">
        <f>MONTH(Table1[[#This Row],[Order Date]])</f>
        <v>12</v>
      </c>
      <c r="D4007" t="s">
        <v>1631</v>
      </c>
      <c r="E4007" t="s">
        <v>78</v>
      </c>
      <c r="F4007" t="s">
        <v>11</v>
      </c>
      <c r="G4007" t="s">
        <v>24</v>
      </c>
      <c r="H4007" t="s">
        <v>844</v>
      </c>
      <c r="I4007">
        <v>3.01</v>
      </c>
      <c r="J4007">
        <v>2</v>
      </c>
      <c r="K4007">
        <v>0.34</v>
      </c>
    </row>
    <row r="4008" spans="1:11" ht="16.5" x14ac:dyDescent="0.3">
      <c r="A4008" s="1">
        <v>42359</v>
      </c>
      <c r="B4008" s="5">
        <f>YEAR(Table1[[#This Row],[Order Date]])</f>
        <v>2015</v>
      </c>
      <c r="C4008" s="5">
        <f>MONTH(Table1[[#This Row],[Order Date]])</f>
        <v>12</v>
      </c>
      <c r="D4008" t="s">
        <v>1223</v>
      </c>
      <c r="E4008" t="s">
        <v>15</v>
      </c>
      <c r="F4008" t="s">
        <v>39</v>
      </c>
      <c r="G4008" t="s">
        <v>302</v>
      </c>
      <c r="H4008" t="s">
        <v>1399</v>
      </c>
      <c r="I4008">
        <v>600.53</v>
      </c>
      <c r="J4008">
        <v>2</v>
      </c>
      <c r="K4008">
        <v>137.26</v>
      </c>
    </row>
    <row r="4009" spans="1:11" ht="16.5" x14ac:dyDescent="0.3">
      <c r="A4009" s="1">
        <v>42359</v>
      </c>
      <c r="B4009" s="5">
        <f>YEAR(Table1[[#This Row],[Order Date]])</f>
        <v>2015</v>
      </c>
      <c r="C4009" s="5">
        <f>MONTH(Table1[[#This Row],[Order Date]])</f>
        <v>12</v>
      </c>
      <c r="D4009" t="s">
        <v>1223</v>
      </c>
      <c r="E4009" t="s">
        <v>15</v>
      </c>
      <c r="F4009" t="s">
        <v>11</v>
      </c>
      <c r="G4009" t="s">
        <v>24</v>
      </c>
      <c r="H4009" t="s">
        <v>2058</v>
      </c>
      <c r="I4009">
        <v>59.9</v>
      </c>
      <c r="J4009">
        <v>2</v>
      </c>
      <c r="K4009">
        <v>14.23</v>
      </c>
    </row>
    <row r="4010" spans="1:11" ht="16.5" x14ac:dyDescent="0.3">
      <c r="A4010" s="1">
        <v>42359</v>
      </c>
      <c r="B4010" s="5">
        <f>YEAR(Table1[[#This Row],[Order Date]])</f>
        <v>2015</v>
      </c>
      <c r="C4010" s="5">
        <f>MONTH(Table1[[#This Row],[Order Date]])</f>
        <v>12</v>
      </c>
      <c r="D4010" t="s">
        <v>1223</v>
      </c>
      <c r="E4010" t="s">
        <v>15</v>
      </c>
      <c r="F4010" t="s">
        <v>39</v>
      </c>
      <c r="G4010" t="s">
        <v>52</v>
      </c>
      <c r="H4010" t="s">
        <v>1849</v>
      </c>
      <c r="I4010">
        <v>637.44000000000005</v>
      </c>
      <c r="J4010">
        <v>8</v>
      </c>
      <c r="K4010">
        <v>135.46</v>
      </c>
    </row>
    <row r="4011" spans="1:11" ht="16.5" x14ac:dyDescent="0.3">
      <c r="A4011" s="1">
        <v>42359</v>
      </c>
      <c r="B4011" s="5">
        <f>YEAR(Table1[[#This Row],[Order Date]])</f>
        <v>2015</v>
      </c>
      <c r="C4011" s="5">
        <f>MONTH(Table1[[#This Row],[Order Date]])</f>
        <v>12</v>
      </c>
      <c r="D4011" t="s">
        <v>1223</v>
      </c>
      <c r="E4011" t="s">
        <v>15</v>
      </c>
      <c r="F4011" t="s">
        <v>34</v>
      </c>
      <c r="G4011" t="s">
        <v>47</v>
      </c>
      <c r="H4011" t="s">
        <v>920</v>
      </c>
      <c r="I4011">
        <v>51.76</v>
      </c>
      <c r="J4011">
        <v>3</v>
      </c>
      <c r="K4011">
        <v>-33.64</v>
      </c>
    </row>
    <row r="4012" spans="1:11" ht="16.5" x14ac:dyDescent="0.3">
      <c r="A4012" s="1">
        <v>42360</v>
      </c>
      <c r="B4012" s="5">
        <f>YEAR(Table1[[#This Row],[Order Date]])</f>
        <v>2015</v>
      </c>
      <c r="C4012" s="5">
        <f>MONTH(Table1[[#This Row],[Order Date]])</f>
        <v>12</v>
      </c>
      <c r="D4012" t="s">
        <v>569</v>
      </c>
      <c r="E4012" t="s">
        <v>157</v>
      </c>
      <c r="F4012" t="s">
        <v>11</v>
      </c>
      <c r="G4012" t="s">
        <v>24</v>
      </c>
      <c r="H4012" t="s">
        <v>2201</v>
      </c>
      <c r="I4012">
        <v>17.12</v>
      </c>
      <c r="J4012">
        <v>4</v>
      </c>
      <c r="K4012">
        <v>4.96</v>
      </c>
    </row>
    <row r="4013" spans="1:11" ht="16.5" x14ac:dyDescent="0.3">
      <c r="A4013" s="1">
        <v>42360</v>
      </c>
      <c r="B4013" s="5">
        <f>YEAR(Table1[[#This Row],[Order Date]])</f>
        <v>2015</v>
      </c>
      <c r="C4013" s="5">
        <f>MONTH(Table1[[#This Row],[Order Date]])</f>
        <v>12</v>
      </c>
      <c r="D4013" t="s">
        <v>1688</v>
      </c>
      <c r="E4013" t="s">
        <v>23</v>
      </c>
      <c r="F4013" t="s">
        <v>11</v>
      </c>
      <c r="G4013" t="s">
        <v>18</v>
      </c>
      <c r="H4013" t="s">
        <v>1965</v>
      </c>
      <c r="I4013">
        <v>33.57</v>
      </c>
      <c r="J4013">
        <v>2</v>
      </c>
      <c r="K4013">
        <v>1.68</v>
      </c>
    </row>
    <row r="4014" spans="1:11" ht="16.5" x14ac:dyDescent="0.3">
      <c r="A4014" s="1">
        <v>42360</v>
      </c>
      <c r="B4014" s="5">
        <f>YEAR(Table1[[#This Row],[Order Date]])</f>
        <v>2015</v>
      </c>
      <c r="C4014" s="5">
        <f>MONTH(Table1[[#This Row],[Order Date]])</f>
        <v>12</v>
      </c>
      <c r="D4014" t="s">
        <v>1688</v>
      </c>
      <c r="E4014" t="s">
        <v>23</v>
      </c>
      <c r="F4014" t="s">
        <v>34</v>
      </c>
      <c r="G4014" t="s">
        <v>35</v>
      </c>
      <c r="H4014" t="s">
        <v>235</v>
      </c>
      <c r="I4014">
        <v>422.63</v>
      </c>
      <c r="J4014">
        <v>7</v>
      </c>
      <c r="K4014">
        <v>0</v>
      </c>
    </row>
    <row r="4015" spans="1:11" ht="16.5" x14ac:dyDescent="0.3">
      <c r="A4015" s="1">
        <v>42361</v>
      </c>
      <c r="B4015" s="5">
        <f>YEAR(Table1[[#This Row],[Order Date]])</f>
        <v>2015</v>
      </c>
      <c r="C4015" s="5">
        <f>MONTH(Table1[[#This Row],[Order Date]])</f>
        <v>12</v>
      </c>
      <c r="D4015" t="s">
        <v>156</v>
      </c>
      <c r="E4015" t="s">
        <v>55</v>
      </c>
      <c r="F4015" t="s">
        <v>11</v>
      </c>
      <c r="G4015" t="s">
        <v>92</v>
      </c>
      <c r="H4015" t="s">
        <v>1820</v>
      </c>
      <c r="I4015">
        <v>194.32</v>
      </c>
      <c r="J4015">
        <v>4</v>
      </c>
      <c r="K4015">
        <v>56.35</v>
      </c>
    </row>
    <row r="4016" spans="1:11" ht="16.5" x14ac:dyDescent="0.3">
      <c r="A4016" s="1">
        <v>42362</v>
      </c>
      <c r="B4016" s="5">
        <f>YEAR(Table1[[#This Row],[Order Date]])</f>
        <v>2015</v>
      </c>
      <c r="C4016" s="5">
        <f>MONTH(Table1[[#This Row],[Order Date]])</f>
        <v>12</v>
      </c>
      <c r="D4016" t="s">
        <v>1752</v>
      </c>
      <c r="E4016" t="s">
        <v>78</v>
      </c>
      <c r="F4016" t="s">
        <v>11</v>
      </c>
      <c r="G4016" t="s">
        <v>43</v>
      </c>
      <c r="H4016" t="s">
        <v>1561</v>
      </c>
      <c r="I4016">
        <v>5.58</v>
      </c>
      <c r="J4016">
        <v>2</v>
      </c>
      <c r="K4016">
        <v>1.81</v>
      </c>
    </row>
    <row r="4017" spans="1:11" ht="16.5" x14ac:dyDescent="0.3">
      <c r="A4017" s="1">
        <v>42362</v>
      </c>
      <c r="B4017" s="5">
        <f>YEAR(Table1[[#This Row],[Order Date]])</f>
        <v>2015</v>
      </c>
      <c r="C4017" s="5">
        <f>MONTH(Table1[[#This Row],[Order Date]])</f>
        <v>12</v>
      </c>
      <c r="D4017" t="s">
        <v>1752</v>
      </c>
      <c r="E4017" t="s">
        <v>78</v>
      </c>
      <c r="F4017" t="s">
        <v>11</v>
      </c>
      <c r="G4017" t="s">
        <v>12</v>
      </c>
      <c r="H4017" t="s">
        <v>1354</v>
      </c>
      <c r="I4017">
        <v>22.7</v>
      </c>
      <c r="J4017">
        <v>6</v>
      </c>
      <c r="K4017">
        <v>8.23</v>
      </c>
    </row>
    <row r="4018" spans="1:11" ht="16.5" x14ac:dyDescent="0.3">
      <c r="A4018" s="1">
        <v>42362</v>
      </c>
      <c r="B4018" s="5">
        <f>YEAR(Table1[[#This Row],[Order Date]])</f>
        <v>2015</v>
      </c>
      <c r="C4018" s="5">
        <f>MONTH(Table1[[#This Row],[Order Date]])</f>
        <v>12</v>
      </c>
      <c r="D4018" t="s">
        <v>1752</v>
      </c>
      <c r="E4018" t="s">
        <v>78</v>
      </c>
      <c r="F4018" t="s">
        <v>11</v>
      </c>
      <c r="G4018" t="s">
        <v>20</v>
      </c>
      <c r="H4018" t="s">
        <v>469</v>
      </c>
      <c r="I4018">
        <v>19.78</v>
      </c>
      <c r="J4018">
        <v>4</v>
      </c>
      <c r="K4018">
        <v>-13.84</v>
      </c>
    </row>
    <row r="4019" spans="1:11" ht="16.5" x14ac:dyDescent="0.3">
      <c r="A4019" s="1">
        <v>42362</v>
      </c>
      <c r="B4019" s="5">
        <f>YEAR(Table1[[#This Row],[Order Date]])</f>
        <v>2015</v>
      </c>
      <c r="C4019" s="5">
        <f>MONTH(Table1[[#This Row],[Order Date]])</f>
        <v>12</v>
      </c>
      <c r="D4019" t="s">
        <v>1752</v>
      </c>
      <c r="E4019" t="s">
        <v>78</v>
      </c>
      <c r="F4019" t="s">
        <v>34</v>
      </c>
      <c r="G4019" t="s">
        <v>47</v>
      </c>
      <c r="H4019" t="s">
        <v>2009</v>
      </c>
      <c r="I4019">
        <v>72.7</v>
      </c>
      <c r="J4019">
        <v>4</v>
      </c>
      <c r="K4019">
        <v>19.079999999999998</v>
      </c>
    </row>
    <row r="4020" spans="1:11" ht="16.5" x14ac:dyDescent="0.3">
      <c r="A4020" s="1">
        <v>42362</v>
      </c>
      <c r="B4020" s="5">
        <f>YEAR(Table1[[#This Row],[Order Date]])</f>
        <v>2015</v>
      </c>
      <c r="C4020" s="5">
        <f>MONTH(Table1[[#This Row],[Order Date]])</f>
        <v>12</v>
      </c>
      <c r="D4020" t="s">
        <v>1752</v>
      </c>
      <c r="E4020" t="s">
        <v>78</v>
      </c>
      <c r="F4020" t="s">
        <v>39</v>
      </c>
      <c r="G4020" t="s">
        <v>302</v>
      </c>
      <c r="H4020" t="s">
        <v>345</v>
      </c>
      <c r="I4020">
        <v>479.99</v>
      </c>
      <c r="J4020">
        <v>4</v>
      </c>
      <c r="K4020">
        <v>-383.99</v>
      </c>
    </row>
    <row r="4021" spans="1:11" ht="16.5" x14ac:dyDescent="0.3">
      <c r="A4021" s="1">
        <v>42362</v>
      </c>
      <c r="B4021" s="5">
        <f>YEAR(Table1[[#This Row],[Order Date]])</f>
        <v>2015</v>
      </c>
      <c r="C4021" s="5">
        <f>MONTH(Table1[[#This Row],[Order Date]])</f>
        <v>12</v>
      </c>
      <c r="D4021" t="s">
        <v>1752</v>
      </c>
      <c r="E4021" t="s">
        <v>78</v>
      </c>
      <c r="F4021" t="s">
        <v>11</v>
      </c>
      <c r="G4021" t="s">
        <v>24</v>
      </c>
      <c r="H4021" t="s">
        <v>2410</v>
      </c>
      <c r="I4021">
        <v>27.17</v>
      </c>
      <c r="J4021">
        <v>2</v>
      </c>
      <c r="K4021">
        <v>2.72</v>
      </c>
    </row>
    <row r="4022" spans="1:11" ht="16.5" x14ac:dyDescent="0.3">
      <c r="A4022" s="1">
        <v>42362</v>
      </c>
      <c r="B4022" s="5">
        <f>YEAR(Table1[[#This Row],[Order Date]])</f>
        <v>2015</v>
      </c>
      <c r="C4022" s="5">
        <f>MONTH(Table1[[#This Row],[Order Date]])</f>
        <v>12</v>
      </c>
      <c r="D4022" t="s">
        <v>2053</v>
      </c>
      <c r="E4022" t="s">
        <v>149</v>
      </c>
      <c r="F4022" t="s">
        <v>11</v>
      </c>
      <c r="G4022" t="s">
        <v>12</v>
      </c>
      <c r="H4022" t="s">
        <v>306</v>
      </c>
      <c r="I4022">
        <v>132.79</v>
      </c>
      <c r="J4022">
        <v>7</v>
      </c>
      <c r="K4022">
        <v>63.74</v>
      </c>
    </row>
    <row r="4023" spans="1:11" ht="16.5" x14ac:dyDescent="0.3">
      <c r="A4023" s="1">
        <v>42362</v>
      </c>
      <c r="B4023" s="5">
        <f>YEAR(Table1[[#This Row],[Order Date]])</f>
        <v>2015</v>
      </c>
      <c r="C4023" s="5">
        <f>MONTH(Table1[[#This Row],[Order Date]])</f>
        <v>12</v>
      </c>
      <c r="D4023" t="s">
        <v>2053</v>
      </c>
      <c r="E4023" t="s">
        <v>149</v>
      </c>
      <c r="F4023" t="s">
        <v>11</v>
      </c>
      <c r="G4023" t="s">
        <v>12</v>
      </c>
      <c r="H4023" t="s">
        <v>328</v>
      </c>
      <c r="I4023">
        <v>12.96</v>
      </c>
      <c r="J4023">
        <v>2</v>
      </c>
      <c r="K4023">
        <v>6.22</v>
      </c>
    </row>
    <row r="4024" spans="1:11" ht="16.5" x14ac:dyDescent="0.3">
      <c r="A4024" s="1">
        <v>42362</v>
      </c>
      <c r="B4024" s="5">
        <f>YEAR(Table1[[#This Row],[Order Date]])</f>
        <v>2015</v>
      </c>
      <c r="C4024" s="5">
        <f>MONTH(Table1[[#This Row],[Order Date]])</f>
        <v>12</v>
      </c>
      <c r="D4024" t="s">
        <v>2053</v>
      </c>
      <c r="E4024" t="s">
        <v>149</v>
      </c>
      <c r="F4024" t="s">
        <v>11</v>
      </c>
      <c r="G4024" t="s">
        <v>16</v>
      </c>
      <c r="H4024" t="s">
        <v>1430</v>
      </c>
      <c r="I4024">
        <v>21.56</v>
      </c>
      <c r="J4024">
        <v>7</v>
      </c>
      <c r="K4024">
        <v>10.35</v>
      </c>
    </row>
    <row r="4025" spans="1:11" ht="16.5" x14ac:dyDescent="0.3">
      <c r="A4025" s="1">
        <v>42362</v>
      </c>
      <c r="B4025" s="5">
        <f>YEAR(Table1[[#This Row],[Order Date]])</f>
        <v>2015</v>
      </c>
      <c r="C4025" s="5">
        <f>MONTH(Table1[[#This Row],[Order Date]])</f>
        <v>12</v>
      </c>
      <c r="D4025" t="s">
        <v>2411</v>
      </c>
      <c r="E4025" t="s">
        <v>278</v>
      </c>
      <c r="F4025" t="s">
        <v>34</v>
      </c>
      <c r="G4025" t="s">
        <v>74</v>
      </c>
      <c r="H4025" t="s">
        <v>1872</v>
      </c>
      <c r="I4025">
        <v>590.05999999999995</v>
      </c>
      <c r="J4025">
        <v>7</v>
      </c>
      <c r="K4025">
        <v>-786.74</v>
      </c>
    </row>
    <row r="4026" spans="1:11" ht="16.5" x14ac:dyDescent="0.3">
      <c r="A4026" s="1">
        <v>42362</v>
      </c>
      <c r="B4026" s="5">
        <f>YEAR(Table1[[#This Row],[Order Date]])</f>
        <v>2015</v>
      </c>
      <c r="C4026" s="5">
        <f>MONTH(Table1[[#This Row],[Order Date]])</f>
        <v>12</v>
      </c>
      <c r="D4026" t="s">
        <v>2411</v>
      </c>
      <c r="E4026" t="s">
        <v>278</v>
      </c>
      <c r="F4026" t="s">
        <v>11</v>
      </c>
      <c r="G4026" t="s">
        <v>24</v>
      </c>
      <c r="H4026" t="s">
        <v>885</v>
      </c>
      <c r="I4026">
        <v>14.04</v>
      </c>
      <c r="J4026">
        <v>3</v>
      </c>
      <c r="K4026">
        <v>1.58</v>
      </c>
    </row>
    <row r="4027" spans="1:11" ht="16.5" x14ac:dyDescent="0.3">
      <c r="A4027" s="1">
        <v>42362</v>
      </c>
      <c r="B4027" s="5">
        <f>YEAR(Table1[[#This Row],[Order Date]])</f>
        <v>2015</v>
      </c>
      <c r="C4027" s="5">
        <f>MONTH(Table1[[#This Row],[Order Date]])</f>
        <v>12</v>
      </c>
      <c r="D4027" t="s">
        <v>1258</v>
      </c>
      <c r="E4027" t="s">
        <v>95</v>
      </c>
      <c r="F4027" t="s">
        <v>11</v>
      </c>
      <c r="G4027" t="s">
        <v>12</v>
      </c>
      <c r="H4027" t="s">
        <v>1832</v>
      </c>
      <c r="I4027">
        <v>106.23</v>
      </c>
      <c r="J4027">
        <v>7</v>
      </c>
      <c r="K4027">
        <v>37.18</v>
      </c>
    </row>
    <row r="4028" spans="1:11" ht="16.5" x14ac:dyDescent="0.3">
      <c r="A4028" s="1">
        <v>42362</v>
      </c>
      <c r="B4028" s="5">
        <f>YEAR(Table1[[#This Row],[Order Date]])</f>
        <v>2015</v>
      </c>
      <c r="C4028" s="5">
        <f>MONTH(Table1[[#This Row],[Order Date]])</f>
        <v>12</v>
      </c>
      <c r="D4028" t="s">
        <v>1258</v>
      </c>
      <c r="E4028" t="s">
        <v>95</v>
      </c>
      <c r="F4028" t="s">
        <v>39</v>
      </c>
      <c r="G4028" t="s">
        <v>40</v>
      </c>
      <c r="H4028" t="s">
        <v>1708</v>
      </c>
      <c r="I4028">
        <v>111.98</v>
      </c>
      <c r="J4028">
        <v>2</v>
      </c>
      <c r="K4028">
        <v>11.2</v>
      </c>
    </row>
    <row r="4029" spans="1:11" ht="16.5" x14ac:dyDescent="0.3">
      <c r="A4029" s="1">
        <v>42362</v>
      </c>
      <c r="B4029" s="5">
        <f>YEAR(Table1[[#This Row],[Order Date]])</f>
        <v>2015</v>
      </c>
      <c r="C4029" s="5">
        <f>MONTH(Table1[[#This Row],[Order Date]])</f>
        <v>12</v>
      </c>
      <c r="D4029" t="s">
        <v>1258</v>
      </c>
      <c r="E4029" t="s">
        <v>95</v>
      </c>
      <c r="F4029" t="s">
        <v>34</v>
      </c>
      <c r="G4029" t="s">
        <v>47</v>
      </c>
      <c r="H4029" t="s">
        <v>2302</v>
      </c>
      <c r="I4029">
        <v>7.71</v>
      </c>
      <c r="J4029">
        <v>2</v>
      </c>
      <c r="K4029">
        <v>1.74</v>
      </c>
    </row>
    <row r="4030" spans="1:11" ht="16.5" x14ac:dyDescent="0.3">
      <c r="A4030" s="1">
        <v>42362</v>
      </c>
      <c r="B4030" s="5">
        <f>YEAR(Table1[[#This Row],[Order Date]])</f>
        <v>2015</v>
      </c>
      <c r="C4030" s="5">
        <f>MONTH(Table1[[#This Row],[Order Date]])</f>
        <v>12</v>
      </c>
      <c r="D4030" t="s">
        <v>1688</v>
      </c>
      <c r="E4030" t="s">
        <v>95</v>
      </c>
      <c r="F4030" t="s">
        <v>34</v>
      </c>
      <c r="G4030" t="s">
        <v>35</v>
      </c>
      <c r="H4030" t="s">
        <v>1237</v>
      </c>
      <c r="I4030">
        <v>883.84</v>
      </c>
      <c r="J4030">
        <v>4</v>
      </c>
      <c r="K4030">
        <v>99.43</v>
      </c>
    </row>
    <row r="4031" spans="1:11" ht="16.5" x14ac:dyDescent="0.3">
      <c r="A4031" s="1">
        <v>42362</v>
      </c>
      <c r="B4031" s="5">
        <f>YEAR(Table1[[#This Row],[Order Date]])</f>
        <v>2015</v>
      </c>
      <c r="C4031" s="5">
        <f>MONTH(Table1[[#This Row],[Order Date]])</f>
        <v>12</v>
      </c>
      <c r="D4031" t="s">
        <v>1254</v>
      </c>
      <c r="E4031" t="s">
        <v>27</v>
      </c>
      <c r="F4031" t="s">
        <v>11</v>
      </c>
      <c r="G4031" t="s">
        <v>20</v>
      </c>
      <c r="H4031" t="s">
        <v>428</v>
      </c>
      <c r="I4031">
        <v>19.940000000000001</v>
      </c>
      <c r="J4031">
        <v>4</v>
      </c>
      <c r="K4031">
        <v>7.23</v>
      </c>
    </row>
    <row r="4032" spans="1:11" ht="16.5" x14ac:dyDescent="0.3">
      <c r="A4032" s="1">
        <v>42362</v>
      </c>
      <c r="B4032" s="5">
        <f>YEAR(Table1[[#This Row],[Order Date]])</f>
        <v>2015</v>
      </c>
      <c r="C4032" s="5">
        <f>MONTH(Table1[[#This Row],[Order Date]])</f>
        <v>12</v>
      </c>
      <c r="D4032" t="s">
        <v>1254</v>
      </c>
      <c r="E4032" t="s">
        <v>27</v>
      </c>
      <c r="F4032" t="s">
        <v>11</v>
      </c>
      <c r="G4032" t="s">
        <v>43</v>
      </c>
      <c r="H4032" t="s">
        <v>1109</v>
      </c>
      <c r="I4032">
        <v>45.92</v>
      </c>
      <c r="J4032">
        <v>4</v>
      </c>
      <c r="K4032">
        <v>21.58</v>
      </c>
    </row>
    <row r="4033" spans="1:11" ht="16.5" x14ac:dyDescent="0.3">
      <c r="A4033" s="1">
        <v>42362</v>
      </c>
      <c r="B4033" s="5">
        <f>YEAR(Table1[[#This Row],[Order Date]])</f>
        <v>2015</v>
      </c>
      <c r="C4033" s="5">
        <f>MONTH(Table1[[#This Row],[Order Date]])</f>
        <v>12</v>
      </c>
      <c r="D4033" t="s">
        <v>992</v>
      </c>
      <c r="E4033" t="s">
        <v>186</v>
      </c>
      <c r="F4033" t="s">
        <v>34</v>
      </c>
      <c r="G4033" t="s">
        <v>47</v>
      </c>
      <c r="H4033" t="s">
        <v>2303</v>
      </c>
      <c r="I4033">
        <v>9.68</v>
      </c>
      <c r="J4033">
        <v>2</v>
      </c>
      <c r="K4033">
        <v>3.78</v>
      </c>
    </row>
    <row r="4034" spans="1:11" ht="16.5" x14ac:dyDescent="0.3">
      <c r="A4034" s="1">
        <v>42362</v>
      </c>
      <c r="B4034" s="5">
        <f>YEAR(Table1[[#This Row],[Order Date]])</f>
        <v>2015</v>
      </c>
      <c r="C4034" s="5">
        <f>MONTH(Table1[[#This Row],[Order Date]])</f>
        <v>12</v>
      </c>
      <c r="D4034" t="s">
        <v>992</v>
      </c>
      <c r="E4034" t="s">
        <v>186</v>
      </c>
      <c r="F4034" t="s">
        <v>39</v>
      </c>
      <c r="G4034" t="s">
        <v>603</v>
      </c>
      <c r="H4034" t="s">
        <v>1938</v>
      </c>
      <c r="I4034">
        <v>4899.93</v>
      </c>
      <c r="J4034">
        <v>7</v>
      </c>
      <c r="K4034">
        <v>2302.9699999999998</v>
      </c>
    </row>
    <row r="4035" spans="1:11" ht="16.5" x14ac:dyDescent="0.3">
      <c r="A4035" s="1">
        <v>42363</v>
      </c>
      <c r="B4035" s="5">
        <f>YEAR(Table1[[#This Row],[Order Date]])</f>
        <v>2015</v>
      </c>
      <c r="C4035" s="5">
        <f>MONTH(Table1[[#This Row],[Order Date]])</f>
        <v>12</v>
      </c>
      <c r="D4035" t="s">
        <v>1635</v>
      </c>
      <c r="E4035" t="s">
        <v>23</v>
      </c>
      <c r="F4035" t="s">
        <v>34</v>
      </c>
      <c r="G4035" t="s">
        <v>47</v>
      </c>
      <c r="H4035" t="s">
        <v>1554</v>
      </c>
      <c r="I4035">
        <v>547.14</v>
      </c>
      <c r="J4035">
        <v>4</v>
      </c>
      <c r="K4035">
        <v>-68.39</v>
      </c>
    </row>
    <row r="4036" spans="1:11" ht="16.5" x14ac:dyDescent="0.3">
      <c r="A4036" s="1">
        <v>42363</v>
      </c>
      <c r="B4036" s="5">
        <f>YEAR(Table1[[#This Row],[Order Date]])</f>
        <v>2015</v>
      </c>
      <c r="C4036" s="5">
        <f>MONTH(Table1[[#This Row],[Order Date]])</f>
        <v>12</v>
      </c>
      <c r="D4036" t="s">
        <v>1084</v>
      </c>
      <c r="E4036" t="s">
        <v>120</v>
      </c>
      <c r="F4036" t="s">
        <v>11</v>
      </c>
      <c r="G4036" t="s">
        <v>16</v>
      </c>
      <c r="H4036" t="s">
        <v>2210</v>
      </c>
      <c r="I4036">
        <v>9.2200000000000006</v>
      </c>
      <c r="J4036">
        <v>4</v>
      </c>
      <c r="K4036">
        <v>3.34</v>
      </c>
    </row>
    <row r="4037" spans="1:11" ht="16.5" x14ac:dyDescent="0.3">
      <c r="A4037" s="1">
        <v>42363</v>
      </c>
      <c r="B4037" s="5">
        <f>YEAR(Table1[[#This Row],[Order Date]])</f>
        <v>2015</v>
      </c>
      <c r="C4037" s="5">
        <f>MONTH(Table1[[#This Row],[Order Date]])</f>
        <v>12</v>
      </c>
      <c r="D4037" t="s">
        <v>1084</v>
      </c>
      <c r="E4037" t="s">
        <v>120</v>
      </c>
      <c r="F4037" t="s">
        <v>11</v>
      </c>
      <c r="G4037" t="s">
        <v>12</v>
      </c>
      <c r="H4037" t="s">
        <v>2195</v>
      </c>
      <c r="I4037">
        <v>10.37</v>
      </c>
      <c r="J4037">
        <v>2</v>
      </c>
      <c r="K4037">
        <v>3.63</v>
      </c>
    </row>
    <row r="4038" spans="1:11" ht="16.5" x14ac:dyDescent="0.3">
      <c r="A4038" s="1">
        <v>42363</v>
      </c>
      <c r="B4038" s="5">
        <f>YEAR(Table1[[#This Row],[Order Date]])</f>
        <v>2015</v>
      </c>
      <c r="C4038" s="5">
        <f>MONTH(Table1[[#This Row],[Order Date]])</f>
        <v>12</v>
      </c>
      <c r="D4038" t="s">
        <v>2412</v>
      </c>
      <c r="E4038" t="s">
        <v>110</v>
      </c>
      <c r="F4038" t="s">
        <v>39</v>
      </c>
      <c r="G4038" t="s">
        <v>40</v>
      </c>
      <c r="H4038" t="s">
        <v>901</v>
      </c>
      <c r="I4038">
        <v>73.98</v>
      </c>
      <c r="J4038">
        <v>2</v>
      </c>
      <c r="K4038">
        <v>19.97</v>
      </c>
    </row>
    <row r="4039" spans="1:11" ht="16.5" x14ac:dyDescent="0.3">
      <c r="A4039" s="1">
        <v>42363</v>
      </c>
      <c r="B4039" s="5">
        <f>YEAR(Table1[[#This Row],[Order Date]])</f>
        <v>2015</v>
      </c>
      <c r="C4039" s="5">
        <f>MONTH(Table1[[#This Row],[Order Date]])</f>
        <v>12</v>
      </c>
      <c r="D4039" t="s">
        <v>2412</v>
      </c>
      <c r="E4039" t="s">
        <v>110</v>
      </c>
      <c r="F4039" t="s">
        <v>34</v>
      </c>
      <c r="G4039" t="s">
        <v>74</v>
      </c>
      <c r="H4039" t="s">
        <v>2413</v>
      </c>
      <c r="I4039">
        <v>160.97999999999999</v>
      </c>
      <c r="J4039">
        <v>1</v>
      </c>
      <c r="K4039">
        <v>20.93</v>
      </c>
    </row>
    <row r="4040" spans="1:11" ht="16.5" x14ac:dyDescent="0.3">
      <c r="A4040" s="1">
        <v>42363</v>
      </c>
      <c r="B4040" s="5">
        <f>YEAR(Table1[[#This Row],[Order Date]])</f>
        <v>2015</v>
      </c>
      <c r="C4040" s="5">
        <f>MONTH(Table1[[#This Row],[Order Date]])</f>
        <v>12</v>
      </c>
      <c r="D4040" t="s">
        <v>2412</v>
      </c>
      <c r="E4040" t="s">
        <v>110</v>
      </c>
      <c r="F4040" t="s">
        <v>11</v>
      </c>
      <c r="G4040" t="s">
        <v>12</v>
      </c>
      <c r="H4040" t="s">
        <v>1179</v>
      </c>
      <c r="I4040">
        <v>17.34</v>
      </c>
      <c r="J4040">
        <v>3</v>
      </c>
      <c r="K4040">
        <v>8.5</v>
      </c>
    </row>
    <row r="4041" spans="1:11" ht="16.5" x14ac:dyDescent="0.3">
      <c r="A4041" s="1">
        <v>42363</v>
      </c>
      <c r="B4041" s="5">
        <f>YEAR(Table1[[#This Row],[Order Date]])</f>
        <v>2015</v>
      </c>
      <c r="C4041" s="5">
        <f>MONTH(Table1[[#This Row],[Order Date]])</f>
        <v>12</v>
      </c>
      <c r="D4041" t="s">
        <v>2412</v>
      </c>
      <c r="E4041" t="s">
        <v>110</v>
      </c>
      <c r="F4041" t="s">
        <v>11</v>
      </c>
      <c r="G4041" t="s">
        <v>24</v>
      </c>
      <c r="H4041" t="s">
        <v>103</v>
      </c>
      <c r="I4041">
        <v>3.28</v>
      </c>
      <c r="J4041">
        <v>1</v>
      </c>
      <c r="K4041">
        <v>0.95</v>
      </c>
    </row>
    <row r="4042" spans="1:11" ht="16.5" x14ac:dyDescent="0.3">
      <c r="A4042" s="1">
        <v>42363</v>
      </c>
      <c r="B4042" s="5">
        <f>YEAR(Table1[[#This Row],[Order Date]])</f>
        <v>2015</v>
      </c>
      <c r="C4042" s="5">
        <f>MONTH(Table1[[#This Row],[Order Date]])</f>
        <v>12</v>
      </c>
      <c r="D4042" t="s">
        <v>1332</v>
      </c>
      <c r="E4042" t="s">
        <v>149</v>
      </c>
      <c r="F4042" t="s">
        <v>11</v>
      </c>
      <c r="G4042" t="s">
        <v>92</v>
      </c>
      <c r="H4042" t="s">
        <v>2047</v>
      </c>
      <c r="I4042">
        <v>414.96</v>
      </c>
      <c r="J4042">
        <v>2</v>
      </c>
      <c r="K4042">
        <v>124.49</v>
      </c>
    </row>
    <row r="4043" spans="1:11" ht="16.5" x14ac:dyDescent="0.3">
      <c r="A4043" s="1">
        <v>42363</v>
      </c>
      <c r="B4043" s="5">
        <f>YEAR(Table1[[#This Row],[Order Date]])</f>
        <v>2015</v>
      </c>
      <c r="C4043" s="5">
        <f>MONTH(Table1[[#This Row],[Order Date]])</f>
        <v>12</v>
      </c>
      <c r="D4043" t="s">
        <v>1781</v>
      </c>
      <c r="E4043" t="s">
        <v>27</v>
      </c>
      <c r="F4043" t="s">
        <v>39</v>
      </c>
      <c r="G4043" t="s">
        <v>603</v>
      </c>
      <c r="H4043" t="s">
        <v>604</v>
      </c>
      <c r="I4043">
        <v>1199.96</v>
      </c>
      <c r="J4043">
        <v>5</v>
      </c>
      <c r="K4043">
        <v>224.99</v>
      </c>
    </row>
    <row r="4044" spans="1:11" ht="16.5" x14ac:dyDescent="0.3">
      <c r="A4044" s="1">
        <v>42363</v>
      </c>
      <c r="B4044" s="5">
        <f>YEAR(Table1[[#This Row],[Order Date]])</f>
        <v>2015</v>
      </c>
      <c r="C4044" s="5">
        <f>MONTH(Table1[[#This Row],[Order Date]])</f>
        <v>12</v>
      </c>
      <c r="D4044" t="s">
        <v>1781</v>
      </c>
      <c r="E4044" t="s">
        <v>27</v>
      </c>
      <c r="F4044" t="s">
        <v>11</v>
      </c>
      <c r="G4044" t="s">
        <v>12</v>
      </c>
      <c r="H4044" t="s">
        <v>2141</v>
      </c>
      <c r="I4044">
        <v>12.6</v>
      </c>
      <c r="J4044">
        <v>3</v>
      </c>
      <c r="K4044">
        <v>6.17</v>
      </c>
    </row>
    <row r="4045" spans="1:11" ht="16.5" x14ac:dyDescent="0.3">
      <c r="A4045" s="1">
        <v>42363</v>
      </c>
      <c r="B4045" s="5">
        <f>YEAR(Table1[[#This Row],[Order Date]])</f>
        <v>2015</v>
      </c>
      <c r="C4045" s="5">
        <f>MONTH(Table1[[#This Row],[Order Date]])</f>
        <v>12</v>
      </c>
      <c r="D4045" t="s">
        <v>1781</v>
      </c>
      <c r="E4045" t="s">
        <v>27</v>
      </c>
      <c r="F4045" t="s">
        <v>11</v>
      </c>
      <c r="G4045" t="s">
        <v>12</v>
      </c>
      <c r="H4045" t="s">
        <v>1105</v>
      </c>
      <c r="I4045">
        <v>17.940000000000001</v>
      </c>
      <c r="J4045">
        <v>3</v>
      </c>
      <c r="K4045">
        <v>8.07</v>
      </c>
    </row>
    <row r="4046" spans="1:11" ht="16.5" x14ac:dyDescent="0.3">
      <c r="A4046" s="1">
        <v>42363</v>
      </c>
      <c r="B4046" s="5">
        <f>YEAR(Table1[[#This Row],[Order Date]])</f>
        <v>2015</v>
      </c>
      <c r="C4046" s="5">
        <f>MONTH(Table1[[#This Row],[Order Date]])</f>
        <v>12</v>
      </c>
      <c r="D4046" t="s">
        <v>1138</v>
      </c>
      <c r="E4046" t="s">
        <v>30</v>
      </c>
      <c r="F4046" t="s">
        <v>34</v>
      </c>
      <c r="G4046" t="s">
        <v>47</v>
      </c>
      <c r="H4046" t="s">
        <v>479</v>
      </c>
      <c r="I4046">
        <v>275.88</v>
      </c>
      <c r="J4046">
        <v>6</v>
      </c>
      <c r="K4046">
        <v>46.9</v>
      </c>
    </row>
    <row r="4047" spans="1:11" ht="16.5" x14ac:dyDescent="0.3">
      <c r="A4047" s="1">
        <v>42363</v>
      </c>
      <c r="B4047" s="5">
        <f>YEAR(Table1[[#This Row],[Order Date]])</f>
        <v>2015</v>
      </c>
      <c r="C4047" s="5">
        <f>MONTH(Table1[[#This Row],[Order Date]])</f>
        <v>12</v>
      </c>
      <c r="D4047" t="s">
        <v>1138</v>
      </c>
      <c r="E4047" t="s">
        <v>30</v>
      </c>
      <c r="F4047" t="s">
        <v>11</v>
      </c>
      <c r="G4047" t="s">
        <v>20</v>
      </c>
      <c r="H4047" t="s">
        <v>2155</v>
      </c>
      <c r="I4047">
        <v>157.9</v>
      </c>
      <c r="J4047">
        <v>5</v>
      </c>
      <c r="K4047">
        <v>74.209999999999994</v>
      </c>
    </row>
    <row r="4048" spans="1:11" ht="16.5" x14ac:dyDescent="0.3">
      <c r="A4048" s="1">
        <v>42363</v>
      </c>
      <c r="B4048" s="5">
        <f>YEAR(Table1[[#This Row],[Order Date]])</f>
        <v>2015</v>
      </c>
      <c r="C4048" s="5">
        <f>MONTH(Table1[[#This Row],[Order Date]])</f>
        <v>12</v>
      </c>
      <c r="D4048" t="s">
        <v>749</v>
      </c>
      <c r="E4048" t="s">
        <v>149</v>
      </c>
      <c r="F4048" t="s">
        <v>39</v>
      </c>
      <c r="G4048" t="s">
        <v>52</v>
      </c>
      <c r="H4048" t="s">
        <v>1875</v>
      </c>
      <c r="I4048">
        <v>843.9</v>
      </c>
      <c r="J4048">
        <v>2</v>
      </c>
      <c r="K4048">
        <v>371.32</v>
      </c>
    </row>
    <row r="4049" spans="1:11" ht="16.5" x14ac:dyDescent="0.3">
      <c r="A4049" s="1">
        <v>42363</v>
      </c>
      <c r="B4049" s="5">
        <f>YEAR(Table1[[#This Row],[Order Date]])</f>
        <v>2015</v>
      </c>
      <c r="C4049" s="5">
        <f>MONTH(Table1[[#This Row],[Order Date]])</f>
        <v>12</v>
      </c>
      <c r="D4049" t="s">
        <v>749</v>
      </c>
      <c r="E4049" t="s">
        <v>149</v>
      </c>
      <c r="F4049" t="s">
        <v>34</v>
      </c>
      <c r="G4049" t="s">
        <v>74</v>
      </c>
      <c r="H4049" t="s">
        <v>1872</v>
      </c>
      <c r="I4049">
        <v>449.57</v>
      </c>
      <c r="J4049">
        <v>2</v>
      </c>
      <c r="K4049">
        <v>56.2</v>
      </c>
    </row>
    <row r="4050" spans="1:11" ht="16.5" x14ac:dyDescent="0.3">
      <c r="A4050" s="1">
        <v>42363</v>
      </c>
      <c r="B4050" s="5">
        <f>YEAR(Table1[[#This Row],[Order Date]])</f>
        <v>2015</v>
      </c>
      <c r="C4050" s="5">
        <f>MONTH(Table1[[#This Row],[Order Date]])</f>
        <v>12</v>
      </c>
      <c r="D4050" t="s">
        <v>336</v>
      </c>
      <c r="E4050" t="s">
        <v>27</v>
      </c>
      <c r="F4050" t="s">
        <v>11</v>
      </c>
      <c r="G4050" t="s">
        <v>12</v>
      </c>
      <c r="H4050" t="s">
        <v>679</v>
      </c>
      <c r="I4050">
        <v>9.9600000000000009</v>
      </c>
      <c r="J4050">
        <v>2</v>
      </c>
      <c r="K4050">
        <v>4.88</v>
      </c>
    </row>
    <row r="4051" spans="1:11" ht="16.5" x14ac:dyDescent="0.3">
      <c r="A4051" s="1">
        <v>42364</v>
      </c>
      <c r="B4051" s="5">
        <f>YEAR(Table1[[#This Row],[Order Date]])</f>
        <v>2015</v>
      </c>
      <c r="C4051" s="5">
        <f>MONTH(Table1[[#This Row],[Order Date]])</f>
        <v>12</v>
      </c>
      <c r="D4051" t="s">
        <v>72</v>
      </c>
      <c r="E4051" t="s">
        <v>434</v>
      </c>
      <c r="F4051" t="s">
        <v>11</v>
      </c>
      <c r="G4051" t="s">
        <v>43</v>
      </c>
      <c r="H4051" t="s">
        <v>160</v>
      </c>
      <c r="I4051">
        <v>22.2</v>
      </c>
      <c r="J4051">
        <v>5</v>
      </c>
      <c r="K4051">
        <v>10.43</v>
      </c>
    </row>
    <row r="4052" spans="1:11" ht="16.5" x14ac:dyDescent="0.3">
      <c r="A4052" s="1">
        <v>42364</v>
      </c>
      <c r="B4052" s="5">
        <f>YEAR(Table1[[#This Row],[Order Date]])</f>
        <v>2015</v>
      </c>
      <c r="C4052" s="5">
        <f>MONTH(Table1[[#This Row],[Order Date]])</f>
        <v>12</v>
      </c>
      <c r="D4052" t="s">
        <v>831</v>
      </c>
      <c r="E4052" t="s">
        <v>78</v>
      </c>
      <c r="F4052" t="s">
        <v>34</v>
      </c>
      <c r="G4052" t="s">
        <v>145</v>
      </c>
      <c r="H4052" t="s">
        <v>473</v>
      </c>
      <c r="I4052">
        <v>51.59</v>
      </c>
      <c r="J4052">
        <v>1</v>
      </c>
      <c r="K4052">
        <v>-15.48</v>
      </c>
    </row>
    <row r="4053" spans="1:11" ht="16.5" x14ac:dyDescent="0.3">
      <c r="A4053" s="1">
        <v>42364</v>
      </c>
      <c r="B4053" s="5">
        <f>YEAR(Table1[[#This Row],[Order Date]])</f>
        <v>2015</v>
      </c>
      <c r="C4053" s="5">
        <f>MONTH(Table1[[#This Row],[Order Date]])</f>
        <v>12</v>
      </c>
      <c r="D4053" t="s">
        <v>2206</v>
      </c>
      <c r="E4053" t="s">
        <v>10</v>
      </c>
      <c r="F4053" t="s">
        <v>34</v>
      </c>
      <c r="G4053" t="s">
        <v>35</v>
      </c>
      <c r="H4053" t="s">
        <v>2414</v>
      </c>
      <c r="I4053">
        <v>275.06</v>
      </c>
      <c r="J4053">
        <v>3</v>
      </c>
      <c r="K4053">
        <v>-90.38</v>
      </c>
    </row>
    <row r="4054" spans="1:11" ht="16.5" x14ac:dyDescent="0.3">
      <c r="A4054" s="1">
        <v>42364</v>
      </c>
      <c r="B4054" s="5">
        <f>YEAR(Table1[[#This Row],[Order Date]])</f>
        <v>2015</v>
      </c>
      <c r="C4054" s="5">
        <f>MONTH(Table1[[#This Row],[Order Date]])</f>
        <v>12</v>
      </c>
      <c r="D4054" t="s">
        <v>1431</v>
      </c>
      <c r="E4054" t="s">
        <v>149</v>
      </c>
      <c r="F4054" t="s">
        <v>11</v>
      </c>
      <c r="G4054" t="s">
        <v>12</v>
      </c>
      <c r="H4054" t="s">
        <v>1855</v>
      </c>
      <c r="I4054">
        <v>212.64</v>
      </c>
      <c r="J4054">
        <v>6</v>
      </c>
      <c r="K4054">
        <v>99.94</v>
      </c>
    </row>
    <row r="4055" spans="1:11" ht="16.5" x14ac:dyDescent="0.3">
      <c r="A4055" s="1">
        <v>42365</v>
      </c>
      <c r="B4055" s="5">
        <f>YEAR(Table1[[#This Row],[Order Date]])</f>
        <v>2015</v>
      </c>
      <c r="C4055" s="5">
        <f>MONTH(Table1[[#This Row],[Order Date]])</f>
        <v>12</v>
      </c>
      <c r="D4055" t="s">
        <v>628</v>
      </c>
      <c r="E4055" t="s">
        <v>10</v>
      </c>
      <c r="F4055" t="s">
        <v>11</v>
      </c>
      <c r="G4055" t="s">
        <v>63</v>
      </c>
      <c r="H4055" t="s">
        <v>2415</v>
      </c>
      <c r="I4055">
        <v>113.33</v>
      </c>
      <c r="J4055">
        <v>9</v>
      </c>
      <c r="K4055">
        <v>35.42</v>
      </c>
    </row>
    <row r="4056" spans="1:11" ht="16.5" x14ac:dyDescent="0.3">
      <c r="A4056" s="1">
        <v>42365</v>
      </c>
      <c r="B4056" s="5">
        <f>YEAR(Table1[[#This Row],[Order Date]])</f>
        <v>2015</v>
      </c>
      <c r="C4056" s="5">
        <f>MONTH(Table1[[#This Row],[Order Date]])</f>
        <v>12</v>
      </c>
      <c r="D4056" t="s">
        <v>628</v>
      </c>
      <c r="E4056" t="s">
        <v>10</v>
      </c>
      <c r="F4056" t="s">
        <v>34</v>
      </c>
      <c r="G4056" t="s">
        <v>74</v>
      </c>
      <c r="H4056" t="s">
        <v>1604</v>
      </c>
      <c r="I4056">
        <v>532.4</v>
      </c>
      <c r="J4056">
        <v>3</v>
      </c>
      <c r="K4056">
        <v>-46.98</v>
      </c>
    </row>
    <row r="4057" spans="1:11" ht="16.5" x14ac:dyDescent="0.3">
      <c r="A4057" s="1">
        <v>42365</v>
      </c>
      <c r="B4057" s="5">
        <f>YEAR(Table1[[#This Row],[Order Date]])</f>
        <v>2015</v>
      </c>
      <c r="C4057" s="5">
        <f>MONTH(Table1[[#This Row],[Order Date]])</f>
        <v>12</v>
      </c>
      <c r="D4057" t="s">
        <v>628</v>
      </c>
      <c r="E4057" t="s">
        <v>10</v>
      </c>
      <c r="F4057" t="s">
        <v>34</v>
      </c>
      <c r="G4057" t="s">
        <v>35</v>
      </c>
      <c r="H4057" t="s">
        <v>1876</v>
      </c>
      <c r="I4057">
        <v>212.06</v>
      </c>
      <c r="J4057">
        <v>3</v>
      </c>
      <c r="K4057">
        <v>-15.15</v>
      </c>
    </row>
    <row r="4058" spans="1:11" ht="16.5" x14ac:dyDescent="0.3">
      <c r="A4058" s="1">
        <v>42365</v>
      </c>
      <c r="B4058" s="5">
        <f>YEAR(Table1[[#This Row],[Order Date]])</f>
        <v>2015</v>
      </c>
      <c r="C4058" s="5">
        <f>MONTH(Table1[[#This Row],[Order Date]])</f>
        <v>12</v>
      </c>
      <c r="D4058" t="s">
        <v>628</v>
      </c>
      <c r="E4058" t="s">
        <v>10</v>
      </c>
      <c r="F4058" t="s">
        <v>39</v>
      </c>
      <c r="G4058" t="s">
        <v>40</v>
      </c>
      <c r="H4058" t="s">
        <v>730</v>
      </c>
      <c r="I4058">
        <v>371.17</v>
      </c>
      <c r="J4058">
        <v>4</v>
      </c>
      <c r="K4058">
        <v>41.76</v>
      </c>
    </row>
    <row r="4059" spans="1:11" ht="16.5" x14ac:dyDescent="0.3">
      <c r="A4059" s="1">
        <v>42365</v>
      </c>
      <c r="B4059" s="5">
        <f>YEAR(Table1[[#This Row],[Order Date]])</f>
        <v>2015</v>
      </c>
      <c r="C4059" s="5">
        <f>MONTH(Table1[[#This Row],[Order Date]])</f>
        <v>12</v>
      </c>
      <c r="D4059" t="s">
        <v>1571</v>
      </c>
      <c r="E4059" t="s">
        <v>101</v>
      </c>
      <c r="F4059" t="s">
        <v>11</v>
      </c>
      <c r="G4059" t="s">
        <v>63</v>
      </c>
      <c r="H4059" t="s">
        <v>641</v>
      </c>
      <c r="I4059">
        <v>105.42</v>
      </c>
      <c r="J4059">
        <v>2</v>
      </c>
      <c r="K4059">
        <v>51.66</v>
      </c>
    </row>
    <row r="4060" spans="1:11" ht="16.5" x14ac:dyDescent="0.3">
      <c r="A4060" s="1">
        <v>42365</v>
      </c>
      <c r="B4060" s="5">
        <f>YEAR(Table1[[#This Row],[Order Date]])</f>
        <v>2015</v>
      </c>
      <c r="C4060" s="5">
        <f>MONTH(Table1[[#This Row],[Order Date]])</f>
        <v>12</v>
      </c>
      <c r="D4060" t="s">
        <v>2416</v>
      </c>
      <c r="E4060" t="s">
        <v>531</v>
      </c>
      <c r="F4060" t="s">
        <v>11</v>
      </c>
      <c r="G4060" t="s">
        <v>12</v>
      </c>
      <c r="H4060" t="s">
        <v>2417</v>
      </c>
      <c r="I4060">
        <v>28.9</v>
      </c>
      <c r="J4060">
        <v>5</v>
      </c>
      <c r="K4060">
        <v>14.16</v>
      </c>
    </row>
    <row r="4061" spans="1:11" ht="16.5" x14ac:dyDescent="0.3">
      <c r="A4061" s="1">
        <v>42365</v>
      </c>
      <c r="B4061" s="5">
        <f>YEAR(Table1[[#This Row],[Order Date]])</f>
        <v>2015</v>
      </c>
      <c r="C4061" s="5">
        <f>MONTH(Table1[[#This Row],[Order Date]])</f>
        <v>12</v>
      </c>
      <c r="D4061" t="s">
        <v>2416</v>
      </c>
      <c r="E4061" t="s">
        <v>531</v>
      </c>
      <c r="F4061" t="s">
        <v>11</v>
      </c>
      <c r="G4061" t="s">
        <v>92</v>
      </c>
      <c r="H4061" t="s">
        <v>1238</v>
      </c>
      <c r="I4061">
        <v>355.96</v>
      </c>
      <c r="J4061">
        <v>2</v>
      </c>
      <c r="K4061">
        <v>103.23</v>
      </c>
    </row>
    <row r="4062" spans="1:11" ht="16.5" x14ac:dyDescent="0.3">
      <c r="A4062" s="1">
        <v>42365</v>
      </c>
      <c r="B4062" s="5">
        <f>YEAR(Table1[[#This Row],[Order Date]])</f>
        <v>2015</v>
      </c>
      <c r="C4062" s="5">
        <f>MONTH(Table1[[#This Row],[Order Date]])</f>
        <v>12</v>
      </c>
      <c r="D4062" t="s">
        <v>1005</v>
      </c>
      <c r="E4062" t="s">
        <v>27</v>
      </c>
      <c r="F4062" t="s">
        <v>11</v>
      </c>
      <c r="G4062" t="s">
        <v>92</v>
      </c>
      <c r="H4062" t="s">
        <v>534</v>
      </c>
      <c r="I4062">
        <v>106.96</v>
      </c>
      <c r="J4062">
        <v>2</v>
      </c>
      <c r="K4062">
        <v>31.02</v>
      </c>
    </row>
    <row r="4063" spans="1:11" ht="16.5" x14ac:dyDescent="0.3">
      <c r="A4063" s="1">
        <v>42365</v>
      </c>
      <c r="B4063" s="5">
        <f>YEAR(Table1[[#This Row],[Order Date]])</f>
        <v>2015</v>
      </c>
      <c r="C4063" s="5">
        <f>MONTH(Table1[[#This Row],[Order Date]])</f>
        <v>12</v>
      </c>
      <c r="D4063" t="s">
        <v>1005</v>
      </c>
      <c r="E4063" t="s">
        <v>27</v>
      </c>
      <c r="F4063" t="s">
        <v>11</v>
      </c>
      <c r="G4063" t="s">
        <v>16</v>
      </c>
      <c r="H4063" t="s">
        <v>2418</v>
      </c>
      <c r="I4063">
        <v>21.56</v>
      </c>
      <c r="J4063">
        <v>7</v>
      </c>
      <c r="K4063">
        <v>10.35</v>
      </c>
    </row>
    <row r="4064" spans="1:11" ht="16.5" x14ac:dyDescent="0.3">
      <c r="A4064" s="1">
        <v>42365</v>
      </c>
      <c r="B4064" s="5">
        <f>YEAR(Table1[[#This Row],[Order Date]])</f>
        <v>2015</v>
      </c>
      <c r="C4064" s="5">
        <f>MONTH(Table1[[#This Row],[Order Date]])</f>
        <v>12</v>
      </c>
      <c r="D4064" t="s">
        <v>398</v>
      </c>
      <c r="E4064" t="s">
        <v>15</v>
      </c>
      <c r="F4064" t="s">
        <v>11</v>
      </c>
      <c r="G4064" t="s">
        <v>18</v>
      </c>
      <c r="H4064" t="s">
        <v>408</v>
      </c>
      <c r="I4064">
        <v>12.67</v>
      </c>
      <c r="J4064">
        <v>3</v>
      </c>
      <c r="K4064">
        <v>-3.17</v>
      </c>
    </row>
    <row r="4065" spans="1:11" ht="16.5" x14ac:dyDescent="0.3">
      <c r="A4065" s="1">
        <v>42365</v>
      </c>
      <c r="B4065" s="5">
        <f>YEAR(Table1[[#This Row],[Order Date]])</f>
        <v>2015</v>
      </c>
      <c r="C4065" s="5">
        <f>MONTH(Table1[[#This Row],[Order Date]])</f>
        <v>12</v>
      </c>
      <c r="D4065" t="s">
        <v>519</v>
      </c>
      <c r="E4065" t="s">
        <v>27</v>
      </c>
      <c r="F4065" t="s">
        <v>39</v>
      </c>
      <c r="G4065" t="s">
        <v>52</v>
      </c>
      <c r="H4065" t="s">
        <v>961</v>
      </c>
      <c r="I4065">
        <v>7.92</v>
      </c>
      <c r="J4065">
        <v>8</v>
      </c>
      <c r="K4065">
        <v>3.48</v>
      </c>
    </row>
    <row r="4066" spans="1:11" ht="16.5" x14ac:dyDescent="0.3">
      <c r="A4066" s="1">
        <v>42365</v>
      </c>
      <c r="B4066" s="5">
        <f>YEAR(Table1[[#This Row],[Order Date]])</f>
        <v>2015</v>
      </c>
      <c r="C4066" s="5">
        <f>MONTH(Table1[[#This Row],[Order Date]])</f>
        <v>12</v>
      </c>
      <c r="D4066" t="s">
        <v>771</v>
      </c>
      <c r="E4066" t="s">
        <v>157</v>
      </c>
      <c r="F4066" t="s">
        <v>11</v>
      </c>
      <c r="G4066" t="s">
        <v>12</v>
      </c>
      <c r="H4066" t="s">
        <v>1492</v>
      </c>
      <c r="I4066">
        <v>195.64</v>
      </c>
      <c r="J4066">
        <v>4</v>
      </c>
      <c r="K4066">
        <v>91.95</v>
      </c>
    </row>
    <row r="4067" spans="1:11" ht="16.5" x14ac:dyDescent="0.3">
      <c r="A4067" s="1">
        <v>42365</v>
      </c>
      <c r="B4067" s="5">
        <f>YEAR(Table1[[#This Row],[Order Date]])</f>
        <v>2015</v>
      </c>
      <c r="C4067" s="5">
        <f>MONTH(Table1[[#This Row],[Order Date]])</f>
        <v>12</v>
      </c>
      <c r="D4067" t="s">
        <v>771</v>
      </c>
      <c r="E4067" t="s">
        <v>157</v>
      </c>
      <c r="F4067" t="s">
        <v>39</v>
      </c>
      <c r="G4067" t="s">
        <v>40</v>
      </c>
      <c r="H4067" t="s">
        <v>2419</v>
      </c>
      <c r="I4067">
        <v>239.9</v>
      </c>
      <c r="J4067">
        <v>2</v>
      </c>
      <c r="K4067">
        <v>71.97</v>
      </c>
    </row>
    <row r="4068" spans="1:11" ht="16.5" x14ac:dyDescent="0.3">
      <c r="A4068" s="1">
        <v>42365</v>
      </c>
      <c r="B4068" s="5">
        <f>YEAR(Table1[[#This Row],[Order Date]])</f>
        <v>2015</v>
      </c>
      <c r="C4068" s="5">
        <f>MONTH(Table1[[#This Row],[Order Date]])</f>
        <v>12</v>
      </c>
      <c r="D4068" t="s">
        <v>2053</v>
      </c>
      <c r="E4068" t="s">
        <v>78</v>
      </c>
      <c r="F4068" t="s">
        <v>34</v>
      </c>
      <c r="G4068" t="s">
        <v>145</v>
      </c>
      <c r="H4068" t="s">
        <v>1226</v>
      </c>
      <c r="I4068">
        <v>1548.99</v>
      </c>
      <c r="J4068">
        <v>9</v>
      </c>
      <c r="K4068">
        <v>-464.7</v>
      </c>
    </row>
    <row r="4069" spans="1:11" ht="16.5" x14ac:dyDescent="0.3">
      <c r="A4069" s="1">
        <v>42365</v>
      </c>
      <c r="B4069" s="5">
        <f>YEAR(Table1[[#This Row],[Order Date]])</f>
        <v>2015</v>
      </c>
      <c r="C4069" s="5">
        <f>MONTH(Table1[[#This Row],[Order Date]])</f>
        <v>12</v>
      </c>
      <c r="D4069" t="s">
        <v>2053</v>
      </c>
      <c r="E4069" t="s">
        <v>78</v>
      </c>
      <c r="F4069" t="s">
        <v>11</v>
      </c>
      <c r="G4069" t="s">
        <v>63</v>
      </c>
      <c r="H4069" t="s">
        <v>64</v>
      </c>
      <c r="I4069">
        <v>19.87</v>
      </c>
      <c r="J4069">
        <v>3</v>
      </c>
      <c r="K4069">
        <v>6.71</v>
      </c>
    </row>
    <row r="4070" spans="1:11" ht="16.5" x14ac:dyDescent="0.3">
      <c r="A4070" s="1">
        <v>42365</v>
      </c>
      <c r="B4070" s="5">
        <f>YEAR(Table1[[#This Row],[Order Date]])</f>
        <v>2015</v>
      </c>
      <c r="C4070" s="5">
        <f>MONTH(Table1[[#This Row],[Order Date]])</f>
        <v>12</v>
      </c>
      <c r="D4070" t="s">
        <v>1791</v>
      </c>
      <c r="E4070" t="s">
        <v>120</v>
      </c>
      <c r="F4070" t="s">
        <v>39</v>
      </c>
      <c r="G4070" t="s">
        <v>52</v>
      </c>
      <c r="H4070" t="s">
        <v>1389</v>
      </c>
      <c r="I4070">
        <v>4.7300000000000004</v>
      </c>
      <c r="J4070">
        <v>3</v>
      </c>
      <c r="K4070">
        <v>0.71</v>
      </c>
    </row>
    <row r="4071" spans="1:11" ht="16.5" x14ac:dyDescent="0.3">
      <c r="A4071" s="1">
        <v>42365</v>
      </c>
      <c r="B4071" s="5">
        <f>YEAR(Table1[[#This Row],[Order Date]])</f>
        <v>2015</v>
      </c>
      <c r="C4071" s="5">
        <f>MONTH(Table1[[#This Row],[Order Date]])</f>
        <v>12</v>
      </c>
      <c r="D4071" t="s">
        <v>1791</v>
      </c>
      <c r="E4071" t="s">
        <v>120</v>
      </c>
      <c r="F4071" t="s">
        <v>34</v>
      </c>
      <c r="G4071" t="s">
        <v>47</v>
      </c>
      <c r="H4071" t="s">
        <v>2420</v>
      </c>
      <c r="I4071">
        <v>53.35</v>
      </c>
      <c r="J4071">
        <v>3</v>
      </c>
      <c r="K4071">
        <v>16.010000000000002</v>
      </c>
    </row>
    <row r="4072" spans="1:11" ht="16.5" x14ac:dyDescent="0.3">
      <c r="A4072" s="1">
        <v>42365</v>
      </c>
      <c r="B4072" s="5">
        <f>YEAR(Table1[[#This Row],[Order Date]])</f>
        <v>2015</v>
      </c>
      <c r="C4072" s="5">
        <f>MONTH(Table1[[#This Row],[Order Date]])</f>
        <v>12</v>
      </c>
      <c r="D4072" t="s">
        <v>1791</v>
      </c>
      <c r="E4072" t="s">
        <v>120</v>
      </c>
      <c r="F4072" t="s">
        <v>34</v>
      </c>
      <c r="G4072" t="s">
        <v>74</v>
      </c>
      <c r="H4072" t="s">
        <v>2421</v>
      </c>
      <c r="I4072">
        <v>131.1</v>
      </c>
      <c r="J4072">
        <v>2</v>
      </c>
      <c r="K4072">
        <v>8.19</v>
      </c>
    </row>
    <row r="4073" spans="1:11" ht="16.5" x14ac:dyDescent="0.3">
      <c r="A4073" s="1">
        <v>42365</v>
      </c>
      <c r="B4073" s="5">
        <f>YEAR(Table1[[#This Row],[Order Date]])</f>
        <v>2015</v>
      </c>
      <c r="C4073" s="5">
        <f>MONTH(Table1[[#This Row],[Order Date]])</f>
        <v>12</v>
      </c>
      <c r="D4073" t="s">
        <v>1791</v>
      </c>
      <c r="E4073" t="s">
        <v>120</v>
      </c>
      <c r="F4073" t="s">
        <v>11</v>
      </c>
      <c r="G4073" t="s">
        <v>18</v>
      </c>
      <c r="H4073" t="s">
        <v>299</v>
      </c>
      <c r="I4073">
        <v>22.51</v>
      </c>
      <c r="J4073">
        <v>3</v>
      </c>
      <c r="K4073">
        <v>2.25</v>
      </c>
    </row>
    <row r="4074" spans="1:11" ht="16.5" x14ac:dyDescent="0.3">
      <c r="A4074" s="1">
        <v>42365</v>
      </c>
      <c r="B4074" s="5">
        <f>YEAR(Table1[[#This Row],[Order Date]])</f>
        <v>2015</v>
      </c>
      <c r="C4074" s="5">
        <f>MONTH(Table1[[#This Row],[Order Date]])</f>
        <v>12</v>
      </c>
      <c r="D4074" t="s">
        <v>1791</v>
      </c>
      <c r="E4074" t="s">
        <v>120</v>
      </c>
      <c r="F4074" t="s">
        <v>39</v>
      </c>
      <c r="G4074" t="s">
        <v>52</v>
      </c>
      <c r="H4074" t="s">
        <v>691</v>
      </c>
      <c r="I4074">
        <v>72.739999999999995</v>
      </c>
      <c r="J4074">
        <v>7</v>
      </c>
      <c r="K4074">
        <v>-12.73</v>
      </c>
    </row>
    <row r="4075" spans="1:11" ht="16.5" x14ac:dyDescent="0.3">
      <c r="A4075" s="1">
        <v>42365</v>
      </c>
      <c r="B4075" s="5">
        <f>YEAR(Table1[[#This Row],[Order Date]])</f>
        <v>2015</v>
      </c>
      <c r="C4075" s="5">
        <f>MONTH(Table1[[#This Row],[Order Date]])</f>
        <v>12</v>
      </c>
      <c r="D4075" t="s">
        <v>558</v>
      </c>
      <c r="E4075" t="s">
        <v>27</v>
      </c>
      <c r="F4075" t="s">
        <v>11</v>
      </c>
      <c r="G4075" t="s">
        <v>18</v>
      </c>
      <c r="H4075" t="s">
        <v>1410</v>
      </c>
      <c r="I4075">
        <v>323.10000000000002</v>
      </c>
      <c r="J4075">
        <v>2</v>
      </c>
      <c r="K4075">
        <v>61.39</v>
      </c>
    </row>
    <row r="4076" spans="1:11" ht="16.5" x14ac:dyDescent="0.3">
      <c r="A4076" s="1">
        <v>42365</v>
      </c>
      <c r="B4076" s="5">
        <f>YEAR(Table1[[#This Row],[Order Date]])</f>
        <v>2015</v>
      </c>
      <c r="C4076" s="5">
        <f>MONTH(Table1[[#This Row],[Order Date]])</f>
        <v>12</v>
      </c>
      <c r="D4076" t="s">
        <v>558</v>
      </c>
      <c r="E4076" t="s">
        <v>27</v>
      </c>
      <c r="F4076" t="s">
        <v>39</v>
      </c>
      <c r="G4076" t="s">
        <v>40</v>
      </c>
      <c r="H4076" t="s">
        <v>745</v>
      </c>
      <c r="I4076">
        <v>668.16</v>
      </c>
      <c r="J4076">
        <v>9</v>
      </c>
      <c r="K4076">
        <v>75.17</v>
      </c>
    </row>
    <row r="4077" spans="1:11" ht="16.5" x14ac:dyDescent="0.3">
      <c r="A4077" s="1">
        <v>42366</v>
      </c>
      <c r="B4077" s="5">
        <f>YEAR(Table1[[#This Row],[Order Date]])</f>
        <v>2015</v>
      </c>
      <c r="C4077" s="5">
        <f>MONTH(Table1[[#This Row],[Order Date]])</f>
        <v>12</v>
      </c>
      <c r="D4077" t="s">
        <v>2276</v>
      </c>
      <c r="E4077" t="s">
        <v>23</v>
      </c>
      <c r="F4077" t="s">
        <v>39</v>
      </c>
      <c r="G4077" t="s">
        <v>52</v>
      </c>
      <c r="H4077" t="s">
        <v>2113</v>
      </c>
      <c r="I4077">
        <v>54.38</v>
      </c>
      <c r="J4077">
        <v>2</v>
      </c>
      <c r="K4077">
        <v>1.36</v>
      </c>
    </row>
    <row r="4078" spans="1:11" ht="16.5" x14ac:dyDescent="0.3">
      <c r="A4078" s="1">
        <v>42366</v>
      </c>
      <c r="B4078" s="5">
        <f>YEAR(Table1[[#This Row],[Order Date]])</f>
        <v>2015</v>
      </c>
      <c r="C4078" s="5">
        <f>MONTH(Table1[[#This Row],[Order Date]])</f>
        <v>12</v>
      </c>
      <c r="D4078" t="s">
        <v>2209</v>
      </c>
      <c r="E4078" t="s">
        <v>15</v>
      </c>
      <c r="F4078" t="s">
        <v>11</v>
      </c>
      <c r="G4078" t="s">
        <v>18</v>
      </c>
      <c r="H4078" t="s">
        <v>2422</v>
      </c>
      <c r="I4078">
        <v>24.82</v>
      </c>
      <c r="J4078">
        <v>2</v>
      </c>
      <c r="K4078">
        <v>1.55</v>
      </c>
    </row>
    <row r="4079" spans="1:11" ht="16.5" x14ac:dyDescent="0.3">
      <c r="A4079" s="1">
        <v>42367</v>
      </c>
      <c r="B4079" s="5">
        <f>YEAR(Table1[[#This Row],[Order Date]])</f>
        <v>2015</v>
      </c>
      <c r="C4079" s="5">
        <f>MONTH(Table1[[#This Row],[Order Date]])</f>
        <v>12</v>
      </c>
      <c r="D4079" t="s">
        <v>1610</v>
      </c>
      <c r="E4079" t="s">
        <v>149</v>
      </c>
      <c r="F4079" t="s">
        <v>11</v>
      </c>
      <c r="G4079" t="s">
        <v>200</v>
      </c>
      <c r="H4079" t="s">
        <v>1146</v>
      </c>
      <c r="I4079">
        <v>6.36</v>
      </c>
      <c r="J4079">
        <v>2</v>
      </c>
      <c r="K4079">
        <v>0.06</v>
      </c>
    </row>
    <row r="4080" spans="1:11" ht="16.5" x14ac:dyDescent="0.3">
      <c r="A4080" s="1">
        <v>42368</v>
      </c>
      <c r="B4080" s="5">
        <f>YEAR(Table1[[#This Row],[Order Date]])</f>
        <v>2015</v>
      </c>
      <c r="C4080" s="5">
        <f>MONTH(Table1[[#This Row],[Order Date]])</f>
        <v>12</v>
      </c>
      <c r="D4080" t="s">
        <v>256</v>
      </c>
      <c r="E4080" t="s">
        <v>27</v>
      </c>
      <c r="F4080" t="s">
        <v>11</v>
      </c>
      <c r="G4080" t="s">
        <v>12</v>
      </c>
      <c r="H4080" t="s">
        <v>1132</v>
      </c>
      <c r="I4080">
        <v>68.52</v>
      </c>
      <c r="J4080">
        <v>3</v>
      </c>
      <c r="K4080">
        <v>31.52</v>
      </c>
    </row>
    <row r="4081" spans="1:11" ht="16.5" x14ac:dyDescent="0.3">
      <c r="A4081" s="1">
        <v>42368</v>
      </c>
      <c r="B4081" s="5">
        <f>YEAR(Table1[[#This Row],[Order Date]])</f>
        <v>2015</v>
      </c>
      <c r="C4081" s="5">
        <f>MONTH(Table1[[#This Row],[Order Date]])</f>
        <v>12</v>
      </c>
      <c r="D4081" t="s">
        <v>256</v>
      </c>
      <c r="E4081" t="s">
        <v>27</v>
      </c>
      <c r="F4081" t="s">
        <v>11</v>
      </c>
      <c r="G4081" t="s">
        <v>18</v>
      </c>
      <c r="H4081" t="s">
        <v>595</v>
      </c>
      <c r="I4081">
        <v>74.94</v>
      </c>
      <c r="J4081">
        <v>3</v>
      </c>
      <c r="K4081">
        <v>14.24</v>
      </c>
    </row>
    <row r="4082" spans="1:11" ht="16.5" x14ac:dyDescent="0.3">
      <c r="A4082" s="1">
        <v>42368</v>
      </c>
      <c r="B4082" s="5">
        <f>YEAR(Table1[[#This Row],[Order Date]])</f>
        <v>2015</v>
      </c>
      <c r="C4082" s="5">
        <f>MONTH(Table1[[#This Row],[Order Date]])</f>
        <v>12</v>
      </c>
      <c r="D4082" t="s">
        <v>256</v>
      </c>
      <c r="E4082" t="s">
        <v>27</v>
      </c>
      <c r="F4082" t="s">
        <v>39</v>
      </c>
      <c r="G4082" t="s">
        <v>302</v>
      </c>
      <c r="H4082" t="s">
        <v>2078</v>
      </c>
      <c r="I4082">
        <v>2548.56</v>
      </c>
      <c r="J4082">
        <v>6</v>
      </c>
      <c r="K4082">
        <v>286.70999999999998</v>
      </c>
    </row>
    <row r="4083" spans="1:11" ht="16.5" x14ac:dyDescent="0.3">
      <c r="A4083" s="1">
        <v>42368</v>
      </c>
      <c r="B4083" s="5">
        <f>YEAR(Table1[[#This Row],[Order Date]])</f>
        <v>2015</v>
      </c>
      <c r="C4083" s="5">
        <f>MONTH(Table1[[#This Row],[Order Date]])</f>
        <v>12</v>
      </c>
      <c r="D4083" t="s">
        <v>256</v>
      </c>
      <c r="E4083" t="s">
        <v>27</v>
      </c>
      <c r="F4083" t="s">
        <v>11</v>
      </c>
      <c r="G4083" t="s">
        <v>63</v>
      </c>
      <c r="H4083" t="s">
        <v>2038</v>
      </c>
      <c r="I4083">
        <v>271.44</v>
      </c>
      <c r="J4083">
        <v>3</v>
      </c>
      <c r="K4083">
        <v>122.15</v>
      </c>
    </row>
    <row r="4084" spans="1:11" ht="16.5" x14ac:dyDescent="0.3">
      <c r="A4084" s="1">
        <v>42368</v>
      </c>
      <c r="B4084" s="5">
        <f>YEAR(Table1[[#This Row],[Order Date]])</f>
        <v>2015</v>
      </c>
      <c r="C4084" s="5">
        <f>MONTH(Table1[[#This Row],[Order Date]])</f>
        <v>12</v>
      </c>
      <c r="D4084" t="s">
        <v>256</v>
      </c>
      <c r="E4084" t="s">
        <v>27</v>
      </c>
      <c r="F4084" t="s">
        <v>39</v>
      </c>
      <c r="G4084" t="s">
        <v>40</v>
      </c>
      <c r="H4084" t="s">
        <v>2419</v>
      </c>
      <c r="I4084">
        <v>287.88</v>
      </c>
      <c r="J4084">
        <v>3</v>
      </c>
      <c r="K4084">
        <v>35.99</v>
      </c>
    </row>
    <row r="4085" spans="1:11" ht="16.5" x14ac:dyDescent="0.3">
      <c r="A4085" s="1">
        <v>42369</v>
      </c>
      <c r="B4085" s="5">
        <f>YEAR(Table1[[#This Row],[Order Date]])</f>
        <v>2015</v>
      </c>
      <c r="C4085" s="5">
        <f>MONTH(Table1[[#This Row],[Order Date]])</f>
        <v>12</v>
      </c>
      <c r="D4085" t="s">
        <v>422</v>
      </c>
      <c r="E4085" t="s">
        <v>515</v>
      </c>
      <c r="F4085" t="s">
        <v>11</v>
      </c>
      <c r="G4085" t="s">
        <v>20</v>
      </c>
      <c r="H4085" t="s">
        <v>37</v>
      </c>
      <c r="I4085">
        <v>487.98</v>
      </c>
      <c r="J4085">
        <v>2</v>
      </c>
      <c r="K4085">
        <v>152.5</v>
      </c>
    </row>
    <row r="4086" spans="1:11" ht="16.5" x14ac:dyDescent="0.3">
      <c r="A4086" s="1">
        <v>42369</v>
      </c>
      <c r="B4086" s="5">
        <f>YEAR(Table1[[#This Row],[Order Date]])</f>
        <v>2015</v>
      </c>
      <c r="C4086" s="5">
        <f>MONTH(Table1[[#This Row],[Order Date]])</f>
        <v>12</v>
      </c>
      <c r="D4086" t="s">
        <v>1077</v>
      </c>
      <c r="E4086" t="s">
        <v>10</v>
      </c>
      <c r="F4086" t="s">
        <v>34</v>
      </c>
      <c r="G4086" t="s">
        <v>47</v>
      </c>
      <c r="H4086" t="s">
        <v>1532</v>
      </c>
      <c r="I4086">
        <v>14.76</v>
      </c>
      <c r="J4086">
        <v>5</v>
      </c>
      <c r="K4086">
        <v>-11.44</v>
      </c>
    </row>
    <row r="4087" spans="1:11" ht="16.5" x14ac:dyDescent="0.3">
      <c r="A4087" s="1">
        <v>42369</v>
      </c>
      <c r="B4087" s="5">
        <f>YEAR(Table1[[#This Row],[Order Date]])</f>
        <v>2015</v>
      </c>
      <c r="C4087" s="5">
        <f>MONTH(Table1[[#This Row],[Order Date]])</f>
        <v>12</v>
      </c>
      <c r="D4087" t="s">
        <v>1077</v>
      </c>
      <c r="E4087" t="s">
        <v>10</v>
      </c>
      <c r="F4087" t="s">
        <v>11</v>
      </c>
      <c r="G4087" t="s">
        <v>20</v>
      </c>
      <c r="H4087" t="s">
        <v>937</v>
      </c>
      <c r="I4087">
        <v>3.66</v>
      </c>
      <c r="J4087">
        <v>4</v>
      </c>
      <c r="K4087">
        <v>-5.85</v>
      </c>
    </row>
    <row r="4088" spans="1:11" ht="16.5" x14ac:dyDescent="0.3">
      <c r="A4088" s="1">
        <v>42369</v>
      </c>
      <c r="B4088" s="5">
        <f>YEAR(Table1[[#This Row],[Order Date]])</f>
        <v>2015</v>
      </c>
      <c r="C4088" s="5">
        <f>MONTH(Table1[[#This Row],[Order Date]])</f>
        <v>12</v>
      </c>
      <c r="D4088" t="s">
        <v>1242</v>
      </c>
      <c r="E4088" t="s">
        <v>33</v>
      </c>
      <c r="F4088" t="s">
        <v>11</v>
      </c>
      <c r="G4088" t="s">
        <v>20</v>
      </c>
      <c r="H4088" t="s">
        <v>2155</v>
      </c>
      <c r="I4088">
        <v>94.74</v>
      </c>
      <c r="J4088">
        <v>3</v>
      </c>
      <c r="K4088">
        <v>44.53</v>
      </c>
    </row>
    <row r="4089" spans="1:11" ht="16.5" x14ac:dyDescent="0.3">
      <c r="A4089" s="1">
        <v>42369</v>
      </c>
      <c r="B4089" s="5">
        <f>YEAR(Table1[[#This Row],[Order Date]])</f>
        <v>2015</v>
      </c>
      <c r="C4089" s="5">
        <f>MONTH(Table1[[#This Row],[Order Date]])</f>
        <v>12</v>
      </c>
      <c r="D4089" t="s">
        <v>1242</v>
      </c>
      <c r="E4089" t="s">
        <v>33</v>
      </c>
      <c r="F4089" t="s">
        <v>11</v>
      </c>
      <c r="G4089" t="s">
        <v>20</v>
      </c>
      <c r="H4089" t="s">
        <v>758</v>
      </c>
      <c r="I4089">
        <v>60.64</v>
      </c>
      <c r="J4089">
        <v>4</v>
      </c>
      <c r="K4089">
        <v>27.89</v>
      </c>
    </row>
    <row r="4090" spans="1:11" ht="16.5" x14ac:dyDescent="0.3">
      <c r="A4090" s="1">
        <v>42369</v>
      </c>
      <c r="B4090" s="5">
        <f>YEAR(Table1[[#This Row],[Order Date]])</f>
        <v>2015</v>
      </c>
      <c r="C4090" s="5">
        <f>MONTH(Table1[[#This Row],[Order Date]])</f>
        <v>12</v>
      </c>
      <c r="D4090" t="s">
        <v>1242</v>
      </c>
      <c r="E4090" t="s">
        <v>33</v>
      </c>
      <c r="F4090" t="s">
        <v>11</v>
      </c>
      <c r="G4090" t="s">
        <v>20</v>
      </c>
      <c r="H4090" t="s">
        <v>1993</v>
      </c>
      <c r="I4090">
        <v>76.3</v>
      </c>
      <c r="J4090">
        <v>5</v>
      </c>
      <c r="K4090">
        <v>38.15</v>
      </c>
    </row>
    <row r="4091" spans="1:11" ht="16.5" x14ac:dyDescent="0.3">
      <c r="A4091" s="1">
        <v>42369</v>
      </c>
      <c r="B4091" s="5">
        <f>YEAR(Table1[[#This Row],[Order Date]])</f>
        <v>2015</v>
      </c>
      <c r="C4091" s="5">
        <f>MONTH(Table1[[#This Row],[Order Date]])</f>
        <v>12</v>
      </c>
      <c r="D4091" t="s">
        <v>1242</v>
      </c>
      <c r="E4091" t="s">
        <v>33</v>
      </c>
      <c r="F4091" t="s">
        <v>11</v>
      </c>
      <c r="G4091" t="s">
        <v>20</v>
      </c>
      <c r="H4091" t="s">
        <v>701</v>
      </c>
      <c r="I4091">
        <v>364.8</v>
      </c>
      <c r="J4091">
        <v>12</v>
      </c>
      <c r="K4091">
        <v>167.81</v>
      </c>
    </row>
    <row r="4092" spans="1:11" ht="16.5" x14ac:dyDescent="0.3">
      <c r="A4092" s="1">
        <v>42369</v>
      </c>
      <c r="B4092" s="5">
        <f>YEAR(Table1[[#This Row],[Order Date]])</f>
        <v>2015</v>
      </c>
      <c r="C4092" s="5">
        <f>MONTH(Table1[[#This Row],[Order Date]])</f>
        <v>12</v>
      </c>
      <c r="D4092" t="s">
        <v>1574</v>
      </c>
      <c r="E4092" t="s">
        <v>10</v>
      </c>
      <c r="F4092" t="s">
        <v>11</v>
      </c>
      <c r="G4092" t="s">
        <v>18</v>
      </c>
      <c r="H4092" t="s">
        <v>68</v>
      </c>
      <c r="I4092">
        <v>152.69</v>
      </c>
      <c r="J4092">
        <v>2</v>
      </c>
      <c r="K4092">
        <v>-26.72</v>
      </c>
    </row>
    <row r="4093" spans="1:11" ht="16.5" x14ac:dyDescent="0.3">
      <c r="A4093" s="1">
        <v>42369</v>
      </c>
      <c r="B4093" s="5">
        <f>YEAR(Table1[[#This Row],[Order Date]])</f>
        <v>2015</v>
      </c>
      <c r="C4093" s="5">
        <f>MONTH(Table1[[#This Row],[Order Date]])</f>
        <v>12</v>
      </c>
      <c r="D4093" t="s">
        <v>1574</v>
      </c>
      <c r="E4093" t="s">
        <v>10</v>
      </c>
      <c r="F4093" t="s">
        <v>11</v>
      </c>
      <c r="G4093" t="s">
        <v>43</v>
      </c>
      <c r="H4093" t="s">
        <v>282</v>
      </c>
      <c r="I4093">
        <v>3.49</v>
      </c>
      <c r="J4093">
        <v>2</v>
      </c>
      <c r="K4093">
        <v>0.56999999999999995</v>
      </c>
    </row>
    <row r="4094" spans="1:11" ht="16.5" x14ac:dyDescent="0.3">
      <c r="A4094" s="1">
        <v>42369</v>
      </c>
      <c r="B4094" s="5">
        <f>YEAR(Table1[[#This Row],[Order Date]])</f>
        <v>2015</v>
      </c>
      <c r="C4094" s="5">
        <f>MONTH(Table1[[#This Row],[Order Date]])</f>
        <v>12</v>
      </c>
      <c r="D4094" t="s">
        <v>1574</v>
      </c>
      <c r="E4094" t="s">
        <v>10</v>
      </c>
      <c r="F4094" t="s">
        <v>11</v>
      </c>
      <c r="G4094" t="s">
        <v>200</v>
      </c>
      <c r="H4094" t="s">
        <v>807</v>
      </c>
      <c r="I4094">
        <v>5.89</v>
      </c>
      <c r="J4094">
        <v>2</v>
      </c>
      <c r="K4094">
        <v>-1.32</v>
      </c>
    </row>
    <row r="4095" spans="1:11" ht="16.5" x14ac:dyDescent="0.3">
      <c r="A4095" s="1">
        <v>42369</v>
      </c>
      <c r="B4095" s="5">
        <f>YEAR(Table1[[#This Row],[Order Date]])</f>
        <v>2015</v>
      </c>
      <c r="C4095" s="5">
        <f>MONTH(Table1[[#This Row],[Order Date]])</f>
        <v>12</v>
      </c>
      <c r="D4095" t="s">
        <v>443</v>
      </c>
      <c r="E4095" t="s">
        <v>110</v>
      </c>
      <c r="F4095" t="s">
        <v>11</v>
      </c>
      <c r="G4095" t="s">
        <v>20</v>
      </c>
      <c r="H4095" t="s">
        <v>733</v>
      </c>
      <c r="I4095">
        <v>116.4</v>
      </c>
      <c r="J4095">
        <v>8</v>
      </c>
      <c r="K4095">
        <v>52.38</v>
      </c>
    </row>
    <row r="4096" spans="1:11" ht="16.5" x14ac:dyDescent="0.3">
      <c r="A4096" s="1">
        <v>42371</v>
      </c>
      <c r="B4096" s="5">
        <f>YEAR(Table1[[#This Row],[Order Date]])</f>
        <v>2016</v>
      </c>
      <c r="C4096" s="5">
        <f>MONTH(Table1[[#This Row],[Order Date]])</f>
        <v>1</v>
      </c>
      <c r="D4096" t="s">
        <v>2244</v>
      </c>
      <c r="E4096" t="s">
        <v>531</v>
      </c>
      <c r="F4096" t="s">
        <v>34</v>
      </c>
      <c r="G4096" t="s">
        <v>74</v>
      </c>
      <c r="H4096" t="s">
        <v>2161</v>
      </c>
      <c r="I4096">
        <v>173.94</v>
      </c>
      <c r="J4096">
        <v>3</v>
      </c>
      <c r="K4096">
        <v>38.270000000000003</v>
      </c>
    </row>
    <row r="4097" spans="1:11" ht="16.5" x14ac:dyDescent="0.3">
      <c r="A4097" s="1">
        <v>42371</v>
      </c>
      <c r="B4097" s="5">
        <f>YEAR(Table1[[#This Row],[Order Date]])</f>
        <v>2016</v>
      </c>
      <c r="C4097" s="5">
        <f>MONTH(Table1[[#This Row],[Order Date]])</f>
        <v>1</v>
      </c>
      <c r="D4097" t="s">
        <v>2244</v>
      </c>
      <c r="E4097" t="s">
        <v>531</v>
      </c>
      <c r="F4097" t="s">
        <v>39</v>
      </c>
      <c r="G4097" t="s">
        <v>40</v>
      </c>
      <c r="H4097" t="s">
        <v>1187</v>
      </c>
      <c r="I4097">
        <v>231.98</v>
      </c>
      <c r="J4097">
        <v>2</v>
      </c>
      <c r="K4097">
        <v>67.27</v>
      </c>
    </row>
    <row r="4098" spans="1:11" ht="16.5" x14ac:dyDescent="0.3">
      <c r="A4098" s="1">
        <v>42372</v>
      </c>
      <c r="B4098" s="5">
        <f>YEAR(Table1[[#This Row],[Order Date]])</f>
        <v>2016</v>
      </c>
      <c r="C4098" s="5">
        <f>MONTH(Table1[[#This Row],[Order Date]])</f>
        <v>1</v>
      </c>
      <c r="D4098" t="s">
        <v>1079</v>
      </c>
      <c r="E4098" t="s">
        <v>27</v>
      </c>
      <c r="F4098" t="s">
        <v>11</v>
      </c>
      <c r="G4098" t="s">
        <v>18</v>
      </c>
      <c r="H4098" t="s">
        <v>144</v>
      </c>
      <c r="I4098">
        <v>114.46</v>
      </c>
      <c r="J4098">
        <v>2</v>
      </c>
      <c r="K4098">
        <v>28.62</v>
      </c>
    </row>
    <row r="4099" spans="1:11" ht="16.5" x14ac:dyDescent="0.3">
      <c r="A4099" s="1">
        <v>42372</v>
      </c>
      <c r="B4099" s="5">
        <f>YEAR(Table1[[#This Row],[Order Date]])</f>
        <v>2016</v>
      </c>
      <c r="C4099" s="5">
        <f>MONTH(Table1[[#This Row],[Order Date]])</f>
        <v>1</v>
      </c>
      <c r="D4099" t="s">
        <v>967</v>
      </c>
      <c r="E4099" t="s">
        <v>10</v>
      </c>
      <c r="F4099" t="s">
        <v>39</v>
      </c>
      <c r="G4099" t="s">
        <v>52</v>
      </c>
      <c r="H4099" t="s">
        <v>673</v>
      </c>
      <c r="I4099">
        <v>30.08</v>
      </c>
      <c r="J4099">
        <v>2</v>
      </c>
      <c r="K4099">
        <v>-5.26</v>
      </c>
    </row>
    <row r="4100" spans="1:11" ht="16.5" x14ac:dyDescent="0.3">
      <c r="A4100" s="1">
        <v>42372</v>
      </c>
      <c r="B4100" s="5">
        <f>YEAR(Table1[[#This Row],[Order Date]])</f>
        <v>2016</v>
      </c>
      <c r="C4100" s="5">
        <f>MONTH(Table1[[#This Row],[Order Date]])</f>
        <v>1</v>
      </c>
      <c r="D4100" t="s">
        <v>967</v>
      </c>
      <c r="E4100" t="s">
        <v>10</v>
      </c>
      <c r="F4100" t="s">
        <v>39</v>
      </c>
      <c r="G4100" t="s">
        <v>52</v>
      </c>
      <c r="H4100" t="s">
        <v>1451</v>
      </c>
      <c r="I4100">
        <v>165.6</v>
      </c>
      <c r="J4100">
        <v>3</v>
      </c>
      <c r="K4100">
        <v>-6.21</v>
      </c>
    </row>
    <row r="4101" spans="1:11" ht="16.5" x14ac:dyDescent="0.3">
      <c r="A4101" s="1">
        <v>42372</v>
      </c>
      <c r="B4101" s="5">
        <f>YEAR(Table1[[#This Row],[Order Date]])</f>
        <v>2016</v>
      </c>
      <c r="C4101" s="5">
        <f>MONTH(Table1[[#This Row],[Order Date]])</f>
        <v>1</v>
      </c>
      <c r="D4101" t="s">
        <v>967</v>
      </c>
      <c r="E4101" t="s">
        <v>10</v>
      </c>
      <c r="F4101" t="s">
        <v>39</v>
      </c>
      <c r="G4101" t="s">
        <v>40</v>
      </c>
      <c r="H4101" t="s">
        <v>163</v>
      </c>
      <c r="I4101">
        <v>180.96</v>
      </c>
      <c r="J4101">
        <v>5</v>
      </c>
      <c r="K4101">
        <v>13.57</v>
      </c>
    </row>
    <row r="4102" spans="1:11" ht="16.5" x14ac:dyDescent="0.3">
      <c r="A4102" s="1">
        <v>42372</v>
      </c>
      <c r="B4102" s="5">
        <f>YEAR(Table1[[#This Row],[Order Date]])</f>
        <v>2016</v>
      </c>
      <c r="C4102" s="5">
        <f>MONTH(Table1[[#This Row],[Order Date]])</f>
        <v>1</v>
      </c>
      <c r="D4102" t="s">
        <v>2423</v>
      </c>
      <c r="E4102" t="s">
        <v>840</v>
      </c>
      <c r="F4102" t="s">
        <v>34</v>
      </c>
      <c r="G4102" t="s">
        <v>145</v>
      </c>
      <c r="H4102" t="s">
        <v>1501</v>
      </c>
      <c r="I4102">
        <v>1592.85</v>
      </c>
      <c r="J4102">
        <v>7</v>
      </c>
      <c r="K4102">
        <v>350.43</v>
      </c>
    </row>
    <row r="4103" spans="1:11" ht="16.5" x14ac:dyDescent="0.3">
      <c r="A4103" s="1">
        <v>42372</v>
      </c>
      <c r="B4103" s="5">
        <f>YEAR(Table1[[#This Row],[Order Date]])</f>
        <v>2016</v>
      </c>
      <c r="C4103" s="5">
        <f>MONTH(Table1[[#This Row],[Order Date]])</f>
        <v>1</v>
      </c>
      <c r="D4103" t="s">
        <v>2423</v>
      </c>
      <c r="E4103" t="s">
        <v>840</v>
      </c>
      <c r="F4103" t="s">
        <v>11</v>
      </c>
      <c r="G4103" t="s">
        <v>20</v>
      </c>
      <c r="H4103" t="s">
        <v>118</v>
      </c>
      <c r="I4103">
        <v>11.88</v>
      </c>
      <c r="J4103">
        <v>2</v>
      </c>
      <c r="K4103">
        <v>5.35</v>
      </c>
    </row>
    <row r="4104" spans="1:11" ht="16.5" x14ac:dyDescent="0.3">
      <c r="A4104" s="1">
        <v>42373</v>
      </c>
      <c r="B4104" s="5">
        <f>YEAR(Table1[[#This Row],[Order Date]])</f>
        <v>2016</v>
      </c>
      <c r="C4104" s="5">
        <f>MONTH(Table1[[#This Row],[Order Date]])</f>
        <v>1</v>
      </c>
      <c r="D4104" t="s">
        <v>2424</v>
      </c>
      <c r="E4104" t="s">
        <v>245</v>
      </c>
      <c r="F4104" t="s">
        <v>39</v>
      </c>
      <c r="G4104" t="s">
        <v>603</v>
      </c>
      <c r="H4104" t="s">
        <v>2239</v>
      </c>
      <c r="I4104">
        <v>959.97</v>
      </c>
      <c r="J4104">
        <v>4</v>
      </c>
      <c r="K4104">
        <v>120</v>
      </c>
    </row>
    <row r="4105" spans="1:11" ht="16.5" x14ac:dyDescent="0.3">
      <c r="A4105" s="1">
        <v>42373</v>
      </c>
      <c r="B4105" s="5">
        <f>YEAR(Table1[[#This Row],[Order Date]])</f>
        <v>2016</v>
      </c>
      <c r="C4105" s="5">
        <f>MONTH(Table1[[#This Row],[Order Date]])</f>
        <v>1</v>
      </c>
      <c r="D4105" t="s">
        <v>1974</v>
      </c>
      <c r="E4105" t="s">
        <v>23</v>
      </c>
      <c r="F4105" t="s">
        <v>11</v>
      </c>
      <c r="G4105" t="s">
        <v>24</v>
      </c>
      <c r="H4105" t="s">
        <v>51</v>
      </c>
      <c r="I4105">
        <v>4.67</v>
      </c>
      <c r="J4105">
        <v>1</v>
      </c>
      <c r="K4105">
        <v>0.57999999999999996</v>
      </c>
    </row>
    <row r="4106" spans="1:11" ht="16.5" x14ac:dyDescent="0.3">
      <c r="A4106" s="1">
        <v>42373</v>
      </c>
      <c r="B4106" s="5">
        <f>YEAR(Table1[[#This Row],[Order Date]])</f>
        <v>2016</v>
      </c>
      <c r="C4106" s="5">
        <f>MONTH(Table1[[#This Row],[Order Date]])</f>
        <v>1</v>
      </c>
      <c r="D4106" t="s">
        <v>1974</v>
      </c>
      <c r="E4106" t="s">
        <v>23</v>
      </c>
      <c r="F4106" t="s">
        <v>11</v>
      </c>
      <c r="G4106" t="s">
        <v>20</v>
      </c>
      <c r="H4106" t="s">
        <v>662</v>
      </c>
      <c r="I4106">
        <v>104.58</v>
      </c>
      <c r="J4106">
        <v>6</v>
      </c>
      <c r="K4106">
        <v>-80.180000000000007</v>
      </c>
    </row>
    <row r="4107" spans="1:11" ht="16.5" x14ac:dyDescent="0.3">
      <c r="A4107" s="1">
        <v>42374</v>
      </c>
      <c r="B4107" s="5">
        <f>YEAR(Table1[[#This Row],[Order Date]])</f>
        <v>2016</v>
      </c>
      <c r="C4107" s="5">
        <f>MONTH(Table1[[#This Row],[Order Date]])</f>
        <v>1</v>
      </c>
      <c r="D4107" t="s">
        <v>669</v>
      </c>
      <c r="E4107" t="s">
        <v>123</v>
      </c>
      <c r="F4107" t="s">
        <v>39</v>
      </c>
      <c r="G4107" t="s">
        <v>52</v>
      </c>
      <c r="H4107" t="s">
        <v>2425</v>
      </c>
      <c r="I4107">
        <v>191.47</v>
      </c>
      <c r="J4107">
        <v>6</v>
      </c>
      <c r="K4107">
        <v>40.69</v>
      </c>
    </row>
    <row r="4108" spans="1:11" ht="16.5" x14ac:dyDescent="0.3">
      <c r="A4108" s="1">
        <v>42374</v>
      </c>
      <c r="B4108" s="5">
        <f>YEAR(Table1[[#This Row],[Order Date]])</f>
        <v>2016</v>
      </c>
      <c r="C4108" s="5">
        <f>MONTH(Table1[[#This Row],[Order Date]])</f>
        <v>1</v>
      </c>
      <c r="D4108" t="s">
        <v>669</v>
      </c>
      <c r="E4108" t="s">
        <v>123</v>
      </c>
      <c r="F4108" t="s">
        <v>11</v>
      </c>
      <c r="G4108" t="s">
        <v>24</v>
      </c>
      <c r="H4108" t="s">
        <v>2426</v>
      </c>
      <c r="I4108">
        <v>5.25</v>
      </c>
      <c r="J4108">
        <v>2</v>
      </c>
      <c r="K4108">
        <v>0.59</v>
      </c>
    </row>
    <row r="4109" spans="1:11" ht="16.5" x14ac:dyDescent="0.3">
      <c r="A4109" s="1">
        <v>42374</v>
      </c>
      <c r="B4109" s="5">
        <f>YEAR(Table1[[#This Row],[Order Date]])</f>
        <v>2016</v>
      </c>
      <c r="C4109" s="5">
        <f>MONTH(Table1[[#This Row],[Order Date]])</f>
        <v>1</v>
      </c>
      <c r="D4109" t="s">
        <v>669</v>
      </c>
      <c r="E4109" t="s">
        <v>123</v>
      </c>
      <c r="F4109" t="s">
        <v>39</v>
      </c>
      <c r="G4109" t="s">
        <v>40</v>
      </c>
      <c r="H4109" t="s">
        <v>901</v>
      </c>
      <c r="I4109">
        <v>59.18</v>
      </c>
      <c r="J4109">
        <v>2</v>
      </c>
      <c r="K4109">
        <v>5.18</v>
      </c>
    </row>
    <row r="4110" spans="1:11" ht="16.5" x14ac:dyDescent="0.3">
      <c r="A4110" s="1">
        <v>42376</v>
      </c>
      <c r="B4110" s="5">
        <f>YEAR(Table1[[#This Row],[Order Date]])</f>
        <v>2016</v>
      </c>
      <c r="C4110" s="5">
        <f>MONTH(Table1[[#This Row],[Order Date]])</f>
        <v>1</v>
      </c>
      <c r="D4110" t="s">
        <v>752</v>
      </c>
      <c r="E4110" t="s">
        <v>27</v>
      </c>
      <c r="F4110" t="s">
        <v>11</v>
      </c>
      <c r="G4110" t="s">
        <v>24</v>
      </c>
      <c r="H4110" t="s">
        <v>1929</v>
      </c>
      <c r="I4110">
        <v>34.58</v>
      </c>
      <c r="J4110">
        <v>1</v>
      </c>
      <c r="K4110">
        <v>10.029999999999999</v>
      </c>
    </row>
    <row r="4111" spans="1:11" ht="16.5" x14ac:dyDescent="0.3">
      <c r="A4111" s="1">
        <v>42376</v>
      </c>
      <c r="B4111" s="5">
        <f>YEAR(Table1[[#This Row],[Order Date]])</f>
        <v>2016</v>
      </c>
      <c r="C4111" s="5">
        <f>MONTH(Table1[[#This Row],[Order Date]])</f>
        <v>1</v>
      </c>
      <c r="D4111" t="s">
        <v>2230</v>
      </c>
      <c r="E4111" t="s">
        <v>10</v>
      </c>
      <c r="F4111" t="s">
        <v>34</v>
      </c>
      <c r="G4111" t="s">
        <v>47</v>
      </c>
      <c r="H4111" t="s">
        <v>339</v>
      </c>
      <c r="I4111">
        <v>23.08</v>
      </c>
      <c r="J4111">
        <v>3</v>
      </c>
      <c r="K4111">
        <v>-10.96</v>
      </c>
    </row>
    <row r="4112" spans="1:11" ht="16.5" x14ac:dyDescent="0.3">
      <c r="A4112" s="1">
        <v>42376</v>
      </c>
      <c r="B4112" s="5">
        <f>YEAR(Table1[[#This Row],[Order Date]])</f>
        <v>2016</v>
      </c>
      <c r="C4112" s="5">
        <f>MONTH(Table1[[#This Row],[Order Date]])</f>
        <v>1</v>
      </c>
      <c r="D4112" t="s">
        <v>2230</v>
      </c>
      <c r="E4112" t="s">
        <v>10</v>
      </c>
      <c r="F4112" t="s">
        <v>11</v>
      </c>
      <c r="G4112" t="s">
        <v>12</v>
      </c>
      <c r="H4112" t="s">
        <v>2172</v>
      </c>
      <c r="I4112">
        <v>25.92</v>
      </c>
      <c r="J4112">
        <v>5</v>
      </c>
      <c r="K4112">
        <v>9.07</v>
      </c>
    </row>
    <row r="4113" spans="1:11" ht="16.5" x14ac:dyDescent="0.3">
      <c r="A4113" s="1">
        <v>42377</v>
      </c>
      <c r="B4113" s="5">
        <f>YEAR(Table1[[#This Row],[Order Date]])</f>
        <v>2016</v>
      </c>
      <c r="C4113" s="5">
        <f>MONTH(Table1[[#This Row],[Order Date]])</f>
        <v>1</v>
      </c>
      <c r="D4113" t="s">
        <v>29</v>
      </c>
      <c r="E4113" t="s">
        <v>157</v>
      </c>
      <c r="F4113" t="s">
        <v>34</v>
      </c>
      <c r="G4113" t="s">
        <v>74</v>
      </c>
      <c r="H4113" t="s">
        <v>1604</v>
      </c>
      <c r="I4113">
        <v>1565.88</v>
      </c>
      <c r="J4113">
        <v>6</v>
      </c>
      <c r="K4113">
        <v>407.13</v>
      </c>
    </row>
    <row r="4114" spans="1:11" ht="16.5" x14ac:dyDescent="0.3">
      <c r="A4114" s="1">
        <v>42377</v>
      </c>
      <c r="B4114" s="5">
        <f>YEAR(Table1[[#This Row],[Order Date]])</f>
        <v>2016</v>
      </c>
      <c r="C4114" s="5">
        <f>MONTH(Table1[[#This Row],[Order Date]])</f>
        <v>1</v>
      </c>
      <c r="D4114" t="s">
        <v>29</v>
      </c>
      <c r="E4114" t="s">
        <v>157</v>
      </c>
      <c r="F4114" t="s">
        <v>11</v>
      </c>
      <c r="G4114" t="s">
        <v>20</v>
      </c>
      <c r="H4114" t="s">
        <v>1503</v>
      </c>
      <c r="I4114">
        <v>106.05</v>
      </c>
      <c r="J4114">
        <v>7</v>
      </c>
      <c r="K4114">
        <v>49.84</v>
      </c>
    </row>
    <row r="4115" spans="1:11" ht="16.5" x14ac:dyDescent="0.3">
      <c r="A4115" s="1">
        <v>42377</v>
      </c>
      <c r="B4115" s="5">
        <f>YEAR(Table1[[#This Row],[Order Date]])</f>
        <v>2016</v>
      </c>
      <c r="C4115" s="5">
        <f>MONTH(Table1[[#This Row],[Order Date]])</f>
        <v>1</v>
      </c>
      <c r="D4115" t="s">
        <v>46</v>
      </c>
      <c r="E4115" t="s">
        <v>245</v>
      </c>
      <c r="F4115" t="s">
        <v>11</v>
      </c>
      <c r="G4115" t="s">
        <v>20</v>
      </c>
      <c r="H4115" t="s">
        <v>1927</v>
      </c>
      <c r="I4115">
        <v>30.83</v>
      </c>
      <c r="J4115">
        <v>7</v>
      </c>
      <c r="K4115">
        <v>-24.66</v>
      </c>
    </row>
    <row r="4116" spans="1:11" ht="16.5" x14ac:dyDescent="0.3">
      <c r="A4116" s="1">
        <v>42377</v>
      </c>
      <c r="B4116" s="5">
        <f>YEAR(Table1[[#This Row],[Order Date]])</f>
        <v>2016</v>
      </c>
      <c r="C4116" s="5">
        <f>MONTH(Table1[[#This Row],[Order Date]])</f>
        <v>1</v>
      </c>
      <c r="D4116" t="s">
        <v>46</v>
      </c>
      <c r="E4116" t="s">
        <v>245</v>
      </c>
      <c r="F4116" t="s">
        <v>11</v>
      </c>
      <c r="G4116" t="s">
        <v>24</v>
      </c>
      <c r="H4116" t="s">
        <v>449</v>
      </c>
      <c r="I4116">
        <v>47.62</v>
      </c>
      <c r="J4116">
        <v>3</v>
      </c>
      <c r="K4116">
        <v>5.95</v>
      </c>
    </row>
    <row r="4117" spans="1:11" ht="16.5" x14ac:dyDescent="0.3">
      <c r="A4117" s="1">
        <v>42377</v>
      </c>
      <c r="B4117" s="5">
        <f>YEAR(Table1[[#This Row],[Order Date]])</f>
        <v>2016</v>
      </c>
      <c r="C4117" s="5">
        <f>MONTH(Table1[[#This Row],[Order Date]])</f>
        <v>1</v>
      </c>
      <c r="D4117" t="s">
        <v>46</v>
      </c>
      <c r="E4117" t="s">
        <v>245</v>
      </c>
      <c r="F4117" t="s">
        <v>39</v>
      </c>
      <c r="G4117" t="s">
        <v>40</v>
      </c>
      <c r="H4117" t="s">
        <v>2427</v>
      </c>
      <c r="I4117">
        <v>108.78</v>
      </c>
      <c r="J4117">
        <v>2</v>
      </c>
      <c r="K4117">
        <v>10.88</v>
      </c>
    </row>
    <row r="4118" spans="1:11" ht="16.5" x14ac:dyDescent="0.3">
      <c r="A4118" s="1">
        <v>42378</v>
      </c>
      <c r="B4118" s="5">
        <f>YEAR(Table1[[#This Row],[Order Date]])</f>
        <v>2016</v>
      </c>
      <c r="C4118" s="5">
        <f>MONTH(Table1[[#This Row],[Order Date]])</f>
        <v>1</v>
      </c>
      <c r="D4118" t="s">
        <v>593</v>
      </c>
      <c r="E4118" t="s">
        <v>27</v>
      </c>
      <c r="F4118" t="s">
        <v>39</v>
      </c>
      <c r="G4118" t="s">
        <v>52</v>
      </c>
      <c r="H4118" t="s">
        <v>2428</v>
      </c>
      <c r="I4118">
        <v>349.95</v>
      </c>
      <c r="J4118">
        <v>5</v>
      </c>
      <c r="K4118">
        <v>118.98</v>
      </c>
    </row>
    <row r="4119" spans="1:11" ht="16.5" x14ac:dyDescent="0.3">
      <c r="A4119" s="1">
        <v>42378</v>
      </c>
      <c r="B4119" s="5">
        <f>YEAR(Table1[[#This Row],[Order Date]])</f>
        <v>2016</v>
      </c>
      <c r="C4119" s="5">
        <f>MONTH(Table1[[#This Row],[Order Date]])</f>
        <v>1</v>
      </c>
      <c r="D4119" t="s">
        <v>593</v>
      </c>
      <c r="E4119" t="s">
        <v>27</v>
      </c>
      <c r="F4119" t="s">
        <v>39</v>
      </c>
      <c r="G4119" t="s">
        <v>40</v>
      </c>
      <c r="H4119" t="s">
        <v>721</v>
      </c>
      <c r="I4119">
        <v>377.93</v>
      </c>
      <c r="J4119">
        <v>9</v>
      </c>
      <c r="K4119">
        <v>141.72</v>
      </c>
    </row>
    <row r="4120" spans="1:11" ht="16.5" x14ac:dyDescent="0.3">
      <c r="A4120" s="1">
        <v>42378</v>
      </c>
      <c r="B4120" s="5">
        <f>YEAR(Table1[[#This Row],[Order Date]])</f>
        <v>2016</v>
      </c>
      <c r="C4120" s="5">
        <f>MONTH(Table1[[#This Row],[Order Date]])</f>
        <v>1</v>
      </c>
      <c r="D4120" t="s">
        <v>1867</v>
      </c>
      <c r="E4120" t="s">
        <v>78</v>
      </c>
      <c r="F4120" t="s">
        <v>34</v>
      </c>
      <c r="G4120" t="s">
        <v>47</v>
      </c>
      <c r="H4120" t="s">
        <v>2049</v>
      </c>
      <c r="I4120">
        <v>15.17</v>
      </c>
      <c r="J4120">
        <v>2</v>
      </c>
      <c r="K4120">
        <v>3.79</v>
      </c>
    </row>
    <row r="4121" spans="1:11" ht="16.5" x14ac:dyDescent="0.3">
      <c r="A4121" s="1">
        <v>42379</v>
      </c>
      <c r="B4121" s="5">
        <f>YEAR(Table1[[#This Row],[Order Date]])</f>
        <v>2016</v>
      </c>
      <c r="C4121" s="5">
        <f>MONTH(Table1[[#This Row],[Order Date]])</f>
        <v>1</v>
      </c>
      <c r="D4121" t="s">
        <v>452</v>
      </c>
      <c r="E4121" t="s">
        <v>164</v>
      </c>
      <c r="F4121" t="s">
        <v>34</v>
      </c>
      <c r="G4121" t="s">
        <v>47</v>
      </c>
      <c r="H4121" t="s">
        <v>688</v>
      </c>
      <c r="I4121">
        <v>79.92</v>
      </c>
      <c r="J4121">
        <v>4</v>
      </c>
      <c r="K4121">
        <v>34.369999999999997</v>
      </c>
    </row>
    <row r="4122" spans="1:11" ht="16.5" x14ac:dyDescent="0.3">
      <c r="A4122" s="1">
        <v>42379</v>
      </c>
      <c r="B4122" s="5">
        <f>YEAR(Table1[[#This Row],[Order Date]])</f>
        <v>2016</v>
      </c>
      <c r="C4122" s="5">
        <f>MONTH(Table1[[#This Row],[Order Date]])</f>
        <v>1</v>
      </c>
      <c r="D4122" t="s">
        <v>452</v>
      </c>
      <c r="E4122" t="s">
        <v>164</v>
      </c>
      <c r="F4122" t="s">
        <v>39</v>
      </c>
      <c r="G4122" t="s">
        <v>52</v>
      </c>
      <c r="H4122" t="s">
        <v>2361</v>
      </c>
      <c r="I4122">
        <v>69.98</v>
      </c>
      <c r="J4122">
        <v>2</v>
      </c>
      <c r="K4122">
        <v>13.3</v>
      </c>
    </row>
    <row r="4123" spans="1:11" ht="16.5" x14ac:dyDescent="0.3">
      <c r="A4123" s="1">
        <v>42379</v>
      </c>
      <c r="B4123" s="5">
        <f>YEAR(Table1[[#This Row],[Order Date]])</f>
        <v>2016</v>
      </c>
      <c r="C4123" s="5">
        <f>MONTH(Table1[[#This Row],[Order Date]])</f>
        <v>1</v>
      </c>
      <c r="D4123" t="s">
        <v>2429</v>
      </c>
      <c r="E4123" t="s">
        <v>164</v>
      </c>
      <c r="F4123" t="s">
        <v>34</v>
      </c>
      <c r="G4123" t="s">
        <v>47</v>
      </c>
      <c r="H4123" t="s">
        <v>60</v>
      </c>
      <c r="I4123">
        <v>24.85</v>
      </c>
      <c r="J4123">
        <v>5</v>
      </c>
      <c r="K4123">
        <v>7.7</v>
      </c>
    </row>
    <row r="4124" spans="1:11" ht="16.5" x14ac:dyDescent="0.3">
      <c r="A4124" s="1">
        <v>42380</v>
      </c>
      <c r="B4124" s="5">
        <f>YEAR(Table1[[#This Row],[Order Date]])</f>
        <v>2016</v>
      </c>
      <c r="C4124" s="5">
        <f>MONTH(Table1[[#This Row],[Order Date]])</f>
        <v>1</v>
      </c>
      <c r="D4124" t="s">
        <v>1143</v>
      </c>
      <c r="E4124" t="s">
        <v>78</v>
      </c>
      <c r="F4124" t="s">
        <v>11</v>
      </c>
      <c r="G4124" t="s">
        <v>12</v>
      </c>
      <c r="H4124" t="s">
        <v>836</v>
      </c>
      <c r="I4124">
        <v>15.55</v>
      </c>
      <c r="J4124">
        <v>3</v>
      </c>
      <c r="K4124">
        <v>5.44</v>
      </c>
    </row>
    <row r="4125" spans="1:11" ht="16.5" x14ac:dyDescent="0.3">
      <c r="A4125" s="1">
        <v>42380</v>
      </c>
      <c r="B4125" s="5">
        <f>YEAR(Table1[[#This Row],[Order Date]])</f>
        <v>2016</v>
      </c>
      <c r="C4125" s="5">
        <f>MONTH(Table1[[#This Row],[Order Date]])</f>
        <v>1</v>
      </c>
      <c r="D4125" t="s">
        <v>1143</v>
      </c>
      <c r="E4125" t="s">
        <v>78</v>
      </c>
      <c r="F4125" t="s">
        <v>11</v>
      </c>
      <c r="G4125" t="s">
        <v>12</v>
      </c>
      <c r="H4125" t="s">
        <v>2377</v>
      </c>
      <c r="I4125">
        <v>63.31</v>
      </c>
      <c r="J4125">
        <v>3</v>
      </c>
      <c r="K4125">
        <v>20.58</v>
      </c>
    </row>
    <row r="4126" spans="1:11" ht="16.5" x14ac:dyDescent="0.3">
      <c r="A4126" s="1">
        <v>42380</v>
      </c>
      <c r="B4126" s="5">
        <f>YEAR(Table1[[#This Row],[Order Date]])</f>
        <v>2016</v>
      </c>
      <c r="C4126" s="5">
        <f>MONTH(Table1[[#This Row],[Order Date]])</f>
        <v>1</v>
      </c>
      <c r="D4126" t="s">
        <v>1143</v>
      </c>
      <c r="E4126" t="s">
        <v>78</v>
      </c>
      <c r="F4126" t="s">
        <v>39</v>
      </c>
      <c r="G4126" t="s">
        <v>40</v>
      </c>
      <c r="H4126" t="s">
        <v>2430</v>
      </c>
      <c r="I4126">
        <v>15.59</v>
      </c>
      <c r="J4126">
        <v>2</v>
      </c>
      <c r="K4126">
        <v>-9.8699999999999992</v>
      </c>
    </row>
    <row r="4127" spans="1:11" ht="16.5" x14ac:dyDescent="0.3">
      <c r="A4127" s="1">
        <v>42380</v>
      </c>
      <c r="B4127" s="5">
        <f>YEAR(Table1[[#This Row],[Order Date]])</f>
        <v>2016</v>
      </c>
      <c r="C4127" s="5">
        <f>MONTH(Table1[[#This Row],[Order Date]])</f>
        <v>1</v>
      </c>
      <c r="D4127" t="s">
        <v>413</v>
      </c>
      <c r="E4127" t="s">
        <v>78</v>
      </c>
      <c r="F4127" t="s">
        <v>34</v>
      </c>
      <c r="G4127" t="s">
        <v>47</v>
      </c>
      <c r="H4127" t="s">
        <v>117</v>
      </c>
      <c r="I4127">
        <v>54.99</v>
      </c>
      <c r="J4127">
        <v>14</v>
      </c>
      <c r="K4127">
        <v>8.94</v>
      </c>
    </row>
    <row r="4128" spans="1:11" ht="16.5" x14ac:dyDescent="0.3">
      <c r="A4128" s="1">
        <v>42383</v>
      </c>
      <c r="B4128" s="5">
        <f>YEAR(Table1[[#This Row],[Order Date]])</f>
        <v>2016</v>
      </c>
      <c r="C4128" s="5">
        <f>MONTH(Table1[[#This Row],[Order Date]])</f>
        <v>1</v>
      </c>
      <c r="D4128" t="s">
        <v>2065</v>
      </c>
      <c r="E4128" t="s">
        <v>245</v>
      </c>
      <c r="F4128" t="s">
        <v>11</v>
      </c>
      <c r="G4128" t="s">
        <v>12</v>
      </c>
      <c r="H4128" t="s">
        <v>1609</v>
      </c>
      <c r="I4128">
        <v>89.57</v>
      </c>
      <c r="J4128">
        <v>2</v>
      </c>
      <c r="K4128">
        <v>32.47</v>
      </c>
    </row>
    <row r="4129" spans="1:11" ht="16.5" x14ac:dyDescent="0.3">
      <c r="A4129" s="1">
        <v>42383</v>
      </c>
      <c r="B4129" s="5">
        <f>YEAR(Table1[[#This Row],[Order Date]])</f>
        <v>2016</v>
      </c>
      <c r="C4129" s="5">
        <f>MONTH(Table1[[#This Row],[Order Date]])</f>
        <v>1</v>
      </c>
      <c r="D4129" t="s">
        <v>2065</v>
      </c>
      <c r="E4129" t="s">
        <v>245</v>
      </c>
      <c r="F4129" t="s">
        <v>34</v>
      </c>
      <c r="G4129" t="s">
        <v>47</v>
      </c>
      <c r="H4129" t="s">
        <v>2431</v>
      </c>
      <c r="I4129">
        <v>315.77999999999997</v>
      </c>
      <c r="J4129">
        <v>8</v>
      </c>
      <c r="K4129">
        <v>31.58</v>
      </c>
    </row>
    <row r="4130" spans="1:11" ht="16.5" x14ac:dyDescent="0.3">
      <c r="A4130" s="1">
        <v>42384</v>
      </c>
      <c r="B4130" s="5">
        <f>YEAR(Table1[[#This Row],[Order Date]])</f>
        <v>2016</v>
      </c>
      <c r="C4130" s="5">
        <f>MONTH(Table1[[#This Row],[Order Date]])</f>
        <v>1</v>
      </c>
      <c r="D4130" t="s">
        <v>724</v>
      </c>
      <c r="E4130" t="s">
        <v>177</v>
      </c>
      <c r="F4130" t="s">
        <v>11</v>
      </c>
      <c r="G4130" t="s">
        <v>63</v>
      </c>
      <c r="H4130" t="s">
        <v>1683</v>
      </c>
      <c r="I4130">
        <v>52.34</v>
      </c>
      <c r="J4130">
        <v>2</v>
      </c>
      <c r="K4130">
        <v>24.6</v>
      </c>
    </row>
    <row r="4131" spans="1:11" ht="16.5" x14ac:dyDescent="0.3">
      <c r="A4131" s="1">
        <v>42384</v>
      </c>
      <c r="B4131" s="5">
        <f>YEAR(Table1[[#This Row],[Order Date]])</f>
        <v>2016</v>
      </c>
      <c r="C4131" s="5">
        <f>MONTH(Table1[[#This Row],[Order Date]])</f>
        <v>1</v>
      </c>
      <c r="D4131" t="s">
        <v>724</v>
      </c>
      <c r="E4131" t="s">
        <v>177</v>
      </c>
      <c r="F4131" t="s">
        <v>11</v>
      </c>
      <c r="G4131" t="s">
        <v>24</v>
      </c>
      <c r="H4131" t="s">
        <v>361</v>
      </c>
      <c r="I4131">
        <v>4.66</v>
      </c>
      <c r="J4131">
        <v>2</v>
      </c>
      <c r="K4131">
        <v>1.35</v>
      </c>
    </row>
    <row r="4132" spans="1:11" ht="16.5" x14ac:dyDescent="0.3">
      <c r="A4132" s="1">
        <v>42384</v>
      </c>
      <c r="B4132" s="5">
        <f>YEAR(Table1[[#This Row],[Order Date]])</f>
        <v>2016</v>
      </c>
      <c r="C4132" s="5">
        <f>MONTH(Table1[[#This Row],[Order Date]])</f>
        <v>1</v>
      </c>
      <c r="D4132" t="s">
        <v>724</v>
      </c>
      <c r="E4132" t="s">
        <v>177</v>
      </c>
      <c r="F4132" t="s">
        <v>39</v>
      </c>
      <c r="G4132" t="s">
        <v>52</v>
      </c>
      <c r="H4132" t="s">
        <v>1134</v>
      </c>
      <c r="I4132">
        <v>254.97</v>
      </c>
      <c r="J4132">
        <v>3</v>
      </c>
      <c r="K4132">
        <v>91.79</v>
      </c>
    </row>
    <row r="4133" spans="1:11" ht="16.5" x14ac:dyDescent="0.3">
      <c r="A4133" s="1">
        <v>42384</v>
      </c>
      <c r="B4133" s="5">
        <f>YEAR(Table1[[#This Row],[Order Date]])</f>
        <v>2016</v>
      </c>
      <c r="C4133" s="5">
        <f>MONTH(Table1[[#This Row],[Order Date]])</f>
        <v>1</v>
      </c>
      <c r="D4133" t="s">
        <v>1747</v>
      </c>
      <c r="E4133" t="s">
        <v>613</v>
      </c>
      <c r="F4133" t="s">
        <v>34</v>
      </c>
      <c r="G4133" t="s">
        <v>145</v>
      </c>
      <c r="H4133" t="s">
        <v>1460</v>
      </c>
      <c r="I4133">
        <v>181.8</v>
      </c>
      <c r="J4133">
        <v>1</v>
      </c>
      <c r="K4133">
        <v>-15.58</v>
      </c>
    </row>
    <row r="4134" spans="1:11" ht="16.5" x14ac:dyDescent="0.3">
      <c r="A4134" s="1">
        <v>42384</v>
      </c>
      <c r="B4134" s="5">
        <f>YEAR(Table1[[#This Row],[Order Date]])</f>
        <v>2016</v>
      </c>
      <c r="C4134" s="5">
        <f>MONTH(Table1[[#This Row],[Order Date]])</f>
        <v>1</v>
      </c>
      <c r="D4134" t="s">
        <v>1563</v>
      </c>
      <c r="E4134" t="s">
        <v>149</v>
      </c>
      <c r="F4134" t="s">
        <v>11</v>
      </c>
      <c r="G4134" t="s">
        <v>63</v>
      </c>
      <c r="H4134" t="s">
        <v>2315</v>
      </c>
      <c r="I4134">
        <v>16.52</v>
      </c>
      <c r="J4134">
        <v>4</v>
      </c>
      <c r="K4134">
        <v>7.6</v>
      </c>
    </row>
    <row r="4135" spans="1:11" ht="16.5" x14ac:dyDescent="0.3">
      <c r="A4135" s="1">
        <v>42384</v>
      </c>
      <c r="B4135" s="5">
        <f>YEAR(Table1[[#This Row],[Order Date]])</f>
        <v>2016</v>
      </c>
      <c r="C4135" s="5">
        <f>MONTH(Table1[[#This Row],[Order Date]])</f>
        <v>1</v>
      </c>
      <c r="D4135" t="s">
        <v>1563</v>
      </c>
      <c r="E4135" t="s">
        <v>149</v>
      </c>
      <c r="F4135" t="s">
        <v>11</v>
      </c>
      <c r="G4135" t="s">
        <v>12</v>
      </c>
      <c r="H4135" t="s">
        <v>1884</v>
      </c>
      <c r="I4135">
        <v>60.12</v>
      </c>
      <c r="J4135">
        <v>9</v>
      </c>
      <c r="K4135">
        <v>28.86</v>
      </c>
    </row>
    <row r="4136" spans="1:11" ht="16.5" x14ac:dyDescent="0.3">
      <c r="A4136" s="1">
        <v>42384</v>
      </c>
      <c r="B4136" s="5">
        <f>YEAR(Table1[[#This Row],[Order Date]])</f>
        <v>2016</v>
      </c>
      <c r="C4136" s="5">
        <f>MONTH(Table1[[#This Row],[Order Date]])</f>
        <v>1</v>
      </c>
      <c r="D4136" t="s">
        <v>1563</v>
      </c>
      <c r="E4136" t="s">
        <v>149</v>
      </c>
      <c r="F4136" t="s">
        <v>11</v>
      </c>
      <c r="G4136" t="s">
        <v>20</v>
      </c>
      <c r="H4136" t="s">
        <v>1175</v>
      </c>
      <c r="I4136">
        <v>49.54</v>
      </c>
      <c r="J4136">
        <v>3</v>
      </c>
      <c r="K4136">
        <v>17.34</v>
      </c>
    </row>
    <row r="4137" spans="1:11" ht="16.5" x14ac:dyDescent="0.3">
      <c r="A4137" s="1">
        <v>42384</v>
      </c>
      <c r="B4137" s="5">
        <f>YEAR(Table1[[#This Row],[Order Date]])</f>
        <v>2016</v>
      </c>
      <c r="C4137" s="5">
        <f>MONTH(Table1[[#This Row],[Order Date]])</f>
        <v>1</v>
      </c>
      <c r="D4137" t="s">
        <v>2432</v>
      </c>
      <c r="E4137" t="s">
        <v>149</v>
      </c>
      <c r="F4137" t="s">
        <v>11</v>
      </c>
      <c r="G4137" t="s">
        <v>12</v>
      </c>
      <c r="H4137" t="s">
        <v>1601</v>
      </c>
      <c r="I4137">
        <v>81.98</v>
      </c>
      <c r="J4137">
        <v>2</v>
      </c>
      <c r="K4137">
        <v>40.17</v>
      </c>
    </row>
    <row r="4138" spans="1:11" ht="16.5" x14ac:dyDescent="0.3">
      <c r="A4138" s="1">
        <v>42385</v>
      </c>
      <c r="B4138" s="5">
        <f>YEAR(Table1[[#This Row],[Order Date]])</f>
        <v>2016</v>
      </c>
      <c r="C4138" s="5">
        <f>MONTH(Table1[[#This Row],[Order Date]])</f>
        <v>1</v>
      </c>
      <c r="D4138" t="s">
        <v>900</v>
      </c>
      <c r="E4138" t="s">
        <v>27</v>
      </c>
      <c r="F4138" t="s">
        <v>11</v>
      </c>
      <c r="G4138" t="s">
        <v>20</v>
      </c>
      <c r="H4138" t="s">
        <v>1630</v>
      </c>
      <c r="I4138">
        <v>11.65</v>
      </c>
      <c r="J4138">
        <v>2</v>
      </c>
      <c r="K4138">
        <v>4.22</v>
      </c>
    </row>
    <row r="4139" spans="1:11" ht="16.5" x14ac:dyDescent="0.3">
      <c r="A4139" s="1">
        <v>42385</v>
      </c>
      <c r="B4139" s="5">
        <f>YEAR(Table1[[#This Row],[Order Date]])</f>
        <v>2016</v>
      </c>
      <c r="C4139" s="5">
        <f>MONTH(Table1[[#This Row],[Order Date]])</f>
        <v>1</v>
      </c>
      <c r="D4139" t="s">
        <v>900</v>
      </c>
      <c r="E4139" t="s">
        <v>27</v>
      </c>
      <c r="F4139" t="s">
        <v>39</v>
      </c>
      <c r="G4139" t="s">
        <v>52</v>
      </c>
      <c r="H4139" t="s">
        <v>2433</v>
      </c>
      <c r="I4139">
        <v>90.57</v>
      </c>
      <c r="J4139">
        <v>3</v>
      </c>
      <c r="K4139">
        <v>11.77</v>
      </c>
    </row>
    <row r="4140" spans="1:11" ht="16.5" x14ac:dyDescent="0.3">
      <c r="A4140" s="1">
        <v>42386</v>
      </c>
      <c r="B4140" s="5">
        <f>YEAR(Table1[[#This Row],[Order Date]])</f>
        <v>2016</v>
      </c>
      <c r="C4140" s="5">
        <f>MONTH(Table1[[#This Row],[Order Date]])</f>
        <v>1</v>
      </c>
      <c r="D4140" t="s">
        <v>2225</v>
      </c>
      <c r="E4140" t="s">
        <v>685</v>
      </c>
      <c r="F4140" t="s">
        <v>34</v>
      </c>
      <c r="G4140" t="s">
        <v>47</v>
      </c>
      <c r="H4140" t="s">
        <v>2366</v>
      </c>
      <c r="I4140">
        <v>322.58999999999997</v>
      </c>
      <c r="J4140">
        <v>3</v>
      </c>
      <c r="K4140">
        <v>64.52</v>
      </c>
    </row>
    <row r="4141" spans="1:11" ht="16.5" x14ac:dyDescent="0.3">
      <c r="A4141" s="1">
        <v>42386</v>
      </c>
      <c r="B4141" s="5">
        <f>YEAR(Table1[[#This Row],[Order Date]])</f>
        <v>2016</v>
      </c>
      <c r="C4141" s="5">
        <f>MONTH(Table1[[#This Row],[Order Date]])</f>
        <v>1</v>
      </c>
      <c r="D4141" t="s">
        <v>2225</v>
      </c>
      <c r="E4141" t="s">
        <v>685</v>
      </c>
      <c r="F4141" t="s">
        <v>39</v>
      </c>
      <c r="G4141" t="s">
        <v>52</v>
      </c>
      <c r="H4141" t="s">
        <v>84</v>
      </c>
      <c r="I4141">
        <v>29.99</v>
      </c>
      <c r="J4141">
        <v>1</v>
      </c>
      <c r="K4141">
        <v>13.2</v>
      </c>
    </row>
    <row r="4142" spans="1:11" ht="16.5" x14ac:dyDescent="0.3">
      <c r="A4142" s="1">
        <v>42386</v>
      </c>
      <c r="B4142" s="5">
        <f>YEAR(Table1[[#This Row],[Order Date]])</f>
        <v>2016</v>
      </c>
      <c r="C4142" s="5">
        <f>MONTH(Table1[[#This Row],[Order Date]])</f>
        <v>1</v>
      </c>
      <c r="D4142" t="s">
        <v>2225</v>
      </c>
      <c r="E4142" t="s">
        <v>685</v>
      </c>
      <c r="F4142" t="s">
        <v>39</v>
      </c>
      <c r="G4142" t="s">
        <v>52</v>
      </c>
      <c r="H4142" t="s">
        <v>2221</v>
      </c>
      <c r="I4142">
        <v>371.97</v>
      </c>
      <c r="J4142">
        <v>3</v>
      </c>
      <c r="K4142">
        <v>66.95</v>
      </c>
    </row>
    <row r="4143" spans="1:11" ht="16.5" x14ac:dyDescent="0.3">
      <c r="A4143" s="1">
        <v>42386</v>
      </c>
      <c r="B4143" s="5">
        <f>YEAR(Table1[[#This Row],[Order Date]])</f>
        <v>2016</v>
      </c>
      <c r="C4143" s="5">
        <f>MONTH(Table1[[#This Row],[Order Date]])</f>
        <v>1</v>
      </c>
      <c r="D4143" t="s">
        <v>2412</v>
      </c>
      <c r="E4143" t="s">
        <v>30</v>
      </c>
      <c r="F4143" t="s">
        <v>39</v>
      </c>
      <c r="G4143" t="s">
        <v>52</v>
      </c>
      <c r="H4143" t="s">
        <v>1795</v>
      </c>
      <c r="I4143">
        <v>316</v>
      </c>
      <c r="J4143">
        <v>4</v>
      </c>
      <c r="K4143">
        <v>31.6</v>
      </c>
    </row>
    <row r="4144" spans="1:11" ht="16.5" x14ac:dyDescent="0.3">
      <c r="A4144" s="1">
        <v>42390</v>
      </c>
      <c r="B4144" s="5">
        <f>YEAR(Table1[[#This Row],[Order Date]])</f>
        <v>2016</v>
      </c>
      <c r="C4144" s="5">
        <f>MONTH(Table1[[#This Row],[Order Date]])</f>
        <v>1</v>
      </c>
      <c r="D4144" t="s">
        <v>683</v>
      </c>
      <c r="E4144" t="s">
        <v>27</v>
      </c>
      <c r="F4144" t="s">
        <v>34</v>
      </c>
      <c r="G4144" t="s">
        <v>35</v>
      </c>
      <c r="H4144" t="s">
        <v>1256</v>
      </c>
      <c r="I4144">
        <v>153.57</v>
      </c>
      <c r="J4144">
        <v>2</v>
      </c>
      <c r="K4144">
        <v>-5.76</v>
      </c>
    </row>
    <row r="4145" spans="1:11" ht="16.5" x14ac:dyDescent="0.3">
      <c r="A4145" s="1">
        <v>42390</v>
      </c>
      <c r="B4145" s="5">
        <f>YEAR(Table1[[#This Row],[Order Date]])</f>
        <v>2016</v>
      </c>
      <c r="C4145" s="5">
        <f>MONTH(Table1[[#This Row],[Order Date]])</f>
        <v>1</v>
      </c>
      <c r="D4145" t="s">
        <v>683</v>
      </c>
      <c r="E4145" t="s">
        <v>27</v>
      </c>
      <c r="F4145" t="s">
        <v>34</v>
      </c>
      <c r="G4145" t="s">
        <v>35</v>
      </c>
      <c r="H4145" t="s">
        <v>2182</v>
      </c>
      <c r="I4145">
        <v>1013.49</v>
      </c>
      <c r="J4145">
        <v>7</v>
      </c>
      <c r="K4145">
        <v>76.010000000000005</v>
      </c>
    </row>
    <row r="4146" spans="1:11" ht="16.5" x14ac:dyDescent="0.3">
      <c r="A4146" s="1">
        <v>42391</v>
      </c>
      <c r="B4146" s="5">
        <f>YEAR(Table1[[#This Row],[Order Date]])</f>
        <v>2016</v>
      </c>
      <c r="C4146" s="5">
        <f>MONTH(Table1[[#This Row],[Order Date]])</f>
        <v>1</v>
      </c>
      <c r="D4146" t="s">
        <v>651</v>
      </c>
      <c r="E4146" t="s">
        <v>177</v>
      </c>
      <c r="F4146" t="s">
        <v>11</v>
      </c>
      <c r="G4146" t="s">
        <v>43</v>
      </c>
      <c r="H4146" t="s">
        <v>2096</v>
      </c>
      <c r="I4146">
        <v>7.56</v>
      </c>
      <c r="J4146">
        <v>6</v>
      </c>
      <c r="K4146">
        <v>0.3</v>
      </c>
    </row>
    <row r="4147" spans="1:11" ht="16.5" x14ac:dyDescent="0.3">
      <c r="A4147" s="1">
        <v>42391</v>
      </c>
      <c r="B4147" s="5">
        <f>YEAR(Table1[[#This Row],[Order Date]])</f>
        <v>2016</v>
      </c>
      <c r="C4147" s="5">
        <f>MONTH(Table1[[#This Row],[Order Date]])</f>
        <v>1</v>
      </c>
      <c r="D4147" t="s">
        <v>2262</v>
      </c>
      <c r="E4147" t="s">
        <v>245</v>
      </c>
      <c r="F4147" t="s">
        <v>34</v>
      </c>
      <c r="G4147" t="s">
        <v>47</v>
      </c>
      <c r="H4147" t="s">
        <v>1455</v>
      </c>
      <c r="I4147">
        <v>14.27</v>
      </c>
      <c r="J4147">
        <v>8</v>
      </c>
      <c r="K4147">
        <v>4.28</v>
      </c>
    </row>
    <row r="4148" spans="1:11" ht="16.5" x14ac:dyDescent="0.3">
      <c r="A4148" s="1">
        <v>42391</v>
      </c>
      <c r="B4148" s="5">
        <f>YEAR(Table1[[#This Row],[Order Date]])</f>
        <v>2016</v>
      </c>
      <c r="C4148" s="5">
        <f>MONTH(Table1[[#This Row],[Order Date]])</f>
        <v>1</v>
      </c>
      <c r="D4148" t="s">
        <v>2262</v>
      </c>
      <c r="E4148" t="s">
        <v>245</v>
      </c>
      <c r="F4148" t="s">
        <v>34</v>
      </c>
      <c r="G4148" t="s">
        <v>74</v>
      </c>
      <c r="H4148" t="s">
        <v>2170</v>
      </c>
      <c r="I4148">
        <v>451.14</v>
      </c>
      <c r="J4148">
        <v>4</v>
      </c>
      <c r="K4148">
        <v>-67.67</v>
      </c>
    </row>
    <row r="4149" spans="1:11" ht="16.5" x14ac:dyDescent="0.3">
      <c r="A4149" s="1">
        <v>42391</v>
      </c>
      <c r="B4149" s="5">
        <f>YEAR(Table1[[#This Row],[Order Date]])</f>
        <v>2016</v>
      </c>
      <c r="C4149" s="5">
        <f>MONTH(Table1[[#This Row],[Order Date]])</f>
        <v>1</v>
      </c>
      <c r="D4149" t="s">
        <v>2262</v>
      </c>
      <c r="E4149" t="s">
        <v>245</v>
      </c>
      <c r="F4149" t="s">
        <v>11</v>
      </c>
      <c r="G4149" t="s">
        <v>92</v>
      </c>
      <c r="H4149" t="s">
        <v>93</v>
      </c>
      <c r="I4149">
        <v>64.86</v>
      </c>
      <c r="J4149">
        <v>4</v>
      </c>
      <c r="K4149">
        <v>6.49</v>
      </c>
    </row>
    <row r="4150" spans="1:11" ht="16.5" x14ac:dyDescent="0.3">
      <c r="A4150" s="1">
        <v>42391</v>
      </c>
      <c r="B4150" s="5">
        <f>YEAR(Table1[[#This Row],[Order Date]])</f>
        <v>2016</v>
      </c>
      <c r="C4150" s="5">
        <f>MONTH(Table1[[#This Row],[Order Date]])</f>
        <v>1</v>
      </c>
      <c r="D4150" t="s">
        <v>669</v>
      </c>
      <c r="E4150" t="s">
        <v>164</v>
      </c>
      <c r="F4150" t="s">
        <v>34</v>
      </c>
      <c r="G4150" t="s">
        <v>47</v>
      </c>
      <c r="H4150" t="s">
        <v>773</v>
      </c>
      <c r="I4150">
        <v>109.9</v>
      </c>
      <c r="J4150">
        <v>5</v>
      </c>
      <c r="K4150">
        <v>37.369999999999997</v>
      </c>
    </row>
    <row r="4151" spans="1:11" ht="16.5" x14ac:dyDescent="0.3">
      <c r="A4151" s="1">
        <v>42391</v>
      </c>
      <c r="B4151" s="5">
        <f>YEAR(Table1[[#This Row],[Order Date]])</f>
        <v>2016</v>
      </c>
      <c r="C4151" s="5">
        <f>MONTH(Table1[[#This Row],[Order Date]])</f>
        <v>1</v>
      </c>
      <c r="D4151" t="s">
        <v>1251</v>
      </c>
      <c r="E4151" t="s">
        <v>164</v>
      </c>
      <c r="F4151" t="s">
        <v>11</v>
      </c>
      <c r="G4151" t="s">
        <v>12</v>
      </c>
      <c r="H4151" t="s">
        <v>2384</v>
      </c>
      <c r="I4151">
        <v>12.96</v>
      </c>
      <c r="J4151">
        <v>2</v>
      </c>
      <c r="K4151">
        <v>6.22</v>
      </c>
    </row>
    <row r="4152" spans="1:11" ht="16.5" x14ac:dyDescent="0.3">
      <c r="A4152" s="1">
        <v>42391</v>
      </c>
      <c r="B4152" s="5">
        <f>YEAR(Table1[[#This Row],[Order Date]])</f>
        <v>2016</v>
      </c>
      <c r="C4152" s="5">
        <f>MONTH(Table1[[#This Row],[Order Date]])</f>
        <v>1</v>
      </c>
      <c r="D4152" t="s">
        <v>1758</v>
      </c>
      <c r="E4152" t="s">
        <v>27</v>
      </c>
      <c r="F4152" t="s">
        <v>11</v>
      </c>
      <c r="G4152" t="s">
        <v>16</v>
      </c>
      <c r="H4152" t="s">
        <v>1542</v>
      </c>
      <c r="I4152">
        <v>44.4</v>
      </c>
      <c r="J4152">
        <v>3</v>
      </c>
      <c r="K4152">
        <v>22.2</v>
      </c>
    </row>
    <row r="4153" spans="1:11" ht="16.5" x14ac:dyDescent="0.3">
      <c r="A4153" s="1">
        <v>42391</v>
      </c>
      <c r="B4153" s="5">
        <f>YEAR(Table1[[#This Row],[Order Date]])</f>
        <v>2016</v>
      </c>
      <c r="C4153" s="5">
        <f>MONTH(Table1[[#This Row],[Order Date]])</f>
        <v>1</v>
      </c>
      <c r="D4153" t="s">
        <v>1758</v>
      </c>
      <c r="E4153" t="s">
        <v>27</v>
      </c>
      <c r="F4153" t="s">
        <v>11</v>
      </c>
      <c r="G4153" t="s">
        <v>16</v>
      </c>
      <c r="H4153" t="s">
        <v>377</v>
      </c>
      <c r="I4153">
        <v>20.65</v>
      </c>
      <c r="J4153">
        <v>5</v>
      </c>
      <c r="K4153">
        <v>9.5</v>
      </c>
    </row>
    <row r="4154" spans="1:11" ht="16.5" x14ac:dyDescent="0.3">
      <c r="A4154" s="1">
        <v>42391</v>
      </c>
      <c r="B4154" s="5">
        <f>YEAR(Table1[[#This Row],[Order Date]])</f>
        <v>2016</v>
      </c>
      <c r="C4154" s="5">
        <f>MONTH(Table1[[#This Row],[Order Date]])</f>
        <v>1</v>
      </c>
      <c r="D4154" t="s">
        <v>695</v>
      </c>
      <c r="E4154" t="s">
        <v>78</v>
      </c>
      <c r="F4154" t="s">
        <v>39</v>
      </c>
      <c r="G4154" t="s">
        <v>40</v>
      </c>
      <c r="H4154" t="s">
        <v>863</v>
      </c>
      <c r="I4154">
        <v>110.38</v>
      </c>
      <c r="J4154">
        <v>4</v>
      </c>
      <c r="K4154">
        <v>-20.239999999999998</v>
      </c>
    </row>
    <row r="4155" spans="1:11" ht="16.5" x14ac:dyDescent="0.3">
      <c r="A4155" s="1">
        <v>42391</v>
      </c>
      <c r="B4155" s="5">
        <f>YEAR(Table1[[#This Row],[Order Date]])</f>
        <v>2016</v>
      </c>
      <c r="C4155" s="5">
        <f>MONTH(Table1[[#This Row],[Order Date]])</f>
        <v>1</v>
      </c>
      <c r="D4155" t="s">
        <v>695</v>
      </c>
      <c r="E4155" t="s">
        <v>78</v>
      </c>
      <c r="F4155" t="s">
        <v>39</v>
      </c>
      <c r="G4155" t="s">
        <v>52</v>
      </c>
      <c r="H4155" t="s">
        <v>1969</v>
      </c>
      <c r="I4155">
        <v>55.18</v>
      </c>
      <c r="J4155">
        <v>3</v>
      </c>
      <c r="K4155">
        <v>15.86</v>
      </c>
    </row>
    <row r="4156" spans="1:11" ht="16.5" x14ac:dyDescent="0.3">
      <c r="A4156" s="1">
        <v>42391</v>
      </c>
      <c r="B4156" s="5">
        <f>YEAR(Table1[[#This Row],[Order Date]])</f>
        <v>2016</v>
      </c>
      <c r="C4156" s="5">
        <f>MONTH(Table1[[#This Row],[Order Date]])</f>
        <v>1</v>
      </c>
      <c r="D4156" t="s">
        <v>853</v>
      </c>
      <c r="E4156" t="s">
        <v>149</v>
      </c>
      <c r="F4156" t="s">
        <v>11</v>
      </c>
      <c r="G4156" t="s">
        <v>20</v>
      </c>
      <c r="H4156" t="s">
        <v>1043</v>
      </c>
      <c r="I4156">
        <v>26.34</v>
      </c>
      <c r="J4156">
        <v>4</v>
      </c>
      <c r="K4156">
        <v>9.2200000000000006</v>
      </c>
    </row>
    <row r="4157" spans="1:11" ht="16.5" x14ac:dyDescent="0.3">
      <c r="A4157" s="1">
        <v>42392</v>
      </c>
      <c r="B4157" s="5">
        <f>YEAR(Table1[[#This Row],[Order Date]])</f>
        <v>2016</v>
      </c>
      <c r="C4157" s="5">
        <f>MONTH(Table1[[#This Row],[Order Date]])</f>
        <v>1</v>
      </c>
      <c r="D4157" t="s">
        <v>2318</v>
      </c>
      <c r="E4157" t="s">
        <v>27</v>
      </c>
      <c r="F4157" t="s">
        <v>34</v>
      </c>
      <c r="G4157" t="s">
        <v>47</v>
      </c>
      <c r="H4157" t="s">
        <v>1026</v>
      </c>
      <c r="I4157">
        <v>59.99</v>
      </c>
      <c r="J4157">
        <v>7</v>
      </c>
      <c r="K4157">
        <v>21.6</v>
      </c>
    </row>
    <row r="4158" spans="1:11" ht="16.5" x14ac:dyDescent="0.3">
      <c r="A4158" s="1">
        <v>42392</v>
      </c>
      <c r="B4158" s="5">
        <f>YEAR(Table1[[#This Row],[Order Date]])</f>
        <v>2016</v>
      </c>
      <c r="C4158" s="5">
        <f>MONTH(Table1[[#This Row],[Order Date]])</f>
        <v>1</v>
      </c>
      <c r="D4158" t="s">
        <v>1883</v>
      </c>
      <c r="E4158" t="s">
        <v>2322</v>
      </c>
      <c r="F4158" t="s">
        <v>39</v>
      </c>
      <c r="G4158" t="s">
        <v>52</v>
      </c>
      <c r="H4158" t="s">
        <v>454</v>
      </c>
      <c r="I4158">
        <v>99.98</v>
      </c>
      <c r="J4158">
        <v>2</v>
      </c>
      <c r="K4158">
        <v>42.99</v>
      </c>
    </row>
    <row r="4159" spans="1:11" ht="16.5" x14ac:dyDescent="0.3">
      <c r="A4159" s="1">
        <v>42392</v>
      </c>
      <c r="B4159" s="5">
        <f>YEAR(Table1[[#This Row],[Order Date]])</f>
        <v>2016</v>
      </c>
      <c r="C4159" s="5">
        <f>MONTH(Table1[[#This Row],[Order Date]])</f>
        <v>1</v>
      </c>
      <c r="D4159" t="s">
        <v>1883</v>
      </c>
      <c r="E4159" t="s">
        <v>2322</v>
      </c>
      <c r="F4159" t="s">
        <v>11</v>
      </c>
      <c r="G4159" t="s">
        <v>24</v>
      </c>
      <c r="H4159" t="s">
        <v>2434</v>
      </c>
      <c r="I4159">
        <v>8.0399999999999991</v>
      </c>
      <c r="J4159">
        <v>6</v>
      </c>
      <c r="K4159">
        <v>2.73</v>
      </c>
    </row>
    <row r="4160" spans="1:11" ht="16.5" x14ac:dyDescent="0.3">
      <c r="A4160" s="1">
        <v>42392</v>
      </c>
      <c r="B4160" s="5">
        <f>YEAR(Table1[[#This Row],[Order Date]])</f>
        <v>2016</v>
      </c>
      <c r="C4160" s="5">
        <f>MONTH(Table1[[#This Row],[Order Date]])</f>
        <v>1</v>
      </c>
      <c r="D4160" t="s">
        <v>1883</v>
      </c>
      <c r="E4160" t="s">
        <v>2322</v>
      </c>
      <c r="F4160" t="s">
        <v>11</v>
      </c>
      <c r="G4160" t="s">
        <v>18</v>
      </c>
      <c r="H4160" t="s">
        <v>2148</v>
      </c>
      <c r="I4160">
        <v>1564.29</v>
      </c>
      <c r="J4160">
        <v>13</v>
      </c>
      <c r="K4160">
        <v>406.72</v>
      </c>
    </row>
    <row r="4161" spans="1:11" ht="16.5" x14ac:dyDescent="0.3">
      <c r="A4161" s="1">
        <v>42393</v>
      </c>
      <c r="B4161" s="5">
        <f>YEAR(Table1[[#This Row],[Order Date]])</f>
        <v>2016</v>
      </c>
      <c r="C4161" s="5">
        <f>MONTH(Table1[[#This Row],[Order Date]])</f>
        <v>1</v>
      </c>
      <c r="D4161" t="s">
        <v>1343</v>
      </c>
      <c r="E4161" t="s">
        <v>329</v>
      </c>
      <c r="F4161" t="s">
        <v>11</v>
      </c>
      <c r="G4161" t="s">
        <v>20</v>
      </c>
      <c r="H4161" t="s">
        <v>1970</v>
      </c>
      <c r="I4161">
        <v>31.36</v>
      </c>
      <c r="J4161">
        <v>4</v>
      </c>
      <c r="K4161">
        <v>15.68</v>
      </c>
    </row>
    <row r="4162" spans="1:11" ht="16.5" x14ac:dyDescent="0.3">
      <c r="A4162" s="1">
        <v>42394</v>
      </c>
      <c r="B4162" s="5">
        <f>YEAR(Table1[[#This Row],[Order Date]])</f>
        <v>2016</v>
      </c>
      <c r="C4162" s="5">
        <f>MONTH(Table1[[#This Row],[Order Date]])</f>
        <v>1</v>
      </c>
      <c r="D4162" t="s">
        <v>2435</v>
      </c>
      <c r="E4162" t="s">
        <v>177</v>
      </c>
      <c r="F4162" t="s">
        <v>11</v>
      </c>
      <c r="G4162" t="s">
        <v>24</v>
      </c>
      <c r="H4162" t="s">
        <v>2436</v>
      </c>
      <c r="I4162">
        <v>9.2100000000000009</v>
      </c>
      <c r="J4162">
        <v>3</v>
      </c>
      <c r="K4162">
        <v>2.2999999999999998</v>
      </c>
    </row>
    <row r="4163" spans="1:11" ht="16.5" x14ac:dyDescent="0.3">
      <c r="A4163" s="1">
        <v>42394</v>
      </c>
      <c r="B4163" s="5">
        <f>YEAR(Table1[[#This Row],[Order Date]])</f>
        <v>2016</v>
      </c>
      <c r="C4163" s="5">
        <f>MONTH(Table1[[#This Row],[Order Date]])</f>
        <v>1</v>
      </c>
      <c r="D4163" t="s">
        <v>2435</v>
      </c>
      <c r="E4163" t="s">
        <v>177</v>
      </c>
      <c r="F4163" t="s">
        <v>11</v>
      </c>
      <c r="G4163" t="s">
        <v>12</v>
      </c>
      <c r="H4163" t="s">
        <v>2437</v>
      </c>
      <c r="I4163">
        <v>18</v>
      </c>
      <c r="J4163">
        <v>5</v>
      </c>
      <c r="K4163">
        <v>8.2799999999999994</v>
      </c>
    </row>
    <row r="4164" spans="1:11" ht="16.5" x14ac:dyDescent="0.3">
      <c r="A4164" s="1">
        <v>42394</v>
      </c>
      <c r="B4164" s="5">
        <f>YEAR(Table1[[#This Row],[Order Date]])</f>
        <v>2016</v>
      </c>
      <c r="C4164" s="5">
        <f>MONTH(Table1[[#This Row],[Order Date]])</f>
        <v>1</v>
      </c>
      <c r="D4164" t="s">
        <v>387</v>
      </c>
      <c r="E4164" t="s">
        <v>149</v>
      </c>
      <c r="F4164" t="s">
        <v>11</v>
      </c>
      <c r="G4164" t="s">
        <v>20</v>
      </c>
      <c r="H4164" t="s">
        <v>96</v>
      </c>
      <c r="I4164">
        <v>43.12</v>
      </c>
      <c r="J4164">
        <v>5</v>
      </c>
      <c r="K4164">
        <v>15.09</v>
      </c>
    </row>
    <row r="4165" spans="1:11" ht="16.5" x14ac:dyDescent="0.3">
      <c r="A4165" s="1">
        <v>42394</v>
      </c>
      <c r="B4165" s="5">
        <f>YEAR(Table1[[#This Row],[Order Date]])</f>
        <v>2016</v>
      </c>
      <c r="C4165" s="5">
        <f>MONTH(Table1[[#This Row],[Order Date]])</f>
        <v>1</v>
      </c>
      <c r="D4165" t="s">
        <v>387</v>
      </c>
      <c r="E4165" t="s">
        <v>149</v>
      </c>
      <c r="F4165" t="s">
        <v>34</v>
      </c>
      <c r="G4165" t="s">
        <v>145</v>
      </c>
      <c r="H4165" t="s">
        <v>2066</v>
      </c>
      <c r="I4165">
        <v>313.72000000000003</v>
      </c>
      <c r="J4165">
        <v>3</v>
      </c>
      <c r="K4165">
        <v>-99.35</v>
      </c>
    </row>
    <row r="4166" spans="1:11" ht="16.5" x14ac:dyDescent="0.3">
      <c r="A4166" s="1">
        <v>42394</v>
      </c>
      <c r="B4166" s="5">
        <f>YEAR(Table1[[#This Row],[Order Date]])</f>
        <v>2016</v>
      </c>
      <c r="C4166" s="5">
        <f>MONTH(Table1[[#This Row],[Order Date]])</f>
        <v>1</v>
      </c>
      <c r="D4166" t="s">
        <v>387</v>
      </c>
      <c r="E4166" t="s">
        <v>149</v>
      </c>
      <c r="F4166" t="s">
        <v>34</v>
      </c>
      <c r="G4166" t="s">
        <v>47</v>
      </c>
      <c r="H4166" t="s">
        <v>479</v>
      </c>
      <c r="I4166">
        <v>45.98</v>
      </c>
      <c r="J4166">
        <v>1</v>
      </c>
      <c r="K4166">
        <v>7.82</v>
      </c>
    </row>
    <row r="4167" spans="1:11" ht="16.5" x14ac:dyDescent="0.3">
      <c r="A4167" s="1">
        <v>42394</v>
      </c>
      <c r="B4167" s="5">
        <f>YEAR(Table1[[#This Row],[Order Date]])</f>
        <v>2016</v>
      </c>
      <c r="C4167" s="5">
        <f>MONTH(Table1[[#This Row],[Order Date]])</f>
        <v>1</v>
      </c>
      <c r="D4167" t="s">
        <v>387</v>
      </c>
      <c r="E4167" t="s">
        <v>149</v>
      </c>
      <c r="F4167" t="s">
        <v>11</v>
      </c>
      <c r="G4167" t="s">
        <v>18</v>
      </c>
      <c r="H4167" t="s">
        <v>133</v>
      </c>
      <c r="I4167">
        <v>428.68</v>
      </c>
      <c r="J4167">
        <v>7</v>
      </c>
      <c r="K4167">
        <v>0</v>
      </c>
    </row>
    <row r="4168" spans="1:11" ht="16.5" x14ac:dyDescent="0.3">
      <c r="A4168" s="1">
        <v>42397</v>
      </c>
      <c r="B4168" s="5">
        <f>YEAR(Table1[[#This Row],[Order Date]])</f>
        <v>2016</v>
      </c>
      <c r="C4168" s="5">
        <f>MONTH(Table1[[#This Row],[Order Date]])</f>
        <v>1</v>
      </c>
      <c r="D4168" t="s">
        <v>1343</v>
      </c>
      <c r="E4168" t="s">
        <v>27</v>
      </c>
      <c r="F4168" t="s">
        <v>11</v>
      </c>
      <c r="G4168" t="s">
        <v>24</v>
      </c>
      <c r="H4168" t="s">
        <v>260</v>
      </c>
      <c r="I4168">
        <v>39.68</v>
      </c>
      <c r="J4168">
        <v>2</v>
      </c>
      <c r="K4168">
        <v>10.32</v>
      </c>
    </row>
    <row r="4169" spans="1:11" ht="16.5" x14ac:dyDescent="0.3">
      <c r="A4169" s="1">
        <v>42399</v>
      </c>
      <c r="B4169" s="5">
        <f>YEAR(Table1[[#This Row],[Order Date]])</f>
        <v>2016</v>
      </c>
      <c r="C4169" s="5">
        <f>MONTH(Table1[[#This Row],[Order Date]])</f>
        <v>1</v>
      </c>
      <c r="D4169" t="s">
        <v>1487</v>
      </c>
      <c r="E4169" t="s">
        <v>27</v>
      </c>
      <c r="F4169" t="s">
        <v>11</v>
      </c>
      <c r="G4169" t="s">
        <v>20</v>
      </c>
      <c r="H4169" t="s">
        <v>2241</v>
      </c>
      <c r="I4169">
        <v>17.46</v>
      </c>
      <c r="J4169">
        <v>2</v>
      </c>
      <c r="K4169">
        <v>5.89</v>
      </c>
    </row>
    <row r="4170" spans="1:11" ht="16.5" x14ac:dyDescent="0.3">
      <c r="A4170" s="1">
        <v>42399</v>
      </c>
      <c r="B4170" s="5">
        <f>YEAR(Table1[[#This Row],[Order Date]])</f>
        <v>2016</v>
      </c>
      <c r="C4170" s="5">
        <f>MONTH(Table1[[#This Row],[Order Date]])</f>
        <v>1</v>
      </c>
      <c r="D4170" t="s">
        <v>768</v>
      </c>
      <c r="E4170" t="s">
        <v>27</v>
      </c>
      <c r="F4170" t="s">
        <v>11</v>
      </c>
      <c r="G4170" t="s">
        <v>18</v>
      </c>
      <c r="H4170" t="s">
        <v>1360</v>
      </c>
      <c r="I4170">
        <v>305.01</v>
      </c>
      <c r="J4170">
        <v>9</v>
      </c>
      <c r="K4170">
        <v>76.25</v>
      </c>
    </row>
    <row r="4171" spans="1:11" ht="16.5" x14ac:dyDescent="0.3">
      <c r="A4171" s="1">
        <v>42399</v>
      </c>
      <c r="B4171" s="5">
        <f>YEAR(Table1[[#This Row],[Order Date]])</f>
        <v>2016</v>
      </c>
      <c r="C4171" s="5">
        <f>MONTH(Table1[[#This Row],[Order Date]])</f>
        <v>1</v>
      </c>
      <c r="D4171" t="s">
        <v>768</v>
      </c>
      <c r="E4171" t="s">
        <v>27</v>
      </c>
      <c r="F4171" t="s">
        <v>11</v>
      </c>
      <c r="G4171" t="s">
        <v>20</v>
      </c>
      <c r="H4171" t="s">
        <v>2228</v>
      </c>
      <c r="I4171">
        <v>50.78</v>
      </c>
      <c r="J4171">
        <v>2</v>
      </c>
      <c r="K4171">
        <v>17.77</v>
      </c>
    </row>
    <row r="4172" spans="1:11" ht="16.5" x14ac:dyDescent="0.3">
      <c r="A4172" s="1">
        <v>42399</v>
      </c>
      <c r="B4172" s="5">
        <f>YEAR(Table1[[#This Row],[Order Date]])</f>
        <v>2016</v>
      </c>
      <c r="C4172" s="5">
        <f>MONTH(Table1[[#This Row],[Order Date]])</f>
        <v>1</v>
      </c>
      <c r="D4172" t="s">
        <v>768</v>
      </c>
      <c r="E4172" t="s">
        <v>27</v>
      </c>
      <c r="F4172" t="s">
        <v>11</v>
      </c>
      <c r="G4172" t="s">
        <v>16</v>
      </c>
      <c r="H4172" t="s">
        <v>1432</v>
      </c>
      <c r="I4172">
        <v>26.01</v>
      </c>
      <c r="J4172">
        <v>9</v>
      </c>
      <c r="K4172">
        <v>12.22</v>
      </c>
    </row>
    <row r="4173" spans="1:11" ht="16.5" x14ac:dyDescent="0.3">
      <c r="A4173" s="1">
        <v>42399</v>
      </c>
      <c r="B4173" s="5">
        <f>YEAR(Table1[[#This Row],[Order Date]])</f>
        <v>2016</v>
      </c>
      <c r="C4173" s="5">
        <f>MONTH(Table1[[#This Row],[Order Date]])</f>
        <v>1</v>
      </c>
      <c r="D4173" t="s">
        <v>1762</v>
      </c>
      <c r="E4173" t="s">
        <v>164</v>
      </c>
      <c r="F4173" t="s">
        <v>34</v>
      </c>
      <c r="G4173" t="s">
        <v>35</v>
      </c>
      <c r="H4173" t="s">
        <v>2438</v>
      </c>
      <c r="I4173">
        <v>435.17</v>
      </c>
      <c r="J4173">
        <v>4</v>
      </c>
      <c r="K4173">
        <v>-59.84</v>
      </c>
    </row>
    <row r="4174" spans="1:11" ht="16.5" x14ac:dyDescent="0.3">
      <c r="A4174" s="1">
        <v>42399</v>
      </c>
      <c r="B4174" s="5">
        <f>YEAR(Table1[[#This Row],[Order Date]])</f>
        <v>2016</v>
      </c>
      <c r="C4174" s="5">
        <f>MONTH(Table1[[#This Row],[Order Date]])</f>
        <v>1</v>
      </c>
      <c r="D4174" t="s">
        <v>1762</v>
      </c>
      <c r="E4174" t="s">
        <v>164</v>
      </c>
      <c r="F4174" t="s">
        <v>34</v>
      </c>
      <c r="G4174" t="s">
        <v>74</v>
      </c>
      <c r="H4174" t="s">
        <v>1094</v>
      </c>
      <c r="I4174">
        <v>48.58</v>
      </c>
      <c r="J4174">
        <v>1</v>
      </c>
      <c r="K4174">
        <v>7.77</v>
      </c>
    </row>
    <row r="4175" spans="1:11" ht="16.5" x14ac:dyDescent="0.3">
      <c r="A4175" s="1">
        <v>42399</v>
      </c>
      <c r="B4175" s="5">
        <f>YEAR(Table1[[#This Row],[Order Date]])</f>
        <v>2016</v>
      </c>
      <c r="C4175" s="5">
        <f>MONTH(Table1[[#This Row],[Order Date]])</f>
        <v>1</v>
      </c>
      <c r="D4175" t="s">
        <v>2439</v>
      </c>
      <c r="E4175" t="s">
        <v>15</v>
      </c>
      <c r="F4175" t="s">
        <v>11</v>
      </c>
      <c r="G4175" t="s">
        <v>12</v>
      </c>
      <c r="H4175" t="s">
        <v>2358</v>
      </c>
      <c r="I4175">
        <v>156.51</v>
      </c>
      <c r="J4175">
        <v>4</v>
      </c>
      <c r="K4175">
        <v>52.82</v>
      </c>
    </row>
    <row r="4176" spans="1:11" ht="16.5" x14ac:dyDescent="0.3">
      <c r="A4176" s="1">
        <v>42399</v>
      </c>
      <c r="B4176" s="5">
        <f>YEAR(Table1[[#This Row],[Order Date]])</f>
        <v>2016</v>
      </c>
      <c r="C4176" s="5">
        <f>MONTH(Table1[[#This Row],[Order Date]])</f>
        <v>1</v>
      </c>
      <c r="D4176" t="s">
        <v>1431</v>
      </c>
      <c r="E4176" t="s">
        <v>15</v>
      </c>
      <c r="F4176" t="s">
        <v>39</v>
      </c>
      <c r="G4176" t="s">
        <v>40</v>
      </c>
      <c r="H4176" t="s">
        <v>2440</v>
      </c>
      <c r="I4176">
        <v>1439.97</v>
      </c>
      <c r="J4176">
        <v>4</v>
      </c>
      <c r="K4176">
        <v>144</v>
      </c>
    </row>
    <row r="4177" spans="1:11" ht="16.5" x14ac:dyDescent="0.3">
      <c r="A4177" s="1">
        <v>42399</v>
      </c>
      <c r="B4177" s="5">
        <f>YEAR(Table1[[#This Row],[Order Date]])</f>
        <v>2016</v>
      </c>
      <c r="C4177" s="5">
        <f>MONTH(Table1[[#This Row],[Order Date]])</f>
        <v>1</v>
      </c>
      <c r="D4177" t="s">
        <v>1431</v>
      </c>
      <c r="E4177" t="s">
        <v>15</v>
      </c>
      <c r="F4177" t="s">
        <v>11</v>
      </c>
      <c r="G4177" t="s">
        <v>20</v>
      </c>
      <c r="H4177" t="s">
        <v>899</v>
      </c>
      <c r="I4177">
        <v>1.73</v>
      </c>
      <c r="J4177">
        <v>3</v>
      </c>
      <c r="K4177">
        <v>-2.68</v>
      </c>
    </row>
    <row r="4178" spans="1:11" ht="16.5" x14ac:dyDescent="0.3">
      <c r="A4178" s="1">
        <v>42399</v>
      </c>
      <c r="B4178" s="5">
        <f>YEAR(Table1[[#This Row],[Order Date]])</f>
        <v>2016</v>
      </c>
      <c r="C4178" s="5">
        <f>MONTH(Table1[[#This Row],[Order Date]])</f>
        <v>1</v>
      </c>
      <c r="D4178" t="s">
        <v>1431</v>
      </c>
      <c r="E4178" t="s">
        <v>15</v>
      </c>
      <c r="F4178" t="s">
        <v>34</v>
      </c>
      <c r="G4178" t="s">
        <v>145</v>
      </c>
      <c r="H4178" t="s">
        <v>2441</v>
      </c>
      <c r="I4178">
        <v>626.1</v>
      </c>
      <c r="J4178">
        <v>3</v>
      </c>
      <c r="K4178">
        <v>-538.45000000000005</v>
      </c>
    </row>
    <row r="4179" spans="1:11" ht="16.5" x14ac:dyDescent="0.3">
      <c r="A4179" s="1">
        <v>42400</v>
      </c>
      <c r="B4179" s="5">
        <f>YEAR(Table1[[#This Row],[Order Date]])</f>
        <v>2016</v>
      </c>
      <c r="C4179" s="5">
        <f>MONTH(Table1[[#This Row],[Order Date]])</f>
        <v>1</v>
      </c>
      <c r="D4179" t="s">
        <v>343</v>
      </c>
      <c r="E4179" t="s">
        <v>27</v>
      </c>
      <c r="F4179" t="s">
        <v>39</v>
      </c>
      <c r="G4179" t="s">
        <v>40</v>
      </c>
      <c r="H4179" t="s">
        <v>2261</v>
      </c>
      <c r="I4179">
        <v>109.59</v>
      </c>
      <c r="J4179">
        <v>1</v>
      </c>
      <c r="K4179">
        <v>8.2200000000000006</v>
      </c>
    </row>
    <row r="4180" spans="1:11" ht="16.5" x14ac:dyDescent="0.3">
      <c r="A4180" s="1">
        <v>42400</v>
      </c>
      <c r="B4180" s="5">
        <f>YEAR(Table1[[#This Row],[Order Date]])</f>
        <v>2016</v>
      </c>
      <c r="C4180" s="5">
        <f>MONTH(Table1[[#This Row],[Order Date]])</f>
        <v>1</v>
      </c>
      <c r="D4180" t="s">
        <v>343</v>
      </c>
      <c r="E4180" t="s">
        <v>27</v>
      </c>
      <c r="F4180" t="s">
        <v>11</v>
      </c>
      <c r="G4180" t="s">
        <v>12</v>
      </c>
      <c r="H4180" t="s">
        <v>625</v>
      </c>
      <c r="I4180">
        <v>56.7</v>
      </c>
      <c r="J4180">
        <v>5</v>
      </c>
      <c r="K4180">
        <v>27.78</v>
      </c>
    </row>
    <row r="4181" spans="1:11" ht="16.5" x14ac:dyDescent="0.3">
      <c r="A4181" s="1">
        <v>42400</v>
      </c>
      <c r="B4181" s="5">
        <f>YEAR(Table1[[#This Row],[Order Date]])</f>
        <v>2016</v>
      </c>
      <c r="C4181" s="5">
        <f>MONTH(Table1[[#This Row],[Order Date]])</f>
        <v>1</v>
      </c>
      <c r="D4181" t="s">
        <v>259</v>
      </c>
      <c r="E4181" t="s">
        <v>10</v>
      </c>
      <c r="F4181" t="s">
        <v>11</v>
      </c>
      <c r="G4181" t="s">
        <v>12</v>
      </c>
      <c r="H4181" t="s">
        <v>1149</v>
      </c>
      <c r="I4181">
        <v>15.55</v>
      </c>
      <c r="J4181">
        <v>3</v>
      </c>
      <c r="K4181">
        <v>5.44</v>
      </c>
    </row>
    <row r="4182" spans="1:11" ht="16.5" x14ac:dyDescent="0.3">
      <c r="A4182" s="1">
        <v>42400</v>
      </c>
      <c r="B4182" s="5">
        <f>YEAR(Table1[[#This Row],[Order Date]])</f>
        <v>2016</v>
      </c>
      <c r="C4182" s="5">
        <f>MONTH(Table1[[#This Row],[Order Date]])</f>
        <v>1</v>
      </c>
      <c r="D4182" t="s">
        <v>1671</v>
      </c>
      <c r="E4182" t="s">
        <v>177</v>
      </c>
      <c r="F4182" t="s">
        <v>11</v>
      </c>
      <c r="G4182" t="s">
        <v>63</v>
      </c>
      <c r="H4182" t="s">
        <v>64</v>
      </c>
      <c r="I4182">
        <v>23.36</v>
      </c>
      <c r="J4182">
        <v>2</v>
      </c>
      <c r="K4182">
        <v>11.68</v>
      </c>
    </row>
    <row r="4183" spans="1:11" ht="16.5" x14ac:dyDescent="0.3">
      <c r="A4183" s="1">
        <v>42400</v>
      </c>
      <c r="B4183" s="5">
        <f>YEAR(Table1[[#This Row],[Order Date]])</f>
        <v>2016</v>
      </c>
      <c r="C4183" s="5">
        <f>MONTH(Table1[[#This Row],[Order Date]])</f>
        <v>1</v>
      </c>
      <c r="D4183" t="s">
        <v>530</v>
      </c>
      <c r="E4183" t="s">
        <v>30</v>
      </c>
      <c r="F4183" t="s">
        <v>11</v>
      </c>
      <c r="G4183" t="s">
        <v>20</v>
      </c>
      <c r="H4183" t="s">
        <v>1606</v>
      </c>
      <c r="I4183">
        <v>1270.99</v>
      </c>
      <c r="J4183">
        <v>1</v>
      </c>
      <c r="K4183">
        <v>635.5</v>
      </c>
    </row>
    <row r="4184" spans="1:11" ht="16.5" x14ac:dyDescent="0.3">
      <c r="A4184" s="1">
        <v>42400</v>
      </c>
      <c r="B4184" s="5">
        <f>YEAR(Table1[[#This Row],[Order Date]])</f>
        <v>2016</v>
      </c>
      <c r="C4184" s="5">
        <f>MONTH(Table1[[#This Row],[Order Date]])</f>
        <v>1</v>
      </c>
      <c r="D4184" t="s">
        <v>530</v>
      </c>
      <c r="E4184" t="s">
        <v>30</v>
      </c>
      <c r="F4184" t="s">
        <v>11</v>
      </c>
      <c r="G4184" t="s">
        <v>63</v>
      </c>
      <c r="H4184" t="s">
        <v>1350</v>
      </c>
      <c r="I4184">
        <v>125.36</v>
      </c>
      <c r="J4184">
        <v>8</v>
      </c>
      <c r="K4184">
        <v>58.92</v>
      </c>
    </row>
    <row r="4185" spans="1:11" ht="16.5" x14ac:dyDescent="0.3">
      <c r="A4185" s="1">
        <v>42401</v>
      </c>
      <c r="B4185" s="5">
        <f>YEAR(Table1[[#This Row],[Order Date]])</f>
        <v>2016</v>
      </c>
      <c r="C4185" s="5">
        <f>MONTH(Table1[[#This Row],[Order Date]])</f>
        <v>2</v>
      </c>
      <c r="D4185" t="s">
        <v>176</v>
      </c>
      <c r="E4185" t="s">
        <v>55</v>
      </c>
      <c r="F4185" t="s">
        <v>11</v>
      </c>
      <c r="G4185" t="s">
        <v>18</v>
      </c>
      <c r="H4185" t="s">
        <v>585</v>
      </c>
      <c r="I4185">
        <v>56.45</v>
      </c>
      <c r="J4185">
        <v>5</v>
      </c>
      <c r="K4185">
        <v>14.68</v>
      </c>
    </row>
    <row r="4186" spans="1:11" ht="16.5" x14ac:dyDescent="0.3">
      <c r="A4186" s="1">
        <v>42401</v>
      </c>
      <c r="B4186" s="5">
        <f>YEAR(Table1[[#This Row],[Order Date]])</f>
        <v>2016</v>
      </c>
      <c r="C4186" s="5">
        <f>MONTH(Table1[[#This Row],[Order Date]])</f>
        <v>2</v>
      </c>
      <c r="D4186" t="s">
        <v>1401</v>
      </c>
      <c r="E4186" t="s">
        <v>27</v>
      </c>
      <c r="F4186" t="s">
        <v>11</v>
      </c>
      <c r="G4186" t="s">
        <v>12</v>
      </c>
      <c r="H4186" t="s">
        <v>1967</v>
      </c>
      <c r="I4186">
        <v>105.52</v>
      </c>
      <c r="J4186">
        <v>4</v>
      </c>
      <c r="K4186">
        <v>48.54</v>
      </c>
    </row>
    <row r="4187" spans="1:11" ht="16.5" x14ac:dyDescent="0.3">
      <c r="A4187" s="1">
        <v>42402</v>
      </c>
      <c r="B4187" s="5">
        <f>YEAR(Table1[[#This Row],[Order Date]])</f>
        <v>2016</v>
      </c>
      <c r="C4187" s="5">
        <f>MONTH(Table1[[#This Row],[Order Date]])</f>
        <v>2</v>
      </c>
      <c r="D4187" t="s">
        <v>1817</v>
      </c>
      <c r="E4187" t="s">
        <v>149</v>
      </c>
      <c r="F4187" t="s">
        <v>11</v>
      </c>
      <c r="G4187" t="s">
        <v>18</v>
      </c>
      <c r="H4187" t="s">
        <v>2231</v>
      </c>
      <c r="I4187">
        <v>117.96</v>
      </c>
      <c r="J4187">
        <v>2</v>
      </c>
      <c r="K4187">
        <v>5.9</v>
      </c>
    </row>
    <row r="4188" spans="1:11" ht="16.5" x14ac:dyDescent="0.3">
      <c r="A4188" s="1">
        <v>42402</v>
      </c>
      <c r="B4188" s="5">
        <f>YEAR(Table1[[#This Row],[Order Date]])</f>
        <v>2016</v>
      </c>
      <c r="C4188" s="5">
        <f>MONTH(Table1[[#This Row],[Order Date]])</f>
        <v>2</v>
      </c>
      <c r="D4188" t="s">
        <v>509</v>
      </c>
      <c r="E4188" t="s">
        <v>55</v>
      </c>
      <c r="F4188" t="s">
        <v>39</v>
      </c>
      <c r="G4188" t="s">
        <v>302</v>
      </c>
      <c r="H4188" t="s">
        <v>1329</v>
      </c>
      <c r="I4188">
        <v>8749.9500000000007</v>
      </c>
      <c r="J4188">
        <v>5</v>
      </c>
      <c r="K4188">
        <v>2799.98</v>
      </c>
    </row>
    <row r="4189" spans="1:11" ht="16.5" x14ac:dyDescent="0.3">
      <c r="A4189" s="1">
        <v>42402</v>
      </c>
      <c r="B4189" s="5">
        <f>YEAR(Table1[[#This Row],[Order Date]])</f>
        <v>2016</v>
      </c>
      <c r="C4189" s="5">
        <f>MONTH(Table1[[#This Row],[Order Date]])</f>
        <v>2</v>
      </c>
      <c r="D4189" t="s">
        <v>509</v>
      </c>
      <c r="E4189" t="s">
        <v>55</v>
      </c>
      <c r="F4189" t="s">
        <v>11</v>
      </c>
      <c r="G4189" t="s">
        <v>20</v>
      </c>
      <c r="H4189" t="s">
        <v>787</v>
      </c>
      <c r="I4189">
        <v>36.4</v>
      </c>
      <c r="J4189">
        <v>8</v>
      </c>
      <c r="K4189">
        <v>18.2</v>
      </c>
    </row>
    <row r="4190" spans="1:11" ht="16.5" x14ac:dyDescent="0.3">
      <c r="A4190" s="1">
        <v>42402</v>
      </c>
      <c r="B4190" s="5">
        <f>YEAR(Table1[[#This Row],[Order Date]])</f>
        <v>2016</v>
      </c>
      <c r="C4190" s="5">
        <f>MONTH(Table1[[#This Row],[Order Date]])</f>
        <v>2</v>
      </c>
      <c r="D4190" t="s">
        <v>509</v>
      </c>
      <c r="E4190" t="s">
        <v>55</v>
      </c>
      <c r="F4190" t="s">
        <v>34</v>
      </c>
      <c r="G4190" t="s">
        <v>47</v>
      </c>
      <c r="H4190" t="s">
        <v>872</v>
      </c>
      <c r="I4190">
        <v>18.690000000000001</v>
      </c>
      <c r="J4190">
        <v>7</v>
      </c>
      <c r="K4190">
        <v>7.1</v>
      </c>
    </row>
    <row r="4191" spans="1:11" ht="16.5" x14ac:dyDescent="0.3">
      <c r="A4191" s="1">
        <v>42402</v>
      </c>
      <c r="B4191" s="5">
        <f>YEAR(Table1[[#This Row],[Order Date]])</f>
        <v>2016</v>
      </c>
      <c r="C4191" s="5">
        <f>MONTH(Table1[[#This Row],[Order Date]])</f>
        <v>2</v>
      </c>
      <c r="D4191" t="s">
        <v>873</v>
      </c>
      <c r="E4191" t="s">
        <v>10</v>
      </c>
      <c r="F4191" t="s">
        <v>34</v>
      </c>
      <c r="G4191" t="s">
        <v>47</v>
      </c>
      <c r="H4191" t="s">
        <v>2442</v>
      </c>
      <c r="I4191">
        <v>73.78</v>
      </c>
      <c r="J4191">
        <v>2</v>
      </c>
      <c r="K4191">
        <v>-77.47</v>
      </c>
    </row>
    <row r="4192" spans="1:11" ht="16.5" x14ac:dyDescent="0.3">
      <c r="A4192" s="1">
        <v>42403</v>
      </c>
      <c r="B4192" s="5">
        <f>YEAR(Table1[[#This Row],[Order Date]])</f>
        <v>2016</v>
      </c>
      <c r="C4192" s="5">
        <f>MONTH(Table1[[#This Row],[Order Date]])</f>
        <v>2</v>
      </c>
      <c r="D4192" t="s">
        <v>154</v>
      </c>
      <c r="E4192" t="s">
        <v>33</v>
      </c>
      <c r="F4192" t="s">
        <v>34</v>
      </c>
      <c r="G4192" t="s">
        <v>35</v>
      </c>
      <c r="H4192" t="s">
        <v>660</v>
      </c>
      <c r="I4192">
        <v>866.4</v>
      </c>
      <c r="J4192">
        <v>4</v>
      </c>
      <c r="K4192">
        <v>225.26</v>
      </c>
    </row>
    <row r="4193" spans="1:11" ht="16.5" x14ac:dyDescent="0.3">
      <c r="A4193" s="1">
        <v>42404</v>
      </c>
      <c r="B4193" s="5">
        <f>YEAR(Table1[[#This Row],[Order Date]])</f>
        <v>2016</v>
      </c>
      <c r="C4193" s="5">
        <f>MONTH(Table1[[#This Row],[Order Date]])</f>
        <v>2</v>
      </c>
      <c r="D4193" t="s">
        <v>1477</v>
      </c>
      <c r="E4193" t="s">
        <v>95</v>
      </c>
      <c r="F4193" t="s">
        <v>34</v>
      </c>
      <c r="G4193" t="s">
        <v>47</v>
      </c>
      <c r="H4193" t="s">
        <v>1092</v>
      </c>
      <c r="I4193">
        <v>14.37</v>
      </c>
      <c r="J4193">
        <v>2</v>
      </c>
      <c r="K4193">
        <v>3.95</v>
      </c>
    </row>
    <row r="4194" spans="1:11" ht="16.5" x14ac:dyDescent="0.3">
      <c r="A4194" s="1">
        <v>42404</v>
      </c>
      <c r="B4194" s="5">
        <f>YEAR(Table1[[#This Row],[Order Date]])</f>
        <v>2016</v>
      </c>
      <c r="C4194" s="5">
        <f>MONTH(Table1[[#This Row],[Order Date]])</f>
        <v>2</v>
      </c>
      <c r="D4194" t="s">
        <v>1258</v>
      </c>
      <c r="E4194" t="s">
        <v>531</v>
      </c>
      <c r="F4194" t="s">
        <v>39</v>
      </c>
      <c r="G4194" t="s">
        <v>40</v>
      </c>
      <c r="H4194" t="s">
        <v>163</v>
      </c>
      <c r="I4194">
        <v>90.48</v>
      </c>
      <c r="J4194">
        <v>2</v>
      </c>
      <c r="K4194">
        <v>23.52</v>
      </c>
    </row>
    <row r="4195" spans="1:11" ht="16.5" x14ac:dyDescent="0.3">
      <c r="A4195" s="1">
        <v>42404</v>
      </c>
      <c r="B4195" s="5">
        <f>YEAR(Table1[[#This Row],[Order Date]])</f>
        <v>2016</v>
      </c>
      <c r="C4195" s="5">
        <f>MONTH(Table1[[#This Row],[Order Date]])</f>
        <v>2</v>
      </c>
      <c r="D4195" t="s">
        <v>1295</v>
      </c>
      <c r="E4195" t="s">
        <v>27</v>
      </c>
      <c r="F4195" t="s">
        <v>11</v>
      </c>
      <c r="G4195" t="s">
        <v>18</v>
      </c>
      <c r="H4195" t="s">
        <v>453</v>
      </c>
      <c r="I4195">
        <v>93.02</v>
      </c>
      <c r="J4195">
        <v>2</v>
      </c>
      <c r="K4195">
        <v>3.72</v>
      </c>
    </row>
    <row r="4196" spans="1:11" ht="16.5" x14ac:dyDescent="0.3">
      <c r="A4196" s="1">
        <v>42405</v>
      </c>
      <c r="B4196" s="5">
        <f>YEAR(Table1[[#This Row],[Order Date]])</f>
        <v>2016</v>
      </c>
      <c r="C4196" s="5">
        <f>MONTH(Table1[[#This Row],[Order Date]])</f>
        <v>2</v>
      </c>
      <c r="D4196" t="s">
        <v>1181</v>
      </c>
      <c r="E4196" t="s">
        <v>30</v>
      </c>
      <c r="F4196" t="s">
        <v>11</v>
      </c>
      <c r="G4196" t="s">
        <v>18</v>
      </c>
      <c r="H4196" t="s">
        <v>267</v>
      </c>
      <c r="I4196">
        <v>80.98</v>
      </c>
      <c r="J4196">
        <v>1</v>
      </c>
      <c r="K4196">
        <v>1.62</v>
      </c>
    </row>
    <row r="4197" spans="1:11" ht="16.5" x14ac:dyDescent="0.3">
      <c r="A4197" s="1">
        <v>42405</v>
      </c>
      <c r="B4197" s="5">
        <f>YEAR(Table1[[#This Row],[Order Date]])</f>
        <v>2016</v>
      </c>
      <c r="C4197" s="5">
        <f>MONTH(Table1[[#This Row],[Order Date]])</f>
        <v>2</v>
      </c>
      <c r="D4197" t="s">
        <v>1181</v>
      </c>
      <c r="E4197" t="s">
        <v>30</v>
      </c>
      <c r="F4197" t="s">
        <v>11</v>
      </c>
      <c r="G4197" t="s">
        <v>12</v>
      </c>
      <c r="H4197" t="s">
        <v>1054</v>
      </c>
      <c r="I4197">
        <v>348.84</v>
      </c>
      <c r="J4197">
        <v>9</v>
      </c>
      <c r="K4197">
        <v>170.93</v>
      </c>
    </row>
    <row r="4198" spans="1:11" ht="16.5" x14ac:dyDescent="0.3">
      <c r="A4198" s="1">
        <v>42405</v>
      </c>
      <c r="B4198" s="5">
        <f>YEAR(Table1[[#This Row],[Order Date]])</f>
        <v>2016</v>
      </c>
      <c r="C4198" s="5">
        <f>MONTH(Table1[[#This Row],[Order Date]])</f>
        <v>2</v>
      </c>
      <c r="D4198" t="s">
        <v>1181</v>
      </c>
      <c r="E4198" t="s">
        <v>30</v>
      </c>
      <c r="F4198" t="s">
        <v>11</v>
      </c>
      <c r="G4198" t="s">
        <v>43</v>
      </c>
      <c r="H4198" t="s">
        <v>1307</v>
      </c>
      <c r="I4198">
        <v>9.4499999999999993</v>
      </c>
      <c r="J4198">
        <v>5</v>
      </c>
      <c r="K4198">
        <v>0.19</v>
      </c>
    </row>
    <row r="4199" spans="1:11" ht="16.5" x14ac:dyDescent="0.3">
      <c r="A4199" s="1">
        <v>42405</v>
      </c>
      <c r="B4199" s="5">
        <f>YEAR(Table1[[#This Row],[Order Date]])</f>
        <v>2016</v>
      </c>
      <c r="C4199" s="5">
        <f>MONTH(Table1[[#This Row],[Order Date]])</f>
        <v>2</v>
      </c>
      <c r="D4199" t="s">
        <v>1181</v>
      </c>
      <c r="E4199" t="s">
        <v>30</v>
      </c>
      <c r="F4199" t="s">
        <v>34</v>
      </c>
      <c r="G4199" t="s">
        <v>47</v>
      </c>
      <c r="H4199" t="s">
        <v>1585</v>
      </c>
      <c r="I4199">
        <v>18.84</v>
      </c>
      <c r="J4199">
        <v>3</v>
      </c>
      <c r="K4199">
        <v>7.16</v>
      </c>
    </row>
    <row r="4200" spans="1:11" ht="16.5" x14ac:dyDescent="0.3">
      <c r="A4200" s="1">
        <v>42405</v>
      </c>
      <c r="B4200" s="5">
        <f>YEAR(Table1[[#This Row],[Order Date]])</f>
        <v>2016</v>
      </c>
      <c r="C4200" s="5">
        <f>MONTH(Table1[[#This Row],[Order Date]])</f>
        <v>2</v>
      </c>
      <c r="D4200" t="s">
        <v>1181</v>
      </c>
      <c r="E4200" t="s">
        <v>30</v>
      </c>
      <c r="F4200" t="s">
        <v>34</v>
      </c>
      <c r="G4200" t="s">
        <v>74</v>
      </c>
      <c r="H4200" t="s">
        <v>1637</v>
      </c>
      <c r="I4200">
        <v>239.98</v>
      </c>
      <c r="J4200">
        <v>2</v>
      </c>
      <c r="K4200">
        <v>52.8</v>
      </c>
    </row>
    <row r="4201" spans="1:11" ht="16.5" x14ac:dyDescent="0.3">
      <c r="A4201" s="1">
        <v>42405</v>
      </c>
      <c r="B4201" s="5">
        <f>YEAR(Table1[[#This Row],[Order Date]])</f>
        <v>2016</v>
      </c>
      <c r="C4201" s="5">
        <f>MONTH(Table1[[#This Row],[Order Date]])</f>
        <v>2</v>
      </c>
      <c r="D4201" t="s">
        <v>1181</v>
      </c>
      <c r="E4201" t="s">
        <v>30</v>
      </c>
      <c r="F4201" t="s">
        <v>11</v>
      </c>
      <c r="G4201" t="s">
        <v>63</v>
      </c>
      <c r="H4201" t="s">
        <v>1626</v>
      </c>
      <c r="I4201">
        <v>167.96</v>
      </c>
      <c r="J4201">
        <v>2</v>
      </c>
      <c r="K4201">
        <v>78.94</v>
      </c>
    </row>
    <row r="4202" spans="1:11" ht="16.5" x14ac:dyDescent="0.3">
      <c r="A4202" s="1">
        <v>42405</v>
      </c>
      <c r="B4202" s="5">
        <f>YEAR(Table1[[#This Row],[Order Date]])</f>
        <v>2016</v>
      </c>
      <c r="C4202" s="5">
        <f>MONTH(Table1[[#This Row],[Order Date]])</f>
        <v>2</v>
      </c>
      <c r="D4202" t="s">
        <v>1181</v>
      </c>
      <c r="E4202" t="s">
        <v>30</v>
      </c>
      <c r="F4202" t="s">
        <v>39</v>
      </c>
      <c r="G4202" t="s">
        <v>40</v>
      </c>
      <c r="H4202" t="s">
        <v>832</v>
      </c>
      <c r="I4202">
        <v>104.85</v>
      </c>
      <c r="J4202">
        <v>3</v>
      </c>
      <c r="K4202">
        <v>28.31</v>
      </c>
    </row>
    <row r="4203" spans="1:11" ht="16.5" x14ac:dyDescent="0.3">
      <c r="A4203" s="1">
        <v>42405</v>
      </c>
      <c r="B4203" s="5">
        <f>YEAR(Table1[[#This Row],[Order Date]])</f>
        <v>2016</v>
      </c>
      <c r="C4203" s="5">
        <f>MONTH(Table1[[#This Row],[Order Date]])</f>
        <v>2</v>
      </c>
      <c r="D4203" t="s">
        <v>1181</v>
      </c>
      <c r="E4203" t="s">
        <v>30</v>
      </c>
      <c r="F4203" t="s">
        <v>39</v>
      </c>
      <c r="G4203" t="s">
        <v>40</v>
      </c>
      <c r="H4203" t="s">
        <v>173</v>
      </c>
      <c r="I4203">
        <v>484.83</v>
      </c>
      <c r="J4203">
        <v>3</v>
      </c>
      <c r="K4203">
        <v>126.06</v>
      </c>
    </row>
    <row r="4204" spans="1:11" ht="16.5" x14ac:dyDescent="0.3">
      <c r="A4204" s="1">
        <v>42405</v>
      </c>
      <c r="B4204" s="5">
        <f>YEAR(Table1[[#This Row],[Order Date]])</f>
        <v>2016</v>
      </c>
      <c r="C4204" s="5">
        <f>MONTH(Table1[[#This Row],[Order Date]])</f>
        <v>2</v>
      </c>
      <c r="D4204" t="s">
        <v>1181</v>
      </c>
      <c r="E4204" t="s">
        <v>30</v>
      </c>
      <c r="F4204" t="s">
        <v>11</v>
      </c>
      <c r="G4204" t="s">
        <v>12</v>
      </c>
      <c r="H4204" t="s">
        <v>1989</v>
      </c>
      <c r="I4204">
        <v>122.97</v>
      </c>
      <c r="J4204">
        <v>3</v>
      </c>
      <c r="K4204">
        <v>60.26</v>
      </c>
    </row>
    <row r="4205" spans="1:11" ht="16.5" x14ac:dyDescent="0.3">
      <c r="A4205" s="1">
        <v>42405</v>
      </c>
      <c r="B4205" s="5">
        <f>YEAR(Table1[[#This Row],[Order Date]])</f>
        <v>2016</v>
      </c>
      <c r="C4205" s="5">
        <f>MONTH(Table1[[#This Row],[Order Date]])</f>
        <v>2</v>
      </c>
      <c r="D4205" t="s">
        <v>1181</v>
      </c>
      <c r="E4205" t="s">
        <v>30</v>
      </c>
      <c r="F4205" t="s">
        <v>11</v>
      </c>
      <c r="G4205" t="s">
        <v>18</v>
      </c>
      <c r="H4205" t="s">
        <v>1017</v>
      </c>
      <c r="I4205">
        <v>154.44</v>
      </c>
      <c r="J4205">
        <v>3</v>
      </c>
      <c r="K4205">
        <v>1.54</v>
      </c>
    </row>
    <row r="4206" spans="1:11" ht="16.5" x14ac:dyDescent="0.3">
      <c r="A4206" s="1">
        <v>42405</v>
      </c>
      <c r="B4206" s="5">
        <f>YEAR(Table1[[#This Row],[Order Date]])</f>
        <v>2016</v>
      </c>
      <c r="C4206" s="5">
        <f>MONTH(Table1[[#This Row],[Order Date]])</f>
        <v>2</v>
      </c>
      <c r="D4206" t="s">
        <v>1181</v>
      </c>
      <c r="E4206" t="s">
        <v>30</v>
      </c>
      <c r="F4206" t="s">
        <v>11</v>
      </c>
      <c r="G4206" t="s">
        <v>12</v>
      </c>
      <c r="H4206" t="s">
        <v>2358</v>
      </c>
      <c r="I4206">
        <v>342.37</v>
      </c>
      <c r="J4206">
        <v>7</v>
      </c>
      <c r="K4206">
        <v>160.91</v>
      </c>
    </row>
    <row r="4207" spans="1:11" ht="16.5" x14ac:dyDescent="0.3">
      <c r="A4207" s="1">
        <v>42405</v>
      </c>
      <c r="B4207" s="5">
        <f>YEAR(Table1[[#This Row],[Order Date]])</f>
        <v>2016</v>
      </c>
      <c r="C4207" s="5">
        <f>MONTH(Table1[[#This Row],[Order Date]])</f>
        <v>2</v>
      </c>
      <c r="D4207" t="s">
        <v>325</v>
      </c>
      <c r="E4207" t="s">
        <v>27</v>
      </c>
      <c r="F4207" t="s">
        <v>11</v>
      </c>
      <c r="G4207" t="s">
        <v>16</v>
      </c>
      <c r="H4207" t="s">
        <v>17</v>
      </c>
      <c r="I4207">
        <v>14.73</v>
      </c>
      <c r="J4207">
        <v>3</v>
      </c>
      <c r="K4207">
        <v>7.22</v>
      </c>
    </row>
    <row r="4208" spans="1:11" ht="16.5" x14ac:dyDescent="0.3">
      <c r="A4208" s="1">
        <v>42405</v>
      </c>
      <c r="B4208" s="5">
        <f>YEAR(Table1[[#This Row],[Order Date]])</f>
        <v>2016</v>
      </c>
      <c r="C4208" s="5">
        <f>MONTH(Table1[[#This Row],[Order Date]])</f>
        <v>2</v>
      </c>
      <c r="D4208" t="s">
        <v>325</v>
      </c>
      <c r="E4208" t="s">
        <v>27</v>
      </c>
      <c r="F4208" t="s">
        <v>11</v>
      </c>
      <c r="G4208" t="s">
        <v>18</v>
      </c>
      <c r="H4208" t="s">
        <v>1400</v>
      </c>
      <c r="I4208">
        <v>186.54</v>
      </c>
      <c r="J4208">
        <v>3</v>
      </c>
      <c r="K4208">
        <v>50.37</v>
      </c>
    </row>
    <row r="4209" spans="1:11" ht="16.5" x14ac:dyDescent="0.3">
      <c r="A4209" s="1">
        <v>42405</v>
      </c>
      <c r="B4209" s="5">
        <f>YEAR(Table1[[#This Row],[Order Date]])</f>
        <v>2016</v>
      </c>
      <c r="C4209" s="5">
        <f>MONTH(Table1[[#This Row],[Order Date]])</f>
        <v>2</v>
      </c>
      <c r="D4209" t="s">
        <v>325</v>
      </c>
      <c r="E4209" t="s">
        <v>27</v>
      </c>
      <c r="F4209" t="s">
        <v>34</v>
      </c>
      <c r="G4209" t="s">
        <v>145</v>
      </c>
      <c r="H4209" t="s">
        <v>2066</v>
      </c>
      <c r="I4209">
        <v>557.73</v>
      </c>
      <c r="J4209">
        <v>4</v>
      </c>
      <c r="K4209">
        <v>6.97</v>
      </c>
    </row>
    <row r="4210" spans="1:11" ht="16.5" x14ac:dyDescent="0.3">
      <c r="A4210" s="1">
        <v>42405</v>
      </c>
      <c r="B4210" s="5">
        <f>YEAR(Table1[[#This Row],[Order Date]])</f>
        <v>2016</v>
      </c>
      <c r="C4210" s="5">
        <f>MONTH(Table1[[#This Row],[Order Date]])</f>
        <v>2</v>
      </c>
      <c r="D4210" t="s">
        <v>325</v>
      </c>
      <c r="E4210" t="s">
        <v>27</v>
      </c>
      <c r="F4210" t="s">
        <v>39</v>
      </c>
      <c r="G4210" t="s">
        <v>40</v>
      </c>
      <c r="H4210" t="s">
        <v>2443</v>
      </c>
      <c r="I4210">
        <v>159.97</v>
      </c>
      <c r="J4210">
        <v>4</v>
      </c>
      <c r="K4210">
        <v>-31.99</v>
      </c>
    </row>
    <row r="4211" spans="1:11" ht="16.5" x14ac:dyDescent="0.3">
      <c r="A4211" s="1">
        <v>42406</v>
      </c>
      <c r="B4211" s="5">
        <f>YEAR(Table1[[#This Row],[Order Date]])</f>
        <v>2016</v>
      </c>
      <c r="C4211" s="5">
        <f>MONTH(Table1[[#This Row],[Order Date]])</f>
        <v>2</v>
      </c>
      <c r="D4211" t="s">
        <v>427</v>
      </c>
      <c r="E4211" t="s">
        <v>120</v>
      </c>
      <c r="F4211" t="s">
        <v>34</v>
      </c>
      <c r="G4211" t="s">
        <v>47</v>
      </c>
      <c r="H4211" t="s">
        <v>654</v>
      </c>
      <c r="I4211">
        <v>132.22</v>
      </c>
      <c r="J4211">
        <v>4</v>
      </c>
      <c r="K4211">
        <v>-18.18</v>
      </c>
    </row>
    <row r="4212" spans="1:11" ht="16.5" x14ac:dyDescent="0.3">
      <c r="A4212" s="1">
        <v>42407</v>
      </c>
      <c r="B4212" s="5">
        <f>YEAR(Table1[[#This Row],[Order Date]])</f>
        <v>2016</v>
      </c>
      <c r="C4212" s="5">
        <f>MONTH(Table1[[#This Row],[Order Date]])</f>
        <v>2</v>
      </c>
      <c r="D4212" t="s">
        <v>383</v>
      </c>
      <c r="E4212" t="s">
        <v>55</v>
      </c>
      <c r="F4212" t="s">
        <v>39</v>
      </c>
      <c r="G4212" t="s">
        <v>52</v>
      </c>
      <c r="H4212" t="s">
        <v>2398</v>
      </c>
      <c r="I4212">
        <v>100</v>
      </c>
      <c r="J4212">
        <v>4</v>
      </c>
      <c r="K4212">
        <v>21</v>
      </c>
    </row>
    <row r="4213" spans="1:11" ht="16.5" x14ac:dyDescent="0.3">
      <c r="A4213" s="1">
        <v>42407</v>
      </c>
      <c r="B4213" s="5">
        <f>YEAR(Table1[[#This Row],[Order Date]])</f>
        <v>2016</v>
      </c>
      <c r="C4213" s="5">
        <f>MONTH(Table1[[#This Row],[Order Date]])</f>
        <v>2</v>
      </c>
      <c r="D4213" t="s">
        <v>383</v>
      </c>
      <c r="E4213" t="s">
        <v>55</v>
      </c>
      <c r="F4213" t="s">
        <v>11</v>
      </c>
      <c r="G4213" t="s">
        <v>16</v>
      </c>
      <c r="H4213" t="s">
        <v>1632</v>
      </c>
      <c r="I4213">
        <v>7.83</v>
      </c>
      <c r="J4213">
        <v>3</v>
      </c>
      <c r="K4213">
        <v>3.6</v>
      </c>
    </row>
    <row r="4214" spans="1:11" ht="16.5" x14ac:dyDescent="0.3">
      <c r="A4214" s="1">
        <v>42407</v>
      </c>
      <c r="B4214" s="5">
        <f>YEAR(Table1[[#This Row],[Order Date]])</f>
        <v>2016</v>
      </c>
      <c r="C4214" s="5">
        <f>MONTH(Table1[[#This Row],[Order Date]])</f>
        <v>2</v>
      </c>
      <c r="D4214" t="s">
        <v>2444</v>
      </c>
      <c r="E4214" t="s">
        <v>78</v>
      </c>
      <c r="F4214" t="s">
        <v>11</v>
      </c>
      <c r="G4214" t="s">
        <v>12</v>
      </c>
      <c r="H4214" t="s">
        <v>1583</v>
      </c>
      <c r="I4214">
        <v>30.35</v>
      </c>
      <c r="J4214">
        <v>2</v>
      </c>
      <c r="K4214">
        <v>10.62</v>
      </c>
    </row>
    <row r="4215" spans="1:11" ht="16.5" x14ac:dyDescent="0.3">
      <c r="A4215" s="1">
        <v>42407</v>
      </c>
      <c r="B4215" s="5">
        <f>YEAR(Table1[[#This Row],[Order Date]])</f>
        <v>2016</v>
      </c>
      <c r="C4215" s="5">
        <f>MONTH(Table1[[#This Row],[Order Date]])</f>
        <v>2</v>
      </c>
      <c r="D4215" t="s">
        <v>2424</v>
      </c>
      <c r="E4215" t="s">
        <v>27</v>
      </c>
      <c r="F4215" t="s">
        <v>39</v>
      </c>
      <c r="G4215" t="s">
        <v>40</v>
      </c>
      <c r="H4215" t="s">
        <v>2171</v>
      </c>
      <c r="I4215">
        <v>623.96</v>
      </c>
      <c r="J4215">
        <v>5</v>
      </c>
      <c r="K4215">
        <v>39</v>
      </c>
    </row>
    <row r="4216" spans="1:11" ht="16.5" x14ac:dyDescent="0.3">
      <c r="A4216" s="1">
        <v>42408</v>
      </c>
      <c r="B4216" s="5">
        <f>YEAR(Table1[[#This Row],[Order Date]])</f>
        <v>2016</v>
      </c>
      <c r="C4216" s="5">
        <f>MONTH(Table1[[#This Row],[Order Date]])</f>
        <v>2</v>
      </c>
      <c r="D4216" t="s">
        <v>2131</v>
      </c>
      <c r="E4216" t="s">
        <v>245</v>
      </c>
      <c r="F4216" t="s">
        <v>39</v>
      </c>
      <c r="G4216" t="s">
        <v>40</v>
      </c>
      <c r="H4216" t="s">
        <v>2193</v>
      </c>
      <c r="I4216">
        <v>1127.98</v>
      </c>
      <c r="J4216">
        <v>3</v>
      </c>
      <c r="K4216">
        <v>126.9</v>
      </c>
    </row>
    <row r="4217" spans="1:11" ht="16.5" x14ac:dyDescent="0.3">
      <c r="A4217" s="1">
        <v>42408</v>
      </c>
      <c r="B4217" s="5">
        <f>YEAR(Table1[[#This Row],[Order Date]])</f>
        <v>2016</v>
      </c>
      <c r="C4217" s="5">
        <f>MONTH(Table1[[#This Row],[Order Date]])</f>
        <v>2</v>
      </c>
      <c r="D4217" t="s">
        <v>170</v>
      </c>
      <c r="E4217" t="s">
        <v>10</v>
      </c>
      <c r="F4217" t="s">
        <v>34</v>
      </c>
      <c r="G4217" t="s">
        <v>35</v>
      </c>
      <c r="H4217" t="s">
        <v>235</v>
      </c>
      <c r="I4217">
        <v>241.5</v>
      </c>
      <c r="J4217">
        <v>4</v>
      </c>
      <c r="K4217">
        <v>0</v>
      </c>
    </row>
    <row r="4218" spans="1:11" ht="16.5" x14ac:dyDescent="0.3">
      <c r="A4218" s="1">
        <v>42409</v>
      </c>
      <c r="B4218" s="5">
        <f>YEAR(Table1[[#This Row],[Order Date]])</f>
        <v>2016</v>
      </c>
      <c r="C4218" s="5">
        <f>MONTH(Table1[[#This Row],[Order Date]])</f>
        <v>2</v>
      </c>
      <c r="D4218" t="s">
        <v>2252</v>
      </c>
      <c r="E4218" t="s">
        <v>27</v>
      </c>
      <c r="F4218" t="s">
        <v>39</v>
      </c>
      <c r="G4218" t="s">
        <v>52</v>
      </c>
      <c r="H4218" t="s">
        <v>84</v>
      </c>
      <c r="I4218">
        <v>89.97</v>
      </c>
      <c r="J4218">
        <v>3</v>
      </c>
      <c r="K4218">
        <v>39.590000000000003</v>
      </c>
    </row>
    <row r="4219" spans="1:11" ht="16.5" x14ac:dyDescent="0.3">
      <c r="A4219" s="1">
        <v>42409</v>
      </c>
      <c r="B4219" s="5">
        <f>YEAR(Table1[[#This Row],[Order Date]])</f>
        <v>2016</v>
      </c>
      <c r="C4219" s="5">
        <f>MONTH(Table1[[#This Row],[Order Date]])</f>
        <v>2</v>
      </c>
      <c r="D4219" t="s">
        <v>2252</v>
      </c>
      <c r="E4219" t="s">
        <v>27</v>
      </c>
      <c r="F4219" t="s">
        <v>39</v>
      </c>
      <c r="G4219" t="s">
        <v>52</v>
      </c>
      <c r="H4219" t="s">
        <v>2393</v>
      </c>
      <c r="I4219">
        <v>31.86</v>
      </c>
      <c r="J4219">
        <v>2</v>
      </c>
      <c r="K4219">
        <v>11.15</v>
      </c>
    </row>
    <row r="4220" spans="1:11" ht="16.5" x14ac:dyDescent="0.3">
      <c r="A4220" s="1">
        <v>42411</v>
      </c>
      <c r="B4220" s="5">
        <f>YEAR(Table1[[#This Row],[Order Date]])</f>
        <v>2016</v>
      </c>
      <c r="C4220" s="5">
        <f>MONTH(Table1[[#This Row],[Order Date]])</f>
        <v>2</v>
      </c>
      <c r="D4220" t="s">
        <v>1682</v>
      </c>
      <c r="E4220" t="s">
        <v>840</v>
      </c>
      <c r="F4220" t="s">
        <v>39</v>
      </c>
      <c r="G4220" t="s">
        <v>40</v>
      </c>
      <c r="H4220" t="s">
        <v>1862</v>
      </c>
      <c r="I4220">
        <v>69.930000000000007</v>
      </c>
      <c r="J4220">
        <v>7</v>
      </c>
      <c r="K4220">
        <v>0.7</v>
      </c>
    </row>
    <row r="4221" spans="1:11" ht="16.5" x14ac:dyDescent="0.3">
      <c r="A4221" s="1">
        <v>42412</v>
      </c>
      <c r="B4221" s="5">
        <f>YEAR(Table1[[#This Row],[Order Date]])</f>
        <v>2016</v>
      </c>
      <c r="C4221" s="5">
        <f>MONTH(Table1[[#This Row],[Order Date]])</f>
        <v>2</v>
      </c>
      <c r="D4221" t="s">
        <v>503</v>
      </c>
      <c r="E4221" t="s">
        <v>30</v>
      </c>
      <c r="F4221" t="s">
        <v>11</v>
      </c>
      <c r="G4221" t="s">
        <v>18</v>
      </c>
      <c r="H4221" t="s">
        <v>1572</v>
      </c>
      <c r="I4221">
        <v>1350.12</v>
      </c>
      <c r="J4221">
        <v>6</v>
      </c>
      <c r="K4221">
        <v>175.52</v>
      </c>
    </row>
    <row r="4222" spans="1:11" ht="16.5" x14ac:dyDescent="0.3">
      <c r="A4222" s="1">
        <v>42412</v>
      </c>
      <c r="B4222" s="5">
        <f>YEAR(Table1[[#This Row],[Order Date]])</f>
        <v>2016</v>
      </c>
      <c r="C4222" s="5">
        <f>MONTH(Table1[[#This Row],[Order Date]])</f>
        <v>2</v>
      </c>
      <c r="D4222" t="s">
        <v>503</v>
      </c>
      <c r="E4222" t="s">
        <v>30</v>
      </c>
      <c r="F4222" t="s">
        <v>11</v>
      </c>
      <c r="G4222" t="s">
        <v>20</v>
      </c>
      <c r="H4222" t="s">
        <v>1386</v>
      </c>
      <c r="I4222">
        <v>15.92</v>
      </c>
      <c r="J4222">
        <v>4</v>
      </c>
      <c r="K4222">
        <v>7.48</v>
      </c>
    </row>
    <row r="4223" spans="1:11" ht="16.5" x14ac:dyDescent="0.3">
      <c r="A4223" s="1">
        <v>42413</v>
      </c>
      <c r="B4223" s="5">
        <f>YEAR(Table1[[#This Row],[Order Date]])</f>
        <v>2016</v>
      </c>
      <c r="C4223" s="5">
        <f>MONTH(Table1[[#This Row],[Order Date]])</f>
        <v>2</v>
      </c>
      <c r="D4223" t="s">
        <v>1513</v>
      </c>
      <c r="E4223" t="s">
        <v>27</v>
      </c>
      <c r="F4223" t="s">
        <v>11</v>
      </c>
      <c r="G4223" t="s">
        <v>12</v>
      </c>
      <c r="H4223" t="s">
        <v>1411</v>
      </c>
      <c r="I4223">
        <v>146.82</v>
      </c>
      <c r="J4223">
        <v>3</v>
      </c>
      <c r="K4223">
        <v>73.41</v>
      </c>
    </row>
    <row r="4224" spans="1:11" ht="16.5" x14ac:dyDescent="0.3">
      <c r="A4224" s="1">
        <v>42414</v>
      </c>
      <c r="B4224" s="5">
        <f>YEAR(Table1[[#This Row],[Order Date]])</f>
        <v>2016</v>
      </c>
      <c r="C4224" s="5">
        <f>MONTH(Table1[[#This Row],[Order Date]])</f>
        <v>2</v>
      </c>
      <c r="D4224" t="s">
        <v>1933</v>
      </c>
      <c r="E4224" t="s">
        <v>531</v>
      </c>
      <c r="F4224" t="s">
        <v>11</v>
      </c>
      <c r="G4224" t="s">
        <v>12</v>
      </c>
      <c r="H4224" t="s">
        <v>1914</v>
      </c>
      <c r="I4224">
        <v>4.7699999999999996</v>
      </c>
      <c r="J4224">
        <v>1</v>
      </c>
      <c r="K4224">
        <v>2.15</v>
      </c>
    </row>
    <row r="4225" spans="1:11" ht="16.5" x14ac:dyDescent="0.3">
      <c r="A4225" s="1">
        <v>42414</v>
      </c>
      <c r="B4225" s="5">
        <f>YEAR(Table1[[#This Row],[Order Date]])</f>
        <v>2016</v>
      </c>
      <c r="C4225" s="5">
        <f>MONTH(Table1[[#This Row],[Order Date]])</f>
        <v>2</v>
      </c>
      <c r="D4225" t="s">
        <v>1933</v>
      </c>
      <c r="E4225" t="s">
        <v>531</v>
      </c>
      <c r="F4225" t="s">
        <v>11</v>
      </c>
      <c r="G4225" t="s">
        <v>24</v>
      </c>
      <c r="H4225" t="s">
        <v>290</v>
      </c>
      <c r="I4225">
        <v>7.98</v>
      </c>
      <c r="J4225">
        <v>3</v>
      </c>
      <c r="K4225">
        <v>2.0699999999999998</v>
      </c>
    </row>
    <row r="4226" spans="1:11" ht="16.5" x14ac:dyDescent="0.3">
      <c r="A4226" s="1">
        <v>42414</v>
      </c>
      <c r="B4226" s="5">
        <f>YEAR(Table1[[#This Row],[Order Date]])</f>
        <v>2016</v>
      </c>
      <c r="C4226" s="5">
        <f>MONTH(Table1[[#This Row],[Order Date]])</f>
        <v>2</v>
      </c>
      <c r="D4226" t="s">
        <v>1933</v>
      </c>
      <c r="E4226" t="s">
        <v>531</v>
      </c>
      <c r="F4226" t="s">
        <v>34</v>
      </c>
      <c r="G4226" t="s">
        <v>145</v>
      </c>
      <c r="H4226" t="s">
        <v>1613</v>
      </c>
      <c r="I4226">
        <v>550.42999999999995</v>
      </c>
      <c r="J4226">
        <v>3</v>
      </c>
      <c r="K4226">
        <v>-47.18</v>
      </c>
    </row>
    <row r="4227" spans="1:11" ht="16.5" x14ac:dyDescent="0.3">
      <c r="A4227" s="1">
        <v>42414</v>
      </c>
      <c r="B4227" s="5">
        <f>YEAR(Table1[[#This Row],[Order Date]])</f>
        <v>2016</v>
      </c>
      <c r="C4227" s="5">
        <f>MONTH(Table1[[#This Row],[Order Date]])</f>
        <v>2</v>
      </c>
      <c r="D4227" t="s">
        <v>1933</v>
      </c>
      <c r="E4227" t="s">
        <v>531</v>
      </c>
      <c r="F4227" t="s">
        <v>34</v>
      </c>
      <c r="G4227" t="s">
        <v>47</v>
      </c>
      <c r="H4227" t="s">
        <v>1155</v>
      </c>
      <c r="I4227">
        <v>10.56</v>
      </c>
      <c r="J4227">
        <v>6</v>
      </c>
      <c r="K4227">
        <v>4.6500000000000004</v>
      </c>
    </row>
    <row r="4228" spans="1:11" ht="16.5" x14ac:dyDescent="0.3">
      <c r="A4228" s="1">
        <v>42414</v>
      </c>
      <c r="B4228" s="5">
        <f>YEAR(Table1[[#This Row],[Order Date]])</f>
        <v>2016</v>
      </c>
      <c r="C4228" s="5">
        <f>MONTH(Table1[[#This Row],[Order Date]])</f>
        <v>2</v>
      </c>
      <c r="D4228" t="s">
        <v>2156</v>
      </c>
      <c r="E4228" t="s">
        <v>329</v>
      </c>
      <c r="F4228" t="s">
        <v>11</v>
      </c>
      <c r="G4228" t="s">
        <v>24</v>
      </c>
      <c r="H4228" t="s">
        <v>1579</v>
      </c>
      <c r="I4228">
        <v>264.18</v>
      </c>
      <c r="J4228">
        <v>7</v>
      </c>
      <c r="K4228">
        <v>68.69</v>
      </c>
    </row>
    <row r="4229" spans="1:11" ht="16.5" x14ac:dyDescent="0.3">
      <c r="A4229" s="1">
        <v>42415</v>
      </c>
      <c r="B4229" s="5">
        <f>YEAR(Table1[[#This Row],[Order Date]])</f>
        <v>2016</v>
      </c>
      <c r="C4229" s="5">
        <f>MONTH(Table1[[#This Row],[Order Date]])</f>
        <v>2</v>
      </c>
      <c r="D4229" t="s">
        <v>635</v>
      </c>
      <c r="E4229" t="s">
        <v>149</v>
      </c>
      <c r="F4229" t="s">
        <v>11</v>
      </c>
      <c r="G4229" t="s">
        <v>20</v>
      </c>
      <c r="H4229" t="s">
        <v>666</v>
      </c>
      <c r="I4229">
        <v>398.35</v>
      </c>
      <c r="J4229">
        <v>3</v>
      </c>
      <c r="K4229">
        <v>124.49</v>
      </c>
    </row>
    <row r="4230" spans="1:11" ht="16.5" x14ac:dyDescent="0.3">
      <c r="A4230" s="1">
        <v>42415</v>
      </c>
      <c r="B4230" s="5">
        <f>YEAR(Table1[[#This Row],[Order Date]])</f>
        <v>2016</v>
      </c>
      <c r="C4230" s="5">
        <f>MONTH(Table1[[#This Row],[Order Date]])</f>
        <v>2</v>
      </c>
      <c r="D4230" t="s">
        <v>635</v>
      </c>
      <c r="E4230" t="s">
        <v>149</v>
      </c>
      <c r="F4230" t="s">
        <v>11</v>
      </c>
      <c r="G4230" t="s">
        <v>43</v>
      </c>
      <c r="H4230" t="s">
        <v>962</v>
      </c>
      <c r="I4230">
        <v>8.7200000000000006</v>
      </c>
      <c r="J4230">
        <v>4</v>
      </c>
      <c r="K4230">
        <v>3.58</v>
      </c>
    </row>
    <row r="4231" spans="1:11" ht="16.5" x14ac:dyDescent="0.3">
      <c r="A4231" s="1">
        <v>42416</v>
      </c>
      <c r="B4231" s="5">
        <f>YEAR(Table1[[#This Row],[Order Date]])</f>
        <v>2016</v>
      </c>
      <c r="C4231" s="5">
        <f>MONTH(Table1[[#This Row],[Order Date]])</f>
        <v>2</v>
      </c>
      <c r="D4231" t="s">
        <v>1287</v>
      </c>
      <c r="E4231" t="s">
        <v>15</v>
      </c>
      <c r="F4231" t="s">
        <v>11</v>
      </c>
      <c r="G4231" t="s">
        <v>92</v>
      </c>
      <c r="H4231" t="s">
        <v>2445</v>
      </c>
      <c r="I4231">
        <v>92.06</v>
      </c>
      <c r="J4231">
        <v>6</v>
      </c>
      <c r="K4231">
        <v>-225.56</v>
      </c>
    </row>
    <row r="4232" spans="1:11" ht="16.5" x14ac:dyDescent="0.3">
      <c r="A4232" s="1">
        <v>42416</v>
      </c>
      <c r="B4232" s="5">
        <f>YEAR(Table1[[#This Row],[Order Date]])</f>
        <v>2016</v>
      </c>
      <c r="C4232" s="5">
        <f>MONTH(Table1[[#This Row],[Order Date]])</f>
        <v>2</v>
      </c>
      <c r="D4232" t="s">
        <v>1287</v>
      </c>
      <c r="E4232" t="s">
        <v>15</v>
      </c>
      <c r="F4232" t="s">
        <v>11</v>
      </c>
      <c r="G4232" t="s">
        <v>43</v>
      </c>
      <c r="H4232" t="s">
        <v>962</v>
      </c>
      <c r="I4232">
        <v>6.98</v>
      </c>
      <c r="J4232">
        <v>4</v>
      </c>
      <c r="K4232">
        <v>1.83</v>
      </c>
    </row>
    <row r="4233" spans="1:11" ht="16.5" x14ac:dyDescent="0.3">
      <c r="A4233" s="1">
        <v>42416</v>
      </c>
      <c r="B4233" s="5">
        <f>YEAR(Table1[[#This Row],[Order Date]])</f>
        <v>2016</v>
      </c>
      <c r="C4233" s="5">
        <f>MONTH(Table1[[#This Row],[Order Date]])</f>
        <v>2</v>
      </c>
      <c r="D4233" t="s">
        <v>1287</v>
      </c>
      <c r="E4233" t="s">
        <v>15</v>
      </c>
      <c r="F4233" t="s">
        <v>34</v>
      </c>
      <c r="G4233" t="s">
        <v>35</v>
      </c>
      <c r="H4233" t="s">
        <v>1575</v>
      </c>
      <c r="I4233">
        <v>62.96</v>
      </c>
      <c r="J4233">
        <v>3</v>
      </c>
      <c r="K4233">
        <v>-2.7</v>
      </c>
    </row>
    <row r="4234" spans="1:11" ht="16.5" x14ac:dyDescent="0.3">
      <c r="A4234" s="1">
        <v>42416</v>
      </c>
      <c r="B4234" s="5">
        <f>YEAR(Table1[[#This Row],[Order Date]])</f>
        <v>2016</v>
      </c>
      <c r="C4234" s="5">
        <f>MONTH(Table1[[#This Row],[Order Date]])</f>
        <v>2</v>
      </c>
      <c r="D4234" t="s">
        <v>1287</v>
      </c>
      <c r="E4234" t="s">
        <v>15</v>
      </c>
      <c r="F4234" t="s">
        <v>11</v>
      </c>
      <c r="G4234" t="s">
        <v>12</v>
      </c>
      <c r="H4234" t="s">
        <v>2208</v>
      </c>
      <c r="I4234">
        <v>5.18</v>
      </c>
      <c r="J4234">
        <v>1</v>
      </c>
      <c r="K4234">
        <v>1.81</v>
      </c>
    </row>
    <row r="4235" spans="1:11" ht="16.5" x14ac:dyDescent="0.3">
      <c r="A4235" s="1">
        <v>42416</v>
      </c>
      <c r="B4235" s="5">
        <f>YEAR(Table1[[#This Row],[Order Date]])</f>
        <v>2016</v>
      </c>
      <c r="C4235" s="5">
        <f>MONTH(Table1[[#This Row],[Order Date]])</f>
        <v>2</v>
      </c>
      <c r="D4235" t="s">
        <v>1994</v>
      </c>
      <c r="E4235" t="s">
        <v>177</v>
      </c>
      <c r="F4235" t="s">
        <v>34</v>
      </c>
      <c r="G4235" t="s">
        <v>35</v>
      </c>
      <c r="H4235" t="s">
        <v>2266</v>
      </c>
      <c r="I4235">
        <v>227.96</v>
      </c>
      <c r="J4235">
        <v>2</v>
      </c>
      <c r="K4235">
        <v>36.47</v>
      </c>
    </row>
    <row r="4236" spans="1:11" ht="16.5" x14ac:dyDescent="0.3">
      <c r="A4236" s="1">
        <v>42416</v>
      </c>
      <c r="B4236" s="5">
        <f>YEAR(Table1[[#This Row],[Order Date]])</f>
        <v>2016</v>
      </c>
      <c r="C4236" s="5">
        <f>MONTH(Table1[[#This Row],[Order Date]])</f>
        <v>2</v>
      </c>
      <c r="D4236" t="s">
        <v>237</v>
      </c>
      <c r="E4236" t="s">
        <v>33</v>
      </c>
      <c r="F4236" t="s">
        <v>34</v>
      </c>
      <c r="G4236" t="s">
        <v>47</v>
      </c>
      <c r="H4236" t="s">
        <v>1715</v>
      </c>
      <c r="I4236">
        <v>318.08</v>
      </c>
      <c r="J4236">
        <v>4</v>
      </c>
      <c r="K4236">
        <v>34.99</v>
      </c>
    </row>
    <row r="4237" spans="1:11" ht="16.5" x14ac:dyDescent="0.3">
      <c r="A4237" s="1">
        <v>42416</v>
      </c>
      <c r="B4237" s="5">
        <f>YEAR(Table1[[#This Row],[Order Date]])</f>
        <v>2016</v>
      </c>
      <c r="C4237" s="5">
        <f>MONTH(Table1[[#This Row],[Order Date]])</f>
        <v>2</v>
      </c>
      <c r="D4237" t="s">
        <v>237</v>
      </c>
      <c r="E4237" t="s">
        <v>33</v>
      </c>
      <c r="F4237" t="s">
        <v>11</v>
      </c>
      <c r="G4237" t="s">
        <v>20</v>
      </c>
      <c r="H4237" t="s">
        <v>2200</v>
      </c>
      <c r="I4237">
        <v>5.8</v>
      </c>
      <c r="J4237">
        <v>1</v>
      </c>
      <c r="K4237">
        <v>2.61</v>
      </c>
    </row>
    <row r="4238" spans="1:11" ht="16.5" x14ac:dyDescent="0.3">
      <c r="A4238" s="1">
        <v>42416</v>
      </c>
      <c r="B4238" s="5">
        <f>YEAR(Table1[[#This Row],[Order Date]])</f>
        <v>2016</v>
      </c>
      <c r="C4238" s="5">
        <f>MONTH(Table1[[#This Row],[Order Date]])</f>
        <v>2</v>
      </c>
      <c r="D4238" t="s">
        <v>1448</v>
      </c>
      <c r="E4238" t="s">
        <v>149</v>
      </c>
      <c r="F4238" t="s">
        <v>34</v>
      </c>
      <c r="G4238" t="s">
        <v>35</v>
      </c>
      <c r="H4238" t="s">
        <v>2446</v>
      </c>
      <c r="I4238">
        <v>326.64999999999998</v>
      </c>
      <c r="J4238">
        <v>3</v>
      </c>
      <c r="K4238">
        <v>39.92</v>
      </c>
    </row>
    <row r="4239" spans="1:11" ht="16.5" x14ac:dyDescent="0.3">
      <c r="A4239" s="1">
        <v>42416</v>
      </c>
      <c r="B4239" s="5">
        <f>YEAR(Table1[[#This Row],[Order Date]])</f>
        <v>2016</v>
      </c>
      <c r="C4239" s="5">
        <f>MONTH(Table1[[#This Row],[Order Date]])</f>
        <v>2</v>
      </c>
      <c r="D4239" t="s">
        <v>1448</v>
      </c>
      <c r="E4239" t="s">
        <v>149</v>
      </c>
      <c r="F4239" t="s">
        <v>39</v>
      </c>
      <c r="G4239" t="s">
        <v>52</v>
      </c>
      <c r="H4239" t="s">
        <v>84</v>
      </c>
      <c r="I4239">
        <v>89.97</v>
      </c>
      <c r="J4239">
        <v>3</v>
      </c>
      <c r="K4239">
        <v>39.590000000000003</v>
      </c>
    </row>
    <row r="4240" spans="1:11" ht="16.5" x14ac:dyDescent="0.3">
      <c r="A4240" s="1">
        <v>42419</v>
      </c>
      <c r="B4240" s="5">
        <f>YEAR(Table1[[#This Row],[Order Date]])</f>
        <v>2016</v>
      </c>
      <c r="C4240" s="5">
        <f>MONTH(Table1[[#This Row],[Order Date]])</f>
        <v>2</v>
      </c>
      <c r="D4240" t="s">
        <v>709</v>
      </c>
      <c r="E4240" t="s">
        <v>149</v>
      </c>
      <c r="F4240" t="s">
        <v>34</v>
      </c>
      <c r="G4240" t="s">
        <v>47</v>
      </c>
      <c r="H4240" t="s">
        <v>1794</v>
      </c>
      <c r="I4240">
        <v>44.46</v>
      </c>
      <c r="J4240">
        <v>2</v>
      </c>
      <c r="K4240">
        <v>14.67</v>
      </c>
    </row>
    <row r="4241" spans="1:11" ht="16.5" x14ac:dyDescent="0.3">
      <c r="A4241" s="1">
        <v>42419</v>
      </c>
      <c r="B4241" s="5">
        <f>YEAR(Table1[[#This Row],[Order Date]])</f>
        <v>2016</v>
      </c>
      <c r="C4241" s="5">
        <f>MONTH(Table1[[#This Row],[Order Date]])</f>
        <v>2</v>
      </c>
      <c r="D4241" t="s">
        <v>709</v>
      </c>
      <c r="E4241" t="s">
        <v>149</v>
      </c>
      <c r="F4241" t="s">
        <v>11</v>
      </c>
      <c r="G4241" t="s">
        <v>18</v>
      </c>
      <c r="H4241" t="s">
        <v>297</v>
      </c>
      <c r="I4241">
        <v>242.94</v>
      </c>
      <c r="J4241">
        <v>3</v>
      </c>
      <c r="K4241">
        <v>9.7200000000000006</v>
      </c>
    </row>
    <row r="4242" spans="1:11" ht="16.5" x14ac:dyDescent="0.3">
      <c r="A4242" s="1">
        <v>42419</v>
      </c>
      <c r="B4242" s="5">
        <f>YEAR(Table1[[#This Row],[Order Date]])</f>
        <v>2016</v>
      </c>
      <c r="C4242" s="5">
        <f>MONTH(Table1[[#This Row],[Order Date]])</f>
        <v>2</v>
      </c>
      <c r="D4242" t="s">
        <v>176</v>
      </c>
      <c r="E4242" t="s">
        <v>149</v>
      </c>
      <c r="F4242" t="s">
        <v>11</v>
      </c>
      <c r="G4242" t="s">
        <v>16</v>
      </c>
      <c r="H4242" t="s">
        <v>221</v>
      </c>
      <c r="I4242">
        <v>8.67</v>
      </c>
      <c r="J4242">
        <v>3</v>
      </c>
      <c r="K4242">
        <v>4.07</v>
      </c>
    </row>
    <row r="4243" spans="1:11" ht="16.5" x14ac:dyDescent="0.3">
      <c r="A4243" s="1">
        <v>42419</v>
      </c>
      <c r="B4243" s="5">
        <f>YEAR(Table1[[#This Row],[Order Date]])</f>
        <v>2016</v>
      </c>
      <c r="C4243" s="5">
        <f>MONTH(Table1[[#This Row],[Order Date]])</f>
        <v>2</v>
      </c>
      <c r="D4243" t="s">
        <v>176</v>
      </c>
      <c r="E4243" t="s">
        <v>149</v>
      </c>
      <c r="F4243" t="s">
        <v>11</v>
      </c>
      <c r="G4243" t="s">
        <v>200</v>
      </c>
      <c r="H4243" t="s">
        <v>782</v>
      </c>
      <c r="I4243">
        <v>25.71</v>
      </c>
      <c r="J4243">
        <v>3</v>
      </c>
      <c r="K4243">
        <v>6.68</v>
      </c>
    </row>
    <row r="4244" spans="1:11" ht="16.5" x14ac:dyDescent="0.3">
      <c r="A4244" s="1">
        <v>42419</v>
      </c>
      <c r="B4244" s="5">
        <f>YEAR(Table1[[#This Row],[Order Date]])</f>
        <v>2016</v>
      </c>
      <c r="C4244" s="5">
        <f>MONTH(Table1[[#This Row],[Order Date]])</f>
        <v>2</v>
      </c>
      <c r="D4244" t="s">
        <v>709</v>
      </c>
      <c r="E4244" t="s">
        <v>27</v>
      </c>
      <c r="F4244" t="s">
        <v>11</v>
      </c>
      <c r="G4244" t="s">
        <v>12</v>
      </c>
      <c r="H4244" t="s">
        <v>1984</v>
      </c>
      <c r="I4244">
        <v>70.88</v>
      </c>
      <c r="J4244">
        <v>2</v>
      </c>
      <c r="K4244">
        <v>33.31</v>
      </c>
    </row>
    <row r="4245" spans="1:11" ht="16.5" x14ac:dyDescent="0.3">
      <c r="A4245" s="1">
        <v>42420</v>
      </c>
      <c r="B4245" s="5">
        <f>YEAR(Table1[[#This Row],[Order Date]])</f>
        <v>2016</v>
      </c>
      <c r="C4245" s="5">
        <f>MONTH(Table1[[#This Row],[Order Date]])</f>
        <v>2</v>
      </c>
      <c r="D4245" t="s">
        <v>1723</v>
      </c>
      <c r="E4245" t="s">
        <v>120</v>
      </c>
      <c r="F4245" t="s">
        <v>11</v>
      </c>
      <c r="G4245" t="s">
        <v>12</v>
      </c>
      <c r="H4245" t="s">
        <v>1890</v>
      </c>
      <c r="I4245">
        <v>16.5</v>
      </c>
      <c r="J4245">
        <v>2</v>
      </c>
      <c r="K4245">
        <v>5.57</v>
      </c>
    </row>
    <row r="4246" spans="1:11" ht="16.5" x14ac:dyDescent="0.3">
      <c r="A4246" s="1">
        <v>42421</v>
      </c>
      <c r="B4246" s="5">
        <f>YEAR(Table1[[#This Row],[Order Date]])</f>
        <v>2016</v>
      </c>
      <c r="C4246" s="5">
        <f>MONTH(Table1[[#This Row],[Order Date]])</f>
        <v>2</v>
      </c>
      <c r="D4246" t="s">
        <v>1720</v>
      </c>
      <c r="E4246" t="s">
        <v>27</v>
      </c>
      <c r="F4246" t="s">
        <v>39</v>
      </c>
      <c r="G4246" t="s">
        <v>52</v>
      </c>
      <c r="H4246" t="s">
        <v>691</v>
      </c>
      <c r="I4246">
        <v>12.99</v>
      </c>
      <c r="J4246">
        <v>1</v>
      </c>
      <c r="K4246">
        <v>0.78</v>
      </c>
    </row>
    <row r="4247" spans="1:11" ht="16.5" x14ac:dyDescent="0.3">
      <c r="A4247" s="1">
        <v>42421</v>
      </c>
      <c r="B4247" s="5">
        <f>YEAR(Table1[[#This Row],[Order Date]])</f>
        <v>2016</v>
      </c>
      <c r="C4247" s="5">
        <f>MONTH(Table1[[#This Row],[Order Date]])</f>
        <v>2</v>
      </c>
      <c r="D4247" t="s">
        <v>1720</v>
      </c>
      <c r="E4247" t="s">
        <v>27</v>
      </c>
      <c r="F4247" t="s">
        <v>11</v>
      </c>
      <c r="G4247" t="s">
        <v>20</v>
      </c>
      <c r="H4247" t="s">
        <v>886</v>
      </c>
      <c r="I4247">
        <v>18.559999999999999</v>
      </c>
      <c r="J4247">
        <v>4</v>
      </c>
      <c r="K4247">
        <v>6.5</v>
      </c>
    </row>
    <row r="4248" spans="1:11" ht="16.5" x14ac:dyDescent="0.3">
      <c r="A4248" s="1">
        <v>42421</v>
      </c>
      <c r="B4248" s="5">
        <f>YEAR(Table1[[#This Row],[Order Date]])</f>
        <v>2016</v>
      </c>
      <c r="C4248" s="5">
        <f>MONTH(Table1[[#This Row],[Order Date]])</f>
        <v>2</v>
      </c>
      <c r="D4248" t="s">
        <v>1720</v>
      </c>
      <c r="E4248" t="s">
        <v>27</v>
      </c>
      <c r="F4248" t="s">
        <v>11</v>
      </c>
      <c r="G4248" t="s">
        <v>18</v>
      </c>
      <c r="H4248" t="s">
        <v>729</v>
      </c>
      <c r="I4248">
        <v>449.15</v>
      </c>
      <c r="J4248">
        <v>5</v>
      </c>
      <c r="K4248">
        <v>8.98</v>
      </c>
    </row>
    <row r="4249" spans="1:11" ht="16.5" x14ac:dyDescent="0.3">
      <c r="A4249" s="1">
        <v>42421</v>
      </c>
      <c r="B4249" s="5">
        <f>YEAR(Table1[[#This Row],[Order Date]])</f>
        <v>2016</v>
      </c>
      <c r="C4249" s="5">
        <f>MONTH(Table1[[#This Row],[Order Date]])</f>
        <v>2</v>
      </c>
      <c r="D4249" t="s">
        <v>1720</v>
      </c>
      <c r="E4249" t="s">
        <v>27</v>
      </c>
      <c r="F4249" t="s">
        <v>11</v>
      </c>
      <c r="G4249" t="s">
        <v>20</v>
      </c>
      <c r="H4249" t="s">
        <v>1127</v>
      </c>
      <c r="I4249">
        <v>31.25</v>
      </c>
      <c r="J4249">
        <v>7</v>
      </c>
      <c r="K4249">
        <v>10.94</v>
      </c>
    </row>
    <row r="4250" spans="1:11" ht="16.5" x14ac:dyDescent="0.3">
      <c r="A4250" s="1">
        <v>42421</v>
      </c>
      <c r="B4250" s="5">
        <f>YEAR(Table1[[#This Row],[Order Date]])</f>
        <v>2016</v>
      </c>
      <c r="C4250" s="5">
        <f>MONTH(Table1[[#This Row],[Order Date]])</f>
        <v>2</v>
      </c>
      <c r="D4250" t="s">
        <v>1977</v>
      </c>
      <c r="E4250" t="s">
        <v>149</v>
      </c>
      <c r="F4250" t="s">
        <v>34</v>
      </c>
      <c r="G4250" t="s">
        <v>47</v>
      </c>
      <c r="H4250" t="s">
        <v>931</v>
      </c>
      <c r="I4250">
        <v>68.95</v>
      </c>
      <c r="J4250">
        <v>5</v>
      </c>
      <c r="K4250">
        <v>28.96</v>
      </c>
    </row>
    <row r="4251" spans="1:11" ht="16.5" x14ac:dyDescent="0.3">
      <c r="A4251" s="1">
        <v>42421</v>
      </c>
      <c r="B4251" s="5">
        <f>YEAR(Table1[[#This Row],[Order Date]])</f>
        <v>2016</v>
      </c>
      <c r="C4251" s="5">
        <f>MONTH(Table1[[#This Row],[Order Date]])</f>
        <v>2</v>
      </c>
      <c r="D4251" t="s">
        <v>1977</v>
      </c>
      <c r="E4251" t="s">
        <v>149</v>
      </c>
      <c r="F4251" t="s">
        <v>11</v>
      </c>
      <c r="G4251" t="s">
        <v>18</v>
      </c>
      <c r="H4251" t="s">
        <v>1689</v>
      </c>
      <c r="I4251">
        <v>296.37</v>
      </c>
      <c r="J4251">
        <v>3</v>
      </c>
      <c r="K4251">
        <v>80.02</v>
      </c>
    </row>
    <row r="4252" spans="1:11" ht="16.5" x14ac:dyDescent="0.3">
      <c r="A4252" s="1">
        <v>42421</v>
      </c>
      <c r="B4252" s="5">
        <f>YEAR(Table1[[#This Row],[Order Date]])</f>
        <v>2016</v>
      </c>
      <c r="C4252" s="5">
        <f>MONTH(Table1[[#This Row],[Order Date]])</f>
        <v>2</v>
      </c>
      <c r="D4252" t="s">
        <v>1977</v>
      </c>
      <c r="E4252" t="s">
        <v>149</v>
      </c>
      <c r="F4252" t="s">
        <v>39</v>
      </c>
      <c r="G4252" t="s">
        <v>40</v>
      </c>
      <c r="H4252" t="s">
        <v>955</v>
      </c>
      <c r="I4252">
        <v>39.979999999999997</v>
      </c>
      <c r="J4252">
        <v>2</v>
      </c>
      <c r="K4252">
        <v>2</v>
      </c>
    </row>
    <row r="4253" spans="1:11" ht="16.5" x14ac:dyDescent="0.3">
      <c r="A4253" s="1">
        <v>42421</v>
      </c>
      <c r="B4253" s="5">
        <f>YEAR(Table1[[#This Row],[Order Date]])</f>
        <v>2016</v>
      </c>
      <c r="C4253" s="5">
        <f>MONTH(Table1[[#This Row],[Order Date]])</f>
        <v>2</v>
      </c>
      <c r="D4253" t="s">
        <v>1922</v>
      </c>
      <c r="E4253" t="s">
        <v>123</v>
      </c>
      <c r="F4253" t="s">
        <v>11</v>
      </c>
      <c r="G4253" t="s">
        <v>20</v>
      </c>
      <c r="H4253" t="s">
        <v>1491</v>
      </c>
      <c r="I4253">
        <v>3.76</v>
      </c>
      <c r="J4253">
        <v>3</v>
      </c>
      <c r="K4253">
        <v>-2.76</v>
      </c>
    </row>
    <row r="4254" spans="1:11" ht="16.5" x14ac:dyDescent="0.3">
      <c r="A4254" s="1">
        <v>42421</v>
      </c>
      <c r="B4254" s="5">
        <f>YEAR(Table1[[#This Row],[Order Date]])</f>
        <v>2016</v>
      </c>
      <c r="C4254" s="5">
        <f>MONTH(Table1[[#This Row],[Order Date]])</f>
        <v>2</v>
      </c>
      <c r="D4254" t="s">
        <v>1922</v>
      </c>
      <c r="E4254" t="s">
        <v>123</v>
      </c>
      <c r="F4254" t="s">
        <v>11</v>
      </c>
      <c r="G4254" t="s">
        <v>20</v>
      </c>
      <c r="H4254" t="s">
        <v>662</v>
      </c>
      <c r="I4254">
        <v>34.86</v>
      </c>
      <c r="J4254">
        <v>2</v>
      </c>
      <c r="K4254">
        <v>-26.73</v>
      </c>
    </row>
    <row r="4255" spans="1:11" ht="16.5" x14ac:dyDescent="0.3">
      <c r="A4255" s="1">
        <v>42421</v>
      </c>
      <c r="B4255" s="5">
        <f>YEAR(Table1[[#This Row],[Order Date]])</f>
        <v>2016</v>
      </c>
      <c r="C4255" s="5">
        <f>MONTH(Table1[[#This Row],[Order Date]])</f>
        <v>2</v>
      </c>
      <c r="D4255" t="s">
        <v>1922</v>
      </c>
      <c r="E4255" t="s">
        <v>123</v>
      </c>
      <c r="F4255" t="s">
        <v>11</v>
      </c>
      <c r="G4255" t="s">
        <v>18</v>
      </c>
      <c r="H4255" t="s">
        <v>1757</v>
      </c>
      <c r="I4255">
        <v>432.46</v>
      </c>
      <c r="J4255">
        <v>3</v>
      </c>
      <c r="K4255">
        <v>32.43</v>
      </c>
    </row>
    <row r="4256" spans="1:11" ht="16.5" x14ac:dyDescent="0.3">
      <c r="A4256" s="1">
        <v>42421</v>
      </c>
      <c r="B4256" s="5">
        <f>YEAR(Table1[[#This Row],[Order Date]])</f>
        <v>2016</v>
      </c>
      <c r="C4256" s="5">
        <f>MONTH(Table1[[#This Row],[Order Date]])</f>
        <v>2</v>
      </c>
      <c r="D4256" t="s">
        <v>1287</v>
      </c>
      <c r="E4256" t="s">
        <v>149</v>
      </c>
      <c r="F4256" t="s">
        <v>34</v>
      </c>
      <c r="G4256" t="s">
        <v>47</v>
      </c>
      <c r="H4256" t="s">
        <v>1728</v>
      </c>
      <c r="I4256">
        <v>135.80000000000001</v>
      </c>
      <c r="J4256">
        <v>7</v>
      </c>
      <c r="K4256">
        <v>66.540000000000006</v>
      </c>
    </row>
    <row r="4257" spans="1:11" ht="16.5" x14ac:dyDescent="0.3">
      <c r="A4257" s="1">
        <v>42422</v>
      </c>
      <c r="B4257" s="5">
        <f>YEAR(Table1[[#This Row],[Order Date]])</f>
        <v>2016</v>
      </c>
      <c r="C4257" s="5">
        <f>MONTH(Table1[[#This Row],[Order Date]])</f>
        <v>2</v>
      </c>
      <c r="D4257" t="s">
        <v>947</v>
      </c>
      <c r="E4257" t="s">
        <v>157</v>
      </c>
      <c r="F4257" t="s">
        <v>11</v>
      </c>
      <c r="G4257" t="s">
        <v>92</v>
      </c>
      <c r="H4257" t="s">
        <v>1888</v>
      </c>
      <c r="I4257">
        <v>490.32</v>
      </c>
      <c r="J4257">
        <v>9</v>
      </c>
      <c r="K4257">
        <v>137.29</v>
      </c>
    </row>
    <row r="4258" spans="1:11" ht="16.5" x14ac:dyDescent="0.3">
      <c r="A4258" s="1">
        <v>42422</v>
      </c>
      <c r="B4258" s="5">
        <f>YEAR(Table1[[#This Row],[Order Date]])</f>
        <v>2016</v>
      </c>
      <c r="C4258" s="5">
        <f>MONTH(Table1[[#This Row],[Order Date]])</f>
        <v>2</v>
      </c>
      <c r="D4258" t="s">
        <v>1595</v>
      </c>
      <c r="E4258" t="s">
        <v>27</v>
      </c>
      <c r="F4258" t="s">
        <v>39</v>
      </c>
      <c r="G4258" t="s">
        <v>40</v>
      </c>
      <c r="H4258" t="s">
        <v>1082</v>
      </c>
      <c r="I4258">
        <v>445.96</v>
      </c>
      <c r="J4258">
        <v>5</v>
      </c>
      <c r="K4258">
        <v>55.75</v>
      </c>
    </row>
    <row r="4259" spans="1:11" ht="16.5" x14ac:dyDescent="0.3">
      <c r="A4259" s="1">
        <v>42422</v>
      </c>
      <c r="B4259" s="5">
        <f>YEAR(Table1[[#This Row],[Order Date]])</f>
        <v>2016</v>
      </c>
      <c r="C4259" s="5">
        <f>MONTH(Table1[[#This Row],[Order Date]])</f>
        <v>2</v>
      </c>
      <c r="D4259" t="s">
        <v>1595</v>
      </c>
      <c r="E4259" t="s">
        <v>27</v>
      </c>
      <c r="F4259" t="s">
        <v>39</v>
      </c>
      <c r="G4259" t="s">
        <v>52</v>
      </c>
      <c r="H4259" t="s">
        <v>518</v>
      </c>
      <c r="I4259">
        <v>36.24</v>
      </c>
      <c r="J4259">
        <v>1</v>
      </c>
      <c r="K4259">
        <v>15.22</v>
      </c>
    </row>
    <row r="4260" spans="1:11" ht="16.5" x14ac:dyDescent="0.3">
      <c r="A4260" s="1">
        <v>42422</v>
      </c>
      <c r="B4260" s="5">
        <f>YEAR(Table1[[#This Row],[Order Date]])</f>
        <v>2016</v>
      </c>
      <c r="C4260" s="5">
        <f>MONTH(Table1[[#This Row],[Order Date]])</f>
        <v>2</v>
      </c>
      <c r="D4260" t="s">
        <v>1595</v>
      </c>
      <c r="E4260" t="s">
        <v>27</v>
      </c>
      <c r="F4260" t="s">
        <v>11</v>
      </c>
      <c r="G4260" t="s">
        <v>43</v>
      </c>
      <c r="H4260" t="s">
        <v>1045</v>
      </c>
      <c r="I4260">
        <v>10.65</v>
      </c>
      <c r="J4260">
        <v>3</v>
      </c>
      <c r="K4260">
        <v>5.01</v>
      </c>
    </row>
    <row r="4261" spans="1:11" ht="16.5" x14ac:dyDescent="0.3">
      <c r="A4261" s="1">
        <v>42423</v>
      </c>
      <c r="B4261" s="5">
        <f>YEAR(Table1[[#This Row],[Order Date]])</f>
        <v>2016</v>
      </c>
      <c r="C4261" s="5">
        <f>MONTH(Table1[[#This Row],[Order Date]])</f>
        <v>2</v>
      </c>
      <c r="D4261" t="s">
        <v>940</v>
      </c>
      <c r="E4261" t="s">
        <v>23</v>
      </c>
      <c r="F4261" t="s">
        <v>11</v>
      </c>
      <c r="G4261" t="s">
        <v>63</v>
      </c>
      <c r="H4261" t="s">
        <v>1964</v>
      </c>
      <c r="I4261">
        <v>57.58</v>
      </c>
      <c r="J4261">
        <v>3</v>
      </c>
      <c r="K4261">
        <v>21.59</v>
      </c>
    </row>
    <row r="4262" spans="1:11" ht="16.5" x14ac:dyDescent="0.3">
      <c r="A4262" s="1">
        <v>42425</v>
      </c>
      <c r="B4262" s="5">
        <f>YEAR(Table1[[#This Row],[Order Date]])</f>
        <v>2016</v>
      </c>
      <c r="C4262" s="5">
        <f>MONTH(Table1[[#This Row],[Order Date]])</f>
        <v>2</v>
      </c>
      <c r="D4262" t="s">
        <v>2138</v>
      </c>
      <c r="E4262" t="s">
        <v>78</v>
      </c>
      <c r="F4262" t="s">
        <v>11</v>
      </c>
      <c r="G4262" t="s">
        <v>63</v>
      </c>
      <c r="H4262" t="s">
        <v>64</v>
      </c>
      <c r="I4262">
        <v>46.72</v>
      </c>
      <c r="J4262">
        <v>5</v>
      </c>
      <c r="K4262">
        <v>17.52</v>
      </c>
    </row>
    <row r="4263" spans="1:11" ht="16.5" x14ac:dyDescent="0.3">
      <c r="A4263" s="1">
        <v>42427</v>
      </c>
      <c r="B4263" s="5">
        <f>YEAR(Table1[[#This Row],[Order Date]])</f>
        <v>2016</v>
      </c>
      <c r="C4263" s="5">
        <f>MONTH(Table1[[#This Row],[Order Date]])</f>
        <v>2</v>
      </c>
      <c r="D4263" t="s">
        <v>884</v>
      </c>
      <c r="E4263" t="s">
        <v>149</v>
      </c>
      <c r="F4263" t="s">
        <v>11</v>
      </c>
      <c r="G4263" t="s">
        <v>92</v>
      </c>
      <c r="H4263" t="s">
        <v>1681</v>
      </c>
      <c r="I4263">
        <v>170.88</v>
      </c>
      <c r="J4263">
        <v>3</v>
      </c>
      <c r="K4263">
        <v>49.56</v>
      </c>
    </row>
    <row r="4264" spans="1:11" ht="16.5" x14ac:dyDescent="0.3">
      <c r="A4264" s="1">
        <v>42427</v>
      </c>
      <c r="B4264" s="5">
        <f>YEAR(Table1[[#This Row],[Order Date]])</f>
        <v>2016</v>
      </c>
      <c r="C4264" s="5">
        <f>MONTH(Table1[[#This Row],[Order Date]])</f>
        <v>2</v>
      </c>
      <c r="D4264" t="s">
        <v>161</v>
      </c>
      <c r="E4264" t="s">
        <v>157</v>
      </c>
      <c r="F4264" t="s">
        <v>11</v>
      </c>
      <c r="G4264" t="s">
        <v>20</v>
      </c>
      <c r="H4264" t="s">
        <v>1462</v>
      </c>
      <c r="I4264">
        <v>56.82</v>
      </c>
      <c r="J4264">
        <v>3</v>
      </c>
      <c r="K4264">
        <v>28.41</v>
      </c>
    </row>
    <row r="4265" spans="1:11" ht="16.5" x14ac:dyDescent="0.3">
      <c r="A4265" s="1">
        <v>42427</v>
      </c>
      <c r="B4265" s="5">
        <f>YEAR(Table1[[#This Row],[Order Date]])</f>
        <v>2016</v>
      </c>
      <c r="C4265" s="5">
        <f>MONTH(Table1[[#This Row],[Order Date]])</f>
        <v>2</v>
      </c>
      <c r="D4265" t="s">
        <v>2447</v>
      </c>
      <c r="E4265" t="s">
        <v>10</v>
      </c>
      <c r="F4265" t="s">
        <v>34</v>
      </c>
      <c r="G4265" t="s">
        <v>47</v>
      </c>
      <c r="H4265" t="s">
        <v>2448</v>
      </c>
      <c r="I4265">
        <v>16.190000000000001</v>
      </c>
      <c r="J4265">
        <v>2</v>
      </c>
      <c r="K4265">
        <v>-6.88</v>
      </c>
    </row>
    <row r="4266" spans="1:11" ht="16.5" x14ac:dyDescent="0.3">
      <c r="A4266" s="1">
        <v>42428</v>
      </c>
      <c r="B4266" s="5">
        <f>YEAR(Table1[[#This Row],[Order Date]])</f>
        <v>2016</v>
      </c>
      <c r="C4266" s="5">
        <f>MONTH(Table1[[#This Row],[Order Date]])</f>
        <v>2</v>
      </c>
      <c r="D4266" t="s">
        <v>1260</v>
      </c>
      <c r="E4266" t="s">
        <v>149</v>
      </c>
      <c r="F4266" t="s">
        <v>11</v>
      </c>
      <c r="G4266" t="s">
        <v>43</v>
      </c>
      <c r="H4266" t="s">
        <v>160</v>
      </c>
      <c r="I4266">
        <v>36.479999999999997</v>
      </c>
      <c r="J4266">
        <v>6</v>
      </c>
      <c r="K4266">
        <v>18.239999999999998</v>
      </c>
    </row>
    <row r="4267" spans="1:11" ht="16.5" x14ac:dyDescent="0.3">
      <c r="A4267" s="1">
        <v>42429</v>
      </c>
      <c r="B4267" s="5">
        <f>YEAR(Table1[[#This Row],[Order Date]])</f>
        <v>2016</v>
      </c>
      <c r="C4267" s="5">
        <f>MONTH(Table1[[#This Row],[Order Date]])</f>
        <v>2</v>
      </c>
      <c r="D4267" t="s">
        <v>2060</v>
      </c>
      <c r="E4267" t="s">
        <v>78</v>
      </c>
      <c r="F4267" t="s">
        <v>11</v>
      </c>
      <c r="G4267" t="s">
        <v>24</v>
      </c>
      <c r="H4267" t="s">
        <v>1351</v>
      </c>
      <c r="I4267">
        <v>111.1</v>
      </c>
      <c r="J4267">
        <v>7</v>
      </c>
      <c r="K4267">
        <v>8.33</v>
      </c>
    </row>
    <row r="4268" spans="1:11" ht="16.5" x14ac:dyDescent="0.3">
      <c r="A4268" s="1">
        <v>42430</v>
      </c>
      <c r="B4268" s="5">
        <f>YEAR(Table1[[#This Row],[Order Date]])</f>
        <v>2016</v>
      </c>
      <c r="C4268" s="5">
        <f>MONTH(Table1[[#This Row],[Order Date]])</f>
        <v>3</v>
      </c>
      <c r="D4268" t="s">
        <v>1598</v>
      </c>
      <c r="E4268" t="s">
        <v>149</v>
      </c>
      <c r="F4268" t="s">
        <v>34</v>
      </c>
      <c r="G4268" t="s">
        <v>145</v>
      </c>
      <c r="H4268" t="s">
        <v>2066</v>
      </c>
      <c r="I4268">
        <v>836.59</v>
      </c>
      <c r="J4268">
        <v>8</v>
      </c>
      <c r="K4268">
        <v>-264.92</v>
      </c>
    </row>
    <row r="4269" spans="1:11" ht="16.5" x14ac:dyDescent="0.3">
      <c r="A4269" s="1">
        <v>42430</v>
      </c>
      <c r="B4269" s="5">
        <f>YEAR(Table1[[#This Row],[Order Date]])</f>
        <v>2016</v>
      </c>
      <c r="C4269" s="5">
        <f>MONTH(Table1[[#This Row],[Order Date]])</f>
        <v>3</v>
      </c>
      <c r="D4269" t="s">
        <v>1598</v>
      </c>
      <c r="E4269" t="s">
        <v>149</v>
      </c>
      <c r="F4269" t="s">
        <v>11</v>
      </c>
      <c r="G4269" t="s">
        <v>12</v>
      </c>
      <c r="H4269" t="s">
        <v>625</v>
      </c>
      <c r="I4269">
        <v>26.38</v>
      </c>
      <c r="J4269">
        <v>1</v>
      </c>
      <c r="K4269">
        <v>12.13</v>
      </c>
    </row>
    <row r="4270" spans="1:11" ht="16.5" x14ac:dyDescent="0.3">
      <c r="A4270" s="1">
        <v>42430</v>
      </c>
      <c r="B4270" s="5">
        <f>YEAR(Table1[[#This Row],[Order Date]])</f>
        <v>2016</v>
      </c>
      <c r="C4270" s="5">
        <f>MONTH(Table1[[#This Row],[Order Date]])</f>
        <v>3</v>
      </c>
      <c r="D4270" t="s">
        <v>1598</v>
      </c>
      <c r="E4270" t="s">
        <v>149</v>
      </c>
      <c r="F4270" t="s">
        <v>11</v>
      </c>
      <c r="G4270" t="s">
        <v>18</v>
      </c>
      <c r="H4270" t="s">
        <v>1549</v>
      </c>
      <c r="I4270">
        <v>362.92</v>
      </c>
      <c r="J4270">
        <v>2</v>
      </c>
      <c r="K4270">
        <v>105.25</v>
      </c>
    </row>
    <row r="4271" spans="1:11" ht="16.5" x14ac:dyDescent="0.3">
      <c r="A4271" s="1">
        <v>42430</v>
      </c>
      <c r="B4271" s="5">
        <f>YEAR(Table1[[#This Row],[Order Date]])</f>
        <v>2016</v>
      </c>
      <c r="C4271" s="5">
        <f>MONTH(Table1[[#This Row],[Order Date]])</f>
        <v>3</v>
      </c>
      <c r="D4271" t="s">
        <v>1598</v>
      </c>
      <c r="E4271" t="s">
        <v>149</v>
      </c>
      <c r="F4271" t="s">
        <v>39</v>
      </c>
      <c r="G4271" t="s">
        <v>302</v>
      </c>
      <c r="H4271" t="s">
        <v>1304</v>
      </c>
      <c r="I4271">
        <v>4899.93</v>
      </c>
      <c r="J4271">
        <v>7</v>
      </c>
      <c r="K4271">
        <v>2400.9699999999998</v>
      </c>
    </row>
    <row r="4272" spans="1:11" ht="16.5" x14ac:dyDescent="0.3">
      <c r="A4272" s="1">
        <v>42430</v>
      </c>
      <c r="B4272" s="5">
        <f>YEAR(Table1[[#This Row],[Order Date]])</f>
        <v>2016</v>
      </c>
      <c r="C4272" s="5">
        <f>MONTH(Table1[[#This Row],[Order Date]])</f>
        <v>3</v>
      </c>
      <c r="D4272" t="s">
        <v>1289</v>
      </c>
      <c r="E4272" t="s">
        <v>278</v>
      </c>
      <c r="F4272" t="s">
        <v>39</v>
      </c>
      <c r="G4272" t="s">
        <v>40</v>
      </c>
      <c r="H4272" t="s">
        <v>2449</v>
      </c>
      <c r="I4272">
        <v>159.97999999999999</v>
      </c>
      <c r="J4272">
        <v>2</v>
      </c>
      <c r="K4272">
        <v>14</v>
      </c>
    </row>
    <row r="4273" spans="1:11" ht="16.5" x14ac:dyDescent="0.3">
      <c r="A4273" s="1">
        <v>42432</v>
      </c>
      <c r="B4273" s="5">
        <f>YEAR(Table1[[#This Row],[Order Date]])</f>
        <v>2016</v>
      </c>
      <c r="C4273" s="5">
        <f>MONTH(Table1[[#This Row],[Order Date]])</f>
        <v>3</v>
      </c>
      <c r="D4273" t="s">
        <v>796</v>
      </c>
      <c r="E4273" t="s">
        <v>59</v>
      </c>
      <c r="F4273" t="s">
        <v>11</v>
      </c>
      <c r="G4273" t="s">
        <v>20</v>
      </c>
      <c r="H4273" t="s">
        <v>697</v>
      </c>
      <c r="I4273">
        <v>447.86</v>
      </c>
      <c r="J4273">
        <v>7</v>
      </c>
      <c r="K4273">
        <v>219.45</v>
      </c>
    </row>
    <row r="4274" spans="1:11" ht="16.5" x14ac:dyDescent="0.3">
      <c r="A4274" s="1">
        <v>42432</v>
      </c>
      <c r="B4274" s="5">
        <f>YEAR(Table1[[#This Row],[Order Date]])</f>
        <v>2016</v>
      </c>
      <c r="C4274" s="5">
        <f>MONTH(Table1[[#This Row],[Order Date]])</f>
        <v>3</v>
      </c>
      <c r="D4274" t="s">
        <v>796</v>
      </c>
      <c r="E4274" t="s">
        <v>59</v>
      </c>
      <c r="F4274" t="s">
        <v>39</v>
      </c>
      <c r="G4274" t="s">
        <v>40</v>
      </c>
      <c r="H4274" t="s">
        <v>520</v>
      </c>
      <c r="I4274">
        <v>479.95</v>
      </c>
      <c r="J4274">
        <v>5</v>
      </c>
      <c r="K4274">
        <v>129.59</v>
      </c>
    </row>
    <row r="4275" spans="1:11" ht="16.5" x14ac:dyDescent="0.3">
      <c r="A4275" s="1">
        <v>42432</v>
      </c>
      <c r="B4275" s="5">
        <f>YEAR(Table1[[#This Row],[Order Date]])</f>
        <v>2016</v>
      </c>
      <c r="C4275" s="5">
        <f>MONTH(Table1[[#This Row],[Order Date]])</f>
        <v>3</v>
      </c>
      <c r="D4275" t="s">
        <v>796</v>
      </c>
      <c r="E4275" t="s">
        <v>59</v>
      </c>
      <c r="F4275" t="s">
        <v>11</v>
      </c>
      <c r="G4275" t="s">
        <v>12</v>
      </c>
      <c r="H4275" t="s">
        <v>482</v>
      </c>
      <c r="I4275">
        <v>166.44</v>
      </c>
      <c r="J4275">
        <v>3</v>
      </c>
      <c r="K4275">
        <v>79.89</v>
      </c>
    </row>
    <row r="4276" spans="1:11" ht="16.5" x14ac:dyDescent="0.3">
      <c r="A4276" s="1">
        <v>42432</v>
      </c>
      <c r="B4276" s="5">
        <f>YEAR(Table1[[#This Row],[Order Date]])</f>
        <v>2016</v>
      </c>
      <c r="C4276" s="5">
        <f>MONTH(Table1[[#This Row],[Order Date]])</f>
        <v>3</v>
      </c>
      <c r="D4276" t="s">
        <v>2450</v>
      </c>
      <c r="E4276" t="s">
        <v>10</v>
      </c>
      <c r="F4276" t="s">
        <v>11</v>
      </c>
      <c r="G4276" t="s">
        <v>12</v>
      </c>
      <c r="H4276" t="s">
        <v>2451</v>
      </c>
      <c r="I4276">
        <v>42.78</v>
      </c>
      <c r="J4276">
        <v>7</v>
      </c>
      <c r="K4276">
        <v>15.51</v>
      </c>
    </row>
    <row r="4277" spans="1:11" ht="16.5" x14ac:dyDescent="0.3">
      <c r="A4277" s="1">
        <v>42432</v>
      </c>
      <c r="B4277" s="5">
        <f>YEAR(Table1[[#This Row],[Order Date]])</f>
        <v>2016</v>
      </c>
      <c r="C4277" s="5">
        <f>MONTH(Table1[[#This Row],[Order Date]])</f>
        <v>3</v>
      </c>
      <c r="D4277" t="s">
        <v>2450</v>
      </c>
      <c r="E4277" t="s">
        <v>10</v>
      </c>
      <c r="F4277" t="s">
        <v>34</v>
      </c>
      <c r="G4277" t="s">
        <v>35</v>
      </c>
      <c r="H4277" t="s">
        <v>1364</v>
      </c>
      <c r="I4277">
        <v>563.42999999999995</v>
      </c>
      <c r="J4277">
        <v>5</v>
      </c>
      <c r="K4277">
        <v>-56.34</v>
      </c>
    </row>
    <row r="4278" spans="1:11" ht="16.5" x14ac:dyDescent="0.3">
      <c r="A4278" s="1">
        <v>42432</v>
      </c>
      <c r="B4278" s="5">
        <f>YEAR(Table1[[#This Row],[Order Date]])</f>
        <v>2016</v>
      </c>
      <c r="C4278" s="5">
        <f>MONTH(Table1[[#This Row],[Order Date]])</f>
        <v>3</v>
      </c>
      <c r="D4278" t="s">
        <v>1831</v>
      </c>
      <c r="E4278" t="s">
        <v>129</v>
      </c>
      <c r="F4278" t="s">
        <v>39</v>
      </c>
      <c r="G4278" t="s">
        <v>40</v>
      </c>
      <c r="H4278" t="s">
        <v>704</v>
      </c>
      <c r="I4278">
        <v>134.85</v>
      </c>
      <c r="J4278">
        <v>3</v>
      </c>
      <c r="K4278">
        <v>37.76</v>
      </c>
    </row>
    <row r="4279" spans="1:11" ht="16.5" x14ac:dyDescent="0.3">
      <c r="A4279" s="1">
        <v>42432</v>
      </c>
      <c r="B4279" s="5">
        <f>YEAR(Table1[[#This Row],[Order Date]])</f>
        <v>2016</v>
      </c>
      <c r="C4279" s="5">
        <f>MONTH(Table1[[#This Row],[Order Date]])</f>
        <v>3</v>
      </c>
      <c r="D4279" t="s">
        <v>1271</v>
      </c>
      <c r="E4279" t="s">
        <v>10</v>
      </c>
      <c r="F4279" t="s">
        <v>34</v>
      </c>
      <c r="G4279" t="s">
        <v>145</v>
      </c>
      <c r="H4279" t="s">
        <v>2452</v>
      </c>
      <c r="I4279">
        <v>637.9</v>
      </c>
      <c r="J4279">
        <v>3</v>
      </c>
      <c r="K4279">
        <v>-127.58</v>
      </c>
    </row>
    <row r="4280" spans="1:11" ht="16.5" x14ac:dyDescent="0.3">
      <c r="A4280" s="1">
        <v>42432</v>
      </c>
      <c r="B4280" s="5">
        <f>YEAR(Table1[[#This Row],[Order Date]])</f>
        <v>2016</v>
      </c>
      <c r="C4280" s="5">
        <f>MONTH(Table1[[#This Row],[Order Date]])</f>
        <v>3</v>
      </c>
      <c r="D4280" t="s">
        <v>1271</v>
      </c>
      <c r="E4280" t="s">
        <v>10</v>
      </c>
      <c r="F4280" t="s">
        <v>39</v>
      </c>
      <c r="G4280" t="s">
        <v>302</v>
      </c>
      <c r="H4280" t="s">
        <v>2325</v>
      </c>
      <c r="I4280">
        <v>287.91000000000003</v>
      </c>
      <c r="J4280">
        <v>3</v>
      </c>
      <c r="K4280">
        <v>33.590000000000003</v>
      </c>
    </row>
    <row r="4281" spans="1:11" ht="16.5" x14ac:dyDescent="0.3">
      <c r="A4281" s="1">
        <v>42432</v>
      </c>
      <c r="B4281" s="5">
        <f>YEAR(Table1[[#This Row],[Order Date]])</f>
        <v>2016</v>
      </c>
      <c r="C4281" s="5">
        <f>MONTH(Table1[[#This Row],[Order Date]])</f>
        <v>3</v>
      </c>
      <c r="D4281" t="s">
        <v>1271</v>
      </c>
      <c r="E4281" t="s">
        <v>10</v>
      </c>
      <c r="F4281" t="s">
        <v>11</v>
      </c>
      <c r="G4281" t="s">
        <v>63</v>
      </c>
      <c r="H4281" t="s">
        <v>2160</v>
      </c>
      <c r="I4281">
        <v>36.6</v>
      </c>
      <c r="J4281">
        <v>3</v>
      </c>
      <c r="K4281">
        <v>11.9</v>
      </c>
    </row>
    <row r="4282" spans="1:11" ht="16.5" x14ac:dyDescent="0.3">
      <c r="A4282" s="1">
        <v>42432</v>
      </c>
      <c r="B4282" s="5">
        <f>YEAR(Table1[[#This Row],[Order Date]])</f>
        <v>2016</v>
      </c>
      <c r="C4282" s="5">
        <f>MONTH(Table1[[#This Row],[Order Date]])</f>
        <v>3</v>
      </c>
      <c r="D4282" t="s">
        <v>560</v>
      </c>
      <c r="E4282" t="s">
        <v>27</v>
      </c>
      <c r="F4282" t="s">
        <v>11</v>
      </c>
      <c r="G4282" t="s">
        <v>200</v>
      </c>
      <c r="H4282" t="s">
        <v>2251</v>
      </c>
      <c r="I4282">
        <v>25.35</v>
      </c>
      <c r="J4282">
        <v>3</v>
      </c>
      <c r="K4282">
        <v>7.61</v>
      </c>
    </row>
    <row r="4283" spans="1:11" ht="16.5" x14ac:dyDescent="0.3">
      <c r="A4283" s="1">
        <v>42432</v>
      </c>
      <c r="B4283" s="5">
        <f>YEAR(Table1[[#This Row],[Order Date]])</f>
        <v>2016</v>
      </c>
      <c r="C4283" s="5">
        <f>MONTH(Table1[[#This Row],[Order Date]])</f>
        <v>3</v>
      </c>
      <c r="D4283" t="s">
        <v>560</v>
      </c>
      <c r="E4283" t="s">
        <v>27</v>
      </c>
      <c r="F4283" t="s">
        <v>34</v>
      </c>
      <c r="G4283" t="s">
        <v>47</v>
      </c>
      <c r="H4283" t="s">
        <v>1861</v>
      </c>
      <c r="I4283">
        <v>35.28</v>
      </c>
      <c r="J4283">
        <v>3</v>
      </c>
      <c r="K4283">
        <v>12</v>
      </c>
    </row>
    <row r="4284" spans="1:11" ht="16.5" x14ac:dyDescent="0.3">
      <c r="A4284" s="1">
        <v>42432</v>
      </c>
      <c r="B4284" s="5">
        <f>YEAR(Table1[[#This Row],[Order Date]])</f>
        <v>2016</v>
      </c>
      <c r="C4284" s="5">
        <f>MONTH(Table1[[#This Row],[Order Date]])</f>
        <v>3</v>
      </c>
      <c r="D4284" t="s">
        <v>419</v>
      </c>
      <c r="E4284" t="s">
        <v>10</v>
      </c>
      <c r="F4284" t="s">
        <v>11</v>
      </c>
      <c r="G4284" t="s">
        <v>200</v>
      </c>
      <c r="H4284" t="s">
        <v>1014</v>
      </c>
      <c r="I4284">
        <v>3930.07</v>
      </c>
      <c r="J4284">
        <v>3</v>
      </c>
      <c r="K4284">
        <v>-786.01</v>
      </c>
    </row>
    <row r="4285" spans="1:11" ht="16.5" x14ac:dyDescent="0.3">
      <c r="A4285" s="1">
        <v>42432</v>
      </c>
      <c r="B4285" s="5">
        <f>YEAR(Table1[[#This Row],[Order Date]])</f>
        <v>2016</v>
      </c>
      <c r="C4285" s="5">
        <f>MONTH(Table1[[#This Row],[Order Date]])</f>
        <v>3</v>
      </c>
      <c r="D4285" t="s">
        <v>419</v>
      </c>
      <c r="E4285" t="s">
        <v>10</v>
      </c>
      <c r="F4285" t="s">
        <v>11</v>
      </c>
      <c r="G4285" t="s">
        <v>43</v>
      </c>
      <c r="H4285" t="s">
        <v>506</v>
      </c>
      <c r="I4285">
        <v>2.2999999999999998</v>
      </c>
      <c r="J4285">
        <v>1</v>
      </c>
      <c r="K4285">
        <v>0.78</v>
      </c>
    </row>
    <row r="4286" spans="1:11" ht="16.5" x14ac:dyDescent="0.3">
      <c r="A4286" s="1">
        <v>42432</v>
      </c>
      <c r="B4286" s="5">
        <f>YEAR(Table1[[#This Row],[Order Date]])</f>
        <v>2016</v>
      </c>
      <c r="C4286" s="5">
        <f>MONTH(Table1[[#This Row],[Order Date]])</f>
        <v>3</v>
      </c>
      <c r="D4286" t="s">
        <v>419</v>
      </c>
      <c r="E4286" t="s">
        <v>10</v>
      </c>
      <c r="F4286" t="s">
        <v>39</v>
      </c>
      <c r="G4286" t="s">
        <v>40</v>
      </c>
      <c r="H4286" t="s">
        <v>933</v>
      </c>
      <c r="I4286">
        <v>431.98</v>
      </c>
      <c r="J4286">
        <v>3</v>
      </c>
      <c r="K4286">
        <v>32.4</v>
      </c>
    </row>
    <row r="4287" spans="1:11" ht="16.5" x14ac:dyDescent="0.3">
      <c r="A4287" s="1">
        <v>42432</v>
      </c>
      <c r="B4287" s="5">
        <f>YEAR(Table1[[#This Row],[Order Date]])</f>
        <v>2016</v>
      </c>
      <c r="C4287" s="5">
        <f>MONTH(Table1[[#This Row],[Order Date]])</f>
        <v>3</v>
      </c>
      <c r="D4287" t="s">
        <v>419</v>
      </c>
      <c r="E4287" t="s">
        <v>10</v>
      </c>
      <c r="F4287" t="s">
        <v>39</v>
      </c>
      <c r="G4287" t="s">
        <v>52</v>
      </c>
      <c r="H4287" t="s">
        <v>946</v>
      </c>
      <c r="I4287">
        <v>41.72</v>
      </c>
      <c r="J4287">
        <v>7</v>
      </c>
      <c r="K4287">
        <v>5.74</v>
      </c>
    </row>
    <row r="4288" spans="1:11" ht="16.5" x14ac:dyDescent="0.3">
      <c r="A4288" s="1">
        <v>42433</v>
      </c>
      <c r="B4288" s="5">
        <f>YEAR(Table1[[#This Row],[Order Date]])</f>
        <v>2016</v>
      </c>
      <c r="C4288" s="5">
        <f>MONTH(Table1[[#This Row],[Order Date]])</f>
        <v>3</v>
      </c>
      <c r="D4288" t="s">
        <v>1863</v>
      </c>
      <c r="E4288" t="s">
        <v>27</v>
      </c>
      <c r="F4288" t="s">
        <v>11</v>
      </c>
      <c r="G4288" t="s">
        <v>24</v>
      </c>
      <c r="H4288" t="s">
        <v>2453</v>
      </c>
      <c r="I4288">
        <v>16.989999999999998</v>
      </c>
      <c r="J4288">
        <v>1</v>
      </c>
      <c r="K4288">
        <v>4.93</v>
      </c>
    </row>
    <row r="4289" spans="1:11" ht="16.5" x14ac:dyDescent="0.3">
      <c r="A4289" s="1">
        <v>42433</v>
      </c>
      <c r="B4289" s="5">
        <f>YEAR(Table1[[#This Row],[Order Date]])</f>
        <v>2016</v>
      </c>
      <c r="C4289" s="5">
        <f>MONTH(Table1[[#This Row],[Order Date]])</f>
        <v>3</v>
      </c>
      <c r="D4289" t="s">
        <v>684</v>
      </c>
      <c r="E4289" t="s">
        <v>123</v>
      </c>
      <c r="F4289" t="s">
        <v>11</v>
      </c>
      <c r="G4289" t="s">
        <v>16</v>
      </c>
      <c r="H4289" t="s">
        <v>447</v>
      </c>
      <c r="I4289">
        <v>10.08</v>
      </c>
      <c r="J4289">
        <v>4</v>
      </c>
      <c r="K4289">
        <v>3.53</v>
      </c>
    </row>
    <row r="4290" spans="1:11" ht="16.5" x14ac:dyDescent="0.3">
      <c r="A4290" s="1">
        <v>42433</v>
      </c>
      <c r="B4290" s="5">
        <f>YEAR(Table1[[#This Row],[Order Date]])</f>
        <v>2016</v>
      </c>
      <c r="C4290" s="5">
        <f>MONTH(Table1[[#This Row],[Order Date]])</f>
        <v>3</v>
      </c>
      <c r="D4290" t="s">
        <v>794</v>
      </c>
      <c r="E4290" t="s">
        <v>129</v>
      </c>
      <c r="F4290" t="s">
        <v>11</v>
      </c>
      <c r="G4290" t="s">
        <v>20</v>
      </c>
      <c r="H4290" t="s">
        <v>737</v>
      </c>
      <c r="I4290">
        <v>128.4</v>
      </c>
      <c r="J4290">
        <v>3</v>
      </c>
      <c r="K4290">
        <v>64.2</v>
      </c>
    </row>
    <row r="4291" spans="1:11" ht="16.5" x14ac:dyDescent="0.3">
      <c r="A4291" s="1">
        <v>42433</v>
      </c>
      <c r="B4291" s="5">
        <f>YEAR(Table1[[#This Row],[Order Date]])</f>
        <v>2016</v>
      </c>
      <c r="C4291" s="5">
        <f>MONTH(Table1[[#This Row],[Order Date]])</f>
        <v>3</v>
      </c>
      <c r="D4291" t="s">
        <v>2104</v>
      </c>
      <c r="E4291" t="s">
        <v>685</v>
      </c>
      <c r="F4291" t="s">
        <v>39</v>
      </c>
      <c r="G4291" t="s">
        <v>52</v>
      </c>
      <c r="H4291" t="s">
        <v>999</v>
      </c>
      <c r="I4291">
        <v>159.97999999999999</v>
      </c>
      <c r="J4291">
        <v>2</v>
      </c>
      <c r="K4291">
        <v>57.59</v>
      </c>
    </row>
    <row r="4292" spans="1:11" ht="16.5" x14ac:dyDescent="0.3">
      <c r="A4292" s="1">
        <v>42434</v>
      </c>
      <c r="B4292" s="5">
        <f>YEAR(Table1[[#This Row],[Order Date]])</f>
        <v>2016</v>
      </c>
      <c r="C4292" s="5">
        <f>MONTH(Table1[[#This Row],[Order Date]])</f>
        <v>3</v>
      </c>
      <c r="D4292" t="s">
        <v>883</v>
      </c>
      <c r="E4292" t="s">
        <v>10</v>
      </c>
      <c r="F4292" t="s">
        <v>11</v>
      </c>
      <c r="G4292" t="s">
        <v>63</v>
      </c>
      <c r="H4292" t="s">
        <v>543</v>
      </c>
      <c r="I4292">
        <v>149.35</v>
      </c>
      <c r="J4292">
        <v>3</v>
      </c>
      <c r="K4292">
        <v>50.41</v>
      </c>
    </row>
    <row r="4293" spans="1:11" ht="16.5" x14ac:dyDescent="0.3">
      <c r="A4293" s="1">
        <v>42434</v>
      </c>
      <c r="B4293" s="5">
        <f>YEAR(Table1[[#This Row],[Order Date]])</f>
        <v>2016</v>
      </c>
      <c r="C4293" s="5">
        <f>MONTH(Table1[[#This Row],[Order Date]])</f>
        <v>3</v>
      </c>
      <c r="D4293" t="s">
        <v>883</v>
      </c>
      <c r="E4293" t="s">
        <v>10</v>
      </c>
      <c r="F4293" t="s">
        <v>11</v>
      </c>
      <c r="G4293" t="s">
        <v>18</v>
      </c>
      <c r="H4293" t="s">
        <v>179</v>
      </c>
      <c r="I4293">
        <v>12.99</v>
      </c>
      <c r="J4293">
        <v>1</v>
      </c>
      <c r="K4293">
        <v>-0.81</v>
      </c>
    </row>
    <row r="4294" spans="1:11" ht="16.5" x14ac:dyDescent="0.3">
      <c r="A4294" s="1">
        <v>42435</v>
      </c>
      <c r="B4294" s="5">
        <f>YEAR(Table1[[#This Row],[Order Date]])</f>
        <v>2016</v>
      </c>
      <c r="C4294" s="5">
        <f>MONTH(Table1[[#This Row],[Order Date]])</f>
        <v>3</v>
      </c>
      <c r="D4294" t="s">
        <v>2057</v>
      </c>
      <c r="E4294" t="s">
        <v>23</v>
      </c>
      <c r="F4294" t="s">
        <v>39</v>
      </c>
      <c r="G4294" t="s">
        <v>40</v>
      </c>
      <c r="H4294" t="s">
        <v>898</v>
      </c>
      <c r="I4294">
        <v>431.94</v>
      </c>
      <c r="J4294">
        <v>2</v>
      </c>
      <c r="K4294">
        <v>-71.989999999999995</v>
      </c>
    </row>
    <row r="4295" spans="1:11" ht="16.5" x14ac:dyDescent="0.3">
      <c r="A4295" s="1">
        <v>42435</v>
      </c>
      <c r="B4295" s="5">
        <f>YEAR(Table1[[#This Row],[Order Date]])</f>
        <v>2016</v>
      </c>
      <c r="C4295" s="5">
        <f>MONTH(Table1[[#This Row],[Order Date]])</f>
        <v>3</v>
      </c>
      <c r="D4295" t="s">
        <v>2057</v>
      </c>
      <c r="E4295" t="s">
        <v>23</v>
      </c>
      <c r="F4295" t="s">
        <v>11</v>
      </c>
      <c r="G4295" t="s">
        <v>20</v>
      </c>
      <c r="H4295" t="s">
        <v>1377</v>
      </c>
      <c r="I4295">
        <v>2.04</v>
      </c>
      <c r="J4295">
        <v>1</v>
      </c>
      <c r="K4295">
        <v>-1.5</v>
      </c>
    </row>
    <row r="4296" spans="1:11" ht="16.5" x14ac:dyDescent="0.3">
      <c r="A4296" s="1">
        <v>42435</v>
      </c>
      <c r="B4296" s="5">
        <f>YEAR(Table1[[#This Row],[Order Date]])</f>
        <v>2016</v>
      </c>
      <c r="C4296" s="5">
        <f>MONTH(Table1[[#This Row],[Order Date]])</f>
        <v>3</v>
      </c>
      <c r="D4296" t="s">
        <v>2057</v>
      </c>
      <c r="E4296" t="s">
        <v>23</v>
      </c>
      <c r="F4296" t="s">
        <v>39</v>
      </c>
      <c r="G4296" t="s">
        <v>40</v>
      </c>
      <c r="H4296" t="s">
        <v>751</v>
      </c>
      <c r="I4296">
        <v>68.239999999999995</v>
      </c>
      <c r="J4296">
        <v>3</v>
      </c>
      <c r="K4296">
        <v>-12.51</v>
      </c>
    </row>
    <row r="4297" spans="1:11" ht="16.5" x14ac:dyDescent="0.3">
      <c r="A4297" s="1">
        <v>42435</v>
      </c>
      <c r="B4297" s="5">
        <f>YEAR(Table1[[#This Row],[Order Date]])</f>
        <v>2016</v>
      </c>
      <c r="C4297" s="5">
        <f>MONTH(Table1[[#This Row],[Order Date]])</f>
        <v>3</v>
      </c>
      <c r="D4297" t="s">
        <v>2060</v>
      </c>
      <c r="E4297" t="s">
        <v>15</v>
      </c>
      <c r="F4297" t="s">
        <v>11</v>
      </c>
      <c r="G4297" t="s">
        <v>92</v>
      </c>
      <c r="H4297" t="s">
        <v>776</v>
      </c>
      <c r="I4297">
        <v>2.33</v>
      </c>
      <c r="J4297">
        <v>3</v>
      </c>
      <c r="K4297">
        <v>-6.3</v>
      </c>
    </row>
    <row r="4298" spans="1:11" ht="16.5" x14ac:dyDescent="0.3">
      <c r="A4298" s="1">
        <v>42435</v>
      </c>
      <c r="B4298" s="5">
        <f>YEAR(Table1[[#This Row],[Order Date]])</f>
        <v>2016</v>
      </c>
      <c r="C4298" s="5">
        <f>MONTH(Table1[[#This Row],[Order Date]])</f>
        <v>3</v>
      </c>
      <c r="D4298" t="s">
        <v>2060</v>
      </c>
      <c r="E4298" t="s">
        <v>15</v>
      </c>
      <c r="F4298" t="s">
        <v>11</v>
      </c>
      <c r="G4298" t="s">
        <v>20</v>
      </c>
      <c r="H4298" t="s">
        <v>1647</v>
      </c>
      <c r="I4298">
        <v>1.73</v>
      </c>
      <c r="J4298">
        <v>4</v>
      </c>
      <c r="K4298">
        <v>-2.76</v>
      </c>
    </row>
    <row r="4299" spans="1:11" ht="16.5" x14ac:dyDescent="0.3">
      <c r="A4299" s="1">
        <v>42435</v>
      </c>
      <c r="B4299" s="5">
        <f>YEAR(Table1[[#This Row],[Order Date]])</f>
        <v>2016</v>
      </c>
      <c r="C4299" s="5">
        <f>MONTH(Table1[[#This Row],[Order Date]])</f>
        <v>3</v>
      </c>
      <c r="D4299" t="s">
        <v>2060</v>
      </c>
      <c r="E4299" t="s">
        <v>15</v>
      </c>
      <c r="F4299" t="s">
        <v>34</v>
      </c>
      <c r="G4299" t="s">
        <v>47</v>
      </c>
      <c r="H4299" t="s">
        <v>1715</v>
      </c>
      <c r="I4299">
        <v>159.04</v>
      </c>
      <c r="J4299">
        <v>5</v>
      </c>
      <c r="K4299">
        <v>-194.82</v>
      </c>
    </row>
    <row r="4300" spans="1:11" ht="16.5" x14ac:dyDescent="0.3">
      <c r="A4300" s="1">
        <v>42435</v>
      </c>
      <c r="B4300" s="5">
        <f>YEAR(Table1[[#This Row],[Order Date]])</f>
        <v>2016</v>
      </c>
      <c r="C4300" s="5">
        <f>MONTH(Table1[[#This Row],[Order Date]])</f>
        <v>3</v>
      </c>
      <c r="D4300" t="s">
        <v>2060</v>
      </c>
      <c r="E4300" t="s">
        <v>15</v>
      </c>
      <c r="F4300" t="s">
        <v>34</v>
      </c>
      <c r="G4300" t="s">
        <v>145</v>
      </c>
      <c r="H4300" t="s">
        <v>1644</v>
      </c>
      <c r="I4300">
        <v>145.97999999999999</v>
      </c>
      <c r="J4300">
        <v>2</v>
      </c>
      <c r="K4300">
        <v>-99.27</v>
      </c>
    </row>
    <row r="4301" spans="1:11" ht="16.5" x14ac:dyDescent="0.3">
      <c r="A4301" s="1">
        <v>42436</v>
      </c>
      <c r="B4301" s="5">
        <f>YEAR(Table1[[#This Row],[Order Date]])</f>
        <v>2016</v>
      </c>
      <c r="C4301" s="5">
        <f>MONTH(Table1[[#This Row],[Order Date]])</f>
        <v>3</v>
      </c>
      <c r="D4301" t="s">
        <v>922</v>
      </c>
      <c r="E4301" t="s">
        <v>10</v>
      </c>
      <c r="F4301" t="s">
        <v>39</v>
      </c>
      <c r="G4301" t="s">
        <v>40</v>
      </c>
      <c r="H4301" t="s">
        <v>2454</v>
      </c>
      <c r="I4301">
        <v>21.07</v>
      </c>
      <c r="J4301">
        <v>3</v>
      </c>
      <c r="K4301">
        <v>1.58</v>
      </c>
    </row>
    <row r="4302" spans="1:11" ht="16.5" x14ac:dyDescent="0.3">
      <c r="A4302" s="1">
        <v>42437</v>
      </c>
      <c r="B4302" s="5">
        <f>YEAR(Table1[[#This Row],[Order Date]])</f>
        <v>2016</v>
      </c>
      <c r="C4302" s="5">
        <f>MONTH(Table1[[#This Row],[Order Date]])</f>
        <v>3</v>
      </c>
      <c r="D4302" t="s">
        <v>1459</v>
      </c>
      <c r="E4302" t="s">
        <v>123</v>
      </c>
      <c r="F4302" t="s">
        <v>39</v>
      </c>
      <c r="G4302" t="s">
        <v>40</v>
      </c>
      <c r="H4302" t="s">
        <v>1100</v>
      </c>
      <c r="I4302">
        <v>1363.96</v>
      </c>
      <c r="J4302">
        <v>5</v>
      </c>
      <c r="K4302">
        <v>85.25</v>
      </c>
    </row>
    <row r="4303" spans="1:11" ht="16.5" x14ac:dyDescent="0.3">
      <c r="A4303" s="1">
        <v>42437</v>
      </c>
      <c r="B4303" s="5">
        <f>YEAR(Table1[[#This Row],[Order Date]])</f>
        <v>2016</v>
      </c>
      <c r="C4303" s="5">
        <f>MONTH(Table1[[#This Row],[Order Date]])</f>
        <v>3</v>
      </c>
      <c r="D4303" t="s">
        <v>1459</v>
      </c>
      <c r="E4303" t="s">
        <v>123</v>
      </c>
      <c r="F4303" t="s">
        <v>34</v>
      </c>
      <c r="G4303" t="s">
        <v>47</v>
      </c>
      <c r="H4303" t="s">
        <v>1276</v>
      </c>
      <c r="I4303">
        <v>102.36</v>
      </c>
      <c r="J4303">
        <v>3</v>
      </c>
      <c r="K4303">
        <v>-3.84</v>
      </c>
    </row>
    <row r="4304" spans="1:11" ht="16.5" x14ac:dyDescent="0.3">
      <c r="A4304" s="1">
        <v>42437</v>
      </c>
      <c r="B4304" s="5">
        <f>YEAR(Table1[[#This Row],[Order Date]])</f>
        <v>2016</v>
      </c>
      <c r="C4304" s="5">
        <f>MONTH(Table1[[#This Row],[Order Date]])</f>
        <v>3</v>
      </c>
      <c r="D4304" t="s">
        <v>635</v>
      </c>
      <c r="E4304" t="s">
        <v>95</v>
      </c>
      <c r="F4304" t="s">
        <v>11</v>
      </c>
      <c r="G4304" t="s">
        <v>20</v>
      </c>
      <c r="H4304" t="s">
        <v>96</v>
      </c>
      <c r="I4304">
        <v>9.6999999999999993</v>
      </c>
      <c r="J4304">
        <v>3</v>
      </c>
      <c r="K4304">
        <v>-7.11</v>
      </c>
    </row>
    <row r="4305" spans="1:11" ht="16.5" x14ac:dyDescent="0.3">
      <c r="A4305" s="1">
        <v>42437</v>
      </c>
      <c r="B4305" s="5">
        <f>YEAR(Table1[[#This Row],[Order Date]])</f>
        <v>2016</v>
      </c>
      <c r="C4305" s="5">
        <f>MONTH(Table1[[#This Row],[Order Date]])</f>
        <v>3</v>
      </c>
      <c r="D4305" t="s">
        <v>895</v>
      </c>
      <c r="E4305" t="s">
        <v>23</v>
      </c>
      <c r="F4305" t="s">
        <v>39</v>
      </c>
      <c r="G4305" t="s">
        <v>40</v>
      </c>
      <c r="H4305" t="s">
        <v>163</v>
      </c>
      <c r="I4305">
        <v>108.58</v>
      </c>
      <c r="J4305">
        <v>4</v>
      </c>
      <c r="K4305">
        <v>-25.33</v>
      </c>
    </row>
    <row r="4306" spans="1:11" ht="16.5" x14ac:dyDescent="0.3">
      <c r="A4306" s="1">
        <v>42437</v>
      </c>
      <c r="B4306" s="5">
        <f>YEAR(Table1[[#This Row],[Order Date]])</f>
        <v>2016</v>
      </c>
      <c r="C4306" s="5">
        <f>MONTH(Table1[[#This Row],[Order Date]])</f>
        <v>3</v>
      </c>
      <c r="D4306" t="s">
        <v>895</v>
      </c>
      <c r="E4306" t="s">
        <v>23</v>
      </c>
      <c r="F4306" t="s">
        <v>11</v>
      </c>
      <c r="G4306" t="s">
        <v>43</v>
      </c>
      <c r="H4306" t="s">
        <v>2320</v>
      </c>
      <c r="I4306">
        <v>5.98</v>
      </c>
      <c r="J4306">
        <v>2</v>
      </c>
      <c r="K4306">
        <v>-1.35</v>
      </c>
    </row>
    <row r="4307" spans="1:11" ht="16.5" x14ac:dyDescent="0.3">
      <c r="A4307" s="1">
        <v>42437</v>
      </c>
      <c r="B4307" s="5">
        <f>YEAR(Table1[[#This Row],[Order Date]])</f>
        <v>2016</v>
      </c>
      <c r="C4307" s="5">
        <f>MONTH(Table1[[#This Row],[Order Date]])</f>
        <v>3</v>
      </c>
      <c r="D4307" t="s">
        <v>2111</v>
      </c>
      <c r="E4307" t="s">
        <v>149</v>
      </c>
      <c r="F4307" t="s">
        <v>34</v>
      </c>
      <c r="G4307" t="s">
        <v>47</v>
      </c>
      <c r="H4307" t="s">
        <v>1906</v>
      </c>
      <c r="I4307">
        <v>113.6</v>
      </c>
      <c r="J4307">
        <v>8</v>
      </c>
      <c r="K4307">
        <v>44.3</v>
      </c>
    </row>
    <row r="4308" spans="1:11" ht="16.5" x14ac:dyDescent="0.3">
      <c r="A4308" s="1">
        <v>42437</v>
      </c>
      <c r="B4308" s="5">
        <f>YEAR(Table1[[#This Row],[Order Date]])</f>
        <v>2016</v>
      </c>
      <c r="C4308" s="5">
        <f>MONTH(Table1[[#This Row],[Order Date]])</f>
        <v>3</v>
      </c>
      <c r="D4308" t="s">
        <v>2111</v>
      </c>
      <c r="E4308" t="s">
        <v>149</v>
      </c>
      <c r="F4308" t="s">
        <v>11</v>
      </c>
      <c r="G4308" t="s">
        <v>12</v>
      </c>
      <c r="H4308" t="s">
        <v>1159</v>
      </c>
      <c r="I4308">
        <v>12.96</v>
      </c>
      <c r="J4308">
        <v>2</v>
      </c>
      <c r="K4308">
        <v>6.35</v>
      </c>
    </row>
    <row r="4309" spans="1:11" ht="16.5" x14ac:dyDescent="0.3">
      <c r="A4309" s="1">
        <v>42437</v>
      </c>
      <c r="B4309" s="5">
        <f>YEAR(Table1[[#This Row],[Order Date]])</f>
        <v>2016</v>
      </c>
      <c r="C4309" s="5">
        <f>MONTH(Table1[[#This Row],[Order Date]])</f>
        <v>3</v>
      </c>
      <c r="D4309" t="s">
        <v>2111</v>
      </c>
      <c r="E4309" t="s">
        <v>149</v>
      </c>
      <c r="F4309" t="s">
        <v>11</v>
      </c>
      <c r="G4309" t="s">
        <v>20</v>
      </c>
      <c r="H4309" t="s">
        <v>1139</v>
      </c>
      <c r="I4309">
        <v>69.459999999999994</v>
      </c>
      <c r="J4309">
        <v>2</v>
      </c>
      <c r="K4309">
        <v>22.57</v>
      </c>
    </row>
    <row r="4310" spans="1:11" ht="16.5" x14ac:dyDescent="0.3">
      <c r="A4310" s="1">
        <v>42437</v>
      </c>
      <c r="B4310" s="5">
        <f>YEAR(Table1[[#This Row],[Order Date]])</f>
        <v>2016</v>
      </c>
      <c r="C4310" s="5">
        <f>MONTH(Table1[[#This Row],[Order Date]])</f>
        <v>3</v>
      </c>
      <c r="D4310" t="s">
        <v>2259</v>
      </c>
      <c r="E4310" t="s">
        <v>10</v>
      </c>
      <c r="F4310" t="s">
        <v>11</v>
      </c>
      <c r="G4310" t="s">
        <v>20</v>
      </c>
      <c r="H4310" t="s">
        <v>1650</v>
      </c>
      <c r="I4310">
        <v>8.86</v>
      </c>
      <c r="J4310">
        <v>9</v>
      </c>
      <c r="K4310">
        <v>-14.17</v>
      </c>
    </row>
    <row r="4311" spans="1:11" ht="16.5" x14ac:dyDescent="0.3">
      <c r="A4311" s="1">
        <v>42437</v>
      </c>
      <c r="B4311" s="5">
        <f>YEAR(Table1[[#This Row],[Order Date]])</f>
        <v>2016</v>
      </c>
      <c r="C4311" s="5">
        <f>MONTH(Table1[[#This Row],[Order Date]])</f>
        <v>3</v>
      </c>
      <c r="D4311" t="s">
        <v>2259</v>
      </c>
      <c r="E4311" t="s">
        <v>10</v>
      </c>
      <c r="F4311" t="s">
        <v>39</v>
      </c>
      <c r="G4311" t="s">
        <v>52</v>
      </c>
      <c r="H4311" t="s">
        <v>1325</v>
      </c>
      <c r="I4311">
        <v>27.96</v>
      </c>
      <c r="J4311">
        <v>5</v>
      </c>
      <c r="K4311">
        <v>8.39</v>
      </c>
    </row>
    <row r="4312" spans="1:11" ht="16.5" x14ac:dyDescent="0.3">
      <c r="A4312" s="1">
        <v>42437</v>
      </c>
      <c r="B4312" s="5">
        <f>YEAR(Table1[[#This Row],[Order Date]])</f>
        <v>2016</v>
      </c>
      <c r="C4312" s="5">
        <f>MONTH(Table1[[#This Row],[Order Date]])</f>
        <v>3</v>
      </c>
      <c r="D4312" t="s">
        <v>2259</v>
      </c>
      <c r="E4312" t="s">
        <v>10</v>
      </c>
      <c r="F4312" t="s">
        <v>11</v>
      </c>
      <c r="G4312" t="s">
        <v>63</v>
      </c>
      <c r="H4312" t="s">
        <v>1319</v>
      </c>
      <c r="I4312">
        <v>146.35</v>
      </c>
      <c r="J4312">
        <v>3</v>
      </c>
      <c r="K4312">
        <v>49.39</v>
      </c>
    </row>
    <row r="4313" spans="1:11" ht="16.5" x14ac:dyDescent="0.3">
      <c r="A4313" s="1">
        <v>42437</v>
      </c>
      <c r="B4313" s="5">
        <f>YEAR(Table1[[#This Row],[Order Date]])</f>
        <v>2016</v>
      </c>
      <c r="C4313" s="5">
        <f>MONTH(Table1[[#This Row],[Order Date]])</f>
        <v>3</v>
      </c>
      <c r="D4313" t="s">
        <v>536</v>
      </c>
      <c r="E4313" t="s">
        <v>110</v>
      </c>
      <c r="F4313" t="s">
        <v>11</v>
      </c>
      <c r="G4313" t="s">
        <v>92</v>
      </c>
      <c r="H4313" t="s">
        <v>2445</v>
      </c>
      <c r="I4313">
        <v>207.14</v>
      </c>
      <c r="J4313">
        <v>3</v>
      </c>
      <c r="K4313">
        <v>48.33</v>
      </c>
    </row>
    <row r="4314" spans="1:11" ht="16.5" x14ac:dyDescent="0.3">
      <c r="A4314" s="1">
        <v>42437</v>
      </c>
      <c r="B4314" s="5">
        <f>YEAR(Table1[[#This Row],[Order Date]])</f>
        <v>2016</v>
      </c>
      <c r="C4314" s="5">
        <f>MONTH(Table1[[#This Row],[Order Date]])</f>
        <v>3</v>
      </c>
      <c r="D4314" t="s">
        <v>536</v>
      </c>
      <c r="E4314" t="s">
        <v>110</v>
      </c>
      <c r="F4314" t="s">
        <v>11</v>
      </c>
      <c r="G4314" t="s">
        <v>24</v>
      </c>
      <c r="H4314" t="s">
        <v>869</v>
      </c>
      <c r="I4314">
        <v>13.9</v>
      </c>
      <c r="J4314">
        <v>5</v>
      </c>
      <c r="K4314">
        <v>3.75</v>
      </c>
    </row>
    <row r="4315" spans="1:11" ht="16.5" x14ac:dyDescent="0.3">
      <c r="A4315" s="1">
        <v>42438</v>
      </c>
      <c r="B4315" s="5">
        <f>YEAR(Table1[[#This Row],[Order Date]])</f>
        <v>2016</v>
      </c>
      <c r="C4315" s="5">
        <f>MONTH(Table1[[#This Row],[Order Date]])</f>
        <v>3</v>
      </c>
      <c r="D4315" t="s">
        <v>301</v>
      </c>
      <c r="E4315" t="s">
        <v>613</v>
      </c>
      <c r="F4315" t="s">
        <v>39</v>
      </c>
      <c r="G4315" t="s">
        <v>52</v>
      </c>
      <c r="H4315" t="s">
        <v>1939</v>
      </c>
      <c r="I4315">
        <v>199.75</v>
      </c>
      <c r="J4315">
        <v>5</v>
      </c>
      <c r="K4315">
        <v>87.89</v>
      </c>
    </row>
    <row r="4316" spans="1:11" ht="16.5" x14ac:dyDescent="0.3">
      <c r="A4316" s="1">
        <v>42438</v>
      </c>
      <c r="B4316" s="5">
        <f>YEAR(Table1[[#This Row],[Order Date]])</f>
        <v>2016</v>
      </c>
      <c r="C4316" s="5">
        <f>MONTH(Table1[[#This Row],[Order Date]])</f>
        <v>3</v>
      </c>
      <c r="D4316" t="s">
        <v>820</v>
      </c>
      <c r="E4316" t="s">
        <v>434</v>
      </c>
      <c r="F4316" t="s">
        <v>11</v>
      </c>
      <c r="G4316" t="s">
        <v>18</v>
      </c>
      <c r="H4316" t="s">
        <v>551</v>
      </c>
      <c r="I4316">
        <v>11.21</v>
      </c>
      <c r="J4316">
        <v>1</v>
      </c>
      <c r="K4316">
        <v>3.36</v>
      </c>
    </row>
    <row r="4317" spans="1:11" ht="16.5" x14ac:dyDescent="0.3">
      <c r="A4317" s="1">
        <v>42438</v>
      </c>
      <c r="B4317" s="5">
        <f>YEAR(Table1[[#This Row],[Order Date]])</f>
        <v>2016</v>
      </c>
      <c r="C4317" s="5">
        <f>MONTH(Table1[[#This Row],[Order Date]])</f>
        <v>3</v>
      </c>
      <c r="D4317" t="s">
        <v>820</v>
      </c>
      <c r="E4317" t="s">
        <v>434</v>
      </c>
      <c r="F4317" t="s">
        <v>34</v>
      </c>
      <c r="G4317" t="s">
        <v>35</v>
      </c>
      <c r="H4317" t="s">
        <v>793</v>
      </c>
      <c r="I4317">
        <v>354.9</v>
      </c>
      <c r="J4317">
        <v>5</v>
      </c>
      <c r="K4317">
        <v>88.73</v>
      </c>
    </row>
    <row r="4318" spans="1:11" ht="16.5" x14ac:dyDescent="0.3">
      <c r="A4318" s="1">
        <v>42438</v>
      </c>
      <c r="B4318" s="5">
        <f>YEAR(Table1[[#This Row],[Order Date]])</f>
        <v>2016</v>
      </c>
      <c r="C4318" s="5">
        <f>MONTH(Table1[[#This Row],[Order Date]])</f>
        <v>3</v>
      </c>
      <c r="D4318" t="s">
        <v>820</v>
      </c>
      <c r="E4318" t="s">
        <v>434</v>
      </c>
      <c r="F4318" t="s">
        <v>11</v>
      </c>
      <c r="G4318" t="s">
        <v>12</v>
      </c>
      <c r="H4318" t="s">
        <v>2258</v>
      </c>
      <c r="I4318">
        <v>17.940000000000001</v>
      </c>
      <c r="J4318">
        <v>3</v>
      </c>
      <c r="K4318">
        <v>8.7899999999999991</v>
      </c>
    </row>
    <row r="4319" spans="1:11" ht="16.5" x14ac:dyDescent="0.3">
      <c r="A4319" s="1">
        <v>42438</v>
      </c>
      <c r="B4319" s="5">
        <f>YEAR(Table1[[#This Row],[Order Date]])</f>
        <v>2016</v>
      </c>
      <c r="C4319" s="5">
        <f>MONTH(Table1[[#This Row],[Order Date]])</f>
        <v>3</v>
      </c>
      <c r="D4319" t="s">
        <v>820</v>
      </c>
      <c r="E4319" t="s">
        <v>434</v>
      </c>
      <c r="F4319" t="s">
        <v>11</v>
      </c>
      <c r="G4319" t="s">
        <v>20</v>
      </c>
      <c r="H4319" t="s">
        <v>2187</v>
      </c>
      <c r="I4319">
        <v>51.8</v>
      </c>
      <c r="J4319">
        <v>4</v>
      </c>
      <c r="K4319">
        <v>23.31</v>
      </c>
    </row>
    <row r="4320" spans="1:11" ht="16.5" x14ac:dyDescent="0.3">
      <c r="A4320" s="1">
        <v>42439</v>
      </c>
      <c r="B4320" s="5">
        <f>YEAR(Table1[[#This Row],[Order Date]])</f>
        <v>2016</v>
      </c>
      <c r="C4320" s="5">
        <f>MONTH(Table1[[#This Row],[Order Date]])</f>
        <v>3</v>
      </c>
      <c r="D4320" t="s">
        <v>2455</v>
      </c>
      <c r="E4320" t="s">
        <v>149</v>
      </c>
      <c r="F4320" t="s">
        <v>34</v>
      </c>
      <c r="G4320" t="s">
        <v>74</v>
      </c>
      <c r="H4320" t="s">
        <v>777</v>
      </c>
      <c r="I4320">
        <v>176.78</v>
      </c>
      <c r="J4320">
        <v>1</v>
      </c>
      <c r="K4320">
        <v>-22.1</v>
      </c>
    </row>
    <row r="4321" spans="1:11" ht="16.5" x14ac:dyDescent="0.3">
      <c r="A4321" s="1">
        <v>42439</v>
      </c>
      <c r="B4321" s="5">
        <f>YEAR(Table1[[#This Row],[Order Date]])</f>
        <v>2016</v>
      </c>
      <c r="C4321" s="5">
        <f>MONTH(Table1[[#This Row],[Order Date]])</f>
        <v>3</v>
      </c>
      <c r="D4321" t="s">
        <v>2456</v>
      </c>
      <c r="E4321" t="s">
        <v>23</v>
      </c>
      <c r="F4321" t="s">
        <v>39</v>
      </c>
      <c r="G4321" t="s">
        <v>52</v>
      </c>
      <c r="H4321" t="s">
        <v>668</v>
      </c>
      <c r="I4321">
        <v>39.99</v>
      </c>
      <c r="J4321">
        <v>1</v>
      </c>
      <c r="K4321">
        <v>7.5</v>
      </c>
    </row>
    <row r="4322" spans="1:11" ht="16.5" x14ac:dyDescent="0.3">
      <c r="A4322" s="1">
        <v>42439</v>
      </c>
      <c r="B4322" s="5">
        <f>YEAR(Table1[[#This Row],[Order Date]])</f>
        <v>2016</v>
      </c>
      <c r="C4322" s="5">
        <f>MONTH(Table1[[#This Row],[Order Date]])</f>
        <v>3</v>
      </c>
      <c r="D4322" t="s">
        <v>1385</v>
      </c>
      <c r="E4322" t="s">
        <v>27</v>
      </c>
      <c r="F4322" t="s">
        <v>11</v>
      </c>
      <c r="G4322" t="s">
        <v>12</v>
      </c>
      <c r="H4322" t="s">
        <v>1903</v>
      </c>
      <c r="I4322">
        <v>14.9</v>
      </c>
      <c r="J4322">
        <v>5</v>
      </c>
      <c r="K4322">
        <v>7.15</v>
      </c>
    </row>
    <row r="4323" spans="1:11" ht="16.5" x14ac:dyDescent="0.3">
      <c r="A4323" s="1">
        <v>42439</v>
      </c>
      <c r="B4323" s="5">
        <f>YEAR(Table1[[#This Row],[Order Date]])</f>
        <v>2016</v>
      </c>
      <c r="C4323" s="5">
        <f>MONTH(Table1[[#This Row],[Order Date]])</f>
        <v>3</v>
      </c>
      <c r="D4323" t="s">
        <v>1385</v>
      </c>
      <c r="E4323" t="s">
        <v>27</v>
      </c>
      <c r="F4323" t="s">
        <v>39</v>
      </c>
      <c r="G4323" t="s">
        <v>40</v>
      </c>
      <c r="H4323" t="s">
        <v>676</v>
      </c>
      <c r="I4323">
        <v>4158.91</v>
      </c>
      <c r="J4323">
        <v>8</v>
      </c>
      <c r="K4323">
        <v>363.9</v>
      </c>
    </row>
    <row r="4324" spans="1:11" ht="16.5" x14ac:dyDescent="0.3">
      <c r="A4324" s="1">
        <v>42439</v>
      </c>
      <c r="B4324" s="5">
        <f>YEAR(Table1[[#This Row],[Order Date]])</f>
        <v>2016</v>
      </c>
      <c r="C4324" s="5">
        <f>MONTH(Table1[[#This Row],[Order Date]])</f>
        <v>3</v>
      </c>
      <c r="D4324" t="s">
        <v>1629</v>
      </c>
      <c r="E4324" t="s">
        <v>27</v>
      </c>
      <c r="F4324" t="s">
        <v>39</v>
      </c>
      <c r="G4324" t="s">
        <v>52</v>
      </c>
      <c r="H4324" t="s">
        <v>1422</v>
      </c>
      <c r="I4324">
        <v>26.85</v>
      </c>
      <c r="J4324">
        <v>3</v>
      </c>
      <c r="K4324">
        <v>5.0999999999999996</v>
      </c>
    </row>
    <row r="4325" spans="1:11" ht="16.5" x14ac:dyDescent="0.3">
      <c r="A4325" s="1">
        <v>42439</v>
      </c>
      <c r="B4325" s="5">
        <f>YEAR(Table1[[#This Row],[Order Date]])</f>
        <v>2016</v>
      </c>
      <c r="C4325" s="5">
        <f>MONTH(Table1[[#This Row],[Order Date]])</f>
        <v>3</v>
      </c>
      <c r="D4325" t="s">
        <v>1629</v>
      </c>
      <c r="E4325" t="s">
        <v>27</v>
      </c>
      <c r="F4325" t="s">
        <v>39</v>
      </c>
      <c r="G4325" t="s">
        <v>302</v>
      </c>
      <c r="H4325" t="s">
        <v>2457</v>
      </c>
      <c r="I4325">
        <v>3357.6</v>
      </c>
      <c r="J4325">
        <v>3</v>
      </c>
      <c r="K4325">
        <v>377.73</v>
      </c>
    </row>
    <row r="4326" spans="1:11" ht="16.5" x14ac:dyDescent="0.3">
      <c r="A4326" s="1">
        <v>42439</v>
      </c>
      <c r="B4326" s="5">
        <f>YEAR(Table1[[#This Row],[Order Date]])</f>
        <v>2016</v>
      </c>
      <c r="C4326" s="5">
        <f>MONTH(Table1[[#This Row],[Order Date]])</f>
        <v>3</v>
      </c>
      <c r="D4326" t="s">
        <v>727</v>
      </c>
      <c r="E4326" t="s">
        <v>95</v>
      </c>
      <c r="F4326" t="s">
        <v>11</v>
      </c>
      <c r="G4326" t="s">
        <v>18</v>
      </c>
      <c r="H4326" t="s">
        <v>2368</v>
      </c>
      <c r="I4326">
        <v>104.7</v>
      </c>
      <c r="J4326">
        <v>1</v>
      </c>
      <c r="K4326">
        <v>6.54</v>
      </c>
    </row>
    <row r="4327" spans="1:11" ht="16.5" x14ac:dyDescent="0.3">
      <c r="A4327" s="1">
        <v>42440</v>
      </c>
      <c r="B4327" s="5">
        <f>YEAR(Table1[[#This Row],[Order Date]])</f>
        <v>2016</v>
      </c>
      <c r="C4327" s="5">
        <f>MONTH(Table1[[#This Row],[Order Date]])</f>
        <v>3</v>
      </c>
      <c r="D4327" t="s">
        <v>1289</v>
      </c>
      <c r="E4327" t="s">
        <v>315</v>
      </c>
      <c r="F4327" t="s">
        <v>39</v>
      </c>
      <c r="G4327" t="s">
        <v>52</v>
      </c>
      <c r="H4327" t="s">
        <v>1969</v>
      </c>
      <c r="I4327">
        <v>45.98</v>
      </c>
      <c r="J4327">
        <v>2</v>
      </c>
      <c r="K4327">
        <v>19.77</v>
      </c>
    </row>
    <row r="4328" spans="1:11" ht="16.5" x14ac:dyDescent="0.3">
      <c r="A4328" s="1">
        <v>42440</v>
      </c>
      <c r="B4328" s="5">
        <f>YEAR(Table1[[#This Row],[Order Date]])</f>
        <v>2016</v>
      </c>
      <c r="C4328" s="5">
        <f>MONTH(Table1[[#This Row],[Order Date]])</f>
        <v>3</v>
      </c>
      <c r="D4328" t="s">
        <v>1289</v>
      </c>
      <c r="E4328" t="s">
        <v>315</v>
      </c>
      <c r="F4328" t="s">
        <v>11</v>
      </c>
      <c r="G4328" t="s">
        <v>20</v>
      </c>
      <c r="H4328" t="s">
        <v>184</v>
      </c>
      <c r="I4328">
        <v>17.46</v>
      </c>
      <c r="J4328">
        <v>2</v>
      </c>
      <c r="K4328">
        <v>8.2100000000000009</v>
      </c>
    </row>
    <row r="4329" spans="1:11" ht="16.5" x14ac:dyDescent="0.3">
      <c r="A4329" s="1">
        <v>42440</v>
      </c>
      <c r="B4329" s="5">
        <f>YEAR(Table1[[#This Row],[Order Date]])</f>
        <v>2016</v>
      </c>
      <c r="C4329" s="5">
        <f>MONTH(Table1[[#This Row],[Order Date]])</f>
        <v>3</v>
      </c>
      <c r="D4329" t="s">
        <v>22</v>
      </c>
      <c r="E4329" t="s">
        <v>177</v>
      </c>
      <c r="F4329" t="s">
        <v>34</v>
      </c>
      <c r="G4329" t="s">
        <v>145</v>
      </c>
      <c r="H4329" t="s">
        <v>2066</v>
      </c>
      <c r="I4329">
        <v>244.01</v>
      </c>
      <c r="J4329">
        <v>2</v>
      </c>
      <c r="K4329">
        <v>-31.37</v>
      </c>
    </row>
    <row r="4330" spans="1:11" ht="16.5" x14ac:dyDescent="0.3">
      <c r="A4330" s="1">
        <v>42440</v>
      </c>
      <c r="B4330" s="5">
        <f>YEAR(Table1[[#This Row],[Order Date]])</f>
        <v>2016</v>
      </c>
      <c r="C4330" s="5">
        <f>MONTH(Table1[[#This Row],[Order Date]])</f>
        <v>3</v>
      </c>
      <c r="D4330" t="s">
        <v>1369</v>
      </c>
      <c r="E4330" t="s">
        <v>30</v>
      </c>
      <c r="F4330" t="s">
        <v>34</v>
      </c>
      <c r="G4330" t="s">
        <v>47</v>
      </c>
      <c r="H4330" t="s">
        <v>339</v>
      </c>
      <c r="I4330">
        <v>76.92</v>
      </c>
      <c r="J4330">
        <v>4</v>
      </c>
      <c r="K4330">
        <v>31.54</v>
      </c>
    </row>
    <row r="4331" spans="1:11" ht="16.5" x14ac:dyDescent="0.3">
      <c r="A4331" s="1">
        <v>42440</v>
      </c>
      <c r="B4331" s="5">
        <f>YEAR(Table1[[#This Row],[Order Date]])</f>
        <v>2016</v>
      </c>
      <c r="C4331" s="5">
        <f>MONTH(Table1[[#This Row],[Order Date]])</f>
        <v>3</v>
      </c>
      <c r="D4331" t="s">
        <v>1369</v>
      </c>
      <c r="E4331" t="s">
        <v>30</v>
      </c>
      <c r="F4331" t="s">
        <v>11</v>
      </c>
      <c r="G4331" t="s">
        <v>18</v>
      </c>
      <c r="H4331" t="s">
        <v>2148</v>
      </c>
      <c r="I4331">
        <v>481.32</v>
      </c>
      <c r="J4331">
        <v>4</v>
      </c>
      <c r="K4331">
        <v>125.14</v>
      </c>
    </row>
    <row r="4332" spans="1:11" ht="16.5" x14ac:dyDescent="0.3">
      <c r="A4332" s="1">
        <v>42440</v>
      </c>
      <c r="B4332" s="5">
        <f>YEAR(Table1[[#This Row],[Order Date]])</f>
        <v>2016</v>
      </c>
      <c r="C4332" s="5">
        <f>MONTH(Table1[[#This Row],[Order Date]])</f>
        <v>3</v>
      </c>
      <c r="D4332" t="s">
        <v>2416</v>
      </c>
      <c r="E4332" t="s">
        <v>23</v>
      </c>
      <c r="F4332" t="s">
        <v>34</v>
      </c>
      <c r="G4332" t="s">
        <v>47</v>
      </c>
      <c r="H4332" t="s">
        <v>2000</v>
      </c>
      <c r="I4332">
        <v>30.34</v>
      </c>
      <c r="J4332">
        <v>4</v>
      </c>
      <c r="K4332">
        <v>9.48</v>
      </c>
    </row>
    <row r="4333" spans="1:11" ht="16.5" x14ac:dyDescent="0.3">
      <c r="A4333" s="1">
        <v>42441</v>
      </c>
      <c r="B4333" s="5">
        <f>YEAR(Table1[[#This Row],[Order Date]])</f>
        <v>2016</v>
      </c>
      <c r="C4333" s="5">
        <f>MONTH(Table1[[#This Row],[Order Date]])</f>
        <v>3</v>
      </c>
      <c r="D4333" t="s">
        <v>1330</v>
      </c>
      <c r="E4333" t="s">
        <v>62</v>
      </c>
      <c r="F4333" t="s">
        <v>11</v>
      </c>
      <c r="G4333" t="s">
        <v>12</v>
      </c>
      <c r="H4333" t="s">
        <v>2384</v>
      </c>
      <c r="I4333">
        <v>12.96</v>
      </c>
      <c r="J4333">
        <v>2</v>
      </c>
      <c r="K4333">
        <v>6.22</v>
      </c>
    </row>
    <row r="4334" spans="1:11" ht="16.5" x14ac:dyDescent="0.3">
      <c r="A4334" s="1">
        <v>42441</v>
      </c>
      <c r="B4334" s="5">
        <f>YEAR(Table1[[#This Row],[Order Date]])</f>
        <v>2016</v>
      </c>
      <c r="C4334" s="5">
        <f>MONTH(Table1[[#This Row],[Order Date]])</f>
        <v>3</v>
      </c>
      <c r="D4334" t="s">
        <v>1840</v>
      </c>
      <c r="E4334" t="s">
        <v>149</v>
      </c>
      <c r="F4334" t="s">
        <v>11</v>
      </c>
      <c r="G4334" t="s">
        <v>63</v>
      </c>
      <c r="H4334" t="s">
        <v>64</v>
      </c>
      <c r="I4334">
        <v>29.34</v>
      </c>
      <c r="J4334">
        <v>3</v>
      </c>
      <c r="K4334">
        <v>13.5</v>
      </c>
    </row>
    <row r="4335" spans="1:11" ht="16.5" x14ac:dyDescent="0.3">
      <c r="A4335" s="1">
        <v>42441</v>
      </c>
      <c r="B4335" s="5">
        <f>YEAR(Table1[[#This Row],[Order Date]])</f>
        <v>2016</v>
      </c>
      <c r="C4335" s="5">
        <f>MONTH(Table1[[#This Row],[Order Date]])</f>
        <v>3</v>
      </c>
      <c r="D4335" t="s">
        <v>291</v>
      </c>
      <c r="E4335" t="s">
        <v>27</v>
      </c>
      <c r="F4335" t="s">
        <v>11</v>
      </c>
      <c r="G4335" t="s">
        <v>18</v>
      </c>
      <c r="H4335" t="s">
        <v>2031</v>
      </c>
      <c r="I4335">
        <v>676.55</v>
      </c>
      <c r="J4335">
        <v>5</v>
      </c>
      <c r="K4335">
        <v>6.77</v>
      </c>
    </row>
    <row r="4336" spans="1:11" ht="16.5" x14ac:dyDescent="0.3">
      <c r="A4336" s="1">
        <v>42441</v>
      </c>
      <c r="B4336" s="5">
        <f>YEAR(Table1[[#This Row],[Order Date]])</f>
        <v>2016</v>
      </c>
      <c r="C4336" s="5">
        <f>MONTH(Table1[[#This Row],[Order Date]])</f>
        <v>3</v>
      </c>
      <c r="D4336" t="s">
        <v>291</v>
      </c>
      <c r="E4336" t="s">
        <v>27</v>
      </c>
      <c r="F4336" t="s">
        <v>11</v>
      </c>
      <c r="G4336" t="s">
        <v>92</v>
      </c>
      <c r="H4336" t="s">
        <v>440</v>
      </c>
      <c r="I4336">
        <v>154.9</v>
      </c>
      <c r="J4336">
        <v>5</v>
      </c>
      <c r="K4336">
        <v>40.270000000000003</v>
      </c>
    </row>
    <row r="4337" spans="1:11" ht="16.5" x14ac:dyDescent="0.3">
      <c r="A4337" s="1">
        <v>42441</v>
      </c>
      <c r="B4337" s="5">
        <f>YEAR(Table1[[#This Row],[Order Date]])</f>
        <v>2016</v>
      </c>
      <c r="C4337" s="5">
        <f>MONTH(Table1[[#This Row],[Order Date]])</f>
        <v>3</v>
      </c>
      <c r="D4337" t="s">
        <v>291</v>
      </c>
      <c r="E4337" t="s">
        <v>27</v>
      </c>
      <c r="F4337" t="s">
        <v>11</v>
      </c>
      <c r="G4337" t="s">
        <v>63</v>
      </c>
      <c r="H4337" t="s">
        <v>770</v>
      </c>
      <c r="I4337">
        <v>30.56</v>
      </c>
      <c r="J4337">
        <v>4</v>
      </c>
      <c r="K4337">
        <v>14.97</v>
      </c>
    </row>
    <row r="4338" spans="1:11" ht="16.5" x14ac:dyDescent="0.3">
      <c r="A4338" s="1">
        <v>42441</v>
      </c>
      <c r="B4338" s="5">
        <f>YEAR(Table1[[#This Row],[Order Date]])</f>
        <v>2016</v>
      </c>
      <c r="C4338" s="5">
        <f>MONTH(Table1[[#This Row],[Order Date]])</f>
        <v>3</v>
      </c>
      <c r="D4338" t="s">
        <v>291</v>
      </c>
      <c r="E4338" t="s">
        <v>27</v>
      </c>
      <c r="F4338" t="s">
        <v>34</v>
      </c>
      <c r="G4338" t="s">
        <v>35</v>
      </c>
      <c r="H4338" t="s">
        <v>1731</v>
      </c>
      <c r="I4338">
        <v>770.35</v>
      </c>
      <c r="J4338">
        <v>3</v>
      </c>
      <c r="K4338">
        <v>77.040000000000006</v>
      </c>
    </row>
    <row r="4339" spans="1:11" ht="16.5" x14ac:dyDescent="0.3">
      <c r="A4339" s="1">
        <v>42441</v>
      </c>
      <c r="B4339" s="5">
        <f>YEAR(Table1[[#This Row],[Order Date]])</f>
        <v>2016</v>
      </c>
      <c r="C4339" s="5">
        <f>MONTH(Table1[[#This Row],[Order Date]])</f>
        <v>3</v>
      </c>
      <c r="D4339" t="s">
        <v>977</v>
      </c>
      <c r="E4339" t="s">
        <v>27</v>
      </c>
      <c r="F4339" t="s">
        <v>11</v>
      </c>
      <c r="G4339" t="s">
        <v>12</v>
      </c>
      <c r="H4339" t="s">
        <v>2458</v>
      </c>
      <c r="I4339">
        <v>19.98</v>
      </c>
      <c r="J4339">
        <v>2</v>
      </c>
      <c r="K4339">
        <v>8.99</v>
      </c>
    </row>
    <row r="4340" spans="1:11" ht="16.5" x14ac:dyDescent="0.3">
      <c r="A4340" s="1">
        <v>42442</v>
      </c>
      <c r="B4340" s="5">
        <f>YEAR(Table1[[#This Row],[Order Date]])</f>
        <v>2016</v>
      </c>
      <c r="C4340" s="5">
        <f>MONTH(Table1[[#This Row],[Order Date]])</f>
        <v>3</v>
      </c>
      <c r="D4340" t="s">
        <v>1826</v>
      </c>
      <c r="E4340" t="s">
        <v>95</v>
      </c>
      <c r="F4340" t="s">
        <v>11</v>
      </c>
      <c r="G4340" t="s">
        <v>92</v>
      </c>
      <c r="H4340" t="s">
        <v>2459</v>
      </c>
      <c r="I4340">
        <v>157.91999999999999</v>
      </c>
      <c r="J4340">
        <v>5</v>
      </c>
      <c r="K4340">
        <v>17.77</v>
      </c>
    </row>
    <row r="4341" spans="1:11" ht="16.5" x14ac:dyDescent="0.3">
      <c r="A4341" s="1">
        <v>42442</v>
      </c>
      <c r="B4341" s="5">
        <f>YEAR(Table1[[#This Row],[Order Date]])</f>
        <v>2016</v>
      </c>
      <c r="C4341" s="5">
        <f>MONTH(Table1[[#This Row],[Order Date]])</f>
        <v>3</v>
      </c>
      <c r="D4341" t="s">
        <v>1826</v>
      </c>
      <c r="E4341" t="s">
        <v>95</v>
      </c>
      <c r="F4341" t="s">
        <v>39</v>
      </c>
      <c r="G4341" t="s">
        <v>40</v>
      </c>
      <c r="H4341" t="s">
        <v>2342</v>
      </c>
      <c r="I4341">
        <v>203.18</v>
      </c>
      <c r="J4341">
        <v>2</v>
      </c>
      <c r="K4341">
        <v>15.24</v>
      </c>
    </row>
    <row r="4342" spans="1:11" ht="16.5" x14ac:dyDescent="0.3">
      <c r="A4342" s="1">
        <v>42442</v>
      </c>
      <c r="B4342" s="5">
        <f>YEAR(Table1[[#This Row],[Order Date]])</f>
        <v>2016</v>
      </c>
      <c r="C4342" s="5">
        <f>MONTH(Table1[[#This Row],[Order Date]])</f>
        <v>3</v>
      </c>
      <c r="D4342" t="s">
        <v>760</v>
      </c>
      <c r="E4342" t="s">
        <v>10</v>
      </c>
      <c r="F4342" t="s">
        <v>11</v>
      </c>
      <c r="G4342" t="s">
        <v>12</v>
      </c>
      <c r="H4342" t="s">
        <v>97</v>
      </c>
      <c r="I4342">
        <v>70.08</v>
      </c>
      <c r="J4342">
        <v>5</v>
      </c>
      <c r="K4342">
        <v>24.53</v>
      </c>
    </row>
    <row r="4343" spans="1:11" ht="16.5" x14ac:dyDescent="0.3">
      <c r="A4343" s="1">
        <v>42442</v>
      </c>
      <c r="B4343" s="5">
        <f>YEAR(Table1[[#This Row],[Order Date]])</f>
        <v>2016</v>
      </c>
      <c r="C4343" s="5">
        <f>MONTH(Table1[[#This Row],[Order Date]])</f>
        <v>3</v>
      </c>
      <c r="D4343" t="s">
        <v>760</v>
      </c>
      <c r="E4343" t="s">
        <v>10</v>
      </c>
      <c r="F4343" t="s">
        <v>11</v>
      </c>
      <c r="G4343" t="s">
        <v>20</v>
      </c>
      <c r="H4343" t="s">
        <v>1176</v>
      </c>
      <c r="I4343">
        <v>1.27</v>
      </c>
      <c r="J4343">
        <v>2</v>
      </c>
      <c r="K4343">
        <v>-2.16</v>
      </c>
    </row>
    <row r="4344" spans="1:11" ht="16.5" x14ac:dyDescent="0.3">
      <c r="A4344" s="1">
        <v>42442</v>
      </c>
      <c r="B4344" s="5">
        <f>YEAR(Table1[[#This Row],[Order Date]])</f>
        <v>2016</v>
      </c>
      <c r="C4344" s="5">
        <f>MONTH(Table1[[#This Row],[Order Date]])</f>
        <v>3</v>
      </c>
      <c r="D4344" t="s">
        <v>760</v>
      </c>
      <c r="E4344" t="s">
        <v>10</v>
      </c>
      <c r="F4344" t="s">
        <v>34</v>
      </c>
      <c r="G4344" t="s">
        <v>145</v>
      </c>
      <c r="H4344" t="s">
        <v>1774</v>
      </c>
      <c r="I4344">
        <v>557.59</v>
      </c>
      <c r="J4344">
        <v>5</v>
      </c>
      <c r="K4344">
        <v>0</v>
      </c>
    </row>
    <row r="4345" spans="1:11" ht="16.5" x14ac:dyDescent="0.3">
      <c r="A4345" s="1">
        <v>42442</v>
      </c>
      <c r="B4345" s="5">
        <f>YEAR(Table1[[#This Row],[Order Date]])</f>
        <v>2016</v>
      </c>
      <c r="C4345" s="5">
        <f>MONTH(Table1[[#This Row],[Order Date]])</f>
        <v>3</v>
      </c>
      <c r="D4345" t="s">
        <v>2253</v>
      </c>
      <c r="E4345" t="s">
        <v>55</v>
      </c>
      <c r="F4345" t="s">
        <v>34</v>
      </c>
      <c r="G4345" t="s">
        <v>47</v>
      </c>
      <c r="H4345" t="s">
        <v>48</v>
      </c>
      <c r="I4345">
        <v>127.88</v>
      </c>
      <c r="J4345">
        <v>2</v>
      </c>
      <c r="K4345">
        <v>40.92</v>
      </c>
    </row>
    <row r="4346" spans="1:11" ht="16.5" x14ac:dyDescent="0.3">
      <c r="A4346" s="1">
        <v>42442</v>
      </c>
      <c r="B4346" s="5">
        <f>YEAR(Table1[[#This Row],[Order Date]])</f>
        <v>2016</v>
      </c>
      <c r="C4346" s="5">
        <f>MONTH(Table1[[#This Row],[Order Date]])</f>
        <v>3</v>
      </c>
      <c r="D4346" t="s">
        <v>2253</v>
      </c>
      <c r="E4346" t="s">
        <v>55</v>
      </c>
      <c r="F4346" t="s">
        <v>11</v>
      </c>
      <c r="G4346" t="s">
        <v>92</v>
      </c>
      <c r="H4346" t="s">
        <v>2090</v>
      </c>
      <c r="I4346">
        <v>160.32</v>
      </c>
      <c r="J4346">
        <v>2</v>
      </c>
      <c r="K4346">
        <v>44.89</v>
      </c>
    </row>
    <row r="4347" spans="1:11" ht="16.5" x14ac:dyDescent="0.3">
      <c r="A4347" s="1">
        <v>42442</v>
      </c>
      <c r="B4347" s="5">
        <f>YEAR(Table1[[#This Row],[Order Date]])</f>
        <v>2016</v>
      </c>
      <c r="C4347" s="5">
        <f>MONTH(Table1[[#This Row],[Order Date]])</f>
        <v>3</v>
      </c>
      <c r="D4347" t="s">
        <v>2253</v>
      </c>
      <c r="E4347" t="s">
        <v>55</v>
      </c>
      <c r="F4347" t="s">
        <v>11</v>
      </c>
      <c r="G4347" t="s">
        <v>20</v>
      </c>
      <c r="H4347" t="s">
        <v>1372</v>
      </c>
      <c r="I4347">
        <v>46</v>
      </c>
      <c r="J4347">
        <v>4</v>
      </c>
      <c r="K4347">
        <v>20.7</v>
      </c>
    </row>
    <row r="4348" spans="1:11" ht="16.5" x14ac:dyDescent="0.3">
      <c r="A4348" s="1">
        <v>42442</v>
      </c>
      <c r="B4348" s="5">
        <f>YEAR(Table1[[#This Row],[Order Date]])</f>
        <v>2016</v>
      </c>
      <c r="C4348" s="5">
        <f>MONTH(Table1[[#This Row],[Order Date]])</f>
        <v>3</v>
      </c>
      <c r="D4348" t="s">
        <v>525</v>
      </c>
      <c r="E4348" t="s">
        <v>27</v>
      </c>
      <c r="F4348" t="s">
        <v>34</v>
      </c>
      <c r="G4348" t="s">
        <v>47</v>
      </c>
      <c r="H4348" t="s">
        <v>2460</v>
      </c>
      <c r="I4348">
        <v>28.28</v>
      </c>
      <c r="J4348">
        <v>2</v>
      </c>
      <c r="K4348">
        <v>7.35</v>
      </c>
    </row>
    <row r="4349" spans="1:11" ht="16.5" x14ac:dyDescent="0.3">
      <c r="A4349" s="1">
        <v>42442</v>
      </c>
      <c r="B4349" s="5">
        <f>YEAR(Table1[[#This Row],[Order Date]])</f>
        <v>2016</v>
      </c>
      <c r="C4349" s="5">
        <f>MONTH(Table1[[#This Row],[Order Date]])</f>
        <v>3</v>
      </c>
      <c r="D4349" t="s">
        <v>525</v>
      </c>
      <c r="E4349" t="s">
        <v>27</v>
      </c>
      <c r="F4349" t="s">
        <v>11</v>
      </c>
      <c r="G4349" t="s">
        <v>200</v>
      </c>
      <c r="H4349" t="s">
        <v>1014</v>
      </c>
      <c r="I4349">
        <v>4912.59</v>
      </c>
      <c r="J4349">
        <v>3</v>
      </c>
      <c r="K4349">
        <v>196.5</v>
      </c>
    </row>
    <row r="4350" spans="1:11" ht="16.5" x14ac:dyDescent="0.3">
      <c r="A4350" s="1">
        <v>42442</v>
      </c>
      <c r="B4350" s="5">
        <f>YEAR(Table1[[#This Row],[Order Date]])</f>
        <v>2016</v>
      </c>
      <c r="C4350" s="5">
        <f>MONTH(Table1[[#This Row],[Order Date]])</f>
        <v>3</v>
      </c>
      <c r="D4350" t="s">
        <v>2124</v>
      </c>
      <c r="E4350" t="s">
        <v>23</v>
      </c>
      <c r="F4350" t="s">
        <v>34</v>
      </c>
      <c r="G4350" t="s">
        <v>35</v>
      </c>
      <c r="H4350" t="s">
        <v>1237</v>
      </c>
      <c r="I4350">
        <v>386.68</v>
      </c>
      <c r="J4350">
        <v>2</v>
      </c>
      <c r="K4350">
        <v>-5.52</v>
      </c>
    </row>
    <row r="4351" spans="1:11" ht="16.5" x14ac:dyDescent="0.3">
      <c r="A4351" s="1">
        <v>42442</v>
      </c>
      <c r="B4351" s="5">
        <f>YEAR(Table1[[#This Row],[Order Date]])</f>
        <v>2016</v>
      </c>
      <c r="C4351" s="5">
        <f>MONTH(Table1[[#This Row],[Order Date]])</f>
        <v>3</v>
      </c>
      <c r="D4351" t="s">
        <v>2124</v>
      </c>
      <c r="E4351" t="s">
        <v>23</v>
      </c>
      <c r="F4351" t="s">
        <v>39</v>
      </c>
      <c r="G4351" t="s">
        <v>52</v>
      </c>
      <c r="H4351" t="s">
        <v>544</v>
      </c>
      <c r="I4351">
        <v>379.96</v>
      </c>
      <c r="J4351">
        <v>5</v>
      </c>
      <c r="K4351">
        <v>47.5</v>
      </c>
    </row>
    <row r="4352" spans="1:11" ht="16.5" x14ac:dyDescent="0.3">
      <c r="A4352" s="1">
        <v>42442</v>
      </c>
      <c r="B4352" s="5">
        <f>YEAR(Table1[[#This Row],[Order Date]])</f>
        <v>2016</v>
      </c>
      <c r="C4352" s="5">
        <f>MONTH(Table1[[#This Row],[Order Date]])</f>
        <v>3</v>
      </c>
      <c r="D4352" t="s">
        <v>2124</v>
      </c>
      <c r="E4352" t="s">
        <v>23</v>
      </c>
      <c r="F4352" t="s">
        <v>39</v>
      </c>
      <c r="G4352" t="s">
        <v>40</v>
      </c>
      <c r="H4352" t="s">
        <v>2019</v>
      </c>
      <c r="I4352">
        <v>539.91</v>
      </c>
      <c r="J4352">
        <v>3</v>
      </c>
      <c r="K4352">
        <v>-116.98</v>
      </c>
    </row>
    <row r="4353" spans="1:11" ht="16.5" x14ac:dyDescent="0.3">
      <c r="A4353" s="1">
        <v>42442</v>
      </c>
      <c r="B4353" s="5">
        <f>YEAR(Table1[[#This Row],[Order Date]])</f>
        <v>2016</v>
      </c>
      <c r="C4353" s="5">
        <f>MONTH(Table1[[#This Row],[Order Date]])</f>
        <v>3</v>
      </c>
      <c r="D4353" t="s">
        <v>2124</v>
      </c>
      <c r="E4353" t="s">
        <v>23</v>
      </c>
      <c r="F4353" t="s">
        <v>11</v>
      </c>
      <c r="G4353" t="s">
        <v>12</v>
      </c>
      <c r="H4353" t="s">
        <v>1890</v>
      </c>
      <c r="I4353">
        <v>41.24</v>
      </c>
      <c r="J4353">
        <v>5</v>
      </c>
      <c r="K4353">
        <v>13.92</v>
      </c>
    </row>
    <row r="4354" spans="1:11" ht="16.5" x14ac:dyDescent="0.3">
      <c r="A4354" s="1">
        <v>42442</v>
      </c>
      <c r="B4354" s="5">
        <f>YEAR(Table1[[#This Row],[Order Date]])</f>
        <v>2016</v>
      </c>
      <c r="C4354" s="5">
        <f>MONTH(Table1[[#This Row],[Order Date]])</f>
        <v>3</v>
      </c>
      <c r="D4354" t="s">
        <v>2124</v>
      </c>
      <c r="E4354" t="s">
        <v>23</v>
      </c>
      <c r="F4354" t="s">
        <v>11</v>
      </c>
      <c r="G4354" t="s">
        <v>20</v>
      </c>
      <c r="H4354" t="s">
        <v>2461</v>
      </c>
      <c r="I4354">
        <v>51.9</v>
      </c>
      <c r="J4354">
        <v>1</v>
      </c>
      <c r="K4354">
        <v>-41.52</v>
      </c>
    </row>
    <row r="4355" spans="1:11" ht="16.5" x14ac:dyDescent="0.3">
      <c r="A4355" s="1">
        <v>42442</v>
      </c>
      <c r="B4355" s="5">
        <f>YEAR(Table1[[#This Row],[Order Date]])</f>
        <v>2016</v>
      </c>
      <c r="C4355" s="5">
        <f>MONTH(Table1[[#This Row],[Order Date]])</f>
        <v>3</v>
      </c>
      <c r="D4355" t="s">
        <v>2124</v>
      </c>
      <c r="E4355" t="s">
        <v>23</v>
      </c>
      <c r="F4355" t="s">
        <v>11</v>
      </c>
      <c r="G4355" t="s">
        <v>18</v>
      </c>
      <c r="H4355" t="s">
        <v>557</v>
      </c>
      <c r="I4355">
        <v>552.55999999999995</v>
      </c>
      <c r="J4355">
        <v>5</v>
      </c>
      <c r="K4355">
        <v>-138.13999999999999</v>
      </c>
    </row>
    <row r="4356" spans="1:11" ht="16.5" x14ac:dyDescent="0.3">
      <c r="A4356" s="1">
        <v>42442</v>
      </c>
      <c r="B4356" s="5">
        <f>YEAR(Table1[[#This Row],[Order Date]])</f>
        <v>2016</v>
      </c>
      <c r="C4356" s="5">
        <f>MONTH(Table1[[#This Row],[Order Date]])</f>
        <v>3</v>
      </c>
      <c r="D4356" t="s">
        <v>2124</v>
      </c>
      <c r="E4356" t="s">
        <v>23</v>
      </c>
      <c r="F4356" t="s">
        <v>11</v>
      </c>
      <c r="G4356" t="s">
        <v>20</v>
      </c>
      <c r="H4356" t="s">
        <v>1509</v>
      </c>
      <c r="I4356">
        <v>23.16</v>
      </c>
      <c r="J4356">
        <v>5</v>
      </c>
      <c r="K4356">
        <v>-15.44</v>
      </c>
    </row>
    <row r="4357" spans="1:11" ht="16.5" x14ac:dyDescent="0.3">
      <c r="A4357" s="1">
        <v>42442</v>
      </c>
      <c r="B4357" s="5">
        <f>YEAR(Table1[[#This Row],[Order Date]])</f>
        <v>2016</v>
      </c>
      <c r="C4357" s="5">
        <f>MONTH(Table1[[#This Row],[Order Date]])</f>
        <v>3</v>
      </c>
      <c r="D4357" t="s">
        <v>2124</v>
      </c>
      <c r="E4357" t="s">
        <v>23</v>
      </c>
      <c r="F4357" t="s">
        <v>11</v>
      </c>
      <c r="G4357" t="s">
        <v>18</v>
      </c>
      <c r="H4357" t="s">
        <v>1465</v>
      </c>
      <c r="I4357">
        <v>126.08</v>
      </c>
      <c r="J4357">
        <v>2</v>
      </c>
      <c r="K4357">
        <v>-28.37</v>
      </c>
    </row>
    <row r="4358" spans="1:11" ht="16.5" x14ac:dyDescent="0.3">
      <c r="A4358" s="1">
        <v>42442</v>
      </c>
      <c r="B4358" s="5">
        <f>YEAR(Table1[[#This Row],[Order Date]])</f>
        <v>2016</v>
      </c>
      <c r="C4358" s="5">
        <f>MONTH(Table1[[#This Row],[Order Date]])</f>
        <v>3</v>
      </c>
      <c r="D4358" t="s">
        <v>2124</v>
      </c>
      <c r="E4358" t="s">
        <v>23</v>
      </c>
      <c r="F4358" t="s">
        <v>39</v>
      </c>
      <c r="G4358" t="s">
        <v>302</v>
      </c>
      <c r="H4358" t="s">
        <v>2462</v>
      </c>
      <c r="I4358">
        <v>449.1</v>
      </c>
      <c r="J4358">
        <v>3</v>
      </c>
      <c r="K4358">
        <v>-643.71</v>
      </c>
    </row>
    <row r="4359" spans="1:11" ht="16.5" x14ac:dyDescent="0.3">
      <c r="A4359" s="1">
        <v>42442</v>
      </c>
      <c r="B4359" s="5">
        <f>YEAR(Table1[[#This Row],[Order Date]])</f>
        <v>2016</v>
      </c>
      <c r="C4359" s="5">
        <f>MONTH(Table1[[#This Row],[Order Date]])</f>
        <v>3</v>
      </c>
      <c r="D4359" t="s">
        <v>1663</v>
      </c>
      <c r="E4359" t="s">
        <v>27</v>
      </c>
      <c r="F4359" t="s">
        <v>11</v>
      </c>
      <c r="G4359" t="s">
        <v>20</v>
      </c>
      <c r="H4359" t="s">
        <v>1565</v>
      </c>
      <c r="I4359">
        <v>51.18</v>
      </c>
      <c r="J4359">
        <v>7</v>
      </c>
      <c r="K4359">
        <v>19.190000000000001</v>
      </c>
    </row>
    <row r="4360" spans="1:11" ht="16.5" x14ac:dyDescent="0.3">
      <c r="A4360" s="1">
        <v>42443</v>
      </c>
      <c r="B4360" s="5">
        <f>YEAR(Table1[[#This Row],[Order Date]])</f>
        <v>2016</v>
      </c>
      <c r="C4360" s="5">
        <f>MONTH(Table1[[#This Row],[Order Date]])</f>
        <v>3</v>
      </c>
      <c r="D4360" t="s">
        <v>2463</v>
      </c>
      <c r="E4360" t="s">
        <v>78</v>
      </c>
      <c r="F4360" t="s">
        <v>34</v>
      </c>
      <c r="G4360" t="s">
        <v>47</v>
      </c>
      <c r="H4360" t="s">
        <v>448</v>
      </c>
      <c r="I4360">
        <v>21.88</v>
      </c>
      <c r="J4360">
        <v>5</v>
      </c>
      <c r="K4360">
        <v>6.29</v>
      </c>
    </row>
    <row r="4361" spans="1:11" ht="16.5" x14ac:dyDescent="0.3">
      <c r="A4361" s="1">
        <v>42443</v>
      </c>
      <c r="B4361" s="5">
        <f>YEAR(Table1[[#This Row],[Order Date]])</f>
        <v>2016</v>
      </c>
      <c r="C4361" s="5">
        <f>MONTH(Table1[[#This Row],[Order Date]])</f>
        <v>3</v>
      </c>
      <c r="D4361" t="s">
        <v>503</v>
      </c>
      <c r="E4361" t="s">
        <v>10</v>
      </c>
      <c r="F4361" t="s">
        <v>34</v>
      </c>
      <c r="G4361" t="s">
        <v>74</v>
      </c>
      <c r="H4361" t="s">
        <v>142</v>
      </c>
      <c r="I4361">
        <v>241.33</v>
      </c>
      <c r="J4361">
        <v>5</v>
      </c>
      <c r="K4361">
        <v>-14.2</v>
      </c>
    </row>
    <row r="4362" spans="1:11" ht="16.5" x14ac:dyDescent="0.3">
      <c r="A4362" s="1">
        <v>42443</v>
      </c>
      <c r="B4362" s="5">
        <f>YEAR(Table1[[#This Row],[Order Date]])</f>
        <v>2016</v>
      </c>
      <c r="C4362" s="5">
        <f>MONTH(Table1[[#This Row],[Order Date]])</f>
        <v>3</v>
      </c>
      <c r="D4362" t="s">
        <v>503</v>
      </c>
      <c r="E4362" t="s">
        <v>10</v>
      </c>
      <c r="F4362" t="s">
        <v>11</v>
      </c>
      <c r="G4362" t="s">
        <v>12</v>
      </c>
      <c r="H4362" t="s">
        <v>1159</v>
      </c>
      <c r="I4362">
        <v>5.18</v>
      </c>
      <c r="J4362">
        <v>1</v>
      </c>
      <c r="K4362">
        <v>1.88</v>
      </c>
    </row>
    <row r="4363" spans="1:11" ht="16.5" x14ac:dyDescent="0.3">
      <c r="A4363" s="1">
        <v>42443</v>
      </c>
      <c r="B4363" s="5">
        <f>YEAR(Table1[[#This Row],[Order Date]])</f>
        <v>2016</v>
      </c>
      <c r="C4363" s="5">
        <f>MONTH(Table1[[#This Row],[Order Date]])</f>
        <v>3</v>
      </c>
      <c r="D4363" t="s">
        <v>503</v>
      </c>
      <c r="E4363" t="s">
        <v>10</v>
      </c>
      <c r="F4363" t="s">
        <v>11</v>
      </c>
      <c r="G4363" t="s">
        <v>24</v>
      </c>
      <c r="H4363" t="s">
        <v>279</v>
      </c>
      <c r="I4363">
        <v>145.54</v>
      </c>
      <c r="J4363">
        <v>7</v>
      </c>
      <c r="K4363">
        <v>16.37</v>
      </c>
    </row>
    <row r="4364" spans="1:11" ht="16.5" x14ac:dyDescent="0.3">
      <c r="A4364" s="1">
        <v>42443</v>
      </c>
      <c r="B4364" s="5">
        <f>YEAR(Table1[[#This Row],[Order Date]])</f>
        <v>2016</v>
      </c>
      <c r="C4364" s="5">
        <f>MONTH(Table1[[#This Row],[Order Date]])</f>
        <v>3</v>
      </c>
      <c r="D4364" t="s">
        <v>119</v>
      </c>
      <c r="E4364" t="s">
        <v>164</v>
      </c>
      <c r="F4364" t="s">
        <v>34</v>
      </c>
      <c r="G4364" t="s">
        <v>35</v>
      </c>
      <c r="H4364" t="s">
        <v>919</v>
      </c>
      <c r="I4364">
        <v>196.78</v>
      </c>
      <c r="J4364">
        <v>2</v>
      </c>
      <c r="K4364">
        <v>-22.14</v>
      </c>
    </row>
    <row r="4365" spans="1:11" ht="16.5" x14ac:dyDescent="0.3">
      <c r="A4365" s="1">
        <v>42443</v>
      </c>
      <c r="B4365" s="5">
        <f>YEAR(Table1[[#This Row],[Order Date]])</f>
        <v>2016</v>
      </c>
      <c r="C4365" s="5">
        <f>MONTH(Table1[[#This Row],[Order Date]])</f>
        <v>3</v>
      </c>
      <c r="D4365" t="s">
        <v>536</v>
      </c>
      <c r="E4365" t="s">
        <v>27</v>
      </c>
      <c r="F4365" t="s">
        <v>11</v>
      </c>
      <c r="G4365" t="s">
        <v>20</v>
      </c>
      <c r="H4365" t="s">
        <v>184</v>
      </c>
      <c r="I4365">
        <v>41.9</v>
      </c>
      <c r="J4365">
        <v>6</v>
      </c>
      <c r="K4365">
        <v>14.14</v>
      </c>
    </row>
    <row r="4366" spans="1:11" ht="16.5" x14ac:dyDescent="0.3">
      <c r="A4366" s="1">
        <v>42443</v>
      </c>
      <c r="B4366" s="5">
        <f>YEAR(Table1[[#This Row],[Order Date]])</f>
        <v>2016</v>
      </c>
      <c r="C4366" s="5">
        <f>MONTH(Table1[[#This Row],[Order Date]])</f>
        <v>3</v>
      </c>
      <c r="D4366" t="s">
        <v>1463</v>
      </c>
      <c r="E4366" t="s">
        <v>157</v>
      </c>
      <c r="F4366" t="s">
        <v>34</v>
      </c>
      <c r="G4366" t="s">
        <v>47</v>
      </c>
      <c r="H4366" t="s">
        <v>975</v>
      </c>
      <c r="I4366">
        <v>16.739999999999998</v>
      </c>
      <c r="J4366">
        <v>2</v>
      </c>
      <c r="K4366">
        <v>4.3499999999999996</v>
      </c>
    </row>
    <row r="4367" spans="1:11" ht="16.5" x14ac:dyDescent="0.3">
      <c r="A4367" s="1">
        <v>42444</v>
      </c>
      <c r="B4367" s="5">
        <f>YEAR(Table1[[#This Row],[Order Date]])</f>
        <v>2016</v>
      </c>
      <c r="C4367" s="5">
        <f>MONTH(Table1[[#This Row],[Order Date]])</f>
        <v>3</v>
      </c>
      <c r="D4367" t="s">
        <v>1541</v>
      </c>
      <c r="E4367" t="s">
        <v>23</v>
      </c>
      <c r="F4367" t="s">
        <v>39</v>
      </c>
      <c r="G4367" t="s">
        <v>52</v>
      </c>
      <c r="H4367" t="s">
        <v>2464</v>
      </c>
      <c r="I4367">
        <v>83.98</v>
      </c>
      <c r="J4367">
        <v>3</v>
      </c>
      <c r="K4367">
        <v>-13.65</v>
      </c>
    </row>
    <row r="4368" spans="1:11" ht="16.5" x14ac:dyDescent="0.3">
      <c r="A4368" s="1">
        <v>42444</v>
      </c>
      <c r="B4368" s="5">
        <f>YEAR(Table1[[#This Row],[Order Date]])</f>
        <v>2016</v>
      </c>
      <c r="C4368" s="5">
        <f>MONTH(Table1[[#This Row],[Order Date]])</f>
        <v>3</v>
      </c>
      <c r="D4368" t="s">
        <v>1446</v>
      </c>
      <c r="E4368" t="s">
        <v>27</v>
      </c>
      <c r="F4368" t="s">
        <v>11</v>
      </c>
      <c r="G4368" t="s">
        <v>20</v>
      </c>
      <c r="H4368" t="s">
        <v>423</v>
      </c>
      <c r="I4368">
        <v>4.54</v>
      </c>
      <c r="J4368">
        <v>2</v>
      </c>
      <c r="K4368">
        <v>1.65</v>
      </c>
    </row>
    <row r="4369" spans="1:11" ht="16.5" x14ac:dyDescent="0.3">
      <c r="A4369" s="1">
        <v>42444</v>
      </c>
      <c r="B4369" s="5">
        <f>YEAR(Table1[[#This Row],[Order Date]])</f>
        <v>2016</v>
      </c>
      <c r="C4369" s="5">
        <f>MONTH(Table1[[#This Row],[Order Date]])</f>
        <v>3</v>
      </c>
      <c r="D4369" t="s">
        <v>1446</v>
      </c>
      <c r="E4369" t="s">
        <v>27</v>
      </c>
      <c r="F4369" t="s">
        <v>34</v>
      </c>
      <c r="G4369" t="s">
        <v>35</v>
      </c>
      <c r="H4369" t="s">
        <v>2045</v>
      </c>
      <c r="I4369">
        <v>1352.03</v>
      </c>
      <c r="J4369">
        <v>4</v>
      </c>
      <c r="K4369">
        <v>84.5</v>
      </c>
    </row>
    <row r="4370" spans="1:11" ht="16.5" x14ac:dyDescent="0.3">
      <c r="A4370" s="1">
        <v>42444</v>
      </c>
      <c r="B4370" s="5">
        <f>YEAR(Table1[[#This Row],[Order Date]])</f>
        <v>2016</v>
      </c>
      <c r="C4370" s="5">
        <f>MONTH(Table1[[#This Row],[Order Date]])</f>
        <v>3</v>
      </c>
      <c r="D4370" t="s">
        <v>2259</v>
      </c>
      <c r="E4370" t="s">
        <v>329</v>
      </c>
      <c r="F4370" t="s">
        <v>11</v>
      </c>
      <c r="G4370" t="s">
        <v>12</v>
      </c>
      <c r="H4370" t="s">
        <v>1765</v>
      </c>
      <c r="I4370">
        <v>319.76</v>
      </c>
      <c r="J4370">
        <v>14</v>
      </c>
      <c r="K4370">
        <v>147.09</v>
      </c>
    </row>
    <row r="4371" spans="1:11" ht="16.5" x14ac:dyDescent="0.3">
      <c r="A4371" s="1">
        <v>42444</v>
      </c>
      <c r="B4371" s="5">
        <f>YEAR(Table1[[#This Row],[Order Date]])</f>
        <v>2016</v>
      </c>
      <c r="C4371" s="5">
        <f>MONTH(Table1[[#This Row],[Order Date]])</f>
        <v>3</v>
      </c>
      <c r="D4371" t="s">
        <v>2259</v>
      </c>
      <c r="E4371" t="s">
        <v>329</v>
      </c>
      <c r="F4371" t="s">
        <v>11</v>
      </c>
      <c r="G4371" t="s">
        <v>12</v>
      </c>
      <c r="H4371" t="s">
        <v>1765</v>
      </c>
      <c r="I4371">
        <v>45.68</v>
      </c>
      <c r="J4371">
        <v>2</v>
      </c>
      <c r="K4371">
        <v>21.01</v>
      </c>
    </row>
    <row r="4372" spans="1:11" ht="16.5" x14ac:dyDescent="0.3">
      <c r="A4372" s="1">
        <v>42444</v>
      </c>
      <c r="B4372" s="5">
        <f>YEAR(Table1[[#This Row],[Order Date]])</f>
        <v>2016</v>
      </c>
      <c r="C4372" s="5">
        <f>MONTH(Table1[[#This Row],[Order Date]])</f>
        <v>3</v>
      </c>
      <c r="D4372" t="s">
        <v>578</v>
      </c>
      <c r="E4372" t="s">
        <v>10</v>
      </c>
      <c r="F4372" t="s">
        <v>34</v>
      </c>
      <c r="G4372" t="s">
        <v>35</v>
      </c>
      <c r="H4372" t="s">
        <v>231</v>
      </c>
      <c r="I4372">
        <v>528.42999999999995</v>
      </c>
      <c r="J4372">
        <v>5</v>
      </c>
      <c r="K4372">
        <v>-143.43</v>
      </c>
    </row>
    <row r="4373" spans="1:11" ht="16.5" x14ac:dyDescent="0.3">
      <c r="A4373" s="1">
        <v>42444</v>
      </c>
      <c r="B4373" s="5">
        <f>YEAR(Table1[[#This Row],[Order Date]])</f>
        <v>2016</v>
      </c>
      <c r="C4373" s="5">
        <f>MONTH(Table1[[#This Row],[Order Date]])</f>
        <v>3</v>
      </c>
      <c r="D4373" t="s">
        <v>578</v>
      </c>
      <c r="E4373" t="s">
        <v>10</v>
      </c>
      <c r="F4373" t="s">
        <v>11</v>
      </c>
      <c r="G4373" t="s">
        <v>20</v>
      </c>
      <c r="H4373" t="s">
        <v>744</v>
      </c>
      <c r="I4373">
        <v>22.39</v>
      </c>
      <c r="J4373">
        <v>7</v>
      </c>
      <c r="K4373">
        <v>-35.82</v>
      </c>
    </row>
    <row r="4374" spans="1:11" ht="16.5" x14ac:dyDescent="0.3">
      <c r="A4374" s="1">
        <v>42446</v>
      </c>
      <c r="B4374" s="5">
        <f>YEAR(Table1[[#This Row],[Order Date]])</f>
        <v>2016</v>
      </c>
      <c r="C4374" s="5">
        <f>MONTH(Table1[[#This Row],[Order Date]])</f>
        <v>3</v>
      </c>
      <c r="D4374" t="s">
        <v>1122</v>
      </c>
      <c r="E4374" t="s">
        <v>434</v>
      </c>
      <c r="F4374" t="s">
        <v>11</v>
      </c>
      <c r="G4374" t="s">
        <v>24</v>
      </c>
      <c r="H4374" t="s">
        <v>260</v>
      </c>
      <c r="I4374">
        <v>39.68</v>
      </c>
      <c r="J4374">
        <v>2</v>
      </c>
      <c r="K4374">
        <v>10.32</v>
      </c>
    </row>
    <row r="4375" spans="1:11" ht="16.5" x14ac:dyDescent="0.3">
      <c r="A4375" s="1">
        <v>42446</v>
      </c>
      <c r="B4375" s="5">
        <f>YEAR(Table1[[#This Row],[Order Date]])</f>
        <v>2016</v>
      </c>
      <c r="C4375" s="5">
        <f>MONTH(Table1[[#This Row],[Order Date]])</f>
        <v>3</v>
      </c>
      <c r="D4375" t="s">
        <v>372</v>
      </c>
      <c r="E4375" t="s">
        <v>59</v>
      </c>
      <c r="F4375" t="s">
        <v>39</v>
      </c>
      <c r="G4375" t="s">
        <v>40</v>
      </c>
      <c r="H4375" t="s">
        <v>1537</v>
      </c>
      <c r="I4375">
        <v>129.97999999999999</v>
      </c>
      <c r="J4375">
        <v>2</v>
      </c>
      <c r="K4375">
        <v>62.39</v>
      </c>
    </row>
    <row r="4376" spans="1:11" ht="16.5" x14ac:dyDescent="0.3">
      <c r="A4376" s="1">
        <v>42446</v>
      </c>
      <c r="B4376" s="5">
        <f>YEAR(Table1[[#This Row],[Order Date]])</f>
        <v>2016</v>
      </c>
      <c r="C4376" s="5">
        <f>MONTH(Table1[[#This Row],[Order Date]])</f>
        <v>3</v>
      </c>
      <c r="D4376" t="s">
        <v>372</v>
      </c>
      <c r="E4376" t="s">
        <v>59</v>
      </c>
      <c r="F4376" t="s">
        <v>11</v>
      </c>
      <c r="G4376" t="s">
        <v>20</v>
      </c>
      <c r="H4376" t="s">
        <v>1567</v>
      </c>
      <c r="I4376">
        <v>32.54</v>
      </c>
      <c r="J4376">
        <v>2</v>
      </c>
      <c r="K4376">
        <v>15.94</v>
      </c>
    </row>
    <row r="4377" spans="1:11" ht="16.5" x14ac:dyDescent="0.3">
      <c r="A4377" s="1">
        <v>42446</v>
      </c>
      <c r="B4377" s="5">
        <f>YEAR(Table1[[#This Row],[Order Date]])</f>
        <v>2016</v>
      </c>
      <c r="C4377" s="5">
        <f>MONTH(Table1[[#This Row],[Order Date]])</f>
        <v>3</v>
      </c>
      <c r="D4377" t="s">
        <v>1074</v>
      </c>
      <c r="E4377" t="s">
        <v>531</v>
      </c>
      <c r="F4377" t="s">
        <v>11</v>
      </c>
      <c r="G4377" t="s">
        <v>63</v>
      </c>
      <c r="H4377" t="s">
        <v>2264</v>
      </c>
      <c r="I4377">
        <v>199.9</v>
      </c>
      <c r="J4377">
        <v>5</v>
      </c>
      <c r="K4377">
        <v>89.96</v>
      </c>
    </row>
    <row r="4378" spans="1:11" ht="16.5" x14ac:dyDescent="0.3">
      <c r="A4378" s="1">
        <v>42446</v>
      </c>
      <c r="B4378" s="5">
        <f>YEAR(Table1[[#This Row],[Order Date]])</f>
        <v>2016</v>
      </c>
      <c r="C4378" s="5">
        <f>MONTH(Table1[[#This Row],[Order Date]])</f>
        <v>3</v>
      </c>
      <c r="D4378" t="s">
        <v>1074</v>
      </c>
      <c r="E4378" t="s">
        <v>531</v>
      </c>
      <c r="F4378" t="s">
        <v>11</v>
      </c>
      <c r="G4378" t="s">
        <v>92</v>
      </c>
      <c r="H4378" t="s">
        <v>755</v>
      </c>
      <c r="I4378">
        <v>901.95</v>
      </c>
      <c r="J4378">
        <v>3</v>
      </c>
      <c r="K4378">
        <v>297.64</v>
      </c>
    </row>
    <row r="4379" spans="1:11" ht="16.5" x14ac:dyDescent="0.3">
      <c r="A4379" s="1">
        <v>42446</v>
      </c>
      <c r="B4379" s="5">
        <f>YEAR(Table1[[#This Row],[Order Date]])</f>
        <v>2016</v>
      </c>
      <c r="C4379" s="5">
        <f>MONTH(Table1[[#This Row],[Order Date]])</f>
        <v>3</v>
      </c>
      <c r="D4379" t="s">
        <v>1074</v>
      </c>
      <c r="E4379" t="s">
        <v>531</v>
      </c>
      <c r="F4379" t="s">
        <v>34</v>
      </c>
      <c r="G4379" t="s">
        <v>47</v>
      </c>
      <c r="H4379" t="s">
        <v>670</v>
      </c>
      <c r="I4379">
        <v>971.5</v>
      </c>
      <c r="J4379">
        <v>5</v>
      </c>
      <c r="K4379">
        <v>252.59</v>
      </c>
    </row>
    <row r="4380" spans="1:11" ht="16.5" x14ac:dyDescent="0.3">
      <c r="A4380" s="1">
        <v>42446</v>
      </c>
      <c r="B4380" s="5">
        <f>YEAR(Table1[[#This Row],[Order Date]])</f>
        <v>2016</v>
      </c>
      <c r="C4380" s="5">
        <f>MONTH(Table1[[#This Row],[Order Date]])</f>
        <v>3</v>
      </c>
      <c r="D4380" t="s">
        <v>1474</v>
      </c>
      <c r="E4380" t="s">
        <v>27</v>
      </c>
      <c r="F4380" t="s">
        <v>39</v>
      </c>
      <c r="G4380" t="s">
        <v>40</v>
      </c>
      <c r="H4380" t="s">
        <v>1925</v>
      </c>
      <c r="I4380">
        <v>84.78</v>
      </c>
      <c r="J4380">
        <v>2</v>
      </c>
      <c r="K4380">
        <v>-20.14</v>
      </c>
    </row>
    <row r="4381" spans="1:11" ht="16.5" x14ac:dyDescent="0.3">
      <c r="A4381" s="1">
        <v>42447</v>
      </c>
      <c r="B4381" s="5">
        <f>YEAR(Table1[[#This Row],[Order Date]])</f>
        <v>2016</v>
      </c>
      <c r="C4381" s="5">
        <f>MONTH(Table1[[#This Row],[Order Date]])</f>
        <v>3</v>
      </c>
      <c r="D4381" t="s">
        <v>2071</v>
      </c>
      <c r="E4381" t="s">
        <v>120</v>
      </c>
      <c r="F4381" t="s">
        <v>34</v>
      </c>
      <c r="G4381" t="s">
        <v>145</v>
      </c>
      <c r="H4381" t="s">
        <v>1195</v>
      </c>
      <c r="I4381">
        <v>189.88</v>
      </c>
      <c r="J4381">
        <v>3</v>
      </c>
      <c r="K4381">
        <v>-94.94</v>
      </c>
    </row>
    <row r="4382" spans="1:11" ht="16.5" x14ac:dyDescent="0.3">
      <c r="A4382" s="1">
        <v>42447</v>
      </c>
      <c r="B4382" s="5">
        <f>YEAR(Table1[[#This Row],[Order Date]])</f>
        <v>2016</v>
      </c>
      <c r="C4382" s="5">
        <f>MONTH(Table1[[#This Row],[Order Date]])</f>
        <v>3</v>
      </c>
      <c r="D4382" t="s">
        <v>227</v>
      </c>
      <c r="E4382" t="s">
        <v>120</v>
      </c>
      <c r="F4382" t="s">
        <v>11</v>
      </c>
      <c r="G4382" t="s">
        <v>92</v>
      </c>
      <c r="H4382" t="s">
        <v>1056</v>
      </c>
      <c r="I4382">
        <v>871.8</v>
      </c>
      <c r="J4382">
        <v>3</v>
      </c>
      <c r="K4382">
        <v>87.18</v>
      </c>
    </row>
    <row r="4383" spans="1:11" ht="16.5" x14ac:dyDescent="0.3">
      <c r="A4383" s="1">
        <v>42448</v>
      </c>
      <c r="B4383" s="5">
        <f>YEAR(Table1[[#This Row],[Order Date]])</f>
        <v>2016</v>
      </c>
      <c r="C4383" s="5">
        <f>MONTH(Table1[[#This Row],[Order Date]])</f>
        <v>3</v>
      </c>
      <c r="D4383" t="s">
        <v>774</v>
      </c>
      <c r="E4383" t="s">
        <v>278</v>
      </c>
      <c r="F4383" t="s">
        <v>34</v>
      </c>
      <c r="G4383" t="s">
        <v>74</v>
      </c>
      <c r="H4383" t="s">
        <v>2465</v>
      </c>
      <c r="I4383">
        <v>72.290000000000006</v>
      </c>
      <c r="J4383">
        <v>1</v>
      </c>
      <c r="K4383">
        <v>-98.8</v>
      </c>
    </row>
    <row r="4384" spans="1:11" ht="16.5" x14ac:dyDescent="0.3">
      <c r="A4384" s="1">
        <v>42448</v>
      </c>
      <c r="B4384" s="5">
        <f>YEAR(Table1[[#This Row],[Order Date]])</f>
        <v>2016</v>
      </c>
      <c r="C4384" s="5">
        <f>MONTH(Table1[[#This Row],[Order Date]])</f>
        <v>3</v>
      </c>
      <c r="D4384" t="s">
        <v>2466</v>
      </c>
      <c r="E4384" t="s">
        <v>149</v>
      </c>
      <c r="F4384" t="s">
        <v>34</v>
      </c>
      <c r="G4384" t="s">
        <v>47</v>
      </c>
      <c r="H4384" t="s">
        <v>553</v>
      </c>
      <c r="I4384">
        <v>14.98</v>
      </c>
      <c r="J4384">
        <v>1</v>
      </c>
      <c r="K4384">
        <v>6.89</v>
      </c>
    </row>
    <row r="4385" spans="1:11" ht="16.5" x14ac:dyDescent="0.3">
      <c r="A4385" s="1">
        <v>42448</v>
      </c>
      <c r="B4385" s="5">
        <f>YEAR(Table1[[#This Row],[Order Date]])</f>
        <v>2016</v>
      </c>
      <c r="C4385" s="5">
        <f>MONTH(Table1[[#This Row],[Order Date]])</f>
        <v>3</v>
      </c>
      <c r="D4385" t="s">
        <v>2466</v>
      </c>
      <c r="E4385" t="s">
        <v>149</v>
      </c>
      <c r="F4385" t="s">
        <v>34</v>
      </c>
      <c r="G4385" t="s">
        <v>47</v>
      </c>
      <c r="H4385" t="s">
        <v>214</v>
      </c>
      <c r="I4385">
        <v>20.32</v>
      </c>
      <c r="J4385">
        <v>4</v>
      </c>
      <c r="K4385">
        <v>6.91</v>
      </c>
    </row>
    <row r="4386" spans="1:11" ht="16.5" x14ac:dyDescent="0.3">
      <c r="A4386" s="1">
        <v>42448</v>
      </c>
      <c r="B4386" s="5">
        <f>YEAR(Table1[[#This Row],[Order Date]])</f>
        <v>2016</v>
      </c>
      <c r="C4386" s="5">
        <f>MONTH(Table1[[#This Row],[Order Date]])</f>
        <v>3</v>
      </c>
      <c r="D4386" t="s">
        <v>1186</v>
      </c>
      <c r="E4386" t="s">
        <v>120</v>
      </c>
      <c r="F4386" t="s">
        <v>11</v>
      </c>
      <c r="G4386" t="s">
        <v>20</v>
      </c>
      <c r="H4386" t="s">
        <v>2399</v>
      </c>
      <c r="I4386">
        <v>31.09</v>
      </c>
      <c r="J4386">
        <v>3</v>
      </c>
      <c r="K4386">
        <v>-20.72</v>
      </c>
    </row>
    <row r="4387" spans="1:11" ht="16.5" x14ac:dyDescent="0.3">
      <c r="A4387" s="1">
        <v>42449</v>
      </c>
      <c r="B4387" s="5">
        <f>YEAR(Table1[[#This Row],[Order Date]])</f>
        <v>2016</v>
      </c>
      <c r="C4387" s="5">
        <f>MONTH(Table1[[#This Row],[Order Date]])</f>
        <v>3</v>
      </c>
      <c r="D4387" t="s">
        <v>1459</v>
      </c>
      <c r="E4387" t="s">
        <v>91</v>
      </c>
      <c r="F4387" t="s">
        <v>39</v>
      </c>
      <c r="G4387" t="s">
        <v>40</v>
      </c>
      <c r="H4387" t="s">
        <v>1925</v>
      </c>
      <c r="I4387">
        <v>84.78</v>
      </c>
      <c r="J4387">
        <v>2</v>
      </c>
      <c r="K4387">
        <v>-20.14</v>
      </c>
    </row>
    <row r="4388" spans="1:11" ht="16.5" x14ac:dyDescent="0.3">
      <c r="A4388" s="1">
        <v>42449</v>
      </c>
      <c r="B4388" s="5">
        <f>YEAR(Table1[[#This Row],[Order Date]])</f>
        <v>2016</v>
      </c>
      <c r="C4388" s="5">
        <f>MONTH(Table1[[#This Row],[Order Date]])</f>
        <v>3</v>
      </c>
      <c r="D4388" t="s">
        <v>1459</v>
      </c>
      <c r="E4388" t="s">
        <v>91</v>
      </c>
      <c r="F4388" t="s">
        <v>11</v>
      </c>
      <c r="G4388" t="s">
        <v>12</v>
      </c>
      <c r="H4388" t="s">
        <v>28</v>
      </c>
      <c r="I4388">
        <v>20.74</v>
      </c>
      <c r="J4388">
        <v>4</v>
      </c>
      <c r="K4388">
        <v>7.26</v>
      </c>
    </row>
    <row r="4389" spans="1:11" ht="16.5" x14ac:dyDescent="0.3">
      <c r="A4389" s="1">
        <v>42449</v>
      </c>
      <c r="B4389" s="5">
        <f>YEAR(Table1[[#This Row],[Order Date]])</f>
        <v>2016</v>
      </c>
      <c r="C4389" s="5">
        <f>MONTH(Table1[[#This Row],[Order Date]])</f>
        <v>3</v>
      </c>
      <c r="D4389" t="s">
        <v>1459</v>
      </c>
      <c r="E4389" t="s">
        <v>91</v>
      </c>
      <c r="F4389" t="s">
        <v>11</v>
      </c>
      <c r="G4389" t="s">
        <v>20</v>
      </c>
      <c r="H4389" t="s">
        <v>984</v>
      </c>
      <c r="I4389">
        <v>16.82</v>
      </c>
      <c r="J4389">
        <v>3</v>
      </c>
      <c r="K4389">
        <v>-12.9</v>
      </c>
    </row>
    <row r="4390" spans="1:11" ht="16.5" x14ac:dyDescent="0.3">
      <c r="A4390" s="1">
        <v>42449</v>
      </c>
      <c r="B4390" s="5">
        <f>YEAR(Table1[[#This Row],[Order Date]])</f>
        <v>2016</v>
      </c>
      <c r="C4390" s="5">
        <f>MONTH(Table1[[#This Row],[Order Date]])</f>
        <v>3</v>
      </c>
      <c r="D4390" t="s">
        <v>1459</v>
      </c>
      <c r="E4390" t="s">
        <v>91</v>
      </c>
      <c r="F4390" t="s">
        <v>11</v>
      </c>
      <c r="G4390" t="s">
        <v>12</v>
      </c>
      <c r="H4390" t="s">
        <v>2086</v>
      </c>
      <c r="I4390">
        <v>10.37</v>
      </c>
      <c r="J4390">
        <v>2</v>
      </c>
      <c r="K4390">
        <v>3.63</v>
      </c>
    </row>
    <row r="4391" spans="1:11" ht="16.5" x14ac:dyDescent="0.3">
      <c r="A4391" s="1">
        <v>42449</v>
      </c>
      <c r="B4391" s="5">
        <f>YEAR(Table1[[#This Row],[Order Date]])</f>
        <v>2016</v>
      </c>
      <c r="C4391" s="5">
        <f>MONTH(Table1[[#This Row],[Order Date]])</f>
        <v>3</v>
      </c>
      <c r="D4391" t="s">
        <v>1625</v>
      </c>
      <c r="E4391" t="s">
        <v>15</v>
      </c>
      <c r="F4391" t="s">
        <v>39</v>
      </c>
      <c r="G4391" t="s">
        <v>40</v>
      </c>
      <c r="H4391" t="s">
        <v>2467</v>
      </c>
      <c r="I4391">
        <v>11.99</v>
      </c>
      <c r="J4391">
        <v>1</v>
      </c>
      <c r="K4391">
        <v>0.9</v>
      </c>
    </row>
    <row r="4392" spans="1:11" ht="16.5" x14ac:dyDescent="0.3">
      <c r="A4392" s="1">
        <v>42449</v>
      </c>
      <c r="B4392" s="5">
        <f>YEAR(Table1[[#This Row],[Order Date]])</f>
        <v>2016</v>
      </c>
      <c r="C4392" s="5">
        <f>MONTH(Table1[[#This Row],[Order Date]])</f>
        <v>3</v>
      </c>
      <c r="D4392" t="s">
        <v>2011</v>
      </c>
      <c r="E4392" t="s">
        <v>186</v>
      </c>
      <c r="F4392" t="s">
        <v>34</v>
      </c>
      <c r="G4392" t="s">
        <v>145</v>
      </c>
      <c r="H4392" t="s">
        <v>2066</v>
      </c>
      <c r="I4392">
        <v>697.16</v>
      </c>
      <c r="J4392">
        <v>4</v>
      </c>
      <c r="K4392">
        <v>146.4</v>
      </c>
    </row>
    <row r="4393" spans="1:11" ht="16.5" x14ac:dyDescent="0.3">
      <c r="A4393" s="1">
        <v>42449</v>
      </c>
      <c r="B4393" s="5">
        <f>YEAR(Table1[[#This Row],[Order Date]])</f>
        <v>2016</v>
      </c>
      <c r="C4393" s="5">
        <f>MONTH(Table1[[#This Row],[Order Date]])</f>
        <v>3</v>
      </c>
      <c r="D4393" t="s">
        <v>558</v>
      </c>
      <c r="E4393" t="s">
        <v>329</v>
      </c>
      <c r="F4393" t="s">
        <v>34</v>
      </c>
      <c r="G4393" t="s">
        <v>47</v>
      </c>
      <c r="H4393" t="s">
        <v>1107</v>
      </c>
      <c r="I4393">
        <v>86.45</v>
      </c>
      <c r="J4393">
        <v>7</v>
      </c>
      <c r="K4393">
        <v>38.04</v>
      </c>
    </row>
    <row r="4394" spans="1:11" ht="16.5" x14ac:dyDescent="0.3">
      <c r="A4394" s="1">
        <v>42450</v>
      </c>
      <c r="B4394" s="5">
        <f>YEAR(Table1[[#This Row],[Order Date]])</f>
        <v>2016</v>
      </c>
      <c r="C4394" s="5">
        <f>MONTH(Table1[[#This Row],[Order Date]])</f>
        <v>3</v>
      </c>
      <c r="D4394" t="s">
        <v>1254</v>
      </c>
      <c r="E4394" t="s">
        <v>15</v>
      </c>
      <c r="F4394" t="s">
        <v>11</v>
      </c>
      <c r="G4394" t="s">
        <v>20</v>
      </c>
      <c r="H4394" t="s">
        <v>2468</v>
      </c>
      <c r="I4394">
        <v>3.17</v>
      </c>
      <c r="J4394">
        <v>2</v>
      </c>
      <c r="K4394">
        <v>-4.75</v>
      </c>
    </row>
    <row r="4395" spans="1:11" ht="16.5" x14ac:dyDescent="0.3">
      <c r="A4395" s="1">
        <v>42450</v>
      </c>
      <c r="B4395" s="5">
        <f>YEAR(Table1[[#This Row],[Order Date]])</f>
        <v>2016</v>
      </c>
      <c r="C4395" s="5">
        <f>MONTH(Table1[[#This Row],[Order Date]])</f>
        <v>3</v>
      </c>
      <c r="D4395" t="s">
        <v>1254</v>
      </c>
      <c r="E4395" t="s">
        <v>15</v>
      </c>
      <c r="F4395" t="s">
        <v>34</v>
      </c>
      <c r="G4395" t="s">
        <v>35</v>
      </c>
      <c r="H4395" t="s">
        <v>1597</v>
      </c>
      <c r="I4395">
        <v>528.42999999999995</v>
      </c>
      <c r="J4395">
        <v>5</v>
      </c>
      <c r="K4395">
        <v>0</v>
      </c>
    </row>
    <row r="4396" spans="1:11" ht="16.5" x14ac:dyDescent="0.3">
      <c r="A4396" s="1">
        <v>42450</v>
      </c>
      <c r="B4396" s="5">
        <f>YEAR(Table1[[#This Row],[Order Date]])</f>
        <v>2016</v>
      </c>
      <c r="C4396" s="5">
        <f>MONTH(Table1[[#This Row],[Order Date]])</f>
        <v>3</v>
      </c>
      <c r="D4396" t="s">
        <v>1254</v>
      </c>
      <c r="E4396" t="s">
        <v>15</v>
      </c>
      <c r="F4396" t="s">
        <v>11</v>
      </c>
      <c r="G4396" t="s">
        <v>24</v>
      </c>
      <c r="H4396" t="s">
        <v>2469</v>
      </c>
      <c r="I4396">
        <v>13.39</v>
      </c>
      <c r="J4396">
        <v>3</v>
      </c>
      <c r="K4396">
        <v>1.51</v>
      </c>
    </row>
    <row r="4397" spans="1:11" ht="16.5" x14ac:dyDescent="0.3">
      <c r="A4397" s="1">
        <v>42450</v>
      </c>
      <c r="B4397" s="5">
        <f>YEAR(Table1[[#This Row],[Order Date]])</f>
        <v>2016</v>
      </c>
      <c r="C4397" s="5">
        <f>MONTH(Table1[[#This Row],[Order Date]])</f>
        <v>3</v>
      </c>
      <c r="D4397" t="s">
        <v>1414</v>
      </c>
      <c r="E4397" t="s">
        <v>10</v>
      </c>
      <c r="F4397" t="s">
        <v>34</v>
      </c>
      <c r="G4397" t="s">
        <v>145</v>
      </c>
      <c r="H4397" t="s">
        <v>1002</v>
      </c>
      <c r="I4397">
        <v>99.37</v>
      </c>
      <c r="J4397">
        <v>2</v>
      </c>
      <c r="K4397">
        <v>-1.42</v>
      </c>
    </row>
    <row r="4398" spans="1:11" ht="16.5" x14ac:dyDescent="0.3">
      <c r="A4398" s="1">
        <v>42450</v>
      </c>
      <c r="B4398" s="5">
        <f>YEAR(Table1[[#This Row],[Order Date]])</f>
        <v>2016</v>
      </c>
      <c r="C4398" s="5">
        <f>MONTH(Table1[[#This Row],[Order Date]])</f>
        <v>3</v>
      </c>
      <c r="D4398" t="s">
        <v>1414</v>
      </c>
      <c r="E4398" t="s">
        <v>10</v>
      </c>
      <c r="F4398" t="s">
        <v>11</v>
      </c>
      <c r="G4398" t="s">
        <v>24</v>
      </c>
      <c r="H4398" t="s">
        <v>541</v>
      </c>
      <c r="I4398">
        <v>1.34</v>
      </c>
      <c r="J4398">
        <v>1</v>
      </c>
      <c r="K4398">
        <v>0.5</v>
      </c>
    </row>
    <row r="4399" spans="1:11" ht="16.5" x14ac:dyDescent="0.3">
      <c r="A4399" s="1">
        <v>42451</v>
      </c>
      <c r="B4399" s="5">
        <f>YEAR(Table1[[#This Row],[Order Date]])</f>
        <v>2016</v>
      </c>
      <c r="C4399" s="5">
        <f>MONTH(Table1[[#This Row],[Order Date]])</f>
        <v>3</v>
      </c>
      <c r="D4399" t="s">
        <v>1151</v>
      </c>
      <c r="E4399" t="s">
        <v>126</v>
      </c>
      <c r="F4399" t="s">
        <v>39</v>
      </c>
      <c r="G4399" t="s">
        <v>52</v>
      </c>
      <c r="H4399" t="s">
        <v>656</v>
      </c>
      <c r="I4399">
        <v>58.58</v>
      </c>
      <c r="J4399">
        <v>2</v>
      </c>
      <c r="K4399">
        <v>19.329999999999998</v>
      </c>
    </row>
    <row r="4400" spans="1:11" ht="16.5" x14ac:dyDescent="0.3">
      <c r="A4400" s="1">
        <v>42451</v>
      </c>
      <c r="B4400" s="5">
        <f>YEAR(Table1[[#This Row],[Order Date]])</f>
        <v>2016</v>
      </c>
      <c r="C4400" s="5">
        <f>MONTH(Table1[[#This Row],[Order Date]])</f>
        <v>3</v>
      </c>
      <c r="D4400" t="s">
        <v>1251</v>
      </c>
      <c r="E4400" t="s">
        <v>164</v>
      </c>
      <c r="F4400" t="s">
        <v>34</v>
      </c>
      <c r="G4400" t="s">
        <v>35</v>
      </c>
      <c r="H4400" t="s">
        <v>1575</v>
      </c>
      <c r="I4400">
        <v>167.89</v>
      </c>
      <c r="J4400">
        <v>7</v>
      </c>
      <c r="K4400">
        <v>14.69</v>
      </c>
    </row>
    <row r="4401" spans="1:11" ht="16.5" x14ac:dyDescent="0.3">
      <c r="A4401" s="1">
        <v>42453</v>
      </c>
      <c r="B4401" s="5">
        <f>YEAR(Table1[[#This Row],[Order Date]])</f>
        <v>2016</v>
      </c>
      <c r="C4401" s="5">
        <f>MONTH(Table1[[#This Row],[Order Date]])</f>
        <v>3</v>
      </c>
      <c r="D4401" t="s">
        <v>2265</v>
      </c>
      <c r="E4401" t="s">
        <v>91</v>
      </c>
      <c r="F4401" t="s">
        <v>39</v>
      </c>
      <c r="G4401" t="s">
        <v>40</v>
      </c>
      <c r="H4401" t="s">
        <v>1114</v>
      </c>
      <c r="I4401">
        <v>403.17</v>
      </c>
      <c r="J4401">
        <v>4</v>
      </c>
      <c r="K4401">
        <v>25.2</v>
      </c>
    </row>
    <row r="4402" spans="1:11" ht="16.5" x14ac:dyDescent="0.3">
      <c r="A4402" s="1">
        <v>42453</v>
      </c>
      <c r="B4402" s="5">
        <f>YEAR(Table1[[#This Row],[Order Date]])</f>
        <v>2016</v>
      </c>
      <c r="C4402" s="5">
        <f>MONTH(Table1[[#This Row],[Order Date]])</f>
        <v>3</v>
      </c>
      <c r="D4402" t="s">
        <v>1359</v>
      </c>
      <c r="E4402" t="s">
        <v>129</v>
      </c>
      <c r="F4402" t="s">
        <v>11</v>
      </c>
      <c r="G4402" t="s">
        <v>12</v>
      </c>
      <c r="H4402" t="s">
        <v>2470</v>
      </c>
      <c r="I4402">
        <v>22.48</v>
      </c>
      <c r="J4402">
        <v>1</v>
      </c>
      <c r="K4402">
        <v>10.34</v>
      </c>
    </row>
    <row r="4403" spans="1:11" ht="16.5" x14ac:dyDescent="0.3">
      <c r="A4403" s="1">
        <v>42453</v>
      </c>
      <c r="B4403" s="5">
        <f>YEAR(Table1[[#This Row],[Order Date]])</f>
        <v>2016</v>
      </c>
      <c r="C4403" s="5">
        <f>MONTH(Table1[[#This Row],[Order Date]])</f>
        <v>3</v>
      </c>
      <c r="D4403" t="s">
        <v>907</v>
      </c>
      <c r="E4403" t="s">
        <v>78</v>
      </c>
      <c r="F4403" t="s">
        <v>34</v>
      </c>
      <c r="G4403" t="s">
        <v>74</v>
      </c>
      <c r="H4403" t="s">
        <v>2093</v>
      </c>
      <c r="I4403">
        <v>301.47000000000003</v>
      </c>
      <c r="J4403">
        <v>3</v>
      </c>
      <c r="K4403">
        <v>-241.18</v>
      </c>
    </row>
    <row r="4404" spans="1:11" ht="16.5" x14ac:dyDescent="0.3">
      <c r="A4404" s="1">
        <v>42453</v>
      </c>
      <c r="B4404" s="5">
        <f>YEAR(Table1[[#This Row],[Order Date]])</f>
        <v>2016</v>
      </c>
      <c r="C4404" s="5">
        <f>MONTH(Table1[[#This Row],[Order Date]])</f>
        <v>3</v>
      </c>
      <c r="D4404" t="s">
        <v>907</v>
      </c>
      <c r="E4404" t="s">
        <v>78</v>
      </c>
      <c r="F4404" t="s">
        <v>11</v>
      </c>
      <c r="G4404" t="s">
        <v>24</v>
      </c>
      <c r="H4404" t="s">
        <v>877</v>
      </c>
      <c r="I4404">
        <v>18.66</v>
      </c>
      <c r="J4404">
        <v>2</v>
      </c>
      <c r="K4404">
        <v>1.63</v>
      </c>
    </row>
    <row r="4405" spans="1:11" ht="16.5" x14ac:dyDescent="0.3">
      <c r="A4405" s="1">
        <v>42454</v>
      </c>
      <c r="B4405" s="5">
        <f>YEAR(Table1[[#This Row],[Order Date]])</f>
        <v>2016</v>
      </c>
      <c r="C4405" s="5">
        <f>MONTH(Table1[[#This Row],[Order Date]])</f>
        <v>3</v>
      </c>
      <c r="D4405" t="s">
        <v>853</v>
      </c>
      <c r="E4405" t="s">
        <v>840</v>
      </c>
      <c r="F4405" t="s">
        <v>39</v>
      </c>
      <c r="G4405" t="s">
        <v>52</v>
      </c>
      <c r="H4405" t="s">
        <v>1628</v>
      </c>
      <c r="I4405">
        <v>1287.45</v>
      </c>
      <c r="J4405">
        <v>5</v>
      </c>
      <c r="K4405">
        <v>244.62</v>
      </c>
    </row>
    <row r="4406" spans="1:11" ht="16.5" x14ac:dyDescent="0.3">
      <c r="A4406" s="1">
        <v>42454</v>
      </c>
      <c r="B4406" s="5">
        <f>YEAR(Table1[[#This Row],[Order Date]])</f>
        <v>2016</v>
      </c>
      <c r="C4406" s="5">
        <f>MONTH(Table1[[#This Row],[Order Date]])</f>
        <v>3</v>
      </c>
      <c r="D4406" t="s">
        <v>389</v>
      </c>
      <c r="E4406" t="s">
        <v>149</v>
      </c>
      <c r="F4406" t="s">
        <v>11</v>
      </c>
      <c r="G4406" t="s">
        <v>24</v>
      </c>
      <c r="H4406" t="s">
        <v>449</v>
      </c>
      <c r="I4406">
        <v>59.52</v>
      </c>
      <c r="J4406">
        <v>3</v>
      </c>
      <c r="K4406">
        <v>17.86</v>
      </c>
    </row>
    <row r="4407" spans="1:11" ht="16.5" x14ac:dyDescent="0.3">
      <c r="A4407" s="1">
        <v>42455</v>
      </c>
      <c r="B4407" s="5">
        <f>YEAR(Table1[[#This Row],[Order Date]])</f>
        <v>2016</v>
      </c>
      <c r="C4407" s="5">
        <f>MONTH(Table1[[#This Row],[Order Date]])</f>
        <v>3</v>
      </c>
      <c r="D4407" t="s">
        <v>1463</v>
      </c>
      <c r="E4407" t="s">
        <v>149</v>
      </c>
      <c r="F4407" t="s">
        <v>11</v>
      </c>
      <c r="G4407" t="s">
        <v>18</v>
      </c>
      <c r="H4407" t="s">
        <v>908</v>
      </c>
      <c r="I4407">
        <v>459.95</v>
      </c>
      <c r="J4407">
        <v>5</v>
      </c>
      <c r="K4407">
        <v>18.399999999999999</v>
      </c>
    </row>
    <row r="4408" spans="1:11" ht="16.5" x14ac:dyDescent="0.3">
      <c r="A4408" s="1">
        <v>42455</v>
      </c>
      <c r="B4408" s="5">
        <f>YEAR(Table1[[#This Row],[Order Date]])</f>
        <v>2016</v>
      </c>
      <c r="C4408" s="5">
        <f>MONTH(Table1[[#This Row],[Order Date]])</f>
        <v>3</v>
      </c>
      <c r="D4408" t="s">
        <v>1968</v>
      </c>
      <c r="E4408" t="s">
        <v>245</v>
      </c>
      <c r="F4408" t="s">
        <v>11</v>
      </c>
      <c r="G4408" t="s">
        <v>18</v>
      </c>
      <c r="H4408" t="s">
        <v>1956</v>
      </c>
      <c r="I4408">
        <v>67.64</v>
      </c>
      <c r="J4408">
        <v>5</v>
      </c>
      <c r="K4408">
        <v>5.92</v>
      </c>
    </row>
    <row r="4409" spans="1:11" ht="16.5" x14ac:dyDescent="0.3">
      <c r="A4409" s="1">
        <v>42455</v>
      </c>
      <c r="B4409" s="5">
        <f>YEAR(Table1[[#This Row],[Order Date]])</f>
        <v>2016</v>
      </c>
      <c r="C4409" s="5">
        <f>MONTH(Table1[[#This Row],[Order Date]])</f>
        <v>3</v>
      </c>
      <c r="D4409" t="s">
        <v>1968</v>
      </c>
      <c r="E4409" t="s">
        <v>245</v>
      </c>
      <c r="F4409" t="s">
        <v>39</v>
      </c>
      <c r="G4409" t="s">
        <v>52</v>
      </c>
      <c r="H4409" t="s">
        <v>1008</v>
      </c>
      <c r="I4409">
        <v>119.98</v>
      </c>
      <c r="J4409">
        <v>3</v>
      </c>
      <c r="K4409">
        <v>-18</v>
      </c>
    </row>
    <row r="4410" spans="1:11" ht="16.5" x14ac:dyDescent="0.3">
      <c r="A4410" s="1">
        <v>42455</v>
      </c>
      <c r="B4410" s="5">
        <f>YEAR(Table1[[#This Row],[Order Date]])</f>
        <v>2016</v>
      </c>
      <c r="C4410" s="5">
        <f>MONTH(Table1[[#This Row],[Order Date]])</f>
        <v>3</v>
      </c>
      <c r="D4410" t="s">
        <v>107</v>
      </c>
      <c r="E4410" t="s">
        <v>510</v>
      </c>
      <c r="F4410" t="s">
        <v>11</v>
      </c>
      <c r="G4410" t="s">
        <v>12</v>
      </c>
      <c r="H4410" t="s">
        <v>1418</v>
      </c>
      <c r="I4410">
        <v>17.64</v>
      </c>
      <c r="J4410">
        <v>3</v>
      </c>
      <c r="K4410">
        <v>8.64</v>
      </c>
    </row>
    <row r="4411" spans="1:11" ht="16.5" x14ac:dyDescent="0.3">
      <c r="A4411" s="1">
        <v>42455</v>
      </c>
      <c r="B4411" s="5">
        <f>YEAR(Table1[[#This Row],[Order Date]])</f>
        <v>2016</v>
      </c>
      <c r="C4411" s="5">
        <f>MONTH(Table1[[#This Row],[Order Date]])</f>
        <v>3</v>
      </c>
      <c r="D4411" t="s">
        <v>107</v>
      </c>
      <c r="E4411" t="s">
        <v>510</v>
      </c>
      <c r="F4411" t="s">
        <v>11</v>
      </c>
      <c r="G4411" t="s">
        <v>20</v>
      </c>
      <c r="H4411" t="s">
        <v>1185</v>
      </c>
      <c r="I4411">
        <v>17.04</v>
      </c>
      <c r="J4411">
        <v>3</v>
      </c>
      <c r="K4411">
        <v>5.54</v>
      </c>
    </row>
    <row r="4412" spans="1:11" ht="16.5" x14ac:dyDescent="0.3">
      <c r="A4412" s="1">
        <v>42456</v>
      </c>
      <c r="B4412" s="5">
        <f>YEAR(Table1[[#This Row],[Order Date]])</f>
        <v>2016</v>
      </c>
      <c r="C4412" s="5">
        <f>MONTH(Table1[[#This Row],[Order Date]])</f>
        <v>3</v>
      </c>
      <c r="D4412" t="s">
        <v>589</v>
      </c>
      <c r="E4412" t="s">
        <v>30</v>
      </c>
      <c r="F4412" t="s">
        <v>34</v>
      </c>
      <c r="G4412" t="s">
        <v>47</v>
      </c>
      <c r="H4412" t="s">
        <v>2448</v>
      </c>
      <c r="I4412">
        <v>20.239999999999998</v>
      </c>
      <c r="J4412">
        <v>1</v>
      </c>
      <c r="K4412">
        <v>8.6999999999999993</v>
      </c>
    </row>
    <row r="4413" spans="1:11" ht="16.5" x14ac:dyDescent="0.3">
      <c r="A4413" s="1">
        <v>42456</v>
      </c>
      <c r="B4413" s="5">
        <f>YEAR(Table1[[#This Row],[Order Date]])</f>
        <v>2016</v>
      </c>
      <c r="C4413" s="5">
        <f>MONTH(Table1[[#This Row],[Order Date]])</f>
        <v>3</v>
      </c>
      <c r="D4413" t="s">
        <v>589</v>
      </c>
      <c r="E4413" t="s">
        <v>30</v>
      </c>
      <c r="F4413" t="s">
        <v>34</v>
      </c>
      <c r="G4413" t="s">
        <v>47</v>
      </c>
      <c r="H4413" t="s">
        <v>2471</v>
      </c>
      <c r="I4413">
        <v>39.92</v>
      </c>
      <c r="J4413">
        <v>4</v>
      </c>
      <c r="K4413">
        <v>11.18</v>
      </c>
    </row>
    <row r="4414" spans="1:11" ht="16.5" x14ac:dyDescent="0.3">
      <c r="A4414" s="1">
        <v>42456</v>
      </c>
      <c r="B4414" s="5">
        <f>YEAR(Table1[[#This Row],[Order Date]])</f>
        <v>2016</v>
      </c>
      <c r="C4414" s="5">
        <f>MONTH(Table1[[#This Row],[Order Date]])</f>
        <v>3</v>
      </c>
      <c r="D4414" t="s">
        <v>589</v>
      </c>
      <c r="E4414" t="s">
        <v>30</v>
      </c>
      <c r="F4414" t="s">
        <v>11</v>
      </c>
      <c r="G4414" t="s">
        <v>20</v>
      </c>
      <c r="H4414" t="s">
        <v>1567</v>
      </c>
      <c r="I4414">
        <v>32.54</v>
      </c>
      <c r="J4414">
        <v>2</v>
      </c>
      <c r="K4414">
        <v>15.94</v>
      </c>
    </row>
    <row r="4415" spans="1:11" ht="16.5" x14ac:dyDescent="0.3">
      <c r="A4415" s="1">
        <v>42457</v>
      </c>
      <c r="B4415" s="5">
        <f>YEAR(Table1[[#This Row],[Order Date]])</f>
        <v>2016</v>
      </c>
      <c r="C4415" s="5">
        <f>MONTH(Table1[[#This Row],[Order Date]])</f>
        <v>3</v>
      </c>
      <c r="D4415" t="s">
        <v>1033</v>
      </c>
      <c r="E4415" t="s">
        <v>55</v>
      </c>
      <c r="F4415" t="s">
        <v>11</v>
      </c>
      <c r="G4415" t="s">
        <v>18</v>
      </c>
      <c r="H4415" t="s">
        <v>2317</v>
      </c>
      <c r="I4415">
        <v>31.4</v>
      </c>
      <c r="J4415">
        <v>2</v>
      </c>
      <c r="K4415">
        <v>7.85</v>
      </c>
    </row>
    <row r="4416" spans="1:11" ht="16.5" x14ac:dyDescent="0.3">
      <c r="A4416" s="1">
        <v>42457</v>
      </c>
      <c r="B4416" s="5">
        <f>YEAR(Table1[[#This Row],[Order Date]])</f>
        <v>2016</v>
      </c>
      <c r="C4416" s="5">
        <f>MONTH(Table1[[#This Row],[Order Date]])</f>
        <v>3</v>
      </c>
      <c r="D4416" t="s">
        <v>1271</v>
      </c>
      <c r="E4416" t="s">
        <v>27</v>
      </c>
      <c r="F4416" t="s">
        <v>11</v>
      </c>
      <c r="G4416" t="s">
        <v>18</v>
      </c>
      <c r="H4416" t="s">
        <v>1756</v>
      </c>
      <c r="I4416">
        <v>87.92</v>
      </c>
      <c r="J4416">
        <v>4</v>
      </c>
      <c r="K4416">
        <v>0.88</v>
      </c>
    </row>
    <row r="4417" spans="1:11" ht="16.5" x14ac:dyDescent="0.3">
      <c r="A4417" s="1">
        <v>42457</v>
      </c>
      <c r="B4417" s="5">
        <f>YEAR(Table1[[#This Row],[Order Date]])</f>
        <v>2016</v>
      </c>
      <c r="C4417" s="5">
        <f>MONTH(Table1[[#This Row],[Order Date]])</f>
        <v>3</v>
      </c>
      <c r="D4417" t="s">
        <v>1271</v>
      </c>
      <c r="E4417" t="s">
        <v>27</v>
      </c>
      <c r="F4417" t="s">
        <v>11</v>
      </c>
      <c r="G4417" t="s">
        <v>12</v>
      </c>
      <c r="H4417" t="s">
        <v>1848</v>
      </c>
      <c r="I4417">
        <v>5.98</v>
      </c>
      <c r="J4417">
        <v>1</v>
      </c>
      <c r="K4417">
        <v>2.93</v>
      </c>
    </row>
    <row r="4418" spans="1:11" ht="16.5" x14ac:dyDescent="0.3">
      <c r="A4418" s="1">
        <v>42458</v>
      </c>
      <c r="B4418" s="5">
        <f>YEAR(Table1[[#This Row],[Order Date]])</f>
        <v>2016</v>
      </c>
      <c r="C4418" s="5">
        <f>MONTH(Table1[[#This Row],[Order Date]])</f>
        <v>3</v>
      </c>
      <c r="D4418" t="s">
        <v>32</v>
      </c>
      <c r="E4418" t="s">
        <v>15</v>
      </c>
      <c r="F4418" t="s">
        <v>11</v>
      </c>
      <c r="G4418" t="s">
        <v>12</v>
      </c>
      <c r="H4418" t="s">
        <v>1832</v>
      </c>
      <c r="I4418">
        <v>45.53</v>
      </c>
      <c r="J4418">
        <v>3</v>
      </c>
      <c r="K4418">
        <v>15.93</v>
      </c>
    </row>
    <row r="4419" spans="1:11" ht="16.5" x14ac:dyDescent="0.3">
      <c r="A4419" s="1">
        <v>42458</v>
      </c>
      <c r="B4419" s="5">
        <f>YEAR(Table1[[#This Row],[Order Date]])</f>
        <v>2016</v>
      </c>
      <c r="C4419" s="5">
        <f>MONTH(Table1[[#This Row],[Order Date]])</f>
        <v>3</v>
      </c>
      <c r="D4419" t="s">
        <v>32</v>
      </c>
      <c r="E4419" t="s">
        <v>15</v>
      </c>
      <c r="F4419" t="s">
        <v>34</v>
      </c>
      <c r="G4419" t="s">
        <v>35</v>
      </c>
      <c r="H4419" t="s">
        <v>430</v>
      </c>
      <c r="I4419">
        <v>844.12</v>
      </c>
      <c r="J4419">
        <v>6</v>
      </c>
      <c r="K4419">
        <v>-36.18</v>
      </c>
    </row>
    <row r="4420" spans="1:11" ht="16.5" x14ac:dyDescent="0.3">
      <c r="A4420" s="1">
        <v>42458</v>
      </c>
      <c r="B4420" s="5">
        <f>YEAR(Table1[[#This Row],[Order Date]])</f>
        <v>2016</v>
      </c>
      <c r="C4420" s="5">
        <f>MONTH(Table1[[#This Row],[Order Date]])</f>
        <v>3</v>
      </c>
      <c r="D4420" t="s">
        <v>32</v>
      </c>
      <c r="E4420" t="s">
        <v>15</v>
      </c>
      <c r="F4420" t="s">
        <v>39</v>
      </c>
      <c r="G4420" t="s">
        <v>40</v>
      </c>
      <c r="H4420" t="s">
        <v>2342</v>
      </c>
      <c r="I4420">
        <v>812.74</v>
      </c>
      <c r="J4420">
        <v>8</v>
      </c>
      <c r="K4420">
        <v>60.96</v>
      </c>
    </row>
    <row r="4421" spans="1:11" ht="16.5" x14ac:dyDescent="0.3">
      <c r="A4421" s="1">
        <v>42458</v>
      </c>
      <c r="B4421" s="5">
        <f>YEAR(Table1[[#This Row],[Order Date]])</f>
        <v>2016</v>
      </c>
      <c r="C4421" s="5">
        <f>MONTH(Table1[[#This Row],[Order Date]])</f>
        <v>3</v>
      </c>
      <c r="D4421" t="s">
        <v>2472</v>
      </c>
      <c r="E4421" t="s">
        <v>149</v>
      </c>
      <c r="F4421" t="s">
        <v>11</v>
      </c>
      <c r="G4421" t="s">
        <v>12</v>
      </c>
      <c r="H4421" t="s">
        <v>196</v>
      </c>
      <c r="I4421">
        <v>13.48</v>
      </c>
      <c r="J4421">
        <v>2</v>
      </c>
      <c r="K4421">
        <v>6.74</v>
      </c>
    </row>
    <row r="4422" spans="1:11" ht="16.5" x14ac:dyDescent="0.3">
      <c r="A4422" s="1">
        <v>42458</v>
      </c>
      <c r="B4422" s="5">
        <f>YEAR(Table1[[#This Row],[Order Date]])</f>
        <v>2016</v>
      </c>
      <c r="C4422" s="5">
        <f>MONTH(Table1[[#This Row],[Order Date]])</f>
        <v>3</v>
      </c>
      <c r="D4422" t="s">
        <v>2472</v>
      </c>
      <c r="E4422" t="s">
        <v>149</v>
      </c>
      <c r="F4422" t="s">
        <v>11</v>
      </c>
      <c r="G4422" t="s">
        <v>20</v>
      </c>
      <c r="H4422" t="s">
        <v>49</v>
      </c>
      <c r="I4422">
        <v>29.8</v>
      </c>
      <c r="J4422">
        <v>5</v>
      </c>
      <c r="K4422">
        <v>9.31</v>
      </c>
    </row>
    <row r="4423" spans="1:11" ht="16.5" x14ac:dyDescent="0.3">
      <c r="A4423" s="1">
        <v>42458</v>
      </c>
      <c r="B4423" s="5">
        <f>YEAR(Table1[[#This Row],[Order Date]])</f>
        <v>2016</v>
      </c>
      <c r="C4423" s="5">
        <f>MONTH(Table1[[#This Row],[Order Date]])</f>
        <v>3</v>
      </c>
      <c r="D4423" t="s">
        <v>2472</v>
      </c>
      <c r="E4423" t="s">
        <v>149</v>
      </c>
      <c r="F4423" t="s">
        <v>34</v>
      </c>
      <c r="G4423" t="s">
        <v>47</v>
      </c>
      <c r="H4423" t="s">
        <v>2153</v>
      </c>
      <c r="I4423">
        <v>414</v>
      </c>
      <c r="J4423">
        <v>8</v>
      </c>
      <c r="K4423">
        <v>124.2</v>
      </c>
    </row>
    <row r="4424" spans="1:11" ht="16.5" x14ac:dyDescent="0.3">
      <c r="A4424" s="1">
        <v>42458</v>
      </c>
      <c r="B4424" s="5">
        <f>YEAR(Table1[[#This Row],[Order Date]])</f>
        <v>2016</v>
      </c>
      <c r="C4424" s="5">
        <f>MONTH(Table1[[#This Row],[Order Date]])</f>
        <v>3</v>
      </c>
      <c r="D4424" t="s">
        <v>2472</v>
      </c>
      <c r="E4424" t="s">
        <v>149</v>
      </c>
      <c r="F4424" t="s">
        <v>11</v>
      </c>
      <c r="G4424" t="s">
        <v>20</v>
      </c>
      <c r="H4424" t="s">
        <v>222</v>
      </c>
      <c r="I4424">
        <v>41.33</v>
      </c>
      <c r="J4424">
        <v>7</v>
      </c>
      <c r="K4424">
        <v>14.98</v>
      </c>
    </row>
    <row r="4425" spans="1:11" ht="16.5" x14ac:dyDescent="0.3">
      <c r="A4425" s="1">
        <v>42458</v>
      </c>
      <c r="B4425" s="5">
        <f>YEAR(Table1[[#This Row],[Order Date]])</f>
        <v>2016</v>
      </c>
      <c r="C4425" s="5">
        <f>MONTH(Table1[[#This Row],[Order Date]])</f>
        <v>3</v>
      </c>
      <c r="D4425" t="s">
        <v>208</v>
      </c>
      <c r="E4425" t="s">
        <v>78</v>
      </c>
      <c r="F4425" t="s">
        <v>34</v>
      </c>
      <c r="G4425" t="s">
        <v>74</v>
      </c>
      <c r="H4425" t="s">
        <v>1637</v>
      </c>
      <c r="I4425">
        <v>299.98</v>
      </c>
      <c r="J4425">
        <v>5</v>
      </c>
      <c r="K4425">
        <v>-167.99</v>
      </c>
    </row>
    <row r="4426" spans="1:11" ht="16.5" x14ac:dyDescent="0.3">
      <c r="A4426" s="1">
        <v>42458</v>
      </c>
      <c r="B4426" s="5">
        <f>YEAR(Table1[[#This Row],[Order Date]])</f>
        <v>2016</v>
      </c>
      <c r="C4426" s="5">
        <f>MONTH(Table1[[#This Row],[Order Date]])</f>
        <v>3</v>
      </c>
      <c r="D4426" t="s">
        <v>208</v>
      </c>
      <c r="E4426" t="s">
        <v>78</v>
      </c>
      <c r="F4426" t="s">
        <v>39</v>
      </c>
      <c r="G4426" t="s">
        <v>40</v>
      </c>
      <c r="H4426" t="s">
        <v>2473</v>
      </c>
      <c r="I4426">
        <v>158.38</v>
      </c>
      <c r="J4426">
        <v>4</v>
      </c>
      <c r="K4426">
        <v>-36.950000000000003</v>
      </c>
    </row>
    <row r="4427" spans="1:11" ht="16.5" x14ac:dyDescent="0.3">
      <c r="A4427" s="1">
        <v>42459</v>
      </c>
      <c r="B4427" s="5">
        <f>YEAR(Table1[[#This Row],[Order Date]])</f>
        <v>2016</v>
      </c>
      <c r="C4427" s="5">
        <f>MONTH(Table1[[#This Row],[Order Date]])</f>
        <v>3</v>
      </c>
      <c r="D4427" t="s">
        <v>1744</v>
      </c>
      <c r="E4427" t="s">
        <v>613</v>
      </c>
      <c r="F4427" t="s">
        <v>11</v>
      </c>
      <c r="G4427" t="s">
        <v>12</v>
      </c>
      <c r="H4427" t="s">
        <v>2116</v>
      </c>
      <c r="I4427">
        <v>11.34</v>
      </c>
      <c r="J4427">
        <v>1</v>
      </c>
      <c r="K4427">
        <v>5.56</v>
      </c>
    </row>
    <row r="4428" spans="1:11" ht="16.5" x14ac:dyDescent="0.3">
      <c r="A4428" s="1">
        <v>42460</v>
      </c>
      <c r="B4428" s="5">
        <f>YEAR(Table1[[#This Row],[Order Date]])</f>
        <v>2016</v>
      </c>
      <c r="C4428" s="5">
        <f>MONTH(Table1[[#This Row],[Order Date]])</f>
        <v>3</v>
      </c>
      <c r="D4428" t="s">
        <v>791</v>
      </c>
      <c r="E4428" t="s">
        <v>23</v>
      </c>
      <c r="F4428" t="s">
        <v>39</v>
      </c>
      <c r="G4428" t="s">
        <v>40</v>
      </c>
      <c r="H4428" t="s">
        <v>2364</v>
      </c>
      <c r="I4428">
        <v>280.77999999999997</v>
      </c>
      <c r="J4428">
        <v>3</v>
      </c>
      <c r="K4428">
        <v>-60.84</v>
      </c>
    </row>
    <row r="4429" spans="1:11" ht="16.5" x14ac:dyDescent="0.3">
      <c r="A4429" s="1">
        <v>42460</v>
      </c>
      <c r="B4429" s="5">
        <f>YEAR(Table1[[#This Row],[Order Date]])</f>
        <v>2016</v>
      </c>
      <c r="C4429" s="5">
        <f>MONTH(Table1[[#This Row],[Order Date]])</f>
        <v>3</v>
      </c>
      <c r="D4429" t="s">
        <v>791</v>
      </c>
      <c r="E4429" t="s">
        <v>23</v>
      </c>
      <c r="F4429" t="s">
        <v>39</v>
      </c>
      <c r="G4429" t="s">
        <v>52</v>
      </c>
      <c r="H4429" t="s">
        <v>1992</v>
      </c>
      <c r="I4429">
        <v>31.98</v>
      </c>
      <c r="J4429">
        <v>2</v>
      </c>
      <c r="K4429">
        <v>1.2</v>
      </c>
    </row>
    <row r="4430" spans="1:11" ht="16.5" x14ac:dyDescent="0.3">
      <c r="A4430" s="1">
        <v>42460</v>
      </c>
      <c r="B4430" s="5">
        <f>YEAR(Table1[[#This Row],[Order Date]])</f>
        <v>2016</v>
      </c>
      <c r="C4430" s="5">
        <f>MONTH(Table1[[#This Row],[Order Date]])</f>
        <v>3</v>
      </c>
      <c r="D4430" t="s">
        <v>83</v>
      </c>
      <c r="E4430" t="s">
        <v>149</v>
      </c>
      <c r="F4430" t="s">
        <v>34</v>
      </c>
      <c r="G4430" t="s">
        <v>35</v>
      </c>
      <c r="H4430" t="s">
        <v>1066</v>
      </c>
      <c r="I4430">
        <v>328</v>
      </c>
      <c r="J4430">
        <v>6</v>
      </c>
      <c r="K4430">
        <v>54.67</v>
      </c>
    </row>
    <row r="4431" spans="1:11" ht="16.5" x14ac:dyDescent="0.3">
      <c r="A4431" s="1">
        <v>42461</v>
      </c>
      <c r="B4431" s="5">
        <f>YEAR(Table1[[#This Row],[Order Date]])</f>
        <v>2016</v>
      </c>
      <c r="C4431" s="5">
        <f>MONTH(Table1[[#This Row],[Order Date]])</f>
        <v>4</v>
      </c>
      <c r="D4431" t="s">
        <v>2474</v>
      </c>
      <c r="E4431" t="s">
        <v>149</v>
      </c>
      <c r="F4431" t="s">
        <v>11</v>
      </c>
      <c r="G4431" t="s">
        <v>24</v>
      </c>
      <c r="H4431" t="s">
        <v>260</v>
      </c>
      <c r="I4431">
        <v>59.52</v>
      </c>
      <c r="J4431">
        <v>3</v>
      </c>
      <c r="K4431">
        <v>15.48</v>
      </c>
    </row>
    <row r="4432" spans="1:11" ht="16.5" x14ac:dyDescent="0.3">
      <c r="A4432" s="1">
        <v>42461</v>
      </c>
      <c r="B4432" s="5">
        <f>YEAR(Table1[[#This Row],[Order Date]])</f>
        <v>2016</v>
      </c>
      <c r="C4432" s="5">
        <f>MONTH(Table1[[#This Row],[Order Date]])</f>
        <v>4</v>
      </c>
      <c r="D4432" t="s">
        <v>2474</v>
      </c>
      <c r="E4432" t="s">
        <v>149</v>
      </c>
      <c r="F4432" t="s">
        <v>11</v>
      </c>
      <c r="G4432" t="s">
        <v>18</v>
      </c>
      <c r="H4432" t="s">
        <v>236</v>
      </c>
      <c r="I4432">
        <v>161.94</v>
      </c>
      <c r="J4432">
        <v>3</v>
      </c>
      <c r="K4432">
        <v>9.7200000000000006</v>
      </c>
    </row>
    <row r="4433" spans="1:11" ht="16.5" x14ac:dyDescent="0.3">
      <c r="A4433" s="1">
        <v>42461</v>
      </c>
      <c r="B4433" s="5">
        <f>YEAR(Table1[[#This Row],[Order Date]])</f>
        <v>2016</v>
      </c>
      <c r="C4433" s="5">
        <f>MONTH(Table1[[#This Row],[Order Date]])</f>
        <v>4</v>
      </c>
      <c r="D4433" t="s">
        <v>2474</v>
      </c>
      <c r="E4433" t="s">
        <v>149</v>
      </c>
      <c r="F4433" t="s">
        <v>11</v>
      </c>
      <c r="G4433" t="s">
        <v>24</v>
      </c>
      <c r="H4433" t="s">
        <v>805</v>
      </c>
      <c r="I4433">
        <v>263.88</v>
      </c>
      <c r="J4433">
        <v>6</v>
      </c>
      <c r="K4433">
        <v>71.25</v>
      </c>
    </row>
    <row r="4434" spans="1:11" ht="16.5" x14ac:dyDescent="0.3">
      <c r="A4434" s="1">
        <v>42461</v>
      </c>
      <c r="B4434" s="5">
        <f>YEAR(Table1[[#This Row],[Order Date]])</f>
        <v>2016</v>
      </c>
      <c r="C4434" s="5">
        <f>MONTH(Table1[[#This Row],[Order Date]])</f>
        <v>4</v>
      </c>
      <c r="D4434" t="s">
        <v>2474</v>
      </c>
      <c r="E4434" t="s">
        <v>149</v>
      </c>
      <c r="F4434" t="s">
        <v>11</v>
      </c>
      <c r="G4434" t="s">
        <v>24</v>
      </c>
      <c r="H4434" t="s">
        <v>1603</v>
      </c>
      <c r="I4434">
        <v>30.48</v>
      </c>
      <c r="J4434">
        <v>3</v>
      </c>
      <c r="K4434">
        <v>7.92</v>
      </c>
    </row>
    <row r="4435" spans="1:11" ht="16.5" x14ac:dyDescent="0.3">
      <c r="A4435" s="1">
        <v>42461</v>
      </c>
      <c r="B4435" s="5">
        <f>YEAR(Table1[[#This Row],[Order Date]])</f>
        <v>2016</v>
      </c>
      <c r="C4435" s="5">
        <f>MONTH(Table1[[#This Row],[Order Date]])</f>
        <v>4</v>
      </c>
      <c r="D4435" t="s">
        <v>2474</v>
      </c>
      <c r="E4435" t="s">
        <v>149</v>
      </c>
      <c r="F4435" t="s">
        <v>11</v>
      </c>
      <c r="G4435" t="s">
        <v>24</v>
      </c>
      <c r="H4435" t="s">
        <v>2475</v>
      </c>
      <c r="I4435">
        <v>9.84</v>
      </c>
      <c r="J4435">
        <v>3</v>
      </c>
      <c r="K4435">
        <v>2.85</v>
      </c>
    </row>
    <row r="4436" spans="1:11" ht="16.5" x14ac:dyDescent="0.3">
      <c r="A4436" s="1">
        <v>42461</v>
      </c>
      <c r="B4436" s="5">
        <f>YEAR(Table1[[#This Row],[Order Date]])</f>
        <v>2016</v>
      </c>
      <c r="C4436" s="5">
        <f>MONTH(Table1[[#This Row],[Order Date]])</f>
        <v>4</v>
      </c>
      <c r="D4436" t="s">
        <v>2474</v>
      </c>
      <c r="E4436" t="s">
        <v>149</v>
      </c>
      <c r="F4436" t="s">
        <v>39</v>
      </c>
      <c r="G4436" t="s">
        <v>40</v>
      </c>
      <c r="H4436" t="s">
        <v>2454</v>
      </c>
      <c r="I4436">
        <v>35.119999999999997</v>
      </c>
      <c r="J4436">
        <v>4</v>
      </c>
      <c r="K4436">
        <v>9.1300000000000008</v>
      </c>
    </row>
    <row r="4437" spans="1:11" ht="16.5" x14ac:dyDescent="0.3">
      <c r="A4437" s="1">
        <v>42461</v>
      </c>
      <c r="B4437" s="5">
        <f>YEAR(Table1[[#This Row],[Order Date]])</f>
        <v>2016</v>
      </c>
      <c r="C4437" s="5">
        <f>MONTH(Table1[[#This Row],[Order Date]])</f>
        <v>4</v>
      </c>
      <c r="D4437" t="s">
        <v>1035</v>
      </c>
      <c r="E4437" t="s">
        <v>95</v>
      </c>
      <c r="F4437" t="s">
        <v>11</v>
      </c>
      <c r="G4437" t="s">
        <v>43</v>
      </c>
      <c r="H4437" t="s">
        <v>160</v>
      </c>
      <c r="I4437">
        <v>31.56</v>
      </c>
      <c r="J4437">
        <v>5</v>
      </c>
      <c r="K4437">
        <v>9.86</v>
      </c>
    </row>
    <row r="4438" spans="1:11" ht="16.5" x14ac:dyDescent="0.3">
      <c r="A4438" s="1">
        <v>42461</v>
      </c>
      <c r="B4438" s="5">
        <f>YEAR(Table1[[#This Row],[Order Date]])</f>
        <v>2016</v>
      </c>
      <c r="C4438" s="5">
        <f>MONTH(Table1[[#This Row],[Order Date]])</f>
        <v>4</v>
      </c>
      <c r="D4438" t="s">
        <v>1035</v>
      </c>
      <c r="E4438" t="s">
        <v>95</v>
      </c>
      <c r="F4438" t="s">
        <v>11</v>
      </c>
      <c r="G4438" t="s">
        <v>92</v>
      </c>
      <c r="H4438" t="s">
        <v>1829</v>
      </c>
      <c r="I4438">
        <v>30.14</v>
      </c>
      <c r="J4438">
        <v>2</v>
      </c>
      <c r="K4438">
        <v>3.01</v>
      </c>
    </row>
    <row r="4439" spans="1:11" ht="16.5" x14ac:dyDescent="0.3">
      <c r="A4439" s="1">
        <v>42461</v>
      </c>
      <c r="B4439" s="5">
        <f>YEAR(Table1[[#This Row],[Order Date]])</f>
        <v>2016</v>
      </c>
      <c r="C4439" s="5">
        <f>MONTH(Table1[[#This Row],[Order Date]])</f>
        <v>4</v>
      </c>
      <c r="D4439" t="s">
        <v>2447</v>
      </c>
      <c r="E4439" t="s">
        <v>149</v>
      </c>
      <c r="F4439" t="s">
        <v>11</v>
      </c>
      <c r="G4439" t="s">
        <v>24</v>
      </c>
      <c r="H4439" t="s">
        <v>1358</v>
      </c>
      <c r="I4439">
        <v>88.04</v>
      </c>
      <c r="J4439">
        <v>4</v>
      </c>
      <c r="K4439">
        <v>22.89</v>
      </c>
    </row>
    <row r="4440" spans="1:11" ht="16.5" x14ac:dyDescent="0.3">
      <c r="A4440" s="1">
        <v>42461</v>
      </c>
      <c r="B4440" s="5">
        <f>YEAR(Table1[[#This Row],[Order Date]])</f>
        <v>2016</v>
      </c>
      <c r="C4440" s="5">
        <f>MONTH(Table1[[#This Row],[Order Date]])</f>
        <v>4</v>
      </c>
      <c r="D4440" t="s">
        <v>1760</v>
      </c>
      <c r="E4440" t="s">
        <v>149</v>
      </c>
      <c r="F4440" t="s">
        <v>11</v>
      </c>
      <c r="G4440" t="s">
        <v>16</v>
      </c>
      <c r="H4440" t="s">
        <v>2476</v>
      </c>
      <c r="I4440">
        <v>20.7</v>
      </c>
      <c r="J4440">
        <v>2</v>
      </c>
      <c r="K4440">
        <v>9.94</v>
      </c>
    </row>
    <row r="4441" spans="1:11" ht="16.5" x14ac:dyDescent="0.3">
      <c r="A4441" s="1">
        <v>42461</v>
      </c>
      <c r="B4441" s="5">
        <f>YEAR(Table1[[#This Row],[Order Date]])</f>
        <v>2016</v>
      </c>
      <c r="C4441" s="5">
        <f>MONTH(Table1[[#This Row],[Order Date]])</f>
        <v>4</v>
      </c>
      <c r="D4441" t="s">
        <v>1760</v>
      </c>
      <c r="E4441" t="s">
        <v>149</v>
      </c>
      <c r="F4441" t="s">
        <v>11</v>
      </c>
      <c r="G4441" t="s">
        <v>200</v>
      </c>
      <c r="H4441" t="s">
        <v>1292</v>
      </c>
      <c r="I4441">
        <v>10.95</v>
      </c>
      <c r="J4441">
        <v>3</v>
      </c>
      <c r="K4441">
        <v>3.29</v>
      </c>
    </row>
    <row r="4442" spans="1:11" ht="16.5" x14ac:dyDescent="0.3">
      <c r="A4442" s="1">
        <v>42461</v>
      </c>
      <c r="B4442" s="5">
        <f>YEAR(Table1[[#This Row],[Order Date]])</f>
        <v>2016</v>
      </c>
      <c r="C4442" s="5">
        <f>MONTH(Table1[[#This Row],[Order Date]])</f>
        <v>4</v>
      </c>
      <c r="D4442" t="s">
        <v>1760</v>
      </c>
      <c r="E4442" t="s">
        <v>149</v>
      </c>
      <c r="F4442" t="s">
        <v>11</v>
      </c>
      <c r="G4442" t="s">
        <v>20</v>
      </c>
      <c r="H4442" t="s">
        <v>1859</v>
      </c>
      <c r="I4442">
        <v>14.35</v>
      </c>
      <c r="J4442">
        <v>3</v>
      </c>
      <c r="K4442">
        <v>4.66</v>
      </c>
    </row>
    <row r="4443" spans="1:11" ht="16.5" x14ac:dyDescent="0.3">
      <c r="A4443" s="1">
        <v>42461</v>
      </c>
      <c r="B4443" s="5">
        <f>YEAR(Table1[[#This Row],[Order Date]])</f>
        <v>2016</v>
      </c>
      <c r="C4443" s="5">
        <f>MONTH(Table1[[#This Row],[Order Date]])</f>
        <v>4</v>
      </c>
      <c r="D4443" t="s">
        <v>1758</v>
      </c>
      <c r="E4443" t="s">
        <v>149</v>
      </c>
      <c r="F4443" t="s">
        <v>34</v>
      </c>
      <c r="G4443" t="s">
        <v>35</v>
      </c>
      <c r="H4443" t="s">
        <v>864</v>
      </c>
      <c r="I4443">
        <v>1317.49</v>
      </c>
      <c r="J4443">
        <v>6</v>
      </c>
      <c r="K4443">
        <v>292.77999999999997</v>
      </c>
    </row>
    <row r="4444" spans="1:11" ht="16.5" x14ac:dyDescent="0.3">
      <c r="A4444" s="1">
        <v>42461</v>
      </c>
      <c r="B4444" s="5">
        <f>YEAR(Table1[[#This Row],[Order Date]])</f>
        <v>2016</v>
      </c>
      <c r="C4444" s="5">
        <f>MONTH(Table1[[#This Row],[Order Date]])</f>
        <v>4</v>
      </c>
      <c r="D4444" t="s">
        <v>1758</v>
      </c>
      <c r="E4444" t="s">
        <v>149</v>
      </c>
      <c r="F4444" t="s">
        <v>11</v>
      </c>
      <c r="G4444" t="s">
        <v>200</v>
      </c>
      <c r="H4444" t="s">
        <v>807</v>
      </c>
      <c r="I4444">
        <v>63.84</v>
      </c>
      <c r="J4444">
        <v>8</v>
      </c>
      <c r="K4444">
        <v>18.510000000000002</v>
      </c>
    </row>
    <row r="4445" spans="1:11" ht="16.5" x14ac:dyDescent="0.3">
      <c r="A4445" s="1">
        <v>42461</v>
      </c>
      <c r="B4445" s="5">
        <f>YEAR(Table1[[#This Row],[Order Date]])</f>
        <v>2016</v>
      </c>
      <c r="C4445" s="5">
        <f>MONTH(Table1[[#This Row],[Order Date]])</f>
        <v>4</v>
      </c>
      <c r="D4445" t="s">
        <v>1758</v>
      </c>
      <c r="E4445" t="s">
        <v>149</v>
      </c>
      <c r="F4445" t="s">
        <v>11</v>
      </c>
      <c r="G4445" t="s">
        <v>20</v>
      </c>
      <c r="H4445" t="s">
        <v>451</v>
      </c>
      <c r="I4445">
        <v>3.59</v>
      </c>
      <c r="J4445">
        <v>1</v>
      </c>
      <c r="K4445">
        <v>1.1200000000000001</v>
      </c>
    </row>
    <row r="4446" spans="1:11" ht="16.5" x14ac:dyDescent="0.3">
      <c r="A4446" s="1">
        <v>42461</v>
      </c>
      <c r="B4446" s="5">
        <f>YEAR(Table1[[#This Row],[Order Date]])</f>
        <v>2016</v>
      </c>
      <c r="C4446" s="5">
        <f>MONTH(Table1[[#This Row],[Order Date]])</f>
        <v>4</v>
      </c>
      <c r="D4446" t="s">
        <v>1507</v>
      </c>
      <c r="E4446" t="s">
        <v>30</v>
      </c>
      <c r="F4446" t="s">
        <v>34</v>
      </c>
      <c r="G4446" t="s">
        <v>47</v>
      </c>
      <c r="H4446" t="s">
        <v>1155</v>
      </c>
      <c r="I4446">
        <v>7.04</v>
      </c>
      <c r="J4446">
        <v>4</v>
      </c>
      <c r="K4446">
        <v>3.1</v>
      </c>
    </row>
    <row r="4447" spans="1:11" ht="16.5" x14ac:dyDescent="0.3">
      <c r="A4447" s="1">
        <v>42461</v>
      </c>
      <c r="B4447" s="5">
        <f>YEAR(Table1[[#This Row],[Order Date]])</f>
        <v>2016</v>
      </c>
      <c r="C4447" s="5">
        <f>MONTH(Table1[[#This Row],[Order Date]])</f>
        <v>4</v>
      </c>
      <c r="D4447" t="s">
        <v>578</v>
      </c>
      <c r="E4447" t="s">
        <v>157</v>
      </c>
      <c r="F4447" t="s">
        <v>39</v>
      </c>
      <c r="G4447" t="s">
        <v>40</v>
      </c>
      <c r="H4447" t="s">
        <v>2430</v>
      </c>
      <c r="I4447">
        <v>12.99</v>
      </c>
      <c r="J4447">
        <v>1</v>
      </c>
      <c r="K4447">
        <v>0.26</v>
      </c>
    </row>
    <row r="4448" spans="1:11" ht="16.5" x14ac:dyDescent="0.3">
      <c r="A4448" s="1">
        <v>42462</v>
      </c>
      <c r="B4448" s="5">
        <f>YEAR(Table1[[#This Row],[Order Date]])</f>
        <v>2016</v>
      </c>
      <c r="C4448" s="5">
        <f>MONTH(Table1[[#This Row],[Order Date]])</f>
        <v>4</v>
      </c>
      <c r="D4448" t="s">
        <v>1766</v>
      </c>
      <c r="E4448" t="s">
        <v>157</v>
      </c>
      <c r="F4448" t="s">
        <v>34</v>
      </c>
      <c r="G4448" t="s">
        <v>35</v>
      </c>
      <c r="H4448" t="s">
        <v>1692</v>
      </c>
      <c r="I4448">
        <v>1454.9</v>
      </c>
      <c r="J4448">
        <v>5</v>
      </c>
      <c r="K4448">
        <v>378.27</v>
      </c>
    </row>
    <row r="4449" spans="1:11" ht="16.5" x14ac:dyDescent="0.3">
      <c r="A4449" s="1">
        <v>42463</v>
      </c>
      <c r="B4449" s="5">
        <f>YEAR(Table1[[#This Row],[Order Date]])</f>
        <v>2016</v>
      </c>
      <c r="C4449" s="5">
        <f>MONTH(Table1[[#This Row],[Order Date]])</f>
        <v>4</v>
      </c>
      <c r="D4449" t="s">
        <v>791</v>
      </c>
      <c r="E4449" t="s">
        <v>23</v>
      </c>
      <c r="F4449" t="s">
        <v>11</v>
      </c>
      <c r="G4449" t="s">
        <v>20</v>
      </c>
      <c r="H4449" t="s">
        <v>2022</v>
      </c>
      <c r="I4449">
        <v>99.85</v>
      </c>
      <c r="J4449">
        <v>9</v>
      </c>
      <c r="K4449">
        <v>-83.21</v>
      </c>
    </row>
    <row r="4450" spans="1:11" ht="16.5" x14ac:dyDescent="0.3">
      <c r="A4450" s="1">
        <v>42463</v>
      </c>
      <c r="B4450" s="5">
        <f>YEAR(Table1[[#This Row],[Order Date]])</f>
        <v>2016</v>
      </c>
      <c r="C4450" s="5">
        <f>MONTH(Table1[[#This Row],[Order Date]])</f>
        <v>4</v>
      </c>
      <c r="D4450" t="s">
        <v>1183</v>
      </c>
      <c r="E4450" t="s">
        <v>129</v>
      </c>
      <c r="F4450" t="s">
        <v>34</v>
      </c>
      <c r="G4450" t="s">
        <v>47</v>
      </c>
      <c r="H4450" t="s">
        <v>1905</v>
      </c>
      <c r="I4450">
        <v>71.12</v>
      </c>
      <c r="J4450">
        <v>4</v>
      </c>
      <c r="K4450">
        <v>22.05</v>
      </c>
    </row>
    <row r="4451" spans="1:11" ht="16.5" x14ac:dyDescent="0.3">
      <c r="A4451" s="1">
        <v>42463</v>
      </c>
      <c r="B4451" s="5">
        <f>YEAR(Table1[[#This Row],[Order Date]])</f>
        <v>2016</v>
      </c>
      <c r="C4451" s="5">
        <f>MONTH(Table1[[#This Row],[Order Date]])</f>
        <v>4</v>
      </c>
      <c r="D4451" t="s">
        <v>1183</v>
      </c>
      <c r="E4451" t="s">
        <v>129</v>
      </c>
      <c r="F4451" t="s">
        <v>39</v>
      </c>
      <c r="G4451" t="s">
        <v>40</v>
      </c>
      <c r="H4451" t="s">
        <v>1537</v>
      </c>
      <c r="I4451">
        <v>259.95999999999998</v>
      </c>
      <c r="J4451">
        <v>4</v>
      </c>
      <c r="K4451">
        <v>124.78</v>
      </c>
    </row>
    <row r="4452" spans="1:11" ht="16.5" x14ac:dyDescent="0.3">
      <c r="A4452" s="1">
        <v>42463</v>
      </c>
      <c r="B4452" s="5">
        <f>YEAR(Table1[[#This Row],[Order Date]])</f>
        <v>2016</v>
      </c>
      <c r="C4452" s="5">
        <f>MONTH(Table1[[#This Row],[Order Date]])</f>
        <v>4</v>
      </c>
      <c r="D4452" t="s">
        <v>215</v>
      </c>
      <c r="E4452" t="s">
        <v>10</v>
      </c>
      <c r="F4452" t="s">
        <v>11</v>
      </c>
      <c r="G4452" t="s">
        <v>12</v>
      </c>
      <c r="H4452" t="s">
        <v>2069</v>
      </c>
      <c r="I4452">
        <v>10.27</v>
      </c>
      <c r="J4452">
        <v>3</v>
      </c>
      <c r="K4452">
        <v>3.21</v>
      </c>
    </row>
    <row r="4453" spans="1:11" ht="16.5" x14ac:dyDescent="0.3">
      <c r="A4453" s="1">
        <v>42464</v>
      </c>
      <c r="B4453" s="5">
        <f>YEAR(Table1[[#This Row],[Order Date]])</f>
        <v>2016</v>
      </c>
      <c r="C4453" s="5">
        <f>MONTH(Table1[[#This Row],[Order Date]])</f>
        <v>4</v>
      </c>
      <c r="D4453" t="s">
        <v>32</v>
      </c>
      <c r="E4453" t="s">
        <v>55</v>
      </c>
      <c r="F4453" t="s">
        <v>39</v>
      </c>
      <c r="G4453" t="s">
        <v>40</v>
      </c>
      <c r="H4453" t="s">
        <v>2443</v>
      </c>
      <c r="I4453">
        <v>149.97</v>
      </c>
      <c r="J4453">
        <v>3</v>
      </c>
      <c r="K4453">
        <v>6</v>
      </c>
    </row>
    <row r="4454" spans="1:11" ht="16.5" x14ac:dyDescent="0.3">
      <c r="A4454" s="1">
        <v>42464</v>
      </c>
      <c r="B4454" s="5">
        <f>YEAR(Table1[[#This Row],[Order Date]])</f>
        <v>2016</v>
      </c>
      <c r="C4454" s="5">
        <f>MONTH(Table1[[#This Row],[Order Date]])</f>
        <v>4</v>
      </c>
      <c r="D4454" t="s">
        <v>32</v>
      </c>
      <c r="E4454" t="s">
        <v>55</v>
      </c>
      <c r="F4454" t="s">
        <v>11</v>
      </c>
      <c r="G4454" t="s">
        <v>12</v>
      </c>
      <c r="H4454" t="s">
        <v>1608</v>
      </c>
      <c r="I4454">
        <v>27.81</v>
      </c>
      <c r="J4454">
        <v>3</v>
      </c>
      <c r="K4454">
        <v>13.07</v>
      </c>
    </row>
    <row r="4455" spans="1:11" ht="16.5" x14ac:dyDescent="0.3">
      <c r="A4455" s="1">
        <v>42464</v>
      </c>
      <c r="B4455" s="5">
        <f>YEAR(Table1[[#This Row],[Order Date]])</f>
        <v>2016</v>
      </c>
      <c r="C4455" s="5">
        <f>MONTH(Table1[[#This Row],[Order Date]])</f>
        <v>4</v>
      </c>
      <c r="D4455" t="s">
        <v>702</v>
      </c>
      <c r="E4455" t="s">
        <v>149</v>
      </c>
      <c r="F4455" t="s">
        <v>11</v>
      </c>
      <c r="G4455" t="s">
        <v>20</v>
      </c>
      <c r="H4455" t="s">
        <v>1103</v>
      </c>
      <c r="I4455">
        <v>588.78</v>
      </c>
      <c r="J4455">
        <v>2</v>
      </c>
      <c r="K4455">
        <v>184</v>
      </c>
    </row>
    <row r="4456" spans="1:11" ht="16.5" x14ac:dyDescent="0.3">
      <c r="A4456" s="1">
        <v>42464</v>
      </c>
      <c r="B4456" s="5">
        <f>YEAR(Table1[[#This Row],[Order Date]])</f>
        <v>2016</v>
      </c>
      <c r="C4456" s="5">
        <f>MONTH(Table1[[#This Row],[Order Date]])</f>
        <v>4</v>
      </c>
      <c r="D4456" t="s">
        <v>917</v>
      </c>
      <c r="E4456" t="s">
        <v>149</v>
      </c>
      <c r="F4456" t="s">
        <v>34</v>
      </c>
      <c r="G4456" t="s">
        <v>47</v>
      </c>
      <c r="H4456" t="s">
        <v>654</v>
      </c>
      <c r="I4456">
        <v>82.64</v>
      </c>
      <c r="J4456">
        <v>2</v>
      </c>
      <c r="K4456">
        <v>7.44</v>
      </c>
    </row>
    <row r="4457" spans="1:11" ht="16.5" x14ac:dyDescent="0.3">
      <c r="A4457" s="1">
        <v>42464</v>
      </c>
      <c r="B4457" s="5">
        <f>YEAR(Table1[[#This Row],[Order Date]])</f>
        <v>2016</v>
      </c>
      <c r="C4457" s="5">
        <f>MONTH(Table1[[#This Row],[Order Date]])</f>
        <v>4</v>
      </c>
      <c r="D4457" t="s">
        <v>917</v>
      </c>
      <c r="E4457" t="s">
        <v>149</v>
      </c>
      <c r="F4457" t="s">
        <v>11</v>
      </c>
      <c r="G4457" t="s">
        <v>18</v>
      </c>
      <c r="H4457" t="s">
        <v>463</v>
      </c>
      <c r="I4457">
        <v>31.02</v>
      </c>
      <c r="J4457">
        <v>2</v>
      </c>
      <c r="K4457">
        <v>8.07</v>
      </c>
    </row>
    <row r="4458" spans="1:11" ht="16.5" x14ac:dyDescent="0.3">
      <c r="A4458" s="1">
        <v>42464</v>
      </c>
      <c r="B4458" s="5">
        <f>YEAR(Table1[[#This Row],[Order Date]])</f>
        <v>2016</v>
      </c>
      <c r="C4458" s="5">
        <f>MONTH(Table1[[#This Row],[Order Date]])</f>
        <v>4</v>
      </c>
      <c r="D4458" t="s">
        <v>917</v>
      </c>
      <c r="E4458" t="s">
        <v>149</v>
      </c>
      <c r="F4458" t="s">
        <v>39</v>
      </c>
      <c r="G4458" t="s">
        <v>52</v>
      </c>
      <c r="H4458" t="s">
        <v>1314</v>
      </c>
      <c r="I4458">
        <v>89.97</v>
      </c>
      <c r="J4458">
        <v>3</v>
      </c>
      <c r="K4458">
        <v>37.79</v>
      </c>
    </row>
    <row r="4459" spans="1:11" ht="16.5" x14ac:dyDescent="0.3">
      <c r="A4459" s="1">
        <v>42465</v>
      </c>
      <c r="B4459" s="5">
        <f>YEAR(Table1[[#This Row],[Order Date]])</f>
        <v>2016</v>
      </c>
      <c r="C4459" s="5">
        <f>MONTH(Table1[[#This Row],[Order Date]])</f>
        <v>4</v>
      </c>
      <c r="D4459" t="s">
        <v>512</v>
      </c>
      <c r="E4459" t="s">
        <v>10</v>
      </c>
      <c r="F4459" t="s">
        <v>11</v>
      </c>
      <c r="G4459" t="s">
        <v>18</v>
      </c>
      <c r="H4459" t="s">
        <v>623</v>
      </c>
      <c r="I4459">
        <v>158.37</v>
      </c>
      <c r="J4459">
        <v>7</v>
      </c>
      <c r="K4459">
        <v>13.86</v>
      </c>
    </row>
    <row r="4460" spans="1:11" ht="16.5" x14ac:dyDescent="0.3">
      <c r="A4460" s="1">
        <v>42465</v>
      </c>
      <c r="B4460" s="5">
        <f>YEAR(Table1[[#This Row],[Order Date]])</f>
        <v>2016</v>
      </c>
      <c r="C4460" s="5">
        <f>MONTH(Table1[[#This Row],[Order Date]])</f>
        <v>4</v>
      </c>
      <c r="D4460" t="s">
        <v>2079</v>
      </c>
      <c r="E4460" t="s">
        <v>23</v>
      </c>
      <c r="F4460" t="s">
        <v>39</v>
      </c>
      <c r="G4460" t="s">
        <v>40</v>
      </c>
      <c r="H4460" t="s">
        <v>2473</v>
      </c>
      <c r="I4460">
        <v>118.78</v>
      </c>
      <c r="J4460">
        <v>3</v>
      </c>
      <c r="K4460">
        <v>-27.72</v>
      </c>
    </row>
    <row r="4461" spans="1:11" ht="16.5" x14ac:dyDescent="0.3">
      <c r="A4461" s="1">
        <v>42465</v>
      </c>
      <c r="B4461" s="5">
        <f>YEAR(Table1[[#This Row],[Order Date]])</f>
        <v>2016</v>
      </c>
      <c r="C4461" s="5">
        <f>MONTH(Table1[[#This Row],[Order Date]])</f>
        <v>4</v>
      </c>
      <c r="D4461" t="s">
        <v>2079</v>
      </c>
      <c r="E4461" t="s">
        <v>23</v>
      </c>
      <c r="F4461" t="s">
        <v>11</v>
      </c>
      <c r="G4461" t="s">
        <v>200</v>
      </c>
      <c r="H4461" t="s">
        <v>1516</v>
      </c>
      <c r="I4461">
        <v>769.18</v>
      </c>
      <c r="J4461">
        <v>4</v>
      </c>
      <c r="K4461">
        <v>-163.44999999999999</v>
      </c>
    </row>
    <row r="4462" spans="1:11" ht="16.5" x14ac:dyDescent="0.3">
      <c r="A4462" s="1">
        <v>42466</v>
      </c>
      <c r="B4462" s="5">
        <f>YEAR(Table1[[#This Row],[Order Date]])</f>
        <v>2016</v>
      </c>
      <c r="C4462" s="5">
        <f>MONTH(Table1[[#This Row],[Order Date]])</f>
        <v>4</v>
      </c>
      <c r="D4462" t="s">
        <v>492</v>
      </c>
      <c r="E4462" t="s">
        <v>2322</v>
      </c>
      <c r="F4462" t="s">
        <v>39</v>
      </c>
      <c r="G4462" t="s">
        <v>40</v>
      </c>
      <c r="H4462" t="s">
        <v>1902</v>
      </c>
      <c r="I4462">
        <v>1294.75</v>
      </c>
      <c r="J4462">
        <v>5</v>
      </c>
      <c r="K4462">
        <v>336.64</v>
      </c>
    </row>
    <row r="4463" spans="1:11" ht="16.5" x14ac:dyDescent="0.3">
      <c r="A4463" s="1">
        <v>42467</v>
      </c>
      <c r="B4463" s="5">
        <f>YEAR(Table1[[#This Row],[Order Date]])</f>
        <v>2016</v>
      </c>
      <c r="C4463" s="5">
        <f>MONTH(Table1[[#This Row],[Order Date]])</f>
        <v>4</v>
      </c>
      <c r="D4463" t="s">
        <v>1638</v>
      </c>
      <c r="E4463" t="s">
        <v>27</v>
      </c>
      <c r="F4463" t="s">
        <v>39</v>
      </c>
      <c r="G4463" t="s">
        <v>603</v>
      </c>
      <c r="H4463" t="s">
        <v>1469</v>
      </c>
      <c r="I4463">
        <v>1199.98</v>
      </c>
      <c r="J4463">
        <v>3</v>
      </c>
      <c r="K4463">
        <v>374.99</v>
      </c>
    </row>
    <row r="4464" spans="1:11" ht="16.5" x14ac:dyDescent="0.3">
      <c r="A4464" s="1">
        <v>42467</v>
      </c>
      <c r="B4464" s="5">
        <f>YEAR(Table1[[#This Row],[Order Date]])</f>
        <v>2016</v>
      </c>
      <c r="C4464" s="5">
        <f>MONTH(Table1[[#This Row],[Order Date]])</f>
        <v>4</v>
      </c>
      <c r="D4464" t="s">
        <v>407</v>
      </c>
      <c r="E4464" t="s">
        <v>149</v>
      </c>
      <c r="F4464" t="s">
        <v>34</v>
      </c>
      <c r="G4464" t="s">
        <v>35</v>
      </c>
      <c r="H4464" t="s">
        <v>864</v>
      </c>
      <c r="I4464">
        <v>658.75</v>
      </c>
      <c r="J4464">
        <v>3</v>
      </c>
      <c r="K4464">
        <v>146.38999999999999</v>
      </c>
    </row>
    <row r="4465" spans="1:11" ht="16.5" x14ac:dyDescent="0.3">
      <c r="A4465" s="1">
        <v>42467</v>
      </c>
      <c r="B4465" s="5">
        <f>YEAR(Table1[[#This Row],[Order Date]])</f>
        <v>2016</v>
      </c>
      <c r="C4465" s="5">
        <f>MONTH(Table1[[#This Row],[Order Date]])</f>
        <v>4</v>
      </c>
      <c r="D4465" t="s">
        <v>1828</v>
      </c>
      <c r="E4465" t="s">
        <v>149</v>
      </c>
      <c r="F4465" t="s">
        <v>11</v>
      </c>
      <c r="G4465" t="s">
        <v>24</v>
      </c>
      <c r="H4465" t="s">
        <v>798</v>
      </c>
      <c r="I4465">
        <v>3.64</v>
      </c>
      <c r="J4465">
        <v>2</v>
      </c>
      <c r="K4465">
        <v>0.98</v>
      </c>
    </row>
    <row r="4466" spans="1:11" ht="16.5" x14ac:dyDescent="0.3">
      <c r="A4466" s="1">
        <v>42467</v>
      </c>
      <c r="B4466" s="5">
        <f>YEAR(Table1[[#This Row],[Order Date]])</f>
        <v>2016</v>
      </c>
      <c r="C4466" s="5">
        <f>MONTH(Table1[[#This Row],[Order Date]])</f>
        <v>4</v>
      </c>
      <c r="D4466" t="s">
        <v>1417</v>
      </c>
      <c r="E4466" t="s">
        <v>177</v>
      </c>
      <c r="F4466" t="s">
        <v>11</v>
      </c>
      <c r="G4466" t="s">
        <v>12</v>
      </c>
      <c r="H4466" t="s">
        <v>2477</v>
      </c>
      <c r="I4466">
        <v>37.94</v>
      </c>
      <c r="J4466">
        <v>2</v>
      </c>
      <c r="K4466">
        <v>18.21</v>
      </c>
    </row>
    <row r="4467" spans="1:11" ht="16.5" x14ac:dyDescent="0.3">
      <c r="A4467" s="1">
        <v>42467</v>
      </c>
      <c r="B4467" s="5">
        <f>YEAR(Table1[[#This Row],[Order Date]])</f>
        <v>2016</v>
      </c>
      <c r="C4467" s="5">
        <f>MONTH(Table1[[#This Row],[Order Date]])</f>
        <v>4</v>
      </c>
      <c r="D4467" t="s">
        <v>307</v>
      </c>
      <c r="E4467" t="s">
        <v>23</v>
      </c>
      <c r="F4467" t="s">
        <v>11</v>
      </c>
      <c r="G4467" t="s">
        <v>92</v>
      </c>
      <c r="H4467" t="s">
        <v>1838</v>
      </c>
      <c r="I4467">
        <v>33.53</v>
      </c>
      <c r="J4467">
        <v>3</v>
      </c>
      <c r="K4467">
        <v>2.5099999999999998</v>
      </c>
    </row>
    <row r="4468" spans="1:11" ht="16.5" x14ac:dyDescent="0.3">
      <c r="A4468" s="1">
        <v>42467</v>
      </c>
      <c r="B4468" s="5">
        <f>YEAR(Table1[[#This Row],[Order Date]])</f>
        <v>2016</v>
      </c>
      <c r="C4468" s="5">
        <f>MONTH(Table1[[#This Row],[Order Date]])</f>
        <v>4</v>
      </c>
      <c r="D4468" t="s">
        <v>307</v>
      </c>
      <c r="E4468" t="s">
        <v>23</v>
      </c>
      <c r="F4468" t="s">
        <v>11</v>
      </c>
      <c r="G4468" t="s">
        <v>18</v>
      </c>
      <c r="H4468" t="s">
        <v>2478</v>
      </c>
      <c r="I4468">
        <v>36.74</v>
      </c>
      <c r="J4468">
        <v>3</v>
      </c>
      <c r="K4468">
        <v>3.67</v>
      </c>
    </row>
    <row r="4469" spans="1:11" ht="16.5" x14ac:dyDescent="0.3">
      <c r="A4469" s="1">
        <v>42468</v>
      </c>
      <c r="B4469" s="5">
        <f>YEAR(Table1[[#This Row],[Order Date]])</f>
        <v>2016</v>
      </c>
      <c r="C4469" s="5">
        <f>MONTH(Table1[[#This Row],[Order Date]])</f>
        <v>4</v>
      </c>
      <c r="D4469" t="s">
        <v>1617</v>
      </c>
      <c r="E4469" t="s">
        <v>149</v>
      </c>
      <c r="F4469" t="s">
        <v>34</v>
      </c>
      <c r="G4469" t="s">
        <v>74</v>
      </c>
      <c r="H4469" t="s">
        <v>2350</v>
      </c>
      <c r="I4469">
        <v>388.7</v>
      </c>
      <c r="J4469">
        <v>6</v>
      </c>
      <c r="K4469">
        <v>-4.8600000000000003</v>
      </c>
    </row>
    <row r="4470" spans="1:11" ht="16.5" x14ac:dyDescent="0.3">
      <c r="A4470" s="1">
        <v>42468</v>
      </c>
      <c r="B4470" s="5">
        <f>YEAR(Table1[[#This Row],[Order Date]])</f>
        <v>2016</v>
      </c>
      <c r="C4470" s="5">
        <f>MONTH(Table1[[#This Row],[Order Date]])</f>
        <v>4</v>
      </c>
      <c r="D4470" t="s">
        <v>1617</v>
      </c>
      <c r="E4470" t="s">
        <v>149</v>
      </c>
      <c r="F4470" t="s">
        <v>11</v>
      </c>
      <c r="G4470" t="s">
        <v>63</v>
      </c>
      <c r="H4470" t="s">
        <v>2315</v>
      </c>
      <c r="I4470">
        <v>8.26</v>
      </c>
      <c r="J4470">
        <v>2</v>
      </c>
      <c r="K4470">
        <v>3.8</v>
      </c>
    </row>
    <row r="4471" spans="1:11" ht="16.5" x14ac:dyDescent="0.3">
      <c r="A4471" s="1">
        <v>42468</v>
      </c>
      <c r="B4471" s="5">
        <f>YEAR(Table1[[#This Row],[Order Date]])</f>
        <v>2016</v>
      </c>
      <c r="C4471" s="5">
        <f>MONTH(Table1[[#This Row],[Order Date]])</f>
        <v>4</v>
      </c>
      <c r="D4471" t="s">
        <v>1617</v>
      </c>
      <c r="E4471" t="s">
        <v>149</v>
      </c>
      <c r="F4471" t="s">
        <v>11</v>
      </c>
      <c r="G4471" t="s">
        <v>24</v>
      </c>
      <c r="H4471" t="s">
        <v>31</v>
      </c>
      <c r="I4471">
        <v>17.04</v>
      </c>
      <c r="J4471">
        <v>4</v>
      </c>
      <c r="K4471">
        <v>6.99</v>
      </c>
    </row>
    <row r="4472" spans="1:11" ht="16.5" x14ac:dyDescent="0.3">
      <c r="A4472" s="1">
        <v>42468</v>
      </c>
      <c r="B4472" s="5">
        <f>YEAR(Table1[[#This Row],[Order Date]])</f>
        <v>2016</v>
      </c>
      <c r="C4472" s="5">
        <f>MONTH(Table1[[#This Row],[Order Date]])</f>
        <v>4</v>
      </c>
      <c r="D4472" t="s">
        <v>1617</v>
      </c>
      <c r="E4472" t="s">
        <v>149</v>
      </c>
      <c r="F4472" t="s">
        <v>11</v>
      </c>
      <c r="G4472" t="s">
        <v>12</v>
      </c>
      <c r="H4472" t="s">
        <v>2387</v>
      </c>
      <c r="I4472">
        <v>34.4</v>
      </c>
      <c r="J4472">
        <v>5</v>
      </c>
      <c r="K4472">
        <v>15.82</v>
      </c>
    </row>
    <row r="4473" spans="1:11" ht="16.5" x14ac:dyDescent="0.3">
      <c r="A4473" s="1">
        <v>42468</v>
      </c>
      <c r="B4473" s="5">
        <f>YEAR(Table1[[#This Row],[Order Date]])</f>
        <v>2016</v>
      </c>
      <c r="C4473" s="5">
        <f>MONTH(Table1[[#This Row],[Order Date]])</f>
        <v>4</v>
      </c>
      <c r="D4473" t="s">
        <v>1263</v>
      </c>
      <c r="E4473" t="s">
        <v>27</v>
      </c>
      <c r="F4473" t="s">
        <v>11</v>
      </c>
      <c r="G4473" t="s">
        <v>12</v>
      </c>
      <c r="H4473" t="s">
        <v>79</v>
      </c>
      <c r="I4473">
        <v>20.04</v>
      </c>
      <c r="J4473">
        <v>3</v>
      </c>
      <c r="K4473">
        <v>9.6199999999999992</v>
      </c>
    </row>
    <row r="4474" spans="1:11" ht="16.5" x14ac:dyDescent="0.3">
      <c r="A4474" s="1">
        <v>42468</v>
      </c>
      <c r="B4474" s="5">
        <f>YEAR(Table1[[#This Row],[Order Date]])</f>
        <v>2016</v>
      </c>
      <c r="C4474" s="5">
        <f>MONTH(Table1[[#This Row],[Order Date]])</f>
        <v>4</v>
      </c>
      <c r="D4474" t="s">
        <v>1263</v>
      </c>
      <c r="E4474" t="s">
        <v>27</v>
      </c>
      <c r="F4474" t="s">
        <v>11</v>
      </c>
      <c r="G4474" t="s">
        <v>18</v>
      </c>
      <c r="H4474" t="s">
        <v>192</v>
      </c>
      <c r="I4474">
        <v>64.959999999999994</v>
      </c>
      <c r="J4474">
        <v>2</v>
      </c>
      <c r="K4474">
        <v>2.6</v>
      </c>
    </row>
    <row r="4475" spans="1:11" ht="16.5" x14ac:dyDescent="0.3">
      <c r="A4475" s="1">
        <v>42468</v>
      </c>
      <c r="B4475" s="5">
        <f>YEAR(Table1[[#This Row],[Order Date]])</f>
        <v>2016</v>
      </c>
      <c r="C4475" s="5">
        <f>MONTH(Table1[[#This Row],[Order Date]])</f>
        <v>4</v>
      </c>
      <c r="D4475" t="s">
        <v>1263</v>
      </c>
      <c r="E4475" t="s">
        <v>27</v>
      </c>
      <c r="F4475" t="s">
        <v>11</v>
      </c>
      <c r="G4475" t="s">
        <v>12</v>
      </c>
      <c r="H4475" t="s">
        <v>1157</v>
      </c>
      <c r="I4475">
        <v>12.96</v>
      </c>
      <c r="J4475">
        <v>2</v>
      </c>
      <c r="K4475">
        <v>6.22</v>
      </c>
    </row>
    <row r="4476" spans="1:11" ht="16.5" x14ac:dyDescent="0.3">
      <c r="A4476" s="1">
        <v>42468</v>
      </c>
      <c r="B4476" s="5">
        <f>YEAR(Table1[[#This Row],[Order Date]])</f>
        <v>2016</v>
      </c>
      <c r="C4476" s="5">
        <f>MONTH(Table1[[#This Row],[Order Date]])</f>
        <v>4</v>
      </c>
      <c r="D4476" t="s">
        <v>1459</v>
      </c>
      <c r="E4476" t="s">
        <v>10</v>
      </c>
      <c r="F4476" t="s">
        <v>39</v>
      </c>
      <c r="G4476" t="s">
        <v>52</v>
      </c>
      <c r="H4476" t="s">
        <v>2158</v>
      </c>
      <c r="I4476">
        <v>431.93</v>
      </c>
      <c r="J4476">
        <v>9</v>
      </c>
      <c r="K4476">
        <v>64.790000000000006</v>
      </c>
    </row>
    <row r="4477" spans="1:11" ht="16.5" x14ac:dyDescent="0.3">
      <c r="A4477" s="1">
        <v>42468</v>
      </c>
      <c r="B4477" s="5">
        <f>YEAR(Table1[[#This Row],[Order Date]])</f>
        <v>2016</v>
      </c>
      <c r="C4477" s="5">
        <f>MONTH(Table1[[#This Row],[Order Date]])</f>
        <v>4</v>
      </c>
      <c r="D4477" t="s">
        <v>1459</v>
      </c>
      <c r="E4477" t="s">
        <v>10</v>
      </c>
      <c r="F4477" t="s">
        <v>34</v>
      </c>
      <c r="G4477" t="s">
        <v>35</v>
      </c>
      <c r="H4477" t="s">
        <v>2068</v>
      </c>
      <c r="I4477">
        <v>95.98</v>
      </c>
      <c r="J4477">
        <v>4</v>
      </c>
      <c r="K4477">
        <v>-4.1100000000000003</v>
      </c>
    </row>
    <row r="4478" spans="1:11" ht="16.5" x14ac:dyDescent="0.3">
      <c r="A4478" s="1">
        <v>42468</v>
      </c>
      <c r="B4478" s="5">
        <f>YEAR(Table1[[#This Row],[Order Date]])</f>
        <v>2016</v>
      </c>
      <c r="C4478" s="5">
        <f>MONTH(Table1[[#This Row],[Order Date]])</f>
        <v>4</v>
      </c>
      <c r="D4478" t="s">
        <v>1459</v>
      </c>
      <c r="E4478" t="s">
        <v>10</v>
      </c>
      <c r="F4478" t="s">
        <v>11</v>
      </c>
      <c r="G4478" t="s">
        <v>20</v>
      </c>
      <c r="H4478" t="s">
        <v>828</v>
      </c>
      <c r="I4478">
        <v>1088.79</v>
      </c>
      <c r="J4478">
        <v>4</v>
      </c>
      <c r="K4478">
        <v>-1850.95</v>
      </c>
    </row>
    <row r="4479" spans="1:11" ht="16.5" x14ac:dyDescent="0.3">
      <c r="A4479" s="1">
        <v>42468</v>
      </c>
      <c r="B4479" s="5">
        <f>YEAR(Table1[[#This Row],[Order Date]])</f>
        <v>2016</v>
      </c>
      <c r="C4479" s="5">
        <f>MONTH(Table1[[#This Row],[Order Date]])</f>
        <v>4</v>
      </c>
      <c r="D4479" t="s">
        <v>1494</v>
      </c>
      <c r="E4479" t="s">
        <v>78</v>
      </c>
      <c r="F4479" t="s">
        <v>11</v>
      </c>
      <c r="G4479" t="s">
        <v>63</v>
      </c>
      <c r="H4479" t="s">
        <v>2479</v>
      </c>
      <c r="I4479">
        <v>8.8699999999999992</v>
      </c>
      <c r="J4479">
        <v>1</v>
      </c>
      <c r="K4479">
        <v>3.22</v>
      </c>
    </row>
    <row r="4480" spans="1:11" ht="16.5" x14ac:dyDescent="0.3">
      <c r="A4480" s="1">
        <v>42468</v>
      </c>
      <c r="B4480" s="5">
        <f>YEAR(Table1[[#This Row],[Order Date]])</f>
        <v>2016</v>
      </c>
      <c r="C4480" s="5">
        <f>MONTH(Table1[[#This Row],[Order Date]])</f>
        <v>4</v>
      </c>
      <c r="D4480" t="s">
        <v>1494</v>
      </c>
      <c r="E4480" t="s">
        <v>78</v>
      </c>
      <c r="F4480" t="s">
        <v>11</v>
      </c>
      <c r="G4480" t="s">
        <v>20</v>
      </c>
      <c r="H4480" t="s">
        <v>269</v>
      </c>
      <c r="I4480">
        <v>121.1</v>
      </c>
      <c r="J4480">
        <v>6</v>
      </c>
      <c r="K4480">
        <v>-100.92</v>
      </c>
    </row>
    <row r="4481" spans="1:11" ht="16.5" x14ac:dyDescent="0.3">
      <c r="A4481" s="1">
        <v>42468</v>
      </c>
      <c r="B4481" s="5">
        <f>YEAR(Table1[[#This Row],[Order Date]])</f>
        <v>2016</v>
      </c>
      <c r="C4481" s="5">
        <f>MONTH(Table1[[#This Row],[Order Date]])</f>
        <v>4</v>
      </c>
      <c r="D4481" t="s">
        <v>1840</v>
      </c>
      <c r="E4481" t="s">
        <v>27</v>
      </c>
      <c r="F4481" t="s">
        <v>34</v>
      </c>
      <c r="G4481" t="s">
        <v>47</v>
      </c>
      <c r="H4481" t="s">
        <v>2480</v>
      </c>
      <c r="I4481">
        <v>24.7</v>
      </c>
      <c r="J4481">
        <v>5</v>
      </c>
      <c r="K4481">
        <v>10.37</v>
      </c>
    </row>
    <row r="4482" spans="1:11" ht="16.5" x14ac:dyDescent="0.3">
      <c r="A4482" s="1">
        <v>42468</v>
      </c>
      <c r="B4482" s="5">
        <f>YEAR(Table1[[#This Row],[Order Date]])</f>
        <v>2016</v>
      </c>
      <c r="C4482" s="5">
        <f>MONTH(Table1[[#This Row],[Order Date]])</f>
        <v>4</v>
      </c>
      <c r="D4482" t="s">
        <v>635</v>
      </c>
      <c r="E4482" t="s">
        <v>30</v>
      </c>
      <c r="F4482" t="s">
        <v>11</v>
      </c>
      <c r="G4482" t="s">
        <v>63</v>
      </c>
      <c r="H4482" t="s">
        <v>2481</v>
      </c>
      <c r="I4482">
        <v>17.920000000000002</v>
      </c>
      <c r="J4482">
        <v>4</v>
      </c>
      <c r="K4482">
        <v>8.6</v>
      </c>
    </row>
    <row r="4483" spans="1:11" ht="16.5" x14ac:dyDescent="0.3">
      <c r="A4483" s="1">
        <v>42468</v>
      </c>
      <c r="B4483" s="5">
        <f>YEAR(Table1[[#This Row],[Order Date]])</f>
        <v>2016</v>
      </c>
      <c r="C4483" s="5">
        <f>MONTH(Table1[[#This Row],[Order Date]])</f>
        <v>4</v>
      </c>
      <c r="D4483" t="s">
        <v>655</v>
      </c>
      <c r="E4483" t="s">
        <v>30</v>
      </c>
      <c r="F4483" t="s">
        <v>34</v>
      </c>
      <c r="G4483" t="s">
        <v>74</v>
      </c>
      <c r="H4483" t="s">
        <v>835</v>
      </c>
      <c r="I4483">
        <v>354.9</v>
      </c>
      <c r="J4483">
        <v>5</v>
      </c>
      <c r="K4483">
        <v>88.73</v>
      </c>
    </row>
    <row r="4484" spans="1:11" ht="16.5" x14ac:dyDescent="0.3">
      <c r="A4484" s="1">
        <v>42468</v>
      </c>
      <c r="B4484" s="5">
        <f>YEAR(Table1[[#This Row],[Order Date]])</f>
        <v>2016</v>
      </c>
      <c r="C4484" s="5">
        <f>MONTH(Table1[[#This Row],[Order Date]])</f>
        <v>4</v>
      </c>
      <c r="D4484" t="s">
        <v>293</v>
      </c>
      <c r="E4484" t="s">
        <v>101</v>
      </c>
      <c r="F4484" t="s">
        <v>11</v>
      </c>
      <c r="G4484" t="s">
        <v>43</v>
      </c>
      <c r="H4484" t="s">
        <v>1247</v>
      </c>
      <c r="I4484">
        <v>30</v>
      </c>
      <c r="J4484">
        <v>6</v>
      </c>
      <c r="K4484">
        <v>14.4</v>
      </c>
    </row>
    <row r="4485" spans="1:11" ht="16.5" x14ac:dyDescent="0.3">
      <c r="A4485" s="1">
        <v>42468</v>
      </c>
      <c r="B4485" s="5">
        <f>YEAR(Table1[[#This Row],[Order Date]])</f>
        <v>2016</v>
      </c>
      <c r="C4485" s="5">
        <f>MONTH(Table1[[#This Row],[Order Date]])</f>
        <v>4</v>
      </c>
      <c r="D4485" t="s">
        <v>293</v>
      </c>
      <c r="E4485" t="s">
        <v>101</v>
      </c>
      <c r="F4485" t="s">
        <v>11</v>
      </c>
      <c r="G4485" t="s">
        <v>12</v>
      </c>
      <c r="H4485" t="s">
        <v>1159</v>
      </c>
      <c r="I4485">
        <v>25.92</v>
      </c>
      <c r="J4485">
        <v>4</v>
      </c>
      <c r="K4485">
        <v>12.7</v>
      </c>
    </row>
    <row r="4486" spans="1:11" ht="16.5" x14ac:dyDescent="0.3">
      <c r="A4486" s="1">
        <v>42468</v>
      </c>
      <c r="B4486" s="5">
        <f>YEAR(Table1[[#This Row],[Order Date]])</f>
        <v>2016</v>
      </c>
      <c r="C4486" s="5">
        <f>MONTH(Table1[[#This Row],[Order Date]])</f>
        <v>4</v>
      </c>
      <c r="D4486" t="s">
        <v>293</v>
      </c>
      <c r="E4486" t="s">
        <v>101</v>
      </c>
      <c r="F4486" t="s">
        <v>34</v>
      </c>
      <c r="G4486" t="s">
        <v>47</v>
      </c>
      <c r="H4486" t="s">
        <v>1711</v>
      </c>
      <c r="I4486">
        <v>159.91999999999999</v>
      </c>
      <c r="J4486">
        <v>4</v>
      </c>
      <c r="K4486">
        <v>31.98</v>
      </c>
    </row>
    <row r="4487" spans="1:11" ht="16.5" x14ac:dyDescent="0.3">
      <c r="A4487" s="1">
        <v>42469</v>
      </c>
      <c r="B4487" s="5">
        <f>YEAR(Table1[[#This Row],[Order Date]])</f>
        <v>2016</v>
      </c>
      <c r="C4487" s="5">
        <f>MONTH(Table1[[#This Row],[Order Date]])</f>
        <v>4</v>
      </c>
      <c r="D4487" t="s">
        <v>1946</v>
      </c>
      <c r="E4487" t="s">
        <v>164</v>
      </c>
      <c r="F4487" t="s">
        <v>11</v>
      </c>
      <c r="G4487" t="s">
        <v>20</v>
      </c>
      <c r="H4487" t="s">
        <v>1313</v>
      </c>
      <c r="I4487">
        <v>35.35</v>
      </c>
      <c r="J4487">
        <v>9</v>
      </c>
      <c r="K4487">
        <v>12.82</v>
      </c>
    </row>
    <row r="4488" spans="1:11" ht="16.5" x14ac:dyDescent="0.3">
      <c r="A4488" s="1">
        <v>42469</v>
      </c>
      <c r="B4488" s="5">
        <f>YEAR(Table1[[#This Row],[Order Date]])</f>
        <v>2016</v>
      </c>
      <c r="C4488" s="5">
        <f>MONTH(Table1[[#This Row],[Order Date]])</f>
        <v>4</v>
      </c>
      <c r="D4488" t="s">
        <v>2482</v>
      </c>
      <c r="E4488" t="s">
        <v>110</v>
      </c>
      <c r="F4488" t="s">
        <v>39</v>
      </c>
      <c r="G4488" t="s">
        <v>40</v>
      </c>
      <c r="H4488" t="s">
        <v>1902</v>
      </c>
      <c r="I4488">
        <v>517.9</v>
      </c>
      <c r="J4488">
        <v>2</v>
      </c>
      <c r="K4488">
        <v>134.65</v>
      </c>
    </row>
    <row r="4489" spans="1:11" ht="16.5" x14ac:dyDescent="0.3">
      <c r="A4489" s="1">
        <v>42469</v>
      </c>
      <c r="B4489" s="5">
        <f>YEAR(Table1[[#This Row],[Order Date]])</f>
        <v>2016</v>
      </c>
      <c r="C4489" s="5">
        <f>MONTH(Table1[[#This Row],[Order Date]])</f>
        <v>4</v>
      </c>
      <c r="D4489" t="s">
        <v>2482</v>
      </c>
      <c r="E4489" t="s">
        <v>110</v>
      </c>
      <c r="F4489" t="s">
        <v>11</v>
      </c>
      <c r="G4489" t="s">
        <v>20</v>
      </c>
      <c r="H4489" t="s">
        <v>2483</v>
      </c>
      <c r="I4489">
        <v>5.28</v>
      </c>
      <c r="J4489">
        <v>2</v>
      </c>
      <c r="K4489">
        <v>2.4300000000000002</v>
      </c>
    </row>
    <row r="4490" spans="1:11" ht="16.5" x14ac:dyDescent="0.3">
      <c r="A4490" s="1">
        <v>42469</v>
      </c>
      <c r="B4490" s="5">
        <f>YEAR(Table1[[#This Row],[Order Date]])</f>
        <v>2016</v>
      </c>
      <c r="C4490" s="5">
        <f>MONTH(Table1[[#This Row],[Order Date]])</f>
        <v>4</v>
      </c>
      <c r="D4490" t="s">
        <v>722</v>
      </c>
      <c r="E4490" t="s">
        <v>27</v>
      </c>
      <c r="F4490" t="s">
        <v>34</v>
      </c>
      <c r="G4490" t="s">
        <v>74</v>
      </c>
      <c r="H4490" t="s">
        <v>2484</v>
      </c>
      <c r="I4490">
        <v>556.66999999999996</v>
      </c>
      <c r="J4490">
        <v>5</v>
      </c>
      <c r="K4490">
        <v>6.55</v>
      </c>
    </row>
    <row r="4491" spans="1:11" ht="16.5" x14ac:dyDescent="0.3">
      <c r="A4491" s="1">
        <v>42470</v>
      </c>
      <c r="B4491" s="5">
        <f>YEAR(Table1[[#This Row],[Order Date]])</f>
        <v>2016</v>
      </c>
      <c r="C4491" s="5">
        <f>MONTH(Table1[[#This Row],[Order Date]])</f>
        <v>4</v>
      </c>
      <c r="D4491" t="s">
        <v>2252</v>
      </c>
      <c r="E4491" t="s">
        <v>78</v>
      </c>
      <c r="F4491" t="s">
        <v>11</v>
      </c>
      <c r="G4491" t="s">
        <v>20</v>
      </c>
      <c r="H4491" t="s">
        <v>1204</v>
      </c>
      <c r="I4491">
        <v>8.9</v>
      </c>
      <c r="J4491">
        <v>2</v>
      </c>
      <c r="K4491">
        <v>-6.53</v>
      </c>
    </row>
    <row r="4492" spans="1:11" ht="16.5" x14ac:dyDescent="0.3">
      <c r="A4492" s="1">
        <v>42470</v>
      </c>
      <c r="B4492" s="5">
        <f>YEAR(Table1[[#This Row],[Order Date]])</f>
        <v>2016</v>
      </c>
      <c r="C4492" s="5">
        <f>MONTH(Table1[[#This Row],[Order Date]])</f>
        <v>4</v>
      </c>
      <c r="D4492" t="s">
        <v>285</v>
      </c>
      <c r="E4492" t="s">
        <v>27</v>
      </c>
      <c r="F4492" t="s">
        <v>11</v>
      </c>
      <c r="G4492" t="s">
        <v>12</v>
      </c>
      <c r="H4492" t="s">
        <v>2195</v>
      </c>
      <c r="I4492">
        <v>12.96</v>
      </c>
      <c r="J4492">
        <v>2</v>
      </c>
      <c r="K4492">
        <v>6.22</v>
      </c>
    </row>
    <row r="4493" spans="1:11" ht="16.5" x14ac:dyDescent="0.3">
      <c r="A4493" s="1">
        <v>42470</v>
      </c>
      <c r="B4493" s="5">
        <f>YEAR(Table1[[#This Row],[Order Date]])</f>
        <v>2016</v>
      </c>
      <c r="C4493" s="5">
        <f>MONTH(Table1[[#This Row],[Order Date]])</f>
        <v>4</v>
      </c>
      <c r="D4493" t="s">
        <v>285</v>
      </c>
      <c r="E4493" t="s">
        <v>27</v>
      </c>
      <c r="F4493" t="s">
        <v>11</v>
      </c>
      <c r="G4493" t="s">
        <v>20</v>
      </c>
      <c r="H4493" t="s">
        <v>886</v>
      </c>
      <c r="I4493">
        <v>23.2</v>
      </c>
      <c r="J4493">
        <v>5</v>
      </c>
      <c r="K4493">
        <v>8.1199999999999992</v>
      </c>
    </row>
    <row r="4494" spans="1:11" ht="16.5" x14ac:dyDescent="0.3">
      <c r="A4494" s="1">
        <v>42470</v>
      </c>
      <c r="B4494" s="5">
        <f>YEAR(Table1[[#This Row],[Order Date]])</f>
        <v>2016</v>
      </c>
      <c r="C4494" s="5">
        <f>MONTH(Table1[[#This Row],[Order Date]])</f>
        <v>4</v>
      </c>
      <c r="D4494" t="s">
        <v>1719</v>
      </c>
      <c r="E4494" t="s">
        <v>27</v>
      </c>
      <c r="F4494" t="s">
        <v>11</v>
      </c>
      <c r="G4494" t="s">
        <v>92</v>
      </c>
      <c r="H4494" t="s">
        <v>2016</v>
      </c>
      <c r="I4494">
        <v>113.76</v>
      </c>
      <c r="J4494">
        <v>3</v>
      </c>
      <c r="K4494">
        <v>44.37</v>
      </c>
    </row>
    <row r="4495" spans="1:11" ht="16.5" x14ac:dyDescent="0.3">
      <c r="A4495" s="1">
        <v>42470</v>
      </c>
      <c r="B4495" s="5">
        <f>YEAR(Table1[[#This Row],[Order Date]])</f>
        <v>2016</v>
      </c>
      <c r="C4495" s="5">
        <f>MONTH(Table1[[#This Row],[Order Date]])</f>
        <v>4</v>
      </c>
      <c r="D4495" t="s">
        <v>1719</v>
      </c>
      <c r="E4495" t="s">
        <v>27</v>
      </c>
      <c r="F4495" t="s">
        <v>11</v>
      </c>
      <c r="G4495" t="s">
        <v>18</v>
      </c>
      <c r="H4495" t="s">
        <v>1440</v>
      </c>
      <c r="I4495">
        <v>579.51</v>
      </c>
      <c r="J4495">
        <v>3</v>
      </c>
      <c r="K4495">
        <v>81.13</v>
      </c>
    </row>
    <row r="4496" spans="1:11" ht="16.5" x14ac:dyDescent="0.3">
      <c r="A4496" s="1">
        <v>42470</v>
      </c>
      <c r="B4496" s="5">
        <f>YEAR(Table1[[#This Row],[Order Date]])</f>
        <v>2016</v>
      </c>
      <c r="C4496" s="5">
        <f>MONTH(Table1[[#This Row],[Order Date]])</f>
        <v>4</v>
      </c>
      <c r="D4496" t="s">
        <v>1719</v>
      </c>
      <c r="E4496" t="s">
        <v>27</v>
      </c>
      <c r="F4496" t="s">
        <v>11</v>
      </c>
      <c r="G4496" t="s">
        <v>18</v>
      </c>
      <c r="H4496" t="s">
        <v>435</v>
      </c>
      <c r="I4496">
        <v>150.66</v>
      </c>
      <c r="J4496">
        <v>9</v>
      </c>
      <c r="K4496">
        <v>6.03</v>
      </c>
    </row>
    <row r="4497" spans="1:11" ht="16.5" x14ac:dyDescent="0.3">
      <c r="A4497" s="1">
        <v>42470</v>
      </c>
      <c r="B4497" s="5">
        <f>YEAR(Table1[[#This Row],[Order Date]])</f>
        <v>2016</v>
      </c>
      <c r="C4497" s="5">
        <f>MONTH(Table1[[#This Row],[Order Date]])</f>
        <v>4</v>
      </c>
      <c r="D4497" t="s">
        <v>1719</v>
      </c>
      <c r="E4497" t="s">
        <v>27</v>
      </c>
      <c r="F4497" t="s">
        <v>11</v>
      </c>
      <c r="G4497" t="s">
        <v>20</v>
      </c>
      <c r="H4497" t="s">
        <v>852</v>
      </c>
      <c r="I4497">
        <v>48.03</v>
      </c>
      <c r="J4497">
        <v>4</v>
      </c>
      <c r="K4497">
        <v>15.61</v>
      </c>
    </row>
    <row r="4498" spans="1:11" ht="16.5" x14ac:dyDescent="0.3">
      <c r="A4498" s="1">
        <v>42470</v>
      </c>
      <c r="B4498" s="5">
        <f>YEAR(Table1[[#This Row],[Order Date]])</f>
        <v>2016</v>
      </c>
      <c r="C4498" s="5">
        <f>MONTH(Table1[[#This Row],[Order Date]])</f>
        <v>4</v>
      </c>
      <c r="D4498" t="s">
        <v>334</v>
      </c>
      <c r="E4498" t="s">
        <v>15</v>
      </c>
      <c r="F4498" t="s">
        <v>11</v>
      </c>
      <c r="G4498" t="s">
        <v>24</v>
      </c>
      <c r="H4498" t="s">
        <v>386</v>
      </c>
      <c r="I4498">
        <v>13.57</v>
      </c>
      <c r="J4498">
        <v>4</v>
      </c>
      <c r="K4498">
        <v>3.22</v>
      </c>
    </row>
    <row r="4499" spans="1:11" ht="16.5" x14ac:dyDescent="0.3">
      <c r="A4499" s="1">
        <v>42472</v>
      </c>
      <c r="B4499" s="5">
        <f>YEAR(Table1[[#This Row],[Order Date]])</f>
        <v>2016</v>
      </c>
      <c r="C4499" s="5">
        <f>MONTH(Table1[[#This Row],[Order Date]])</f>
        <v>4</v>
      </c>
      <c r="D4499" t="s">
        <v>72</v>
      </c>
      <c r="E4499" t="s">
        <v>55</v>
      </c>
      <c r="F4499" t="s">
        <v>34</v>
      </c>
      <c r="G4499" t="s">
        <v>145</v>
      </c>
      <c r="H4499" t="s">
        <v>473</v>
      </c>
      <c r="I4499">
        <v>343.92</v>
      </c>
      <c r="J4499">
        <v>4</v>
      </c>
      <c r="K4499">
        <v>75.66</v>
      </c>
    </row>
    <row r="4500" spans="1:11" ht="16.5" x14ac:dyDescent="0.3">
      <c r="A4500" s="1">
        <v>42472</v>
      </c>
      <c r="B4500" s="5">
        <f>YEAR(Table1[[#This Row],[Order Date]])</f>
        <v>2016</v>
      </c>
      <c r="C4500" s="5">
        <f>MONTH(Table1[[#This Row],[Order Date]])</f>
        <v>4</v>
      </c>
      <c r="D4500" t="s">
        <v>72</v>
      </c>
      <c r="E4500" t="s">
        <v>55</v>
      </c>
      <c r="F4500" t="s">
        <v>11</v>
      </c>
      <c r="G4500" t="s">
        <v>12</v>
      </c>
      <c r="H4500" t="s">
        <v>491</v>
      </c>
      <c r="I4500">
        <v>40.99</v>
      </c>
      <c r="J4500">
        <v>1</v>
      </c>
      <c r="K4500">
        <v>20.09</v>
      </c>
    </row>
    <row r="4501" spans="1:11" ht="16.5" x14ac:dyDescent="0.3">
      <c r="A4501" s="1">
        <v>42472</v>
      </c>
      <c r="B4501" s="5">
        <f>YEAR(Table1[[#This Row],[Order Date]])</f>
        <v>2016</v>
      </c>
      <c r="C4501" s="5">
        <f>MONTH(Table1[[#This Row],[Order Date]])</f>
        <v>4</v>
      </c>
      <c r="D4501" t="s">
        <v>72</v>
      </c>
      <c r="E4501" t="s">
        <v>55</v>
      </c>
      <c r="F4501" t="s">
        <v>11</v>
      </c>
      <c r="G4501" t="s">
        <v>63</v>
      </c>
      <c r="H4501" t="s">
        <v>1091</v>
      </c>
      <c r="I4501">
        <v>63.9</v>
      </c>
      <c r="J4501">
        <v>5</v>
      </c>
      <c r="K4501">
        <v>28.76</v>
      </c>
    </row>
    <row r="4502" spans="1:11" ht="16.5" x14ac:dyDescent="0.3">
      <c r="A4502" s="1">
        <v>42472</v>
      </c>
      <c r="B4502" s="5">
        <f>YEAR(Table1[[#This Row],[Order Date]])</f>
        <v>2016</v>
      </c>
      <c r="C4502" s="5">
        <f>MONTH(Table1[[#This Row],[Order Date]])</f>
        <v>4</v>
      </c>
      <c r="D4502" t="s">
        <v>1423</v>
      </c>
      <c r="E4502" t="s">
        <v>27</v>
      </c>
      <c r="F4502" t="s">
        <v>34</v>
      </c>
      <c r="G4502" t="s">
        <v>35</v>
      </c>
      <c r="H4502" t="s">
        <v>2266</v>
      </c>
      <c r="I4502">
        <v>638.29</v>
      </c>
      <c r="J4502">
        <v>7</v>
      </c>
      <c r="K4502">
        <v>-31.91</v>
      </c>
    </row>
    <row r="4503" spans="1:11" ht="16.5" x14ac:dyDescent="0.3">
      <c r="A4503" s="1">
        <v>42472</v>
      </c>
      <c r="B4503" s="5">
        <f>YEAR(Table1[[#This Row],[Order Date]])</f>
        <v>2016</v>
      </c>
      <c r="C4503" s="5">
        <f>MONTH(Table1[[#This Row],[Order Date]])</f>
        <v>4</v>
      </c>
      <c r="D4503" t="s">
        <v>1423</v>
      </c>
      <c r="E4503" t="s">
        <v>27</v>
      </c>
      <c r="F4503" t="s">
        <v>11</v>
      </c>
      <c r="G4503" t="s">
        <v>20</v>
      </c>
      <c r="H4503" t="s">
        <v>2120</v>
      </c>
      <c r="I4503">
        <v>13.21</v>
      </c>
      <c r="J4503">
        <v>1</v>
      </c>
      <c r="K4503">
        <v>4.62</v>
      </c>
    </row>
    <row r="4504" spans="1:11" ht="16.5" x14ac:dyDescent="0.3">
      <c r="A4504" s="1">
        <v>42472</v>
      </c>
      <c r="B4504" s="5">
        <f>YEAR(Table1[[#This Row],[Order Date]])</f>
        <v>2016</v>
      </c>
      <c r="C4504" s="5">
        <f>MONTH(Table1[[#This Row],[Order Date]])</f>
        <v>4</v>
      </c>
      <c r="D4504" t="s">
        <v>295</v>
      </c>
      <c r="E4504" t="s">
        <v>27</v>
      </c>
      <c r="F4504" t="s">
        <v>11</v>
      </c>
      <c r="G4504" t="s">
        <v>12</v>
      </c>
      <c r="H4504" t="s">
        <v>2208</v>
      </c>
      <c r="I4504">
        <v>19.440000000000001</v>
      </c>
      <c r="J4504">
        <v>3</v>
      </c>
      <c r="K4504">
        <v>9.33</v>
      </c>
    </row>
    <row r="4505" spans="1:11" ht="16.5" x14ac:dyDescent="0.3">
      <c r="A4505" s="1">
        <v>42472</v>
      </c>
      <c r="B4505" s="5">
        <f>YEAR(Table1[[#This Row],[Order Date]])</f>
        <v>2016</v>
      </c>
      <c r="C4505" s="5">
        <f>MONTH(Table1[[#This Row],[Order Date]])</f>
        <v>4</v>
      </c>
      <c r="D4505" t="s">
        <v>295</v>
      </c>
      <c r="E4505" t="s">
        <v>27</v>
      </c>
      <c r="F4505" t="s">
        <v>34</v>
      </c>
      <c r="G4505" t="s">
        <v>35</v>
      </c>
      <c r="H4505" t="s">
        <v>194</v>
      </c>
      <c r="I4505">
        <v>194.35</v>
      </c>
      <c r="J4505">
        <v>3</v>
      </c>
      <c r="K4505">
        <v>-36.44</v>
      </c>
    </row>
    <row r="4506" spans="1:11" ht="16.5" x14ac:dyDescent="0.3">
      <c r="A4506" s="1">
        <v>42472</v>
      </c>
      <c r="B4506" s="5">
        <f>YEAR(Table1[[#This Row],[Order Date]])</f>
        <v>2016</v>
      </c>
      <c r="C4506" s="5">
        <f>MONTH(Table1[[#This Row],[Order Date]])</f>
        <v>4</v>
      </c>
      <c r="D4506" t="s">
        <v>295</v>
      </c>
      <c r="E4506" t="s">
        <v>27</v>
      </c>
      <c r="F4506" t="s">
        <v>11</v>
      </c>
      <c r="G4506" t="s">
        <v>20</v>
      </c>
      <c r="H4506" t="s">
        <v>1993</v>
      </c>
      <c r="I4506">
        <v>36.619999999999997</v>
      </c>
      <c r="J4506">
        <v>3</v>
      </c>
      <c r="K4506">
        <v>13.73</v>
      </c>
    </row>
    <row r="4507" spans="1:11" ht="16.5" x14ac:dyDescent="0.3">
      <c r="A4507" s="1">
        <v>42472</v>
      </c>
      <c r="B4507" s="5">
        <f>YEAR(Table1[[#This Row],[Order Date]])</f>
        <v>2016</v>
      </c>
      <c r="C4507" s="5">
        <f>MONTH(Table1[[#This Row],[Order Date]])</f>
        <v>4</v>
      </c>
      <c r="D4507" t="s">
        <v>1760</v>
      </c>
      <c r="E4507" t="s">
        <v>245</v>
      </c>
      <c r="F4507" t="s">
        <v>11</v>
      </c>
      <c r="G4507" t="s">
        <v>18</v>
      </c>
      <c r="H4507" t="s">
        <v>236</v>
      </c>
      <c r="I4507">
        <v>129.55000000000001</v>
      </c>
      <c r="J4507">
        <v>3</v>
      </c>
      <c r="K4507">
        <v>-22.67</v>
      </c>
    </row>
    <row r="4508" spans="1:11" ht="16.5" x14ac:dyDescent="0.3">
      <c r="A4508" s="1">
        <v>42472</v>
      </c>
      <c r="B4508" s="5">
        <f>YEAR(Table1[[#This Row],[Order Date]])</f>
        <v>2016</v>
      </c>
      <c r="C4508" s="5">
        <f>MONTH(Table1[[#This Row],[Order Date]])</f>
        <v>4</v>
      </c>
      <c r="D4508" t="s">
        <v>1760</v>
      </c>
      <c r="E4508" t="s">
        <v>245</v>
      </c>
      <c r="F4508" t="s">
        <v>11</v>
      </c>
      <c r="G4508" t="s">
        <v>18</v>
      </c>
      <c r="H4508" t="s">
        <v>2359</v>
      </c>
      <c r="I4508">
        <v>51.98</v>
      </c>
      <c r="J4508">
        <v>1</v>
      </c>
      <c r="K4508">
        <v>-5.2</v>
      </c>
    </row>
    <row r="4509" spans="1:11" ht="16.5" x14ac:dyDescent="0.3">
      <c r="A4509" s="1">
        <v>42472</v>
      </c>
      <c r="B4509" s="5">
        <f>YEAR(Table1[[#This Row],[Order Date]])</f>
        <v>2016</v>
      </c>
      <c r="C4509" s="5">
        <f>MONTH(Table1[[#This Row],[Order Date]])</f>
        <v>4</v>
      </c>
      <c r="D4509" t="s">
        <v>1760</v>
      </c>
      <c r="E4509" t="s">
        <v>245</v>
      </c>
      <c r="F4509" t="s">
        <v>11</v>
      </c>
      <c r="G4509" t="s">
        <v>12</v>
      </c>
      <c r="H4509" t="s">
        <v>2485</v>
      </c>
      <c r="I4509">
        <v>10.27</v>
      </c>
      <c r="J4509">
        <v>3</v>
      </c>
      <c r="K4509">
        <v>3.47</v>
      </c>
    </row>
    <row r="4510" spans="1:11" ht="16.5" x14ac:dyDescent="0.3">
      <c r="A4510" s="1">
        <v>42473</v>
      </c>
      <c r="B4510" s="5">
        <f>YEAR(Table1[[#This Row],[Order Date]])</f>
        <v>2016</v>
      </c>
      <c r="C4510" s="5">
        <f>MONTH(Table1[[#This Row],[Order Date]])</f>
        <v>4</v>
      </c>
      <c r="D4510" t="s">
        <v>1677</v>
      </c>
      <c r="E4510" t="s">
        <v>27</v>
      </c>
      <c r="F4510" t="s">
        <v>11</v>
      </c>
      <c r="G4510" t="s">
        <v>63</v>
      </c>
      <c r="H4510" t="s">
        <v>396</v>
      </c>
      <c r="I4510">
        <v>6.12</v>
      </c>
      <c r="J4510">
        <v>3</v>
      </c>
      <c r="K4510">
        <v>2.88</v>
      </c>
    </row>
    <row r="4511" spans="1:11" ht="16.5" x14ac:dyDescent="0.3">
      <c r="A4511" s="1">
        <v>42474</v>
      </c>
      <c r="B4511" s="5">
        <f>YEAR(Table1[[#This Row],[Order Date]])</f>
        <v>2016</v>
      </c>
      <c r="C4511" s="5">
        <f>MONTH(Table1[[#This Row],[Order Date]])</f>
        <v>4</v>
      </c>
      <c r="D4511" t="s">
        <v>953</v>
      </c>
      <c r="E4511" t="s">
        <v>27</v>
      </c>
      <c r="F4511" t="s">
        <v>34</v>
      </c>
      <c r="G4511" t="s">
        <v>35</v>
      </c>
      <c r="H4511" t="s">
        <v>574</v>
      </c>
      <c r="I4511">
        <v>383.8</v>
      </c>
      <c r="J4511">
        <v>5</v>
      </c>
      <c r="K4511">
        <v>38.380000000000003</v>
      </c>
    </row>
    <row r="4512" spans="1:11" ht="16.5" x14ac:dyDescent="0.3">
      <c r="A4512" s="1">
        <v>42474</v>
      </c>
      <c r="B4512" s="5">
        <f>YEAR(Table1[[#This Row],[Order Date]])</f>
        <v>2016</v>
      </c>
      <c r="C4512" s="5">
        <f>MONTH(Table1[[#This Row],[Order Date]])</f>
        <v>4</v>
      </c>
      <c r="D4512" t="s">
        <v>1254</v>
      </c>
      <c r="E4512" t="s">
        <v>95</v>
      </c>
      <c r="F4512" t="s">
        <v>34</v>
      </c>
      <c r="G4512" t="s">
        <v>35</v>
      </c>
      <c r="H4512" t="s">
        <v>1982</v>
      </c>
      <c r="I4512">
        <v>933.54</v>
      </c>
      <c r="J4512">
        <v>4</v>
      </c>
      <c r="K4512">
        <v>105.02</v>
      </c>
    </row>
    <row r="4513" spans="1:11" ht="16.5" x14ac:dyDescent="0.3">
      <c r="A4513" s="1">
        <v>42474</v>
      </c>
      <c r="B4513" s="5">
        <f>YEAR(Table1[[#This Row],[Order Date]])</f>
        <v>2016</v>
      </c>
      <c r="C4513" s="5">
        <f>MONTH(Table1[[#This Row],[Order Date]])</f>
        <v>4</v>
      </c>
      <c r="D4513" t="s">
        <v>1254</v>
      </c>
      <c r="E4513" t="s">
        <v>95</v>
      </c>
      <c r="F4513" t="s">
        <v>11</v>
      </c>
      <c r="G4513" t="s">
        <v>18</v>
      </c>
      <c r="H4513" t="s">
        <v>1013</v>
      </c>
      <c r="I4513">
        <v>42.98</v>
      </c>
      <c r="J4513">
        <v>4</v>
      </c>
      <c r="K4513">
        <v>4.3</v>
      </c>
    </row>
    <row r="4514" spans="1:11" ht="16.5" x14ac:dyDescent="0.3">
      <c r="A4514" s="1">
        <v>42474</v>
      </c>
      <c r="B4514" s="5">
        <f>YEAR(Table1[[#This Row],[Order Date]])</f>
        <v>2016</v>
      </c>
      <c r="C4514" s="5">
        <f>MONTH(Table1[[#This Row],[Order Date]])</f>
        <v>4</v>
      </c>
      <c r="D4514" t="s">
        <v>122</v>
      </c>
      <c r="E4514" t="s">
        <v>55</v>
      </c>
      <c r="F4514" t="s">
        <v>11</v>
      </c>
      <c r="G4514" t="s">
        <v>18</v>
      </c>
      <c r="H4514" t="s">
        <v>179</v>
      </c>
      <c r="I4514">
        <v>81.2</v>
      </c>
      <c r="J4514">
        <v>5</v>
      </c>
      <c r="K4514">
        <v>12.18</v>
      </c>
    </row>
    <row r="4515" spans="1:11" ht="16.5" x14ac:dyDescent="0.3">
      <c r="A4515" s="1">
        <v>42474</v>
      </c>
      <c r="B4515" s="5">
        <f>YEAR(Table1[[#This Row],[Order Date]])</f>
        <v>2016</v>
      </c>
      <c r="C4515" s="5">
        <f>MONTH(Table1[[#This Row],[Order Date]])</f>
        <v>4</v>
      </c>
      <c r="D4515" t="s">
        <v>2486</v>
      </c>
      <c r="E4515" t="s">
        <v>531</v>
      </c>
      <c r="F4515" t="s">
        <v>11</v>
      </c>
      <c r="G4515" t="s">
        <v>20</v>
      </c>
      <c r="H4515" t="s">
        <v>2487</v>
      </c>
      <c r="I4515">
        <v>25.06</v>
      </c>
      <c r="J4515">
        <v>2</v>
      </c>
      <c r="K4515">
        <v>11.78</v>
      </c>
    </row>
    <row r="4516" spans="1:11" ht="16.5" x14ac:dyDescent="0.3">
      <c r="A4516" s="1">
        <v>42475</v>
      </c>
      <c r="B4516" s="5">
        <f>YEAR(Table1[[#This Row],[Order Date]])</f>
        <v>2016</v>
      </c>
      <c r="C4516" s="5">
        <f>MONTH(Table1[[#This Row],[Order Date]])</f>
        <v>4</v>
      </c>
      <c r="D4516" t="s">
        <v>769</v>
      </c>
      <c r="E4516" t="s">
        <v>245</v>
      </c>
      <c r="F4516" t="s">
        <v>11</v>
      </c>
      <c r="G4516" t="s">
        <v>20</v>
      </c>
      <c r="H4516" t="s">
        <v>2488</v>
      </c>
      <c r="I4516">
        <v>189.59</v>
      </c>
      <c r="J4516">
        <v>2</v>
      </c>
      <c r="K4516">
        <v>-145.35</v>
      </c>
    </row>
    <row r="4517" spans="1:11" ht="16.5" x14ac:dyDescent="0.3">
      <c r="A4517" s="1">
        <v>42475</v>
      </c>
      <c r="B4517" s="5">
        <f>YEAR(Table1[[#This Row],[Order Date]])</f>
        <v>2016</v>
      </c>
      <c r="C4517" s="5">
        <f>MONTH(Table1[[#This Row],[Order Date]])</f>
        <v>4</v>
      </c>
      <c r="D4517" t="s">
        <v>769</v>
      </c>
      <c r="E4517" t="s">
        <v>245</v>
      </c>
      <c r="F4517" t="s">
        <v>39</v>
      </c>
      <c r="G4517" t="s">
        <v>52</v>
      </c>
      <c r="H4517" t="s">
        <v>474</v>
      </c>
      <c r="I4517">
        <v>408.74</v>
      </c>
      <c r="J4517">
        <v>7</v>
      </c>
      <c r="K4517">
        <v>76.64</v>
      </c>
    </row>
    <row r="4518" spans="1:11" ht="16.5" x14ac:dyDescent="0.3">
      <c r="A4518" s="1">
        <v>42475</v>
      </c>
      <c r="B4518" s="5">
        <f>YEAR(Table1[[#This Row],[Order Date]])</f>
        <v>2016</v>
      </c>
      <c r="C4518" s="5">
        <f>MONTH(Table1[[#This Row],[Order Date]])</f>
        <v>4</v>
      </c>
      <c r="D4518" t="s">
        <v>769</v>
      </c>
      <c r="E4518" t="s">
        <v>245</v>
      </c>
      <c r="F4518" t="s">
        <v>39</v>
      </c>
      <c r="G4518" t="s">
        <v>52</v>
      </c>
      <c r="H4518" t="s">
        <v>474</v>
      </c>
      <c r="I4518">
        <v>291.95999999999998</v>
      </c>
      <c r="J4518">
        <v>5</v>
      </c>
      <c r="K4518">
        <v>54.74</v>
      </c>
    </row>
    <row r="4519" spans="1:11" ht="16.5" x14ac:dyDescent="0.3">
      <c r="A4519" s="1">
        <v>42475</v>
      </c>
      <c r="B4519" s="5">
        <f>YEAR(Table1[[#This Row],[Order Date]])</f>
        <v>2016</v>
      </c>
      <c r="C4519" s="5">
        <f>MONTH(Table1[[#This Row],[Order Date]])</f>
        <v>4</v>
      </c>
      <c r="D4519" t="s">
        <v>769</v>
      </c>
      <c r="E4519" t="s">
        <v>245</v>
      </c>
      <c r="F4519" t="s">
        <v>11</v>
      </c>
      <c r="G4519" t="s">
        <v>18</v>
      </c>
      <c r="H4519" t="s">
        <v>1780</v>
      </c>
      <c r="I4519">
        <v>4.7699999999999996</v>
      </c>
      <c r="J4519">
        <v>2</v>
      </c>
      <c r="K4519">
        <v>-0.77</v>
      </c>
    </row>
    <row r="4520" spans="1:11" ht="16.5" x14ac:dyDescent="0.3">
      <c r="A4520" s="1">
        <v>42475</v>
      </c>
      <c r="B4520" s="5">
        <f>YEAR(Table1[[#This Row],[Order Date]])</f>
        <v>2016</v>
      </c>
      <c r="C4520" s="5">
        <f>MONTH(Table1[[#This Row],[Order Date]])</f>
        <v>4</v>
      </c>
      <c r="D4520" t="s">
        <v>2094</v>
      </c>
      <c r="E4520" t="s">
        <v>27</v>
      </c>
      <c r="F4520" t="s">
        <v>34</v>
      </c>
      <c r="G4520" t="s">
        <v>35</v>
      </c>
      <c r="H4520" t="s">
        <v>976</v>
      </c>
      <c r="I4520">
        <v>1121.57</v>
      </c>
      <c r="J4520">
        <v>2</v>
      </c>
      <c r="K4520">
        <v>0</v>
      </c>
    </row>
    <row r="4521" spans="1:11" ht="16.5" x14ac:dyDescent="0.3">
      <c r="A4521" s="1">
        <v>42475</v>
      </c>
      <c r="B4521" s="5">
        <f>YEAR(Table1[[#This Row],[Order Date]])</f>
        <v>2016</v>
      </c>
      <c r="C4521" s="5">
        <f>MONTH(Table1[[#This Row],[Order Date]])</f>
        <v>4</v>
      </c>
      <c r="D4521" t="s">
        <v>578</v>
      </c>
      <c r="E4521" t="s">
        <v>10</v>
      </c>
      <c r="F4521" t="s">
        <v>11</v>
      </c>
      <c r="G4521" t="s">
        <v>24</v>
      </c>
      <c r="H4521" t="s">
        <v>2489</v>
      </c>
      <c r="I4521">
        <v>33.49</v>
      </c>
      <c r="J4521">
        <v>7</v>
      </c>
      <c r="K4521">
        <v>5.86</v>
      </c>
    </row>
    <row r="4522" spans="1:11" ht="16.5" x14ac:dyDescent="0.3">
      <c r="A4522" s="1">
        <v>42475</v>
      </c>
      <c r="B4522" s="5">
        <f>YEAR(Table1[[#This Row],[Order Date]])</f>
        <v>2016</v>
      </c>
      <c r="C4522" s="5">
        <f>MONTH(Table1[[#This Row],[Order Date]])</f>
        <v>4</v>
      </c>
      <c r="D4522" t="s">
        <v>578</v>
      </c>
      <c r="E4522" t="s">
        <v>10</v>
      </c>
      <c r="F4522" t="s">
        <v>11</v>
      </c>
      <c r="G4522" t="s">
        <v>43</v>
      </c>
      <c r="H4522" t="s">
        <v>1246</v>
      </c>
      <c r="I4522">
        <v>8.0399999999999991</v>
      </c>
      <c r="J4522">
        <v>5</v>
      </c>
      <c r="K4522">
        <v>2.91</v>
      </c>
    </row>
    <row r="4523" spans="1:11" ht="16.5" x14ac:dyDescent="0.3">
      <c r="A4523" s="1">
        <v>42475</v>
      </c>
      <c r="B4523" s="5">
        <f>YEAR(Table1[[#This Row],[Order Date]])</f>
        <v>2016</v>
      </c>
      <c r="C4523" s="5">
        <f>MONTH(Table1[[#This Row],[Order Date]])</f>
        <v>4</v>
      </c>
      <c r="D4523" t="s">
        <v>1547</v>
      </c>
      <c r="E4523" t="s">
        <v>27</v>
      </c>
      <c r="F4523" t="s">
        <v>11</v>
      </c>
      <c r="G4523" t="s">
        <v>12</v>
      </c>
      <c r="H4523" t="s">
        <v>2490</v>
      </c>
      <c r="I4523">
        <v>143.69999999999999</v>
      </c>
      <c r="J4523">
        <v>3</v>
      </c>
      <c r="K4523">
        <v>68.98</v>
      </c>
    </row>
    <row r="4524" spans="1:11" ht="16.5" x14ac:dyDescent="0.3">
      <c r="A4524" s="1">
        <v>42476</v>
      </c>
      <c r="B4524" s="5">
        <f>YEAR(Table1[[#This Row],[Order Date]])</f>
        <v>2016</v>
      </c>
      <c r="C4524" s="5">
        <f>MONTH(Table1[[#This Row],[Order Date]])</f>
        <v>4</v>
      </c>
      <c r="D4524" t="s">
        <v>1152</v>
      </c>
      <c r="E4524" t="s">
        <v>30</v>
      </c>
      <c r="F4524" t="s">
        <v>11</v>
      </c>
      <c r="G4524" t="s">
        <v>24</v>
      </c>
      <c r="H4524" t="s">
        <v>845</v>
      </c>
      <c r="I4524">
        <v>12.84</v>
      </c>
      <c r="J4524">
        <v>3</v>
      </c>
      <c r="K4524">
        <v>3.72</v>
      </c>
    </row>
    <row r="4525" spans="1:11" ht="16.5" x14ac:dyDescent="0.3">
      <c r="A4525" s="1">
        <v>42476</v>
      </c>
      <c r="B4525" s="5">
        <f>YEAR(Table1[[#This Row],[Order Date]])</f>
        <v>2016</v>
      </c>
      <c r="C4525" s="5">
        <f>MONTH(Table1[[#This Row],[Order Date]])</f>
        <v>4</v>
      </c>
      <c r="D4525" t="s">
        <v>615</v>
      </c>
      <c r="E4525" t="s">
        <v>177</v>
      </c>
      <c r="F4525" t="s">
        <v>39</v>
      </c>
      <c r="G4525" t="s">
        <v>302</v>
      </c>
      <c r="H4525" t="s">
        <v>2491</v>
      </c>
      <c r="I4525">
        <v>9099.93</v>
      </c>
      <c r="J4525">
        <v>7</v>
      </c>
      <c r="K4525">
        <v>2365.98</v>
      </c>
    </row>
    <row r="4526" spans="1:11" ht="16.5" x14ac:dyDescent="0.3">
      <c r="A4526" s="1">
        <v>42476</v>
      </c>
      <c r="B4526" s="5">
        <f>YEAR(Table1[[#This Row],[Order Date]])</f>
        <v>2016</v>
      </c>
      <c r="C4526" s="5">
        <f>MONTH(Table1[[#This Row],[Order Date]])</f>
        <v>4</v>
      </c>
      <c r="D4526" t="s">
        <v>615</v>
      </c>
      <c r="E4526" t="s">
        <v>177</v>
      </c>
      <c r="F4526" t="s">
        <v>34</v>
      </c>
      <c r="G4526" t="s">
        <v>47</v>
      </c>
      <c r="H4526" t="s">
        <v>849</v>
      </c>
      <c r="I4526">
        <v>9.9600000000000009</v>
      </c>
      <c r="J4526">
        <v>2</v>
      </c>
      <c r="K4526">
        <v>3.29</v>
      </c>
    </row>
    <row r="4527" spans="1:11" ht="16.5" x14ac:dyDescent="0.3">
      <c r="A4527" s="1">
        <v>42476</v>
      </c>
      <c r="B4527" s="5">
        <f>YEAR(Table1[[#This Row],[Order Date]])</f>
        <v>2016</v>
      </c>
      <c r="C4527" s="5">
        <f>MONTH(Table1[[#This Row],[Order Date]])</f>
        <v>4</v>
      </c>
      <c r="D4527" t="s">
        <v>615</v>
      </c>
      <c r="E4527" t="s">
        <v>177</v>
      </c>
      <c r="F4527" t="s">
        <v>11</v>
      </c>
      <c r="G4527" t="s">
        <v>20</v>
      </c>
      <c r="H4527" t="s">
        <v>1197</v>
      </c>
      <c r="I4527">
        <v>25.3</v>
      </c>
      <c r="J4527">
        <v>5</v>
      </c>
      <c r="K4527">
        <v>11.89</v>
      </c>
    </row>
    <row r="4528" spans="1:11" ht="16.5" x14ac:dyDescent="0.3">
      <c r="A4528" s="1">
        <v>42476</v>
      </c>
      <c r="B4528" s="5">
        <f>YEAR(Table1[[#This Row],[Order Date]])</f>
        <v>2016</v>
      </c>
      <c r="C4528" s="5">
        <f>MONTH(Table1[[#This Row],[Order Date]])</f>
        <v>4</v>
      </c>
      <c r="D4528" t="s">
        <v>778</v>
      </c>
      <c r="E4528" t="s">
        <v>164</v>
      </c>
      <c r="F4528" t="s">
        <v>11</v>
      </c>
      <c r="G4528" t="s">
        <v>200</v>
      </c>
      <c r="H4528" t="s">
        <v>1421</v>
      </c>
      <c r="I4528">
        <v>28.8</v>
      </c>
      <c r="J4528">
        <v>3</v>
      </c>
      <c r="K4528">
        <v>0.86</v>
      </c>
    </row>
    <row r="4529" spans="1:11" ht="16.5" x14ac:dyDescent="0.3">
      <c r="A4529" s="1">
        <v>42476</v>
      </c>
      <c r="B4529" s="5">
        <f>YEAR(Table1[[#This Row],[Order Date]])</f>
        <v>2016</v>
      </c>
      <c r="C4529" s="5">
        <f>MONTH(Table1[[#This Row],[Order Date]])</f>
        <v>4</v>
      </c>
      <c r="D4529" t="s">
        <v>1593</v>
      </c>
      <c r="E4529" t="s">
        <v>120</v>
      </c>
      <c r="F4529" t="s">
        <v>39</v>
      </c>
      <c r="G4529" t="s">
        <v>52</v>
      </c>
      <c r="H4529" t="s">
        <v>1243</v>
      </c>
      <c r="I4529">
        <v>35.17</v>
      </c>
      <c r="J4529">
        <v>4</v>
      </c>
      <c r="K4529">
        <v>8.35</v>
      </c>
    </row>
    <row r="4530" spans="1:11" ht="16.5" x14ac:dyDescent="0.3">
      <c r="A4530" s="1">
        <v>42476</v>
      </c>
      <c r="B4530" s="5">
        <f>YEAR(Table1[[#This Row],[Order Date]])</f>
        <v>2016</v>
      </c>
      <c r="C4530" s="5">
        <f>MONTH(Table1[[#This Row],[Order Date]])</f>
        <v>4</v>
      </c>
      <c r="D4530" t="s">
        <v>1593</v>
      </c>
      <c r="E4530" t="s">
        <v>120</v>
      </c>
      <c r="F4530" t="s">
        <v>11</v>
      </c>
      <c r="G4530" t="s">
        <v>12</v>
      </c>
      <c r="H4530" t="s">
        <v>2492</v>
      </c>
      <c r="I4530">
        <v>123.09</v>
      </c>
      <c r="J4530">
        <v>7</v>
      </c>
      <c r="K4530">
        <v>40</v>
      </c>
    </row>
    <row r="4531" spans="1:11" ht="16.5" x14ac:dyDescent="0.3">
      <c r="A4531" s="1">
        <v>42477</v>
      </c>
      <c r="B4531" s="5">
        <f>YEAR(Table1[[#This Row],[Order Date]])</f>
        <v>2016</v>
      </c>
      <c r="C4531" s="5">
        <f>MONTH(Table1[[#This Row],[Order Date]])</f>
        <v>4</v>
      </c>
      <c r="D4531" t="s">
        <v>530</v>
      </c>
      <c r="E4531" t="s">
        <v>245</v>
      </c>
      <c r="F4531" t="s">
        <v>39</v>
      </c>
      <c r="G4531" t="s">
        <v>40</v>
      </c>
      <c r="H4531" t="s">
        <v>707</v>
      </c>
      <c r="I4531">
        <v>36.79</v>
      </c>
      <c r="J4531">
        <v>1</v>
      </c>
      <c r="K4531">
        <v>4.1399999999999997</v>
      </c>
    </row>
    <row r="4532" spans="1:11" ht="16.5" x14ac:dyDescent="0.3">
      <c r="A4532" s="1">
        <v>42477</v>
      </c>
      <c r="B4532" s="5">
        <f>YEAR(Table1[[#This Row],[Order Date]])</f>
        <v>2016</v>
      </c>
      <c r="C4532" s="5">
        <f>MONTH(Table1[[#This Row],[Order Date]])</f>
        <v>4</v>
      </c>
      <c r="D4532" t="s">
        <v>530</v>
      </c>
      <c r="E4532" t="s">
        <v>245</v>
      </c>
      <c r="F4532" t="s">
        <v>34</v>
      </c>
      <c r="G4532" t="s">
        <v>47</v>
      </c>
      <c r="H4532" t="s">
        <v>2493</v>
      </c>
      <c r="I4532">
        <v>18.62</v>
      </c>
      <c r="J4532">
        <v>8</v>
      </c>
      <c r="K4532">
        <v>6.29</v>
      </c>
    </row>
    <row r="4533" spans="1:11" ht="16.5" x14ac:dyDescent="0.3">
      <c r="A4533" s="1">
        <v>42477</v>
      </c>
      <c r="B4533" s="5">
        <f>YEAR(Table1[[#This Row],[Order Date]])</f>
        <v>2016</v>
      </c>
      <c r="C4533" s="5">
        <f>MONTH(Table1[[#This Row],[Order Date]])</f>
        <v>4</v>
      </c>
      <c r="D4533" t="s">
        <v>2482</v>
      </c>
      <c r="E4533" t="s">
        <v>996</v>
      </c>
      <c r="F4533" t="s">
        <v>11</v>
      </c>
      <c r="G4533" t="s">
        <v>43</v>
      </c>
      <c r="H4533" t="s">
        <v>540</v>
      </c>
      <c r="I4533">
        <v>29.05</v>
      </c>
      <c r="J4533">
        <v>5</v>
      </c>
      <c r="K4533">
        <v>9.01</v>
      </c>
    </row>
    <row r="4534" spans="1:11" ht="16.5" x14ac:dyDescent="0.3">
      <c r="A4534" s="1">
        <v>42477</v>
      </c>
      <c r="B4534" s="5">
        <f>YEAR(Table1[[#This Row],[Order Date]])</f>
        <v>2016</v>
      </c>
      <c r="C4534" s="5">
        <f>MONTH(Table1[[#This Row],[Order Date]])</f>
        <v>4</v>
      </c>
      <c r="D4534" t="s">
        <v>1288</v>
      </c>
      <c r="E4534" t="s">
        <v>27</v>
      </c>
      <c r="F4534" t="s">
        <v>34</v>
      </c>
      <c r="G4534" t="s">
        <v>74</v>
      </c>
      <c r="H4534" t="s">
        <v>2494</v>
      </c>
      <c r="I4534">
        <v>257.5</v>
      </c>
      <c r="J4534">
        <v>3</v>
      </c>
      <c r="K4534">
        <v>24.24</v>
      </c>
    </row>
    <row r="4535" spans="1:11" ht="16.5" x14ac:dyDescent="0.3">
      <c r="A4535" s="1">
        <v>42477</v>
      </c>
      <c r="B4535" s="5">
        <f>YEAR(Table1[[#This Row],[Order Date]])</f>
        <v>2016</v>
      </c>
      <c r="C4535" s="5">
        <f>MONTH(Table1[[#This Row],[Order Date]])</f>
        <v>4</v>
      </c>
      <c r="D4535" t="s">
        <v>1111</v>
      </c>
      <c r="E4535" t="s">
        <v>120</v>
      </c>
      <c r="F4535" t="s">
        <v>34</v>
      </c>
      <c r="G4535" t="s">
        <v>47</v>
      </c>
      <c r="H4535" t="s">
        <v>2495</v>
      </c>
      <c r="I4535">
        <v>79.12</v>
      </c>
      <c r="J4535">
        <v>5</v>
      </c>
      <c r="K4535">
        <v>13.85</v>
      </c>
    </row>
    <row r="4536" spans="1:11" ht="16.5" x14ac:dyDescent="0.3">
      <c r="A4536" s="1">
        <v>42478</v>
      </c>
      <c r="B4536" s="5">
        <f>YEAR(Table1[[#This Row],[Order Date]])</f>
        <v>2016</v>
      </c>
      <c r="C4536" s="5">
        <f>MONTH(Table1[[#This Row],[Order Date]])</f>
        <v>4</v>
      </c>
      <c r="D4536" t="s">
        <v>2496</v>
      </c>
      <c r="E4536" t="s">
        <v>15</v>
      </c>
      <c r="F4536" t="s">
        <v>11</v>
      </c>
      <c r="G4536" t="s">
        <v>18</v>
      </c>
      <c r="H4536" t="s">
        <v>1645</v>
      </c>
      <c r="I4536">
        <v>230.38</v>
      </c>
      <c r="J4536">
        <v>3</v>
      </c>
      <c r="K4536">
        <v>-48.95</v>
      </c>
    </row>
    <row r="4537" spans="1:11" ht="16.5" x14ac:dyDescent="0.3">
      <c r="A4537" s="1">
        <v>42478</v>
      </c>
      <c r="B4537" s="5">
        <f>YEAR(Table1[[#This Row],[Order Date]])</f>
        <v>2016</v>
      </c>
      <c r="C4537" s="5">
        <f>MONTH(Table1[[#This Row],[Order Date]])</f>
        <v>4</v>
      </c>
      <c r="D4537" t="s">
        <v>2496</v>
      </c>
      <c r="E4537" t="s">
        <v>15</v>
      </c>
      <c r="F4537" t="s">
        <v>11</v>
      </c>
      <c r="G4537" t="s">
        <v>12</v>
      </c>
      <c r="H4537" t="s">
        <v>700</v>
      </c>
      <c r="I4537">
        <v>9.66</v>
      </c>
      <c r="J4537">
        <v>2</v>
      </c>
      <c r="K4537">
        <v>3.26</v>
      </c>
    </row>
    <row r="4538" spans="1:11" ht="16.5" x14ac:dyDescent="0.3">
      <c r="A4538" s="1">
        <v>42478</v>
      </c>
      <c r="B4538" s="5">
        <f>YEAR(Table1[[#This Row],[Order Date]])</f>
        <v>2016</v>
      </c>
      <c r="C4538" s="5">
        <f>MONTH(Table1[[#This Row],[Order Date]])</f>
        <v>4</v>
      </c>
      <c r="D4538" t="s">
        <v>1610</v>
      </c>
      <c r="E4538" t="s">
        <v>55</v>
      </c>
      <c r="F4538" t="s">
        <v>11</v>
      </c>
      <c r="G4538" t="s">
        <v>92</v>
      </c>
      <c r="H4538" t="s">
        <v>1062</v>
      </c>
      <c r="I4538">
        <v>203.92</v>
      </c>
      <c r="J4538">
        <v>4</v>
      </c>
      <c r="K4538">
        <v>55.06</v>
      </c>
    </row>
    <row r="4539" spans="1:11" ht="16.5" x14ac:dyDescent="0.3">
      <c r="A4539" s="1">
        <v>42478</v>
      </c>
      <c r="B4539" s="5">
        <f>YEAR(Table1[[#This Row],[Order Date]])</f>
        <v>2016</v>
      </c>
      <c r="C4539" s="5">
        <f>MONTH(Table1[[#This Row],[Order Date]])</f>
        <v>4</v>
      </c>
      <c r="D4539" t="s">
        <v>1610</v>
      </c>
      <c r="E4539" t="s">
        <v>55</v>
      </c>
      <c r="F4539" t="s">
        <v>39</v>
      </c>
      <c r="G4539" t="s">
        <v>40</v>
      </c>
      <c r="H4539" t="s">
        <v>2296</v>
      </c>
      <c r="I4539">
        <v>29.56</v>
      </c>
      <c r="J4539">
        <v>4</v>
      </c>
      <c r="K4539">
        <v>7.98</v>
      </c>
    </row>
    <row r="4540" spans="1:11" ht="16.5" x14ac:dyDescent="0.3">
      <c r="A4540" s="1">
        <v>42478</v>
      </c>
      <c r="B4540" s="5">
        <f>YEAR(Table1[[#This Row],[Order Date]])</f>
        <v>2016</v>
      </c>
      <c r="C4540" s="5">
        <f>MONTH(Table1[[#This Row],[Order Date]])</f>
        <v>4</v>
      </c>
      <c r="D4540" t="s">
        <v>1368</v>
      </c>
      <c r="E4540" t="s">
        <v>10</v>
      </c>
      <c r="F4540" t="s">
        <v>34</v>
      </c>
      <c r="G4540" t="s">
        <v>35</v>
      </c>
      <c r="H4540" t="s">
        <v>919</v>
      </c>
      <c r="I4540">
        <v>344.37</v>
      </c>
      <c r="J4540">
        <v>4</v>
      </c>
      <c r="K4540">
        <v>-93.47</v>
      </c>
    </row>
    <row r="4541" spans="1:11" ht="16.5" x14ac:dyDescent="0.3">
      <c r="A4541" s="1">
        <v>42478</v>
      </c>
      <c r="B4541" s="5">
        <f>YEAR(Table1[[#This Row],[Order Date]])</f>
        <v>2016</v>
      </c>
      <c r="C4541" s="5">
        <f>MONTH(Table1[[#This Row],[Order Date]])</f>
        <v>4</v>
      </c>
      <c r="D4541" t="s">
        <v>1368</v>
      </c>
      <c r="E4541" t="s">
        <v>10</v>
      </c>
      <c r="F4541" t="s">
        <v>11</v>
      </c>
      <c r="G4541" t="s">
        <v>18</v>
      </c>
      <c r="H4541" t="s">
        <v>2110</v>
      </c>
      <c r="I4541">
        <v>1554.94</v>
      </c>
      <c r="J4541">
        <v>3</v>
      </c>
      <c r="K4541">
        <v>77.75</v>
      </c>
    </row>
    <row r="4542" spans="1:11" ht="16.5" x14ac:dyDescent="0.3">
      <c r="A4542" s="1">
        <v>42478</v>
      </c>
      <c r="B4542" s="5">
        <f>YEAR(Table1[[#This Row],[Order Date]])</f>
        <v>2016</v>
      </c>
      <c r="C4542" s="5">
        <f>MONTH(Table1[[#This Row],[Order Date]])</f>
        <v>4</v>
      </c>
      <c r="D4542" t="s">
        <v>1368</v>
      </c>
      <c r="E4542" t="s">
        <v>10</v>
      </c>
      <c r="F4542" t="s">
        <v>34</v>
      </c>
      <c r="G4542" t="s">
        <v>47</v>
      </c>
      <c r="H4542" t="s">
        <v>2224</v>
      </c>
      <c r="I4542">
        <v>127.88</v>
      </c>
      <c r="J4542">
        <v>5</v>
      </c>
      <c r="K4542">
        <v>-67.14</v>
      </c>
    </row>
    <row r="4543" spans="1:11" ht="16.5" x14ac:dyDescent="0.3">
      <c r="A4543" s="1">
        <v>42478</v>
      </c>
      <c r="B4543" s="5">
        <f>YEAR(Table1[[#This Row],[Order Date]])</f>
        <v>2016</v>
      </c>
      <c r="C4543" s="5">
        <f>MONTH(Table1[[#This Row],[Order Date]])</f>
        <v>4</v>
      </c>
      <c r="D4543" t="s">
        <v>1892</v>
      </c>
      <c r="E4543" t="s">
        <v>149</v>
      </c>
      <c r="F4543" t="s">
        <v>11</v>
      </c>
      <c r="G4543" t="s">
        <v>24</v>
      </c>
      <c r="H4543" t="s">
        <v>361</v>
      </c>
      <c r="I4543">
        <v>6.99</v>
      </c>
      <c r="J4543">
        <v>3</v>
      </c>
      <c r="K4543">
        <v>2.0299999999999998</v>
      </c>
    </row>
    <row r="4544" spans="1:11" ht="16.5" x14ac:dyDescent="0.3">
      <c r="A4544" s="1">
        <v>42478</v>
      </c>
      <c r="B4544" s="5">
        <f>YEAR(Table1[[#This Row],[Order Date]])</f>
        <v>2016</v>
      </c>
      <c r="C4544" s="5">
        <f>MONTH(Table1[[#This Row],[Order Date]])</f>
        <v>4</v>
      </c>
      <c r="D4544" t="s">
        <v>1892</v>
      </c>
      <c r="E4544" t="s">
        <v>149</v>
      </c>
      <c r="F4544" t="s">
        <v>11</v>
      </c>
      <c r="G4544" t="s">
        <v>200</v>
      </c>
      <c r="H4544" t="s">
        <v>1231</v>
      </c>
      <c r="I4544">
        <v>6.84</v>
      </c>
      <c r="J4544">
        <v>1</v>
      </c>
      <c r="K4544">
        <v>1.85</v>
      </c>
    </row>
    <row r="4545" spans="1:11" ht="16.5" x14ac:dyDescent="0.3">
      <c r="A4545" s="1">
        <v>42479</v>
      </c>
      <c r="B4545" s="5">
        <f>YEAR(Table1[[#This Row],[Order Date]])</f>
        <v>2016</v>
      </c>
      <c r="C4545" s="5">
        <f>MONTH(Table1[[#This Row],[Order Date]])</f>
        <v>4</v>
      </c>
      <c r="D4545" t="s">
        <v>512</v>
      </c>
      <c r="E4545" t="s">
        <v>78</v>
      </c>
      <c r="F4545" t="s">
        <v>34</v>
      </c>
      <c r="G4545" t="s">
        <v>145</v>
      </c>
      <c r="H4545" t="s">
        <v>2400</v>
      </c>
      <c r="I4545">
        <v>205.18</v>
      </c>
      <c r="J4545">
        <v>2</v>
      </c>
      <c r="K4545">
        <v>-58.13</v>
      </c>
    </row>
    <row r="4546" spans="1:11" ht="16.5" x14ac:dyDescent="0.3">
      <c r="A4546" s="1">
        <v>42479</v>
      </c>
      <c r="B4546" s="5">
        <f>YEAR(Table1[[#This Row],[Order Date]])</f>
        <v>2016</v>
      </c>
      <c r="C4546" s="5">
        <f>MONTH(Table1[[#This Row],[Order Date]])</f>
        <v>4</v>
      </c>
      <c r="D4546" t="s">
        <v>512</v>
      </c>
      <c r="E4546" t="s">
        <v>78</v>
      </c>
      <c r="F4546" t="s">
        <v>11</v>
      </c>
      <c r="G4546" t="s">
        <v>12</v>
      </c>
      <c r="H4546" t="s">
        <v>979</v>
      </c>
      <c r="I4546">
        <v>419.4</v>
      </c>
      <c r="J4546">
        <v>5</v>
      </c>
      <c r="K4546">
        <v>146.79</v>
      </c>
    </row>
    <row r="4547" spans="1:11" ht="16.5" x14ac:dyDescent="0.3">
      <c r="A4547" s="1">
        <v>42479</v>
      </c>
      <c r="B4547" s="5">
        <f>YEAR(Table1[[#This Row],[Order Date]])</f>
        <v>2016</v>
      </c>
      <c r="C4547" s="5">
        <f>MONTH(Table1[[#This Row],[Order Date]])</f>
        <v>4</v>
      </c>
      <c r="D4547" t="s">
        <v>422</v>
      </c>
      <c r="E4547" t="s">
        <v>27</v>
      </c>
      <c r="F4547" t="s">
        <v>39</v>
      </c>
      <c r="G4547" t="s">
        <v>40</v>
      </c>
      <c r="H4547" t="s">
        <v>247</v>
      </c>
      <c r="I4547">
        <v>39.96</v>
      </c>
      <c r="J4547">
        <v>5</v>
      </c>
      <c r="K4547">
        <v>12.99</v>
      </c>
    </row>
    <row r="4548" spans="1:11" ht="16.5" x14ac:dyDescent="0.3">
      <c r="A4548" s="1">
        <v>42479</v>
      </c>
      <c r="B4548" s="5">
        <f>YEAR(Table1[[#This Row],[Order Date]])</f>
        <v>2016</v>
      </c>
      <c r="C4548" s="5">
        <f>MONTH(Table1[[#This Row],[Order Date]])</f>
        <v>4</v>
      </c>
      <c r="D4548" t="s">
        <v>422</v>
      </c>
      <c r="E4548" t="s">
        <v>27</v>
      </c>
      <c r="F4548" t="s">
        <v>11</v>
      </c>
      <c r="G4548" t="s">
        <v>24</v>
      </c>
      <c r="H4548" t="s">
        <v>2374</v>
      </c>
      <c r="I4548">
        <v>5.46</v>
      </c>
      <c r="J4548">
        <v>3</v>
      </c>
      <c r="K4548">
        <v>1.53</v>
      </c>
    </row>
    <row r="4549" spans="1:11" ht="16.5" x14ac:dyDescent="0.3">
      <c r="A4549" s="1">
        <v>42479</v>
      </c>
      <c r="B4549" s="5">
        <f>YEAR(Table1[[#This Row],[Order Date]])</f>
        <v>2016</v>
      </c>
      <c r="C4549" s="5">
        <f>MONTH(Table1[[#This Row],[Order Date]])</f>
        <v>4</v>
      </c>
      <c r="D4549" t="s">
        <v>422</v>
      </c>
      <c r="E4549" t="s">
        <v>27</v>
      </c>
      <c r="F4549" t="s">
        <v>11</v>
      </c>
      <c r="G4549" t="s">
        <v>24</v>
      </c>
      <c r="H4549" t="s">
        <v>116</v>
      </c>
      <c r="I4549">
        <v>73.2</v>
      </c>
      <c r="J4549">
        <v>5</v>
      </c>
      <c r="K4549">
        <v>21.23</v>
      </c>
    </row>
    <row r="4550" spans="1:11" ht="16.5" x14ac:dyDescent="0.3">
      <c r="A4550" s="1">
        <v>42479</v>
      </c>
      <c r="B4550" s="5">
        <f>YEAR(Table1[[#This Row],[Order Date]])</f>
        <v>2016</v>
      </c>
      <c r="C4550" s="5">
        <f>MONTH(Table1[[#This Row],[Order Date]])</f>
        <v>4</v>
      </c>
      <c r="D4550" t="s">
        <v>422</v>
      </c>
      <c r="E4550" t="s">
        <v>27</v>
      </c>
      <c r="F4550" t="s">
        <v>11</v>
      </c>
      <c r="G4550" t="s">
        <v>20</v>
      </c>
      <c r="H4550" t="s">
        <v>1225</v>
      </c>
      <c r="I4550">
        <v>5.84</v>
      </c>
      <c r="J4550">
        <v>1</v>
      </c>
      <c r="K4550">
        <v>1.97</v>
      </c>
    </row>
    <row r="4551" spans="1:11" ht="16.5" x14ac:dyDescent="0.3">
      <c r="A4551" s="1">
        <v>42479</v>
      </c>
      <c r="B4551" s="5">
        <f>YEAR(Table1[[#This Row],[Order Date]])</f>
        <v>2016</v>
      </c>
      <c r="C4551" s="5">
        <f>MONTH(Table1[[#This Row],[Order Date]])</f>
        <v>4</v>
      </c>
      <c r="D4551" t="s">
        <v>422</v>
      </c>
      <c r="E4551" t="s">
        <v>27</v>
      </c>
      <c r="F4551" t="s">
        <v>11</v>
      </c>
      <c r="G4551" t="s">
        <v>12</v>
      </c>
      <c r="H4551" t="s">
        <v>1924</v>
      </c>
      <c r="I4551">
        <v>22.72</v>
      </c>
      <c r="J4551">
        <v>4</v>
      </c>
      <c r="K4551">
        <v>10.220000000000001</v>
      </c>
    </row>
    <row r="4552" spans="1:11" ht="16.5" x14ac:dyDescent="0.3">
      <c r="A4552" s="1">
        <v>42479</v>
      </c>
      <c r="B4552" s="5">
        <f>YEAR(Table1[[#This Row],[Order Date]])</f>
        <v>2016</v>
      </c>
      <c r="C4552" s="5">
        <f>MONTH(Table1[[#This Row],[Order Date]])</f>
        <v>4</v>
      </c>
      <c r="D4552" t="s">
        <v>422</v>
      </c>
      <c r="E4552" t="s">
        <v>27</v>
      </c>
      <c r="F4552" t="s">
        <v>11</v>
      </c>
      <c r="G4552" t="s">
        <v>20</v>
      </c>
      <c r="H4552" t="s">
        <v>1792</v>
      </c>
      <c r="I4552">
        <v>9.34</v>
      </c>
      <c r="J4552">
        <v>3</v>
      </c>
      <c r="K4552">
        <v>3.27</v>
      </c>
    </row>
    <row r="4553" spans="1:11" ht="16.5" x14ac:dyDescent="0.3">
      <c r="A4553" s="1">
        <v>42479</v>
      </c>
      <c r="B4553" s="5">
        <f>YEAR(Table1[[#This Row],[Order Date]])</f>
        <v>2016</v>
      </c>
      <c r="C4553" s="5">
        <f>MONTH(Table1[[#This Row],[Order Date]])</f>
        <v>4</v>
      </c>
      <c r="D4553" t="s">
        <v>405</v>
      </c>
      <c r="E4553" t="s">
        <v>149</v>
      </c>
      <c r="F4553" t="s">
        <v>39</v>
      </c>
      <c r="G4553" t="s">
        <v>40</v>
      </c>
      <c r="H4553" t="s">
        <v>2345</v>
      </c>
      <c r="I4553">
        <v>25.98</v>
      </c>
      <c r="J4553">
        <v>2</v>
      </c>
      <c r="K4553">
        <v>0.78</v>
      </c>
    </row>
    <row r="4554" spans="1:11" ht="16.5" x14ac:dyDescent="0.3">
      <c r="A4554" s="1">
        <v>42479</v>
      </c>
      <c r="B4554" s="5">
        <f>YEAR(Table1[[#This Row],[Order Date]])</f>
        <v>2016</v>
      </c>
      <c r="C4554" s="5">
        <f>MONTH(Table1[[#This Row],[Order Date]])</f>
        <v>4</v>
      </c>
      <c r="D4554" t="s">
        <v>405</v>
      </c>
      <c r="E4554" t="s">
        <v>149</v>
      </c>
      <c r="F4554" t="s">
        <v>11</v>
      </c>
      <c r="G4554" t="s">
        <v>24</v>
      </c>
      <c r="H4554" t="s">
        <v>890</v>
      </c>
      <c r="I4554">
        <v>3.28</v>
      </c>
      <c r="J4554">
        <v>2</v>
      </c>
      <c r="K4554">
        <v>1.48</v>
      </c>
    </row>
    <row r="4555" spans="1:11" ht="16.5" x14ac:dyDescent="0.3">
      <c r="A4555" s="1">
        <v>42479</v>
      </c>
      <c r="B4555" s="5">
        <f>YEAR(Table1[[#This Row],[Order Date]])</f>
        <v>2016</v>
      </c>
      <c r="C4555" s="5">
        <f>MONTH(Table1[[#This Row],[Order Date]])</f>
        <v>4</v>
      </c>
      <c r="D4555" t="s">
        <v>405</v>
      </c>
      <c r="E4555" t="s">
        <v>149</v>
      </c>
      <c r="F4555" t="s">
        <v>11</v>
      </c>
      <c r="G4555" t="s">
        <v>18</v>
      </c>
      <c r="H4555" t="s">
        <v>153</v>
      </c>
      <c r="I4555">
        <v>459.88</v>
      </c>
      <c r="J4555">
        <v>4</v>
      </c>
      <c r="K4555">
        <v>13.8</v>
      </c>
    </row>
    <row r="4556" spans="1:11" ht="16.5" x14ac:dyDescent="0.3">
      <c r="A4556" s="1">
        <v>42479</v>
      </c>
      <c r="B4556" s="5">
        <f>YEAR(Table1[[#This Row],[Order Date]])</f>
        <v>2016</v>
      </c>
      <c r="C4556" s="5">
        <f>MONTH(Table1[[#This Row],[Order Date]])</f>
        <v>4</v>
      </c>
      <c r="D4556" t="s">
        <v>405</v>
      </c>
      <c r="E4556" t="s">
        <v>149</v>
      </c>
      <c r="F4556" t="s">
        <v>11</v>
      </c>
      <c r="G4556" t="s">
        <v>200</v>
      </c>
      <c r="H4556" t="s">
        <v>870</v>
      </c>
      <c r="I4556">
        <v>7.76</v>
      </c>
      <c r="J4556">
        <v>2</v>
      </c>
      <c r="K4556">
        <v>2.25</v>
      </c>
    </row>
    <row r="4557" spans="1:11" ht="16.5" x14ac:dyDescent="0.3">
      <c r="A4557" s="1">
        <v>42479</v>
      </c>
      <c r="B4557" s="5">
        <f>YEAR(Table1[[#This Row],[Order Date]])</f>
        <v>2016</v>
      </c>
      <c r="C4557" s="5">
        <f>MONTH(Table1[[#This Row],[Order Date]])</f>
        <v>4</v>
      </c>
      <c r="D4557" t="s">
        <v>405</v>
      </c>
      <c r="E4557" t="s">
        <v>149</v>
      </c>
      <c r="F4557" t="s">
        <v>11</v>
      </c>
      <c r="G4557" t="s">
        <v>24</v>
      </c>
      <c r="H4557" t="s">
        <v>2055</v>
      </c>
      <c r="I4557">
        <v>71.959999999999994</v>
      </c>
      <c r="J4557">
        <v>2</v>
      </c>
      <c r="K4557">
        <v>17.989999999999998</v>
      </c>
    </row>
    <row r="4558" spans="1:11" ht="16.5" x14ac:dyDescent="0.3">
      <c r="A4558" s="1">
        <v>42479</v>
      </c>
      <c r="B4558" s="5">
        <f>YEAR(Table1[[#This Row],[Order Date]])</f>
        <v>2016</v>
      </c>
      <c r="C4558" s="5">
        <f>MONTH(Table1[[#This Row],[Order Date]])</f>
        <v>4</v>
      </c>
      <c r="D4558" t="s">
        <v>405</v>
      </c>
      <c r="E4558" t="s">
        <v>149</v>
      </c>
      <c r="F4558" t="s">
        <v>11</v>
      </c>
      <c r="G4558" t="s">
        <v>200</v>
      </c>
      <c r="H4558" t="s">
        <v>2215</v>
      </c>
      <c r="I4558">
        <v>54.9</v>
      </c>
      <c r="J4558">
        <v>5</v>
      </c>
      <c r="K4558">
        <v>15.37</v>
      </c>
    </row>
    <row r="4559" spans="1:11" ht="16.5" x14ac:dyDescent="0.3">
      <c r="A4559" s="1">
        <v>42479</v>
      </c>
      <c r="B4559" s="5">
        <f>YEAR(Table1[[#This Row],[Order Date]])</f>
        <v>2016</v>
      </c>
      <c r="C4559" s="5">
        <f>MONTH(Table1[[#This Row],[Order Date]])</f>
        <v>4</v>
      </c>
      <c r="D4559" t="s">
        <v>405</v>
      </c>
      <c r="E4559" t="s">
        <v>149</v>
      </c>
      <c r="F4559" t="s">
        <v>11</v>
      </c>
      <c r="G4559" t="s">
        <v>20</v>
      </c>
      <c r="H4559" t="s">
        <v>886</v>
      </c>
      <c r="I4559">
        <v>9.2799999999999994</v>
      </c>
      <c r="J4559">
        <v>2</v>
      </c>
      <c r="K4559">
        <v>3.25</v>
      </c>
    </row>
    <row r="4560" spans="1:11" ht="16.5" x14ac:dyDescent="0.3">
      <c r="A4560" s="1">
        <v>42481</v>
      </c>
      <c r="B4560" s="5">
        <f>YEAR(Table1[[#This Row],[Order Date]])</f>
        <v>2016</v>
      </c>
      <c r="C4560" s="5">
        <f>MONTH(Table1[[#This Row],[Order Date]])</f>
        <v>4</v>
      </c>
      <c r="D4560" t="s">
        <v>1463</v>
      </c>
      <c r="E4560" t="s">
        <v>15</v>
      </c>
      <c r="F4560" t="s">
        <v>11</v>
      </c>
      <c r="G4560" t="s">
        <v>18</v>
      </c>
      <c r="H4560" t="s">
        <v>909</v>
      </c>
      <c r="I4560">
        <v>102.34</v>
      </c>
      <c r="J4560">
        <v>4</v>
      </c>
      <c r="K4560">
        <v>-12.79</v>
      </c>
    </row>
    <row r="4561" spans="1:11" ht="16.5" x14ac:dyDescent="0.3">
      <c r="A4561" s="1">
        <v>42481</v>
      </c>
      <c r="B4561" s="5">
        <f>YEAR(Table1[[#This Row],[Order Date]])</f>
        <v>2016</v>
      </c>
      <c r="C4561" s="5">
        <f>MONTH(Table1[[#This Row],[Order Date]])</f>
        <v>4</v>
      </c>
      <c r="D4561" t="s">
        <v>1463</v>
      </c>
      <c r="E4561" t="s">
        <v>15</v>
      </c>
      <c r="F4561" t="s">
        <v>11</v>
      </c>
      <c r="G4561" t="s">
        <v>92</v>
      </c>
      <c r="H4561" t="s">
        <v>2007</v>
      </c>
      <c r="I4561">
        <v>48.79</v>
      </c>
      <c r="J4561">
        <v>3</v>
      </c>
      <c r="K4561">
        <v>-126.86</v>
      </c>
    </row>
    <row r="4562" spans="1:11" ht="16.5" x14ac:dyDescent="0.3">
      <c r="A4562" s="1">
        <v>42481</v>
      </c>
      <c r="B4562" s="5">
        <f>YEAR(Table1[[#This Row],[Order Date]])</f>
        <v>2016</v>
      </c>
      <c r="C4562" s="5">
        <f>MONTH(Table1[[#This Row],[Order Date]])</f>
        <v>4</v>
      </c>
      <c r="D4562" t="s">
        <v>1463</v>
      </c>
      <c r="E4562" t="s">
        <v>15</v>
      </c>
      <c r="F4562" t="s">
        <v>11</v>
      </c>
      <c r="G4562" t="s">
        <v>20</v>
      </c>
      <c r="H4562" t="s">
        <v>1112</v>
      </c>
      <c r="I4562">
        <v>44.85</v>
      </c>
      <c r="J4562">
        <v>8</v>
      </c>
      <c r="K4562">
        <v>-67.27</v>
      </c>
    </row>
    <row r="4563" spans="1:11" ht="16.5" x14ac:dyDescent="0.3">
      <c r="A4563" s="1">
        <v>42481</v>
      </c>
      <c r="B4563" s="5">
        <f>YEAR(Table1[[#This Row],[Order Date]])</f>
        <v>2016</v>
      </c>
      <c r="C4563" s="5">
        <f>MONTH(Table1[[#This Row],[Order Date]])</f>
        <v>4</v>
      </c>
      <c r="D4563" t="s">
        <v>1339</v>
      </c>
      <c r="E4563" t="s">
        <v>164</v>
      </c>
      <c r="F4563" t="s">
        <v>11</v>
      </c>
      <c r="G4563" t="s">
        <v>20</v>
      </c>
      <c r="H4563" t="s">
        <v>2267</v>
      </c>
      <c r="I4563">
        <v>8.32</v>
      </c>
      <c r="J4563">
        <v>5</v>
      </c>
      <c r="K4563">
        <v>2.81</v>
      </c>
    </row>
    <row r="4564" spans="1:11" ht="16.5" x14ac:dyDescent="0.3">
      <c r="A4564" s="1">
        <v>42481</v>
      </c>
      <c r="B4564" s="5">
        <f>YEAR(Table1[[#This Row],[Order Date]])</f>
        <v>2016</v>
      </c>
      <c r="C4564" s="5">
        <f>MONTH(Table1[[#This Row],[Order Date]])</f>
        <v>4</v>
      </c>
      <c r="D4564" t="s">
        <v>1719</v>
      </c>
      <c r="E4564" t="s">
        <v>613</v>
      </c>
      <c r="F4564" t="s">
        <v>11</v>
      </c>
      <c r="G4564" t="s">
        <v>24</v>
      </c>
      <c r="H4564" t="s">
        <v>2144</v>
      </c>
      <c r="I4564">
        <v>15.48</v>
      </c>
      <c r="J4564">
        <v>3</v>
      </c>
      <c r="K4564">
        <v>4.49</v>
      </c>
    </row>
    <row r="4565" spans="1:11" ht="16.5" x14ac:dyDescent="0.3">
      <c r="A4565" s="1">
        <v>42481</v>
      </c>
      <c r="B4565" s="5">
        <f>YEAR(Table1[[#This Row],[Order Date]])</f>
        <v>2016</v>
      </c>
      <c r="C4565" s="5">
        <f>MONTH(Table1[[#This Row],[Order Date]])</f>
        <v>4</v>
      </c>
      <c r="D4565" t="s">
        <v>1719</v>
      </c>
      <c r="E4565" t="s">
        <v>613</v>
      </c>
      <c r="F4565" t="s">
        <v>11</v>
      </c>
      <c r="G4565" t="s">
        <v>12</v>
      </c>
      <c r="H4565" t="s">
        <v>455</v>
      </c>
      <c r="I4565">
        <v>51.84</v>
      </c>
      <c r="J4565">
        <v>8</v>
      </c>
      <c r="K4565">
        <v>24.88</v>
      </c>
    </row>
    <row r="4566" spans="1:11" ht="16.5" x14ac:dyDescent="0.3">
      <c r="A4566" s="1">
        <v>42482</v>
      </c>
      <c r="B4566" s="5">
        <f>YEAR(Table1[[#This Row],[Order Date]])</f>
        <v>2016</v>
      </c>
      <c r="C4566" s="5">
        <f>MONTH(Table1[[#This Row],[Order Date]])</f>
        <v>4</v>
      </c>
      <c r="D4566" t="s">
        <v>1443</v>
      </c>
      <c r="E4566" t="s">
        <v>95</v>
      </c>
      <c r="F4566" t="s">
        <v>34</v>
      </c>
      <c r="G4566" t="s">
        <v>47</v>
      </c>
      <c r="H4566" t="s">
        <v>281</v>
      </c>
      <c r="I4566">
        <v>23.56</v>
      </c>
      <c r="J4566">
        <v>5</v>
      </c>
      <c r="K4566">
        <v>7.07</v>
      </c>
    </row>
    <row r="4567" spans="1:11" ht="16.5" x14ac:dyDescent="0.3">
      <c r="A4567" s="1">
        <v>42482</v>
      </c>
      <c r="B4567" s="5">
        <f>YEAR(Table1[[#This Row],[Order Date]])</f>
        <v>2016</v>
      </c>
      <c r="C4567" s="5">
        <f>MONTH(Table1[[#This Row],[Order Date]])</f>
        <v>4</v>
      </c>
      <c r="D4567" t="s">
        <v>1443</v>
      </c>
      <c r="E4567" t="s">
        <v>95</v>
      </c>
      <c r="F4567" t="s">
        <v>34</v>
      </c>
      <c r="G4567" t="s">
        <v>145</v>
      </c>
      <c r="H4567" t="s">
        <v>404</v>
      </c>
      <c r="I4567">
        <v>1272.6300000000001</v>
      </c>
      <c r="J4567">
        <v>6</v>
      </c>
      <c r="K4567">
        <v>-814.48</v>
      </c>
    </row>
    <row r="4568" spans="1:11" ht="16.5" x14ac:dyDescent="0.3">
      <c r="A4568" s="1">
        <v>42482</v>
      </c>
      <c r="B4568" s="5">
        <f>YEAR(Table1[[#This Row],[Order Date]])</f>
        <v>2016</v>
      </c>
      <c r="C4568" s="5">
        <f>MONTH(Table1[[#This Row],[Order Date]])</f>
        <v>4</v>
      </c>
      <c r="D4568" t="s">
        <v>1443</v>
      </c>
      <c r="E4568" t="s">
        <v>95</v>
      </c>
      <c r="F4568" t="s">
        <v>11</v>
      </c>
      <c r="G4568" t="s">
        <v>20</v>
      </c>
      <c r="H4568" t="s">
        <v>1770</v>
      </c>
      <c r="I4568">
        <v>28.49</v>
      </c>
      <c r="J4568">
        <v>5</v>
      </c>
      <c r="K4568">
        <v>-20.89</v>
      </c>
    </row>
    <row r="4569" spans="1:11" ht="16.5" x14ac:dyDescent="0.3">
      <c r="A4569" s="1">
        <v>42482</v>
      </c>
      <c r="B4569" s="5">
        <f>YEAR(Table1[[#This Row],[Order Date]])</f>
        <v>2016</v>
      </c>
      <c r="C4569" s="5">
        <f>MONTH(Table1[[#This Row],[Order Date]])</f>
        <v>4</v>
      </c>
      <c r="D4569" t="s">
        <v>1443</v>
      </c>
      <c r="E4569" t="s">
        <v>95</v>
      </c>
      <c r="F4569" t="s">
        <v>11</v>
      </c>
      <c r="G4569" t="s">
        <v>200</v>
      </c>
      <c r="H4569" t="s">
        <v>2497</v>
      </c>
      <c r="I4569">
        <v>185.38</v>
      </c>
      <c r="J4569">
        <v>2</v>
      </c>
      <c r="K4569">
        <v>-34.76</v>
      </c>
    </row>
    <row r="4570" spans="1:11" ht="16.5" x14ac:dyDescent="0.3">
      <c r="A4570" s="1">
        <v>42482</v>
      </c>
      <c r="B4570" s="5">
        <f>YEAR(Table1[[#This Row],[Order Date]])</f>
        <v>2016</v>
      </c>
      <c r="C4570" s="5">
        <f>MONTH(Table1[[#This Row],[Order Date]])</f>
        <v>4</v>
      </c>
      <c r="D4570" t="s">
        <v>1443</v>
      </c>
      <c r="E4570" t="s">
        <v>95</v>
      </c>
      <c r="F4570" t="s">
        <v>11</v>
      </c>
      <c r="G4570" t="s">
        <v>92</v>
      </c>
      <c r="H4570" t="s">
        <v>286</v>
      </c>
      <c r="I4570">
        <v>78.27</v>
      </c>
      <c r="J4570">
        <v>2</v>
      </c>
      <c r="K4570">
        <v>5.87</v>
      </c>
    </row>
    <row r="4571" spans="1:11" ht="16.5" x14ac:dyDescent="0.3">
      <c r="A4571" s="1">
        <v>42482</v>
      </c>
      <c r="B4571" s="5">
        <f>YEAR(Table1[[#This Row],[Order Date]])</f>
        <v>2016</v>
      </c>
      <c r="C4571" s="5">
        <f>MONTH(Table1[[#This Row],[Order Date]])</f>
        <v>4</v>
      </c>
      <c r="D4571" t="s">
        <v>2498</v>
      </c>
      <c r="E4571" t="s">
        <v>186</v>
      </c>
      <c r="F4571" t="s">
        <v>34</v>
      </c>
      <c r="G4571" t="s">
        <v>47</v>
      </c>
      <c r="H4571" t="s">
        <v>1775</v>
      </c>
      <c r="I4571">
        <v>86.62</v>
      </c>
      <c r="J4571">
        <v>2</v>
      </c>
      <c r="K4571">
        <v>8.66</v>
      </c>
    </row>
    <row r="4572" spans="1:11" ht="16.5" x14ac:dyDescent="0.3">
      <c r="A4572" s="1">
        <v>42482</v>
      </c>
      <c r="B4572" s="5">
        <f>YEAR(Table1[[#This Row],[Order Date]])</f>
        <v>2016</v>
      </c>
      <c r="C4572" s="5">
        <f>MONTH(Table1[[#This Row],[Order Date]])</f>
        <v>4</v>
      </c>
      <c r="D4572" t="s">
        <v>2385</v>
      </c>
      <c r="E4572" t="s">
        <v>15</v>
      </c>
      <c r="F4572" t="s">
        <v>11</v>
      </c>
      <c r="G4572" t="s">
        <v>18</v>
      </c>
      <c r="H4572" t="s">
        <v>1245</v>
      </c>
      <c r="I4572">
        <v>23.95</v>
      </c>
      <c r="J4572">
        <v>2</v>
      </c>
      <c r="K4572">
        <v>2.4</v>
      </c>
    </row>
    <row r="4573" spans="1:11" ht="16.5" x14ac:dyDescent="0.3">
      <c r="A4573" s="1">
        <v>42482</v>
      </c>
      <c r="B4573" s="5">
        <f>YEAR(Table1[[#This Row],[Order Date]])</f>
        <v>2016</v>
      </c>
      <c r="C4573" s="5">
        <f>MONTH(Table1[[#This Row],[Order Date]])</f>
        <v>4</v>
      </c>
      <c r="D4573" t="s">
        <v>651</v>
      </c>
      <c r="E4573" t="s">
        <v>27</v>
      </c>
      <c r="F4573" t="s">
        <v>34</v>
      </c>
      <c r="G4573" t="s">
        <v>47</v>
      </c>
      <c r="H4573" t="s">
        <v>124</v>
      </c>
      <c r="I4573">
        <v>31.56</v>
      </c>
      <c r="J4573">
        <v>3</v>
      </c>
      <c r="K4573">
        <v>10.41</v>
      </c>
    </row>
    <row r="4574" spans="1:11" ht="16.5" x14ac:dyDescent="0.3">
      <c r="A4574" s="1">
        <v>42482</v>
      </c>
      <c r="B4574" s="5">
        <f>YEAR(Table1[[#This Row],[Order Date]])</f>
        <v>2016</v>
      </c>
      <c r="C4574" s="5">
        <f>MONTH(Table1[[#This Row],[Order Date]])</f>
        <v>4</v>
      </c>
      <c r="D4574" t="s">
        <v>77</v>
      </c>
      <c r="E4574" t="s">
        <v>149</v>
      </c>
      <c r="F4574" t="s">
        <v>11</v>
      </c>
      <c r="G4574" t="s">
        <v>24</v>
      </c>
      <c r="H4574" t="s">
        <v>2028</v>
      </c>
      <c r="I4574">
        <v>32.130000000000003</v>
      </c>
      <c r="J4574">
        <v>9</v>
      </c>
      <c r="K4574">
        <v>8.35</v>
      </c>
    </row>
    <row r="4575" spans="1:11" ht="16.5" x14ac:dyDescent="0.3">
      <c r="A4575" s="1">
        <v>42482</v>
      </c>
      <c r="B4575" s="5">
        <f>YEAR(Table1[[#This Row],[Order Date]])</f>
        <v>2016</v>
      </c>
      <c r="C4575" s="5">
        <f>MONTH(Table1[[#This Row],[Order Date]])</f>
        <v>4</v>
      </c>
      <c r="D4575" t="s">
        <v>77</v>
      </c>
      <c r="E4575" t="s">
        <v>149</v>
      </c>
      <c r="F4575" t="s">
        <v>11</v>
      </c>
      <c r="G4575" t="s">
        <v>24</v>
      </c>
      <c r="H4575" t="s">
        <v>1000</v>
      </c>
      <c r="I4575">
        <v>2.88</v>
      </c>
      <c r="J4575">
        <v>1</v>
      </c>
      <c r="K4575">
        <v>0.81</v>
      </c>
    </row>
    <row r="4576" spans="1:11" ht="16.5" x14ac:dyDescent="0.3">
      <c r="A4576" s="1">
        <v>42483</v>
      </c>
      <c r="B4576" s="5">
        <f>YEAR(Table1[[#This Row],[Order Date]])</f>
        <v>2016</v>
      </c>
      <c r="C4576" s="5">
        <f>MONTH(Table1[[#This Row],[Order Date]])</f>
        <v>4</v>
      </c>
      <c r="D4576" t="s">
        <v>875</v>
      </c>
      <c r="E4576" t="s">
        <v>27</v>
      </c>
      <c r="F4576" t="s">
        <v>11</v>
      </c>
      <c r="G4576" t="s">
        <v>20</v>
      </c>
      <c r="H4576" t="s">
        <v>165</v>
      </c>
      <c r="I4576">
        <v>251.52</v>
      </c>
      <c r="J4576">
        <v>6</v>
      </c>
      <c r="K4576">
        <v>81.739999999999995</v>
      </c>
    </row>
    <row r="4577" spans="1:11" ht="16.5" x14ac:dyDescent="0.3">
      <c r="A4577" s="1">
        <v>42483</v>
      </c>
      <c r="B4577" s="5">
        <f>YEAR(Table1[[#This Row],[Order Date]])</f>
        <v>2016</v>
      </c>
      <c r="C4577" s="5">
        <f>MONTH(Table1[[#This Row],[Order Date]])</f>
        <v>4</v>
      </c>
      <c r="D4577" t="s">
        <v>875</v>
      </c>
      <c r="E4577" t="s">
        <v>27</v>
      </c>
      <c r="F4577" t="s">
        <v>39</v>
      </c>
      <c r="G4577" t="s">
        <v>52</v>
      </c>
      <c r="H4577" t="s">
        <v>502</v>
      </c>
      <c r="I4577">
        <v>99.99</v>
      </c>
      <c r="J4577">
        <v>1</v>
      </c>
      <c r="K4577">
        <v>35</v>
      </c>
    </row>
    <row r="4578" spans="1:11" ht="16.5" x14ac:dyDescent="0.3">
      <c r="A4578" s="1">
        <v>42483</v>
      </c>
      <c r="B4578" s="5">
        <f>YEAR(Table1[[#This Row],[Order Date]])</f>
        <v>2016</v>
      </c>
      <c r="C4578" s="5">
        <f>MONTH(Table1[[#This Row],[Order Date]])</f>
        <v>4</v>
      </c>
      <c r="D4578" t="s">
        <v>813</v>
      </c>
      <c r="E4578" t="s">
        <v>245</v>
      </c>
      <c r="F4578" t="s">
        <v>11</v>
      </c>
      <c r="G4578" t="s">
        <v>12</v>
      </c>
      <c r="H4578" t="s">
        <v>2499</v>
      </c>
      <c r="I4578">
        <v>36.24</v>
      </c>
      <c r="J4578">
        <v>5</v>
      </c>
      <c r="K4578">
        <v>11.33</v>
      </c>
    </row>
    <row r="4579" spans="1:11" ht="16.5" x14ac:dyDescent="0.3">
      <c r="A4579" s="1">
        <v>42483</v>
      </c>
      <c r="B4579" s="5">
        <f>YEAR(Table1[[#This Row],[Order Date]])</f>
        <v>2016</v>
      </c>
      <c r="C4579" s="5">
        <f>MONTH(Table1[[#This Row],[Order Date]])</f>
        <v>4</v>
      </c>
      <c r="D4579" t="s">
        <v>2107</v>
      </c>
      <c r="E4579" t="s">
        <v>78</v>
      </c>
      <c r="F4579" t="s">
        <v>11</v>
      </c>
      <c r="G4579" t="s">
        <v>12</v>
      </c>
      <c r="H4579" t="s">
        <v>2500</v>
      </c>
      <c r="I4579">
        <v>108.34</v>
      </c>
      <c r="J4579">
        <v>6</v>
      </c>
      <c r="K4579">
        <v>37.92</v>
      </c>
    </row>
    <row r="4580" spans="1:11" ht="16.5" x14ac:dyDescent="0.3">
      <c r="A4580" s="1">
        <v>42483</v>
      </c>
      <c r="B4580" s="5">
        <f>YEAR(Table1[[#This Row],[Order Date]])</f>
        <v>2016</v>
      </c>
      <c r="C4580" s="5">
        <f>MONTH(Table1[[#This Row],[Order Date]])</f>
        <v>4</v>
      </c>
      <c r="D4580" t="s">
        <v>2107</v>
      </c>
      <c r="E4580" t="s">
        <v>78</v>
      </c>
      <c r="F4580" t="s">
        <v>11</v>
      </c>
      <c r="G4580" t="s">
        <v>18</v>
      </c>
      <c r="H4580" t="s">
        <v>111</v>
      </c>
      <c r="I4580">
        <v>55.92</v>
      </c>
      <c r="J4580">
        <v>5</v>
      </c>
      <c r="K4580">
        <v>6.29</v>
      </c>
    </row>
    <row r="4581" spans="1:11" ht="16.5" x14ac:dyDescent="0.3">
      <c r="A4581" s="1">
        <v>42483</v>
      </c>
      <c r="B4581" s="5">
        <f>YEAR(Table1[[#This Row],[Order Date]])</f>
        <v>2016</v>
      </c>
      <c r="C4581" s="5">
        <f>MONTH(Table1[[#This Row],[Order Date]])</f>
        <v>4</v>
      </c>
      <c r="D4581" t="s">
        <v>2107</v>
      </c>
      <c r="E4581" t="s">
        <v>78</v>
      </c>
      <c r="F4581" t="s">
        <v>11</v>
      </c>
      <c r="G4581" t="s">
        <v>12</v>
      </c>
      <c r="H4581" t="s">
        <v>1294</v>
      </c>
      <c r="I4581">
        <v>78.3</v>
      </c>
      <c r="J4581">
        <v>2</v>
      </c>
      <c r="K4581">
        <v>29.36</v>
      </c>
    </row>
    <row r="4582" spans="1:11" ht="16.5" x14ac:dyDescent="0.3">
      <c r="A4582" s="1">
        <v>42483</v>
      </c>
      <c r="B4582" s="5">
        <f>YEAR(Table1[[#This Row],[Order Date]])</f>
        <v>2016</v>
      </c>
      <c r="C4582" s="5">
        <f>MONTH(Table1[[#This Row],[Order Date]])</f>
        <v>4</v>
      </c>
      <c r="D4582" t="s">
        <v>2383</v>
      </c>
      <c r="E4582" t="s">
        <v>27</v>
      </c>
      <c r="F4582" t="s">
        <v>11</v>
      </c>
      <c r="G4582" t="s">
        <v>20</v>
      </c>
      <c r="H4582" t="s">
        <v>522</v>
      </c>
      <c r="I4582">
        <v>18.09</v>
      </c>
      <c r="J4582">
        <v>7</v>
      </c>
      <c r="K4582">
        <v>6.56</v>
      </c>
    </row>
    <row r="4583" spans="1:11" ht="16.5" x14ac:dyDescent="0.3">
      <c r="A4583" s="1">
        <v>42483</v>
      </c>
      <c r="B4583" s="5">
        <f>YEAR(Table1[[#This Row],[Order Date]])</f>
        <v>2016</v>
      </c>
      <c r="C4583" s="5">
        <f>MONTH(Table1[[#This Row],[Order Date]])</f>
        <v>4</v>
      </c>
      <c r="D4583" t="s">
        <v>2383</v>
      </c>
      <c r="E4583" t="s">
        <v>27</v>
      </c>
      <c r="F4583" t="s">
        <v>11</v>
      </c>
      <c r="G4583" t="s">
        <v>63</v>
      </c>
      <c r="H4583" t="s">
        <v>1964</v>
      </c>
      <c r="I4583">
        <v>71.97</v>
      </c>
      <c r="J4583">
        <v>3</v>
      </c>
      <c r="K4583">
        <v>35.99</v>
      </c>
    </row>
    <row r="4584" spans="1:11" ht="16.5" x14ac:dyDescent="0.3">
      <c r="A4584" s="1">
        <v>42484</v>
      </c>
      <c r="B4584" s="5">
        <f>YEAR(Table1[[#This Row],[Order Date]])</f>
        <v>2016</v>
      </c>
      <c r="C4584" s="5">
        <f>MONTH(Table1[[#This Row],[Order Date]])</f>
        <v>4</v>
      </c>
      <c r="D4584" t="s">
        <v>2222</v>
      </c>
      <c r="E4584" t="s">
        <v>10</v>
      </c>
      <c r="F4584" t="s">
        <v>39</v>
      </c>
      <c r="G4584" t="s">
        <v>52</v>
      </c>
      <c r="H4584" t="s">
        <v>66</v>
      </c>
      <c r="I4584">
        <v>258.7</v>
      </c>
      <c r="J4584">
        <v>3</v>
      </c>
      <c r="K4584">
        <v>64.67</v>
      </c>
    </row>
    <row r="4585" spans="1:11" ht="16.5" x14ac:dyDescent="0.3">
      <c r="A4585" s="1">
        <v>42484</v>
      </c>
      <c r="B4585" s="5">
        <f>YEAR(Table1[[#This Row],[Order Date]])</f>
        <v>2016</v>
      </c>
      <c r="C4585" s="5">
        <f>MONTH(Table1[[#This Row],[Order Date]])</f>
        <v>4</v>
      </c>
      <c r="D4585" t="s">
        <v>965</v>
      </c>
      <c r="E4585" t="s">
        <v>27</v>
      </c>
      <c r="F4585" t="s">
        <v>11</v>
      </c>
      <c r="G4585" t="s">
        <v>20</v>
      </c>
      <c r="H4585" t="s">
        <v>897</v>
      </c>
      <c r="I4585">
        <v>3.98</v>
      </c>
      <c r="J4585">
        <v>1</v>
      </c>
      <c r="K4585">
        <v>1.39</v>
      </c>
    </row>
    <row r="4586" spans="1:11" ht="16.5" x14ac:dyDescent="0.3">
      <c r="A4586" s="1">
        <v>42484</v>
      </c>
      <c r="B4586" s="5">
        <f>YEAR(Table1[[#This Row],[Order Date]])</f>
        <v>2016</v>
      </c>
      <c r="C4586" s="5">
        <f>MONTH(Table1[[#This Row],[Order Date]])</f>
        <v>4</v>
      </c>
      <c r="D4586" t="s">
        <v>2501</v>
      </c>
      <c r="E4586" t="s">
        <v>278</v>
      </c>
      <c r="F4586" t="s">
        <v>11</v>
      </c>
      <c r="G4586" t="s">
        <v>12</v>
      </c>
      <c r="H4586" t="s">
        <v>493</v>
      </c>
      <c r="I4586">
        <v>15.55</v>
      </c>
      <c r="J4586">
        <v>3</v>
      </c>
      <c r="K4586">
        <v>5.44</v>
      </c>
    </row>
    <row r="4587" spans="1:11" ht="16.5" x14ac:dyDescent="0.3">
      <c r="A4587" s="1">
        <v>42484</v>
      </c>
      <c r="B4587" s="5">
        <f>YEAR(Table1[[#This Row],[Order Date]])</f>
        <v>2016</v>
      </c>
      <c r="C4587" s="5">
        <f>MONTH(Table1[[#This Row],[Order Date]])</f>
        <v>4</v>
      </c>
      <c r="D4587" t="s">
        <v>2501</v>
      </c>
      <c r="E4587" t="s">
        <v>278</v>
      </c>
      <c r="F4587" t="s">
        <v>34</v>
      </c>
      <c r="G4587" t="s">
        <v>35</v>
      </c>
      <c r="H4587" t="s">
        <v>1237</v>
      </c>
      <c r="I4587">
        <v>1325.76</v>
      </c>
      <c r="J4587">
        <v>6</v>
      </c>
      <c r="K4587">
        <v>149.15</v>
      </c>
    </row>
    <row r="4588" spans="1:11" ht="16.5" x14ac:dyDescent="0.3">
      <c r="A4588" s="1">
        <v>42484</v>
      </c>
      <c r="B4588" s="5">
        <f>YEAR(Table1[[#This Row],[Order Date]])</f>
        <v>2016</v>
      </c>
      <c r="C4588" s="5">
        <f>MONTH(Table1[[#This Row],[Order Date]])</f>
        <v>4</v>
      </c>
      <c r="D4588" t="s">
        <v>2501</v>
      </c>
      <c r="E4588" t="s">
        <v>278</v>
      </c>
      <c r="F4588" t="s">
        <v>11</v>
      </c>
      <c r="G4588" t="s">
        <v>20</v>
      </c>
      <c r="H4588" t="s">
        <v>1280</v>
      </c>
      <c r="I4588">
        <v>3.11</v>
      </c>
      <c r="J4588">
        <v>2</v>
      </c>
      <c r="K4588">
        <v>-2.1800000000000002</v>
      </c>
    </row>
    <row r="4589" spans="1:11" ht="16.5" x14ac:dyDescent="0.3">
      <c r="A4589" s="1">
        <v>42485</v>
      </c>
      <c r="B4589" s="5">
        <f>YEAR(Table1[[#This Row],[Order Date]])</f>
        <v>2016</v>
      </c>
      <c r="C4589" s="5">
        <f>MONTH(Table1[[#This Row],[Order Date]])</f>
        <v>4</v>
      </c>
      <c r="D4589" t="s">
        <v>1004</v>
      </c>
      <c r="E4589" t="s">
        <v>23</v>
      </c>
      <c r="F4589" t="s">
        <v>39</v>
      </c>
      <c r="G4589" t="s">
        <v>40</v>
      </c>
      <c r="H4589" t="s">
        <v>87</v>
      </c>
      <c r="I4589">
        <v>82.8</v>
      </c>
      <c r="J4589">
        <v>2</v>
      </c>
      <c r="K4589">
        <v>-20.7</v>
      </c>
    </row>
    <row r="4590" spans="1:11" ht="16.5" x14ac:dyDescent="0.3">
      <c r="A4590" s="1">
        <v>42485</v>
      </c>
      <c r="B4590" s="5">
        <f>YEAR(Table1[[#This Row],[Order Date]])</f>
        <v>2016</v>
      </c>
      <c r="C4590" s="5">
        <f>MONTH(Table1[[#This Row],[Order Date]])</f>
        <v>4</v>
      </c>
      <c r="D4590" t="s">
        <v>1004</v>
      </c>
      <c r="E4590" t="s">
        <v>23</v>
      </c>
      <c r="F4590" t="s">
        <v>11</v>
      </c>
      <c r="G4590" t="s">
        <v>20</v>
      </c>
      <c r="H4590" t="s">
        <v>2399</v>
      </c>
      <c r="I4590">
        <v>20.72</v>
      </c>
      <c r="J4590">
        <v>2</v>
      </c>
      <c r="K4590">
        <v>-13.82</v>
      </c>
    </row>
    <row r="4591" spans="1:11" ht="16.5" x14ac:dyDescent="0.3">
      <c r="A4591" s="1">
        <v>42485</v>
      </c>
      <c r="B4591" s="5">
        <f>YEAR(Table1[[#This Row],[Order Date]])</f>
        <v>2016</v>
      </c>
      <c r="C4591" s="5">
        <f>MONTH(Table1[[#This Row],[Order Date]])</f>
        <v>4</v>
      </c>
      <c r="D4591" t="s">
        <v>1004</v>
      </c>
      <c r="E4591" t="s">
        <v>23</v>
      </c>
      <c r="F4591" t="s">
        <v>11</v>
      </c>
      <c r="G4591" t="s">
        <v>20</v>
      </c>
      <c r="H4591" t="s">
        <v>980</v>
      </c>
      <c r="I4591">
        <v>4.9000000000000004</v>
      </c>
      <c r="J4591">
        <v>3</v>
      </c>
      <c r="K4591">
        <v>-3.43</v>
      </c>
    </row>
    <row r="4592" spans="1:11" ht="16.5" x14ac:dyDescent="0.3">
      <c r="A4592" s="1">
        <v>42486</v>
      </c>
      <c r="B4592" s="5">
        <f>YEAR(Table1[[#This Row],[Order Date]])</f>
        <v>2016</v>
      </c>
      <c r="C4592" s="5">
        <f>MONTH(Table1[[#This Row],[Order Date]])</f>
        <v>4</v>
      </c>
      <c r="D4592" t="s">
        <v>1663</v>
      </c>
      <c r="E4592" t="s">
        <v>149</v>
      </c>
      <c r="F4592" t="s">
        <v>34</v>
      </c>
      <c r="G4592" t="s">
        <v>35</v>
      </c>
      <c r="H4592" t="s">
        <v>1364</v>
      </c>
      <c r="I4592">
        <v>434.65</v>
      </c>
      <c r="J4592">
        <v>3</v>
      </c>
      <c r="K4592">
        <v>62.78</v>
      </c>
    </row>
    <row r="4593" spans="1:11" ht="16.5" x14ac:dyDescent="0.3">
      <c r="A4593" s="1">
        <v>42488</v>
      </c>
      <c r="B4593" s="5">
        <f>YEAR(Table1[[#This Row],[Order Date]])</f>
        <v>2016</v>
      </c>
      <c r="C4593" s="5">
        <f>MONTH(Table1[[#This Row],[Order Date]])</f>
        <v>4</v>
      </c>
      <c r="D4593" t="s">
        <v>1748</v>
      </c>
      <c r="E4593" t="s">
        <v>10</v>
      </c>
      <c r="F4593" t="s">
        <v>39</v>
      </c>
      <c r="G4593" t="s">
        <v>40</v>
      </c>
      <c r="H4593" t="s">
        <v>1347</v>
      </c>
      <c r="I4593">
        <v>369.58</v>
      </c>
      <c r="J4593">
        <v>3</v>
      </c>
      <c r="K4593">
        <v>41.58</v>
      </c>
    </row>
    <row r="4594" spans="1:11" ht="16.5" x14ac:dyDescent="0.3">
      <c r="A4594" s="1">
        <v>42488</v>
      </c>
      <c r="B4594" s="5">
        <f>YEAR(Table1[[#This Row],[Order Date]])</f>
        <v>2016</v>
      </c>
      <c r="C4594" s="5">
        <f>MONTH(Table1[[#This Row],[Order Date]])</f>
        <v>4</v>
      </c>
      <c r="D4594" t="s">
        <v>1748</v>
      </c>
      <c r="E4594" t="s">
        <v>10</v>
      </c>
      <c r="F4594" t="s">
        <v>11</v>
      </c>
      <c r="G4594" t="s">
        <v>16</v>
      </c>
      <c r="H4594" t="s">
        <v>2502</v>
      </c>
      <c r="I4594">
        <v>15.71</v>
      </c>
      <c r="J4594">
        <v>4</v>
      </c>
      <c r="K4594">
        <v>5.7</v>
      </c>
    </row>
    <row r="4595" spans="1:11" ht="16.5" x14ac:dyDescent="0.3">
      <c r="A4595" s="1">
        <v>42488</v>
      </c>
      <c r="B4595" s="5">
        <f>YEAR(Table1[[#This Row],[Order Date]])</f>
        <v>2016</v>
      </c>
      <c r="C4595" s="5">
        <f>MONTH(Table1[[#This Row],[Order Date]])</f>
        <v>4</v>
      </c>
      <c r="D4595" t="s">
        <v>665</v>
      </c>
      <c r="E4595" t="s">
        <v>278</v>
      </c>
      <c r="F4595" t="s">
        <v>11</v>
      </c>
      <c r="G4595" t="s">
        <v>12</v>
      </c>
      <c r="H4595" t="s">
        <v>936</v>
      </c>
      <c r="I4595">
        <v>29.47</v>
      </c>
      <c r="J4595">
        <v>3</v>
      </c>
      <c r="K4595">
        <v>9.9499999999999993</v>
      </c>
    </row>
    <row r="4596" spans="1:11" ht="16.5" x14ac:dyDescent="0.3">
      <c r="A4596" s="1">
        <v>42488</v>
      </c>
      <c r="B4596" s="5">
        <f>YEAR(Table1[[#This Row],[Order Date]])</f>
        <v>2016</v>
      </c>
      <c r="C4596" s="5">
        <f>MONTH(Table1[[#This Row],[Order Date]])</f>
        <v>4</v>
      </c>
      <c r="D4596" t="s">
        <v>2423</v>
      </c>
      <c r="E4596" t="s">
        <v>27</v>
      </c>
      <c r="F4596" t="s">
        <v>34</v>
      </c>
      <c r="G4596" t="s">
        <v>35</v>
      </c>
      <c r="H4596" t="s">
        <v>416</v>
      </c>
      <c r="I4596">
        <v>41.57</v>
      </c>
      <c r="J4596">
        <v>2</v>
      </c>
      <c r="K4596">
        <v>2.6</v>
      </c>
    </row>
    <row r="4597" spans="1:11" ht="16.5" x14ac:dyDescent="0.3">
      <c r="A4597" s="1">
        <v>42488</v>
      </c>
      <c r="B4597" s="5">
        <f>YEAR(Table1[[#This Row],[Order Date]])</f>
        <v>2016</v>
      </c>
      <c r="C4597" s="5">
        <f>MONTH(Table1[[#This Row],[Order Date]])</f>
        <v>4</v>
      </c>
      <c r="D4597" t="s">
        <v>2503</v>
      </c>
      <c r="E4597" t="s">
        <v>15</v>
      </c>
      <c r="F4597" t="s">
        <v>34</v>
      </c>
      <c r="G4597" t="s">
        <v>47</v>
      </c>
      <c r="H4597" t="s">
        <v>1085</v>
      </c>
      <c r="I4597">
        <v>30.34</v>
      </c>
      <c r="J4597">
        <v>2</v>
      </c>
      <c r="K4597">
        <v>-31.86</v>
      </c>
    </row>
    <row r="4598" spans="1:11" ht="16.5" x14ac:dyDescent="0.3">
      <c r="A4598" s="1">
        <v>42490</v>
      </c>
      <c r="B4598" s="5">
        <f>YEAR(Table1[[#This Row],[Order Date]])</f>
        <v>2016</v>
      </c>
      <c r="C4598" s="5">
        <f>MONTH(Table1[[#This Row],[Order Date]])</f>
        <v>4</v>
      </c>
      <c r="D4598" t="s">
        <v>537</v>
      </c>
      <c r="E4598" t="s">
        <v>149</v>
      </c>
      <c r="F4598" t="s">
        <v>11</v>
      </c>
      <c r="G4598" t="s">
        <v>20</v>
      </c>
      <c r="H4598" t="s">
        <v>941</v>
      </c>
      <c r="I4598">
        <v>7.71</v>
      </c>
      <c r="J4598">
        <v>2</v>
      </c>
      <c r="K4598">
        <v>2.8</v>
      </c>
    </row>
    <row r="4599" spans="1:11" ht="16.5" x14ac:dyDescent="0.3">
      <c r="A4599" s="1">
        <v>42490</v>
      </c>
      <c r="B4599" s="5">
        <f>YEAR(Table1[[#This Row],[Order Date]])</f>
        <v>2016</v>
      </c>
      <c r="C4599" s="5">
        <f>MONTH(Table1[[#This Row],[Order Date]])</f>
        <v>4</v>
      </c>
      <c r="D4599" t="s">
        <v>530</v>
      </c>
      <c r="E4599" t="s">
        <v>10</v>
      </c>
      <c r="F4599" t="s">
        <v>34</v>
      </c>
      <c r="G4599" t="s">
        <v>47</v>
      </c>
      <c r="H4599" t="s">
        <v>2015</v>
      </c>
      <c r="I4599">
        <v>22.61</v>
      </c>
      <c r="J4599">
        <v>3</v>
      </c>
      <c r="K4599">
        <v>-10.17</v>
      </c>
    </row>
    <row r="4600" spans="1:11" ht="16.5" x14ac:dyDescent="0.3">
      <c r="A4600" s="1">
        <v>42490</v>
      </c>
      <c r="B4600" s="5">
        <f>YEAR(Table1[[#This Row],[Order Date]])</f>
        <v>2016</v>
      </c>
      <c r="C4600" s="5">
        <f>MONTH(Table1[[#This Row],[Order Date]])</f>
        <v>4</v>
      </c>
      <c r="D4600" t="s">
        <v>2242</v>
      </c>
      <c r="E4600" t="s">
        <v>95</v>
      </c>
      <c r="F4600" t="s">
        <v>34</v>
      </c>
      <c r="G4600" t="s">
        <v>47</v>
      </c>
      <c r="H4600" t="s">
        <v>1735</v>
      </c>
      <c r="I4600">
        <v>111.89</v>
      </c>
      <c r="J4600">
        <v>7</v>
      </c>
      <c r="K4600">
        <v>22.38</v>
      </c>
    </row>
    <row r="4601" spans="1:11" ht="16.5" x14ac:dyDescent="0.3">
      <c r="A4601" s="1">
        <v>42491</v>
      </c>
      <c r="B4601" s="5">
        <f>YEAR(Table1[[#This Row],[Order Date]])</f>
        <v>2016</v>
      </c>
      <c r="C4601" s="5">
        <f>MONTH(Table1[[#This Row],[Order Date]])</f>
        <v>5</v>
      </c>
      <c r="D4601" t="s">
        <v>722</v>
      </c>
      <c r="E4601" t="s">
        <v>120</v>
      </c>
      <c r="F4601" t="s">
        <v>11</v>
      </c>
      <c r="G4601" t="s">
        <v>16</v>
      </c>
      <c r="H4601" t="s">
        <v>1336</v>
      </c>
      <c r="I4601">
        <v>3.98</v>
      </c>
      <c r="J4601">
        <v>1</v>
      </c>
      <c r="K4601">
        <v>1.29</v>
      </c>
    </row>
    <row r="4602" spans="1:11" ht="16.5" x14ac:dyDescent="0.3">
      <c r="A4602" s="1">
        <v>42491</v>
      </c>
      <c r="B4602" s="5">
        <f>YEAR(Table1[[#This Row],[Order Date]])</f>
        <v>2016</v>
      </c>
      <c r="C4602" s="5">
        <f>MONTH(Table1[[#This Row],[Order Date]])</f>
        <v>5</v>
      </c>
      <c r="D4602" t="s">
        <v>722</v>
      </c>
      <c r="E4602" t="s">
        <v>120</v>
      </c>
      <c r="F4602" t="s">
        <v>34</v>
      </c>
      <c r="G4602" t="s">
        <v>145</v>
      </c>
      <c r="H4602" t="s">
        <v>810</v>
      </c>
      <c r="I4602">
        <v>370.62</v>
      </c>
      <c r="J4602">
        <v>3</v>
      </c>
      <c r="K4602">
        <v>-142.07</v>
      </c>
    </row>
    <row r="4603" spans="1:11" ht="16.5" x14ac:dyDescent="0.3">
      <c r="A4603" s="1">
        <v>42491</v>
      </c>
      <c r="B4603" s="5">
        <f>YEAR(Table1[[#This Row],[Order Date]])</f>
        <v>2016</v>
      </c>
      <c r="C4603" s="5">
        <f>MONTH(Table1[[#This Row],[Order Date]])</f>
        <v>5</v>
      </c>
      <c r="D4603" t="s">
        <v>722</v>
      </c>
      <c r="E4603" t="s">
        <v>120</v>
      </c>
      <c r="F4603" t="s">
        <v>11</v>
      </c>
      <c r="G4603" t="s">
        <v>20</v>
      </c>
      <c r="H4603" t="s">
        <v>937</v>
      </c>
      <c r="I4603">
        <v>2.74</v>
      </c>
      <c r="J4603">
        <v>2</v>
      </c>
      <c r="K4603">
        <v>-2.0099999999999998</v>
      </c>
    </row>
    <row r="4604" spans="1:11" ht="16.5" x14ac:dyDescent="0.3">
      <c r="A4604" s="1">
        <v>42491</v>
      </c>
      <c r="B4604" s="5">
        <f>YEAR(Table1[[#This Row],[Order Date]])</f>
        <v>2016</v>
      </c>
      <c r="C4604" s="5">
        <f>MONTH(Table1[[#This Row],[Order Date]])</f>
        <v>5</v>
      </c>
      <c r="D4604" t="s">
        <v>2504</v>
      </c>
      <c r="E4604" t="s">
        <v>101</v>
      </c>
      <c r="F4604" t="s">
        <v>11</v>
      </c>
      <c r="G4604" t="s">
        <v>12</v>
      </c>
      <c r="H4604" t="s">
        <v>2301</v>
      </c>
      <c r="I4604">
        <v>109.92</v>
      </c>
      <c r="J4604">
        <v>2</v>
      </c>
      <c r="K4604">
        <v>53.86</v>
      </c>
    </row>
    <row r="4605" spans="1:11" ht="16.5" x14ac:dyDescent="0.3">
      <c r="A4605" s="1">
        <v>42491</v>
      </c>
      <c r="B4605" s="5">
        <f>YEAR(Table1[[#This Row],[Order Date]])</f>
        <v>2016</v>
      </c>
      <c r="C4605" s="5">
        <f>MONTH(Table1[[#This Row],[Order Date]])</f>
        <v>5</v>
      </c>
      <c r="D4605" t="s">
        <v>2504</v>
      </c>
      <c r="E4605" t="s">
        <v>101</v>
      </c>
      <c r="F4605" t="s">
        <v>11</v>
      </c>
      <c r="G4605" t="s">
        <v>12</v>
      </c>
      <c r="H4605" t="s">
        <v>1149</v>
      </c>
      <c r="I4605">
        <v>19.440000000000001</v>
      </c>
      <c r="J4605">
        <v>3</v>
      </c>
      <c r="K4605">
        <v>9.33</v>
      </c>
    </row>
    <row r="4606" spans="1:11" ht="16.5" x14ac:dyDescent="0.3">
      <c r="A4606" s="1">
        <v>42491</v>
      </c>
      <c r="B4606" s="5">
        <f>YEAR(Table1[[#This Row],[Order Date]])</f>
        <v>2016</v>
      </c>
      <c r="C4606" s="5">
        <f>MONTH(Table1[[#This Row],[Order Date]])</f>
        <v>5</v>
      </c>
      <c r="D4606" t="s">
        <v>2504</v>
      </c>
      <c r="E4606" t="s">
        <v>101</v>
      </c>
      <c r="F4606" t="s">
        <v>11</v>
      </c>
      <c r="G4606" t="s">
        <v>24</v>
      </c>
      <c r="H4606" t="s">
        <v>645</v>
      </c>
      <c r="I4606">
        <v>11.16</v>
      </c>
      <c r="J4606">
        <v>2</v>
      </c>
      <c r="K4606">
        <v>4.3499999999999996</v>
      </c>
    </row>
    <row r="4607" spans="1:11" ht="16.5" x14ac:dyDescent="0.3">
      <c r="A4607" s="1">
        <v>42492</v>
      </c>
      <c r="B4607" s="5">
        <f>YEAR(Table1[[#This Row],[Order Date]])</f>
        <v>2016</v>
      </c>
      <c r="C4607" s="5">
        <f>MONTH(Table1[[#This Row],[Order Date]])</f>
        <v>5</v>
      </c>
      <c r="D4607" t="s">
        <v>2456</v>
      </c>
      <c r="E4607" t="s">
        <v>10</v>
      </c>
      <c r="F4607" t="s">
        <v>11</v>
      </c>
      <c r="G4607" t="s">
        <v>24</v>
      </c>
      <c r="H4607" t="s">
        <v>2055</v>
      </c>
      <c r="I4607">
        <v>86.35</v>
      </c>
      <c r="J4607">
        <v>3</v>
      </c>
      <c r="K4607">
        <v>5.4</v>
      </c>
    </row>
    <row r="4608" spans="1:11" ht="16.5" x14ac:dyDescent="0.3">
      <c r="A4608" s="1">
        <v>42492</v>
      </c>
      <c r="B4608" s="5">
        <f>YEAR(Table1[[#This Row],[Order Date]])</f>
        <v>2016</v>
      </c>
      <c r="C4608" s="5">
        <f>MONTH(Table1[[#This Row],[Order Date]])</f>
        <v>5</v>
      </c>
      <c r="D4608" t="s">
        <v>672</v>
      </c>
      <c r="E4608" t="s">
        <v>149</v>
      </c>
      <c r="F4608" t="s">
        <v>11</v>
      </c>
      <c r="G4608" t="s">
        <v>18</v>
      </c>
      <c r="H4608" t="s">
        <v>2505</v>
      </c>
      <c r="I4608">
        <v>44.94</v>
      </c>
      <c r="J4608">
        <v>3</v>
      </c>
      <c r="K4608">
        <v>12.58</v>
      </c>
    </row>
    <row r="4609" spans="1:11" ht="16.5" x14ac:dyDescent="0.3">
      <c r="A4609" s="1">
        <v>42492</v>
      </c>
      <c r="B4609" s="5">
        <f>YEAR(Table1[[#This Row],[Order Date]])</f>
        <v>2016</v>
      </c>
      <c r="C4609" s="5">
        <f>MONTH(Table1[[#This Row],[Order Date]])</f>
        <v>5</v>
      </c>
      <c r="D4609" t="s">
        <v>672</v>
      </c>
      <c r="E4609" t="s">
        <v>149</v>
      </c>
      <c r="F4609" t="s">
        <v>11</v>
      </c>
      <c r="G4609" t="s">
        <v>20</v>
      </c>
      <c r="H4609" t="s">
        <v>1770</v>
      </c>
      <c r="I4609">
        <v>45.58</v>
      </c>
      <c r="J4609">
        <v>3</v>
      </c>
      <c r="K4609">
        <v>15.95</v>
      </c>
    </row>
    <row r="4610" spans="1:11" ht="16.5" x14ac:dyDescent="0.3">
      <c r="A4610" s="1">
        <v>42492</v>
      </c>
      <c r="B4610" s="5">
        <f>YEAR(Table1[[#This Row],[Order Date]])</f>
        <v>2016</v>
      </c>
      <c r="C4610" s="5">
        <f>MONTH(Table1[[#This Row],[Order Date]])</f>
        <v>5</v>
      </c>
      <c r="D4610" t="s">
        <v>884</v>
      </c>
      <c r="E4610" t="s">
        <v>245</v>
      </c>
      <c r="F4610" t="s">
        <v>34</v>
      </c>
      <c r="G4610" t="s">
        <v>35</v>
      </c>
      <c r="H4610" t="s">
        <v>416</v>
      </c>
      <c r="I4610">
        <v>187.06</v>
      </c>
      <c r="J4610">
        <v>9</v>
      </c>
      <c r="K4610">
        <v>11.69</v>
      </c>
    </row>
    <row r="4611" spans="1:11" ht="16.5" x14ac:dyDescent="0.3">
      <c r="A4611" s="1">
        <v>42492</v>
      </c>
      <c r="B4611" s="5">
        <f>YEAR(Table1[[#This Row],[Order Date]])</f>
        <v>2016</v>
      </c>
      <c r="C4611" s="5">
        <f>MONTH(Table1[[#This Row],[Order Date]])</f>
        <v>5</v>
      </c>
      <c r="D4611" t="s">
        <v>1361</v>
      </c>
      <c r="E4611" t="s">
        <v>10</v>
      </c>
      <c r="F4611" t="s">
        <v>11</v>
      </c>
      <c r="G4611" t="s">
        <v>18</v>
      </c>
      <c r="H4611" t="s">
        <v>211</v>
      </c>
      <c r="I4611">
        <v>18.940000000000001</v>
      </c>
      <c r="J4611">
        <v>3</v>
      </c>
      <c r="K4611">
        <v>-3.79</v>
      </c>
    </row>
    <row r="4612" spans="1:11" ht="16.5" x14ac:dyDescent="0.3">
      <c r="A4612" s="1">
        <v>42492</v>
      </c>
      <c r="B4612" s="5">
        <f>YEAR(Table1[[#This Row],[Order Date]])</f>
        <v>2016</v>
      </c>
      <c r="C4612" s="5">
        <f>MONTH(Table1[[#This Row],[Order Date]])</f>
        <v>5</v>
      </c>
      <c r="D4612" t="s">
        <v>1361</v>
      </c>
      <c r="E4612" t="s">
        <v>10</v>
      </c>
      <c r="F4612" t="s">
        <v>11</v>
      </c>
      <c r="G4612" t="s">
        <v>18</v>
      </c>
      <c r="H4612" t="s">
        <v>408</v>
      </c>
      <c r="I4612">
        <v>12.67</v>
      </c>
      <c r="J4612">
        <v>3</v>
      </c>
      <c r="K4612">
        <v>-3.17</v>
      </c>
    </row>
    <row r="4613" spans="1:11" ht="16.5" x14ac:dyDescent="0.3">
      <c r="A4613" s="1">
        <v>42492</v>
      </c>
      <c r="B4613" s="5">
        <f>YEAR(Table1[[#This Row],[Order Date]])</f>
        <v>2016</v>
      </c>
      <c r="C4613" s="5">
        <f>MONTH(Table1[[#This Row],[Order Date]])</f>
        <v>5</v>
      </c>
      <c r="D4613" t="s">
        <v>1361</v>
      </c>
      <c r="E4613" t="s">
        <v>10</v>
      </c>
      <c r="F4613" t="s">
        <v>11</v>
      </c>
      <c r="G4613" t="s">
        <v>16</v>
      </c>
      <c r="H4613" t="s">
        <v>2506</v>
      </c>
      <c r="I4613">
        <v>5.04</v>
      </c>
      <c r="J4613">
        <v>2</v>
      </c>
      <c r="K4613">
        <v>1.76</v>
      </c>
    </row>
    <row r="4614" spans="1:11" ht="16.5" x14ac:dyDescent="0.3">
      <c r="A4614" s="1">
        <v>42492</v>
      </c>
      <c r="B4614" s="5">
        <f>YEAR(Table1[[#This Row],[Order Date]])</f>
        <v>2016</v>
      </c>
      <c r="C4614" s="5">
        <f>MONTH(Table1[[#This Row],[Order Date]])</f>
        <v>5</v>
      </c>
      <c r="D4614" t="s">
        <v>789</v>
      </c>
      <c r="E4614" t="s">
        <v>10</v>
      </c>
      <c r="F4614" t="s">
        <v>34</v>
      </c>
      <c r="G4614" t="s">
        <v>35</v>
      </c>
      <c r="H4614" t="s">
        <v>1435</v>
      </c>
      <c r="I4614">
        <v>366.74</v>
      </c>
      <c r="J4614">
        <v>4</v>
      </c>
      <c r="K4614">
        <v>-110.02</v>
      </c>
    </row>
    <row r="4615" spans="1:11" ht="16.5" x14ac:dyDescent="0.3">
      <c r="A4615" s="1">
        <v>42492</v>
      </c>
      <c r="B4615" s="5">
        <f>YEAR(Table1[[#This Row],[Order Date]])</f>
        <v>2016</v>
      </c>
      <c r="C4615" s="5">
        <f>MONTH(Table1[[#This Row],[Order Date]])</f>
        <v>5</v>
      </c>
      <c r="D4615" t="s">
        <v>525</v>
      </c>
      <c r="E4615" t="s">
        <v>149</v>
      </c>
      <c r="F4615" t="s">
        <v>34</v>
      </c>
      <c r="G4615" t="s">
        <v>47</v>
      </c>
      <c r="H4615" t="s">
        <v>2121</v>
      </c>
      <c r="I4615">
        <v>12.56</v>
      </c>
      <c r="J4615">
        <v>2</v>
      </c>
      <c r="K4615">
        <v>4.0199999999999996</v>
      </c>
    </row>
    <row r="4616" spans="1:11" ht="16.5" x14ac:dyDescent="0.3">
      <c r="A4616" s="1">
        <v>42492</v>
      </c>
      <c r="B4616" s="5">
        <f>YEAR(Table1[[#This Row],[Order Date]])</f>
        <v>2016</v>
      </c>
      <c r="C4616" s="5">
        <f>MONTH(Table1[[#This Row],[Order Date]])</f>
        <v>5</v>
      </c>
      <c r="D4616" t="s">
        <v>525</v>
      </c>
      <c r="E4616" t="s">
        <v>149</v>
      </c>
      <c r="F4616" t="s">
        <v>11</v>
      </c>
      <c r="G4616" t="s">
        <v>20</v>
      </c>
      <c r="H4616" t="s">
        <v>911</v>
      </c>
      <c r="I4616">
        <v>90.48</v>
      </c>
      <c r="J4616">
        <v>3</v>
      </c>
      <c r="K4616">
        <v>33.93</v>
      </c>
    </row>
    <row r="4617" spans="1:11" ht="16.5" x14ac:dyDescent="0.3">
      <c r="A4617" s="1">
        <v>42492</v>
      </c>
      <c r="B4617" s="5">
        <f>YEAR(Table1[[#This Row],[Order Date]])</f>
        <v>2016</v>
      </c>
      <c r="C4617" s="5">
        <f>MONTH(Table1[[#This Row],[Order Date]])</f>
        <v>5</v>
      </c>
      <c r="D4617" t="s">
        <v>525</v>
      </c>
      <c r="E4617" t="s">
        <v>149</v>
      </c>
      <c r="F4617" t="s">
        <v>11</v>
      </c>
      <c r="G4617" t="s">
        <v>12</v>
      </c>
      <c r="H4617" t="s">
        <v>1403</v>
      </c>
      <c r="I4617">
        <v>13.08</v>
      </c>
      <c r="J4617">
        <v>2</v>
      </c>
      <c r="K4617">
        <v>6.02</v>
      </c>
    </row>
    <row r="4618" spans="1:11" ht="16.5" x14ac:dyDescent="0.3">
      <c r="A4618" s="1">
        <v>42492</v>
      </c>
      <c r="B4618" s="5">
        <f>YEAR(Table1[[#This Row],[Order Date]])</f>
        <v>2016</v>
      </c>
      <c r="C4618" s="5">
        <f>MONTH(Table1[[#This Row],[Order Date]])</f>
        <v>5</v>
      </c>
      <c r="D4618" t="s">
        <v>525</v>
      </c>
      <c r="E4618" t="s">
        <v>149</v>
      </c>
      <c r="F4618" t="s">
        <v>34</v>
      </c>
      <c r="G4618" t="s">
        <v>47</v>
      </c>
      <c r="H4618" t="s">
        <v>1545</v>
      </c>
      <c r="I4618">
        <v>214.7</v>
      </c>
      <c r="J4618">
        <v>5</v>
      </c>
      <c r="K4618">
        <v>83.73</v>
      </c>
    </row>
    <row r="4619" spans="1:11" ht="16.5" x14ac:dyDescent="0.3">
      <c r="A4619" s="1">
        <v>42493</v>
      </c>
      <c r="B4619" s="5">
        <f>YEAR(Table1[[#This Row],[Order Date]])</f>
        <v>2016</v>
      </c>
      <c r="C4619" s="5">
        <f>MONTH(Table1[[#This Row],[Order Date]])</f>
        <v>5</v>
      </c>
      <c r="D4619" t="s">
        <v>2318</v>
      </c>
      <c r="E4619" t="s">
        <v>15</v>
      </c>
      <c r="F4619" t="s">
        <v>11</v>
      </c>
      <c r="G4619" t="s">
        <v>20</v>
      </c>
      <c r="H4619" t="s">
        <v>2241</v>
      </c>
      <c r="I4619">
        <v>2.1800000000000002</v>
      </c>
      <c r="J4619">
        <v>1</v>
      </c>
      <c r="K4619">
        <v>-3.6</v>
      </c>
    </row>
    <row r="4620" spans="1:11" ht="16.5" x14ac:dyDescent="0.3">
      <c r="A4620" s="1">
        <v>42493</v>
      </c>
      <c r="B4620" s="5">
        <f>YEAR(Table1[[#This Row],[Order Date]])</f>
        <v>2016</v>
      </c>
      <c r="C4620" s="5">
        <f>MONTH(Table1[[#This Row],[Order Date]])</f>
        <v>5</v>
      </c>
      <c r="D4620" t="s">
        <v>2318</v>
      </c>
      <c r="E4620" t="s">
        <v>15</v>
      </c>
      <c r="F4620" t="s">
        <v>11</v>
      </c>
      <c r="G4620" t="s">
        <v>24</v>
      </c>
      <c r="H4620" t="s">
        <v>1972</v>
      </c>
      <c r="I4620">
        <v>27.38</v>
      </c>
      <c r="J4620">
        <v>7</v>
      </c>
      <c r="K4620">
        <v>2.74</v>
      </c>
    </row>
    <row r="4621" spans="1:11" ht="16.5" x14ac:dyDescent="0.3">
      <c r="A4621" s="1">
        <v>42493</v>
      </c>
      <c r="B4621" s="5">
        <f>YEAR(Table1[[#This Row],[Order Date]])</f>
        <v>2016</v>
      </c>
      <c r="C4621" s="5">
        <f>MONTH(Table1[[#This Row],[Order Date]])</f>
        <v>5</v>
      </c>
      <c r="D4621" t="s">
        <v>2318</v>
      </c>
      <c r="E4621" t="s">
        <v>15</v>
      </c>
      <c r="F4621" t="s">
        <v>11</v>
      </c>
      <c r="G4621" t="s">
        <v>92</v>
      </c>
      <c r="H4621" t="s">
        <v>1118</v>
      </c>
      <c r="I4621">
        <v>26.41</v>
      </c>
      <c r="J4621">
        <v>3</v>
      </c>
      <c r="K4621">
        <v>-71.3</v>
      </c>
    </row>
    <row r="4622" spans="1:11" ht="16.5" x14ac:dyDescent="0.3">
      <c r="A4622" s="1">
        <v>42493</v>
      </c>
      <c r="B4622" s="5">
        <f>YEAR(Table1[[#This Row],[Order Date]])</f>
        <v>2016</v>
      </c>
      <c r="C4622" s="5">
        <f>MONTH(Table1[[#This Row],[Order Date]])</f>
        <v>5</v>
      </c>
      <c r="D4622" t="s">
        <v>2507</v>
      </c>
      <c r="E4622" t="s">
        <v>78</v>
      </c>
      <c r="F4622" t="s">
        <v>39</v>
      </c>
      <c r="G4622" t="s">
        <v>52</v>
      </c>
      <c r="H4622" t="s">
        <v>1615</v>
      </c>
      <c r="I4622">
        <v>132.52000000000001</v>
      </c>
      <c r="J4622">
        <v>5</v>
      </c>
      <c r="K4622">
        <v>34.79</v>
      </c>
    </row>
    <row r="4623" spans="1:11" ht="16.5" x14ac:dyDescent="0.3">
      <c r="A4623" s="1">
        <v>42493</v>
      </c>
      <c r="B4623" s="5">
        <f>YEAR(Table1[[#This Row],[Order Date]])</f>
        <v>2016</v>
      </c>
      <c r="C4623" s="5">
        <f>MONTH(Table1[[#This Row],[Order Date]])</f>
        <v>5</v>
      </c>
      <c r="D4623" t="s">
        <v>2507</v>
      </c>
      <c r="E4623" t="s">
        <v>78</v>
      </c>
      <c r="F4623" t="s">
        <v>11</v>
      </c>
      <c r="G4623" t="s">
        <v>18</v>
      </c>
      <c r="H4623" t="s">
        <v>1870</v>
      </c>
      <c r="I4623">
        <v>195.64</v>
      </c>
      <c r="J4623">
        <v>5</v>
      </c>
      <c r="K4623">
        <v>-44.02</v>
      </c>
    </row>
    <row r="4624" spans="1:11" ht="16.5" x14ac:dyDescent="0.3">
      <c r="A4624" s="1">
        <v>42493</v>
      </c>
      <c r="B4624" s="5">
        <f>YEAR(Table1[[#This Row],[Order Date]])</f>
        <v>2016</v>
      </c>
      <c r="C4624" s="5">
        <f>MONTH(Table1[[#This Row],[Order Date]])</f>
        <v>5</v>
      </c>
      <c r="D4624" t="s">
        <v>2507</v>
      </c>
      <c r="E4624" t="s">
        <v>78</v>
      </c>
      <c r="F4624" t="s">
        <v>34</v>
      </c>
      <c r="G4624" t="s">
        <v>47</v>
      </c>
      <c r="H4624" t="s">
        <v>1362</v>
      </c>
      <c r="I4624">
        <v>51.97</v>
      </c>
      <c r="J4624">
        <v>2</v>
      </c>
      <c r="K4624">
        <v>10.39</v>
      </c>
    </row>
    <row r="4625" spans="1:11" ht="16.5" x14ac:dyDescent="0.3">
      <c r="A4625" s="1">
        <v>42493</v>
      </c>
      <c r="B4625" s="5">
        <f>YEAR(Table1[[#This Row],[Order Date]])</f>
        <v>2016</v>
      </c>
      <c r="C4625" s="5">
        <f>MONTH(Table1[[#This Row],[Order Date]])</f>
        <v>5</v>
      </c>
      <c r="D4625" t="s">
        <v>2507</v>
      </c>
      <c r="E4625" t="s">
        <v>78</v>
      </c>
      <c r="F4625" t="s">
        <v>39</v>
      </c>
      <c r="G4625" t="s">
        <v>52</v>
      </c>
      <c r="H4625" t="s">
        <v>2331</v>
      </c>
      <c r="I4625">
        <v>431.98</v>
      </c>
      <c r="J4625">
        <v>3</v>
      </c>
      <c r="K4625">
        <v>-75.599999999999994</v>
      </c>
    </row>
    <row r="4626" spans="1:11" ht="16.5" x14ac:dyDescent="0.3">
      <c r="A4626" s="1">
        <v>42493</v>
      </c>
      <c r="B4626" s="5">
        <f>YEAR(Table1[[#This Row],[Order Date]])</f>
        <v>2016</v>
      </c>
      <c r="C4626" s="5">
        <f>MONTH(Table1[[#This Row],[Order Date]])</f>
        <v>5</v>
      </c>
      <c r="D4626" t="s">
        <v>2507</v>
      </c>
      <c r="E4626" t="s">
        <v>78</v>
      </c>
      <c r="F4626" t="s">
        <v>39</v>
      </c>
      <c r="G4626" t="s">
        <v>302</v>
      </c>
      <c r="H4626" t="s">
        <v>2508</v>
      </c>
      <c r="I4626">
        <v>224.94</v>
      </c>
      <c r="J4626">
        <v>3</v>
      </c>
      <c r="K4626">
        <v>-164.95</v>
      </c>
    </row>
    <row r="4627" spans="1:11" ht="16.5" x14ac:dyDescent="0.3">
      <c r="A4627" s="1">
        <v>42493</v>
      </c>
      <c r="B4627" s="5">
        <f>YEAR(Table1[[#This Row],[Order Date]])</f>
        <v>2016</v>
      </c>
      <c r="C4627" s="5">
        <f>MONTH(Table1[[#This Row],[Order Date]])</f>
        <v>5</v>
      </c>
      <c r="D4627" t="s">
        <v>2507</v>
      </c>
      <c r="E4627" t="s">
        <v>78</v>
      </c>
      <c r="F4627" t="s">
        <v>11</v>
      </c>
      <c r="G4627" t="s">
        <v>16</v>
      </c>
      <c r="H4627" t="s">
        <v>2509</v>
      </c>
      <c r="I4627">
        <v>6</v>
      </c>
      <c r="J4627">
        <v>2</v>
      </c>
      <c r="K4627">
        <v>2.1</v>
      </c>
    </row>
    <row r="4628" spans="1:11" ht="16.5" x14ac:dyDescent="0.3">
      <c r="A4628" s="1">
        <v>42495</v>
      </c>
      <c r="B4628" s="5">
        <f>YEAR(Table1[[#This Row],[Order Date]])</f>
        <v>2016</v>
      </c>
      <c r="C4628" s="5">
        <f>MONTH(Table1[[#This Row],[Order Date]])</f>
        <v>5</v>
      </c>
      <c r="D4628" t="s">
        <v>69</v>
      </c>
      <c r="E4628" t="s">
        <v>33</v>
      </c>
      <c r="F4628" t="s">
        <v>11</v>
      </c>
      <c r="G4628" t="s">
        <v>12</v>
      </c>
      <c r="H4628" t="s">
        <v>335</v>
      </c>
      <c r="I4628">
        <v>79.14</v>
      </c>
      <c r="J4628">
        <v>3</v>
      </c>
      <c r="K4628">
        <v>36.4</v>
      </c>
    </row>
    <row r="4629" spans="1:11" ht="16.5" x14ac:dyDescent="0.3">
      <c r="A4629" s="1">
        <v>42495</v>
      </c>
      <c r="B4629" s="5">
        <f>YEAR(Table1[[#This Row],[Order Date]])</f>
        <v>2016</v>
      </c>
      <c r="C4629" s="5">
        <f>MONTH(Table1[[#This Row],[Order Date]])</f>
        <v>5</v>
      </c>
      <c r="D4629" t="s">
        <v>734</v>
      </c>
      <c r="E4629" t="s">
        <v>120</v>
      </c>
      <c r="F4629" t="s">
        <v>11</v>
      </c>
      <c r="G4629" t="s">
        <v>12</v>
      </c>
      <c r="H4629" t="s">
        <v>987</v>
      </c>
      <c r="I4629">
        <v>14.35</v>
      </c>
      <c r="J4629">
        <v>3</v>
      </c>
      <c r="K4629">
        <v>5.2</v>
      </c>
    </row>
    <row r="4630" spans="1:11" ht="16.5" x14ac:dyDescent="0.3">
      <c r="A4630" s="1">
        <v>42495</v>
      </c>
      <c r="B4630" s="5">
        <f>YEAR(Table1[[#This Row],[Order Date]])</f>
        <v>2016</v>
      </c>
      <c r="C4630" s="5">
        <f>MONTH(Table1[[#This Row],[Order Date]])</f>
        <v>5</v>
      </c>
      <c r="D4630" t="s">
        <v>1378</v>
      </c>
      <c r="E4630" t="s">
        <v>27</v>
      </c>
      <c r="F4630" t="s">
        <v>11</v>
      </c>
      <c r="G4630" t="s">
        <v>18</v>
      </c>
      <c r="H4630" t="s">
        <v>927</v>
      </c>
      <c r="I4630">
        <v>5.98</v>
      </c>
      <c r="J4630">
        <v>1</v>
      </c>
      <c r="K4630">
        <v>1.02</v>
      </c>
    </row>
    <row r="4631" spans="1:11" ht="16.5" x14ac:dyDescent="0.3">
      <c r="A4631" s="1">
        <v>42495</v>
      </c>
      <c r="B4631" s="5">
        <f>YEAR(Table1[[#This Row],[Order Date]])</f>
        <v>2016</v>
      </c>
      <c r="C4631" s="5">
        <f>MONTH(Table1[[#This Row],[Order Date]])</f>
        <v>5</v>
      </c>
      <c r="D4631" t="s">
        <v>1378</v>
      </c>
      <c r="E4631" t="s">
        <v>27</v>
      </c>
      <c r="F4631" t="s">
        <v>39</v>
      </c>
      <c r="G4631" t="s">
        <v>40</v>
      </c>
      <c r="H4631" t="s">
        <v>2403</v>
      </c>
      <c r="I4631">
        <v>246.17</v>
      </c>
      <c r="J4631">
        <v>3</v>
      </c>
      <c r="K4631">
        <v>21.54</v>
      </c>
    </row>
    <row r="4632" spans="1:11" ht="16.5" x14ac:dyDescent="0.3">
      <c r="A4632" s="1">
        <v>42495</v>
      </c>
      <c r="B4632" s="5">
        <f>YEAR(Table1[[#This Row],[Order Date]])</f>
        <v>2016</v>
      </c>
      <c r="C4632" s="5">
        <f>MONTH(Table1[[#This Row],[Order Date]])</f>
        <v>5</v>
      </c>
      <c r="D4632" t="s">
        <v>1303</v>
      </c>
      <c r="E4632" t="s">
        <v>27</v>
      </c>
      <c r="F4632" t="s">
        <v>11</v>
      </c>
      <c r="G4632" t="s">
        <v>20</v>
      </c>
      <c r="H4632" t="s">
        <v>1486</v>
      </c>
      <c r="I4632">
        <v>6.72</v>
      </c>
      <c r="J4632">
        <v>5</v>
      </c>
      <c r="K4632">
        <v>2.35</v>
      </c>
    </row>
    <row r="4633" spans="1:11" ht="16.5" x14ac:dyDescent="0.3">
      <c r="A4633" s="1">
        <v>42495</v>
      </c>
      <c r="B4633" s="5">
        <f>YEAR(Table1[[#This Row],[Order Date]])</f>
        <v>2016</v>
      </c>
      <c r="C4633" s="5">
        <f>MONTH(Table1[[#This Row],[Order Date]])</f>
        <v>5</v>
      </c>
      <c r="D4633" t="s">
        <v>1303</v>
      </c>
      <c r="E4633" t="s">
        <v>27</v>
      </c>
      <c r="F4633" t="s">
        <v>34</v>
      </c>
      <c r="G4633" t="s">
        <v>145</v>
      </c>
      <c r="H4633" t="s">
        <v>501</v>
      </c>
      <c r="I4633">
        <v>298.77999999999997</v>
      </c>
      <c r="J4633">
        <v>3</v>
      </c>
      <c r="K4633">
        <v>7.47</v>
      </c>
    </row>
    <row r="4634" spans="1:11" ht="16.5" x14ac:dyDescent="0.3">
      <c r="A4634" s="1">
        <v>42495</v>
      </c>
      <c r="B4634" s="5">
        <f>YEAR(Table1[[#This Row],[Order Date]])</f>
        <v>2016</v>
      </c>
      <c r="C4634" s="5">
        <f>MONTH(Table1[[#This Row],[Order Date]])</f>
        <v>5</v>
      </c>
      <c r="D4634" t="s">
        <v>1183</v>
      </c>
      <c r="E4634" t="s">
        <v>120</v>
      </c>
      <c r="F4634" t="s">
        <v>34</v>
      </c>
      <c r="G4634" t="s">
        <v>47</v>
      </c>
      <c r="H4634" t="s">
        <v>1779</v>
      </c>
      <c r="I4634">
        <v>16.72</v>
      </c>
      <c r="J4634">
        <v>5</v>
      </c>
      <c r="K4634">
        <v>3.34</v>
      </c>
    </row>
    <row r="4635" spans="1:11" ht="16.5" x14ac:dyDescent="0.3">
      <c r="A4635" s="1">
        <v>42495</v>
      </c>
      <c r="B4635" s="5">
        <f>YEAR(Table1[[#This Row],[Order Date]])</f>
        <v>2016</v>
      </c>
      <c r="C4635" s="5">
        <f>MONTH(Table1[[#This Row],[Order Date]])</f>
        <v>5</v>
      </c>
      <c r="D4635" t="s">
        <v>1885</v>
      </c>
      <c r="E4635" t="s">
        <v>27</v>
      </c>
      <c r="F4635" t="s">
        <v>34</v>
      </c>
      <c r="G4635" t="s">
        <v>145</v>
      </c>
      <c r="H4635" t="s">
        <v>1830</v>
      </c>
      <c r="I4635">
        <v>71.09</v>
      </c>
      <c r="J4635">
        <v>2</v>
      </c>
      <c r="K4635">
        <v>-1.78</v>
      </c>
    </row>
    <row r="4636" spans="1:11" ht="16.5" x14ac:dyDescent="0.3">
      <c r="A4636" s="1">
        <v>42495</v>
      </c>
      <c r="B4636" s="5">
        <f>YEAR(Table1[[#This Row],[Order Date]])</f>
        <v>2016</v>
      </c>
      <c r="C4636" s="5">
        <f>MONTH(Table1[[#This Row],[Order Date]])</f>
        <v>5</v>
      </c>
      <c r="D4636" t="s">
        <v>2510</v>
      </c>
      <c r="E4636" t="s">
        <v>126</v>
      </c>
      <c r="F4636" t="s">
        <v>34</v>
      </c>
      <c r="G4636" t="s">
        <v>145</v>
      </c>
      <c r="H4636" t="s">
        <v>2511</v>
      </c>
      <c r="I4636">
        <v>1685.88</v>
      </c>
      <c r="J4636">
        <v>6</v>
      </c>
      <c r="K4636">
        <v>320.32</v>
      </c>
    </row>
    <row r="4637" spans="1:11" ht="16.5" x14ac:dyDescent="0.3">
      <c r="A4637" s="1">
        <v>42495</v>
      </c>
      <c r="B4637" s="5">
        <f>YEAR(Table1[[#This Row],[Order Date]])</f>
        <v>2016</v>
      </c>
      <c r="C4637" s="5">
        <f>MONTH(Table1[[#This Row],[Order Date]])</f>
        <v>5</v>
      </c>
      <c r="D4637" t="s">
        <v>2510</v>
      </c>
      <c r="E4637" t="s">
        <v>126</v>
      </c>
      <c r="F4637" t="s">
        <v>11</v>
      </c>
      <c r="G4637" t="s">
        <v>20</v>
      </c>
      <c r="H4637" t="s">
        <v>1302</v>
      </c>
      <c r="I4637">
        <v>5.73</v>
      </c>
      <c r="J4637">
        <v>2</v>
      </c>
      <c r="K4637">
        <v>2</v>
      </c>
    </row>
    <row r="4638" spans="1:11" ht="16.5" x14ac:dyDescent="0.3">
      <c r="A4638" s="1">
        <v>42495</v>
      </c>
      <c r="B4638" s="5">
        <f>YEAR(Table1[[#This Row],[Order Date]])</f>
        <v>2016</v>
      </c>
      <c r="C4638" s="5">
        <f>MONTH(Table1[[#This Row],[Order Date]])</f>
        <v>5</v>
      </c>
      <c r="D4638" t="s">
        <v>301</v>
      </c>
      <c r="E4638" t="s">
        <v>123</v>
      </c>
      <c r="F4638" t="s">
        <v>11</v>
      </c>
      <c r="G4638" t="s">
        <v>12</v>
      </c>
      <c r="H4638" t="s">
        <v>2512</v>
      </c>
      <c r="I4638">
        <v>93.25</v>
      </c>
      <c r="J4638">
        <v>4</v>
      </c>
      <c r="K4638">
        <v>31.47</v>
      </c>
    </row>
    <row r="4639" spans="1:11" ht="16.5" x14ac:dyDescent="0.3">
      <c r="A4639" s="1">
        <v>42495</v>
      </c>
      <c r="B4639" s="5">
        <f>YEAR(Table1[[#This Row],[Order Date]])</f>
        <v>2016</v>
      </c>
      <c r="C4639" s="5">
        <f>MONTH(Table1[[#This Row],[Order Date]])</f>
        <v>5</v>
      </c>
      <c r="D4639" t="s">
        <v>301</v>
      </c>
      <c r="E4639" t="s">
        <v>123</v>
      </c>
      <c r="F4639" t="s">
        <v>39</v>
      </c>
      <c r="G4639" t="s">
        <v>40</v>
      </c>
      <c r="H4639" t="s">
        <v>2371</v>
      </c>
      <c r="I4639">
        <v>177.48</v>
      </c>
      <c r="J4639">
        <v>3</v>
      </c>
      <c r="K4639">
        <v>19.97</v>
      </c>
    </row>
    <row r="4640" spans="1:11" ht="16.5" x14ac:dyDescent="0.3">
      <c r="A4640" s="1">
        <v>42496</v>
      </c>
      <c r="B4640" s="5">
        <f>YEAR(Table1[[#This Row],[Order Date]])</f>
        <v>2016</v>
      </c>
      <c r="C4640" s="5">
        <f>MONTH(Table1[[#This Row],[Order Date]])</f>
        <v>5</v>
      </c>
      <c r="D4640" t="s">
        <v>2174</v>
      </c>
      <c r="E4640" t="s">
        <v>78</v>
      </c>
      <c r="F4640" t="s">
        <v>11</v>
      </c>
      <c r="G4640" t="s">
        <v>43</v>
      </c>
      <c r="H4640" t="s">
        <v>1806</v>
      </c>
      <c r="I4640">
        <v>7.22</v>
      </c>
      <c r="J4640">
        <v>2</v>
      </c>
      <c r="K4640">
        <v>1.71</v>
      </c>
    </row>
    <row r="4641" spans="1:11" ht="16.5" x14ac:dyDescent="0.3">
      <c r="A4641" s="1">
        <v>42496</v>
      </c>
      <c r="B4641" s="5">
        <f>YEAR(Table1[[#This Row],[Order Date]])</f>
        <v>2016</v>
      </c>
      <c r="C4641" s="5">
        <f>MONTH(Table1[[#This Row],[Order Date]])</f>
        <v>5</v>
      </c>
      <c r="D4641" t="s">
        <v>2174</v>
      </c>
      <c r="E4641" t="s">
        <v>78</v>
      </c>
      <c r="F4641" t="s">
        <v>11</v>
      </c>
      <c r="G4641" t="s">
        <v>12</v>
      </c>
      <c r="H4641" t="s">
        <v>370</v>
      </c>
      <c r="I4641">
        <v>49.57</v>
      </c>
      <c r="J4641">
        <v>2</v>
      </c>
      <c r="K4641">
        <v>15.49</v>
      </c>
    </row>
    <row r="4642" spans="1:11" ht="16.5" x14ac:dyDescent="0.3">
      <c r="A4642" s="1">
        <v>42496</v>
      </c>
      <c r="B4642" s="5">
        <f>YEAR(Table1[[#This Row],[Order Date]])</f>
        <v>2016</v>
      </c>
      <c r="C4642" s="5">
        <f>MONTH(Table1[[#This Row],[Order Date]])</f>
        <v>5</v>
      </c>
      <c r="D4642" t="s">
        <v>2174</v>
      </c>
      <c r="E4642" t="s">
        <v>78</v>
      </c>
      <c r="F4642" t="s">
        <v>34</v>
      </c>
      <c r="G4642" t="s">
        <v>47</v>
      </c>
      <c r="H4642" t="s">
        <v>2513</v>
      </c>
      <c r="I4642">
        <v>54.71</v>
      </c>
      <c r="J4642">
        <v>7</v>
      </c>
      <c r="K4642">
        <v>11.63</v>
      </c>
    </row>
    <row r="4643" spans="1:11" ht="16.5" x14ac:dyDescent="0.3">
      <c r="A4643" s="1">
        <v>42496</v>
      </c>
      <c r="B4643" s="5">
        <f>YEAR(Table1[[#This Row],[Order Date]])</f>
        <v>2016</v>
      </c>
      <c r="C4643" s="5">
        <f>MONTH(Table1[[#This Row],[Order Date]])</f>
        <v>5</v>
      </c>
      <c r="D4643" t="s">
        <v>2383</v>
      </c>
      <c r="E4643" t="s">
        <v>15</v>
      </c>
      <c r="F4643" t="s">
        <v>11</v>
      </c>
      <c r="G4643" t="s">
        <v>20</v>
      </c>
      <c r="H4643" t="s">
        <v>310</v>
      </c>
      <c r="I4643">
        <v>3.21</v>
      </c>
      <c r="J4643">
        <v>2</v>
      </c>
      <c r="K4643">
        <v>-5.29</v>
      </c>
    </row>
    <row r="4644" spans="1:11" ht="16.5" x14ac:dyDescent="0.3">
      <c r="A4644" s="1">
        <v>42496</v>
      </c>
      <c r="B4644" s="5">
        <f>YEAR(Table1[[#This Row],[Order Date]])</f>
        <v>2016</v>
      </c>
      <c r="C4644" s="5">
        <f>MONTH(Table1[[#This Row],[Order Date]])</f>
        <v>5</v>
      </c>
      <c r="D4644" t="s">
        <v>2383</v>
      </c>
      <c r="E4644" t="s">
        <v>15</v>
      </c>
      <c r="F4644" t="s">
        <v>39</v>
      </c>
      <c r="G4644" t="s">
        <v>52</v>
      </c>
      <c r="H4644" t="s">
        <v>1068</v>
      </c>
      <c r="I4644">
        <v>26.18</v>
      </c>
      <c r="J4644">
        <v>2</v>
      </c>
      <c r="K4644">
        <v>-3.27</v>
      </c>
    </row>
    <row r="4645" spans="1:11" ht="16.5" x14ac:dyDescent="0.3">
      <c r="A4645" s="1">
        <v>42496</v>
      </c>
      <c r="B4645" s="5">
        <f>YEAR(Table1[[#This Row],[Order Date]])</f>
        <v>2016</v>
      </c>
      <c r="C4645" s="5">
        <f>MONTH(Table1[[#This Row],[Order Date]])</f>
        <v>5</v>
      </c>
      <c r="D4645" t="s">
        <v>2174</v>
      </c>
      <c r="E4645" t="s">
        <v>186</v>
      </c>
      <c r="F4645" t="s">
        <v>11</v>
      </c>
      <c r="G4645" t="s">
        <v>92</v>
      </c>
      <c r="H4645" t="s">
        <v>1888</v>
      </c>
      <c r="I4645">
        <v>54.48</v>
      </c>
      <c r="J4645">
        <v>1</v>
      </c>
      <c r="K4645">
        <v>15.25</v>
      </c>
    </row>
    <row r="4646" spans="1:11" ht="16.5" x14ac:dyDescent="0.3">
      <c r="A4646" s="1">
        <v>42496</v>
      </c>
      <c r="B4646" s="5">
        <f>YEAR(Table1[[#This Row],[Order Date]])</f>
        <v>2016</v>
      </c>
      <c r="C4646" s="5">
        <f>MONTH(Table1[[#This Row],[Order Date]])</f>
        <v>5</v>
      </c>
      <c r="D4646" t="s">
        <v>1104</v>
      </c>
      <c r="E4646" t="s">
        <v>27</v>
      </c>
      <c r="F4646" t="s">
        <v>34</v>
      </c>
      <c r="G4646" t="s">
        <v>47</v>
      </c>
      <c r="H4646" t="s">
        <v>2514</v>
      </c>
      <c r="I4646">
        <v>41.6</v>
      </c>
      <c r="J4646">
        <v>4</v>
      </c>
      <c r="K4646">
        <v>14.14</v>
      </c>
    </row>
    <row r="4647" spans="1:11" ht="16.5" x14ac:dyDescent="0.3">
      <c r="A4647" s="1">
        <v>42497</v>
      </c>
      <c r="B4647" s="5">
        <f>YEAR(Table1[[#This Row],[Order Date]])</f>
        <v>2016</v>
      </c>
      <c r="C4647" s="5">
        <f>MONTH(Table1[[#This Row],[Order Date]])</f>
        <v>5</v>
      </c>
      <c r="D4647" t="s">
        <v>2455</v>
      </c>
      <c r="E4647" t="s">
        <v>149</v>
      </c>
      <c r="F4647" t="s">
        <v>11</v>
      </c>
      <c r="G4647" t="s">
        <v>20</v>
      </c>
      <c r="H4647" t="s">
        <v>330</v>
      </c>
      <c r="I4647">
        <v>85.23</v>
      </c>
      <c r="J4647">
        <v>7</v>
      </c>
      <c r="K4647">
        <v>30.9</v>
      </c>
    </row>
    <row r="4648" spans="1:11" ht="16.5" x14ac:dyDescent="0.3">
      <c r="A4648" s="1">
        <v>42497</v>
      </c>
      <c r="B4648" s="5">
        <f>YEAR(Table1[[#This Row],[Order Date]])</f>
        <v>2016</v>
      </c>
      <c r="C4648" s="5">
        <f>MONTH(Table1[[#This Row],[Order Date]])</f>
        <v>5</v>
      </c>
      <c r="D4648" t="s">
        <v>2455</v>
      </c>
      <c r="E4648" t="s">
        <v>149</v>
      </c>
      <c r="F4648" t="s">
        <v>11</v>
      </c>
      <c r="G4648" t="s">
        <v>16</v>
      </c>
      <c r="H4648" t="s">
        <v>1259</v>
      </c>
      <c r="I4648">
        <v>44.4</v>
      </c>
      <c r="J4648">
        <v>3</v>
      </c>
      <c r="K4648">
        <v>22.2</v>
      </c>
    </row>
    <row r="4649" spans="1:11" ht="16.5" x14ac:dyDescent="0.3">
      <c r="A4649" s="1">
        <v>42497</v>
      </c>
      <c r="B4649" s="5">
        <f>YEAR(Table1[[#This Row],[Order Date]])</f>
        <v>2016</v>
      </c>
      <c r="C4649" s="5">
        <f>MONTH(Table1[[#This Row],[Order Date]])</f>
        <v>5</v>
      </c>
      <c r="D4649" t="s">
        <v>2455</v>
      </c>
      <c r="E4649" t="s">
        <v>149</v>
      </c>
      <c r="F4649" t="s">
        <v>34</v>
      </c>
      <c r="G4649" t="s">
        <v>35</v>
      </c>
      <c r="H4649" t="s">
        <v>1942</v>
      </c>
      <c r="I4649">
        <v>442.76</v>
      </c>
      <c r="J4649">
        <v>4</v>
      </c>
      <c r="K4649">
        <v>59.04</v>
      </c>
    </row>
    <row r="4650" spans="1:11" ht="16.5" x14ac:dyDescent="0.3">
      <c r="A4650" s="1">
        <v>42497</v>
      </c>
      <c r="B4650" s="5">
        <f>YEAR(Table1[[#This Row],[Order Date]])</f>
        <v>2016</v>
      </c>
      <c r="C4650" s="5">
        <f>MONTH(Table1[[#This Row],[Order Date]])</f>
        <v>5</v>
      </c>
      <c r="D4650" t="s">
        <v>2455</v>
      </c>
      <c r="E4650" t="s">
        <v>149</v>
      </c>
      <c r="F4650" t="s">
        <v>39</v>
      </c>
      <c r="G4650" t="s">
        <v>302</v>
      </c>
      <c r="H4650" t="s">
        <v>1904</v>
      </c>
      <c r="I4650">
        <v>3999.95</v>
      </c>
      <c r="J4650">
        <v>5</v>
      </c>
      <c r="K4650">
        <v>1159.99</v>
      </c>
    </row>
    <row r="4651" spans="1:11" ht="16.5" x14ac:dyDescent="0.3">
      <c r="A4651" s="1">
        <v>42497</v>
      </c>
      <c r="B4651" s="5">
        <f>YEAR(Table1[[#This Row],[Order Date]])</f>
        <v>2016</v>
      </c>
      <c r="C4651" s="5">
        <f>MONTH(Table1[[#This Row],[Order Date]])</f>
        <v>5</v>
      </c>
      <c r="D4651" t="s">
        <v>2455</v>
      </c>
      <c r="E4651" t="s">
        <v>149</v>
      </c>
      <c r="F4651" t="s">
        <v>39</v>
      </c>
      <c r="G4651" t="s">
        <v>52</v>
      </c>
      <c r="H4651" t="s">
        <v>1086</v>
      </c>
      <c r="I4651">
        <v>199.95</v>
      </c>
      <c r="J4651">
        <v>5</v>
      </c>
      <c r="K4651">
        <v>21.99</v>
      </c>
    </row>
    <row r="4652" spans="1:11" ht="16.5" x14ac:dyDescent="0.3">
      <c r="A4652" s="1">
        <v>42497</v>
      </c>
      <c r="B4652" s="5">
        <f>YEAR(Table1[[#This Row],[Order Date]])</f>
        <v>2016</v>
      </c>
      <c r="C4652" s="5">
        <f>MONTH(Table1[[#This Row],[Order Date]])</f>
        <v>5</v>
      </c>
      <c r="D4652" t="s">
        <v>2455</v>
      </c>
      <c r="E4652" t="s">
        <v>149</v>
      </c>
      <c r="F4652" t="s">
        <v>34</v>
      </c>
      <c r="G4652" t="s">
        <v>47</v>
      </c>
      <c r="H4652" t="s">
        <v>1015</v>
      </c>
      <c r="I4652">
        <v>63.68</v>
      </c>
      <c r="J4652">
        <v>8</v>
      </c>
      <c r="K4652">
        <v>28.02</v>
      </c>
    </row>
    <row r="4653" spans="1:11" ht="16.5" x14ac:dyDescent="0.3">
      <c r="A4653" s="1">
        <v>42498</v>
      </c>
      <c r="B4653" s="5">
        <f>YEAR(Table1[[#This Row],[Order Date]])</f>
        <v>2016</v>
      </c>
      <c r="C4653" s="5">
        <f>MONTH(Table1[[#This Row],[Order Date]])</f>
        <v>5</v>
      </c>
      <c r="D4653" t="s">
        <v>583</v>
      </c>
      <c r="E4653" t="s">
        <v>59</v>
      </c>
      <c r="F4653" t="s">
        <v>34</v>
      </c>
      <c r="G4653" t="s">
        <v>47</v>
      </c>
      <c r="H4653" t="s">
        <v>2196</v>
      </c>
      <c r="I4653">
        <v>211.96</v>
      </c>
      <c r="J4653">
        <v>2</v>
      </c>
      <c r="K4653">
        <v>42.39</v>
      </c>
    </row>
    <row r="4654" spans="1:11" ht="16.5" x14ac:dyDescent="0.3">
      <c r="A4654" s="1">
        <v>42498</v>
      </c>
      <c r="B4654" s="5">
        <f>YEAR(Table1[[#This Row],[Order Date]])</f>
        <v>2016</v>
      </c>
      <c r="C4654" s="5">
        <f>MONTH(Table1[[#This Row],[Order Date]])</f>
        <v>5</v>
      </c>
      <c r="D4654" t="s">
        <v>256</v>
      </c>
      <c r="E4654" t="s">
        <v>78</v>
      </c>
      <c r="F4654" t="s">
        <v>11</v>
      </c>
      <c r="G4654" t="s">
        <v>18</v>
      </c>
      <c r="H4654" t="s">
        <v>1048</v>
      </c>
      <c r="I4654">
        <v>1006.06</v>
      </c>
      <c r="J4654">
        <v>3</v>
      </c>
      <c r="K4654">
        <v>88.03</v>
      </c>
    </row>
    <row r="4655" spans="1:11" ht="16.5" x14ac:dyDescent="0.3">
      <c r="A4655" s="1">
        <v>42498</v>
      </c>
      <c r="B4655" s="5">
        <f>YEAR(Table1[[#This Row],[Order Date]])</f>
        <v>2016</v>
      </c>
      <c r="C4655" s="5">
        <f>MONTH(Table1[[#This Row],[Order Date]])</f>
        <v>5</v>
      </c>
      <c r="D4655" t="s">
        <v>256</v>
      </c>
      <c r="E4655" t="s">
        <v>78</v>
      </c>
      <c r="F4655" t="s">
        <v>11</v>
      </c>
      <c r="G4655" t="s">
        <v>12</v>
      </c>
      <c r="H4655" t="s">
        <v>441</v>
      </c>
      <c r="I4655">
        <v>10.69</v>
      </c>
      <c r="J4655">
        <v>2</v>
      </c>
      <c r="K4655">
        <v>3.74</v>
      </c>
    </row>
    <row r="4656" spans="1:11" ht="16.5" x14ac:dyDescent="0.3">
      <c r="A4656" s="1">
        <v>42498</v>
      </c>
      <c r="B4656" s="5">
        <f>YEAR(Table1[[#This Row],[Order Date]])</f>
        <v>2016</v>
      </c>
      <c r="C4656" s="5">
        <f>MONTH(Table1[[#This Row],[Order Date]])</f>
        <v>5</v>
      </c>
      <c r="D4656" t="s">
        <v>256</v>
      </c>
      <c r="E4656" t="s">
        <v>78</v>
      </c>
      <c r="F4656" t="s">
        <v>11</v>
      </c>
      <c r="G4656" t="s">
        <v>12</v>
      </c>
      <c r="H4656" t="s">
        <v>2108</v>
      </c>
      <c r="I4656">
        <v>10.37</v>
      </c>
      <c r="J4656">
        <v>2</v>
      </c>
      <c r="K4656">
        <v>3.63</v>
      </c>
    </row>
    <row r="4657" spans="1:11" ht="16.5" x14ac:dyDescent="0.3">
      <c r="A4657" s="1">
        <v>42498</v>
      </c>
      <c r="B4657" s="5">
        <f>YEAR(Table1[[#This Row],[Order Date]])</f>
        <v>2016</v>
      </c>
      <c r="C4657" s="5">
        <f>MONTH(Table1[[#This Row],[Order Date]])</f>
        <v>5</v>
      </c>
      <c r="D4657" t="s">
        <v>256</v>
      </c>
      <c r="E4657" t="s">
        <v>78</v>
      </c>
      <c r="F4657" t="s">
        <v>11</v>
      </c>
      <c r="G4657" t="s">
        <v>18</v>
      </c>
      <c r="H4657" t="s">
        <v>2317</v>
      </c>
      <c r="I4657">
        <v>25.12</v>
      </c>
      <c r="J4657">
        <v>2</v>
      </c>
      <c r="K4657">
        <v>1.57</v>
      </c>
    </row>
    <row r="4658" spans="1:11" ht="16.5" x14ac:dyDescent="0.3">
      <c r="A4658" s="1">
        <v>42498</v>
      </c>
      <c r="B4658" s="5">
        <f>YEAR(Table1[[#This Row],[Order Date]])</f>
        <v>2016</v>
      </c>
      <c r="C4658" s="5">
        <f>MONTH(Table1[[#This Row],[Order Date]])</f>
        <v>5</v>
      </c>
      <c r="D4658" t="s">
        <v>256</v>
      </c>
      <c r="E4658" t="s">
        <v>78</v>
      </c>
      <c r="F4658" t="s">
        <v>39</v>
      </c>
      <c r="G4658" t="s">
        <v>52</v>
      </c>
      <c r="H4658" t="s">
        <v>652</v>
      </c>
      <c r="I4658">
        <v>58.11</v>
      </c>
      <c r="J4658">
        <v>2</v>
      </c>
      <c r="K4658">
        <v>7.26</v>
      </c>
    </row>
    <row r="4659" spans="1:11" ht="16.5" x14ac:dyDescent="0.3">
      <c r="A4659" s="1">
        <v>42498</v>
      </c>
      <c r="B4659" s="5">
        <f>YEAR(Table1[[#This Row],[Order Date]])</f>
        <v>2016</v>
      </c>
      <c r="C4659" s="5">
        <f>MONTH(Table1[[#This Row],[Order Date]])</f>
        <v>5</v>
      </c>
      <c r="D4659" t="s">
        <v>1077</v>
      </c>
      <c r="E4659" t="s">
        <v>27</v>
      </c>
      <c r="F4659" t="s">
        <v>11</v>
      </c>
      <c r="G4659" t="s">
        <v>12</v>
      </c>
      <c r="H4659" t="s">
        <v>1913</v>
      </c>
      <c r="I4659">
        <v>17.940000000000001</v>
      </c>
      <c r="J4659">
        <v>3</v>
      </c>
      <c r="K4659">
        <v>8.07</v>
      </c>
    </row>
    <row r="4660" spans="1:11" ht="16.5" x14ac:dyDescent="0.3">
      <c r="A4660" s="1">
        <v>42499</v>
      </c>
      <c r="B4660" s="5">
        <f>YEAR(Table1[[#This Row],[Order Date]])</f>
        <v>2016</v>
      </c>
      <c r="C4660" s="5">
        <f>MONTH(Table1[[#This Row],[Order Date]])</f>
        <v>5</v>
      </c>
      <c r="D4660" t="s">
        <v>1067</v>
      </c>
      <c r="E4660" t="s">
        <v>164</v>
      </c>
      <c r="F4660" t="s">
        <v>39</v>
      </c>
      <c r="G4660" t="s">
        <v>52</v>
      </c>
      <c r="H4660" t="s">
        <v>2515</v>
      </c>
      <c r="I4660">
        <v>93.98</v>
      </c>
      <c r="J4660">
        <v>2</v>
      </c>
      <c r="K4660">
        <v>13.16</v>
      </c>
    </row>
    <row r="4661" spans="1:11" ht="16.5" x14ac:dyDescent="0.3">
      <c r="A4661" s="1">
        <v>42499</v>
      </c>
      <c r="B4661" s="5">
        <f>YEAR(Table1[[#This Row],[Order Date]])</f>
        <v>2016</v>
      </c>
      <c r="C4661" s="5">
        <f>MONTH(Table1[[#This Row],[Order Date]])</f>
        <v>5</v>
      </c>
      <c r="D4661" t="s">
        <v>1966</v>
      </c>
      <c r="E4661" t="s">
        <v>23</v>
      </c>
      <c r="F4661" t="s">
        <v>11</v>
      </c>
      <c r="G4661" t="s">
        <v>63</v>
      </c>
      <c r="H4661" t="s">
        <v>64</v>
      </c>
      <c r="I4661">
        <v>9.34</v>
      </c>
      <c r="J4661">
        <v>1</v>
      </c>
      <c r="K4661">
        <v>3.5</v>
      </c>
    </row>
    <row r="4662" spans="1:11" ht="16.5" x14ac:dyDescent="0.3">
      <c r="A4662" s="1">
        <v>42499</v>
      </c>
      <c r="B4662" s="5">
        <f>YEAR(Table1[[#This Row],[Order Date]])</f>
        <v>2016</v>
      </c>
      <c r="C4662" s="5">
        <f>MONTH(Table1[[#This Row],[Order Date]])</f>
        <v>5</v>
      </c>
      <c r="D4662" t="s">
        <v>1966</v>
      </c>
      <c r="E4662" t="s">
        <v>23</v>
      </c>
      <c r="F4662" t="s">
        <v>11</v>
      </c>
      <c r="G4662" t="s">
        <v>24</v>
      </c>
      <c r="H4662" t="s">
        <v>449</v>
      </c>
      <c r="I4662">
        <v>79.36</v>
      </c>
      <c r="J4662">
        <v>5</v>
      </c>
      <c r="K4662">
        <v>9.92</v>
      </c>
    </row>
    <row r="4663" spans="1:11" ht="16.5" x14ac:dyDescent="0.3">
      <c r="A4663" s="1">
        <v>42499</v>
      </c>
      <c r="B4663" s="5">
        <f>YEAR(Table1[[#This Row],[Order Date]])</f>
        <v>2016</v>
      </c>
      <c r="C4663" s="5">
        <f>MONTH(Table1[[#This Row],[Order Date]])</f>
        <v>5</v>
      </c>
      <c r="D4663" t="s">
        <v>533</v>
      </c>
      <c r="E4663" t="s">
        <v>149</v>
      </c>
      <c r="F4663" t="s">
        <v>11</v>
      </c>
      <c r="G4663" t="s">
        <v>24</v>
      </c>
      <c r="H4663" t="s">
        <v>2516</v>
      </c>
      <c r="I4663">
        <v>8</v>
      </c>
      <c r="J4663">
        <v>5</v>
      </c>
      <c r="K4663">
        <v>3.44</v>
      </c>
    </row>
    <row r="4664" spans="1:11" ht="16.5" x14ac:dyDescent="0.3">
      <c r="A4664" s="1">
        <v>42499</v>
      </c>
      <c r="B4664" s="5">
        <f>YEAR(Table1[[#This Row],[Order Date]])</f>
        <v>2016</v>
      </c>
      <c r="C4664" s="5">
        <f>MONTH(Table1[[#This Row],[Order Date]])</f>
        <v>5</v>
      </c>
      <c r="D4664" t="s">
        <v>1070</v>
      </c>
      <c r="E4664" t="s">
        <v>27</v>
      </c>
      <c r="F4664" t="s">
        <v>11</v>
      </c>
      <c r="G4664" t="s">
        <v>12</v>
      </c>
      <c r="H4664" t="s">
        <v>2517</v>
      </c>
      <c r="I4664">
        <v>32.04</v>
      </c>
      <c r="J4664">
        <v>4</v>
      </c>
      <c r="K4664">
        <v>14.42</v>
      </c>
    </row>
    <row r="4665" spans="1:11" ht="16.5" x14ac:dyDescent="0.3">
      <c r="A4665" s="1">
        <v>42499</v>
      </c>
      <c r="B4665" s="5">
        <f>YEAR(Table1[[#This Row],[Order Date]])</f>
        <v>2016</v>
      </c>
      <c r="C4665" s="5">
        <f>MONTH(Table1[[#This Row],[Order Date]])</f>
        <v>5</v>
      </c>
      <c r="D4665" t="s">
        <v>22</v>
      </c>
      <c r="E4665" t="s">
        <v>10</v>
      </c>
      <c r="F4665" t="s">
        <v>39</v>
      </c>
      <c r="G4665" t="s">
        <v>40</v>
      </c>
      <c r="H4665" t="s">
        <v>735</v>
      </c>
      <c r="I4665">
        <v>19.14</v>
      </c>
      <c r="J4665">
        <v>2</v>
      </c>
      <c r="K4665">
        <v>1.91</v>
      </c>
    </row>
    <row r="4666" spans="1:11" ht="16.5" x14ac:dyDescent="0.3">
      <c r="A4666" s="1">
        <v>42499</v>
      </c>
      <c r="B4666" s="5">
        <f>YEAR(Table1[[#This Row],[Order Date]])</f>
        <v>2016</v>
      </c>
      <c r="C4666" s="5">
        <f>MONTH(Table1[[#This Row],[Order Date]])</f>
        <v>5</v>
      </c>
      <c r="D4666" t="s">
        <v>1392</v>
      </c>
      <c r="E4666" t="s">
        <v>55</v>
      </c>
      <c r="F4666" t="s">
        <v>11</v>
      </c>
      <c r="G4666" t="s">
        <v>24</v>
      </c>
      <c r="H4666" t="s">
        <v>76</v>
      </c>
      <c r="I4666">
        <v>27.86</v>
      </c>
      <c r="J4666">
        <v>7</v>
      </c>
      <c r="K4666">
        <v>9.19</v>
      </c>
    </row>
    <row r="4667" spans="1:11" ht="16.5" x14ac:dyDescent="0.3">
      <c r="A4667" s="1">
        <v>42499</v>
      </c>
      <c r="B4667" s="5">
        <f>YEAR(Table1[[#This Row],[Order Date]])</f>
        <v>2016</v>
      </c>
      <c r="C4667" s="5">
        <f>MONTH(Table1[[#This Row],[Order Date]])</f>
        <v>5</v>
      </c>
      <c r="D4667" t="s">
        <v>2518</v>
      </c>
      <c r="E4667" t="s">
        <v>10</v>
      </c>
      <c r="F4667" t="s">
        <v>11</v>
      </c>
      <c r="G4667" t="s">
        <v>18</v>
      </c>
      <c r="H4667" t="s">
        <v>308</v>
      </c>
      <c r="I4667">
        <v>856.66</v>
      </c>
      <c r="J4667">
        <v>6</v>
      </c>
      <c r="K4667">
        <v>107.08</v>
      </c>
    </row>
    <row r="4668" spans="1:11" ht="16.5" x14ac:dyDescent="0.3">
      <c r="A4668" s="1">
        <v>42499</v>
      </c>
      <c r="B4668" s="5">
        <f>YEAR(Table1[[#This Row],[Order Date]])</f>
        <v>2016</v>
      </c>
      <c r="C4668" s="5">
        <f>MONTH(Table1[[#This Row],[Order Date]])</f>
        <v>5</v>
      </c>
      <c r="D4668" t="s">
        <v>2518</v>
      </c>
      <c r="E4668" t="s">
        <v>10</v>
      </c>
      <c r="F4668" t="s">
        <v>11</v>
      </c>
      <c r="G4668" t="s">
        <v>20</v>
      </c>
      <c r="H4668" t="s">
        <v>469</v>
      </c>
      <c r="I4668">
        <v>13.18</v>
      </c>
      <c r="J4668">
        <v>4</v>
      </c>
      <c r="K4668">
        <v>-20.440000000000001</v>
      </c>
    </row>
    <row r="4669" spans="1:11" ht="16.5" x14ac:dyDescent="0.3">
      <c r="A4669" s="1">
        <v>42499</v>
      </c>
      <c r="B4669" s="5">
        <f>YEAR(Table1[[#This Row],[Order Date]])</f>
        <v>2016</v>
      </c>
      <c r="C4669" s="5">
        <f>MONTH(Table1[[#This Row],[Order Date]])</f>
        <v>5</v>
      </c>
      <c r="D4669" t="s">
        <v>2518</v>
      </c>
      <c r="E4669" t="s">
        <v>10</v>
      </c>
      <c r="F4669" t="s">
        <v>11</v>
      </c>
      <c r="G4669" t="s">
        <v>92</v>
      </c>
      <c r="H4669" t="s">
        <v>2519</v>
      </c>
      <c r="I4669">
        <v>48.78</v>
      </c>
      <c r="J4669">
        <v>4</v>
      </c>
      <c r="K4669">
        <v>-131.72</v>
      </c>
    </row>
    <row r="4670" spans="1:11" ht="16.5" x14ac:dyDescent="0.3">
      <c r="A4670" s="1">
        <v>42499</v>
      </c>
      <c r="B4670" s="5">
        <f>YEAR(Table1[[#This Row],[Order Date]])</f>
        <v>2016</v>
      </c>
      <c r="C4670" s="5">
        <f>MONTH(Table1[[#This Row],[Order Date]])</f>
        <v>5</v>
      </c>
      <c r="D4670" t="s">
        <v>2518</v>
      </c>
      <c r="E4670" t="s">
        <v>10</v>
      </c>
      <c r="F4670" t="s">
        <v>11</v>
      </c>
      <c r="G4670" t="s">
        <v>12</v>
      </c>
      <c r="H4670" t="s">
        <v>2490</v>
      </c>
      <c r="I4670">
        <v>76.64</v>
      </c>
      <c r="J4670">
        <v>2</v>
      </c>
      <c r="K4670">
        <v>26.82</v>
      </c>
    </row>
    <row r="4671" spans="1:11" ht="16.5" x14ac:dyDescent="0.3">
      <c r="A4671" s="1">
        <v>42499</v>
      </c>
      <c r="B4671" s="5">
        <f>YEAR(Table1[[#This Row],[Order Date]])</f>
        <v>2016</v>
      </c>
      <c r="C4671" s="5">
        <f>MONTH(Table1[[#This Row],[Order Date]])</f>
        <v>5</v>
      </c>
      <c r="D4671" t="s">
        <v>2518</v>
      </c>
      <c r="E4671" t="s">
        <v>10</v>
      </c>
      <c r="F4671" t="s">
        <v>11</v>
      </c>
      <c r="G4671" t="s">
        <v>20</v>
      </c>
      <c r="H4671" t="s">
        <v>1509</v>
      </c>
      <c r="I4671">
        <v>18.53</v>
      </c>
      <c r="J4671">
        <v>6</v>
      </c>
      <c r="K4671">
        <v>-27.79</v>
      </c>
    </row>
    <row r="4672" spans="1:11" ht="16.5" x14ac:dyDescent="0.3">
      <c r="A4672" s="1">
        <v>42500</v>
      </c>
      <c r="B4672" s="5">
        <f>YEAR(Table1[[#This Row],[Order Date]])</f>
        <v>2016</v>
      </c>
      <c r="C4672" s="5">
        <f>MONTH(Table1[[#This Row],[Order Date]])</f>
        <v>5</v>
      </c>
      <c r="D4672" t="s">
        <v>983</v>
      </c>
      <c r="E4672" t="s">
        <v>164</v>
      </c>
      <c r="F4672" t="s">
        <v>11</v>
      </c>
      <c r="G4672" t="s">
        <v>12</v>
      </c>
      <c r="H4672" t="s">
        <v>987</v>
      </c>
      <c r="I4672">
        <v>11.96</v>
      </c>
      <c r="J4672">
        <v>2</v>
      </c>
      <c r="K4672">
        <v>5.86</v>
      </c>
    </row>
    <row r="4673" spans="1:11" ht="16.5" x14ac:dyDescent="0.3">
      <c r="A4673" s="1">
        <v>42500</v>
      </c>
      <c r="B4673" s="5">
        <f>YEAR(Table1[[#This Row],[Order Date]])</f>
        <v>2016</v>
      </c>
      <c r="C4673" s="5">
        <f>MONTH(Table1[[#This Row],[Order Date]])</f>
        <v>5</v>
      </c>
      <c r="D4673" t="s">
        <v>1383</v>
      </c>
      <c r="E4673" t="s">
        <v>23</v>
      </c>
      <c r="F4673" t="s">
        <v>39</v>
      </c>
      <c r="G4673" t="s">
        <v>40</v>
      </c>
      <c r="H4673" t="s">
        <v>1536</v>
      </c>
      <c r="I4673">
        <v>743.99</v>
      </c>
      <c r="J4673">
        <v>2</v>
      </c>
      <c r="K4673">
        <v>-124</v>
      </c>
    </row>
    <row r="4674" spans="1:11" ht="16.5" x14ac:dyDescent="0.3">
      <c r="A4674" s="1">
        <v>42500</v>
      </c>
      <c r="B4674" s="5">
        <f>YEAR(Table1[[#This Row],[Order Date]])</f>
        <v>2016</v>
      </c>
      <c r="C4674" s="5">
        <f>MONTH(Table1[[#This Row],[Order Date]])</f>
        <v>5</v>
      </c>
      <c r="D4674" t="s">
        <v>1104</v>
      </c>
      <c r="E4674" t="s">
        <v>15</v>
      </c>
      <c r="F4674" t="s">
        <v>11</v>
      </c>
      <c r="G4674" t="s">
        <v>63</v>
      </c>
      <c r="H4674" t="s">
        <v>2520</v>
      </c>
      <c r="I4674">
        <v>7.07</v>
      </c>
      <c r="J4674">
        <v>2</v>
      </c>
      <c r="K4674">
        <v>2.39</v>
      </c>
    </row>
    <row r="4675" spans="1:11" ht="16.5" x14ac:dyDescent="0.3">
      <c r="A4675" s="1">
        <v>42501</v>
      </c>
      <c r="B4675" s="5">
        <f>YEAR(Table1[[#This Row],[Order Date]])</f>
        <v>2016</v>
      </c>
      <c r="C4675" s="5">
        <f>MONTH(Table1[[#This Row],[Order Date]])</f>
        <v>5</v>
      </c>
      <c r="D4675" t="s">
        <v>677</v>
      </c>
      <c r="E4675" t="s">
        <v>27</v>
      </c>
      <c r="F4675" t="s">
        <v>11</v>
      </c>
      <c r="G4675" t="s">
        <v>12</v>
      </c>
      <c r="H4675" t="s">
        <v>1913</v>
      </c>
      <c r="I4675">
        <v>5.98</v>
      </c>
      <c r="J4675">
        <v>1</v>
      </c>
      <c r="K4675">
        <v>2.69</v>
      </c>
    </row>
    <row r="4676" spans="1:11" ht="16.5" x14ac:dyDescent="0.3">
      <c r="A4676" s="1">
        <v>42502</v>
      </c>
      <c r="B4676" s="5">
        <f>YEAR(Table1[[#This Row],[Order Date]])</f>
        <v>2016</v>
      </c>
      <c r="C4676" s="5">
        <f>MONTH(Table1[[#This Row],[Order Date]])</f>
        <v>5</v>
      </c>
      <c r="D4676" t="s">
        <v>1359</v>
      </c>
      <c r="E4676" t="s">
        <v>55</v>
      </c>
      <c r="F4676" t="s">
        <v>11</v>
      </c>
      <c r="G4676" t="s">
        <v>24</v>
      </c>
      <c r="H4676" t="s">
        <v>38</v>
      </c>
      <c r="I4676">
        <v>10.96</v>
      </c>
      <c r="J4676">
        <v>4</v>
      </c>
      <c r="K4676">
        <v>2.96</v>
      </c>
    </row>
    <row r="4677" spans="1:11" ht="16.5" x14ac:dyDescent="0.3">
      <c r="A4677" s="1">
        <v>42502</v>
      </c>
      <c r="B4677" s="5">
        <f>YEAR(Table1[[#This Row],[Order Date]])</f>
        <v>2016</v>
      </c>
      <c r="C4677" s="5">
        <f>MONTH(Table1[[#This Row],[Order Date]])</f>
        <v>5</v>
      </c>
      <c r="D4677" t="s">
        <v>285</v>
      </c>
      <c r="E4677" t="s">
        <v>23</v>
      </c>
      <c r="F4677" t="s">
        <v>11</v>
      </c>
      <c r="G4677" t="s">
        <v>18</v>
      </c>
      <c r="H4677" t="s">
        <v>1017</v>
      </c>
      <c r="I4677">
        <v>82.37</v>
      </c>
      <c r="J4677">
        <v>2</v>
      </c>
      <c r="K4677">
        <v>-19.559999999999999</v>
      </c>
    </row>
    <row r="4678" spans="1:11" ht="16.5" x14ac:dyDescent="0.3">
      <c r="A4678" s="1">
        <v>42502</v>
      </c>
      <c r="B4678" s="5">
        <f>YEAR(Table1[[#This Row],[Order Date]])</f>
        <v>2016</v>
      </c>
      <c r="C4678" s="5">
        <f>MONTH(Table1[[#This Row],[Order Date]])</f>
        <v>5</v>
      </c>
      <c r="D4678" t="s">
        <v>2486</v>
      </c>
      <c r="E4678" t="s">
        <v>164</v>
      </c>
      <c r="F4678" t="s">
        <v>11</v>
      </c>
      <c r="G4678" t="s">
        <v>63</v>
      </c>
      <c r="H4678" t="s">
        <v>2521</v>
      </c>
      <c r="I4678">
        <v>54.9</v>
      </c>
      <c r="J4678">
        <v>5</v>
      </c>
      <c r="K4678">
        <v>26.9</v>
      </c>
    </row>
    <row r="4679" spans="1:11" ht="16.5" x14ac:dyDescent="0.3">
      <c r="A4679" s="1">
        <v>42502</v>
      </c>
      <c r="B4679" s="5">
        <f>YEAR(Table1[[#This Row],[Order Date]])</f>
        <v>2016</v>
      </c>
      <c r="C4679" s="5">
        <f>MONTH(Table1[[#This Row],[Order Date]])</f>
        <v>5</v>
      </c>
      <c r="D4679" t="s">
        <v>992</v>
      </c>
      <c r="E4679" t="s">
        <v>149</v>
      </c>
      <c r="F4679" t="s">
        <v>34</v>
      </c>
      <c r="G4679" t="s">
        <v>47</v>
      </c>
      <c r="H4679" t="s">
        <v>1570</v>
      </c>
      <c r="I4679">
        <v>10.02</v>
      </c>
      <c r="J4679">
        <v>3</v>
      </c>
      <c r="K4679">
        <v>4.41</v>
      </c>
    </row>
    <row r="4680" spans="1:11" ht="16.5" x14ac:dyDescent="0.3">
      <c r="A4680" s="1">
        <v>42502</v>
      </c>
      <c r="B4680" s="5">
        <f>YEAR(Table1[[#This Row],[Order Date]])</f>
        <v>2016</v>
      </c>
      <c r="C4680" s="5">
        <f>MONTH(Table1[[#This Row],[Order Date]])</f>
        <v>5</v>
      </c>
      <c r="D4680" t="s">
        <v>992</v>
      </c>
      <c r="E4680" t="s">
        <v>149</v>
      </c>
      <c r="F4680" t="s">
        <v>39</v>
      </c>
      <c r="G4680" t="s">
        <v>40</v>
      </c>
      <c r="H4680" t="s">
        <v>513</v>
      </c>
      <c r="I4680">
        <v>631.96</v>
      </c>
      <c r="J4680">
        <v>4</v>
      </c>
      <c r="K4680">
        <v>303.33999999999997</v>
      </c>
    </row>
    <row r="4681" spans="1:11" ht="16.5" x14ac:dyDescent="0.3">
      <c r="A4681" s="1">
        <v>42502</v>
      </c>
      <c r="B4681" s="5">
        <f>YEAR(Table1[[#This Row],[Order Date]])</f>
        <v>2016</v>
      </c>
      <c r="C4681" s="5">
        <f>MONTH(Table1[[#This Row],[Order Date]])</f>
        <v>5</v>
      </c>
      <c r="D4681" t="s">
        <v>372</v>
      </c>
      <c r="E4681" t="s">
        <v>27</v>
      </c>
      <c r="F4681" t="s">
        <v>39</v>
      </c>
      <c r="G4681" t="s">
        <v>52</v>
      </c>
      <c r="H4681" t="s">
        <v>2522</v>
      </c>
      <c r="I4681">
        <v>120</v>
      </c>
      <c r="J4681">
        <v>6</v>
      </c>
      <c r="K4681">
        <v>46.8</v>
      </c>
    </row>
    <row r="4682" spans="1:11" ht="16.5" x14ac:dyDescent="0.3">
      <c r="A4682" s="1">
        <v>42502</v>
      </c>
      <c r="B4682" s="5">
        <f>YEAR(Table1[[#This Row],[Order Date]])</f>
        <v>2016</v>
      </c>
      <c r="C4682" s="5">
        <f>MONTH(Table1[[#This Row],[Order Date]])</f>
        <v>5</v>
      </c>
      <c r="D4682" t="s">
        <v>372</v>
      </c>
      <c r="E4682" t="s">
        <v>27</v>
      </c>
      <c r="F4682" t="s">
        <v>11</v>
      </c>
      <c r="G4682" t="s">
        <v>92</v>
      </c>
      <c r="H4682" t="s">
        <v>658</v>
      </c>
      <c r="I4682">
        <v>8.67</v>
      </c>
      <c r="J4682">
        <v>1</v>
      </c>
      <c r="K4682">
        <v>2.34</v>
      </c>
    </row>
    <row r="4683" spans="1:11" ht="16.5" x14ac:dyDescent="0.3">
      <c r="A4683" s="1">
        <v>42504</v>
      </c>
      <c r="B4683" s="5">
        <f>YEAR(Table1[[#This Row],[Order Date]])</f>
        <v>2016</v>
      </c>
      <c r="C4683" s="5">
        <f>MONTH(Table1[[#This Row],[Order Date]])</f>
        <v>5</v>
      </c>
      <c r="D4683" t="s">
        <v>1778</v>
      </c>
      <c r="E4683" t="s">
        <v>78</v>
      </c>
      <c r="F4683" t="s">
        <v>34</v>
      </c>
      <c r="G4683" t="s">
        <v>47</v>
      </c>
      <c r="H4683" t="s">
        <v>2036</v>
      </c>
      <c r="I4683">
        <v>79.38</v>
      </c>
      <c r="J4683">
        <v>1</v>
      </c>
      <c r="K4683">
        <v>29.77</v>
      </c>
    </row>
    <row r="4684" spans="1:11" ht="16.5" x14ac:dyDescent="0.3">
      <c r="A4684" s="1">
        <v>42504</v>
      </c>
      <c r="B4684" s="5">
        <f>YEAR(Table1[[#This Row],[Order Date]])</f>
        <v>2016</v>
      </c>
      <c r="C4684" s="5">
        <f>MONTH(Table1[[#This Row],[Order Date]])</f>
        <v>5</v>
      </c>
      <c r="D4684" t="s">
        <v>1657</v>
      </c>
      <c r="E4684" t="s">
        <v>123</v>
      </c>
      <c r="F4684" t="s">
        <v>11</v>
      </c>
      <c r="G4684" t="s">
        <v>20</v>
      </c>
      <c r="H4684" t="s">
        <v>1136</v>
      </c>
      <c r="I4684">
        <v>57.58</v>
      </c>
      <c r="J4684">
        <v>3</v>
      </c>
      <c r="K4684">
        <v>-44.15</v>
      </c>
    </row>
    <row r="4685" spans="1:11" ht="16.5" x14ac:dyDescent="0.3">
      <c r="A4685" s="1">
        <v>42504</v>
      </c>
      <c r="B4685" s="5">
        <f>YEAR(Table1[[#This Row],[Order Date]])</f>
        <v>2016</v>
      </c>
      <c r="C4685" s="5">
        <f>MONTH(Table1[[#This Row],[Order Date]])</f>
        <v>5</v>
      </c>
      <c r="D4685" t="s">
        <v>1657</v>
      </c>
      <c r="E4685" t="s">
        <v>123</v>
      </c>
      <c r="F4685" t="s">
        <v>11</v>
      </c>
      <c r="G4685" t="s">
        <v>12</v>
      </c>
      <c r="H4685" t="s">
        <v>1170</v>
      </c>
      <c r="I4685">
        <v>31.1</v>
      </c>
      <c r="J4685">
        <v>6</v>
      </c>
      <c r="K4685">
        <v>10.89</v>
      </c>
    </row>
    <row r="4686" spans="1:11" ht="16.5" x14ac:dyDescent="0.3">
      <c r="A4686" s="1">
        <v>42504</v>
      </c>
      <c r="B4686" s="5">
        <f>YEAR(Table1[[#This Row],[Order Date]])</f>
        <v>2016</v>
      </c>
      <c r="C4686" s="5">
        <f>MONTH(Table1[[#This Row],[Order Date]])</f>
        <v>5</v>
      </c>
      <c r="D4686" t="s">
        <v>1657</v>
      </c>
      <c r="E4686" t="s">
        <v>123</v>
      </c>
      <c r="F4686" t="s">
        <v>34</v>
      </c>
      <c r="G4686" t="s">
        <v>47</v>
      </c>
      <c r="H4686" t="s">
        <v>209</v>
      </c>
      <c r="I4686">
        <v>30.19</v>
      </c>
      <c r="J4686">
        <v>3</v>
      </c>
      <c r="K4686">
        <v>8.3000000000000007</v>
      </c>
    </row>
    <row r="4687" spans="1:11" ht="16.5" x14ac:dyDescent="0.3">
      <c r="A4687" s="1">
        <v>42504</v>
      </c>
      <c r="B4687" s="5">
        <f>YEAR(Table1[[#This Row],[Order Date]])</f>
        <v>2016</v>
      </c>
      <c r="C4687" s="5">
        <f>MONTH(Table1[[#This Row],[Order Date]])</f>
        <v>5</v>
      </c>
      <c r="D4687" t="s">
        <v>1657</v>
      </c>
      <c r="E4687" t="s">
        <v>123</v>
      </c>
      <c r="F4687" t="s">
        <v>39</v>
      </c>
      <c r="G4687" t="s">
        <v>40</v>
      </c>
      <c r="H4687" t="s">
        <v>642</v>
      </c>
      <c r="I4687">
        <v>43.6</v>
      </c>
      <c r="J4687">
        <v>5</v>
      </c>
      <c r="K4687">
        <v>4.3600000000000003</v>
      </c>
    </row>
    <row r="4688" spans="1:11" ht="16.5" x14ac:dyDescent="0.3">
      <c r="A4688" s="1">
        <v>42504</v>
      </c>
      <c r="B4688" s="5">
        <f>YEAR(Table1[[#This Row],[Order Date]])</f>
        <v>2016</v>
      </c>
      <c r="C4688" s="5">
        <f>MONTH(Table1[[#This Row],[Order Date]])</f>
        <v>5</v>
      </c>
      <c r="D4688" t="s">
        <v>1657</v>
      </c>
      <c r="E4688" t="s">
        <v>123</v>
      </c>
      <c r="F4688" t="s">
        <v>11</v>
      </c>
      <c r="G4688" t="s">
        <v>24</v>
      </c>
      <c r="H4688" t="s">
        <v>2001</v>
      </c>
      <c r="I4688">
        <v>4.7699999999999996</v>
      </c>
      <c r="J4688">
        <v>2</v>
      </c>
      <c r="K4688">
        <v>0.42</v>
      </c>
    </row>
    <row r="4689" spans="1:11" ht="16.5" x14ac:dyDescent="0.3">
      <c r="A4689" s="1">
        <v>42504</v>
      </c>
      <c r="B4689" s="5">
        <f>YEAR(Table1[[#This Row],[Order Date]])</f>
        <v>2016</v>
      </c>
      <c r="C4689" s="5">
        <f>MONTH(Table1[[#This Row],[Order Date]])</f>
        <v>5</v>
      </c>
      <c r="D4689" t="s">
        <v>1657</v>
      </c>
      <c r="E4689" t="s">
        <v>123</v>
      </c>
      <c r="F4689" t="s">
        <v>11</v>
      </c>
      <c r="G4689" t="s">
        <v>20</v>
      </c>
      <c r="H4689" t="s">
        <v>2119</v>
      </c>
      <c r="I4689">
        <v>10.38</v>
      </c>
      <c r="J4689">
        <v>2</v>
      </c>
      <c r="K4689">
        <v>-7.61</v>
      </c>
    </row>
    <row r="4690" spans="1:11" ht="16.5" x14ac:dyDescent="0.3">
      <c r="A4690" s="1">
        <v>42504</v>
      </c>
      <c r="B4690" s="5">
        <f>YEAR(Table1[[#This Row],[Order Date]])</f>
        <v>2016</v>
      </c>
      <c r="C4690" s="5">
        <f>MONTH(Table1[[#This Row],[Order Date]])</f>
        <v>5</v>
      </c>
      <c r="D4690" t="s">
        <v>1657</v>
      </c>
      <c r="E4690" t="s">
        <v>123</v>
      </c>
      <c r="F4690" t="s">
        <v>11</v>
      </c>
      <c r="G4690" t="s">
        <v>20</v>
      </c>
      <c r="H4690" t="s">
        <v>1127</v>
      </c>
      <c r="I4690">
        <v>13.39</v>
      </c>
      <c r="J4690">
        <v>8</v>
      </c>
      <c r="K4690">
        <v>-9.82</v>
      </c>
    </row>
    <row r="4691" spans="1:11" ht="16.5" x14ac:dyDescent="0.3">
      <c r="A4691" s="1">
        <v>42504</v>
      </c>
      <c r="B4691" s="5">
        <f>YEAR(Table1[[#This Row],[Order Date]])</f>
        <v>2016</v>
      </c>
      <c r="C4691" s="5">
        <f>MONTH(Table1[[#This Row],[Order Date]])</f>
        <v>5</v>
      </c>
      <c r="D4691" t="s">
        <v>1568</v>
      </c>
      <c r="E4691" t="s">
        <v>95</v>
      </c>
      <c r="F4691" t="s">
        <v>39</v>
      </c>
      <c r="G4691" t="s">
        <v>52</v>
      </c>
      <c r="H4691" t="s">
        <v>1615</v>
      </c>
      <c r="I4691">
        <v>185.53</v>
      </c>
      <c r="J4691">
        <v>7</v>
      </c>
      <c r="K4691">
        <v>48.7</v>
      </c>
    </row>
    <row r="4692" spans="1:11" ht="16.5" x14ac:dyDescent="0.3">
      <c r="A4692" s="1">
        <v>42505</v>
      </c>
      <c r="B4692" s="5">
        <f>YEAR(Table1[[#This Row],[Order Date]])</f>
        <v>2016</v>
      </c>
      <c r="C4692" s="5">
        <f>MONTH(Table1[[#This Row],[Order Date]])</f>
        <v>5</v>
      </c>
      <c r="D4692" t="s">
        <v>628</v>
      </c>
      <c r="E4692" t="s">
        <v>329</v>
      </c>
      <c r="F4692" t="s">
        <v>11</v>
      </c>
      <c r="G4692" t="s">
        <v>20</v>
      </c>
      <c r="H4692" t="s">
        <v>1136</v>
      </c>
      <c r="I4692">
        <v>511.84</v>
      </c>
      <c r="J4692">
        <v>8</v>
      </c>
      <c r="K4692">
        <v>240.56</v>
      </c>
    </row>
    <row r="4693" spans="1:11" ht="16.5" x14ac:dyDescent="0.3">
      <c r="A4693" s="1">
        <v>42505</v>
      </c>
      <c r="B4693" s="5">
        <f>YEAR(Table1[[#This Row],[Order Date]])</f>
        <v>2016</v>
      </c>
      <c r="C4693" s="5">
        <f>MONTH(Table1[[#This Row],[Order Date]])</f>
        <v>5</v>
      </c>
      <c r="D4693" t="s">
        <v>628</v>
      </c>
      <c r="E4693" t="s">
        <v>329</v>
      </c>
      <c r="F4693" t="s">
        <v>11</v>
      </c>
      <c r="G4693" t="s">
        <v>24</v>
      </c>
      <c r="H4693" t="s">
        <v>1069</v>
      </c>
      <c r="I4693">
        <v>91.96</v>
      </c>
      <c r="J4693">
        <v>4</v>
      </c>
      <c r="K4693">
        <v>25.75</v>
      </c>
    </row>
    <row r="4694" spans="1:11" ht="16.5" x14ac:dyDescent="0.3">
      <c r="A4694" s="1">
        <v>42505</v>
      </c>
      <c r="B4694" s="5">
        <f>YEAR(Table1[[#This Row],[Order Date]])</f>
        <v>2016</v>
      </c>
      <c r="C4694" s="5">
        <f>MONTH(Table1[[#This Row],[Order Date]])</f>
        <v>5</v>
      </c>
      <c r="D4694" t="s">
        <v>628</v>
      </c>
      <c r="E4694" t="s">
        <v>329</v>
      </c>
      <c r="F4694" t="s">
        <v>11</v>
      </c>
      <c r="G4694" t="s">
        <v>24</v>
      </c>
      <c r="H4694" t="s">
        <v>1949</v>
      </c>
      <c r="I4694">
        <v>8.34</v>
      </c>
      <c r="J4694">
        <v>3</v>
      </c>
      <c r="K4694">
        <v>2.17</v>
      </c>
    </row>
    <row r="4695" spans="1:11" ht="16.5" x14ac:dyDescent="0.3">
      <c r="A4695" s="1">
        <v>42505</v>
      </c>
      <c r="B4695" s="5">
        <f>YEAR(Table1[[#This Row],[Order Date]])</f>
        <v>2016</v>
      </c>
      <c r="C4695" s="5">
        <f>MONTH(Table1[[#This Row],[Order Date]])</f>
        <v>5</v>
      </c>
      <c r="D4695" t="s">
        <v>1371</v>
      </c>
      <c r="E4695" t="s">
        <v>149</v>
      </c>
      <c r="F4695" t="s">
        <v>11</v>
      </c>
      <c r="G4695" t="s">
        <v>20</v>
      </c>
      <c r="H4695" t="s">
        <v>2329</v>
      </c>
      <c r="I4695">
        <v>13.78</v>
      </c>
      <c r="J4695">
        <v>3</v>
      </c>
      <c r="K4695">
        <v>4.4800000000000004</v>
      </c>
    </row>
    <row r="4696" spans="1:11" ht="16.5" x14ac:dyDescent="0.3">
      <c r="A4696" s="1">
        <v>42505</v>
      </c>
      <c r="B4696" s="5">
        <f>YEAR(Table1[[#This Row],[Order Date]])</f>
        <v>2016</v>
      </c>
      <c r="C4696" s="5">
        <f>MONTH(Table1[[#This Row],[Order Date]])</f>
        <v>5</v>
      </c>
      <c r="D4696" t="s">
        <v>9</v>
      </c>
      <c r="E4696" t="s">
        <v>123</v>
      </c>
      <c r="F4696" t="s">
        <v>11</v>
      </c>
      <c r="G4696" t="s">
        <v>20</v>
      </c>
      <c r="H4696" t="s">
        <v>1367</v>
      </c>
      <c r="I4696">
        <v>7.76</v>
      </c>
      <c r="J4696">
        <v>4</v>
      </c>
      <c r="K4696">
        <v>-5.18</v>
      </c>
    </row>
    <row r="4697" spans="1:11" ht="16.5" x14ac:dyDescent="0.3">
      <c r="A4697" s="1">
        <v>42505</v>
      </c>
      <c r="B4697" s="5">
        <f>YEAR(Table1[[#This Row],[Order Date]])</f>
        <v>2016</v>
      </c>
      <c r="C4697" s="5">
        <f>MONTH(Table1[[#This Row],[Order Date]])</f>
        <v>5</v>
      </c>
      <c r="D4697" t="s">
        <v>204</v>
      </c>
      <c r="E4697" t="s">
        <v>78</v>
      </c>
      <c r="F4697" t="s">
        <v>11</v>
      </c>
      <c r="G4697" t="s">
        <v>12</v>
      </c>
      <c r="H4697" t="s">
        <v>2523</v>
      </c>
      <c r="I4697">
        <v>15.23</v>
      </c>
      <c r="J4697">
        <v>4</v>
      </c>
      <c r="K4697">
        <v>5.52</v>
      </c>
    </row>
    <row r="4698" spans="1:11" ht="16.5" x14ac:dyDescent="0.3">
      <c r="A4698" s="1">
        <v>42506</v>
      </c>
      <c r="B4698" s="5">
        <f>YEAR(Table1[[#This Row],[Order Date]])</f>
        <v>2016</v>
      </c>
      <c r="C4698" s="5">
        <f>MONTH(Table1[[#This Row],[Order Date]])</f>
        <v>5</v>
      </c>
      <c r="D4698" t="s">
        <v>2411</v>
      </c>
      <c r="E4698" t="s">
        <v>613</v>
      </c>
      <c r="F4698" t="s">
        <v>11</v>
      </c>
      <c r="G4698" t="s">
        <v>18</v>
      </c>
      <c r="H4698" t="s">
        <v>557</v>
      </c>
      <c r="I4698">
        <v>552.55999999999995</v>
      </c>
      <c r="J4698">
        <v>4</v>
      </c>
      <c r="K4698">
        <v>0</v>
      </c>
    </row>
    <row r="4699" spans="1:11" ht="16.5" x14ac:dyDescent="0.3">
      <c r="A4699" s="1">
        <v>42506</v>
      </c>
      <c r="B4699" s="5">
        <f>YEAR(Table1[[#This Row],[Order Date]])</f>
        <v>2016</v>
      </c>
      <c r="C4699" s="5">
        <f>MONTH(Table1[[#This Row],[Order Date]])</f>
        <v>5</v>
      </c>
      <c r="D4699" t="s">
        <v>1426</v>
      </c>
      <c r="E4699" t="s">
        <v>27</v>
      </c>
      <c r="F4699" t="s">
        <v>11</v>
      </c>
      <c r="G4699" t="s">
        <v>12</v>
      </c>
      <c r="H4699" t="s">
        <v>2295</v>
      </c>
      <c r="I4699">
        <v>17.34</v>
      </c>
      <c r="J4699">
        <v>3</v>
      </c>
      <c r="K4699">
        <v>8.5</v>
      </c>
    </row>
    <row r="4700" spans="1:11" ht="16.5" x14ac:dyDescent="0.3">
      <c r="A4700" s="1">
        <v>42506</v>
      </c>
      <c r="B4700" s="5">
        <f>YEAR(Table1[[#This Row],[Order Date]])</f>
        <v>2016</v>
      </c>
      <c r="C4700" s="5">
        <f>MONTH(Table1[[#This Row],[Order Date]])</f>
        <v>5</v>
      </c>
      <c r="D4700" t="s">
        <v>193</v>
      </c>
      <c r="E4700" t="s">
        <v>27</v>
      </c>
      <c r="F4700" t="s">
        <v>34</v>
      </c>
      <c r="G4700" t="s">
        <v>47</v>
      </c>
      <c r="H4700" t="s">
        <v>1205</v>
      </c>
      <c r="I4700">
        <v>282.83999999999997</v>
      </c>
      <c r="J4700">
        <v>4</v>
      </c>
      <c r="K4700">
        <v>19.8</v>
      </c>
    </row>
    <row r="4701" spans="1:11" ht="16.5" x14ac:dyDescent="0.3">
      <c r="A4701" s="1">
        <v>42506</v>
      </c>
      <c r="B4701" s="5">
        <f>YEAR(Table1[[#This Row],[Order Date]])</f>
        <v>2016</v>
      </c>
      <c r="C4701" s="5">
        <f>MONTH(Table1[[#This Row],[Order Date]])</f>
        <v>5</v>
      </c>
      <c r="D4701" t="s">
        <v>193</v>
      </c>
      <c r="E4701" t="s">
        <v>27</v>
      </c>
      <c r="F4701" t="s">
        <v>11</v>
      </c>
      <c r="G4701" t="s">
        <v>16</v>
      </c>
      <c r="H4701" t="s">
        <v>606</v>
      </c>
      <c r="I4701">
        <v>27.72</v>
      </c>
      <c r="J4701">
        <v>9</v>
      </c>
      <c r="K4701">
        <v>13.31</v>
      </c>
    </row>
    <row r="4702" spans="1:11" ht="16.5" x14ac:dyDescent="0.3">
      <c r="A4702" s="1">
        <v>42507</v>
      </c>
      <c r="B4702" s="5">
        <f>YEAR(Table1[[#This Row],[Order Date]])</f>
        <v>2016</v>
      </c>
      <c r="C4702" s="5">
        <f>MONTH(Table1[[#This Row],[Order Date]])</f>
        <v>5</v>
      </c>
      <c r="D4702" t="s">
        <v>468</v>
      </c>
      <c r="E4702" t="s">
        <v>123</v>
      </c>
      <c r="F4702" t="s">
        <v>11</v>
      </c>
      <c r="G4702" t="s">
        <v>20</v>
      </c>
      <c r="H4702" t="s">
        <v>1650</v>
      </c>
      <c r="I4702">
        <v>2.95</v>
      </c>
      <c r="J4702">
        <v>2</v>
      </c>
      <c r="K4702">
        <v>-2.16</v>
      </c>
    </row>
    <row r="4703" spans="1:11" ht="16.5" x14ac:dyDescent="0.3">
      <c r="A4703" s="1">
        <v>42507</v>
      </c>
      <c r="B4703" s="5">
        <f>YEAR(Table1[[#This Row],[Order Date]])</f>
        <v>2016</v>
      </c>
      <c r="C4703" s="5">
        <f>MONTH(Table1[[#This Row],[Order Date]])</f>
        <v>5</v>
      </c>
      <c r="D4703" t="s">
        <v>468</v>
      </c>
      <c r="E4703" t="s">
        <v>123</v>
      </c>
      <c r="F4703" t="s">
        <v>11</v>
      </c>
      <c r="G4703" t="s">
        <v>20</v>
      </c>
      <c r="H4703" t="s">
        <v>852</v>
      </c>
      <c r="I4703">
        <v>27.02</v>
      </c>
      <c r="J4703">
        <v>6</v>
      </c>
      <c r="K4703">
        <v>-21.61</v>
      </c>
    </row>
    <row r="4704" spans="1:11" ht="16.5" x14ac:dyDescent="0.3">
      <c r="A4704" s="1">
        <v>42507</v>
      </c>
      <c r="B4704" s="5">
        <f>YEAR(Table1[[#This Row],[Order Date]])</f>
        <v>2016</v>
      </c>
      <c r="C4704" s="5">
        <f>MONTH(Table1[[#This Row],[Order Date]])</f>
        <v>5</v>
      </c>
      <c r="D4704" t="s">
        <v>1005</v>
      </c>
      <c r="E4704" t="s">
        <v>613</v>
      </c>
      <c r="F4704" t="s">
        <v>11</v>
      </c>
      <c r="G4704" t="s">
        <v>200</v>
      </c>
      <c r="H4704" t="s">
        <v>262</v>
      </c>
      <c r="I4704">
        <v>65.17</v>
      </c>
      <c r="J4704">
        <v>7</v>
      </c>
      <c r="K4704">
        <v>18.899999999999999</v>
      </c>
    </row>
    <row r="4705" spans="1:11" ht="16.5" x14ac:dyDescent="0.3">
      <c r="A4705" s="1">
        <v>42507</v>
      </c>
      <c r="B4705" s="5">
        <f>YEAR(Table1[[#This Row],[Order Date]])</f>
        <v>2016</v>
      </c>
      <c r="C4705" s="5">
        <f>MONTH(Table1[[#This Row],[Order Date]])</f>
        <v>5</v>
      </c>
      <c r="D4705" t="s">
        <v>1005</v>
      </c>
      <c r="E4705" t="s">
        <v>613</v>
      </c>
      <c r="F4705" t="s">
        <v>11</v>
      </c>
      <c r="G4705" t="s">
        <v>16</v>
      </c>
      <c r="H4705" t="s">
        <v>1434</v>
      </c>
      <c r="I4705">
        <v>14.62</v>
      </c>
      <c r="J4705">
        <v>2</v>
      </c>
      <c r="K4705">
        <v>6.87</v>
      </c>
    </row>
    <row r="4706" spans="1:11" ht="16.5" x14ac:dyDescent="0.3">
      <c r="A4706" s="1">
        <v>42507</v>
      </c>
      <c r="B4706" s="5">
        <f>YEAR(Table1[[#This Row],[Order Date]])</f>
        <v>2016</v>
      </c>
      <c r="C4706" s="5">
        <f>MONTH(Table1[[#This Row],[Order Date]])</f>
        <v>5</v>
      </c>
      <c r="D4706" t="s">
        <v>1005</v>
      </c>
      <c r="E4706" t="s">
        <v>613</v>
      </c>
      <c r="F4706" t="s">
        <v>34</v>
      </c>
      <c r="G4706" t="s">
        <v>47</v>
      </c>
      <c r="H4706" t="s">
        <v>1775</v>
      </c>
      <c r="I4706">
        <v>173.24</v>
      </c>
      <c r="J4706">
        <v>4</v>
      </c>
      <c r="K4706">
        <v>17.32</v>
      </c>
    </row>
    <row r="4707" spans="1:11" ht="16.5" x14ac:dyDescent="0.3">
      <c r="A4707" s="1">
        <v>42507</v>
      </c>
      <c r="B4707" s="5">
        <f>YEAR(Table1[[#This Row],[Order Date]])</f>
        <v>2016</v>
      </c>
      <c r="C4707" s="5">
        <f>MONTH(Table1[[#This Row],[Order Date]])</f>
        <v>5</v>
      </c>
      <c r="D4707" t="s">
        <v>1286</v>
      </c>
      <c r="E4707" t="s">
        <v>15</v>
      </c>
      <c r="F4707" t="s">
        <v>11</v>
      </c>
      <c r="G4707" t="s">
        <v>20</v>
      </c>
      <c r="H4707" t="s">
        <v>2524</v>
      </c>
      <c r="I4707">
        <v>2.89</v>
      </c>
      <c r="J4707">
        <v>1</v>
      </c>
      <c r="K4707">
        <v>-4.7699999999999996</v>
      </c>
    </row>
    <row r="4708" spans="1:11" ht="16.5" x14ac:dyDescent="0.3">
      <c r="A4708" s="1">
        <v>42507</v>
      </c>
      <c r="B4708" s="5">
        <f>YEAR(Table1[[#This Row],[Order Date]])</f>
        <v>2016</v>
      </c>
      <c r="C4708" s="5">
        <f>MONTH(Table1[[#This Row],[Order Date]])</f>
        <v>5</v>
      </c>
      <c r="D4708" t="s">
        <v>1286</v>
      </c>
      <c r="E4708" t="s">
        <v>15</v>
      </c>
      <c r="F4708" t="s">
        <v>11</v>
      </c>
      <c r="G4708" t="s">
        <v>43</v>
      </c>
      <c r="H4708" t="s">
        <v>1233</v>
      </c>
      <c r="I4708">
        <v>7.9</v>
      </c>
      <c r="J4708">
        <v>3</v>
      </c>
      <c r="K4708">
        <v>2.4700000000000002</v>
      </c>
    </row>
    <row r="4709" spans="1:11" ht="16.5" x14ac:dyDescent="0.3">
      <c r="A4709" s="1">
        <v>42507</v>
      </c>
      <c r="B4709" s="5">
        <f>YEAR(Table1[[#This Row],[Order Date]])</f>
        <v>2016</v>
      </c>
      <c r="C4709" s="5">
        <f>MONTH(Table1[[#This Row],[Order Date]])</f>
        <v>5</v>
      </c>
      <c r="D4709" t="s">
        <v>1286</v>
      </c>
      <c r="E4709" t="s">
        <v>15</v>
      </c>
      <c r="F4709" t="s">
        <v>34</v>
      </c>
      <c r="G4709" t="s">
        <v>47</v>
      </c>
      <c r="H4709" t="s">
        <v>2015</v>
      </c>
      <c r="I4709">
        <v>22.61</v>
      </c>
      <c r="J4709">
        <v>3</v>
      </c>
      <c r="K4709">
        <v>-10.17</v>
      </c>
    </row>
    <row r="4710" spans="1:11" ht="16.5" x14ac:dyDescent="0.3">
      <c r="A4710" s="1">
        <v>42507</v>
      </c>
      <c r="B4710" s="5">
        <f>YEAR(Table1[[#This Row],[Order Date]])</f>
        <v>2016</v>
      </c>
      <c r="C4710" s="5">
        <f>MONTH(Table1[[#This Row],[Order Date]])</f>
        <v>5</v>
      </c>
      <c r="D4710" t="s">
        <v>1286</v>
      </c>
      <c r="E4710" t="s">
        <v>15</v>
      </c>
      <c r="F4710" t="s">
        <v>11</v>
      </c>
      <c r="G4710" t="s">
        <v>12</v>
      </c>
      <c r="H4710" t="s">
        <v>1914</v>
      </c>
      <c r="I4710">
        <v>30.53</v>
      </c>
      <c r="J4710">
        <v>8</v>
      </c>
      <c r="K4710">
        <v>9.5399999999999991</v>
      </c>
    </row>
    <row r="4711" spans="1:11" ht="16.5" x14ac:dyDescent="0.3">
      <c r="A4711" s="1">
        <v>42508</v>
      </c>
      <c r="B4711" s="5">
        <f>YEAR(Table1[[#This Row],[Order Date]])</f>
        <v>2016</v>
      </c>
      <c r="C4711" s="5">
        <f>MONTH(Table1[[#This Row],[Order Date]])</f>
        <v>5</v>
      </c>
      <c r="D4711" t="s">
        <v>161</v>
      </c>
      <c r="E4711" t="s">
        <v>27</v>
      </c>
      <c r="F4711" t="s">
        <v>11</v>
      </c>
      <c r="G4711" t="s">
        <v>18</v>
      </c>
      <c r="H4711" t="s">
        <v>2338</v>
      </c>
      <c r="I4711">
        <v>104.28</v>
      </c>
      <c r="J4711">
        <v>3</v>
      </c>
      <c r="K4711">
        <v>26.07</v>
      </c>
    </row>
    <row r="4712" spans="1:11" ht="16.5" x14ac:dyDescent="0.3">
      <c r="A4712" s="1">
        <v>42508</v>
      </c>
      <c r="B4712" s="5">
        <f>YEAR(Table1[[#This Row],[Order Date]])</f>
        <v>2016</v>
      </c>
      <c r="C4712" s="5">
        <f>MONTH(Table1[[#This Row],[Order Date]])</f>
        <v>5</v>
      </c>
      <c r="D4712" t="s">
        <v>161</v>
      </c>
      <c r="E4712" t="s">
        <v>27</v>
      </c>
      <c r="F4712" t="s">
        <v>11</v>
      </c>
      <c r="G4712" t="s">
        <v>12</v>
      </c>
      <c r="H4712" t="s">
        <v>2133</v>
      </c>
      <c r="I4712">
        <v>17.940000000000001</v>
      </c>
      <c r="J4712">
        <v>3</v>
      </c>
      <c r="K4712">
        <v>8.7899999999999991</v>
      </c>
    </row>
    <row r="4713" spans="1:11" ht="16.5" x14ac:dyDescent="0.3">
      <c r="A4713" s="1">
        <v>42509</v>
      </c>
      <c r="B4713" s="5">
        <f>YEAR(Table1[[#This Row],[Order Date]])</f>
        <v>2016</v>
      </c>
      <c r="C4713" s="5">
        <f>MONTH(Table1[[#This Row],[Order Date]])</f>
        <v>5</v>
      </c>
      <c r="D4713" t="s">
        <v>732</v>
      </c>
      <c r="E4713" t="s">
        <v>55</v>
      </c>
      <c r="F4713" t="s">
        <v>34</v>
      </c>
      <c r="G4713" t="s">
        <v>35</v>
      </c>
      <c r="H4713" t="s">
        <v>1731</v>
      </c>
      <c r="I4713">
        <v>641.96</v>
      </c>
      <c r="J4713">
        <v>2</v>
      </c>
      <c r="K4713">
        <v>179.75</v>
      </c>
    </row>
    <row r="4714" spans="1:11" ht="16.5" x14ac:dyDescent="0.3">
      <c r="A4714" s="1">
        <v>42509</v>
      </c>
      <c r="B4714" s="5">
        <f>YEAR(Table1[[#This Row],[Order Date]])</f>
        <v>2016</v>
      </c>
      <c r="C4714" s="5">
        <f>MONTH(Table1[[#This Row],[Order Date]])</f>
        <v>5</v>
      </c>
      <c r="D4714" t="s">
        <v>314</v>
      </c>
      <c r="E4714" t="s">
        <v>149</v>
      </c>
      <c r="F4714" t="s">
        <v>11</v>
      </c>
      <c r="G4714" t="s">
        <v>92</v>
      </c>
      <c r="H4714" t="s">
        <v>1820</v>
      </c>
      <c r="I4714">
        <v>242.9</v>
      </c>
      <c r="J4714">
        <v>5</v>
      </c>
      <c r="K4714">
        <v>70.44</v>
      </c>
    </row>
    <row r="4715" spans="1:11" ht="16.5" x14ac:dyDescent="0.3">
      <c r="A4715" s="1">
        <v>42509</v>
      </c>
      <c r="B4715" s="5">
        <f>YEAR(Table1[[#This Row],[Order Date]])</f>
        <v>2016</v>
      </c>
      <c r="C4715" s="5">
        <f>MONTH(Table1[[#This Row],[Order Date]])</f>
        <v>5</v>
      </c>
      <c r="D4715" t="s">
        <v>314</v>
      </c>
      <c r="E4715" t="s">
        <v>149</v>
      </c>
      <c r="F4715" t="s">
        <v>11</v>
      </c>
      <c r="G4715" t="s">
        <v>18</v>
      </c>
      <c r="H4715" t="s">
        <v>838</v>
      </c>
      <c r="I4715">
        <v>454.9</v>
      </c>
      <c r="J4715">
        <v>5</v>
      </c>
      <c r="K4715">
        <v>0</v>
      </c>
    </row>
    <row r="4716" spans="1:11" ht="16.5" x14ac:dyDescent="0.3">
      <c r="A4716" s="1">
        <v>42509</v>
      </c>
      <c r="B4716" s="5">
        <f>YEAR(Table1[[#This Row],[Order Date]])</f>
        <v>2016</v>
      </c>
      <c r="C4716" s="5">
        <f>MONTH(Table1[[#This Row],[Order Date]])</f>
        <v>5</v>
      </c>
      <c r="D4716" t="s">
        <v>314</v>
      </c>
      <c r="E4716" t="s">
        <v>149</v>
      </c>
      <c r="F4716" t="s">
        <v>34</v>
      </c>
      <c r="G4716" t="s">
        <v>47</v>
      </c>
      <c r="H4716" t="s">
        <v>1092</v>
      </c>
      <c r="I4716">
        <v>35.92</v>
      </c>
      <c r="J4716">
        <v>4</v>
      </c>
      <c r="K4716">
        <v>15.09</v>
      </c>
    </row>
    <row r="4717" spans="1:11" ht="16.5" x14ac:dyDescent="0.3">
      <c r="A4717" s="1">
        <v>42509</v>
      </c>
      <c r="B4717" s="5">
        <f>YEAR(Table1[[#This Row],[Order Date]])</f>
        <v>2016</v>
      </c>
      <c r="C4717" s="5">
        <f>MONTH(Table1[[#This Row],[Order Date]])</f>
        <v>5</v>
      </c>
      <c r="D4717" t="s">
        <v>314</v>
      </c>
      <c r="E4717" t="s">
        <v>149</v>
      </c>
      <c r="F4717" t="s">
        <v>34</v>
      </c>
      <c r="G4717" t="s">
        <v>47</v>
      </c>
      <c r="H4717" t="s">
        <v>60</v>
      </c>
      <c r="I4717">
        <v>39.76</v>
      </c>
      <c r="J4717">
        <v>8</v>
      </c>
      <c r="K4717">
        <v>12.33</v>
      </c>
    </row>
    <row r="4718" spans="1:11" ht="16.5" x14ac:dyDescent="0.3">
      <c r="A4718" s="1">
        <v>42509</v>
      </c>
      <c r="B4718" s="5">
        <f>YEAR(Table1[[#This Row],[Order Date]])</f>
        <v>2016</v>
      </c>
      <c r="C4718" s="5">
        <f>MONTH(Table1[[#This Row],[Order Date]])</f>
        <v>5</v>
      </c>
      <c r="D4718" t="s">
        <v>314</v>
      </c>
      <c r="E4718" t="s">
        <v>149</v>
      </c>
      <c r="F4718" t="s">
        <v>11</v>
      </c>
      <c r="G4718" t="s">
        <v>20</v>
      </c>
      <c r="H4718" t="s">
        <v>1825</v>
      </c>
      <c r="I4718">
        <v>47.74</v>
      </c>
      <c r="J4718">
        <v>4</v>
      </c>
      <c r="K4718">
        <v>14.92</v>
      </c>
    </row>
    <row r="4719" spans="1:11" ht="16.5" x14ac:dyDescent="0.3">
      <c r="A4719" s="1">
        <v>42509</v>
      </c>
      <c r="B4719" s="5">
        <f>YEAR(Table1[[#This Row],[Order Date]])</f>
        <v>2016</v>
      </c>
      <c r="C4719" s="5">
        <f>MONTH(Table1[[#This Row],[Order Date]])</f>
        <v>5</v>
      </c>
      <c r="D4719" t="s">
        <v>1517</v>
      </c>
      <c r="E4719" t="s">
        <v>27</v>
      </c>
      <c r="F4719" t="s">
        <v>11</v>
      </c>
      <c r="G4719" t="s">
        <v>20</v>
      </c>
      <c r="H4719" t="s">
        <v>511</v>
      </c>
      <c r="I4719">
        <v>9.58</v>
      </c>
      <c r="J4719">
        <v>1</v>
      </c>
      <c r="K4719">
        <v>3.35</v>
      </c>
    </row>
    <row r="4720" spans="1:11" ht="16.5" x14ac:dyDescent="0.3">
      <c r="A4720" s="1">
        <v>42509</v>
      </c>
      <c r="B4720" s="5">
        <f>YEAR(Table1[[#This Row],[Order Date]])</f>
        <v>2016</v>
      </c>
      <c r="C4720" s="5">
        <f>MONTH(Table1[[#This Row],[Order Date]])</f>
        <v>5</v>
      </c>
      <c r="D4720" t="s">
        <v>468</v>
      </c>
      <c r="E4720" t="s">
        <v>129</v>
      </c>
      <c r="F4720" t="s">
        <v>11</v>
      </c>
      <c r="G4720" t="s">
        <v>24</v>
      </c>
      <c r="H4720" t="s">
        <v>845</v>
      </c>
      <c r="I4720">
        <v>21.4</v>
      </c>
      <c r="J4720">
        <v>5</v>
      </c>
      <c r="K4720">
        <v>6.21</v>
      </c>
    </row>
    <row r="4721" spans="1:11" ht="16.5" x14ac:dyDescent="0.3">
      <c r="A4721" s="1">
        <v>42509</v>
      </c>
      <c r="B4721" s="5">
        <f>YEAR(Table1[[#This Row],[Order Date]])</f>
        <v>2016</v>
      </c>
      <c r="C4721" s="5">
        <f>MONTH(Table1[[#This Row],[Order Date]])</f>
        <v>5</v>
      </c>
      <c r="D4721" t="s">
        <v>443</v>
      </c>
      <c r="E4721" t="s">
        <v>27</v>
      </c>
      <c r="F4721" t="s">
        <v>11</v>
      </c>
      <c r="G4721" t="s">
        <v>92</v>
      </c>
      <c r="H4721" t="s">
        <v>658</v>
      </c>
      <c r="I4721">
        <v>87.84</v>
      </c>
      <c r="J4721">
        <v>8</v>
      </c>
      <c r="K4721">
        <v>23.72</v>
      </c>
    </row>
    <row r="4722" spans="1:11" ht="16.5" x14ac:dyDescent="0.3">
      <c r="A4722" s="1">
        <v>42510</v>
      </c>
      <c r="B4722" s="5">
        <f>YEAR(Table1[[#This Row],[Order Date]])</f>
        <v>2016</v>
      </c>
      <c r="C4722" s="5">
        <f>MONTH(Table1[[#This Row],[Order Date]])</f>
        <v>5</v>
      </c>
      <c r="D4722" t="s">
        <v>301</v>
      </c>
      <c r="E4722" t="s">
        <v>27</v>
      </c>
      <c r="F4722" t="s">
        <v>34</v>
      </c>
      <c r="G4722" t="s">
        <v>47</v>
      </c>
      <c r="H4722" t="s">
        <v>2372</v>
      </c>
      <c r="I4722">
        <v>1049.2</v>
      </c>
      <c r="J4722">
        <v>5</v>
      </c>
      <c r="K4722">
        <v>272.79000000000002</v>
      </c>
    </row>
    <row r="4723" spans="1:11" ht="16.5" x14ac:dyDescent="0.3">
      <c r="A4723" s="1">
        <v>42510</v>
      </c>
      <c r="B4723" s="5">
        <f>YEAR(Table1[[#This Row],[Order Date]])</f>
        <v>2016</v>
      </c>
      <c r="C4723" s="5">
        <f>MONTH(Table1[[#This Row],[Order Date]])</f>
        <v>5</v>
      </c>
      <c r="D4723" t="s">
        <v>301</v>
      </c>
      <c r="E4723" t="s">
        <v>27</v>
      </c>
      <c r="F4723" t="s">
        <v>11</v>
      </c>
      <c r="G4723" t="s">
        <v>20</v>
      </c>
      <c r="H4723" t="s">
        <v>189</v>
      </c>
      <c r="I4723">
        <v>15.42</v>
      </c>
      <c r="J4723">
        <v>4</v>
      </c>
      <c r="K4723">
        <v>5.01</v>
      </c>
    </row>
    <row r="4724" spans="1:11" ht="16.5" x14ac:dyDescent="0.3">
      <c r="A4724" s="1">
        <v>42510</v>
      </c>
      <c r="B4724" s="5">
        <f>YEAR(Table1[[#This Row],[Order Date]])</f>
        <v>2016</v>
      </c>
      <c r="C4724" s="5">
        <f>MONTH(Table1[[#This Row],[Order Date]])</f>
        <v>5</v>
      </c>
      <c r="D4724" t="s">
        <v>1652</v>
      </c>
      <c r="E4724" t="s">
        <v>245</v>
      </c>
      <c r="F4724" t="s">
        <v>39</v>
      </c>
      <c r="G4724" t="s">
        <v>40</v>
      </c>
      <c r="H4724" t="s">
        <v>1100</v>
      </c>
      <c r="I4724">
        <v>1363.96</v>
      </c>
      <c r="J4724">
        <v>5</v>
      </c>
      <c r="K4724">
        <v>85.25</v>
      </c>
    </row>
    <row r="4725" spans="1:11" ht="16.5" x14ac:dyDescent="0.3">
      <c r="A4725" s="1">
        <v>42510</v>
      </c>
      <c r="B4725" s="5">
        <f>YEAR(Table1[[#This Row],[Order Date]])</f>
        <v>2016</v>
      </c>
      <c r="C4725" s="5">
        <f>MONTH(Table1[[#This Row],[Order Date]])</f>
        <v>5</v>
      </c>
      <c r="D4725" t="s">
        <v>1968</v>
      </c>
      <c r="E4725" t="s">
        <v>123</v>
      </c>
      <c r="F4725" t="s">
        <v>11</v>
      </c>
      <c r="G4725" t="s">
        <v>20</v>
      </c>
      <c r="H4725" t="s">
        <v>451</v>
      </c>
      <c r="I4725">
        <v>2.69</v>
      </c>
      <c r="J4725">
        <v>2</v>
      </c>
      <c r="K4725">
        <v>-2.25</v>
      </c>
    </row>
    <row r="4726" spans="1:11" ht="16.5" x14ac:dyDescent="0.3">
      <c r="A4726" s="1">
        <v>42510</v>
      </c>
      <c r="B4726" s="5">
        <f>YEAR(Table1[[#This Row],[Order Date]])</f>
        <v>2016</v>
      </c>
      <c r="C4726" s="5">
        <f>MONTH(Table1[[#This Row],[Order Date]])</f>
        <v>5</v>
      </c>
      <c r="D4726" t="s">
        <v>1494</v>
      </c>
      <c r="E4726" t="s">
        <v>278</v>
      </c>
      <c r="F4726" t="s">
        <v>11</v>
      </c>
      <c r="G4726" t="s">
        <v>20</v>
      </c>
      <c r="H4726" t="s">
        <v>548</v>
      </c>
      <c r="I4726">
        <v>40.64</v>
      </c>
      <c r="J4726">
        <v>7</v>
      </c>
      <c r="K4726">
        <v>-32.51</v>
      </c>
    </row>
    <row r="4727" spans="1:11" ht="16.5" x14ac:dyDescent="0.3">
      <c r="A4727" s="1">
        <v>42511</v>
      </c>
      <c r="B4727" s="5">
        <f>YEAR(Table1[[#This Row],[Order Date]])</f>
        <v>2016</v>
      </c>
      <c r="C4727" s="5">
        <f>MONTH(Table1[[#This Row],[Order Date]])</f>
        <v>5</v>
      </c>
      <c r="D4727" t="s">
        <v>1778</v>
      </c>
      <c r="E4727" t="s">
        <v>27</v>
      </c>
      <c r="F4727" t="s">
        <v>39</v>
      </c>
      <c r="G4727" t="s">
        <v>40</v>
      </c>
      <c r="H4727" t="s">
        <v>2275</v>
      </c>
      <c r="I4727">
        <v>55.18</v>
      </c>
      <c r="J4727">
        <v>3</v>
      </c>
      <c r="K4727">
        <v>-12.41</v>
      </c>
    </row>
    <row r="4728" spans="1:11" ht="16.5" x14ac:dyDescent="0.3">
      <c r="A4728" s="1">
        <v>42511</v>
      </c>
      <c r="B4728" s="5">
        <f>YEAR(Table1[[#This Row],[Order Date]])</f>
        <v>2016</v>
      </c>
      <c r="C4728" s="5">
        <f>MONTH(Table1[[#This Row],[Order Date]])</f>
        <v>5</v>
      </c>
      <c r="D4728" t="s">
        <v>1778</v>
      </c>
      <c r="E4728" t="s">
        <v>27</v>
      </c>
      <c r="F4728" t="s">
        <v>39</v>
      </c>
      <c r="G4728" t="s">
        <v>52</v>
      </c>
      <c r="H4728" t="s">
        <v>1615</v>
      </c>
      <c r="I4728">
        <v>66.260000000000005</v>
      </c>
      <c r="J4728">
        <v>2</v>
      </c>
      <c r="K4728">
        <v>27.17</v>
      </c>
    </row>
    <row r="4729" spans="1:11" ht="16.5" x14ac:dyDescent="0.3">
      <c r="A4729" s="1">
        <v>42511</v>
      </c>
      <c r="B4729" s="5">
        <f>YEAR(Table1[[#This Row],[Order Date]])</f>
        <v>2016</v>
      </c>
      <c r="C4729" s="5">
        <f>MONTH(Table1[[#This Row],[Order Date]])</f>
        <v>5</v>
      </c>
      <c r="D4729" t="s">
        <v>212</v>
      </c>
      <c r="E4729" t="s">
        <v>126</v>
      </c>
      <c r="F4729" t="s">
        <v>39</v>
      </c>
      <c r="G4729" t="s">
        <v>302</v>
      </c>
      <c r="H4729" t="s">
        <v>2525</v>
      </c>
      <c r="I4729">
        <v>2396.4</v>
      </c>
      <c r="J4729">
        <v>10</v>
      </c>
      <c r="K4729">
        <v>179.73</v>
      </c>
    </row>
    <row r="4730" spans="1:11" ht="16.5" x14ac:dyDescent="0.3">
      <c r="A4730" s="1">
        <v>42511</v>
      </c>
      <c r="B4730" s="5">
        <f>YEAR(Table1[[#This Row],[Order Date]])</f>
        <v>2016</v>
      </c>
      <c r="C4730" s="5">
        <f>MONTH(Table1[[#This Row],[Order Date]])</f>
        <v>5</v>
      </c>
      <c r="D4730" t="s">
        <v>319</v>
      </c>
      <c r="E4730" t="s">
        <v>1529</v>
      </c>
      <c r="F4730" t="s">
        <v>11</v>
      </c>
      <c r="G4730" t="s">
        <v>12</v>
      </c>
      <c r="H4730" t="s">
        <v>625</v>
      </c>
      <c r="I4730">
        <v>111.96</v>
      </c>
      <c r="J4730">
        <v>2</v>
      </c>
      <c r="K4730">
        <v>54.86</v>
      </c>
    </row>
    <row r="4731" spans="1:11" ht="16.5" x14ac:dyDescent="0.3">
      <c r="A4731" s="1">
        <v>42511</v>
      </c>
      <c r="B4731" s="5">
        <f>YEAR(Table1[[#This Row],[Order Date]])</f>
        <v>2016</v>
      </c>
      <c r="C4731" s="5">
        <f>MONTH(Table1[[#This Row],[Order Date]])</f>
        <v>5</v>
      </c>
      <c r="D4731" t="s">
        <v>2526</v>
      </c>
      <c r="E4731" t="s">
        <v>10</v>
      </c>
      <c r="F4731" t="s">
        <v>11</v>
      </c>
      <c r="G4731" t="s">
        <v>20</v>
      </c>
      <c r="H4731" t="s">
        <v>150</v>
      </c>
      <c r="I4731">
        <v>1.96</v>
      </c>
      <c r="J4731">
        <v>2</v>
      </c>
      <c r="K4731">
        <v>-3.24</v>
      </c>
    </row>
    <row r="4732" spans="1:11" ht="16.5" x14ac:dyDescent="0.3">
      <c r="A4732" s="1">
        <v>42511</v>
      </c>
      <c r="B4732" s="5">
        <f>YEAR(Table1[[#This Row],[Order Date]])</f>
        <v>2016</v>
      </c>
      <c r="C4732" s="5">
        <f>MONTH(Table1[[#This Row],[Order Date]])</f>
        <v>5</v>
      </c>
      <c r="D4732" t="s">
        <v>2526</v>
      </c>
      <c r="E4732" t="s">
        <v>10</v>
      </c>
      <c r="F4732" t="s">
        <v>11</v>
      </c>
      <c r="G4732" t="s">
        <v>12</v>
      </c>
      <c r="H4732" t="s">
        <v>1642</v>
      </c>
      <c r="I4732">
        <v>82.66</v>
      </c>
      <c r="J4732">
        <v>9</v>
      </c>
      <c r="K4732">
        <v>31</v>
      </c>
    </row>
    <row r="4733" spans="1:11" ht="16.5" x14ac:dyDescent="0.3">
      <c r="A4733" s="1">
        <v>42511</v>
      </c>
      <c r="B4733" s="5">
        <f>YEAR(Table1[[#This Row],[Order Date]])</f>
        <v>2016</v>
      </c>
      <c r="C4733" s="5">
        <f>MONTH(Table1[[#This Row],[Order Date]])</f>
        <v>5</v>
      </c>
      <c r="D4733" t="s">
        <v>1771</v>
      </c>
      <c r="E4733" t="s">
        <v>15</v>
      </c>
      <c r="F4733" t="s">
        <v>11</v>
      </c>
      <c r="G4733" t="s">
        <v>20</v>
      </c>
      <c r="H4733" t="s">
        <v>248</v>
      </c>
      <c r="I4733">
        <v>3.8</v>
      </c>
      <c r="J4733">
        <v>3</v>
      </c>
      <c r="K4733">
        <v>-5.89</v>
      </c>
    </row>
    <row r="4734" spans="1:11" ht="16.5" x14ac:dyDescent="0.3">
      <c r="A4734" s="1">
        <v>42512</v>
      </c>
      <c r="B4734" s="5">
        <f>YEAR(Table1[[#This Row],[Order Date]])</f>
        <v>2016</v>
      </c>
      <c r="C4734" s="5">
        <f>MONTH(Table1[[#This Row],[Order Date]])</f>
        <v>5</v>
      </c>
      <c r="D4734" t="s">
        <v>2383</v>
      </c>
      <c r="E4734" t="s">
        <v>177</v>
      </c>
      <c r="F4734" t="s">
        <v>39</v>
      </c>
      <c r="G4734" t="s">
        <v>40</v>
      </c>
      <c r="H4734" t="s">
        <v>87</v>
      </c>
      <c r="I4734">
        <v>345</v>
      </c>
      <c r="J4734">
        <v>5</v>
      </c>
      <c r="K4734">
        <v>86.25</v>
      </c>
    </row>
    <row r="4735" spans="1:11" ht="16.5" x14ac:dyDescent="0.3">
      <c r="A4735" s="1">
        <v>42512</v>
      </c>
      <c r="B4735" s="5">
        <f>YEAR(Table1[[#This Row],[Order Date]])</f>
        <v>2016</v>
      </c>
      <c r="C4735" s="5">
        <f>MONTH(Table1[[#This Row],[Order Date]])</f>
        <v>5</v>
      </c>
      <c r="D4735" t="s">
        <v>2383</v>
      </c>
      <c r="E4735" t="s">
        <v>177</v>
      </c>
      <c r="F4735" t="s">
        <v>34</v>
      </c>
      <c r="G4735" t="s">
        <v>145</v>
      </c>
      <c r="H4735" t="s">
        <v>501</v>
      </c>
      <c r="I4735">
        <v>174.29</v>
      </c>
      <c r="J4735">
        <v>2</v>
      </c>
      <c r="K4735">
        <v>-19.920000000000002</v>
      </c>
    </row>
    <row r="4736" spans="1:11" ht="16.5" x14ac:dyDescent="0.3">
      <c r="A4736" s="1">
        <v>42512</v>
      </c>
      <c r="B4736" s="5">
        <f>YEAR(Table1[[#This Row],[Order Date]])</f>
        <v>2016</v>
      </c>
      <c r="C4736" s="5">
        <f>MONTH(Table1[[#This Row],[Order Date]])</f>
        <v>5</v>
      </c>
      <c r="D4736" t="s">
        <v>2383</v>
      </c>
      <c r="E4736" t="s">
        <v>177</v>
      </c>
      <c r="F4736" t="s">
        <v>11</v>
      </c>
      <c r="G4736" t="s">
        <v>92</v>
      </c>
      <c r="H4736" t="s">
        <v>1415</v>
      </c>
      <c r="I4736">
        <v>662.84</v>
      </c>
      <c r="J4736">
        <v>4</v>
      </c>
      <c r="K4736">
        <v>172.34</v>
      </c>
    </row>
    <row r="4737" spans="1:11" ht="16.5" x14ac:dyDescent="0.3">
      <c r="A4737" s="1">
        <v>42512</v>
      </c>
      <c r="B4737" s="5">
        <f>YEAR(Table1[[#This Row],[Order Date]])</f>
        <v>2016</v>
      </c>
      <c r="C4737" s="5">
        <f>MONTH(Table1[[#This Row],[Order Date]])</f>
        <v>5</v>
      </c>
      <c r="D4737" t="s">
        <v>2383</v>
      </c>
      <c r="E4737" t="s">
        <v>177</v>
      </c>
      <c r="F4737" t="s">
        <v>39</v>
      </c>
      <c r="G4737" t="s">
        <v>52</v>
      </c>
      <c r="H4737" t="s">
        <v>1169</v>
      </c>
      <c r="I4737">
        <v>95.1</v>
      </c>
      <c r="J4737">
        <v>5</v>
      </c>
      <c r="K4737">
        <v>30.43</v>
      </c>
    </row>
    <row r="4738" spans="1:11" ht="16.5" x14ac:dyDescent="0.3">
      <c r="A4738" s="1">
        <v>42512</v>
      </c>
      <c r="B4738" s="5">
        <f>YEAR(Table1[[#This Row],[Order Date]])</f>
        <v>2016</v>
      </c>
      <c r="C4738" s="5">
        <f>MONTH(Table1[[#This Row],[Order Date]])</f>
        <v>5</v>
      </c>
      <c r="D4738" t="s">
        <v>2383</v>
      </c>
      <c r="E4738" t="s">
        <v>177</v>
      </c>
      <c r="F4738" t="s">
        <v>11</v>
      </c>
      <c r="G4738" t="s">
        <v>63</v>
      </c>
      <c r="H4738" t="s">
        <v>2481</v>
      </c>
      <c r="I4738">
        <v>26.88</v>
      </c>
      <c r="J4738">
        <v>6</v>
      </c>
      <c r="K4738">
        <v>12.9</v>
      </c>
    </row>
    <row r="4739" spans="1:11" ht="16.5" x14ac:dyDescent="0.3">
      <c r="A4739" s="1">
        <v>42512</v>
      </c>
      <c r="B4739" s="5">
        <f>YEAR(Table1[[#This Row],[Order Date]])</f>
        <v>2016</v>
      </c>
      <c r="C4739" s="5">
        <f>MONTH(Table1[[#This Row],[Order Date]])</f>
        <v>5</v>
      </c>
      <c r="D4739" t="s">
        <v>2383</v>
      </c>
      <c r="E4739" t="s">
        <v>177</v>
      </c>
      <c r="F4739" t="s">
        <v>39</v>
      </c>
      <c r="G4739" t="s">
        <v>40</v>
      </c>
      <c r="H4739" t="s">
        <v>1518</v>
      </c>
      <c r="I4739">
        <v>257.98</v>
      </c>
      <c r="J4739">
        <v>2</v>
      </c>
      <c r="K4739">
        <v>74.81</v>
      </c>
    </row>
    <row r="4740" spans="1:11" ht="16.5" x14ac:dyDescent="0.3">
      <c r="A4740" s="1">
        <v>42512</v>
      </c>
      <c r="B4740" s="5">
        <f>YEAR(Table1[[#This Row],[Order Date]])</f>
        <v>2016</v>
      </c>
      <c r="C4740" s="5">
        <f>MONTH(Table1[[#This Row],[Order Date]])</f>
        <v>5</v>
      </c>
      <c r="D4740" t="s">
        <v>1487</v>
      </c>
      <c r="E4740" t="s">
        <v>30</v>
      </c>
      <c r="F4740" t="s">
        <v>11</v>
      </c>
      <c r="G4740" t="s">
        <v>16</v>
      </c>
      <c r="H4740" t="s">
        <v>2502</v>
      </c>
      <c r="I4740">
        <v>14.73</v>
      </c>
      <c r="J4740">
        <v>3</v>
      </c>
      <c r="K4740">
        <v>7.22</v>
      </c>
    </row>
    <row r="4741" spans="1:11" ht="16.5" x14ac:dyDescent="0.3">
      <c r="A4741" s="1">
        <v>42512</v>
      </c>
      <c r="B4741" s="5">
        <f>YEAR(Table1[[#This Row],[Order Date]])</f>
        <v>2016</v>
      </c>
      <c r="C4741" s="5">
        <f>MONTH(Table1[[#This Row],[Order Date]])</f>
        <v>5</v>
      </c>
      <c r="D4741" t="s">
        <v>1466</v>
      </c>
      <c r="E4741" t="s">
        <v>27</v>
      </c>
      <c r="F4741" t="s">
        <v>39</v>
      </c>
      <c r="G4741" t="s">
        <v>40</v>
      </c>
      <c r="H4741" t="s">
        <v>2527</v>
      </c>
      <c r="I4741">
        <v>222.38</v>
      </c>
      <c r="J4741">
        <v>2</v>
      </c>
      <c r="K4741">
        <v>22.24</v>
      </c>
    </row>
    <row r="4742" spans="1:11" ht="16.5" x14ac:dyDescent="0.3">
      <c r="A4742" s="1">
        <v>42513</v>
      </c>
      <c r="B4742" s="5">
        <f>YEAR(Table1[[#This Row],[Order Date]])</f>
        <v>2016</v>
      </c>
      <c r="C4742" s="5">
        <f>MONTH(Table1[[#This Row],[Order Date]])</f>
        <v>5</v>
      </c>
      <c r="D4742" t="s">
        <v>1405</v>
      </c>
      <c r="E4742" t="s">
        <v>27</v>
      </c>
      <c r="F4742" t="s">
        <v>34</v>
      </c>
      <c r="G4742" t="s">
        <v>47</v>
      </c>
      <c r="H4742" t="s">
        <v>1107</v>
      </c>
      <c r="I4742">
        <v>37.049999999999997</v>
      </c>
      <c r="J4742">
        <v>3</v>
      </c>
      <c r="K4742">
        <v>16.3</v>
      </c>
    </row>
    <row r="4743" spans="1:11" ht="16.5" x14ac:dyDescent="0.3">
      <c r="A4743" s="1">
        <v>42513</v>
      </c>
      <c r="B4743" s="5">
        <f>YEAR(Table1[[#This Row],[Order Date]])</f>
        <v>2016</v>
      </c>
      <c r="C4743" s="5">
        <f>MONTH(Table1[[#This Row],[Order Date]])</f>
        <v>5</v>
      </c>
      <c r="D4743" t="s">
        <v>1012</v>
      </c>
      <c r="E4743" t="s">
        <v>15</v>
      </c>
      <c r="F4743" t="s">
        <v>39</v>
      </c>
      <c r="G4743" t="s">
        <v>40</v>
      </c>
      <c r="H4743" t="s">
        <v>2143</v>
      </c>
      <c r="I4743">
        <v>1979.93</v>
      </c>
      <c r="J4743">
        <v>9</v>
      </c>
      <c r="K4743">
        <v>148.49</v>
      </c>
    </row>
    <row r="4744" spans="1:11" ht="16.5" x14ac:dyDescent="0.3">
      <c r="A4744" s="1">
        <v>42513</v>
      </c>
      <c r="B4744" s="5">
        <f>YEAR(Table1[[#This Row],[Order Date]])</f>
        <v>2016</v>
      </c>
      <c r="C4744" s="5">
        <f>MONTH(Table1[[#This Row],[Order Date]])</f>
        <v>5</v>
      </c>
      <c r="D4744" t="s">
        <v>246</v>
      </c>
      <c r="E4744" t="s">
        <v>488</v>
      </c>
      <c r="F4744" t="s">
        <v>11</v>
      </c>
      <c r="G4744" t="s">
        <v>12</v>
      </c>
      <c r="H4744" t="s">
        <v>679</v>
      </c>
      <c r="I4744">
        <v>4.9800000000000004</v>
      </c>
      <c r="J4744">
        <v>1</v>
      </c>
      <c r="K4744">
        <v>2.44</v>
      </c>
    </row>
    <row r="4745" spans="1:11" ht="16.5" x14ac:dyDescent="0.3">
      <c r="A4745" s="1">
        <v>42513</v>
      </c>
      <c r="B4745" s="5">
        <f>YEAR(Table1[[#This Row],[Order Date]])</f>
        <v>2016</v>
      </c>
      <c r="C4745" s="5">
        <f>MONTH(Table1[[#This Row],[Order Date]])</f>
        <v>5</v>
      </c>
      <c r="D4745" t="s">
        <v>2528</v>
      </c>
      <c r="E4745" t="s">
        <v>23</v>
      </c>
      <c r="F4745" t="s">
        <v>39</v>
      </c>
      <c r="G4745" t="s">
        <v>603</v>
      </c>
      <c r="H4745" t="s">
        <v>2529</v>
      </c>
      <c r="I4745">
        <v>8399.98</v>
      </c>
      <c r="J4745">
        <v>4</v>
      </c>
      <c r="K4745">
        <v>1120</v>
      </c>
    </row>
    <row r="4746" spans="1:11" ht="16.5" x14ac:dyDescent="0.3">
      <c r="A4746" s="1">
        <v>42513</v>
      </c>
      <c r="B4746" s="5">
        <f>YEAR(Table1[[#This Row],[Order Date]])</f>
        <v>2016</v>
      </c>
      <c r="C4746" s="5">
        <f>MONTH(Table1[[#This Row],[Order Date]])</f>
        <v>5</v>
      </c>
      <c r="D4746" t="s">
        <v>2528</v>
      </c>
      <c r="E4746" t="s">
        <v>23</v>
      </c>
      <c r="F4746" t="s">
        <v>11</v>
      </c>
      <c r="G4746" t="s">
        <v>20</v>
      </c>
      <c r="H4746" t="s">
        <v>1232</v>
      </c>
      <c r="I4746">
        <v>6.29</v>
      </c>
      <c r="J4746">
        <v>1</v>
      </c>
      <c r="K4746">
        <v>-4.2</v>
      </c>
    </row>
    <row r="4747" spans="1:11" ht="16.5" x14ac:dyDescent="0.3">
      <c r="A4747" s="1">
        <v>42513</v>
      </c>
      <c r="B4747" s="5">
        <f>YEAR(Table1[[#This Row],[Order Date]])</f>
        <v>2016</v>
      </c>
      <c r="C4747" s="5">
        <f>MONTH(Table1[[#This Row],[Order Date]])</f>
        <v>5</v>
      </c>
      <c r="D4747" t="s">
        <v>2528</v>
      </c>
      <c r="E4747" t="s">
        <v>23</v>
      </c>
      <c r="F4747" t="s">
        <v>11</v>
      </c>
      <c r="G4747" t="s">
        <v>12</v>
      </c>
      <c r="H4747" t="s">
        <v>507</v>
      </c>
      <c r="I4747">
        <v>10.37</v>
      </c>
      <c r="J4747">
        <v>2</v>
      </c>
      <c r="K4747">
        <v>3.63</v>
      </c>
    </row>
    <row r="4748" spans="1:11" ht="16.5" x14ac:dyDescent="0.3">
      <c r="A4748" s="1">
        <v>42513</v>
      </c>
      <c r="B4748" s="5">
        <f>YEAR(Table1[[#This Row],[Order Date]])</f>
        <v>2016</v>
      </c>
      <c r="C4748" s="5">
        <f>MONTH(Table1[[#This Row],[Order Date]])</f>
        <v>5</v>
      </c>
      <c r="D4748" t="s">
        <v>2528</v>
      </c>
      <c r="E4748" t="s">
        <v>23</v>
      </c>
      <c r="F4748" t="s">
        <v>39</v>
      </c>
      <c r="G4748" t="s">
        <v>40</v>
      </c>
      <c r="H4748" t="s">
        <v>2427</v>
      </c>
      <c r="I4748">
        <v>122.38</v>
      </c>
      <c r="J4748">
        <v>3</v>
      </c>
      <c r="K4748">
        <v>-24.48</v>
      </c>
    </row>
    <row r="4749" spans="1:11" ht="16.5" x14ac:dyDescent="0.3">
      <c r="A4749" s="1">
        <v>42514</v>
      </c>
      <c r="B4749" s="5">
        <f>YEAR(Table1[[#This Row],[Order Date]])</f>
        <v>2016</v>
      </c>
      <c r="C4749" s="5">
        <f>MONTH(Table1[[#This Row],[Order Date]])</f>
        <v>5</v>
      </c>
      <c r="D4749" t="s">
        <v>1494</v>
      </c>
      <c r="E4749" t="s">
        <v>55</v>
      </c>
      <c r="F4749" t="s">
        <v>11</v>
      </c>
      <c r="G4749" t="s">
        <v>200</v>
      </c>
      <c r="H4749" t="s">
        <v>1458</v>
      </c>
      <c r="I4749">
        <v>69.5</v>
      </c>
      <c r="J4749">
        <v>5</v>
      </c>
      <c r="K4749">
        <v>20.16</v>
      </c>
    </row>
    <row r="4750" spans="1:11" ht="16.5" x14ac:dyDescent="0.3">
      <c r="A4750" s="1">
        <v>42514</v>
      </c>
      <c r="B4750" s="5">
        <f>YEAR(Table1[[#This Row],[Order Date]])</f>
        <v>2016</v>
      </c>
      <c r="C4750" s="5">
        <f>MONTH(Table1[[#This Row],[Order Date]])</f>
        <v>5</v>
      </c>
      <c r="D4750" t="s">
        <v>1494</v>
      </c>
      <c r="E4750" t="s">
        <v>55</v>
      </c>
      <c r="F4750" t="s">
        <v>11</v>
      </c>
      <c r="G4750" t="s">
        <v>12</v>
      </c>
      <c r="H4750" t="s">
        <v>2490</v>
      </c>
      <c r="I4750">
        <v>191.6</v>
      </c>
      <c r="J4750">
        <v>4</v>
      </c>
      <c r="K4750">
        <v>91.97</v>
      </c>
    </row>
    <row r="4751" spans="1:11" ht="16.5" x14ac:dyDescent="0.3">
      <c r="A4751" s="1">
        <v>42514</v>
      </c>
      <c r="B4751" s="5">
        <f>YEAR(Table1[[#This Row],[Order Date]])</f>
        <v>2016</v>
      </c>
      <c r="C4751" s="5">
        <f>MONTH(Table1[[#This Row],[Order Date]])</f>
        <v>5</v>
      </c>
      <c r="D4751" t="s">
        <v>910</v>
      </c>
      <c r="E4751" t="s">
        <v>23</v>
      </c>
      <c r="F4751" t="s">
        <v>11</v>
      </c>
      <c r="G4751" t="s">
        <v>24</v>
      </c>
      <c r="H4751" t="s">
        <v>2530</v>
      </c>
      <c r="I4751">
        <v>16.66</v>
      </c>
      <c r="J4751">
        <v>3</v>
      </c>
      <c r="K4751">
        <v>3.33</v>
      </c>
    </row>
    <row r="4752" spans="1:11" ht="16.5" x14ac:dyDescent="0.3">
      <c r="A4752" s="1">
        <v>42515</v>
      </c>
      <c r="B4752" s="5">
        <f>YEAR(Table1[[#This Row],[Order Date]])</f>
        <v>2016</v>
      </c>
      <c r="C4752" s="5">
        <f>MONTH(Table1[[#This Row],[Order Date]])</f>
        <v>5</v>
      </c>
      <c r="D4752" t="s">
        <v>2057</v>
      </c>
      <c r="E4752" t="s">
        <v>30</v>
      </c>
      <c r="F4752" t="s">
        <v>34</v>
      </c>
      <c r="G4752" t="s">
        <v>47</v>
      </c>
      <c r="H4752" t="s">
        <v>2531</v>
      </c>
      <c r="I4752">
        <v>24.96</v>
      </c>
      <c r="J4752">
        <v>4</v>
      </c>
      <c r="K4752">
        <v>6.24</v>
      </c>
    </row>
    <row r="4753" spans="1:11" ht="16.5" x14ac:dyDescent="0.3">
      <c r="A4753" s="1">
        <v>42515</v>
      </c>
      <c r="B4753" s="5">
        <f>YEAR(Table1[[#This Row],[Order Date]])</f>
        <v>2016</v>
      </c>
      <c r="C4753" s="5">
        <f>MONTH(Table1[[#This Row],[Order Date]])</f>
        <v>5</v>
      </c>
      <c r="D4753" t="s">
        <v>2057</v>
      </c>
      <c r="E4753" t="s">
        <v>30</v>
      </c>
      <c r="F4753" t="s">
        <v>11</v>
      </c>
      <c r="G4753" t="s">
        <v>12</v>
      </c>
      <c r="H4753" t="s">
        <v>108</v>
      </c>
      <c r="I4753">
        <v>19.36</v>
      </c>
      <c r="J4753">
        <v>2</v>
      </c>
      <c r="K4753">
        <v>9.2899999999999991</v>
      </c>
    </row>
    <row r="4754" spans="1:11" ht="16.5" x14ac:dyDescent="0.3">
      <c r="A4754" s="1">
        <v>42515</v>
      </c>
      <c r="B4754" s="5">
        <f>YEAR(Table1[[#This Row],[Order Date]])</f>
        <v>2016</v>
      </c>
      <c r="C4754" s="5">
        <f>MONTH(Table1[[#This Row],[Order Date]])</f>
        <v>5</v>
      </c>
      <c r="D4754" t="s">
        <v>2057</v>
      </c>
      <c r="E4754" t="s">
        <v>30</v>
      </c>
      <c r="F4754" t="s">
        <v>11</v>
      </c>
      <c r="G4754" t="s">
        <v>18</v>
      </c>
      <c r="H4754" t="s">
        <v>1854</v>
      </c>
      <c r="I4754">
        <v>1267.6500000000001</v>
      </c>
      <c r="J4754">
        <v>9</v>
      </c>
      <c r="K4754">
        <v>152.12</v>
      </c>
    </row>
    <row r="4755" spans="1:11" ht="16.5" x14ac:dyDescent="0.3">
      <c r="A4755" s="1">
        <v>42516</v>
      </c>
      <c r="B4755" s="5">
        <f>YEAR(Table1[[#This Row],[Order Date]])</f>
        <v>2016</v>
      </c>
      <c r="C4755" s="5">
        <f>MONTH(Table1[[#This Row],[Order Date]])</f>
        <v>5</v>
      </c>
      <c r="D4755" t="s">
        <v>380</v>
      </c>
      <c r="E4755" t="s">
        <v>10</v>
      </c>
      <c r="F4755" t="s">
        <v>11</v>
      </c>
      <c r="G4755" t="s">
        <v>12</v>
      </c>
      <c r="H4755" t="s">
        <v>2172</v>
      </c>
      <c r="I4755">
        <v>10.37</v>
      </c>
      <c r="J4755">
        <v>2</v>
      </c>
      <c r="K4755">
        <v>3.63</v>
      </c>
    </row>
    <row r="4756" spans="1:11" ht="16.5" x14ac:dyDescent="0.3">
      <c r="A4756" s="1">
        <v>42516</v>
      </c>
      <c r="B4756" s="5">
        <f>YEAR(Table1[[#This Row],[Order Date]])</f>
        <v>2016</v>
      </c>
      <c r="C4756" s="5">
        <f>MONTH(Table1[[#This Row],[Order Date]])</f>
        <v>5</v>
      </c>
      <c r="D4756" t="s">
        <v>380</v>
      </c>
      <c r="E4756" t="s">
        <v>10</v>
      </c>
      <c r="F4756" t="s">
        <v>34</v>
      </c>
      <c r="G4756" t="s">
        <v>35</v>
      </c>
      <c r="H4756" t="s">
        <v>1685</v>
      </c>
      <c r="I4756">
        <v>388.43</v>
      </c>
      <c r="J4756">
        <v>5</v>
      </c>
      <c r="K4756">
        <v>-88.78</v>
      </c>
    </row>
    <row r="4757" spans="1:11" ht="16.5" x14ac:dyDescent="0.3">
      <c r="A4757" s="1">
        <v>42516</v>
      </c>
      <c r="B4757" s="5">
        <f>YEAR(Table1[[#This Row],[Order Date]])</f>
        <v>2016</v>
      </c>
      <c r="C4757" s="5">
        <f>MONTH(Table1[[#This Row],[Order Date]])</f>
        <v>5</v>
      </c>
      <c r="D4757" t="s">
        <v>380</v>
      </c>
      <c r="E4757" t="s">
        <v>10</v>
      </c>
      <c r="F4757" t="s">
        <v>11</v>
      </c>
      <c r="G4757" t="s">
        <v>12</v>
      </c>
      <c r="H4757" t="s">
        <v>2133</v>
      </c>
      <c r="I4757">
        <v>14.35</v>
      </c>
      <c r="J4757">
        <v>3</v>
      </c>
      <c r="K4757">
        <v>5.2</v>
      </c>
    </row>
    <row r="4758" spans="1:11" ht="16.5" x14ac:dyDescent="0.3">
      <c r="A4758" s="1">
        <v>42516</v>
      </c>
      <c r="B4758" s="5">
        <f>YEAR(Table1[[#This Row],[Order Date]])</f>
        <v>2016</v>
      </c>
      <c r="C4758" s="5">
        <f>MONTH(Table1[[#This Row],[Order Date]])</f>
        <v>5</v>
      </c>
      <c r="D4758" t="s">
        <v>380</v>
      </c>
      <c r="E4758" t="s">
        <v>10</v>
      </c>
      <c r="F4758" t="s">
        <v>39</v>
      </c>
      <c r="G4758" t="s">
        <v>52</v>
      </c>
      <c r="H4758" t="s">
        <v>2532</v>
      </c>
      <c r="I4758">
        <v>63.99</v>
      </c>
      <c r="J4758">
        <v>1</v>
      </c>
      <c r="K4758">
        <v>-7.2</v>
      </c>
    </row>
    <row r="4759" spans="1:11" ht="16.5" x14ac:dyDescent="0.3">
      <c r="A4759" s="1">
        <v>42516</v>
      </c>
      <c r="B4759" s="5">
        <f>YEAR(Table1[[#This Row],[Order Date]])</f>
        <v>2016</v>
      </c>
      <c r="C4759" s="5">
        <f>MONTH(Table1[[#This Row],[Order Date]])</f>
        <v>5</v>
      </c>
      <c r="D4759" t="s">
        <v>853</v>
      </c>
      <c r="E4759" t="s">
        <v>2044</v>
      </c>
      <c r="F4759" t="s">
        <v>11</v>
      </c>
      <c r="G4759" t="s">
        <v>12</v>
      </c>
      <c r="H4759" t="s">
        <v>640</v>
      </c>
      <c r="I4759">
        <v>19.440000000000001</v>
      </c>
      <c r="J4759">
        <v>3</v>
      </c>
      <c r="K4759">
        <v>9.33</v>
      </c>
    </row>
    <row r="4760" spans="1:11" ht="16.5" x14ac:dyDescent="0.3">
      <c r="A4760" s="1">
        <v>42516</v>
      </c>
      <c r="B4760" s="5">
        <f>YEAR(Table1[[#This Row],[Order Date]])</f>
        <v>2016</v>
      </c>
      <c r="C4760" s="5">
        <f>MONTH(Table1[[#This Row],[Order Date]])</f>
        <v>5</v>
      </c>
      <c r="D4760" t="s">
        <v>853</v>
      </c>
      <c r="E4760" t="s">
        <v>2044</v>
      </c>
      <c r="F4760" t="s">
        <v>11</v>
      </c>
      <c r="G4760" t="s">
        <v>20</v>
      </c>
      <c r="H4760" t="s">
        <v>189</v>
      </c>
      <c r="I4760">
        <v>9.64</v>
      </c>
      <c r="J4760">
        <v>2</v>
      </c>
      <c r="K4760">
        <v>4.43</v>
      </c>
    </row>
    <row r="4761" spans="1:11" ht="16.5" x14ac:dyDescent="0.3">
      <c r="A4761" s="1">
        <v>42516</v>
      </c>
      <c r="B4761" s="5">
        <f>YEAR(Table1[[#This Row],[Order Date]])</f>
        <v>2016</v>
      </c>
      <c r="C4761" s="5">
        <f>MONTH(Table1[[#This Row],[Order Date]])</f>
        <v>5</v>
      </c>
      <c r="D4761" t="s">
        <v>853</v>
      </c>
      <c r="E4761" t="s">
        <v>2044</v>
      </c>
      <c r="F4761" t="s">
        <v>11</v>
      </c>
      <c r="G4761" t="s">
        <v>12</v>
      </c>
      <c r="H4761" t="s">
        <v>2533</v>
      </c>
      <c r="I4761">
        <v>12.7</v>
      </c>
      <c r="J4761">
        <v>2</v>
      </c>
      <c r="K4761">
        <v>5.84</v>
      </c>
    </row>
    <row r="4762" spans="1:11" ht="16.5" x14ac:dyDescent="0.3">
      <c r="A4762" s="1">
        <v>42516</v>
      </c>
      <c r="B4762" s="5">
        <f>YEAR(Table1[[#This Row],[Order Date]])</f>
        <v>2016</v>
      </c>
      <c r="C4762" s="5">
        <f>MONTH(Table1[[#This Row],[Order Date]])</f>
        <v>5</v>
      </c>
      <c r="D4762" t="s">
        <v>853</v>
      </c>
      <c r="E4762" t="s">
        <v>2044</v>
      </c>
      <c r="F4762" t="s">
        <v>34</v>
      </c>
      <c r="G4762" t="s">
        <v>47</v>
      </c>
      <c r="H4762" t="s">
        <v>931</v>
      </c>
      <c r="I4762">
        <v>41.37</v>
      </c>
      <c r="J4762">
        <v>3</v>
      </c>
      <c r="K4762">
        <v>17.38</v>
      </c>
    </row>
    <row r="4763" spans="1:11" ht="16.5" x14ac:dyDescent="0.3">
      <c r="A4763" s="1">
        <v>42516</v>
      </c>
      <c r="B4763" s="5">
        <f>YEAR(Table1[[#This Row],[Order Date]])</f>
        <v>2016</v>
      </c>
      <c r="C4763" s="5">
        <f>MONTH(Table1[[#This Row],[Order Date]])</f>
        <v>5</v>
      </c>
      <c r="D4763" t="s">
        <v>1568</v>
      </c>
      <c r="E4763" t="s">
        <v>23</v>
      </c>
      <c r="F4763" t="s">
        <v>11</v>
      </c>
      <c r="G4763" t="s">
        <v>24</v>
      </c>
      <c r="H4763" t="s">
        <v>844</v>
      </c>
      <c r="I4763">
        <v>1.5</v>
      </c>
      <c r="J4763">
        <v>1</v>
      </c>
      <c r="K4763">
        <v>0.17</v>
      </c>
    </row>
    <row r="4764" spans="1:11" ht="16.5" x14ac:dyDescent="0.3">
      <c r="A4764" s="1">
        <v>42516</v>
      </c>
      <c r="B4764" s="5">
        <f>YEAR(Table1[[#This Row],[Order Date]])</f>
        <v>2016</v>
      </c>
      <c r="C4764" s="5">
        <f>MONTH(Table1[[#This Row],[Order Date]])</f>
        <v>5</v>
      </c>
      <c r="D4764" t="s">
        <v>1568</v>
      </c>
      <c r="E4764" t="s">
        <v>23</v>
      </c>
      <c r="F4764" t="s">
        <v>11</v>
      </c>
      <c r="G4764" t="s">
        <v>92</v>
      </c>
      <c r="H4764" t="s">
        <v>2273</v>
      </c>
      <c r="I4764">
        <v>34.85</v>
      </c>
      <c r="J4764">
        <v>2</v>
      </c>
      <c r="K4764">
        <v>6.53</v>
      </c>
    </row>
    <row r="4765" spans="1:11" ht="16.5" x14ac:dyDescent="0.3">
      <c r="A4765" s="1">
        <v>42516</v>
      </c>
      <c r="B4765" s="5">
        <f>YEAR(Table1[[#This Row],[Order Date]])</f>
        <v>2016</v>
      </c>
      <c r="C4765" s="5">
        <f>MONTH(Table1[[#This Row],[Order Date]])</f>
        <v>5</v>
      </c>
      <c r="D4765" t="s">
        <v>523</v>
      </c>
      <c r="E4765" t="s">
        <v>27</v>
      </c>
      <c r="F4765" t="s">
        <v>11</v>
      </c>
      <c r="G4765" t="s">
        <v>43</v>
      </c>
      <c r="H4765" t="s">
        <v>130</v>
      </c>
      <c r="I4765">
        <v>5.94</v>
      </c>
      <c r="J4765">
        <v>3</v>
      </c>
      <c r="K4765">
        <v>0</v>
      </c>
    </row>
    <row r="4766" spans="1:11" ht="16.5" x14ac:dyDescent="0.3">
      <c r="A4766" s="1">
        <v>42516</v>
      </c>
      <c r="B4766" s="5">
        <f>YEAR(Table1[[#This Row],[Order Date]])</f>
        <v>2016</v>
      </c>
      <c r="C4766" s="5">
        <f>MONTH(Table1[[#This Row],[Order Date]])</f>
        <v>5</v>
      </c>
      <c r="D4766" t="s">
        <v>523</v>
      </c>
      <c r="E4766" t="s">
        <v>27</v>
      </c>
      <c r="F4766" t="s">
        <v>11</v>
      </c>
      <c r="G4766" t="s">
        <v>12</v>
      </c>
      <c r="H4766" t="s">
        <v>2279</v>
      </c>
      <c r="I4766">
        <v>45.36</v>
      </c>
      <c r="J4766">
        <v>7</v>
      </c>
      <c r="K4766">
        <v>21.77</v>
      </c>
    </row>
    <row r="4767" spans="1:11" ht="16.5" x14ac:dyDescent="0.3">
      <c r="A4767" s="1">
        <v>42516</v>
      </c>
      <c r="B4767" s="5">
        <f>YEAR(Table1[[#This Row],[Order Date]])</f>
        <v>2016</v>
      </c>
      <c r="C4767" s="5">
        <f>MONTH(Table1[[#This Row],[Order Date]])</f>
        <v>5</v>
      </c>
      <c r="D4767" t="s">
        <v>523</v>
      </c>
      <c r="E4767" t="s">
        <v>27</v>
      </c>
      <c r="F4767" t="s">
        <v>39</v>
      </c>
      <c r="G4767" t="s">
        <v>40</v>
      </c>
      <c r="H4767" t="s">
        <v>930</v>
      </c>
      <c r="I4767">
        <v>211.17</v>
      </c>
      <c r="J4767">
        <v>4</v>
      </c>
      <c r="K4767">
        <v>23.76</v>
      </c>
    </row>
    <row r="4768" spans="1:11" ht="16.5" x14ac:dyDescent="0.3">
      <c r="A4768" s="1">
        <v>42516</v>
      </c>
      <c r="B4768" s="5">
        <f>YEAR(Table1[[#This Row],[Order Date]])</f>
        <v>2016</v>
      </c>
      <c r="C4768" s="5">
        <f>MONTH(Table1[[#This Row],[Order Date]])</f>
        <v>5</v>
      </c>
      <c r="D4768" t="s">
        <v>523</v>
      </c>
      <c r="E4768" t="s">
        <v>27</v>
      </c>
      <c r="F4768" t="s">
        <v>34</v>
      </c>
      <c r="G4768" t="s">
        <v>35</v>
      </c>
      <c r="H4768" t="s">
        <v>1819</v>
      </c>
      <c r="I4768">
        <v>484.7</v>
      </c>
      <c r="J4768">
        <v>6</v>
      </c>
      <c r="K4768">
        <v>-84.82</v>
      </c>
    </row>
    <row r="4769" spans="1:11" ht="16.5" x14ac:dyDescent="0.3">
      <c r="A4769" s="1">
        <v>42516</v>
      </c>
      <c r="B4769" s="5">
        <f>YEAR(Table1[[#This Row],[Order Date]])</f>
        <v>2016</v>
      </c>
      <c r="C4769" s="5">
        <f>MONTH(Table1[[#This Row],[Order Date]])</f>
        <v>5</v>
      </c>
      <c r="D4769" t="s">
        <v>523</v>
      </c>
      <c r="E4769" t="s">
        <v>27</v>
      </c>
      <c r="F4769" t="s">
        <v>39</v>
      </c>
      <c r="G4769" t="s">
        <v>302</v>
      </c>
      <c r="H4769" t="s">
        <v>2150</v>
      </c>
      <c r="I4769">
        <v>371.98</v>
      </c>
      <c r="J4769">
        <v>3</v>
      </c>
      <c r="K4769">
        <v>116.24</v>
      </c>
    </row>
    <row r="4770" spans="1:11" ht="16.5" x14ac:dyDescent="0.3">
      <c r="A4770" s="1">
        <v>42516</v>
      </c>
      <c r="B4770" s="5">
        <f>YEAR(Table1[[#This Row],[Order Date]])</f>
        <v>2016</v>
      </c>
      <c r="C4770" s="5">
        <f>MONTH(Table1[[#This Row],[Order Date]])</f>
        <v>5</v>
      </c>
      <c r="D4770" t="s">
        <v>1744</v>
      </c>
      <c r="E4770" t="s">
        <v>123</v>
      </c>
      <c r="F4770" t="s">
        <v>11</v>
      </c>
      <c r="G4770" t="s">
        <v>18</v>
      </c>
      <c r="H4770" t="s">
        <v>1087</v>
      </c>
      <c r="I4770">
        <v>184.7</v>
      </c>
      <c r="J4770">
        <v>6</v>
      </c>
      <c r="K4770">
        <v>13.85</v>
      </c>
    </row>
    <row r="4771" spans="1:11" ht="16.5" x14ac:dyDescent="0.3">
      <c r="A4771" s="1">
        <v>42516</v>
      </c>
      <c r="B4771" s="5">
        <f>YEAR(Table1[[#This Row],[Order Date]])</f>
        <v>2016</v>
      </c>
      <c r="C4771" s="5">
        <f>MONTH(Table1[[#This Row],[Order Date]])</f>
        <v>5</v>
      </c>
      <c r="D4771" t="s">
        <v>1744</v>
      </c>
      <c r="E4771" t="s">
        <v>123</v>
      </c>
      <c r="F4771" t="s">
        <v>39</v>
      </c>
      <c r="G4771" t="s">
        <v>52</v>
      </c>
      <c r="H4771" t="s">
        <v>1737</v>
      </c>
      <c r="I4771">
        <v>47.92</v>
      </c>
      <c r="J4771">
        <v>2</v>
      </c>
      <c r="K4771">
        <v>11.98</v>
      </c>
    </row>
    <row r="4772" spans="1:11" ht="16.5" x14ac:dyDescent="0.3">
      <c r="A4772" s="1">
        <v>42516</v>
      </c>
      <c r="B4772" s="5">
        <f>YEAR(Table1[[#This Row],[Order Date]])</f>
        <v>2016</v>
      </c>
      <c r="C4772" s="5">
        <f>MONTH(Table1[[#This Row],[Order Date]])</f>
        <v>5</v>
      </c>
      <c r="D4772" t="s">
        <v>2504</v>
      </c>
      <c r="E4772" t="s">
        <v>157</v>
      </c>
      <c r="F4772" t="s">
        <v>34</v>
      </c>
      <c r="G4772" t="s">
        <v>47</v>
      </c>
      <c r="H4772" t="s">
        <v>1092</v>
      </c>
      <c r="I4772">
        <v>26.94</v>
      </c>
      <c r="J4772">
        <v>3</v>
      </c>
      <c r="K4772">
        <v>11.31</v>
      </c>
    </row>
    <row r="4773" spans="1:11" ht="16.5" x14ac:dyDescent="0.3">
      <c r="A4773" s="1">
        <v>42517</v>
      </c>
      <c r="B4773" s="5">
        <f>YEAR(Table1[[#This Row],[Order Date]])</f>
        <v>2016</v>
      </c>
      <c r="C4773" s="5">
        <f>MONTH(Table1[[#This Row],[Order Date]])</f>
        <v>5</v>
      </c>
      <c r="D4773" t="s">
        <v>593</v>
      </c>
      <c r="E4773" t="s">
        <v>110</v>
      </c>
      <c r="F4773" t="s">
        <v>34</v>
      </c>
      <c r="G4773" t="s">
        <v>35</v>
      </c>
      <c r="H4773" t="s">
        <v>976</v>
      </c>
      <c r="I4773">
        <v>3504.9</v>
      </c>
      <c r="J4773">
        <v>5</v>
      </c>
      <c r="K4773">
        <v>700.98</v>
      </c>
    </row>
    <row r="4774" spans="1:11" ht="16.5" x14ac:dyDescent="0.3">
      <c r="A4774" s="1">
        <v>42517</v>
      </c>
      <c r="B4774" s="5">
        <f>YEAR(Table1[[#This Row],[Order Date]])</f>
        <v>2016</v>
      </c>
      <c r="C4774" s="5">
        <f>MONTH(Table1[[#This Row],[Order Date]])</f>
        <v>5</v>
      </c>
      <c r="D4774" t="s">
        <v>593</v>
      </c>
      <c r="E4774" t="s">
        <v>110</v>
      </c>
      <c r="F4774" t="s">
        <v>11</v>
      </c>
      <c r="G4774" t="s">
        <v>12</v>
      </c>
      <c r="H4774" t="s">
        <v>2333</v>
      </c>
      <c r="I4774">
        <v>144.12</v>
      </c>
      <c r="J4774">
        <v>3</v>
      </c>
      <c r="K4774">
        <v>69.180000000000007</v>
      </c>
    </row>
    <row r="4775" spans="1:11" ht="16.5" x14ac:dyDescent="0.3">
      <c r="A4775" s="1">
        <v>42517</v>
      </c>
      <c r="B4775" s="5">
        <f>YEAR(Table1[[#This Row],[Order Date]])</f>
        <v>2016</v>
      </c>
      <c r="C4775" s="5">
        <f>MONTH(Table1[[#This Row],[Order Date]])</f>
        <v>5</v>
      </c>
      <c r="D4775" t="s">
        <v>593</v>
      </c>
      <c r="E4775" t="s">
        <v>110</v>
      </c>
      <c r="F4775" t="s">
        <v>11</v>
      </c>
      <c r="G4775" t="s">
        <v>12</v>
      </c>
      <c r="H4775" t="s">
        <v>2243</v>
      </c>
      <c r="I4775">
        <v>314.55</v>
      </c>
      <c r="J4775">
        <v>3</v>
      </c>
      <c r="K4775">
        <v>150.97999999999999</v>
      </c>
    </row>
    <row r="4776" spans="1:11" ht="16.5" x14ac:dyDescent="0.3">
      <c r="A4776" s="1">
        <v>42517</v>
      </c>
      <c r="B4776" s="5">
        <f>YEAR(Table1[[#This Row],[Order Date]])</f>
        <v>2016</v>
      </c>
      <c r="C4776" s="5">
        <f>MONTH(Table1[[#This Row],[Order Date]])</f>
        <v>5</v>
      </c>
      <c r="D4776" t="s">
        <v>866</v>
      </c>
      <c r="E4776" t="s">
        <v>15</v>
      </c>
      <c r="F4776" t="s">
        <v>34</v>
      </c>
      <c r="G4776" t="s">
        <v>47</v>
      </c>
      <c r="H4776" t="s">
        <v>1936</v>
      </c>
      <c r="I4776">
        <v>25.18</v>
      </c>
      <c r="J4776">
        <v>3</v>
      </c>
      <c r="K4776">
        <v>-33.36</v>
      </c>
    </row>
    <row r="4777" spans="1:11" ht="16.5" x14ac:dyDescent="0.3">
      <c r="A4777" s="1">
        <v>42517</v>
      </c>
      <c r="B4777" s="5">
        <f>YEAR(Table1[[#This Row],[Order Date]])</f>
        <v>2016</v>
      </c>
      <c r="C4777" s="5">
        <f>MONTH(Table1[[#This Row],[Order Date]])</f>
        <v>5</v>
      </c>
      <c r="D4777" t="s">
        <v>866</v>
      </c>
      <c r="E4777" t="s">
        <v>15</v>
      </c>
      <c r="F4777" t="s">
        <v>34</v>
      </c>
      <c r="G4777" t="s">
        <v>47</v>
      </c>
      <c r="H4777" t="s">
        <v>563</v>
      </c>
      <c r="I4777">
        <v>5.58</v>
      </c>
      <c r="J4777">
        <v>2</v>
      </c>
      <c r="K4777">
        <v>-1.68</v>
      </c>
    </row>
    <row r="4778" spans="1:11" ht="16.5" x14ac:dyDescent="0.3">
      <c r="A4778" s="1">
        <v>42517</v>
      </c>
      <c r="B4778" s="5">
        <f>YEAR(Table1[[#This Row],[Order Date]])</f>
        <v>2016</v>
      </c>
      <c r="C4778" s="5">
        <f>MONTH(Table1[[#This Row],[Order Date]])</f>
        <v>5</v>
      </c>
      <c r="D4778" t="s">
        <v>866</v>
      </c>
      <c r="E4778" t="s">
        <v>15</v>
      </c>
      <c r="F4778" t="s">
        <v>11</v>
      </c>
      <c r="G4778" t="s">
        <v>18</v>
      </c>
      <c r="H4778" t="s">
        <v>1757</v>
      </c>
      <c r="I4778">
        <v>1297.3699999999999</v>
      </c>
      <c r="J4778">
        <v>9</v>
      </c>
      <c r="K4778">
        <v>97.3</v>
      </c>
    </row>
    <row r="4779" spans="1:11" ht="16.5" x14ac:dyDescent="0.3">
      <c r="A4779" s="1">
        <v>42517</v>
      </c>
      <c r="B4779" s="5">
        <f>YEAR(Table1[[#This Row],[Order Date]])</f>
        <v>2016</v>
      </c>
      <c r="C4779" s="5">
        <f>MONTH(Table1[[#This Row],[Order Date]])</f>
        <v>5</v>
      </c>
      <c r="D4779" t="s">
        <v>1475</v>
      </c>
      <c r="E4779" t="s">
        <v>27</v>
      </c>
      <c r="F4779" t="s">
        <v>11</v>
      </c>
      <c r="G4779" t="s">
        <v>12</v>
      </c>
      <c r="H4779" t="s">
        <v>1701</v>
      </c>
      <c r="I4779">
        <v>13.38</v>
      </c>
      <c r="J4779">
        <v>2</v>
      </c>
      <c r="K4779">
        <v>6.15</v>
      </c>
    </row>
    <row r="4780" spans="1:11" ht="16.5" x14ac:dyDescent="0.3">
      <c r="A4780" s="1">
        <v>42518</v>
      </c>
      <c r="B4780" s="5">
        <f>YEAR(Table1[[#This Row],[Order Date]])</f>
        <v>2016</v>
      </c>
      <c r="C4780" s="5">
        <f>MONTH(Table1[[#This Row],[Order Date]])</f>
        <v>5</v>
      </c>
      <c r="D4780" t="s">
        <v>1055</v>
      </c>
      <c r="E4780" t="s">
        <v>329</v>
      </c>
      <c r="F4780" t="s">
        <v>11</v>
      </c>
      <c r="G4780" t="s">
        <v>24</v>
      </c>
      <c r="H4780" t="s">
        <v>1852</v>
      </c>
      <c r="I4780">
        <v>185.88</v>
      </c>
      <c r="J4780">
        <v>6</v>
      </c>
      <c r="K4780">
        <v>50.19</v>
      </c>
    </row>
    <row r="4781" spans="1:11" ht="16.5" x14ac:dyDescent="0.3">
      <c r="A4781" s="1">
        <v>42518</v>
      </c>
      <c r="B4781" s="5">
        <f>YEAR(Table1[[#This Row],[Order Date]])</f>
        <v>2016</v>
      </c>
      <c r="C4781" s="5">
        <f>MONTH(Table1[[#This Row],[Order Date]])</f>
        <v>5</v>
      </c>
      <c r="D4781" t="s">
        <v>1783</v>
      </c>
      <c r="E4781" t="s">
        <v>123</v>
      </c>
      <c r="F4781" t="s">
        <v>34</v>
      </c>
      <c r="G4781" t="s">
        <v>35</v>
      </c>
      <c r="H4781" t="s">
        <v>1128</v>
      </c>
      <c r="I4781">
        <v>390.27</v>
      </c>
      <c r="J4781">
        <v>8</v>
      </c>
      <c r="K4781">
        <v>-24.39</v>
      </c>
    </row>
    <row r="4782" spans="1:11" ht="16.5" x14ac:dyDescent="0.3">
      <c r="A4782" s="1">
        <v>42518</v>
      </c>
      <c r="B4782" s="5">
        <f>YEAR(Table1[[#This Row],[Order Date]])</f>
        <v>2016</v>
      </c>
      <c r="C4782" s="5">
        <f>MONTH(Table1[[#This Row],[Order Date]])</f>
        <v>5</v>
      </c>
      <c r="D4782" t="s">
        <v>1783</v>
      </c>
      <c r="E4782" t="s">
        <v>123</v>
      </c>
      <c r="F4782" t="s">
        <v>11</v>
      </c>
      <c r="G4782" t="s">
        <v>12</v>
      </c>
      <c r="H4782" t="s">
        <v>1105</v>
      </c>
      <c r="I4782">
        <v>62.19</v>
      </c>
      <c r="J4782">
        <v>13</v>
      </c>
      <c r="K4782">
        <v>19.440000000000001</v>
      </c>
    </row>
    <row r="4783" spans="1:11" ht="16.5" x14ac:dyDescent="0.3">
      <c r="A4783" s="1">
        <v>42518</v>
      </c>
      <c r="B4783" s="5">
        <f>YEAR(Table1[[#This Row],[Order Date]])</f>
        <v>2016</v>
      </c>
      <c r="C4783" s="5">
        <f>MONTH(Table1[[#This Row],[Order Date]])</f>
        <v>5</v>
      </c>
      <c r="D4783" t="s">
        <v>256</v>
      </c>
      <c r="E4783" t="s">
        <v>27</v>
      </c>
      <c r="F4783" t="s">
        <v>11</v>
      </c>
      <c r="G4783" t="s">
        <v>92</v>
      </c>
      <c r="H4783" t="s">
        <v>1296</v>
      </c>
      <c r="I4783">
        <v>262.24</v>
      </c>
      <c r="J4783">
        <v>2</v>
      </c>
      <c r="K4783">
        <v>78.67</v>
      </c>
    </row>
    <row r="4784" spans="1:11" ht="16.5" x14ac:dyDescent="0.3">
      <c r="A4784" s="1">
        <v>42518</v>
      </c>
      <c r="B4784" s="5">
        <f>YEAR(Table1[[#This Row],[Order Date]])</f>
        <v>2016</v>
      </c>
      <c r="C4784" s="5">
        <f>MONTH(Table1[[#This Row],[Order Date]])</f>
        <v>5</v>
      </c>
      <c r="D4784" t="s">
        <v>256</v>
      </c>
      <c r="E4784" t="s">
        <v>27</v>
      </c>
      <c r="F4784" t="s">
        <v>11</v>
      </c>
      <c r="G4784" t="s">
        <v>12</v>
      </c>
      <c r="H4784" t="s">
        <v>1901</v>
      </c>
      <c r="I4784">
        <v>182.72</v>
      </c>
      <c r="J4784">
        <v>8</v>
      </c>
      <c r="K4784">
        <v>84.05</v>
      </c>
    </row>
    <row r="4785" spans="1:11" ht="16.5" x14ac:dyDescent="0.3">
      <c r="A4785" s="1">
        <v>42518</v>
      </c>
      <c r="B4785" s="5">
        <f>YEAR(Table1[[#This Row],[Order Date]])</f>
        <v>2016</v>
      </c>
      <c r="C4785" s="5">
        <f>MONTH(Table1[[#This Row],[Order Date]])</f>
        <v>5</v>
      </c>
      <c r="D4785" t="s">
        <v>256</v>
      </c>
      <c r="E4785" t="s">
        <v>27</v>
      </c>
      <c r="F4785" t="s">
        <v>39</v>
      </c>
      <c r="G4785" t="s">
        <v>52</v>
      </c>
      <c r="H4785" t="s">
        <v>673</v>
      </c>
      <c r="I4785">
        <v>131.6</v>
      </c>
      <c r="J4785">
        <v>7</v>
      </c>
      <c r="K4785">
        <v>7.9</v>
      </c>
    </row>
    <row r="4786" spans="1:11" ht="16.5" x14ac:dyDescent="0.3">
      <c r="A4786" s="1">
        <v>42518</v>
      </c>
      <c r="B4786" s="5">
        <f>YEAR(Table1[[#This Row],[Order Date]])</f>
        <v>2016</v>
      </c>
      <c r="C4786" s="5">
        <f>MONTH(Table1[[#This Row],[Order Date]])</f>
        <v>5</v>
      </c>
      <c r="D4786" t="s">
        <v>256</v>
      </c>
      <c r="E4786" t="s">
        <v>27</v>
      </c>
      <c r="F4786" t="s">
        <v>11</v>
      </c>
      <c r="G4786" t="s">
        <v>20</v>
      </c>
      <c r="H4786" t="s">
        <v>1185</v>
      </c>
      <c r="I4786">
        <v>22.72</v>
      </c>
      <c r="J4786">
        <v>4</v>
      </c>
      <c r="K4786">
        <v>7.38</v>
      </c>
    </row>
    <row r="4787" spans="1:11" ht="16.5" x14ac:dyDescent="0.3">
      <c r="A4787" s="1">
        <v>42518</v>
      </c>
      <c r="B4787" s="5">
        <f>YEAR(Table1[[#This Row],[Order Date]])</f>
        <v>2016</v>
      </c>
      <c r="C4787" s="5">
        <f>MONTH(Table1[[#This Row],[Order Date]])</f>
        <v>5</v>
      </c>
      <c r="D4787" t="s">
        <v>256</v>
      </c>
      <c r="E4787" t="s">
        <v>27</v>
      </c>
      <c r="F4787" t="s">
        <v>39</v>
      </c>
      <c r="G4787" t="s">
        <v>302</v>
      </c>
      <c r="H4787" t="s">
        <v>837</v>
      </c>
      <c r="I4787">
        <v>558.4</v>
      </c>
      <c r="J4787">
        <v>2</v>
      </c>
      <c r="K4787">
        <v>41.88</v>
      </c>
    </row>
    <row r="4788" spans="1:11" ht="16.5" x14ac:dyDescent="0.3">
      <c r="A4788" s="1">
        <v>42518</v>
      </c>
      <c r="B4788" s="5">
        <f>YEAR(Table1[[#This Row],[Order Date]])</f>
        <v>2016</v>
      </c>
      <c r="C4788" s="5">
        <f>MONTH(Table1[[#This Row],[Order Date]])</f>
        <v>5</v>
      </c>
      <c r="D4788" t="s">
        <v>525</v>
      </c>
      <c r="E4788" t="s">
        <v>149</v>
      </c>
      <c r="F4788" t="s">
        <v>11</v>
      </c>
      <c r="G4788" t="s">
        <v>200</v>
      </c>
      <c r="H4788" t="s">
        <v>2215</v>
      </c>
      <c r="I4788">
        <v>54.9</v>
      </c>
      <c r="J4788">
        <v>5</v>
      </c>
      <c r="K4788">
        <v>15.37</v>
      </c>
    </row>
    <row r="4789" spans="1:11" ht="16.5" x14ac:dyDescent="0.3">
      <c r="A4789" s="1">
        <v>42518</v>
      </c>
      <c r="B4789" s="5">
        <f>YEAR(Table1[[#This Row],[Order Date]])</f>
        <v>2016</v>
      </c>
      <c r="C4789" s="5">
        <f>MONTH(Table1[[#This Row],[Order Date]])</f>
        <v>5</v>
      </c>
      <c r="D4789" t="s">
        <v>1443</v>
      </c>
      <c r="E4789" t="s">
        <v>15</v>
      </c>
      <c r="F4789" t="s">
        <v>39</v>
      </c>
      <c r="G4789" t="s">
        <v>40</v>
      </c>
      <c r="H4789" t="s">
        <v>648</v>
      </c>
      <c r="I4789">
        <v>286.39999999999998</v>
      </c>
      <c r="J4789">
        <v>1</v>
      </c>
      <c r="K4789">
        <v>25.06</v>
      </c>
    </row>
    <row r="4790" spans="1:11" ht="16.5" x14ac:dyDescent="0.3">
      <c r="A4790" s="1">
        <v>42519</v>
      </c>
      <c r="B4790" s="5">
        <f>YEAR(Table1[[#This Row],[Order Date]])</f>
        <v>2016</v>
      </c>
      <c r="C4790" s="5">
        <f>MONTH(Table1[[#This Row],[Order Date]])</f>
        <v>5</v>
      </c>
      <c r="D4790" t="s">
        <v>1751</v>
      </c>
      <c r="E4790" t="s">
        <v>488</v>
      </c>
      <c r="F4790" t="s">
        <v>39</v>
      </c>
      <c r="G4790" t="s">
        <v>40</v>
      </c>
      <c r="H4790" t="s">
        <v>287</v>
      </c>
      <c r="I4790">
        <v>979.95</v>
      </c>
      <c r="J4790">
        <v>5</v>
      </c>
      <c r="K4790">
        <v>274.39</v>
      </c>
    </row>
    <row r="4791" spans="1:11" ht="16.5" x14ac:dyDescent="0.3">
      <c r="A4791" s="1">
        <v>42519</v>
      </c>
      <c r="B4791" s="5">
        <f>YEAR(Table1[[#This Row],[Order Date]])</f>
        <v>2016</v>
      </c>
      <c r="C4791" s="5">
        <f>MONTH(Table1[[#This Row],[Order Date]])</f>
        <v>5</v>
      </c>
      <c r="D4791" t="s">
        <v>1751</v>
      </c>
      <c r="E4791" t="s">
        <v>488</v>
      </c>
      <c r="F4791" t="s">
        <v>11</v>
      </c>
      <c r="G4791" t="s">
        <v>20</v>
      </c>
      <c r="H4791" t="s">
        <v>787</v>
      </c>
      <c r="I4791">
        <v>22.75</v>
      </c>
      <c r="J4791">
        <v>5</v>
      </c>
      <c r="K4791">
        <v>11.38</v>
      </c>
    </row>
    <row r="4792" spans="1:11" ht="16.5" x14ac:dyDescent="0.3">
      <c r="A4792" s="1">
        <v>42519</v>
      </c>
      <c r="B4792" s="5">
        <f>YEAR(Table1[[#This Row],[Order Date]])</f>
        <v>2016</v>
      </c>
      <c r="C4792" s="5">
        <f>MONTH(Table1[[#This Row],[Order Date]])</f>
        <v>5</v>
      </c>
      <c r="D4792" t="s">
        <v>2474</v>
      </c>
      <c r="E4792" t="s">
        <v>120</v>
      </c>
      <c r="F4792" t="s">
        <v>11</v>
      </c>
      <c r="G4792" t="s">
        <v>20</v>
      </c>
      <c r="H4792" t="s">
        <v>2487</v>
      </c>
      <c r="I4792">
        <v>11.28</v>
      </c>
      <c r="J4792">
        <v>3</v>
      </c>
      <c r="K4792">
        <v>-8.65</v>
      </c>
    </row>
    <row r="4793" spans="1:11" ht="16.5" x14ac:dyDescent="0.3">
      <c r="A4793" s="1">
        <v>42519</v>
      </c>
      <c r="B4793" s="5">
        <f>YEAR(Table1[[#This Row],[Order Date]])</f>
        <v>2016</v>
      </c>
      <c r="C4793" s="5">
        <f>MONTH(Table1[[#This Row],[Order Date]])</f>
        <v>5</v>
      </c>
      <c r="D4793" t="s">
        <v>2474</v>
      </c>
      <c r="E4793" t="s">
        <v>120</v>
      </c>
      <c r="F4793" t="s">
        <v>11</v>
      </c>
      <c r="G4793" t="s">
        <v>24</v>
      </c>
      <c r="H4793" t="s">
        <v>326</v>
      </c>
      <c r="I4793">
        <v>4.45</v>
      </c>
      <c r="J4793">
        <v>2</v>
      </c>
      <c r="K4793">
        <v>0.33</v>
      </c>
    </row>
    <row r="4794" spans="1:11" ht="16.5" x14ac:dyDescent="0.3">
      <c r="A4794" s="1">
        <v>42519</v>
      </c>
      <c r="B4794" s="5">
        <f>YEAR(Table1[[#This Row],[Order Date]])</f>
        <v>2016</v>
      </c>
      <c r="C4794" s="5">
        <f>MONTH(Table1[[#This Row],[Order Date]])</f>
        <v>5</v>
      </c>
      <c r="D4794" t="s">
        <v>2474</v>
      </c>
      <c r="E4794" t="s">
        <v>120</v>
      </c>
      <c r="F4794" t="s">
        <v>34</v>
      </c>
      <c r="G4794" t="s">
        <v>47</v>
      </c>
      <c r="H4794" t="s">
        <v>1990</v>
      </c>
      <c r="I4794">
        <v>44.76</v>
      </c>
      <c r="J4794">
        <v>3</v>
      </c>
      <c r="K4794">
        <v>14.55</v>
      </c>
    </row>
    <row r="4795" spans="1:11" ht="16.5" x14ac:dyDescent="0.3">
      <c r="A4795" s="1">
        <v>42520</v>
      </c>
      <c r="B4795" s="5">
        <f>YEAR(Table1[[#This Row],[Order Date]])</f>
        <v>2016</v>
      </c>
      <c r="C4795" s="5">
        <f>MONTH(Table1[[#This Row],[Order Date]])</f>
        <v>5</v>
      </c>
      <c r="D4795" t="s">
        <v>2298</v>
      </c>
      <c r="E4795" t="s">
        <v>278</v>
      </c>
      <c r="F4795" t="s">
        <v>11</v>
      </c>
      <c r="G4795" t="s">
        <v>20</v>
      </c>
      <c r="H4795" t="s">
        <v>911</v>
      </c>
      <c r="I4795">
        <v>22.62</v>
      </c>
      <c r="J4795">
        <v>2</v>
      </c>
      <c r="K4795">
        <v>-15.08</v>
      </c>
    </row>
    <row r="4796" spans="1:11" ht="16.5" x14ac:dyDescent="0.3">
      <c r="A4796" s="1">
        <v>42520</v>
      </c>
      <c r="B4796" s="5">
        <f>YEAR(Table1[[#This Row],[Order Date]])</f>
        <v>2016</v>
      </c>
      <c r="C4796" s="5">
        <f>MONTH(Table1[[#This Row],[Order Date]])</f>
        <v>5</v>
      </c>
      <c r="D4796" t="s">
        <v>2298</v>
      </c>
      <c r="E4796" t="s">
        <v>278</v>
      </c>
      <c r="F4796" t="s">
        <v>11</v>
      </c>
      <c r="G4796" t="s">
        <v>20</v>
      </c>
      <c r="H4796" t="s">
        <v>765</v>
      </c>
      <c r="I4796">
        <v>14.95</v>
      </c>
      <c r="J4796">
        <v>2</v>
      </c>
      <c r="K4796">
        <v>-11.96</v>
      </c>
    </row>
    <row r="4797" spans="1:11" ht="16.5" x14ac:dyDescent="0.3">
      <c r="A4797" s="1">
        <v>42520</v>
      </c>
      <c r="B4797" s="5">
        <f>YEAR(Table1[[#This Row],[Order Date]])</f>
        <v>2016</v>
      </c>
      <c r="C4797" s="5">
        <f>MONTH(Table1[[#This Row],[Order Date]])</f>
        <v>5</v>
      </c>
      <c r="D4797" t="s">
        <v>2298</v>
      </c>
      <c r="E4797" t="s">
        <v>278</v>
      </c>
      <c r="F4797" t="s">
        <v>34</v>
      </c>
      <c r="G4797" t="s">
        <v>35</v>
      </c>
      <c r="H4797" t="s">
        <v>991</v>
      </c>
      <c r="I4797">
        <v>801.57</v>
      </c>
      <c r="J4797">
        <v>2</v>
      </c>
      <c r="K4797">
        <v>50.1</v>
      </c>
    </row>
    <row r="4798" spans="1:11" ht="16.5" x14ac:dyDescent="0.3">
      <c r="A4798" s="1">
        <v>42520</v>
      </c>
      <c r="B4798" s="5">
        <f>YEAR(Table1[[#This Row],[Order Date]])</f>
        <v>2016</v>
      </c>
      <c r="C4798" s="5">
        <f>MONTH(Table1[[#This Row],[Order Date]])</f>
        <v>5</v>
      </c>
      <c r="D4798" t="s">
        <v>2298</v>
      </c>
      <c r="E4798" t="s">
        <v>278</v>
      </c>
      <c r="F4798" t="s">
        <v>11</v>
      </c>
      <c r="G4798" t="s">
        <v>20</v>
      </c>
      <c r="H4798" t="s">
        <v>2483</v>
      </c>
      <c r="I4798">
        <v>2.38</v>
      </c>
      <c r="J4798">
        <v>3</v>
      </c>
      <c r="K4798">
        <v>-1.9</v>
      </c>
    </row>
    <row r="4799" spans="1:11" ht="16.5" x14ac:dyDescent="0.3">
      <c r="A4799" s="1">
        <v>42520</v>
      </c>
      <c r="B4799" s="5">
        <f>YEAR(Table1[[#This Row],[Order Date]])</f>
        <v>2016</v>
      </c>
      <c r="C4799" s="5">
        <f>MONTH(Table1[[#This Row],[Order Date]])</f>
        <v>5</v>
      </c>
      <c r="D4799" t="s">
        <v>2298</v>
      </c>
      <c r="E4799" t="s">
        <v>278</v>
      </c>
      <c r="F4799" t="s">
        <v>11</v>
      </c>
      <c r="G4799" t="s">
        <v>12</v>
      </c>
      <c r="H4799" t="s">
        <v>1989</v>
      </c>
      <c r="I4799">
        <v>32.79</v>
      </c>
      <c r="J4799">
        <v>1</v>
      </c>
      <c r="K4799">
        <v>11.89</v>
      </c>
    </row>
    <row r="4800" spans="1:11" ht="16.5" x14ac:dyDescent="0.3">
      <c r="A4800" s="1">
        <v>42520</v>
      </c>
      <c r="B4800" s="5">
        <f>YEAR(Table1[[#This Row],[Order Date]])</f>
        <v>2016</v>
      </c>
      <c r="C4800" s="5">
        <f>MONTH(Table1[[#This Row],[Order Date]])</f>
        <v>5</v>
      </c>
      <c r="D4800" t="s">
        <v>2534</v>
      </c>
      <c r="E4800" t="s">
        <v>245</v>
      </c>
      <c r="F4800" t="s">
        <v>11</v>
      </c>
      <c r="G4800" t="s">
        <v>20</v>
      </c>
      <c r="H4800" t="s">
        <v>705</v>
      </c>
      <c r="I4800">
        <v>3.28</v>
      </c>
      <c r="J4800">
        <v>2</v>
      </c>
      <c r="K4800">
        <v>-2.63</v>
      </c>
    </row>
    <row r="4801" spans="1:11" ht="16.5" x14ac:dyDescent="0.3">
      <c r="A4801" s="1">
        <v>42520</v>
      </c>
      <c r="B4801" s="5">
        <f>YEAR(Table1[[#This Row],[Order Date]])</f>
        <v>2016</v>
      </c>
      <c r="C4801" s="5">
        <f>MONTH(Table1[[#This Row],[Order Date]])</f>
        <v>5</v>
      </c>
      <c r="D4801" t="s">
        <v>657</v>
      </c>
      <c r="E4801" t="s">
        <v>78</v>
      </c>
      <c r="F4801" t="s">
        <v>39</v>
      </c>
      <c r="G4801" t="s">
        <v>603</v>
      </c>
      <c r="H4801" t="s">
        <v>916</v>
      </c>
      <c r="I4801">
        <v>839.99</v>
      </c>
      <c r="J4801">
        <v>2</v>
      </c>
      <c r="K4801">
        <v>70</v>
      </c>
    </row>
    <row r="4802" spans="1:11" ht="16.5" x14ac:dyDescent="0.3">
      <c r="A4802" s="1">
        <v>42520</v>
      </c>
      <c r="B4802" s="5">
        <f>YEAR(Table1[[#This Row],[Order Date]])</f>
        <v>2016</v>
      </c>
      <c r="C4802" s="5">
        <f>MONTH(Table1[[#This Row],[Order Date]])</f>
        <v>5</v>
      </c>
      <c r="D4802" t="s">
        <v>443</v>
      </c>
      <c r="E4802" t="s">
        <v>55</v>
      </c>
      <c r="F4802" t="s">
        <v>34</v>
      </c>
      <c r="G4802" t="s">
        <v>145</v>
      </c>
      <c r="H4802" t="s">
        <v>1786</v>
      </c>
      <c r="I4802">
        <v>2275.5</v>
      </c>
      <c r="J4802">
        <v>10</v>
      </c>
      <c r="K4802">
        <v>386.84</v>
      </c>
    </row>
    <row r="4803" spans="1:11" ht="16.5" x14ac:dyDescent="0.3">
      <c r="A4803" s="1">
        <v>42520</v>
      </c>
      <c r="B4803" s="5">
        <f>YEAR(Table1[[#This Row],[Order Date]])</f>
        <v>2016</v>
      </c>
      <c r="C4803" s="5">
        <f>MONTH(Table1[[#This Row],[Order Date]])</f>
        <v>5</v>
      </c>
      <c r="D4803" t="s">
        <v>443</v>
      </c>
      <c r="E4803" t="s">
        <v>55</v>
      </c>
      <c r="F4803" t="s">
        <v>39</v>
      </c>
      <c r="G4803" t="s">
        <v>52</v>
      </c>
      <c r="H4803" t="s">
        <v>1787</v>
      </c>
      <c r="I4803">
        <v>1979.7</v>
      </c>
      <c r="J4803">
        <v>6</v>
      </c>
      <c r="K4803">
        <v>653.29999999999995</v>
      </c>
    </row>
    <row r="4804" spans="1:11" ht="16.5" x14ac:dyDescent="0.3">
      <c r="A4804" s="1">
        <v>42520</v>
      </c>
      <c r="B4804" s="5">
        <f>YEAR(Table1[[#This Row],[Order Date]])</f>
        <v>2016</v>
      </c>
      <c r="C4804" s="5">
        <f>MONTH(Table1[[#This Row],[Order Date]])</f>
        <v>5</v>
      </c>
      <c r="D4804" t="s">
        <v>443</v>
      </c>
      <c r="E4804" t="s">
        <v>55</v>
      </c>
      <c r="F4804" t="s">
        <v>11</v>
      </c>
      <c r="G4804" t="s">
        <v>16</v>
      </c>
      <c r="H4804" t="s">
        <v>2476</v>
      </c>
      <c r="I4804">
        <v>62.1</v>
      </c>
      <c r="J4804">
        <v>6</v>
      </c>
      <c r="K4804">
        <v>29.81</v>
      </c>
    </row>
    <row r="4805" spans="1:11" ht="16.5" x14ac:dyDescent="0.3">
      <c r="A4805" s="1">
        <v>42520</v>
      </c>
      <c r="B4805" s="5">
        <f>YEAR(Table1[[#This Row],[Order Date]])</f>
        <v>2016</v>
      </c>
      <c r="C4805" s="5">
        <f>MONTH(Table1[[#This Row],[Order Date]])</f>
        <v>5</v>
      </c>
      <c r="D4805" t="s">
        <v>599</v>
      </c>
      <c r="E4805" t="s">
        <v>78</v>
      </c>
      <c r="F4805" t="s">
        <v>11</v>
      </c>
      <c r="G4805" t="s">
        <v>92</v>
      </c>
      <c r="H4805" t="s">
        <v>440</v>
      </c>
      <c r="I4805">
        <v>123.92</v>
      </c>
      <c r="J4805">
        <v>5</v>
      </c>
      <c r="K4805">
        <v>9.2899999999999991</v>
      </c>
    </row>
    <row r="4806" spans="1:11" ht="16.5" x14ac:dyDescent="0.3">
      <c r="A4806" s="1">
        <v>42520</v>
      </c>
      <c r="B4806" s="5">
        <f>YEAR(Table1[[#This Row],[Order Date]])</f>
        <v>2016</v>
      </c>
      <c r="C4806" s="5">
        <f>MONTH(Table1[[#This Row],[Order Date]])</f>
        <v>5</v>
      </c>
      <c r="D4806" t="s">
        <v>1535</v>
      </c>
      <c r="E4806" t="s">
        <v>27</v>
      </c>
      <c r="F4806" t="s">
        <v>11</v>
      </c>
      <c r="G4806" t="s">
        <v>12</v>
      </c>
      <c r="H4806" t="s">
        <v>2169</v>
      </c>
      <c r="I4806">
        <v>38.880000000000003</v>
      </c>
      <c r="J4806">
        <v>6</v>
      </c>
      <c r="K4806">
        <v>18.66</v>
      </c>
    </row>
    <row r="4807" spans="1:11" ht="16.5" x14ac:dyDescent="0.3">
      <c r="A4807" s="1">
        <v>42520</v>
      </c>
      <c r="B4807" s="5">
        <f>YEAR(Table1[[#This Row],[Order Date]])</f>
        <v>2016</v>
      </c>
      <c r="C4807" s="5">
        <f>MONTH(Table1[[#This Row],[Order Date]])</f>
        <v>5</v>
      </c>
      <c r="D4807" t="s">
        <v>971</v>
      </c>
      <c r="E4807" t="s">
        <v>157</v>
      </c>
      <c r="F4807" t="s">
        <v>11</v>
      </c>
      <c r="G4807" t="s">
        <v>92</v>
      </c>
      <c r="H4807" t="s">
        <v>2152</v>
      </c>
      <c r="I4807">
        <v>364.74</v>
      </c>
      <c r="J4807">
        <v>3</v>
      </c>
      <c r="K4807">
        <v>109.42</v>
      </c>
    </row>
    <row r="4808" spans="1:11" ht="16.5" x14ac:dyDescent="0.3">
      <c r="A4808" s="1">
        <v>42520</v>
      </c>
      <c r="B4808" s="5">
        <f>YEAR(Table1[[#This Row],[Order Date]])</f>
        <v>2016</v>
      </c>
      <c r="C4808" s="5">
        <f>MONTH(Table1[[#This Row],[Order Date]])</f>
        <v>5</v>
      </c>
      <c r="D4808" t="s">
        <v>971</v>
      </c>
      <c r="E4808" t="s">
        <v>157</v>
      </c>
      <c r="F4808" t="s">
        <v>34</v>
      </c>
      <c r="G4808" t="s">
        <v>47</v>
      </c>
      <c r="H4808" t="s">
        <v>2000</v>
      </c>
      <c r="I4808">
        <v>47.4</v>
      </c>
      <c r="J4808">
        <v>5</v>
      </c>
      <c r="K4808">
        <v>21.33</v>
      </c>
    </row>
    <row r="4809" spans="1:11" ht="16.5" x14ac:dyDescent="0.3">
      <c r="A4809" s="1">
        <v>42520</v>
      </c>
      <c r="B4809" s="5">
        <f>YEAR(Table1[[#This Row],[Order Date]])</f>
        <v>2016</v>
      </c>
      <c r="C4809" s="5">
        <f>MONTH(Table1[[#This Row],[Order Date]])</f>
        <v>5</v>
      </c>
      <c r="D4809" t="s">
        <v>971</v>
      </c>
      <c r="E4809" t="s">
        <v>157</v>
      </c>
      <c r="F4809" t="s">
        <v>11</v>
      </c>
      <c r="G4809" t="s">
        <v>18</v>
      </c>
      <c r="H4809" t="s">
        <v>516</v>
      </c>
      <c r="I4809">
        <v>49.76</v>
      </c>
      <c r="J4809">
        <v>4</v>
      </c>
      <c r="K4809">
        <v>13.93</v>
      </c>
    </row>
    <row r="4810" spans="1:11" ht="16.5" x14ac:dyDescent="0.3">
      <c r="A4810" s="1">
        <v>42520</v>
      </c>
      <c r="B4810" s="5">
        <f>YEAR(Table1[[#This Row],[Order Date]])</f>
        <v>2016</v>
      </c>
      <c r="C4810" s="5">
        <f>MONTH(Table1[[#This Row],[Order Date]])</f>
        <v>5</v>
      </c>
      <c r="D4810" t="s">
        <v>971</v>
      </c>
      <c r="E4810" t="s">
        <v>157</v>
      </c>
      <c r="F4810" t="s">
        <v>11</v>
      </c>
      <c r="G4810" t="s">
        <v>24</v>
      </c>
      <c r="H4810" t="s">
        <v>326</v>
      </c>
      <c r="I4810">
        <v>5.56</v>
      </c>
      <c r="J4810">
        <v>2</v>
      </c>
      <c r="K4810">
        <v>1.45</v>
      </c>
    </row>
    <row r="4811" spans="1:11" ht="16.5" x14ac:dyDescent="0.3">
      <c r="A4811" s="1">
        <v>42520</v>
      </c>
      <c r="B4811" s="5">
        <f>YEAR(Table1[[#This Row],[Order Date]])</f>
        <v>2016</v>
      </c>
      <c r="C4811" s="5">
        <f>MONTH(Table1[[#This Row],[Order Date]])</f>
        <v>5</v>
      </c>
      <c r="D4811" t="s">
        <v>971</v>
      </c>
      <c r="E4811" t="s">
        <v>157</v>
      </c>
      <c r="F4811" t="s">
        <v>11</v>
      </c>
      <c r="G4811" t="s">
        <v>12</v>
      </c>
      <c r="H4811" t="s">
        <v>2243</v>
      </c>
      <c r="I4811">
        <v>629.1</v>
      </c>
      <c r="J4811">
        <v>6</v>
      </c>
      <c r="K4811">
        <v>301.97000000000003</v>
      </c>
    </row>
    <row r="4812" spans="1:11" ht="16.5" x14ac:dyDescent="0.3">
      <c r="A4812" s="1">
        <v>42520</v>
      </c>
      <c r="B4812" s="5">
        <f>YEAR(Table1[[#This Row],[Order Date]])</f>
        <v>2016</v>
      </c>
      <c r="C4812" s="5">
        <f>MONTH(Table1[[#This Row],[Order Date]])</f>
        <v>5</v>
      </c>
      <c r="D4812" t="s">
        <v>971</v>
      </c>
      <c r="E4812" t="s">
        <v>157</v>
      </c>
      <c r="F4812" t="s">
        <v>11</v>
      </c>
      <c r="G4812" t="s">
        <v>24</v>
      </c>
      <c r="H4812" t="s">
        <v>1569</v>
      </c>
      <c r="I4812">
        <v>14.7</v>
      </c>
      <c r="J4812">
        <v>5</v>
      </c>
      <c r="K4812">
        <v>3.97</v>
      </c>
    </row>
    <row r="4813" spans="1:11" ht="16.5" x14ac:dyDescent="0.3">
      <c r="A4813" s="1">
        <v>42520</v>
      </c>
      <c r="B4813" s="5">
        <f>YEAR(Table1[[#This Row],[Order Date]])</f>
        <v>2016</v>
      </c>
      <c r="C4813" s="5">
        <f>MONTH(Table1[[#This Row],[Order Date]])</f>
        <v>5</v>
      </c>
      <c r="D4813" t="s">
        <v>971</v>
      </c>
      <c r="E4813" t="s">
        <v>157</v>
      </c>
      <c r="F4813" t="s">
        <v>11</v>
      </c>
      <c r="G4813" t="s">
        <v>12</v>
      </c>
      <c r="H4813" t="s">
        <v>1365</v>
      </c>
      <c r="I4813">
        <v>45.36</v>
      </c>
      <c r="J4813">
        <v>7</v>
      </c>
      <c r="K4813">
        <v>21.77</v>
      </c>
    </row>
    <row r="4814" spans="1:11" ht="16.5" x14ac:dyDescent="0.3">
      <c r="A4814" s="1">
        <v>42520</v>
      </c>
      <c r="B4814" s="5">
        <f>YEAR(Table1[[#This Row],[Order Date]])</f>
        <v>2016</v>
      </c>
      <c r="C4814" s="5">
        <f>MONTH(Table1[[#This Row],[Order Date]])</f>
        <v>5</v>
      </c>
      <c r="D4814" t="s">
        <v>971</v>
      </c>
      <c r="E4814" t="s">
        <v>157</v>
      </c>
      <c r="F4814" t="s">
        <v>39</v>
      </c>
      <c r="G4814" t="s">
        <v>40</v>
      </c>
      <c r="H4814" t="s">
        <v>720</v>
      </c>
      <c r="I4814">
        <v>125.99</v>
      </c>
      <c r="J4814">
        <v>1</v>
      </c>
      <c r="K4814">
        <v>35.28</v>
      </c>
    </row>
    <row r="4815" spans="1:11" ht="16.5" x14ac:dyDescent="0.3">
      <c r="A4815" s="1">
        <v>42520</v>
      </c>
      <c r="B4815" s="5">
        <f>YEAR(Table1[[#This Row],[Order Date]])</f>
        <v>2016</v>
      </c>
      <c r="C4815" s="5">
        <f>MONTH(Table1[[#This Row],[Order Date]])</f>
        <v>5</v>
      </c>
      <c r="D4815" t="s">
        <v>2450</v>
      </c>
      <c r="E4815" t="s">
        <v>27</v>
      </c>
      <c r="F4815" t="s">
        <v>34</v>
      </c>
      <c r="G4815" t="s">
        <v>47</v>
      </c>
      <c r="H4815" t="s">
        <v>1936</v>
      </c>
      <c r="I4815">
        <v>167.84</v>
      </c>
      <c r="J4815">
        <v>8</v>
      </c>
      <c r="K4815">
        <v>11.75</v>
      </c>
    </row>
    <row r="4816" spans="1:11" ht="16.5" x14ac:dyDescent="0.3">
      <c r="A4816" s="1">
        <v>42520</v>
      </c>
      <c r="B4816" s="5">
        <f>YEAR(Table1[[#This Row],[Order Date]])</f>
        <v>2016</v>
      </c>
      <c r="C4816" s="5">
        <f>MONTH(Table1[[#This Row],[Order Date]])</f>
        <v>5</v>
      </c>
      <c r="D4816" t="s">
        <v>1946</v>
      </c>
      <c r="E4816" t="s">
        <v>55</v>
      </c>
      <c r="F4816" t="s">
        <v>11</v>
      </c>
      <c r="G4816" t="s">
        <v>63</v>
      </c>
      <c r="H4816" t="s">
        <v>1165</v>
      </c>
      <c r="I4816">
        <v>26.55</v>
      </c>
      <c r="J4816">
        <v>9</v>
      </c>
      <c r="K4816">
        <v>12.74</v>
      </c>
    </row>
    <row r="4817" spans="1:11" ht="16.5" x14ac:dyDescent="0.3">
      <c r="A4817" s="1">
        <v>42520</v>
      </c>
      <c r="B4817" s="5">
        <f>YEAR(Table1[[#This Row],[Order Date]])</f>
        <v>2016</v>
      </c>
      <c r="C4817" s="5">
        <f>MONTH(Table1[[#This Row],[Order Date]])</f>
        <v>5</v>
      </c>
      <c r="D4817" t="s">
        <v>1946</v>
      </c>
      <c r="E4817" t="s">
        <v>55</v>
      </c>
      <c r="F4817" t="s">
        <v>39</v>
      </c>
      <c r="G4817" t="s">
        <v>52</v>
      </c>
      <c r="H4817" t="s">
        <v>636</v>
      </c>
      <c r="I4817">
        <v>111.98</v>
      </c>
      <c r="J4817">
        <v>2</v>
      </c>
      <c r="K4817">
        <v>26.88</v>
      </c>
    </row>
    <row r="4818" spans="1:11" ht="16.5" x14ac:dyDescent="0.3">
      <c r="A4818" s="1">
        <v>42520</v>
      </c>
      <c r="B4818" s="5">
        <f>YEAR(Table1[[#This Row],[Order Date]])</f>
        <v>2016</v>
      </c>
      <c r="C4818" s="5">
        <f>MONTH(Table1[[#This Row],[Order Date]])</f>
        <v>5</v>
      </c>
      <c r="D4818" t="s">
        <v>1196</v>
      </c>
      <c r="E4818" t="s">
        <v>10</v>
      </c>
      <c r="F4818" t="s">
        <v>39</v>
      </c>
      <c r="G4818" t="s">
        <v>40</v>
      </c>
      <c r="H4818" t="s">
        <v>2408</v>
      </c>
      <c r="I4818">
        <v>79.959999999999994</v>
      </c>
      <c r="J4818">
        <v>5</v>
      </c>
      <c r="K4818">
        <v>8</v>
      </c>
    </row>
    <row r="4819" spans="1:11" ht="16.5" x14ac:dyDescent="0.3">
      <c r="A4819" s="1">
        <v>42520</v>
      </c>
      <c r="B4819" s="5">
        <f>YEAR(Table1[[#This Row],[Order Date]])</f>
        <v>2016</v>
      </c>
      <c r="C4819" s="5">
        <f>MONTH(Table1[[#This Row],[Order Date]])</f>
        <v>5</v>
      </c>
      <c r="D4819" t="s">
        <v>1196</v>
      </c>
      <c r="E4819" t="s">
        <v>10</v>
      </c>
      <c r="F4819" t="s">
        <v>39</v>
      </c>
      <c r="G4819" t="s">
        <v>52</v>
      </c>
      <c r="H4819" t="s">
        <v>636</v>
      </c>
      <c r="I4819">
        <v>223.96</v>
      </c>
      <c r="J4819">
        <v>5</v>
      </c>
      <c r="K4819">
        <v>11.2</v>
      </c>
    </row>
    <row r="4820" spans="1:11" ht="16.5" x14ac:dyDescent="0.3">
      <c r="A4820" s="1">
        <v>42521</v>
      </c>
      <c r="B4820" s="5">
        <f>YEAR(Table1[[#This Row],[Order Date]])</f>
        <v>2016</v>
      </c>
      <c r="C4820" s="5">
        <f>MONTH(Table1[[#This Row],[Order Date]])</f>
        <v>5</v>
      </c>
      <c r="D4820" t="s">
        <v>1423</v>
      </c>
      <c r="E4820" t="s">
        <v>15</v>
      </c>
      <c r="F4820" t="s">
        <v>34</v>
      </c>
      <c r="G4820" t="s">
        <v>47</v>
      </c>
      <c r="H4820" t="s">
        <v>2535</v>
      </c>
      <c r="I4820">
        <v>32.06</v>
      </c>
      <c r="J4820">
        <v>3</v>
      </c>
      <c r="K4820">
        <v>-12.83</v>
      </c>
    </row>
    <row r="4821" spans="1:11" ht="16.5" x14ac:dyDescent="0.3">
      <c r="A4821" s="1">
        <v>42521</v>
      </c>
      <c r="B4821" s="5">
        <f>YEAR(Table1[[#This Row],[Order Date]])</f>
        <v>2016</v>
      </c>
      <c r="C4821" s="5">
        <f>MONTH(Table1[[#This Row],[Order Date]])</f>
        <v>5</v>
      </c>
      <c r="D4821" t="s">
        <v>1423</v>
      </c>
      <c r="E4821" t="s">
        <v>15</v>
      </c>
      <c r="F4821" t="s">
        <v>11</v>
      </c>
      <c r="G4821" t="s">
        <v>12</v>
      </c>
      <c r="H4821" t="s">
        <v>1147</v>
      </c>
      <c r="I4821">
        <v>18.5</v>
      </c>
      <c r="J4821">
        <v>4</v>
      </c>
      <c r="K4821">
        <v>6.7</v>
      </c>
    </row>
    <row r="4822" spans="1:11" ht="16.5" x14ac:dyDescent="0.3">
      <c r="A4822" s="1">
        <v>42521</v>
      </c>
      <c r="B4822" s="5">
        <f>YEAR(Table1[[#This Row],[Order Date]])</f>
        <v>2016</v>
      </c>
      <c r="C4822" s="5">
        <f>MONTH(Table1[[#This Row],[Order Date]])</f>
        <v>5</v>
      </c>
      <c r="D4822" t="s">
        <v>1423</v>
      </c>
      <c r="E4822" t="s">
        <v>15</v>
      </c>
      <c r="F4822" t="s">
        <v>34</v>
      </c>
      <c r="G4822" t="s">
        <v>35</v>
      </c>
      <c r="H4822" t="s">
        <v>71</v>
      </c>
      <c r="I4822">
        <v>191.08</v>
      </c>
      <c r="J4822">
        <v>3</v>
      </c>
      <c r="K4822">
        <v>-38.22</v>
      </c>
    </row>
    <row r="4823" spans="1:11" ht="16.5" x14ac:dyDescent="0.3">
      <c r="A4823" s="1">
        <v>42521</v>
      </c>
      <c r="B4823" s="5">
        <f>YEAR(Table1[[#This Row],[Order Date]])</f>
        <v>2016</v>
      </c>
      <c r="C4823" s="5">
        <f>MONTH(Table1[[#This Row],[Order Date]])</f>
        <v>5</v>
      </c>
      <c r="D4823" t="s">
        <v>1423</v>
      </c>
      <c r="E4823" t="s">
        <v>15</v>
      </c>
      <c r="F4823" t="s">
        <v>11</v>
      </c>
      <c r="G4823" t="s">
        <v>12</v>
      </c>
      <c r="H4823" t="s">
        <v>2172</v>
      </c>
      <c r="I4823">
        <v>10.37</v>
      </c>
      <c r="J4823">
        <v>2</v>
      </c>
      <c r="K4823">
        <v>3.63</v>
      </c>
    </row>
    <row r="4824" spans="1:11" ht="16.5" x14ac:dyDescent="0.3">
      <c r="A4824" s="1">
        <v>42521</v>
      </c>
      <c r="B4824" s="5">
        <f>YEAR(Table1[[#This Row],[Order Date]])</f>
        <v>2016</v>
      </c>
      <c r="C4824" s="5">
        <f>MONTH(Table1[[#This Row],[Order Date]])</f>
        <v>5</v>
      </c>
      <c r="D4824" t="s">
        <v>2230</v>
      </c>
      <c r="E4824" t="s">
        <v>149</v>
      </c>
      <c r="F4824" t="s">
        <v>11</v>
      </c>
      <c r="G4824" t="s">
        <v>20</v>
      </c>
      <c r="H4824" t="s">
        <v>929</v>
      </c>
      <c r="I4824">
        <v>7.15</v>
      </c>
      <c r="J4824">
        <v>3</v>
      </c>
      <c r="K4824">
        <v>2.3199999999999998</v>
      </c>
    </row>
    <row r="4825" spans="1:11" ht="16.5" x14ac:dyDescent="0.3">
      <c r="A4825" s="1">
        <v>42521</v>
      </c>
      <c r="B4825" s="5">
        <f>YEAR(Table1[[#This Row],[Order Date]])</f>
        <v>2016</v>
      </c>
      <c r="C4825" s="5">
        <f>MONTH(Table1[[#This Row],[Order Date]])</f>
        <v>5</v>
      </c>
      <c r="D4825" t="s">
        <v>2230</v>
      </c>
      <c r="E4825" t="s">
        <v>149</v>
      </c>
      <c r="F4825" t="s">
        <v>39</v>
      </c>
      <c r="G4825" t="s">
        <v>40</v>
      </c>
      <c r="H4825" t="s">
        <v>1932</v>
      </c>
      <c r="I4825">
        <v>179.7</v>
      </c>
      <c r="J4825">
        <v>6</v>
      </c>
      <c r="K4825">
        <v>88.05</v>
      </c>
    </row>
    <row r="4826" spans="1:11" ht="16.5" x14ac:dyDescent="0.3">
      <c r="A4826" s="1">
        <v>42523</v>
      </c>
      <c r="B4826" s="5">
        <f>YEAR(Table1[[#This Row],[Order Date]])</f>
        <v>2016</v>
      </c>
      <c r="C4826" s="5">
        <f>MONTH(Table1[[#This Row],[Order Date]])</f>
        <v>6</v>
      </c>
      <c r="D4826" t="s">
        <v>1242</v>
      </c>
      <c r="E4826" t="s">
        <v>23</v>
      </c>
      <c r="F4826" t="s">
        <v>11</v>
      </c>
      <c r="G4826" t="s">
        <v>18</v>
      </c>
      <c r="H4826" t="s">
        <v>297</v>
      </c>
      <c r="I4826">
        <v>64.78</v>
      </c>
      <c r="J4826">
        <v>1</v>
      </c>
      <c r="K4826">
        <v>-12.96</v>
      </c>
    </row>
    <row r="4827" spans="1:11" ht="16.5" x14ac:dyDescent="0.3">
      <c r="A4827" s="1">
        <v>42523</v>
      </c>
      <c r="B4827" s="5">
        <f>YEAR(Table1[[#This Row],[Order Date]])</f>
        <v>2016</v>
      </c>
      <c r="C4827" s="5">
        <f>MONTH(Table1[[#This Row],[Order Date]])</f>
        <v>6</v>
      </c>
      <c r="D4827" t="s">
        <v>525</v>
      </c>
      <c r="E4827" t="s">
        <v>164</v>
      </c>
      <c r="F4827" t="s">
        <v>11</v>
      </c>
      <c r="G4827" t="s">
        <v>12</v>
      </c>
      <c r="H4827" t="s">
        <v>1141</v>
      </c>
      <c r="I4827">
        <v>30.18</v>
      </c>
      <c r="J4827">
        <v>3</v>
      </c>
      <c r="K4827">
        <v>13.88</v>
      </c>
    </row>
    <row r="4828" spans="1:11" ht="16.5" x14ac:dyDescent="0.3">
      <c r="A4828" s="1">
        <v>42523</v>
      </c>
      <c r="B4828" s="5">
        <f>YEAR(Table1[[#This Row],[Order Date]])</f>
        <v>2016</v>
      </c>
      <c r="C4828" s="5">
        <f>MONTH(Table1[[#This Row],[Order Date]])</f>
        <v>6</v>
      </c>
      <c r="D4828" t="s">
        <v>525</v>
      </c>
      <c r="E4828" t="s">
        <v>164</v>
      </c>
      <c r="F4828" t="s">
        <v>11</v>
      </c>
      <c r="G4828" t="s">
        <v>20</v>
      </c>
      <c r="H4828" t="s">
        <v>631</v>
      </c>
      <c r="I4828">
        <v>51.65</v>
      </c>
      <c r="J4828">
        <v>12</v>
      </c>
      <c r="K4828">
        <v>18.72</v>
      </c>
    </row>
    <row r="4829" spans="1:11" ht="16.5" x14ac:dyDescent="0.3">
      <c r="A4829" s="1">
        <v>42523</v>
      </c>
      <c r="B4829" s="5">
        <f>YEAR(Table1[[#This Row],[Order Date]])</f>
        <v>2016</v>
      </c>
      <c r="C4829" s="5">
        <f>MONTH(Table1[[#This Row],[Order Date]])</f>
        <v>6</v>
      </c>
      <c r="D4829" t="s">
        <v>525</v>
      </c>
      <c r="E4829" t="s">
        <v>164</v>
      </c>
      <c r="F4829" t="s">
        <v>11</v>
      </c>
      <c r="G4829" t="s">
        <v>20</v>
      </c>
      <c r="H4829" t="s">
        <v>1120</v>
      </c>
      <c r="I4829">
        <v>11.23</v>
      </c>
      <c r="J4829">
        <v>3</v>
      </c>
      <c r="K4829">
        <v>3.93</v>
      </c>
    </row>
    <row r="4830" spans="1:11" ht="16.5" x14ac:dyDescent="0.3">
      <c r="A4830" s="1">
        <v>42524</v>
      </c>
      <c r="B4830" s="5">
        <f>YEAR(Table1[[#This Row],[Order Date]])</f>
        <v>2016</v>
      </c>
      <c r="C4830" s="5">
        <f>MONTH(Table1[[#This Row],[Order Date]])</f>
        <v>6</v>
      </c>
      <c r="D4830" t="s">
        <v>319</v>
      </c>
      <c r="E4830" t="s">
        <v>27</v>
      </c>
      <c r="F4830" t="s">
        <v>34</v>
      </c>
      <c r="G4830" t="s">
        <v>145</v>
      </c>
      <c r="H4830" t="s">
        <v>1830</v>
      </c>
      <c r="I4830">
        <v>71.09</v>
      </c>
      <c r="J4830">
        <v>2</v>
      </c>
      <c r="K4830">
        <v>-1.78</v>
      </c>
    </row>
    <row r="4831" spans="1:11" ht="16.5" x14ac:dyDescent="0.3">
      <c r="A4831" s="1">
        <v>42525</v>
      </c>
      <c r="B4831" s="5">
        <f>YEAR(Table1[[#This Row],[Order Date]])</f>
        <v>2016</v>
      </c>
      <c r="C4831" s="5">
        <f>MONTH(Table1[[#This Row],[Order Date]])</f>
        <v>6</v>
      </c>
      <c r="D4831" t="s">
        <v>1598</v>
      </c>
      <c r="E4831" t="s">
        <v>55</v>
      </c>
      <c r="F4831" t="s">
        <v>11</v>
      </c>
      <c r="G4831" t="s">
        <v>12</v>
      </c>
      <c r="H4831" t="s">
        <v>1255</v>
      </c>
      <c r="I4831">
        <v>75.88</v>
      </c>
      <c r="J4831">
        <v>2</v>
      </c>
      <c r="K4831">
        <v>35.659999999999997</v>
      </c>
    </row>
    <row r="4832" spans="1:11" ht="16.5" x14ac:dyDescent="0.3">
      <c r="A4832" s="1">
        <v>42525</v>
      </c>
      <c r="B4832" s="5">
        <f>YEAR(Table1[[#This Row],[Order Date]])</f>
        <v>2016</v>
      </c>
      <c r="C4832" s="5">
        <f>MONTH(Table1[[#This Row],[Order Date]])</f>
        <v>6</v>
      </c>
      <c r="D4832" t="s">
        <v>1012</v>
      </c>
      <c r="E4832" t="s">
        <v>15</v>
      </c>
      <c r="F4832" t="s">
        <v>11</v>
      </c>
      <c r="G4832" t="s">
        <v>12</v>
      </c>
      <c r="H4832" t="s">
        <v>331</v>
      </c>
      <c r="I4832">
        <v>25.92</v>
      </c>
      <c r="J4832">
        <v>5</v>
      </c>
      <c r="K4832">
        <v>9.4</v>
      </c>
    </row>
    <row r="4833" spans="1:11" ht="16.5" x14ac:dyDescent="0.3">
      <c r="A4833" s="1">
        <v>42525</v>
      </c>
      <c r="B4833" s="5">
        <f>YEAR(Table1[[#This Row],[Order Date]])</f>
        <v>2016</v>
      </c>
      <c r="C4833" s="5">
        <f>MONTH(Table1[[#This Row],[Order Date]])</f>
        <v>6</v>
      </c>
      <c r="D4833" t="s">
        <v>1012</v>
      </c>
      <c r="E4833" t="s">
        <v>15</v>
      </c>
      <c r="F4833" t="s">
        <v>34</v>
      </c>
      <c r="G4833" t="s">
        <v>47</v>
      </c>
      <c r="H4833" t="s">
        <v>2372</v>
      </c>
      <c r="I4833">
        <v>419.68</v>
      </c>
      <c r="J4833">
        <v>5</v>
      </c>
      <c r="K4833">
        <v>-356.73</v>
      </c>
    </row>
    <row r="4834" spans="1:11" ht="16.5" x14ac:dyDescent="0.3">
      <c r="A4834" s="1">
        <v>42525</v>
      </c>
      <c r="B4834" s="5">
        <f>YEAR(Table1[[#This Row],[Order Date]])</f>
        <v>2016</v>
      </c>
      <c r="C4834" s="5">
        <f>MONTH(Table1[[#This Row],[Order Date]])</f>
        <v>6</v>
      </c>
      <c r="D4834" t="s">
        <v>1012</v>
      </c>
      <c r="E4834" t="s">
        <v>15</v>
      </c>
      <c r="F4834" t="s">
        <v>34</v>
      </c>
      <c r="G4834" t="s">
        <v>47</v>
      </c>
      <c r="H4834" t="s">
        <v>1015</v>
      </c>
      <c r="I4834">
        <v>11.69</v>
      </c>
      <c r="J4834">
        <v>3</v>
      </c>
      <c r="K4834">
        <v>-4.68</v>
      </c>
    </row>
    <row r="4835" spans="1:11" ht="16.5" x14ac:dyDescent="0.3">
      <c r="A4835" s="1">
        <v>42525</v>
      </c>
      <c r="B4835" s="5">
        <f>YEAR(Table1[[#This Row],[Order Date]])</f>
        <v>2016</v>
      </c>
      <c r="C4835" s="5">
        <f>MONTH(Table1[[#This Row],[Order Date]])</f>
        <v>6</v>
      </c>
      <c r="D4835" t="s">
        <v>1012</v>
      </c>
      <c r="E4835" t="s">
        <v>15</v>
      </c>
      <c r="F4835" t="s">
        <v>39</v>
      </c>
      <c r="G4835" t="s">
        <v>40</v>
      </c>
      <c r="H4835" t="s">
        <v>1988</v>
      </c>
      <c r="I4835">
        <v>31.98</v>
      </c>
      <c r="J4835">
        <v>2</v>
      </c>
      <c r="K4835">
        <v>11.19</v>
      </c>
    </row>
    <row r="4836" spans="1:11" ht="16.5" x14ac:dyDescent="0.3">
      <c r="A4836" s="1">
        <v>42525</v>
      </c>
      <c r="B4836" s="5">
        <f>YEAR(Table1[[#This Row],[Order Date]])</f>
        <v>2016</v>
      </c>
      <c r="C4836" s="5">
        <f>MONTH(Table1[[#This Row],[Order Date]])</f>
        <v>6</v>
      </c>
      <c r="D4836" t="s">
        <v>1012</v>
      </c>
      <c r="E4836" t="s">
        <v>15</v>
      </c>
      <c r="F4836" t="s">
        <v>34</v>
      </c>
      <c r="G4836" t="s">
        <v>145</v>
      </c>
      <c r="H4836" t="s">
        <v>728</v>
      </c>
      <c r="I4836">
        <v>177.23</v>
      </c>
      <c r="J4836">
        <v>5</v>
      </c>
      <c r="K4836">
        <v>-120.51</v>
      </c>
    </row>
    <row r="4837" spans="1:11" ht="16.5" x14ac:dyDescent="0.3">
      <c r="A4837" s="1">
        <v>42525</v>
      </c>
      <c r="B4837" s="5">
        <f>YEAR(Table1[[#This Row],[Order Date]])</f>
        <v>2016</v>
      </c>
      <c r="C4837" s="5">
        <f>MONTH(Table1[[#This Row],[Order Date]])</f>
        <v>6</v>
      </c>
      <c r="D4837" t="s">
        <v>1012</v>
      </c>
      <c r="E4837" t="s">
        <v>15</v>
      </c>
      <c r="F4837" t="s">
        <v>34</v>
      </c>
      <c r="G4837" t="s">
        <v>47</v>
      </c>
      <c r="H4837" t="s">
        <v>1627</v>
      </c>
      <c r="I4837">
        <v>4.04</v>
      </c>
      <c r="J4837">
        <v>3</v>
      </c>
      <c r="K4837">
        <v>-2.83</v>
      </c>
    </row>
    <row r="4838" spans="1:11" ht="16.5" x14ac:dyDescent="0.3">
      <c r="A4838" s="1">
        <v>42525</v>
      </c>
      <c r="B4838" s="5">
        <f>YEAR(Table1[[#This Row],[Order Date]])</f>
        <v>2016</v>
      </c>
      <c r="C4838" s="5">
        <f>MONTH(Table1[[#This Row],[Order Date]])</f>
        <v>6</v>
      </c>
      <c r="D4838" t="s">
        <v>1012</v>
      </c>
      <c r="E4838" t="s">
        <v>15</v>
      </c>
      <c r="F4838" t="s">
        <v>11</v>
      </c>
      <c r="G4838" t="s">
        <v>24</v>
      </c>
      <c r="H4838" t="s">
        <v>353</v>
      </c>
      <c r="I4838">
        <v>7.41</v>
      </c>
      <c r="J4838">
        <v>2</v>
      </c>
      <c r="K4838">
        <v>1.2</v>
      </c>
    </row>
    <row r="4839" spans="1:11" ht="16.5" x14ac:dyDescent="0.3">
      <c r="A4839" s="1">
        <v>42525</v>
      </c>
      <c r="B4839" s="5">
        <f>YEAR(Table1[[#This Row],[Order Date]])</f>
        <v>2016</v>
      </c>
      <c r="C4839" s="5">
        <f>MONTH(Table1[[#This Row],[Order Date]])</f>
        <v>6</v>
      </c>
      <c r="D4839" t="s">
        <v>2088</v>
      </c>
      <c r="E4839" t="s">
        <v>149</v>
      </c>
      <c r="F4839" t="s">
        <v>11</v>
      </c>
      <c r="G4839" t="s">
        <v>12</v>
      </c>
      <c r="H4839" t="s">
        <v>625</v>
      </c>
      <c r="I4839">
        <v>14.94</v>
      </c>
      <c r="J4839">
        <v>3</v>
      </c>
      <c r="K4839">
        <v>7.02</v>
      </c>
    </row>
    <row r="4840" spans="1:11" ht="16.5" x14ac:dyDescent="0.3">
      <c r="A4840" s="1">
        <v>42525</v>
      </c>
      <c r="B4840" s="5">
        <f>YEAR(Table1[[#This Row],[Order Date]])</f>
        <v>2016</v>
      </c>
      <c r="C4840" s="5">
        <f>MONTH(Table1[[#This Row],[Order Date]])</f>
        <v>6</v>
      </c>
      <c r="D4840" t="s">
        <v>2088</v>
      </c>
      <c r="E4840" t="s">
        <v>149</v>
      </c>
      <c r="F4840" t="s">
        <v>39</v>
      </c>
      <c r="G4840" t="s">
        <v>302</v>
      </c>
      <c r="H4840" t="s">
        <v>2536</v>
      </c>
      <c r="I4840">
        <v>1349.85</v>
      </c>
      <c r="J4840">
        <v>3</v>
      </c>
      <c r="K4840">
        <v>364.46</v>
      </c>
    </row>
    <row r="4841" spans="1:11" ht="16.5" x14ac:dyDescent="0.3">
      <c r="A4841" s="1">
        <v>42525</v>
      </c>
      <c r="B4841" s="5">
        <f>YEAR(Table1[[#This Row],[Order Date]])</f>
        <v>2016</v>
      </c>
      <c r="C4841" s="5">
        <f>MONTH(Table1[[#This Row],[Order Date]])</f>
        <v>6</v>
      </c>
      <c r="D4841" t="s">
        <v>2088</v>
      </c>
      <c r="E4841" t="s">
        <v>149</v>
      </c>
      <c r="F4841" t="s">
        <v>34</v>
      </c>
      <c r="G4841" t="s">
        <v>74</v>
      </c>
      <c r="H4841" t="s">
        <v>719</v>
      </c>
      <c r="I4841">
        <v>136.78</v>
      </c>
      <c r="J4841">
        <v>1</v>
      </c>
      <c r="K4841">
        <v>5.13</v>
      </c>
    </row>
    <row r="4842" spans="1:11" ht="16.5" x14ac:dyDescent="0.3">
      <c r="A4842" s="1">
        <v>42525</v>
      </c>
      <c r="B4842" s="5">
        <f>YEAR(Table1[[#This Row],[Order Date]])</f>
        <v>2016</v>
      </c>
      <c r="C4842" s="5">
        <f>MONTH(Table1[[#This Row],[Order Date]])</f>
        <v>6</v>
      </c>
      <c r="D4842" t="s">
        <v>2088</v>
      </c>
      <c r="E4842" t="s">
        <v>149</v>
      </c>
      <c r="F4842" t="s">
        <v>34</v>
      </c>
      <c r="G4842" t="s">
        <v>47</v>
      </c>
      <c r="H4842" t="s">
        <v>1732</v>
      </c>
      <c r="I4842">
        <v>61.12</v>
      </c>
      <c r="J4842">
        <v>4</v>
      </c>
      <c r="K4842">
        <v>20.78</v>
      </c>
    </row>
    <row r="4843" spans="1:11" ht="16.5" x14ac:dyDescent="0.3">
      <c r="A4843" s="1">
        <v>42526</v>
      </c>
      <c r="B4843" s="5">
        <f>YEAR(Table1[[#This Row],[Order Date]])</f>
        <v>2016</v>
      </c>
      <c r="C4843" s="5">
        <f>MONTH(Table1[[#This Row],[Order Date]])</f>
        <v>6</v>
      </c>
      <c r="D4843" t="s">
        <v>605</v>
      </c>
      <c r="E4843" t="s">
        <v>23</v>
      </c>
      <c r="F4843" t="s">
        <v>11</v>
      </c>
      <c r="G4843" t="s">
        <v>18</v>
      </c>
      <c r="H4843" t="s">
        <v>1482</v>
      </c>
      <c r="I4843">
        <v>124.61</v>
      </c>
      <c r="J4843">
        <v>4</v>
      </c>
      <c r="K4843">
        <v>-23.36</v>
      </c>
    </row>
    <row r="4844" spans="1:11" ht="16.5" x14ac:dyDescent="0.3">
      <c r="A4844" s="1">
        <v>42526</v>
      </c>
      <c r="B4844" s="5">
        <f>YEAR(Table1[[#This Row],[Order Date]])</f>
        <v>2016</v>
      </c>
      <c r="C4844" s="5">
        <f>MONTH(Table1[[#This Row],[Order Date]])</f>
        <v>6</v>
      </c>
      <c r="D4844" t="s">
        <v>605</v>
      </c>
      <c r="E4844" t="s">
        <v>23</v>
      </c>
      <c r="F4844" t="s">
        <v>11</v>
      </c>
      <c r="G4844" t="s">
        <v>16</v>
      </c>
      <c r="H4844" t="s">
        <v>2506</v>
      </c>
      <c r="I4844">
        <v>7.56</v>
      </c>
      <c r="J4844">
        <v>3</v>
      </c>
      <c r="K4844">
        <v>2.65</v>
      </c>
    </row>
    <row r="4845" spans="1:11" ht="16.5" x14ac:dyDescent="0.3">
      <c r="A4845" s="1">
        <v>42526</v>
      </c>
      <c r="B4845" s="5">
        <f>YEAR(Table1[[#This Row],[Order Date]])</f>
        <v>2016</v>
      </c>
      <c r="C4845" s="5">
        <f>MONTH(Table1[[#This Row],[Order Date]])</f>
        <v>6</v>
      </c>
      <c r="D4845" t="s">
        <v>714</v>
      </c>
      <c r="E4845" t="s">
        <v>59</v>
      </c>
      <c r="F4845" t="s">
        <v>11</v>
      </c>
      <c r="G4845" t="s">
        <v>18</v>
      </c>
      <c r="H4845" t="s">
        <v>1757</v>
      </c>
      <c r="I4845">
        <v>360.38</v>
      </c>
      <c r="J4845">
        <v>2</v>
      </c>
      <c r="K4845">
        <v>93.7</v>
      </c>
    </row>
    <row r="4846" spans="1:11" ht="16.5" x14ac:dyDescent="0.3">
      <c r="A4846" s="1">
        <v>42526</v>
      </c>
      <c r="B4846" s="5">
        <f>YEAR(Table1[[#This Row],[Order Date]])</f>
        <v>2016</v>
      </c>
      <c r="C4846" s="5">
        <f>MONTH(Table1[[#This Row],[Order Date]])</f>
        <v>6</v>
      </c>
      <c r="D4846" t="s">
        <v>714</v>
      </c>
      <c r="E4846" t="s">
        <v>59</v>
      </c>
      <c r="F4846" t="s">
        <v>11</v>
      </c>
      <c r="G4846" t="s">
        <v>24</v>
      </c>
      <c r="H4846" t="s">
        <v>527</v>
      </c>
      <c r="I4846">
        <v>11.16</v>
      </c>
      <c r="J4846">
        <v>2</v>
      </c>
      <c r="K4846">
        <v>2.79</v>
      </c>
    </row>
    <row r="4847" spans="1:11" ht="16.5" x14ac:dyDescent="0.3">
      <c r="A4847" s="1">
        <v>42526</v>
      </c>
      <c r="B4847" s="5">
        <f>YEAR(Table1[[#This Row],[Order Date]])</f>
        <v>2016</v>
      </c>
      <c r="C4847" s="5">
        <f>MONTH(Table1[[#This Row],[Order Date]])</f>
        <v>6</v>
      </c>
      <c r="D4847" t="s">
        <v>714</v>
      </c>
      <c r="E4847" t="s">
        <v>59</v>
      </c>
      <c r="F4847" t="s">
        <v>11</v>
      </c>
      <c r="G4847" t="s">
        <v>16</v>
      </c>
      <c r="H4847" t="s">
        <v>1588</v>
      </c>
      <c r="I4847">
        <v>14.94</v>
      </c>
      <c r="J4847">
        <v>3</v>
      </c>
      <c r="K4847">
        <v>6.87</v>
      </c>
    </row>
    <row r="4848" spans="1:11" ht="16.5" x14ac:dyDescent="0.3">
      <c r="A4848" s="1">
        <v>42526</v>
      </c>
      <c r="B4848" s="5">
        <f>YEAR(Table1[[#This Row],[Order Date]])</f>
        <v>2016</v>
      </c>
      <c r="C4848" s="5">
        <f>MONTH(Table1[[#This Row],[Order Date]])</f>
        <v>6</v>
      </c>
      <c r="D4848" t="s">
        <v>280</v>
      </c>
      <c r="E4848" t="s">
        <v>27</v>
      </c>
      <c r="F4848" t="s">
        <v>11</v>
      </c>
      <c r="G4848" t="s">
        <v>20</v>
      </c>
      <c r="H4848" t="s">
        <v>451</v>
      </c>
      <c r="I4848">
        <v>21.55</v>
      </c>
      <c r="J4848">
        <v>6</v>
      </c>
      <c r="K4848">
        <v>7</v>
      </c>
    </row>
    <row r="4849" spans="1:11" ht="16.5" x14ac:dyDescent="0.3">
      <c r="A4849" s="1">
        <v>42526</v>
      </c>
      <c r="B4849" s="5">
        <f>YEAR(Table1[[#This Row],[Order Date]])</f>
        <v>2016</v>
      </c>
      <c r="C4849" s="5">
        <f>MONTH(Table1[[#This Row],[Order Date]])</f>
        <v>6</v>
      </c>
      <c r="D4849" t="s">
        <v>280</v>
      </c>
      <c r="E4849" t="s">
        <v>27</v>
      </c>
      <c r="F4849" t="s">
        <v>11</v>
      </c>
      <c r="G4849" t="s">
        <v>92</v>
      </c>
      <c r="H4849" t="s">
        <v>764</v>
      </c>
      <c r="I4849">
        <v>58.24</v>
      </c>
      <c r="J4849">
        <v>4</v>
      </c>
      <c r="K4849">
        <v>15.72</v>
      </c>
    </row>
    <row r="4850" spans="1:11" ht="16.5" x14ac:dyDescent="0.3">
      <c r="A4850" s="1">
        <v>42526</v>
      </c>
      <c r="B4850" s="5">
        <f>YEAR(Table1[[#This Row],[Order Date]])</f>
        <v>2016</v>
      </c>
      <c r="C4850" s="5">
        <f>MONTH(Table1[[#This Row],[Order Date]])</f>
        <v>6</v>
      </c>
      <c r="D4850" t="s">
        <v>1866</v>
      </c>
      <c r="E4850" t="s">
        <v>164</v>
      </c>
      <c r="F4850" t="s">
        <v>11</v>
      </c>
      <c r="G4850" t="s">
        <v>200</v>
      </c>
      <c r="H4850" t="s">
        <v>1053</v>
      </c>
      <c r="I4850">
        <v>61.38</v>
      </c>
      <c r="J4850">
        <v>6</v>
      </c>
      <c r="K4850">
        <v>15.96</v>
      </c>
    </row>
    <row r="4851" spans="1:11" ht="16.5" x14ac:dyDescent="0.3">
      <c r="A4851" s="1">
        <v>42527</v>
      </c>
      <c r="B4851" s="5">
        <f>YEAR(Table1[[#This Row],[Order Date]])</f>
        <v>2016</v>
      </c>
      <c r="C4851" s="5">
        <f>MONTH(Table1[[#This Row],[Order Date]])</f>
        <v>6</v>
      </c>
      <c r="D4851" t="s">
        <v>1747</v>
      </c>
      <c r="E4851" t="s">
        <v>15</v>
      </c>
      <c r="F4851" t="s">
        <v>39</v>
      </c>
      <c r="G4851" t="s">
        <v>40</v>
      </c>
      <c r="H4851" t="s">
        <v>2403</v>
      </c>
      <c r="I4851">
        <v>328.22</v>
      </c>
      <c r="J4851">
        <v>4</v>
      </c>
      <c r="K4851">
        <v>28.72</v>
      </c>
    </row>
    <row r="4852" spans="1:11" ht="16.5" x14ac:dyDescent="0.3">
      <c r="A4852" s="1">
        <v>42527</v>
      </c>
      <c r="B4852" s="5">
        <f>YEAR(Table1[[#This Row],[Order Date]])</f>
        <v>2016</v>
      </c>
      <c r="C4852" s="5">
        <f>MONTH(Table1[[#This Row],[Order Date]])</f>
        <v>6</v>
      </c>
      <c r="D4852" t="s">
        <v>227</v>
      </c>
      <c r="E4852" t="s">
        <v>434</v>
      </c>
      <c r="F4852" t="s">
        <v>11</v>
      </c>
      <c r="G4852" t="s">
        <v>18</v>
      </c>
      <c r="H4852" t="s">
        <v>974</v>
      </c>
      <c r="I4852">
        <v>714.3</v>
      </c>
      <c r="J4852">
        <v>5</v>
      </c>
      <c r="K4852">
        <v>207.15</v>
      </c>
    </row>
    <row r="4853" spans="1:11" ht="16.5" x14ac:dyDescent="0.3">
      <c r="A4853" s="1">
        <v>42527</v>
      </c>
      <c r="B4853" s="5">
        <f>YEAR(Table1[[#This Row],[Order Date]])</f>
        <v>2016</v>
      </c>
      <c r="C4853" s="5">
        <f>MONTH(Table1[[#This Row],[Order Date]])</f>
        <v>6</v>
      </c>
      <c r="D4853" t="s">
        <v>2537</v>
      </c>
      <c r="E4853" t="s">
        <v>434</v>
      </c>
      <c r="F4853" t="s">
        <v>11</v>
      </c>
      <c r="G4853" t="s">
        <v>12</v>
      </c>
      <c r="H4853" t="s">
        <v>2377</v>
      </c>
      <c r="I4853">
        <v>105.52</v>
      </c>
      <c r="J4853">
        <v>4</v>
      </c>
      <c r="K4853">
        <v>48.54</v>
      </c>
    </row>
    <row r="4854" spans="1:11" ht="16.5" x14ac:dyDescent="0.3">
      <c r="A4854" s="1">
        <v>42527</v>
      </c>
      <c r="B4854" s="5">
        <f>YEAR(Table1[[#This Row],[Order Date]])</f>
        <v>2016</v>
      </c>
      <c r="C4854" s="5">
        <f>MONTH(Table1[[#This Row],[Order Date]])</f>
        <v>6</v>
      </c>
      <c r="D4854" t="s">
        <v>1840</v>
      </c>
      <c r="E4854" t="s">
        <v>101</v>
      </c>
      <c r="F4854" t="s">
        <v>39</v>
      </c>
      <c r="G4854" t="s">
        <v>52</v>
      </c>
      <c r="H4854" t="s">
        <v>1314</v>
      </c>
      <c r="I4854">
        <v>179.94</v>
      </c>
      <c r="J4854">
        <v>6</v>
      </c>
      <c r="K4854">
        <v>75.569999999999993</v>
      </c>
    </row>
    <row r="4855" spans="1:11" ht="16.5" x14ac:dyDescent="0.3">
      <c r="A4855" s="1">
        <v>42527</v>
      </c>
      <c r="B4855" s="5">
        <f>YEAR(Table1[[#This Row],[Order Date]])</f>
        <v>2016</v>
      </c>
      <c r="C4855" s="5">
        <f>MONTH(Table1[[#This Row],[Order Date]])</f>
        <v>6</v>
      </c>
      <c r="D4855" t="s">
        <v>1840</v>
      </c>
      <c r="E4855" t="s">
        <v>101</v>
      </c>
      <c r="F4855" t="s">
        <v>39</v>
      </c>
      <c r="G4855" t="s">
        <v>52</v>
      </c>
      <c r="H4855" t="s">
        <v>1422</v>
      </c>
      <c r="I4855">
        <v>26.85</v>
      </c>
      <c r="J4855">
        <v>3</v>
      </c>
      <c r="K4855">
        <v>5.0999999999999996</v>
      </c>
    </row>
    <row r="4856" spans="1:11" ht="16.5" x14ac:dyDescent="0.3">
      <c r="A4856" s="1">
        <v>42527</v>
      </c>
      <c r="B4856" s="5">
        <f>YEAR(Table1[[#This Row],[Order Date]])</f>
        <v>2016</v>
      </c>
      <c r="C4856" s="5">
        <f>MONTH(Table1[[#This Row],[Order Date]])</f>
        <v>6</v>
      </c>
      <c r="D4856" t="s">
        <v>1840</v>
      </c>
      <c r="E4856" t="s">
        <v>101</v>
      </c>
      <c r="F4856" t="s">
        <v>39</v>
      </c>
      <c r="G4856" t="s">
        <v>52</v>
      </c>
      <c r="H4856" t="s">
        <v>66</v>
      </c>
      <c r="I4856">
        <v>323.37</v>
      </c>
      <c r="J4856">
        <v>3</v>
      </c>
      <c r="K4856">
        <v>129.35</v>
      </c>
    </row>
    <row r="4857" spans="1:11" ht="16.5" x14ac:dyDescent="0.3">
      <c r="A4857" s="1">
        <v>42527</v>
      </c>
      <c r="B4857" s="5">
        <f>YEAR(Table1[[#This Row],[Order Date]])</f>
        <v>2016</v>
      </c>
      <c r="C4857" s="5">
        <f>MONTH(Table1[[#This Row],[Order Date]])</f>
        <v>6</v>
      </c>
      <c r="D4857" t="s">
        <v>1840</v>
      </c>
      <c r="E4857" t="s">
        <v>101</v>
      </c>
      <c r="F4857" t="s">
        <v>11</v>
      </c>
      <c r="G4857" t="s">
        <v>12</v>
      </c>
      <c r="H4857" t="s">
        <v>2202</v>
      </c>
      <c r="I4857">
        <v>59.94</v>
      </c>
      <c r="J4857">
        <v>3</v>
      </c>
      <c r="K4857">
        <v>28.17</v>
      </c>
    </row>
    <row r="4858" spans="1:11" ht="16.5" x14ac:dyDescent="0.3">
      <c r="A4858" s="1">
        <v>42527</v>
      </c>
      <c r="B4858" s="5">
        <f>YEAR(Table1[[#This Row],[Order Date]])</f>
        <v>2016</v>
      </c>
      <c r="C4858" s="5">
        <f>MONTH(Table1[[#This Row],[Order Date]])</f>
        <v>6</v>
      </c>
      <c r="D4858" t="s">
        <v>1840</v>
      </c>
      <c r="E4858" t="s">
        <v>101</v>
      </c>
      <c r="F4858" t="s">
        <v>11</v>
      </c>
      <c r="G4858" t="s">
        <v>20</v>
      </c>
      <c r="H4858" t="s">
        <v>1309</v>
      </c>
      <c r="I4858">
        <v>64.14</v>
      </c>
      <c r="J4858">
        <v>3</v>
      </c>
      <c r="K4858">
        <v>30.79</v>
      </c>
    </row>
    <row r="4859" spans="1:11" ht="16.5" x14ac:dyDescent="0.3">
      <c r="A4859" s="1">
        <v>42527</v>
      </c>
      <c r="B4859" s="5">
        <f>YEAR(Table1[[#This Row],[Order Date]])</f>
        <v>2016</v>
      </c>
      <c r="C4859" s="5">
        <f>MONTH(Table1[[#This Row],[Order Date]])</f>
        <v>6</v>
      </c>
      <c r="D4859" t="s">
        <v>1840</v>
      </c>
      <c r="E4859" t="s">
        <v>101</v>
      </c>
      <c r="F4859" t="s">
        <v>11</v>
      </c>
      <c r="G4859" t="s">
        <v>20</v>
      </c>
      <c r="H4859" t="s">
        <v>1792</v>
      </c>
      <c r="I4859">
        <v>11.67</v>
      </c>
      <c r="J4859">
        <v>3</v>
      </c>
      <c r="K4859">
        <v>5.6</v>
      </c>
    </row>
    <row r="4860" spans="1:11" ht="16.5" x14ac:dyDescent="0.3">
      <c r="A4860" s="1">
        <v>42527</v>
      </c>
      <c r="B4860" s="5">
        <f>YEAR(Table1[[#This Row],[Order Date]])</f>
        <v>2016</v>
      </c>
      <c r="C4860" s="5">
        <f>MONTH(Table1[[#This Row],[Order Date]])</f>
        <v>6</v>
      </c>
      <c r="D4860" t="s">
        <v>1840</v>
      </c>
      <c r="E4860" t="s">
        <v>101</v>
      </c>
      <c r="F4860" t="s">
        <v>11</v>
      </c>
      <c r="G4860" t="s">
        <v>12</v>
      </c>
      <c r="H4860" t="s">
        <v>2538</v>
      </c>
      <c r="I4860">
        <v>12.96</v>
      </c>
      <c r="J4860">
        <v>2</v>
      </c>
      <c r="K4860">
        <v>6.22</v>
      </c>
    </row>
    <row r="4861" spans="1:11" ht="16.5" x14ac:dyDescent="0.3">
      <c r="A4861" s="1">
        <v>42527</v>
      </c>
      <c r="B4861" s="5">
        <f>YEAR(Table1[[#This Row],[Order Date]])</f>
        <v>2016</v>
      </c>
      <c r="C4861" s="5">
        <f>MONTH(Table1[[#This Row],[Order Date]])</f>
        <v>6</v>
      </c>
      <c r="D4861" t="s">
        <v>769</v>
      </c>
      <c r="E4861" t="s">
        <v>27</v>
      </c>
      <c r="F4861" t="s">
        <v>11</v>
      </c>
      <c r="G4861" t="s">
        <v>16</v>
      </c>
      <c r="H4861" t="s">
        <v>582</v>
      </c>
      <c r="I4861">
        <v>22.05</v>
      </c>
      <c r="J4861">
        <v>7</v>
      </c>
      <c r="K4861">
        <v>10.58</v>
      </c>
    </row>
    <row r="4862" spans="1:11" ht="16.5" x14ac:dyDescent="0.3">
      <c r="A4862" s="1">
        <v>42527</v>
      </c>
      <c r="B4862" s="5">
        <f>YEAR(Table1[[#This Row],[Order Date]])</f>
        <v>2016</v>
      </c>
      <c r="C4862" s="5">
        <f>MONTH(Table1[[#This Row],[Order Date]])</f>
        <v>6</v>
      </c>
      <c r="D4862" t="s">
        <v>769</v>
      </c>
      <c r="E4862" t="s">
        <v>27</v>
      </c>
      <c r="F4862" t="s">
        <v>11</v>
      </c>
      <c r="G4862" t="s">
        <v>12</v>
      </c>
      <c r="H4862" t="s">
        <v>2539</v>
      </c>
      <c r="I4862">
        <v>99.9</v>
      </c>
      <c r="J4862">
        <v>5</v>
      </c>
      <c r="K4862">
        <v>46.95</v>
      </c>
    </row>
    <row r="4863" spans="1:11" ht="16.5" x14ac:dyDescent="0.3">
      <c r="A4863" s="1">
        <v>42527</v>
      </c>
      <c r="B4863" s="5">
        <f>YEAR(Table1[[#This Row],[Order Date]])</f>
        <v>2016</v>
      </c>
      <c r="C4863" s="5">
        <f>MONTH(Table1[[#This Row],[Order Date]])</f>
        <v>6</v>
      </c>
      <c r="D4863" t="s">
        <v>32</v>
      </c>
      <c r="E4863" t="s">
        <v>27</v>
      </c>
      <c r="F4863" t="s">
        <v>39</v>
      </c>
      <c r="G4863" t="s">
        <v>40</v>
      </c>
      <c r="H4863" t="s">
        <v>588</v>
      </c>
      <c r="I4863">
        <v>3023.93</v>
      </c>
      <c r="J4863">
        <v>9</v>
      </c>
      <c r="K4863">
        <v>226.79</v>
      </c>
    </row>
    <row r="4864" spans="1:11" ht="16.5" x14ac:dyDescent="0.3">
      <c r="A4864" s="1">
        <v>42527</v>
      </c>
      <c r="B4864" s="5">
        <f>YEAR(Table1[[#This Row],[Order Date]])</f>
        <v>2016</v>
      </c>
      <c r="C4864" s="5">
        <f>MONTH(Table1[[#This Row],[Order Date]])</f>
        <v>6</v>
      </c>
      <c r="D4864" t="s">
        <v>32</v>
      </c>
      <c r="E4864" t="s">
        <v>27</v>
      </c>
      <c r="F4864" t="s">
        <v>39</v>
      </c>
      <c r="G4864" t="s">
        <v>52</v>
      </c>
      <c r="H4864" t="s">
        <v>1265</v>
      </c>
      <c r="I4864">
        <v>26.96</v>
      </c>
      <c r="J4864">
        <v>2</v>
      </c>
      <c r="K4864">
        <v>3.77</v>
      </c>
    </row>
    <row r="4865" spans="1:11" ht="16.5" x14ac:dyDescent="0.3">
      <c r="A4865" s="1">
        <v>42527</v>
      </c>
      <c r="B4865" s="5">
        <f>YEAR(Table1[[#This Row],[Order Date]])</f>
        <v>2016</v>
      </c>
      <c r="C4865" s="5">
        <f>MONTH(Table1[[#This Row],[Order Date]])</f>
        <v>6</v>
      </c>
      <c r="D4865" t="s">
        <v>32</v>
      </c>
      <c r="E4865" t="s">
        <v>27</v>
      </c>
      <c r="F4865" t="s">
        <v>39</v>
      </c>
      <c r="G4865" t="s">
        <v>40</v>
      </c>
      <c r="H4865" t="s">
        <v>1419</v>
      </c>
      <c r="I4865">
        <v>477.6</v>
      </c>
      <c r="J4865">
        <v>3</v>
      </c>
      <c r="K4865">
        <v>161.19</v>
      </c>
    </row>
    <row r="4866" spans="1:11" ht="16.5" x14ac:dyDescent="0.3">
      <c r="A4866" s="1">
        <v>42527</v>
      </c>
      <c r="B4866" s="5">
        <f>YEAR(Table1[[#This Row],[Order Date]])</f>
        <v>2016</v>
      </c>
      <c r="C4866" s="5">
        <f>MONTH(Table1[[#This Row],[Order Date]])</f>
        <v>6</v>
      </c>
      <c r="D4866" t="s">
        <v>2540</v>
      </c>
      <c r="E4866" t="s">
        <v>78</v>
      </c>
      <c r="F4866" t="s">
        <v>34</v>
      </c>
      <c r="G4866" t="s">
        <v>47</v>
      </c>
      <c r="H4866" t="s">
        <v>670</v>
      </c>
      <c r="I4866">
        <v>466.32</v>
      </c>
      <c r="J4866">
        <v>3</v>
      </c>
      <c r="K4866">
        <v>34.97</v>
      </c>
    </row>
    <row r="4867" spans="1:11" ht="16.5" x14ac:dyDescent="0.3">
      <c r="A4867" s="1">
        <v>42527</v>
      </c>
      <c r="B4867" s="5">
        <f>YEAR(Table1[[#This Row],[Order Date]])</f>
        <v>2016</v>
      </c>
      <c r="C4867" s="5">
        <f>MONTH(Table1[[#This Row],[Order Date]])</f>
        <v>6</v>
      </c>
      <c r="D4867" t="s">
        <v>2540</v>
      </c>
      <c r="E4867" t="s">
        <v>78</v>
      </c>
      <c r="F4867" t="s">
        <v>34</v>
      </c>
      <c r="G4867" t="s">
        <v>47</v>
      </c>
      <c r="H4867" t="s">
        <v>1897</v>
      </c>
      <c r="I4867">
        <v>82.64</v>
      </c>
      <c r="J4867">
        <v>2</v>
      </c>
      <c r="K4867">
        <v>0</v>
      </c>
    </row>
    <row r="4868" spans="1:11" ht="16.5" x14ac:dyDescent="0.3">
      <c r="A4868" s="1">
        <v>42528</v>
      </c>
      <c r="B4868" s="5">
        <f>YEAR(Table1[[#This Row],[Order Date]])</f>
        <v>2016</v>
      </c>
      <c r="C4868" s="5">
        <f>MONTH(Table1[[#This Row],[Order Date]])</f>
        <v>6</v>
      </c>
      <c r="D4868" t="s">
        <v>1513</v>
      </c>
      <c r="E4868" t="s">
        <v>149</v>
      </c>
      <c r="F4868" t="s">
        <v>11</v>
      </c>
      <c r="G4868" t="s">
        <v>12</v>
      </c>
      <c r="H4868" t="s">
        <v>493</v>
      </c>
      <c r="I4868">
        <v>32.4</v>
      </c>
      <c r="J4868">
        <v>5</v>
      </c>
      <c r="K4868">
        <v>15.55</v>
      </c>
    </row>
    <row r="4869" spans="1:11" ht="16.5" x14ac:dyDescent="0.3">
      <c r="A4869" s="1">
        <v>42528</v>
      </c>
      <c r="B4869" s="5">
        <f>YEAR(Table1[[#This Row],[Order Date]])</f>
        <v>2016</v>
      </c>
      <c r="C4869" s="5">
        <f>MONTH(Table1[[#This Row],[Order Date]])</f>
        <v>6</v>
      </c>
      <c r="D4869" t="s">
        <v>1177</v>
      </c>
      <c r="E4869" t="s">
        <v>27</v>
      </c>
      <c r="F4869" t="s">
        <v>11</v>
      </c>
      <c r="G4869" t="s">
        <v>20</v>
      </c>
      <c r="H4869" t="s">
        <v>1859</v>
      </c>
      <c r="I4869">
        <v>4.78</v>
      </c>
      <c r="J4869">
        <v>1</v>
      </c>
      <c r="K4869">
        <v>1.55</v>
      </c>
    </row>
    <row r="4870" spans="1:11" ht="16.5" x14ac:dyDescent="0.3">
      <c r="A4870" s="1">
        <v>42528</v>
      </c>
      <c r="B4870" s="5">
        <f>YEAR(Table1[[#This Row],[Order Date]])</f>
        <v>2016</v>
      </c>
      <c r="C4870" s="5">
        <f>MONTH(Table1[[#This Row],[Order Date]])</f>
        <v>6</v>
      </c>
      <c r="D4870" t="s">
        <v>1177</v>
      </c>
      <c r="E4870" t="s">
        <v>27</v>
      </c>
      <c r="F4870" t="s">
        <v>11</v>
      </c>
      <c r="G4870" t="s">
        <v>12</v>
      </c>
      <c r="H4870" t="s">
        <v>1354</v>
      </c>
      <c r="I4870">
        <v>4.7300000000000004</v>
      </c>
      <c r="J4870">
        <v>1</v>
      </c>
      <c r="K4870">
        <v>2.3199999999999998</v>
      </c>
    </row>
    <row r="4871" spans="1:11" ht="16.5" x14ac:dyDescent="0.3">
      <c r="A4871" s="1">
        <v>42528</v>
      </c>
      <c r="B4871" s="5">
        <f>YEAR(Table1[[#This Row],[Order Date]])</f>
        <v>2016</v>
      </c>
      <c r="C4871" s="5">
        <f>MONTH(Table1[[#This Row],[Order Date]])</f>
        <v>6</v>
      </c>
      <c r="D4871" t="s">
        <v>2541</v>
      </c>
      <c r="E4871" t="s">
        <v>23</v>
      </c>
      <c r="F4871" t="s">
        <v>11</v>
      </c>
      <c r="G4871" t="s">
        <v>43</v>
      </c>
      <c r="H4871" t="s">
        <v>1246</v>
      </c>
      <c r="I4871">
        <v>9.65</v>
      </c>
      <c r="J4871">
        <v>6</v>
      </c>
      <c r="K4871">
        <v>3.5</v>
      </c>
    </row>
    <row r="4872" spans="1:11" ht="16.5" x14ac:dyDescent="0.3">
      <c r="A4872" s="1">
        <v>42530</v>
      </c>
      <c r="B4872" s="5">
        <f>YEAR(Table1[[#This Row],[Order Date]])</f>
        <v>2016</v>
      </c>
      <c r="C4872" s="5">
        <f>MONTH(Table1[[#This Row],[Order Date]])</f>
        <v>6</v>
      </c>
      <c r="D4872" t="s">
        <v>646</v>
      </c>
      <c r="E4872" t="s">
        <v>27</v>
      </c>
      <c r="F4872" t="s">
        <v>39</v>
      </c>
      <c r="G4872" t="s">
        <v>40</v>
      </c>
      <c r="H4872" t="s">
        <v>2371</v>
      </c>
      <c r="I4872">
        <v>177.48</v>
      </c>
      <c r="J4872">
        <v>3</v>
      </c>
      <c r="K4872">
        <v>19.97</v>
      </c>
    </row>
    <row r="4873" spans="1:11" ht="16.5" x14ac:dyDescent="0.3">
      <c r="A4873" s="1">
        <v>42530</v>
      </c>
      <c r="B4873" s="5">
        <f>YEAR(Table1[[#This Row],[Order Date]])</f>
        <v>2016</v>
      </c>
      <c r="C4873" s="5">
        <f>MONTH(Table1[[#This Row],[Order Date]])</f>
        <v>6</v>
      </c>
      <c r="D4873" t="s">
        <v>1471</v>
      </c>
      <c r="E4873" t="s">
        <v>123</v>
      </c>
      <c r="F4873" t="s">
        <v>39</v>
      </c>
      <c r="G4873" t="s">
        <v>302</v>
      </c>
      <c r="H4873" t="s">
        <v>2542</v>
      </c>
      <c r="I4873">
        <v>695.7</v>
      </c>
      <c r="J4873">
        <v>2</v>
      </c>
      <c r="K4873">
        <v>-27.83</v>
      </c>
    </row>
    <row r="4874" spans="1:11" ht="16.5" x14ac:dyDescent="0.3">
      <c r="A4874" s="1">
        <v>42530</v>
      </c>
      <c r="B4874" s="5">
        <f>YEAR(Table1[[#This Row],[Order Date]])</f>
        <v>2016</v>
      </c>
      <c r="C4874" s="5">
        <f>MONTH(Table1[[#This Row],[Order Date]])</f>
        <v>6</v>
      </c>
      <c r="D4874" t="s">
        <v>1968</v>
      </c>
      <c r="E4874" t="s">
        <v>27</v>
      </c>
      <c r="F4874" t="s">
        <v>34</v>
      </c>
      <c r="G4874" t="s">
        <v>35</v>
      </c>
      <c r="H4874" t="s">
        <v>1425</v>
      </c>
      <c r="I4874">
        <v>122.35</v>
      </c>
      <c r="J4874">
        <v>3</v>
      </c>
      <c r="K4874">
        <v>13.76</v>
      </c>
    </row>
    <row r="4875" spans="1:11" ht="16.5" x14ac:dyDescent="0.3">
      <c r="A4875" s="1">
        <v>42530</v>
      </c>
      <c r="B4875" s="5">
        <f>YEAR(Table1[[#This Row],[Order Date]])</f>
        <v>2016</v>
      </c>
      <c r="C4875" s="5">
        <f>MONTH(Table1[[#This Row],[Order Date]])</f>
        <v>6</v>
      </c>
      <c r="D4875" t="s">
        <v>1584</v>
      </c>
      <c r="E4875" t="s">
        <v>315</v>
      </c>
      <c r="F4875" t="s">
        <v>34</v>
      </c>
      <c r="G4875" t="s">
        <v>145</v>
      </c>
      <c r="H4875" t="s">
        <v>2543</v>
      </c>
      <c r="I4875">
        <v>692.94</v>
      </c>
      <c r="J4875">
        <v>3</v>
      </c>
      <c r="K4875">
        <v>173.24</v>
      </c>
    </row>
    <row r="4876" spans="1:11" ht="16.5" x14ac:dyDescent="0.3">
      <c r="A4876" s="1">
        <v>42531</v>
      </c>
      <c r="B4876" s="5">
        <f>YEAR(Table1[[#This Row],[Order Date]])</f>
        <v>2016</v>
      </c>
      <c r="C4876" s="5">
        <f>MONTH(Table1[[#This Row],[Order Date]])</f>
        <v>6</v>
      </c>
      <c r="D4876" t="s">
        <v>2037</v>
      </c>
      <c r="E4876" t="s">
        <v>27</v>
      </c>
      <c r="F4876" t="s">
        <v>11</v>
      </c>
      <c r="G4876" t="s">
        <v>16</v>
      </c>
      <c r="H4876" t="s">
        <v>2476</v>
      </c>
      <c r="I4876">
        <v>20.7</v>
      </c>
      <c r="J4876">
        <v>2</v>
      </c>
      <c r="K4876">
        <v>9.94</v>
      </c>
    </row>
    <row r="4877" spans="1:11" ht="16.5" x14ac:dyDescent="0.3">
      <c r="A4877" s="1">
        <v>42531</v>
      </c>
      <c r="B4877" s="5">
        <f>YEAR(Table1[[#This Row],[Order Date]])</f>
        <v>2016</v>
      </c>
      <c r="C4877" s="5">
        <f>MONTH(Table1[[#This Row],[Order Date]])</f>
        <v>6</v>
      </c>
      <c r="D4877" t="s">
        <v>2037</v>
      </c>
      <c r="E4877" t="s">
        <v>27</v>
      </c>
      <c r="F4877" t="s">
        <v>34</v>
      </c>
      <c r="G4877" t="s">
        <v>145</v>
      </c>
      <c r="H4877" t="s">
        <v>2441</v>
      </c>
      <c r="I4877">
        <v>1335.68</v>
      </c>
      <c r="J4877">
        <v>4</v>
      </c>
      <c r="K4877">
        <v>-217.05</v>
      </c>
    </row>
    <row r="4878" spans="1:11" ht="16.5" x14ac:dyDescent="0.3">
      <c r="A4878" s="1">
        <v>42531</v>
      </c>
      <c r="B4878" s="5">
        <f>YEAR(Table1[[#This Row],[Order Date]])</f>
        <v>2016</v>
      </c>
      <c r="C4878" s="5">
        <f>MONTH(Table1[[#This Row],[Order Date]])</f>
        <v>6</v>
      </c>
      <c r="D4878" t="s">
        <v>2037</v>
      </c>
      <c r="E4878" t="s">
        <v>27</v>
      </c>
      <c r="F4878" t="s">
        <v>11</v>
      </c>
      <c r="G4878" t="s">
        <v>12</v>
      </c>
      <c r="H4878" t="s">
        <v>493</v>
      </c>
      <c r="I4878">
        <v>32.4</v>
      </c>
      <c r="J4878">
        <v>5</v>
      </c>
      <c r="K4878">
        <v>15.55</v>
      </c>
    </row>
    <row r="4879" spans="1:11" ht="16.5" x14ac:dyDescent="0.3">
      <c r="A4879" s="1">
        <v>42531</v>
      </c>
      <c r="B4879" s="5">
        <f>YEAR(Table1[[#This Row],[Order Date]])</f>
        <v>2016</v>
      </c>
      <c r="C4879" s="5">
        <f>MONTH(Table1[[#This Row],[Order Date]])</f>
        <v>6</v>
      </c>
      <c r="D4879" t="s">
        <v>2429</v>
      </c>
      <c r="E4879" t="s">
        <v>23</v>
      </c>
      <c r="F4879" t="s">
        <v>11</v>
      </c>
      <c r="G4879" t="s">
        <v>16</v>
      </c>
      <c r="H4879" t="s">
        <v>1818</v>
      </c>
      <c r="I4879">
        <v>23.62</v>
      </c>
      <c r="J4879">
        <v>8</v>
      </c>
      <c r="K4879">
        <v>7.97</v>
      </c>
    </row>
    <row r="4880" spans="1:11" ht="16.5" x14ac:dyDescent="0.3">
      <c r="A4880" s="1">
        <v>42532</v>
      </c>
      <c r="B4880" s="5">
        <f>YEAR(Table1[[#This Row],[Order Date]])</f>
        <v>2016</v>
      </c>
      <c r="C4880" s="5">
        <f>MONTH(Table1[[#This Row],[Order Date]])</f>
        <v>6</v>
      </c>
      <c r="D4880" t="s">
        <v>450</v>
      </c>
      <c r="E4880" t="s">
        <v>10</v>
      </c>
      <c r="F4880" t="s">
        <v>11</v>
      </c>
      <c r="G4880" t="s">
        <v>20</v>
      </c>
      <c r="H4880" t="s">
        <v>1486</v>
      </c>
      <c r="I4880">
        <v>1.34</v>
      </c>
      <c r="J4880">
        <v>4</v>
      </c>
      <c r="K4880">
        <v>-2.15</v>
      </c>
    </row>
    <row r="4881" spans="1:11" ht="16.5" x14ac:dyDescent="0.3">
      <c r="A4881" s="1">
        <v>42532</v>
      </c>
      <c r="B4881" s="5">
        <f>YEAR(Table1[[#This Row],[Order Date]])</f>
        <v>2016</v>
      </c>
      <c r="C4881" s="5">
        <f>MONTH(Table1[[#This Row],[Order Date]])</f>
        <v>6</v>
      </c>
      <c r="D4881" t="s">
        <v>450</v>
      </c>
      <c r="E4881" t="s">
        <v>10</v>
      </c>
      <c r="F4881" t="s">
        <v>11</v>
      </c>
      <c r="G4881" t="s">
        <v>20</v>
      </c>
      <c r="H4881" t="s">
        <v>263</v>
      </c>
      <c r="I4881">
        <v>8.27</v>
      </c>
      <c r="J4881">
        <v>4</v>
      </c>
      <c r="K4881">
        <v>-13.65</v>
      </c>
    </row>
    <row r="4882" spans="1:11" ht="16.5" x14ac:dyDescent="0.3">
      <c r="A4882" s="1">
        <v>42532</v>
      </c>
      <c r="B4882" s="5">
        <f>YEAR(Table1[[#This Row],[Order Date]])</f>
        <v>2016</v>
      </c>
      <c r="C4882" s="5">
        <f>MONTH(Table1[[#This Row],[Order Date]])</f>
        <v>6</v>
      </c>
      <c r="D4882" t="s">
        <v>450</v>
      </c>
      <c r="E4882" t="s">
        <v>10</v>
      </c>
      <c r="F4882" t="s">
        <v>34</v>
      </c>
      <c r="G4882" t="s">
        <v>47</v>
      </c>
      <c r="H4882" t="s">
        <v>489</v>
      </c>
      <c r="I4882">
        <v>12.54</v>
      </c>
      <c r="J4882">
        <v>7</v>
      </c>
      <c r="K4882">
        <v>-9.09</v>
      </c>
    </row>
    <row r="4883" spans="1:11" ht="16.5" x14ac:dyDescent="0.3">
      <c r="A4883" s="1">
        <v>42532</v>
      </c>
      <c r="B4883" s="5">
        <f>YEAR(Table1[[#This Row],[Order Date]])</f>
        <v>2016</v>
      </c>
      <c r="C4883" s="5">
        <f>MONTH(Table1[[#This Row],[Order Date]])</f>
        <v>6</v>
      </c>
      <c r="D4883" t="s">
        <v>1335</v>
      </c>
      <c r="E4883" t="s">
        <v>149</v>
      </c>
      <c r="F4883" t="s">
        <v>39</v>
      </c>
      <c r="G4883" t="s">
        <v>52</v>
      </c>
      <c r="H4883" t="s">
        <v>2002</v>
      </c>
      <c r="I4883">
        <v>239.97</v>
      </c>
      <c r="J4883">
        <v>3</v>
      </c>
      <c r="K4883">
        <v>71.989999999999995</v>
      </c>
    </row>
    <row r="4884" spans="1:11" ht="16.5" x14ac:dyDescent="0.3">
      <c r="A4884" s="1">
        <v>42532</v>
      </c>
      <c r="B4884" s="5">
        <f>YEAR(Table1[[#This Row],[Order Date]])</f>
        <v>2016</v>
      </c>
      <c r="C4884" s="5">
        <f>MONTH(Table1[[#This Row],[Order Date]])</f>
        <v>6</v>
      </c>
      <c r="D4884" t="s">
        <v>509</v>
      </c>
      <c r="E4884" t="s">
        <v>164</v>
      </c>
      <c r="F4884" t="s">
        <v>11</v>
      </c>
      <c r="G4884" t="s">
        <v>16</v>
      </c>
      <c r="H4884" t="s">
        <v>2030</v>
      </c>
      <c r="I4884">
        <v>14.62</v>
      </c>
      <c r="J4884">
        <v>2</v>
      </c>
      <c r="K4884">
        <v>6.87</v>
      </c>
    </row>
    <row r="4885" spans="1:11" ht="16.5" x14ac:dyDescent="0.3">
      <c r="A4885" s="1">
        <v>42532</v>
      </c>
      <c r="B4885" s="5">
        <f>YEAR(Table1[[#This Row],[Order Date]])</f>
        <v>2016</v>
      </c>
      <c r="C4885" s="5">
        <f>MONTH(Table1[[#This Row],[Order Date]])</f>
        <v>6</v>
      </c>
      <c r="D4885" t="s">
        <v>509</v>
      </c>
      <c r="E4885" t="s">
        <v>164</v>
      </c>
      <c r="F4885" t="s">
        <v>11</v>
      </c>
      <c r="G4885" t="s">
        <v>20</v>
      </c>
      <c r="H4885" t="s">
        <v>189</v>
      </c>
      <c r="I4885">
        <v>53.98</v>
      </c>
      <c r="J4885">
        <v>14</v>
      </c>
      <c r="K4885">
        <v>17.54</v>
      </c>
    </row>
    <row r="4886" spans="1:11" ht="16.5" x14ac:dyDescent="0.3">
      <c r="A4886" s="1">
        <v>42532</v>
      </c>
      <c r="B4886" s="5">
        <f>YEAR(Table1[[#This Row],[Order Date]])</f>
        <v>2016</v>
      </c>
      <c r="C4886" s="5">
        <f>MONTH(Table1[[#This Row],[Order Date]])</f>
        <v>6</v>
      </c>
      <c r="D4886" t="s">
        <v>509</v>
      </c>
      <c r="E4886" t="s">
        <v>164</v>
      </c>
      <c r="F4886" t="s">
        <v>39</v>
      </c>
      <c r="G4886" t="s">
        <v>52</v>
      </c>
      <c r="H4886" t="s">
        <v>2081</v>
      </c>
      <c r="I4886">
        <v>389.97</v>
      </c>
      <c r="J4886">
        <v>3</v>
      </c>
      <c r="K4886">
        <v>132.59</v>
      </c>
    </row>
    <row r="4887" spans="1:11" ht="16.5" x14ac:dyDescent="0.3">
      <c r="A4887" s="1">
        <v>42532</v>
      </c>
      <c r="B4887" s="5">
        <f>YEAR(Table1[[#This Row],[Order Date]])</f>
        <v>2016</v>
      </c>
      <c r="C4887" s="5">
        <f>MONTH(Table1[[#This Row],[Order Date]])</f>
        <v>6</v>
      </c>
      <c r="D4887" t="s">
        <v>58</v>
      </c>
      <c r="E4887" t="s">
        <v>27</v>
      </c>
      <c r="F4887" t="s">
        <v>34</v>
      </c>
      <c r="G4887" t="s">
        <v>145</v>
      </c>
      <c r="H4887" t="s">
        <v>320</v>
      </c>
      <c r="I4887">
        <v>902.71</v>
      </c>
      <c r="J4887">
        <v>3</v>
      </c>
      <c r="K4887">
        <v>33.85</v>
      </c>
    </row>
    <row r="4888" spans="1:11" ht="16.5" x14ac:dyDescent="0.3">
      <c r="A4888" s="1">
        <v>42533</v>
      </c>
      <c r="B4888" s="5">
        <f>YEAR(Table1[[#This Row],[Order Date]])</f>
        <v>2016</v>
      </c>
      <c r="C4888" s="5">
        <f>MONTH(Table1[[#This Row],[Order Date]])</f>
        <v>6</v>
      </c>
      <c r="D4888" t="s">
        <v>2544</v>
      </c>
      <c r="E4888" t="s">
        <v>27</v>
      </c>
      <c r="F4888" t="s">
        <v>11</v>
      </c>
      <c r="G4888" t="s">
        <v>16</v>
      </c>
      <c r="H4888" t="s">
        <v>1040</v>
      </c>
      <c r="I4888">
        <v>14.62</v>
      </c>
      <c r="J4888">
        <v>2</v>
      </c>
      <c r="K4888">
        <v>6.87</v>
      </c>
    </row>
    <row r="4889" spans="1:11" ht="16.5" x14ac:dyDescent="0.3">
      <c r="A4889" s="1">
        <v>42533</v>
      </c>
      <c r="B4889" s="5">
        <f>YEAR(Table1[[#This Row],[Order Date]])</f>
        <v>2016</v>
      </c>
      <c r="C4889" s="5">
        <f>MONTH(Table1[[#This Row],[Order Date]])</f>
        <v>6</v>
      </c>
      <c r="D4889" t="s">
        <v>2124</v>
      </c>
      <c r="E4889" t="s">
        <v>488</v>
      </c>
      <c r="F4889" t="s">
        <v>11</v>
      </c>
      <c r="G4889" t="s">
        <v>92</v>
      </c>
      <c r="H4889" t="s">
        <v>711</v>
      </c>
      <c r="I4889">
        <v>208.16</v>
      </c>
      <c r="J4889">
        <v>1</v>
      </c>
      <c r="K4889">
        <v>56.2</v>
      </c>
    </row>
    <row r="4890" spans="1:11" ht="16.5" x14ac:dyDescent="0.3">
      <c r="A4890" s="1">
        <v>42533</v>
      </c>
      <c r="B4890" s="5">
        <f>YEAR(Table1[[#This Row],[Order Date]])</f>
        <v>2016</v>
      </c>
      <c r="C4890" s="5">
        <f>MONTH(Table1[[#This Row],[Order Date]])</f>
        <v>6</v>
      </c>
      <c r="D4890" t="s">
        <v>2124</v>
      </c>
      <c r="E4890" t="s">
        <v>488</v>
      </c>
      <c r="F4890" t="s">
        <v>11</v>
      </c>
      <c r="G4890" t="s">
        <v>20</v>
      </c>
      <c r="H4890" t="s">
        <v>1127</v>
      </c>
      <c r="I4890">
        <v>16.739999999999998</v>
      </c>
      <c r="J4890">
        <v>3</v>
      </c>
      <c r="K4890">
        <v>8.0399999999999991</v>
      </c>
    </row>
    <row r="4891" spans="1:11" ht="16.5" x14ac:dyDescent="0.3">
      <c r="A4891" s="1">
        <v>42533</v>
      </c>
      <c r="B4891" s="5">
        <f>YEAR(Table1[[#This Row],[Order Date]])</f>
        <v>2016</v>
      </c>
      <c r="C4891" s="5">
        <f>MONTH(Table1[[#This Row],[Order Date]])</f>
        <v>6</v>
      </c>
      <c r="D4891" t="s">
        <v>768</v>
      </c>
      <c r="E4891" t="s">
        <v>59</v>
      </c>
      <c r="F4891" t="s">
        <v>34</v>
      </c>
      <c r="G4891" t="s">
        <v>47</v>
      </c>
      <c r="H4891" t="s">
        <v>2185</v>
      </c>
      <c r="I4891">
        <v>47.04</v>
      </c>
      <c r="J4891">
        <v>3</v>
      </c>
      <c r="K4891">
        <v>18.350000000000001</v>
      </c>
    </row>
    <row r="4892" spans="1:11" ht="16.5" x14ac:dyDescent="0.3">
      <c r="A4892" s="1">
        <v>42533</v>
      </c>
      <c r="B4892" s="5">
        <f>YEAR(Table1[[#This Row],[Order Date]])</f>
        <v>2016</v>
      </c>
      <c r="C4892" s="5">
        <f>MONTH(Table1[[#This Row],[Order Date]])</f>
        <v>6</v>
      </c>
      <c r="D4892" t="s">
        <v>768</v>
      </c>
      <c r="E4892" t="s">
        <v>59</v>
      </c>
      <c r="F4892" t="s">
        <v>11</v>
      </c>
      <c r="G4892" t="s">
        <v>20</v>
      </c>
      <c r="H4892" t="s">
        <v>800</v>
      </c>
      <c r="I4892">
        <v>30.84</v>
      </c>
      <c r="J4892">
        <v>4</v>
      </c>
      <c r="K4892">
        <v>13.88</v>
      </c>
    </row>
    <row r="4893" spans="1:11" ht="16.5" x14ac:dyDescent="0.3">
      <c r="A4893" s="1">
        <v>42533</v>
      </c>
      <c r="B4893" s="5">
        <f>YEAR(Table1[[#This Row],[Order Date]])</f>
        <v>2016</v>
      </c>
      <c r="C4893" s="5">
        <f>MONTH(Table1[[#This Row],[Order Date]])</f>
        <v>6</v>
      </c>
      <c r="D4893" t="s">
        <v>768</v>
      </c>
      <c r="E4893" t="s">
        <v>59</v>
      </c>
      <c r="F4893" t="s">
        <v>11</v>
      </c>
      <c r="G4893" t="s">
        <v>18</v>
      </c>
      <c r="H4893" t="s">
        <v>1761</v>
      </c>
      <c r="I4893">
        <v>226.56</v>
      </c>
      <c r="J4893">
        <v>6</v>
      </c>
      <c r="K4893">
        <v>63.44</v>
      </c>
    </row>
    <row r="4894" spans="1:11" ht="16.5" x14ac:dyDescent="0.3">
      <c r="A4894" s="1">
        <v>42533</v>
      </c>
      <c r="B4894" s="5">
        <f>YEAR(Table1[[#This Row],[Order Date]])</f>
        <v>2016</v>
      </c>
      <c r="C4894" s="5">
        <f>MONTH(Table1[[#This Row],[Order Date]])</f>
        <v>6</v>
      </c>
      <c r="D4894" t="s">
        <v>768</v>
      </c>
      <c r="E4894" t="s">
        <v>59</v>
      </c>
      <c r="F4894" t="s">
        <v>11</v>
      </c>
      <c r="G4894" t="s">
        <v>63</v>
      </c>
      <c r="H4894" t="s">
        <v>1091</v>
      </c>
      <c r="I4894">
        <v>115.02</v>
      </c>
      <c r="J4894">
        <v>9</v>
      </c>
      <c r="K4894">
        <v>51.76</v>
      </c>
    </row>
    <row r="4895" spans="1:11" ht="16.5" x14ac:dyDescent="0.3">
      <c r="A4895" s="1">
        <v>42533</v>
      </c>
      <c r="B4895" s="5">
        <f>YEAR(Table1[[#This Row],[Order Date]])</f>
        <v>2016</v>
      </c>
      <c r="C4895" s="5">
        <f>MONTH(Table1[[#This Row],[Order Date]])</f>
        <v>6</v>
      </c>
      <c r="D4895" t="s">
        <v>768</v>
      </c>
      <c r="E4895" t="s">
        <v>59</v>
      </c>
      <c r="F4895" t="s">
        <v>39</v>
      </c>
      <c r="G4895" t="s">
        <v>40</v>
      </c>
      <c r="H4895" t="s">
        <v>2283</v>
      </c>
      <c r="I4895">
        <v>68.040000000000006</v>
      </c>
      <c r="J4895">
        <v>7</v>
      </c>
      <c r="K4895">
        <v>19.73</v>
      </c>
    </row>
    <row r="4896" spans="1:11" ht="16.5" x14ac:dyDescent="0.3">
      <c r="A4896" s="1">
        <v>42533</v>
      </c>
      <c r="B4896" s="5">
        <f>YEAR(Table1[[#This Row],[Order Date]])</f>
        <v>2016</v>
      </c>
      <c r="C4896" s="5">
        <f>MONTH(Table1[[#This Row],[Order Date]])</f>
        <v>6</v>
      </c>
      <c r="D4896" t="s">
        <v>2188</v>
      </c>
      <c r="E4896" t="s">
        <v>15</v>
      </c>
      <c r="F4896" t="s">
        <v>39</v>
      </c>
      <c r="G4896" t="s">
        <v>302</v>
      </c>
      <c r="H4896" t="s">
        <v>2545</v>
      </c>
      <c r="I4896">
        <v>1007.98</v>
      </c>
      <c r="J4896">
        <v>3</v>
      </c>
      <c r="K4896">
        <v>43.2</v>
      </c>
    </row>
    <row r="4897" spans="1:11" ht="16.5" x14ac:dyDescent="0.3">
      <c r="A4897" s="1">
        <v>42533</v>
      </c>
      <c r="B4897" s="5">
        <f>YEAR(Table1[[#This Row],[Order Date]])</f>
        <v>2016</v>
      </c>
      <c r="C4897" s="5">
        <f>MONTH(Table1[[#This Row],[Order Date]])</f>
        <v>6</v>
      </c>
      <c r="D4897" t="s">
        <v>2188</v>
      </c>
      <c r="E4897" t="s">
        <v>15</v>
      </c>
      <c r="F4897" t="s">
        <v>11</v>
      </c>
      <c r="G4897" t="s">
        <v>12</v>
      </c>
      <c r="H4897" t="s">
        <v>2220</v>
      </c>
      <c r="I4897">
        <v>313.49</v>
      </c>
      <c r="J4897">
        <v>7</v>
      </c>
      <c r="K4897">
        <v>113.64</v>
      </c>
    </row>
    <row r="4898" spans="1:11" ht="16.5" x14ac:dyDescent="0.3">
      <c r="A4898" s="1">
        <v>42533</v>
      </c>
      <c r="B4898" s="5">
        <f>YEAR(Table1[[#This Row],[Order Date]])</f>
        <v>2016</v>
      </c>
      <c r="C4898" s="5">
        <f>MONTH(Table1[[#This Row],[Order Date]])</f>
        <v>6</v>
      </c>
      <c r="D4898" t="s">
        <v>1140</v>
      </c>
      <c r="E4898" t="s">
        <v>15</v>
      </c>
      <c r="F4898" t="s">
        <v>11</v>
      </c>
      <c r="G4898" t="s">
        <v>12</v>
      </c>
      <c r="H4898" t="s">
        <v>1179</v>
      </c>
      <c r="I4898">
        <v>23.12</v>
      </c>
      <c r="J4898">
        <v>5</v>
      </c>
      <c r="K4898">
        <v>8.3800000000000008</v>
      </c>
    </row>
    <row r="4899" spans="1:11" ht="16.5" x14ac:dyDescent="0.3">
      <c r="A4899" s="1">
        <v>42533</v>
      </c>
      <c r="B4899" s="5">
        <f>YEAR(Table1[[#This Row],[Order Date]])</f>
        <v>2016</v>
      </c>
      <c r="C4899" s="5">
        <f>MONTH(Table1[[#This Row],[Order Date]])</f>
        <v>6</v>
      </c>
      <c r="D4899" t="s">
        <v>2318</v>
      </c>
      <c r="E4899" t="s">
        <v>149</v>
      </c>
      <c r="F4899" t="s">
        <v>11</v>
      </c>
      <c r="G4899" t="s">
        <v>12</v>
      </c>
      <c r="H4899" t="s">
        <v>2546</v>
      </c>
      <c r="I4899">
        <v>92.94</v>
      </c>
      <c r="J4899">
        <v>3</v>
      </c>
      <c r="K4899">
        <v>41.82</v>
      </c>
    </row>
    <row r="4900" spans="1:11" ht="16.5" x14ac:dyDescent="0.3">
      <c r="A4900" s="1">
        <v>42533</v>
      </c>
      <c r="B4900" s="5">
        <f>YEAR(Table1[[#This Row],[Order Date]])</f>
        <v>2016</v>
      </c>
      <c r="C4900" s="5">
        <f>MONTH(Table1[[#This Row],[Order Date]])</f>
        <v>6</v>
      </c>
      <c r="D4900" t="s">
        <v>2318</v>
      </c>
      <c r="E4900" t="s">
        <v>149</v>
      </c>
      <c r="F4900" t="s">
        <v>11</v>
      </c>
      <c r="G4900" t="s">
        <v>92</v>
      </c>
      <c r="H4900" t="s">
        <v>1754</v>
      </c>
      <c r="I4900">
        <v>52.56</v>
      </c>
      <c r="J4900">
        <v>3</v>
      </c>
      <c r="K4900">
        <v>18.399999999999999</v>
      </c>
    </row>
    <row r="4901" spans="1:11" ht="16.5" x14ac:dyDescent="0.3">
      <c r="A4901" s="1">
        <v>42533</v>
      </c>
      <c r="B4901" s="5">
        <f>YEAR(Table1[[#This Row],[Order Date]])</f>
        <v>2016</v>
      </c>
      <c r="C4901" s="5">
        <f>MONTH(Table1[[#This Row],[Order Date]])</f>
        <v>6</v>
      </c>
      <c r="D4901" t="s">
        <v>1287</v>
      </c>
      <c r="E4901" t="s">
        <v>27</v>
      </c>
      <c r="F4901" t="s">
        <v>11</v>
      </c>
      <c r="G4901" t="s">
        <v>12</v>
      </c>
      <c r="H4901" t="s">
        <v>2546</v>
      </c>
      <c r="I4901">
        <v>185.88</v>
      </c>
      <c r="J4901">
        <v>6</v>
      </c>
      <c r="K4901">
        <v>83.65</v>
      </c>
    </row>
    <row r="4902" spans="1:11" ht="16.5" x14ac:dyDescent="0.3">
      <c r="A4902" s="1">
        <v>42533</v>
      </c>
      <c r="B4902" s="5">
        <f>YEAR(Table1[[#This Row],[Order Date]])</f>
        <v>2016</v>
      </c>
      <c r="C4902" s="5">
        <f>MONTH(Table1[[#This Row],[Order Date]])</f>
        <v>6</v>
      </c>
      <c r="D4902" t="s">
        <v>1287</v>
      </c>
      <c r="E4902" t="s">
        <v>27</v>
      </c>
      <c r="F4902" t="s">
        <v>11</v>
      </c>
      <c r="G4902" t="s">
        <v>12</v>
      </c>
      <c r="H4902" t="s">
        <v>2169</v>
      </c>
      <c r="I4902">
        <v>12.96</v>
      </c>
      <c r="J4902">
        <v>2</v>
      </c>
      <c r="K4902">
        <v>6.22</v>
      </c>
    </row>
    <row r="4903" spans="1:11" ht="16.5" x14ac:dyDescent="0.3">
      <c r="A4903" s="1">
        <v>42533</v>
      </c>
      <c r="B4903" s="5">
        <f>YEAR(Table1[[#This Row],[Order Date]])</f>
        <v>2016</v>
      </c>
      <c r="C4903" s="5">
        <f>MONTH(Table1[[#This Row],[Order Date]])</f>
        <v>6</v>
      </c>
      <c r="D4903" t="s">
        <v>951</v>
      </c>
      <c r="E4903" t="s">
        <v>10</v>
      </c>
      <c r="F4903" t="s">
        <v>11</v>
      </c>
      <c r="G4903" t="s">
        <v>92</v>
      </c>
      <c r="H4903" t="s">
        <v>1640</v>
      </c>
      <c r="I4903">
        <v>64.38</v>
      </c>
      <c r="J4903">
        <v>4</v>
      </c>
      <c r="K4903">
        <v>-160.96</v>
      </c>
    </row>
    <row r="4904" spans="1:11" ht="16.5" x14ac:dyDescent="0.3">
      <c r="A4904" s="1">
        <v>42533</v>
      </c>
      <c r="B4904" s="5">
        <f>YEAR(Table1[[#This Row],[Order Date]])</f>
        <v>2016</v>
      </c>
      <c r="C4904" s="5">
        <f>MONTH(Table1[[#This Row],[Order Date]])</f>
        <v>6</v>
      </c>
      <c r="D4904" t="s">
        <v>951</v>
      </c>
      <c r="E4904" t="s">
        <v>10</v>
      </c>
      <c r="F4904" t="s">
        <v>34</v>
      </c>
      <c r="G4904" t="s">
        <v>47</v>
      </c>
      <c r="H4904" t="s">
        <v>591</v>
      </c>
      <c r="I4904">
        <v>6.98</v>
      </c>
      <c r="J4904">
        <v>2</v>
      </c>
      <c r="K4904">
        <v>-4.54</v>
      </c>
    </row>
    <row r="4905" spans="1:11" ht="16.5" x14ac:dyDescent="0.3">
      <c r="A4905" s="1">
        <v>42533</v>
      </c>
      <c r="B4905" s="5">
        <f>YEAR(Table1[[#This Row],[Order Date]])</f>
        <v>2016</v>
      </c>
      <c r="C4905" s="5">
        <f>MONTH(Table1[[#This Row],[Order Date]])</f>
        <v>6</v>
      </c>
      <c r="D4905" t="s">
        <v>951</v>
      </c>
      <c r="E4905" t="s">
        <v>10</v>
      </c>
      <c r="F4905" t="s">
        <v>11</v>
      </c>
      <c r="G4905" t="s">
        <v>24</v>
      </c>
      <c r="H4905" t="s">
        <v>841</v>
      </c>
      <c r="I4905">
        <v>11.26</v>
      </c>
      <c r="J4905">
        <v>8</v>
      </c>
      <c r="K4905">
        <v>3.94</v>
      </c>
    </row>
    <row r="4906" spans="1:11" ht="16.5" x14ac:dyDescent="0.3">
      <c r="A4906" s="1">
        <v>42533</v>
      </c>
      <c r="B4906" s="5">
        <f>YEAR(Table1[[#This Row],[Order Date]])</f>
        <v>2016</v>
      </c>
      <c r="C4906" s="5">
        <f>MONTH(Table1[[#This Row],[Order Date]])</f>
        <v>6</v>
      </c>
      <c r="D4906" t="s">
        <v>951</v>
      </c>
      <c r="E4906" t="s">
        <v>10</v>
      </c>
      <c r="F4906" t="s">
        <v>11</v>
      </c>
      <c r="G4906" t="s">
        <v>12</v>
      </c>
      <c r="H4906" t="s">
        <v>2547</v>
      </c>
      <c r="I4906">
        <v>15.55</v>
      </c>
      <c r="J4906">
        <v>3</v>
      </c>
      <c r="K4906">
        <v>5.64</v>
      </c>
    </row>
    <row r="4907" spans="1:11" ht="16.5" x14ac:dyDescent="0.3">
      <c r="A4907" s="1">
        <v>42533</v>
      </c>
      <c r="B4907" s="5">
        <f>YEAR(Table1[[#This Row],[Order Date]])</f>
        <v>2016</v>
      </c>
      <c r="C4907" s="5">
        <f>MONTH(Table1[[#This Row],[Order Date]])</f>
        <v>6</v>
      </c>
      <c r="D4907" t="s">
        <v>951</v>
      </c>
      <c r="E4907" t="s">
        <v>10</v>
      </c>
      <c r="F4907" t="s">
        <v>34</v>
      </c>
      <c r="G4907" t="s">
        <v>35</v>
      </c>
      <c r="H4907" t="s">
        <v>1454</v>
      </c>
      <c r="I4907">
        <v>379.37</v>
      </c>
      <c r="J4907">
        <v>2</v>
      </c>
      <c r="K4907">
        <v>-119.23</v>
      </c>
    </row>
    <row r="4908" spans="1:11" ht="16.5" x14ac:dyDescent="0.3">
      <c r="A4908" s="1">
        <v>42533</v>
      </c>
      <c r="B4908" s="5">
        <f>YEAR(Table1[[#This Row],[Order Date]])</f>
        <v>2016</v>
      </c>
      <c r="C4908" s="5">
        <f>MONTH(Table1[[#This Row],[Order Date]])</f>
        <v>6</v>
      </c>
      <c r="D4908" t="s">
        <v>951</v>
      </c>
      <c r="E4908" t="s">
        <v>10</v>
      </c>
      <c r="F4908" t="s">
        <v>11</v>
      </c>
      <c r="G4908" t="s">
        <v>18</v>
      </c>
      <c r="H4908" t="s">
        <v>299</v>
      </c>
      <c r="I4908">
        <v>67.540000000000006</v>
      </c>
      <c r="J4908">
        <v>9</v>
      </c>
      <c r="K4908">
        <v>6.75</v>
      </c>
    </row>
    <row r="4909" spans="1:11" ht="16.5" x14ac:dyDescent="0.3">
      <c r="A4909" s="1">
        <v>42533</v>
      </c>
      <c r="B4909" s="5">
        <f>YEAR(Table1[[#This Row],[Order Date]])</f>
        <v>2016</v>
      </c>
      <c r="C4909" s="5">
        <f>MONTH(Table1[[#This Row],[Order Date]])</f>
        <v>6</v>
      </c>
      <c r="D4909" t="s">
        <v>951</v>
      </c>
      <c r="E4909" t="s">
        <v>10</v>
      </c>
      <c r="F4909" t="s">
        <v>11</v>
      </c>
      <c r="G4909" t="s">
        <v>20</v>
      </c>
      <c r="H4909" t="s">
        <v>575</v>
      </c>
      <c r="I4909">
        <v>1.52</v>
      </c>
      <c r="J4909">
        <v>2</v>
      </c>
      <c r="K4909">
        <v>-2.67</v>
      </c>
    </row>
    <row r="4910" spans="1:11" ht="16.5" x14ac:dyDescent="0.3">
      <c r="A4910" s="1">
        <v>42534</v>
      </c>
      <c r="B4910" s="5">
        <f>YEAR(Table1[[#This Row],[Order Date]])</f>
        <v>2016</v>
      </c>
      <c r="C4910" s="5">
        <f>MONTH(Table1[[#This Row],[Order Date]])</f>
        <v>6</v>
      </c>
      <c r="D4910" t="s">
        <v>343</v>
      </c>
      <c r="E4910" t="s">
        <v>110</v>
      </c>
      <c r="F4910" t="s">
        <v>39</v>
      </c>
      <c r="G4910" t="s">
        <v>40</v>
      </c>
      <c r="H4910" t="s">
        <v>375</v>
      </c>
      <c r="I4910">
        <v>377.97</v>
      </c>
      <c r="J4910">
        <v>3</v>
      </c>
      <c r="K4910">
        <v>94.49</v>
      </c>
    </row>
    <row r="4911" spans="1:11" ht="16.5" x14ac:dyDescent="0.3">
      <c r="A4911" s="1">
        <v>42534</v>
      </c>
      <c r="B4911" s="5">
        <f>YEAR(Table1[[#This Row],[Order Date]])</f>
        <v>2016</v>
      </c>
      <c r="C4911" s="5">
        <f>MONTH(Table1[[#This Row],[Order Date]])</f>
        <v>6</v>
      </c>
      <c r="D4911" t="s">
        <v>1067</v>
      </c>
      <c r="E4911" t="s">
        <v>1283</v>
      </c>
      <c r="F4911" t="s">
        <v>11</v>
      </c>
      <c r="G4911" t="s">
        <v>16</v>
      </c>
      <c r="H4911" t="s">
        <v>1297</v>
      </c>
      <c r="I4911">
        <v>18.899999999999999</v>
      </c>
      <c r="J4911">
        <v>3</v>
      </c>
      <c r="K4911">
        <v>8.69</v>
      </c>
    </row>
    <row r="4912" spans="1:11" ht="16.5" x14ac:dyDescent="0.3">
      <c r="A4912" s="1">
        <v>42534</v>
      </c>
      <c r="B4912" s="5">
        <f>YEAR(Table1[[#This Row],[Order Date]])</f>
        <v>2016</v>
      </c>
      <c r="C4912" s="5">
        <f>MONTH(Table1[[#This Row],[Order Date]])</f>
        <v>6</v>
      </c>
      <c r="D4912" t="s">
        <v>709</v>
      </c>
      <c r="E4912" t="s">
        <v>149</v>
      </c>
      <c r="F4912" t="s">
        <v>11</v>
      </c>
      <c r="G4912" t="s">
        <v>20</v>
      </c>
      <c r="H4912" t="s">
        <v>1123</v>
      </c>
      <c r="I4912">
        <v>33.57</v>
      </c>
      <c r="J4912">
        <v>2</v>
      </c>
      <c r="K4912">
        <v>11.75</v>
      </c>
    </row>
    <row r="4913" spans="1:11" ht="16.5" x14ac:dyDescent="0.3">
      <c r="A4913" s="1">
        <v>42535</v>
      </c>
      <c r="B4913" s="5">
        <f>YEAR(Table1[[#This Row],[Order Date]])</f>
        <v>2016</v>
      </c>
      <c r="C4913" s="5">
        <f>MONTH(Table1[[#This Row],[Order Date]])</f>
        <v>6</v>
      </c>
      <c r="D4913" t="s">
        <v>947</v>
      </c>
      <c r="E4913" t="s">
        <v>27</v>
      </c>
      <c r="F4913" t="s">
        <v>11</v>
      </c>
      <c r="G4913" t="s">
        <v>24</v>
      </c>
      <c r="H4913" t="s">
        <v>2390</v>
      </c>
      <c r="I4913">
        <v>7.04</v>
      </c>
      <c r="J4913">
        <v>4</v>
      </c>
      <c r="K4913">
        <v>2.04</v>
      </c>
    </row>
    <row r="4914" spans="1:11" ht="16.5" x14ac:dyDescent="0.3">
      <c r="A4914" s="1">
        <v>42535</v>
      </c>
      <c r="B4914" s="5">
        <f>YEAR(Table1[[#This Row],[Order Date]])</f>
        <v>2016</v>
      </c>
      <c r="C4914" s="5">
        <f>MONTH(Table1[[#This Row],[Order Date]])</f>
        <v>6</v>
      </c>
      <c r="D4914" t="s">
        <v>947</v>
      </c>
      <c r="E4914" t="s">
        <v>27</v>
      </c>
      <c r="F4914" t="s">
        <v>34</v>
      </c>
      <c r="G4914" t="s">
        <v>47</v>
      </c>
      <c r="H4914" t="s">
        <v>2493</v>
      </c>
      <c r="I4914">
        <v>8.73</v>
      </c>
      <c r="J4914">
        <v>3</v>
      </c>
      <c r="K4914">
        <v>4.0999999999999996</v>
      </c>
    </row>
    <row r="4915" spans="1:11" ht="16.5" x14ac:dyDescent="0.3">
      <c r="A4915" s="1">
        <v>42535</v>
      </c>
      <c r="B4915" s="5">
        <f>YEAR(Table1[[#This Row],[Order Date]])</f>
        <v>2016</v>
      </c>
      <c r="C4915" s="5">
        <f>MONTH(Table1[[#This Row],[Order Date]])</f>
        <v>6</v>
      </c>
      <c r="D4915" t="s">
        <v>947</v>
      </c>
      <c r="E4915" t="s">
        <v>27</v>
      </c>
      <c r="F4915" t="s">
        <v>39</v>
      </c>
      <c r="G4915" t="s">
        <v>52</v>
      </c>
      <c r="H4915" t="s">
        <v>656</v>
      </c>
      <c r="I4915">
        <v>29.29</v>
      </c>
      <c r="J4915">
        <v>1</v>
      </c>
      <c r="K4915">
        <v>9.67</v>
      </c>
    </row>
    <row r="4916" spans="1:11" ht="16.5" x14ac:dyDescent="0.3">
      <c r="A4916" s="1">
        <v>42535</v>
      </c>
      <c r="B4916" s="5">
        <f>YEAR(Table1[[#This Row],[Order Date]])</f>
        <v>2016</v>
      </c>
      <c r="C4916" s="5">
        <f>MONTH(Table1[[#This Row],[Order Date]])</f>
        <v>6</v>
      </c>
      <c r="D4916" t="s">
        <v>947</v>
      </c>
      <c r="E4916" t="s">
        <v>27</v>
      </c>
      <c r="F4916" t="s">
        <v>11</v>
      </c>
      <c r="G4916" t="s">
        <v>24</v>
      </c>
      <c r="H4916" t="s">
        <v>2192</v>
      </c>
      <c r="I4916">
        <v>8.64</v>
      </c>
      <c r="J4916">
        <v>3</v>
      </c>
      <c r="K4916">
        <v>2.5099999999999998</v>
      </c>
    </row>
    <row r="4917" spans="1:11" ht="16.5" x14ac:dyDescent="0.3">
      <c r="A4917" s="1">
        <v>42535</v>
      </c>
      <c r="B4917" s="5">
        <f>YEAR(Table1[[#This Row],[Order Date]])</f>
        <v>2016</v>
      </c>
      <c r="C4917" s="5">
        <f>MONTH(Table1[[#This Row],[Order Date]])</f>
        <v>6</v>
      </c>
      <c r="D4917" t="s">
        <v>576</v>
      </c>
      <c r="E4917" t="s">
        <v>27</v>
      </c>
      <c r="F4917" t="s">
        <v>34</v>
      </c>
      <c r="G4917" t="s">
        <v>74</v>
      </c>
      <c r="H4917" t="s">
        <v>342</v>
      </c>
      <c r="I4917">
        <v>599.16999999999996</v>
      </c>
      <c r="J4917">
        <v>5</v>
      </c>
      <c r="K4917">
        <v>35.25</v>
      </c>
    </row>
    <row r="4918" spans="1:11" ht="16.5" x14ac:dyDescent="0.3">
      <c r="A4918" s="1">
        <v>42535</v>
      </c>
      <c r="B4918" s="5">
        <f>YEAR(Table1[[#This Row],[Order Date]])</f>
        <v>2016</v>
      </c>
      <c r="C4918" s="5">
        <f>MONTH(Table1[[#This Row],[Order Date]])</f>
        <v>6</v>
      </c>
      <c r="D4918" t="s">
        <v>922</v>
      </c>
      <c r="E4918" t="s">
        <v>27</v>
      </c>
      <c r="F4918" t="s">
        <v>34</v>
      </c>
      <c r="G4918" t="s">
        <v>145</v>
      </c>
      <c r="H4918" t="s">
        <v>2543</v>
      </c>
      <c r="I4918">
        <v>1293.49</v>
      </c>
      <c r="J4918">
        <v>7</v>
      </c>
      <c r="K4918">
        <v>80.84</v>
      </c>
    </row>
    <row r="4919" spans="1:11" ht="16.5" x14ac:dyDescent="0.3">
      <c r="A4919" s="1">
        <v>42535</v>
      </c>
      <c r="B4919" s="5">
        <f>YEAR(Table1[[#This Row],[Order Date]])</f>
        <v>2016</v>
      </c>
      <c r="C4919" s="5">
        <f>MONTH(Table1[[#This Row],[Order Date]])</f>
        <v>6</v>
      </c>
      <c r="D4919" t="s">
        <v>2548</v>
      </c>
      <c r="E4919" t="s">
        <v>23</v>
      </c>
      <c r="F4919" t="s">
        <v>34</v>
      </c>
      <c r="G4919" t="s">
        <v>145</v>
      </c>
      <c r="H4919" t="s">
        <v>2511</v>
      </c>
      <c r="I4919">
        <v>337.18</v>
      </c>
      <c r="J4919">
        <v>2</v>
      </c>
      <c r="K4919">
        <v>-118.01</v>
      </c>
    </row>
    <row r="4920" spans="1:11" ht="16.5" x14ac:dyDescent="0.3">
      <c r="A4920" s="1">
        <v>42535</v>
      </c>
      <c r="B4920" s="5">
        <f>YEAR(Table1[[#This Row],[Order Date]])</f>
        <v>2016</v>
      </c>
      <c r="C4920" s="5">
        <f>MONTH(Table1[[#This Row],[Order Date]])</f>
        <v>6</v>
      </c>
      <c r="D4920" t="s">
        <v>372</v>
      </c>
      <c r="E4920" t="s">
        <v>123</v>
      </c>
      <c r="F4920" t="s">
        <v>11</v>
      </c>
      <c r="G4920" t="s">
        <v>20</v>
      </c>
      <c r="H4920" t="s">
        <v>2075</v>
      </c>
      <c r="I4920">
        <v>39.94</v>
      </c>
      <c r="J4920">
        <v>4</v>
      </c>
      <c r="K4920">
        <v>-26.62</v>
      </c>
    </row>
    <row r="4921" spans="1:11" ht="16.5" x14ac:dyDescent="0.3">
      <c r="A4921" s="1">
        <v>42535</v>
      </c>
      <c r="B4921" s="5">
        <f>YEAR(Table1[[#This Row],[Order Date]])</f>
        <v>2016</v>
      </c>
      <c r="C4921" s="5">
        <f>MONTH(Table1[[#This Row],[Order Date]])</f>
        <v>6</v>
      </c>
      <c r="D4921" t="s">
        <v>372</v>
      </c>
      <c r="E4921" t="s">
        <v>123</v>
      </c>
      <c r="F4921" t="s">
        <v>39</v>
      </c>
      <c r="G4921" t="s">
        <v>52</v>
      </c>
      <c r="H4921" t="s">
        <v>2288</v>
      </c>
      <c r="I4921">
        <v>18.46</v>
      </c>
      <c r="J4921">
        <v>2</v>
      </c>
      <c r="K4921">
        <v>2.31</v>
      </c>
    </row>
    <row r="4922" spans="1:11" ht="16.5" x14ac:dyDescent="0.3">
      <c r="A4922" s="1">
        <v>42535</v>
      </c>
      <c r="B4922" s="5">
        <f>YEAR(Table1[[#This Row],[Order Date]])</f>
        <v>2016</v>
      </c>
      <c r="C4922" s="5">
        <f>MONTH(Table1[[#This Row],[Order Date]])</f>
        <v>6</v>
      </c>
      <c r="D4922" t="s">
        <v>891</v>
      </c>
      <c r="E4922" t="s">
        <v>164</v>
      </c>
      <c r="F4922" t="s">
        <v>34</v>
      </c>
      <c r="G4922" t="s">
        <v>145</v>
      </c>
      <c r="H4922" t="s">
        <v>1774</v>
      </c>
      <c r="I4922">
        <v>1115.17</v>
      </c>
      <c r="J4922">
        <v>7</v>
      </c>
      <c r="K4922">
        <v>334.55</v>
      </c>
    </row>
    <row r="4923" spans="1:11" ht="16.5" x14ac:dyDescent="0.3">
      <c r="A4923" s="1">
        <v>42536</v>
      </c>
      <c r="B4923" s="5">
        <f>YEAR(Table1[[#This Row],[Order Date]])</f>
        <v>2016</v>
      </c>
      <c r="C4923" s="5">
        <f>MONTH(Table1[[#This Row],[Order Date]])</f>
        <v>6</v>
      </c>
      <c r="D4923" t="s">
        <v>1475</v>
      </c>
      <c r="E4923" t="s">
        <v>10</v>
      </c>
      <c r="F4923" t="s">
        <v>11</v>
      </c>
      <c r="G4923" t="s">
        <v>12</v>
      </c>
      <c r="H4923" t="s">
        <v>2032</v>
      </c>
      <c r="I4923">
        <v>173.49</v>
      </c>
      <c r="J4923">
        <v>7</v>
      </c>
      <c r="K4923">
        <v>54.22</v>
      </c>
    </row>
    <row r="4924" spans="1:11" ht="16.5" x14ac:dyDescent="0.3">
      <c r="A4924" s="1">
        <v>42537</v>
      </c>
      <c r="B4924" s="5">
        <f>YEAR(Table1[[#This Row],[Order Date]])</f>
        <v>2016</v>
      </c>
      <c r="C4924" s="5">
        <f>MONTH(Table1[[#This Row],[Order Date]])</f>
        <v>6</v>
      </c>
      <c r="D4924" t="s">
        <v>2094</v>
      </c>
      <c r="E4924" t="s">
        <v>27</v>
      </c>
      <c r="F4924" t="s">
        <v>11</v>
      </c>
      <c r="G4924" t="s">
        <v>12</v>
      </c>
      <c r="H4924" t="s">
        <v>1608</v>
      </c>
      <c r="I4924">
        <v>46.35</v>
      </c>
      <c r="J4924">
        <v>5</v>
      </c>
      <c r="K4924">
        <v>21.78</v>
      </c>
    </row>
    <row r="4925" spans="1:11" ht="16.5" x14ac:dyDescent="0.3">
      <c r="A4925" s="1">
        <v>42537</v>
      </c>
      <c r="B4925" s="5">
        <f>YEAR(Table1[[#This Row],[Order Date]])</f>
        <v>2016</v>
      </c>
      <c r="C4925" s="5">
        <f>MONTH(Table1[[#This Row],[Order Date]])</f>
        <v>6</v>
      </c>
      <c r="D4925" t="s">
        <v>1877</v>
      </c>
      <c r="E4925" t="s">
        <v>120</v>
      </c>
      <c r="F4925" t="s">
        <v>39</v>
      </c>
      <c r="G4925" t="s">
        <v>302</v>
      </c>
      <c r="H4925" t="s">
        <v>2549</v>
      </c>
      <c r="I4925">
        <v>91.48</v>
      </c>
      <c r="J4925">
        <v>1</v>
      </c>
      <c r="K4925">
        <v>-1.83</v>
      </c>
    </row>
    <row r="4926" spans="1:11" ht="16.5" x14ac:dyDescent="0.3">
      <c r="A4926" s="1">
        <v>42537</v>
      </c>
      <c r="B4926" s="5">
        <f>YEAR(Table1[[#This Row],[Order Date]])</f>
        <v>2016</v>
      </c>
      <c r="C4926" s="5">
        <f>MONTH(Table1[[#This Row],[Order Date]])</f>
        <v>6</v>
      </c>
      <c r="D4926" t="s">
        <v>1937</v>
      </c>
      <c r="E4926" t="s">
        <v>59</v>
      </c>
      <c r="F4926" t="s">
        <v>11</v>
      </c>
      <c r="G4926" t="s">
        <v>16</v>
      </c>
      <c r="H4926" t="s">
        <v>447</v>
      </c>
      <c r="I4926">
        <v>9.4499999999999993</v>
      </c>
      <c r="J4926">
        <v>3</v>
      </c>
      <c r="K4926">
        <v>4.54</v>
      </c>
    </row>
    <row r="4927" spans="1:11" ht="16.5" x14ac:dyDescent="0.3">
      <c r="A4927" s="1">
        <v>42538</v>
      </c>
      <c r="B4927" s="5">
        <f>YEAR(Table1[[#This Row],[Order Date]])</f>
        <v>2016</v>
      </c>
      <c r="C4927" s="5">
        <f>MONTH(Table1[[#This Row],[Order Date]])</f>
        <v>6</v>
      </c>
      <c r="D4927" t="s">
        <v>2550</v>
      </c>
      <c r="E4927" t="s">
        <v>149</v>
      </c>
      <c r="F4927" t="s">
        <v>11</v>
      </c>
      <c r="G4927" t="s">
        <v>18</v>
      </c>
      <c r="H4927" t="s">
        <v>2338</v>
      </c>
      <c r="I4927">
        <v>208.56</v>
      </c>
      <c r="J4927">
        <v>6</v>
      </c>
      <c r="K4927">
        <v>52.14</v>
      </c>
    </row>
    <row r="4928" spans="1:11" ht="16.5" x14ac:dyDescent="0.3">
      <c r="A4928" s="1">
        <v>42538</v>
      </c>
      <c r="B4928" s="5">
        <f>YEAR(Table1[[#This Row],[Order Date]])</f>
        <v>2016</v>
      </c>
      <c r="C4928" s="5">
        <f>MONTH(Table1[[#This Row],[Order Date]])</f>
        <v>6</v>
      </c>
      <c r="D4928" t="s">
        <v>2550</v>
      </c>
      <c r="E4928" t="s">
        <v>149</v>
      </c>
      <c r="F4928" t="s">
        <v>11</v>
      </c>
      <c r="G4928" t="s">
        <v>12</v>
      </c>
      <c r="H4928" t="s">
        <v>549</v>
      </c>
      <c r="I4928">
        <v>32.4</v>
      </c>
      <c r="J4928">
        <v>5</v>
      </c>
      <c r="K4928">
        <v>15.55</v>
      </c>
    </row>
    <row r="4929" spans="1:11" ht="16.5" x14ac:dyDescent="0.3">
      <c r="A4929" s="1">
        <v>42538</v>
      </c>
      <c r="B4929" s="5">
        <f>YEAR(Table1[[#This Row],[Order Date]])</f>
        <v>2016</v>
      </c>
      <c r="C4929" s="5">
        <f>MONTH(Table1[[#This Row],[Order Date]])</f>
        <v>6</v>
      </c>
      <c r="D4929" t="s">
        <v>2550</v>
      </c>
      <c r="E4929" t="s">
        <v>149</v>
      </c>
      <c r="F4929" t="s">
        <v>34</v>
      </c>
      <c r="G4929" t="s">
        <v>35</v>
      </c>
      <c r="H4929" t="s">
        <v>2025</v>
      </c>
      <c r="I4929">
        <v>319.41000000000003</v>
      </c>
      <c r="J4929">
        <v>5</v>
      </c>
      <c r="K4929">
        <v>7.1</v>
      </c>
    </row>
    <row r="4930" spans="1:11" ht="16.5" x14ac:dyDescent="0.3">
      <c r="A4930" s="1">
        <v>42538</v>
      </c>
      <c r="B4930" s="5">
        <f>YEAR(Table1[[#This Row],[Order Date]])</f>
        <v>2016</v>
      </c>
      <c r="C4930" s="5">
        <f>MONTH(Table1[[#This Row],[Order Date]])</f>
        <v>6</v>
      </c>
      <c r="D4930" t="s">
        <v>2550</v>
      </c>
      <c r="E4930" t="s">
        <v>149</v>
      </c>
      <c r="F4930" t="s">
        <v>11</v>
      </c>
      <c r="G4930" t="s">
        <v>12</v>
      </c>
      <c r="H4930" t="s">
        <v>240</v>
      </c>
      <c r="I4930">
        <v>14.56</v>
      </c>
      <c r="J4930">
        <v>2</v>
      </c>
      <c r="K4930">
        <v>6.99</v>
      </c>
    </row>
    <row r="4931" spans="1:11" ht="16.5" x14ac:dyDescent="0.3">
      <c r="A4931" s="1">
        <v>42538</v>
      </c>
      <c r="B4931" s="5">
        <f>YEAR(Table1[[#This Row],[Order Date]])</f>
        <v>2016</v>
      </c>
      <c r="C4931" s="5">
        <f>MONTH(Table1[[#This Row],[Order Date]])</f>
        <v>6</v>
      </c>
      <c r="D4931" t="s">
        <v>2550</v>
      </c>
      <c r="E4931" t="s">
        <v>149</v>
      </c>
      <c r="F4931" t="s">
        <v>39</v>
      </c>
      <c r="G4931" t="s">
        <v>52</v>
      </c>
      <c r="H4931" t="s">
        <v>1011</v>
      </c>
      <c r="I4931">
        <v>30</v>
      </c>
      <c r="J4931">
        <v>2</v>
      </c>
      <c r="K4931">
        <v>3.3</v>
      </c>
    </row>
    <row r="4932" spans="1:11" ht="16.5" x14ac:dyDescent="0.3">
      <c r="A4932" s="1">
        <v>42538</v>
      </c>
      <c r="B4932" s="5">
        <f>YEAR(Table1[[#This Row],[Order Date]])</f>
        <v>2016</v>
      </c>
      <c r="C4932" s="5">
        <f>MONTH(Table1[[#This Row],[Order Date]])</f>
        <v>6</v>
      </c>
      <c r="D4932" t="s">
        <v>2550</v>
      </c>
      <c r="E4932" t="s">
        <v>149</v>
      </c>
      <c r="F4932" t="s">
        <v>11</v>
      </c>
      <c r="G4932" t="s">
        <v>20</v>
      </c>
      <c r="H4932" t="s">
        <v>1503</v>
      </c>
      <c r="I4932">
        <v>48.48</v>
      </c>
      <c r="J4932">
        <v>4</v>
      </c>
      <c r="K4932">
        <v>16.36</v>
      </c>
    </row>
    <row r="4933" spans="1:11" ht="16.5" x14ac:dyDescent="0.3">
      <c r="A4933" s="1">
        <v>42538</v>
      </c>
      <c r="B4933" s="5">
        <f>YEAR(Table1[[#This Row],[Order Date]])</f>
        <v>2016</v>
      </c>
      <c r="C4933" s="5">
        <f>MONTH(Table1[[#This Row],[Order Date]])</f>
        <v>6</v>
      </c>
      <c r="D4933" t="s">
        <v>2550</v>
      </c>
      <c r="E4933" t="s">
        <v>149</v>
      </c>
      <c r="F4933" t="s">
        <v>11</v>
      </c>
      <c r="G4933" t="s">
        <v>24</v>
      </c>
      <c r="H4933" t="s">
        <v>541</v>
      </c>
      <c r="I4933">
        <v>1.68</v>
      </c>
      <c r="J4933">
        <v>1</v>
      </c>
      <c r="K4933">
        <v>0.84</v>
      </c>
    </row>
    <row r="4934" spans="1:11" ht="16.5" x14ac:dyDescent="0.3">
      <c r="A4934" s="1">
        <v>42538</v>
      </c>
      <c r="B4934" s="5">
        <f>YEAR(Table1[[#This Row],[Order Date]])</f>
        <v>2016</v>
      </c>
      <c r="C4934" s="5">
        <f>MONTH(Table1[[#This Row],[Order Date]])</f>
        <v>6</v>
      </c>
      <c r="D4934" t="s">
        <v>1485</v>
      </c>
      <c r="E4934" t="s">
        <v>27</v>
      </c>
      <c r="F4934" t="s">
        <v>11</v>
      </c>
      <c r="G4934" t="s">
        <v>12</v>
      </c>
      <c r="H4934" t="s">
        <v>1057</v>
      </c>
      <c r="I4934">
        <v>111.96</v>
      </c>
      <c r="J4934">
        <v>2</v>
      </c>
      <c r="K4934">
        <v>54.86</v>
      </c>
    </row>
    <row r="4935" spans="1:11" ht="16.5" x14ac:dyDescent="0.3">
      <c r="A4935" s="1">
        <v>42538</v>
      </c>
      <c r="B4935" s="5">
        <f>YEAR(Table1[[#This Row],[Order Date]])</f>
        <v>2016</v>
      </c>
      <c r="C4935" s="5">
        <f>MONTH(Table1[[#This Row],[Order Date]])</f>
        <v>6</v>
      </c>
      <c r="D4935" t="s">
        <v>2156</v>
      </c>
      <c r="E4935" t="s">
        <v>149</v>
      </c>
      <c r="F4935" t="s">
        <v>11</v>
      </c>
      <c r="G4935" t="s">
        <v>18</v>
      </c>
      <c r="H4935" t="s">
        <v>1810</v>
      </c>
      <c r="I4935">
        <v>40.74</v>
      </c>
      <c r="J4935">
        <v>3</v>
      </c>
      <c r="K4935">
        <v>0.41</v>
      </c>
    </row>
    <row r="4936" spans="1:11" ht="16.5" x14ac:dyDescent="0.3">
      <c r="A4936" s="1">
        <v>42538</v>
      </c>
      <c r="B4936" s="5">
        <f>YEAR(Table1[[#This Row],[Order Date]])</f>
        <v>2016</v>
      </c>
      <c r="C4936" s="5">
        <f>MONTH(Table1[[#This Row],[Order Date]])</f>
        <v>6</v>
      </c>
      <c r="D4936" t="s">
        <v>151</v>
      </c>
      <c r="E4936" t="s">
        <v>27</v>
      </c>
      <c r="F4936" t="s">
        <v>34</v>
      </c>
      <c r="G4936" t="s">
        <v>74</v>
      </c>
      <c r="H4936" t="s">
        <v>342</v>
      </c>
      <c r="I4936">
        <v>239.67</v>
      </c>
      <c r="J4936">
        <v>2</v>
      </c>
      <c r="K4936">
        <v>14.1</v>
      </c>
    </row>
    <row r="4937" spans="1:11" ht="16.5" x14ac:dyDescent="0.3">
      <c r="A4937" s="1">
        <v>42538</v>
      </c>
      <c r="B4937" s="5">
        <f>YEAR(Table1[[#This Row],[Order Date]])</f>
        <v>2016</v>
      </c>
      <c r="C4937" s="5">
        <f>MONTH(Table1[[#This Row],[Order Date]])</f>
        <v>6</v>
      </c>
      <c r="D4937" t="s">
        <v>151</v>
      </c>
      <c r="E4937" t="s">
        <v>27</v>
      </c>
      <c r="F4937" t="s">
        <v>11</v>
      </c>
      <c r="G4937" t="s">
        <v>16</v>
      </c>
      <c r="H4937" t="s">
        <v>2509</v>
      </c>
      <c r="I4937">
        <v>22.5</v>
      </c>
      <c r="J4937">
        <v>6</v>
      </c>
      <c r="K4937">
        <v>10.8</v>
      </c>
    </row>
    <row r="4938" spans="1:11" ht="16.5" x14ac:dyDescent="0.3">
      <c r="A4938" s="1">
        <v>42538</v>
      </c>
      <c r="B4938" s="5">
        <f>YEAR(Table1[[#This Row],[Order Date]])</f>
        <v>2016</v>
      </c>
      <c r="C4938" s="5">
        <f>MONTH(Table1[[#This Row],[Order Date]])</f>
        <v>6</v>
      </c>
      <c r="D4938" t="s">
        <v>151</v>
      </c>
      <c r="E4938" t="s">
        <v>27</v>
      </c>
      <c r="F4938" t="s">
        <v>11</v>
      </c>
      <c r="G4938" t="s">
        <v>12</v>
      </c>
      <c r="H4938" t="s">
        <v>2301</v>
      </c>
      <c r="I4938">
        <v>219.84</v>
      </c>
      <c r="J4938">
        <v>4</v>
      </c>
      <c r="K4938">
        <v>107.72</v>
      </c>
    </row>
    <row r="4939" spans="1:11" ht="16.5" x14ac:dyDescent="0.3">
      <c r="A4939" s="1">
        <v>42538</v>
      </c>
      <c r="B4939" s="5">
        <f>YEAR(Table1[[#This Row],[Order Date]])</f>
        <v>2016</v>
      </c>
      <c r="C4939" s="5">
        <f>MONTH(Table1[[#This Row],[Order Date]])</f>
        <v>6</v>
      </c>
      <c r="D4939" t="s">
        <v>567</v>
      </c>
      <c r="E4939" t="s">
        <v>278</v>
      </c>
      <c r="F4939" t="s">
        <v>34</v>
      </c>
      <c r="G4939" t="s">
        <v>47</v>
      </c>
      <c r="H4939" t="s">
        <v>190</v>
      </c>
      <c r="I4939">
        <v>266.35000000000002</v>
      </c>
      <c r="J4939">
        <v>3</v>
      </c>
      <c r="K4939">
        <v>-13.32</v>
      </c>
    </row>
    <row r="4940" spans="1:11" ht="16.5" x14ac:dyDescent="0.3">
      <c r="A4940" s="1">
        <v>42538</v>
      </c>
      <c r="B4940" s="5">
        <f>YEAR(Table1[[#This Row],[Order Date]])</f>
        <v>2016</v>
      </c>
      <c r="C4940" s="5">
        <f>MONTH(Table1[[#This Row],[Order Date]])</f>
        <v>6</v>
      </c>
      <c r="D4940" t="s">
        <v>567</v>
      </c>
      <c r="E4940" t="s">
        <v>278</v>
      </c>
      <c r="F4940" t="s">
        <v>34</v>
      </c>
      <c r="G4940" t="s">
        <v>35</v>
      </c>
      <c r="H4940" t="s">
        <v>2159</v>
      </c>
      <c r="I4940">
        <v>483.14</v>
      </c>
      <c r="J4940">
        <v>4</v>
      </c>
      <c r="K4940">
        <v>54.35</v>
      </c>
    </row>
    <row r="4941" spans="1:11" ht="16.5" x14ac:dyDescent="0.3">
      <c r="A4941" s="1">
        <v>42538</v>
      </c>
      <c r="B4941" s="5">
        <f>YEAR(Table1[[#This Row],[Order Date]])</f>
        <v>2016</v>
      </c>
      <c r="C4941" s="5">
        <f>MONTH(Table1[[#This Row],[Order Date]])</f>
        <v>6</v>
      </c>
      <c r="D4941" t="s">
        <v>319</v>
      </c>
      <c r="E4941" t="s">
        <v>613</v>
      </c>
      <c r="F4941" t="s">
        <v>11</v>
      </c>
      <c r="G4941" t="s">
        <v>20</v>
      </c>
      <c r="H4941" t="s">
        <v>2173</v>
      </c>
      <c r="I4941">
        <v>7.96</v>
      </c>
      <c r="J4941">
        <v>2</v>
      </c>
      <c r="K4941">
        <v>3.74</v>
      </c>
    </row>
    <row r="4942" spans="1:11" ht="16.5" x14ac:dyDescent="0.3">
      <c r="A4942" s="1">
        <v>42538</v>
      </c>
      <c r="B4942" s="5">
        <f>YEAR(Table1[[#This Row],[Order Date]])</f>
        <v>2016</v>
      </c>
      <c r="C4942" s="5">
        <f>MONTH(Table1[[#This Row],[Order Date]])</f>
        <v>6</v>
      </c>
      <c r="D4942" t="s">
        <v>319</v>
      </c>
      <c r="E4942" t="s">
        <v>613</v>
      </c>
      <c r="F4942" t="s">
        <v>39</v>
      </c>
      <c r="G4942" t="s">
        <v>40</v>
      </c>
      <c r="H4942" t="s">
        <v>42</v>
      </c>
      <c r="I4942">
        <v>566.97</v>
      </c>
      <c r="J4942">
        <v>3</v>
      </c>
      <c r="K4942">
        <v>153.08000000000001</v>
      </c>
    </row>
    <row r="4943" spans="1:11" ht="16.5" x14ac:dyDescent="0.3">
      <c r="A4943" s="1">
        <v>42538</v>
      </c>
      <c r="B4943" s="5">
        <f>YEAR(Table1[[#This Row],[Order Date]])</f>
        <v>2016</v>
      </c>
      <c r="C4943" s="5">
        <f>MONTH(Table1[[#This Row],[Order Date]])</f>
        <v>6</v>
      </c>
      <c r="D4943" t="s">
        <v>319</v>
      </c>
      <c r="E4943" t="s">
        <v>613</v>
      </c>
      <c r="F4943" t="s">
        <v>11</v>
      </c>
      <c r="G4943" t="s">
        <v>24</v>
      </c>
      <c r="H4943" t="s">
        <v>317</v>
      </c>
      <c r="I4943">
        <v>9.84</v>
      </c>
      <c r="J4943">
        <v>3</v>
      </c>
      <c r="K4943">
        <v>2.85</v>
      </c>
    </row>
    <row r="4944" spans="1:11" ht="16.5" x14ac:dyDescent="0.3">
      <c r="A4944" s="1">
        <v>42538</v>
      </c>
      <c r="B4944" s="5">
        <f>YEAR(Table1[[#This Row],[Order Date]])</f>
        <v>2016</v>
      </c>
      <c r="C4944" s="5">
        <f>MONTH(Table1[[#This Row],[Order Date]])</f>
        <v>6</v>
      </c>
      <c r="D4944" t="s">
        <v>1555</v>
      </c>
      <c r="E4944" t="s">
        <v>149</v>
      </c>
      <c r="F4944" t="s">
        <v>34</v>
      </c>
      <c r="G4944" t="s">
        <v>145</v>
      </c>
      <c r="H4944" t="s">
        <v>183</v>
      </c>
      <c r="I4944">
        <v>376.87</v>
      </c>
      <c r="J4944">
        <v>3</v>
      </c>
      <c r="K4944">
        <v>-213.56</v>
      </c>
    </row>
    <row r="4945" spans="1:11" ht="16.5" x14ac:dyDescent="0.3">
      <c r="A4945" s="1">
        <v>42539</v>
      </c>
      <c r="B4945" s="5">
        <f>YEAR(Table1[[#This Row],[Order Date]])</f>
        <v>2016</v>
      </c>
      <c r="C4945" s="5">
        <f>MONTH(Table1[[#This Row],[Order Date]])</f>
        <v>6</v>
      </c>
      <c r="D4945" t="s">
        <v>774</v>
      </c>
      <c r="E4945" t="s">
        <v>15</v>
      </c>
      <c r="F4945" t="s">
        <v>11</v>
      </c>
      <c r="G4945" t="s">
        <v>12</v>
      </c>
      <c r="H4945" t="s">
        <v>2082</v>
      </c>
      <c r="I4945">
        <v>76.86</v>
      </c>
      <c r="J4945">
        <v>2</v>
      </c>
      <c r="K4945">
        <v>26.9</v>
      </c>
    </row>
    <row r="4946" spans="1:11" ht="16.5" x14ac:dyDescent="0.3">
      <c r="A4946" s="1">
        <v>42539</v>
      </c>
      <c r="B4946" s="5">
        <f>YEAR(Table1[[#This Row],[Order Date]])</f>
        <v>2016</v>
      </c>
      <c r="C4946" s="5">
        <f>MONTH(Table1[[#This Row],[Order Date]])</f>
        <v>6</v>
      </c>
      <c r="D4946" t="s">
        <v>2124</v>
      </c>
      <c r="E4946" t="s">
        <v>23</v>
      </c>
      <c r="F4946" t="s">
        <v>11</v>
      </c>
      <c r="G4946" t="s">
        <v>12</v>
      </c>
      <c r="H4946" t="s">
        <v>1308</v>
      </c>
      <c r="I4946">
        <v>6.85</v>
      </c>
      <c r="J4946">
        <v>2</v>
      </c>
      <c r="K4946">
        <v>2.14</v>
      </c>
    </row>
    <row r="4947" spans="1:11" ht="16.5" x14ac:dyDescent="0.3">
      <c r="A4947" s="1">
        <v>42539</v>
      </c>
      <c r="B4947" s="5">
        <f>YEAR(Table1[[#This Row],[Order Date]])</f>
        <v>2016</v>
      </c>
      <c r="C4947" s="5">
        <f>MONTH(Table1[[#This Row],[Order Date]])</f>
        <v>6</v>
      </c>
      <c r="D4947" t="s">
        <v>2124</v>
      </c>
      <c r="E4947" t="s">
        <v>23</v>
      </c>
      <c r="F4947" t="s">
        <v>11</v>
      </c>
      <c r="G4947" t="s">
        <v>20</v>
      </c>
      <c r="H4947" t="s">
        <v>800</v>
      </c>
      <c r="I4947">
        <v>4.63</v>
      </c>
      <c r="J4947">
        <v>2</v>
      </c>
      <c r="K4947">
        <v>-3.86</v>
      </c>
    </row>
    <row r="4948" spans="1:11" ht="16.5" x14ac:dyDescent="0.3">
      <c r="A4948" s="1">
        <v>42539</v>
      </c>
      <c r="B4948" s="5">
        <f>YEAR(Table1[[#This Row],[Order Date]])</f>
        <v>2016</v>
      </c>
      <c r="C4948" s="5">
        <f>MONTH(Table1[[#This Row],[Order Date]])</f>
        <v>6</v>
      </c>
      <c r="D4948" t="s">
        <v>2124</v>
      </c>
      <c r="E4948" t="s">
        <v>23</v>
      </c>
      <c r="F4948" t="s">
        <v>11</v>
      </c>
      <c r="G4948" t="s">
        <v>92</v>
      </c>
      <c r="H4948" t="s">
        <v>715</v>
      </c>
      <c r="I4948">
        <v>453.6</v>
      </c>
      <c r="J4948">
        <v>3</v>
      </c>
      <c r="K4948">
        <v>90.72</v>
      </c>
    </row>
    <row r="4949" spans="1:11" ht="16.5" x14ac:dyDescent="0.3">
      <c r="A4949" s="1">
        <v>42540</v>
      </c>
      <c r="B4949" s="5">
        <f>YEAR(Table1[[#This Row],[Order Date]])</f>
        <v>2016</v>
      </c>
      <c r="C4949" s="5">
        <f>MONTH(Table1[[#This Row],[Order Date]])</f>
        <v>6</v>
      </c>
      <c r="D4949" t="s">
        <v>1242</v>
      </c>
      <c r="E4949" t="s">
        <v>27</v>
      </c>
      <c r="F4949" t="s">
        <v>11</v>
      </c>
      <c r="G4949" t="s">
        <v>12</v>
      </c>
      <c r="H4949" t="s">
        <v>169</v>
      </c>
      <c r="I4949">
        <v>17.12</v>
      </c>
      <c r="J4949">
        <v>2</v>
      </c>
      <c r="K4949">
        <v>8.0500000000000007</v>
      </c>
    </row>
    <row r="4950" spans="1:11" ht="16.5" x14ac:dyDescent="0.3">
      <c r="A4950" s="1">
        <v>42541</v>
      </c>
      <c r="B4950" s="5">
        <f>YEAR(Table1[[#This Row],[Order Date]])</f>
        <v>2016</v>
      </c>
      <c r="C4950" s="5">
        <f>MONTH(Table1[[#This Row],[Order Date]])</f>
        <v>6</v>
      </c>
      <c r="D4950" t="s">
        <v>1138</v>
      </c>
      <c r="E4950" t="s">
        <v>59</v>
      </c>
      <c r="F4950" t="s">
        <v>39</v>
      </c>
      <c r="G4950" t="s">
        <v>52</v>
      </c>
      <c r="H4950" t="s">
        <v>1011</v>
      </c>
      <c r="I4950">
        <v>45</v>
      </c>
      <c r="J4950">
        <v>3</v>
      </c>
      <c r="K4950">
        <v>4.95</v>
      </c>
    </row>
    <row r="4951" spans="1:11" ht="16.5" x14ac:dyDescent="0.3">
      <c r="A4951" s="1">
        <v>42541</v>
      </c>
      <c r="B4951" s="5">
        <f>YEAR(Table1[[#This Row],[Order Date]])</f>
        <v>2016</v>
      </c>
      <c r="C4951" s="5">
        <f>MONTH(Table1[[#This Row],[Order Date]])</f>
        <v>6</v>
      </c>
      <c r="D4951" t="s">
        <v>1138</v>
      </c>
      <c r="E4951" t="s">
        <v>59</v>
      </c>
      <c r="F4951" t="s">
        <v>39</v>
      </c>
      <c r="G4951" t="s">
        <v>40</v>
      </c>
      <c r="H4951" t="s">
        <v>642</v>
      </c>
      <c r="I4951">
        <v>21.8</v>
      </c>
      <c r="J4951">
        <v>2</v>
      </c>
      <c r="K4951">
        <v>6.1</v>
      </c>
    </row>
    <row r="4952" spans="1:11" ht="16.5" x14ac:dyDescent="0.3">
      <c r="A4952" s="1">
        <v>42541</v>
      </c>
      <c r="B4952" s="5">
        <f>YEAR(Table1[[#This Row],[Order Date]])</f>
        <v>2016</v>
      </c>
      <c r="C4952" s="5">
        <f>MONTH(Table1[[#This Row],[Order Date]])</f>
        <v>6</v>
      </c>
      <c r="D4952" t="s">
        <v>2205</v>
      </c>
      <c r="E4952" t="s">
        <v>27</v>
      </c>
      <c r="F4952" t="s">
        <v>11</v>
      </c>
      <c r="G4952" t="s">
        <v>24</v>
      </c>
      <c r="H4952" t="s">
        <v>811</v>
      </c>
      <c r="I4952">
        <v>5.16</v>
      </c>
      <c r="J4952">
        <v>2</v>
      </c>
      <c r="K4952">
        <v>1.34</v>
      </c>
    </row>
    <row r="4953" spans="1:11" ht="16.5" x14ac:dyDescent="0.3">
      <c r="A4953" s="1">
        <v>42541</v>
      </c>
      <c r="B4953" s="5">
        <f>YEAR(Table1[[#This Row],[Order Date]])</f>
        <v>2016</v>
      </c>
      <c r="C4953" s="5">
        <f>MONTH(Table1[[#This Row],[Order Date]])</f>
        <v>6</v>
      </c>
      <c r="D4953" t="s">
        <v>2205</v>
      </c>
      <c r="E4953" t="s">
        <v>27</v>
      </c>
      <c r="F4953" t="s">
        <v>11</v>
      </c>
      <c r="G4953" t="s">
        <v>12</v>
      </c>
      <c r="H4953" t="s">
        <v>2114</v>
      </c>
      <c r="I4953">
        <v>38.880000000000003</v>
      </c>
      <c r="J4953">
        <v>6</v>
      </c>
      <c r="K4953">
        <v>18.66</v>
      </c>
    </row>
    <row r="4954" spans="1:11" ht="16.5" x14ac:dyDescent="0.3">
      <c r="A4954" s="1">
        <v>42541</v>
      </c>
      <c r="B4954" s="5">
        <f>YEAR(Table1[[#This Row],[Order Date]])</f>
        <v>2016</v>
      </c>
      <c r="C4954" s="5">
        <f>MONTH(Table1[[#This Row],[Order Date]])</f>
        <v>6</v>
      </c>
      <c r="D4954" t="s">
        <v>2100</v>
      </c>
      <c r="E4954" t="s">
        <v>23</v>
      </c>
      <c r="F4954" t="s">
        <v>11</v>
      </c>
      <c r="G4954" t="s">
        <v>12</v>
      </c>
      <c r="H4954" t="s">
        <v>2551</v>
      </c>
      <c r="I4954">
        <v>45.06</v>
      </c>
      <c r="J4954">
        <v>8</v>
      </c>
      <c r="K4954">
        <v>15.21</v>
      </c>
    </row>
    <row r="4955" spans="1:11" ht="16.5" x14ac:dyDescent="0.3">
      <c r="A4955" s="1">
        <v>42541</v>
      </c>
      <c r="B4955" s="5">
        <f>YEAR(Table1[[#This Row],[Order Date]])</f>
        <v>2016</v>
      </c>
      <c r="C4955" s="5">
        <f>MONTH(Table1[[#This Row],[Order Date]])</f>
        <v>6</v>
      </c>
      <c r="D4955" t="s">
        <v>2100</v>
      </c>
      <c r="E4955" t="s">
        <v>23</v>
      </c>
      <c r="F4955" t="s">
        <v>11</v>
      </c>
      <c r="G4955" t="s">
        <v>20</v>
      </c>
      <c r="H4955" t="s">
        <v>2120</v>
      </c>
      <c r="I4955">
        <v>29.72</v>
      </c>
      <c r="J4955">
        <v>6</v>
      </c>
      <c r="K4955">
        <v>-21.79</v>
      </c>
    </row>
    <row r="4956" spans="1:11" ht="16.5" x14ac:dyDescent="0.3">
      <c r="A4956" s="1">
        <v>42541</v>
      </c>
      <c r="B4956" s="5">
        <f>YEAR(Table1[[#This Row],[Order Date]])</f>
        <v>2016</v>
      </c>
      <c r="C4956" s="5">
        <f>MONTH(Table1[[#This Row],[Order Date]])</f>
        <v>6</v>
      </c>
      <c r="D4956" t="s">
        <v>2100</v>
      </c>
      <c r="E4956" t="s">
        <v>23</v>
      </c>
      <c r="F4956" t="s">
        <v>11</v>
      </c>
      <c r="G4956" t="s">
        <v>12</v>
      </c>
      <c r="H4956" t="s">
        <v>2114</v>
      </c>
      <c r="I4956">
        <v>15.55</v>
      </c>
      <c r="J4956">
        <v>3</v>
      </c>
      <c r="K4956">
        <v>5.44</v>
      </c>
    </row>
    <row r="4957" spans="1:11" ht="16.5" x14ac:dyDescent="0.3">
      <c r="A4957" s="1">
        <v>42541</v>
      </c>
      <c r="B4957" s="5">
        <f>YEAR(Table1[[#This Row],[Order Date]])</f>
        <v>2016</v>
      </c>
      <c r="C4957" s="5">
        <f>MONTH(Table1[[#This Row],[Order Date]])</f>
        <v>6</v>
      </c>
      <c r="D4957" t="s">
        <v>2100</v>
      </c>
      <c r="E4957" t="s">
        <v>23</v>
      </c>
      <c r="F4957" t="s">
        <v>11</v>
      </c>
      <c r="G4957" t="s">
        <v>92</v>
      </c>
      <c r="H4957" t="s">
        <v>2552</v>
      </c>
      <c r="I4957">
        <v>447.7</v>
      </c>
      <c r="J4957">
        <v>2</v>
      </c>
      <c r="K4957">
        <v>33.58</v>
      </c>
    </row>
    <row r="4958" spans="1:11" ht="16.5" x14ac:dyDescent="0.3">
      <c r="A4958" s="1">
        <v>42541</v>
      </c>
      <c r="B4958" s="5">
        <f>YEAR(Table1[[#This Row],[Order Date]])</f>
        <v>2016</v>
      </c>
      <c r="C4958" s="5">
        <f>MONTH(Table1[[#This Row],[Order Date]])</f>
        <v>6</v>
      </c>
      <c r="D4958" t="s">
        <v>1747</v>
      </c>
      <c r="E4958" t="s">
        <v>27</v>
      </c>
      <c r="F4958" t="s">
        <v>11</v>
      </c>
      <c r="G4958" t="s">
        <v>12</v>
      </c>
      <c r="H4958" t="s">
        <v>441</v>
      </c>
      <c r="I4958">
        <v>46.76</v>
      </c>
      <c r="J4958">
        <v>7</v>
      </c>
      <c r="K4958">
        <v>22.44</v>
      </c>
    </row>
    <row r="4959" spans="1:11" ht="16.5" x14ac:dyDescent="0.3">
      <c r="A4959" s="1">
        <v>42541</v>
      </c>
      <c r="B4959" s="5">
        <f>YEAR(Table1[[#This Row],[Order Date]])</f>
        <v>2016</v>
      </c>
      <c r="C4959" s="5">
        <f>MONTH(Table1[[#This Row],[Order Date]])</f>
        <v>6</v>
      </c>
      <c r="D4959" t="s">
        <v>1747</v>
      </c>
      <c r="E4959" t="s">
        <v>27</v>
      </c>
      <c r="F4959" t="s">
        <v>11</v>
      </c>
      <c r="G4959" t="s">
        <v>20</v>
      </c>
      <c r="H4959" t="s">
        <v>222</v>
      </c>
      <c r="I4959">
        <v>17.71</v>
      </c>
      <c r="J4959">
        <v>3</v>
      </c>
      <c r="K4959">
        <v>6.42</v>
      </c>
    </row>
    <row r="4960" spans="1:11" ht="16.5" x14ac:dyDescent="0.3">
      <c r="A4960" s="1">
        <v>42541</v>
      </c>
      <c r="B4960" s="5">
        <f>YEAR(Table1[[#This Row],[Order Date]])</f>
        <v>2016</v>
      </c>
      <c r="C4960" s="5">
        <f>MONTH(Table1[[#This Row],[Order Date]])</f>
        <v>6</v>
      </c>
      <c r="D4960" t="s">
        <v>1747</v>
      </c>
      <c r="E4960" t="s">
        <v>27</v>
      </c>
      <c r="F4960" t="s">
        <v>11</v>
      </c>
      <c r="G4960" t="s">
        <v>92</v>
      </c>
      <c r="H4960" t="s">
        <v>333</v>
      </c>
      <c r="I4960">
        <v>21.78</v>
      </c>
      <c r="J4960">
        <v>2</v>
      </c>
      <c r="K4960">
        <v>5.66</v>
      </c>
    </row>
    <row r="4961" spans="1:11" ht="16.5" x14ac:dyDescent="0.3">
      <c r="A4961" s="1">
        <v>42541</v>
      </c>
      <c r="B4961" s="5">
        <f>YEAR(Table1[[#This Row],[Order Date]])</f>
        <v>2016</v>
      </c>
      <c r="C4961" s="5">
        <f>MONTH(Table1[[#This Row],[Order Date]])</f>
        <v>6</v>
      </c>
      <c r="D4961" t="s">
        <v>1747</v>
      </c>
      <c r="E4961" t="s">
        <v>27</v>
      </c>
      <c r="F4961" t="s">
        <v>11</v>
      </c>
      <c r="G4961" t="s">
        <v>18</v>
      </c>
      <c r="H4961" t="s">
        <v>236</v>
      </c>
      <c r="I4961">
        <v>161.94</v>
      </c>
      <c r="J4961">
        <v>3</v>
      </c>
      <c r="K4961">
        <v>9.7200000000000006</v>
      </c>
    </row>
    <row r="4962" spans="1:11" ht="16.5" x14ac:dyDescent="0.3">
      <c r="A4962" s="1">
        <v>42541</v>
      </c>
      <c r="B4962" s="5">
        <f>YEAR(Table1[[#This Row],[Order Date]])</f>
        <v>2016</v>
      </c>
      <c r="C4962" s="5">
        <f>MONTH(Table1[[#This Row],[Order Date]])</f>
        <v>6</v>
      </c>
      <c r="D4962" t="s">
        <v>1747</v>
      </c>
      <c r="E4962" t="s">
        <v>27</v>
      </c>
      <c r="F4962" t="s">
        <v>34</v>
      </c>
      <c r="G4962" t="s">
        <v>35</v>
      </c>
      <c r="H4962" t="s">
        <v>2404</v>
      </c>
      <c r="I4962">
        <v>161.57</v>
      </c>
      <c r="J4962">
        <v>2</v>
      </c>
      <c r="K4962">
        <v>-8.08</v>
      </c>
    </row>
    <row r="4963" spans="1:11" ht="16.5" x14ac:dyDescent="0.3">
      <c r="A4963" s="1">
        <v>42541</v>
      </c>
      <c r="B4963" s="5">
        <f>YEAR(Table1[[#This Row],[Order Date]])</f>
        <v>2016</v>
      </c>
      <c r="C4963" s="5">
        <f>MONTH(Table1[[#This Row],[Order Date]])</f>
        <v>6</v>
      </c>
      <c r="D4963" t="s">
        <v>1287</v>
      </c>
      <c r="E4963" t="s">
        <v>10</v>
      </c>
      <c r="F4963" t="s">
        <v>39</v>
      </c>
      <c r="G4963" t="s">
        <v>52</v>
      </c>
      <c r="H4963" t="s">
        <v>1314</v>
      </c>
      <c r="I4963">
        <v>95.97</v>
      </c>
      <c r="J4963">
        <v>4</v>
      </c>
      <c r="K4963">
        <v>26.39</v>
      </c>
    </row>
    <row r="4964" spans="1:11" ht="16.5" x14ac:dyDescent="0.3">
      <c r="A4964" s="1">
        <v>42541</v>
      </c>
      <c r="B4964" s="5">
        <f>YEAR(Table1[[#This Row],[Order Date]])</f>
        <v>2016</v>
      </c>
      <c r="C4964" s="5">
        <f>MONTH(Table1[[#This Row],[Order Date]])</f>
        <v>6</v>
      </c>
      <c r="D4964" t="s">
        <v>1287</v>
      </c>
      <c r="E4964" t="s">
        <v>10</v>
      </c>
      <c r="F4964" t="s">
        <v>11</v>
      </c>
      <c r="G4964" t="s">
        <v>12</v>
      </c>
      <c r="H4964" t="s">
        <v>2208</v>
      </c>
      <c r="I4964">
        <v>10.37</v>
      </c>
      <c r="J4964">
        <v>2</v>
      </c>
      <c r="K4964">
        <v>3.63</v>
      </c>
    </row>
    <row r="4965" spans="1:11" ht="16.5" x14ac:dyDescent="0.3">
      <c r="A4965" s="1">
        <v>42541</v>
      </c>
      <c r="B4965" s="5">
        <f>YEAR(Table1[[#This Row],[Order Date]])</f>
        <v>2016</v>
      </c>
      <c r="C4965" s="5">
        <f>MONTH(Table1[[#This Row],[Order Date]])</f>
        <v>6</v>
      </c>
      <c r="D4965" t="s">
        <v>615</v>
      </c>
      <c r="E4965" t="s">
        <v>840</v>
      </c>
      <c r="F4965" t="s">
        <v>39</v>
      </c>
      <c r="G4965" t="s">
        <v>52</v>
      </c>
      <c r="H4965" t="s">
        <v>298</v>
      </c>
      <c r="I4965">
        <v>6.9</v>
      </c>
      <c r="J4965">
        <v>1</v>
      </c>
      <c r="K4965">
        <v>0.55000000000000004</v>
      </c>
    </row>
    <row r="4966" spans="1:11" ht="16.5" x14ac:dyDescent="0.3">
      <c r="A4966" s="1">
        <v>42541</v>
      </c>
      <c r="B4966" s="5">
        <f>YEAR(Table1[[#This Row],[Order Date]])</f>
        <v>2016</v>
      </c>
      <c r="C4966" s="5">
        <f>MONTH(Table1[[#This Row],[Order Date]])</f>
        <v>6</v>
      </c>
      <c r="D4966" t="s">
        <v>615</v>
      </c>
      <c r="E4966" t="s">
        <v>840</v>
      </c>
      <c r="F4966" t="s">
        <v>34</v>
      </c>
      <c r="G4966" t="s">
        <v>47</v>
      </c>
      <c r="H4966" t="s">
        <v>339</v>
      </c>
      <c r="I4966">
        <v>57.69</v>
      </c>
      <c r="J4966">
        <v>3</v>
      </c>
      <c r="K4966">
        <v>23.65</v>
      </c>
    </row>
    <row r="4967" spans="1:11" ht="16.5" x14ac:dyDescent="0.3">
      <c r="A4967" s="1">
        <v>42542</v>
      </c>
      <c r="B4967" s="5">
        <f>YEAR(Table1[[#This Row],[Order Date]])</f>
        <v>2016</v>
      </c>
      <c r="C4967" s="5">
        <f>MONTH(Table1[[#This Row],[Order Date]])</f>
        <v>6</v>
      </c>
      <c r="D4967" t="s">
        <v>1361</v>
      </c>
      <c r="E4967" t="s">
        <v>149</v>
      </c>
      <c r="F4967" t="s">
        <v>11</v>
      </c>
      <c r="G4967" t="s">
        <v>20</v>
      </c>
      <c r="H4967" t="s">
        <v>865</v>
      </c>
      <c r="I4967">
        <v>36.56</v>
      </c>
      <c r="J4967">
        <v>5</v>
      </c>
      <c r="K4967">
        <v>12.8</v>
      </c>
    </row>
    <row r="4968" spans="1:11" ht="16.5" x14ac:dyDescent="0.3">
      <c r="A4968" s="1">
        <v>42542</v>
      </c>
      <c r="B4968" s="5">
        <f>YEAR(Table1[[#This Row],[Order Date]])</f>
        <v>2016</v>
      </c>
      <c r="C4968" s="5">
        <f>MONTH(Table1[[#This Row],[Order Date]])</f>
        <v>6</v>
      </c>
      <c r="D4968" t="s">
        <v>1361</v>
      </c>
      <c r="E4968" t="s">
        <v>149</v>
      </c>
      <c r="F4968" t="s">
        <v>11</v>
      </c>
      <c r="G4968" t="s">
        <v>20</v>
      </c>
      <c r="H4968" t="s">
        <v>300</v>
      </c>
      <c r="I4968">
        <v>186.14</v>
      </c>
      <c r="J4968">
        <v>6</v>
      </c>
      <c r="K4968">
        <v>60.5</v>
      </c>
    </row>
    <row r="4969" spans="1:11" ht="16.5" x14ac:dyDescent="0.3">
      <c r="A4969" s="1">
        <v>42542</v>
      </c>
      <c r="B4969" s="5">
        <f>YEAR(Table1[[#This Row],[Order Date]])</f>
        <v>2016</v>
      </c>
      <c r="C4969" s="5">
        <f>MONTH(Table1[[#This Row],[Order Date]])</f>
        <v>6</v>
      </c>
      <c r="D4969" t="s">
        <v>1361</v>
      </c>
      <c r="E4969" t="s">
        <v>149</v>
      </c>
      <c r="F4969" t="s">
        <v>34</v>
      </c>
      <c r="G4969" t="s">
        <v>74</v>
      </c>
      <c r="H4969" t="s">
        <v>777</v>
      </c>
      <c r="I4969">
        <v>353.57</v>
      </c>
      <c r="J4969">
        <v>2</v>
      </c>
      <c r="K4969">
        <v>-44.2</v>
      </c>
    </row>
    <row r="4970" spans="1:11" ht="16.5" x14ac:dyDescent="0.3">
      <c r="A4970" s="1">
        <v>42542</v>
      </c>
      <c r="B4970" s="5">
        <f>YEAR(Table1[[#This Row],[Order Date]])</f>
        <v>2016</v>
      </c>
      <c r="C4970" s="5">
        <f>MONTH(Table1[[#This Row],[Order Date]])</f>
        <v>6</v>
      </c>
      <c r="D4970" t="s">
        <v>1866</v>
      </c>
      <c r="E4970" t="s">
        <v>15</v>
      </c>
      <c r="F4970" t="s">
        <v>11</v>
      </c>
      <c r="G4970" t="s">
        <v>20</v>
      </c>
      <c r="H4970" t="s">
        <v>1491</v>
      </c>
      <c r="I4970">
        <v>0.84</v>
      </c>
      <c r="J4970">
        <v>1</v>
      </c>
      <c r="K4970">
        <v>-1.34</v>
      </c>
    </row>
    <row r="4971" spans="1:11" ht="16.5" x14ac:dyDescent="0.3">
      <c r="A4971" s="1">
        <v>42544</v>
      </c>
      <c r="B4971" s="5">
        <f>YEAR(Table1[[#This Row],[Order Date]])</f>
        <v>2016</v>
      </c>
      <c r="C4971" s="5">
        <f>MONTH(Table1[[#This Row],[Order Date]])</f>
        <v>6</v>
      </c>
      <c r="D4971" t="s">
        <v>1803</v>
      </c>
      <c r="E4971" t="s">
        <v>149</v>
      </c>
      <c r="F4971" t="s">
        <v>11</v>
      </c>
      <c r="G4971" t="s">
        <v>16</v>
      </c>
      <c r="H4971" t="s">
        <v>1500</v>
      </c>
      <c r="I4971">
        <v>122.12</v>
      </c>
      <c r="J4971">
        <v>4</v>
      </c>
      <c r="K4971">
        <v>56.18</v>
      </c>
    </row>
    <row r="4972" spans="1:11" ht="16.5" x14ac:dyDescent="0.3">
      <c r="A4972" s="1">
        <v>42544</v>
      </c>
      <c r="B4972" s="5">
        <f>YEAR(Table1[[#This Row],[Order Date]])</f>
        <v>2016</v>
      </c>
      <c r="C4972" s="5">
        <f>MONTH(Table1[[#This Row],[Order Date]])</f>
        <v>6</v>
      </c>
      <c r="D4972" t="s">
        <v>1803</v>
      </c>
      <c r="E4972" t="s">
        <v>149</v>
      </c>
      <c r="F4972" t="s">
        <v>11</v>
      </c>
      <c r="G4972" t="s">
        <v>16</v>
      </c>
      <c r="H4972" t="s">
        <v>1704</v>
      </c>
      <c r="I4972">
        <v>18.45</v>
      </c>
      <c r="J4972">
        <v>5</v>
      </c>
      <c r="K4972">
        <v>8.67</v>
      </c>
    </row>
    <row r="4973" spans="1:11" ht="16.5" x14ac:dyDescent="0.3">
      <c r="A4973" s="1">
        <v>42544</v>
      </c>
      <c r="B4973" s="5">
        <f>YEAR(Table1[[#This Row],[Order Date]])</f>
        <v>2016</v>
      </c>
      <c r="C4973" s="5">
        <f>MONTH(Table1[[#This Row],[Order Date]])</f>
        <v>6</v>
      </c>
      <c r="D4973" t="s">
        <v>1803</v>
      </c>
      <c r="E4973" t="s">
        <v>149</v>
      </c>
      <c r="F4973" t="s">
        <v>11</v>
      </c>
      <c r="G4973" t="s">
        <v>18</v>
      </c>
      <c r="H4973" t="s">
        <v>2359</v>
      </c>
      <c r="I4973">
        <v>324.89999999999998</v>
      </c>
      <c r="J4973">
        <v>5</v>
      </c>
      <c r="K4973">
        <v>38.99</v>
      </c>
    </row>
    <row r="4974" spans="1:11" ht="16.5" x14ac:dyDescent="0.3">
      <c r="A4974" s="1">
        <v>42544</v>
      </c>
      <c r="B4974" s="5">
        <f>YEAR(Table1[[#This Row],[Order Date]])</f>
        <v>2016</v>
      </c>
      <c r="C4974" s="5">
        <f>MONTH(Table1[[#This Row],[Order Date]])</f>
        <v>6</v>
      </c>
      <c r="D4974" t="s">
        <v>1803</v>
      </c>
      <c r="E4974" t="s">
        <v>149</v>
      </c>
      <c r="F4974" t="s">
        <v>11</v>
      </c>
      <c r="G4974" t="s">
        <v>12</v>
      </c>
      <c r="H4974" t="s">
        <v>2167</v>
      </c>
      <c r="I4974">
        <v>146.72999999999999</v>
      </c>
      <c r="J4974">
        <v>3</v>
      </c>
      <c r="K4974">
        <v>68.959999999999994</v>
      </c>
    </row>
    <row r="4975" spans="1:11" ht="16.5" x14ac:dyDescent="0.3">
      <c r="A4975" s="1">
        <v>42544</v>
      </c>
      <c r="B4975" s="5">
        <f>YEAR(Table1[[#This Row],[Order Date]])</f>
        <v>2016</v>
      </c>
      <c r="C4975" s="5">
        <f>MONTH(Table1[[#This Row],[Order Date]])</f>
        <v>6</v>
      </c>
      <c r="D4975" t="s">
        <v>1803</v>
      </c>
      <c r="E4975" t="s">
        <v>149</v>
      </c>
      <c r="F4975" t="s">
        <v>11</v>
      </c>
      <c r="G4975" t="s">
        <v>43</v>
      </c>
      <c r="H4975" t="s">
        <v>2553</v>
      </c>
      <c r="I4975">
        <v>3.96</v>
      </c>
      <c r="J4975">
        <v>2</v>
      </c>
      <c r="K4975">
        <v>1.47</v>
      </c>
    </row>
    <row r="4976" spans="1:11" ht="16.5" x14ac:dyDescent="0.3">
      <c r="A4976" s="1">
        <v>42544</v>
      </c>
      <c r="B4976" s="5">
        <f>YEAR(Table1[[#This Row],[Order Date]])</f>
        <v>2016</v>
      </c>
      <c r="C4976" s="5">
        <f>MONTH(Table1[[#This Row],[Order Date]])</f>
        <v>6</v>
      </c>
      <c r="D4976" t="s">
        <v>1842</v>
      </c>
      <c r="E4976" t="s">
        <v>149</v>
      </c>
      <c r="F4976" t="s">
        <v>11</v>
      </c>
      <c r="G4976" t="s">
        <v>200</v>
      </c>
      <c r="H4976" t="s">
        <v>201</v>
      </c>
      <c r="I4976">
        <v>835.17</v>
      </c>
      <c r="J4976">
        <v>7</v>
      </c>
      <c r="K4976">
        <v>16.7</v>
      </c>
    </row>
    <row r="4977" spans="1:11" ht="16.5" x14ac:dyDescent="0.3">
      <c r="A4977" s="1">
        <v>42544</v>
      </c>
      <c r="B4977" s="5">
        <f>YEAR(Table1[[#This Row],[Order Date]])</f>
        <v>2016</v>
      </c>
      <c r="C4977" s="5">
        <f>MONTH(Table1[[#This Row],[Order Date]])</f>
        <v>6</v>
      </c>
      <c r="D4977" t="s">
        <v>465</v>
      </c>
      <c r="E4977" t="s">
        <v>27</v>
      </c>
      <c r="F4977" t="s">
        <v>11</v>
      </c>
      <c r="G4977" t="s">
        <v>18</v>
      </c>
      <c r="H4977" t="s">
        <v>2191</v>
      </c>
      <c r="I4977">
        <v>93.68</v>
      </c>
      <c r="J4977">
        <v>4</v>
      </c>
      <c r="K4977">
        <v>25.29</v>
      </c>
    </row>
    <row r="4978" spans="1:11" ht="16.5" x14ac:dyDescent="0.3">
      <c r="A4978" s="1">
        <v>42544</v>
      </c>
      <c r="B4978" s="5">
        <f>YEAR(Table1[[#This Row],[Order Date]])</f>
        <v>2016</v>
      </c>
      <c r="C4978" s="5">
        <f>MONTH(Table1[[#This Row],[Order Date]])</f>
        <v>6</v>
      </c>
      <c r="D4978" t="s">
        <v>465</v>
      </c>
      <c r="E4978" t="s">
        <v>27</v>
      </c>
      <c r="F4978" t="s">
        <v>11</v>
      </c>
      <c r="G4978" t="s">
        <v>16</v>
      </c>
      <c r="H4978" t="s">
        <v>906</v>
      </c>
      <c r="I4978">
        <v>21.93</v>
      </c>
      <c r="J4978">
        <v>3</v>
      </c>
      <c r="K4978">
        <v>10.31</v>
      </c>
    </row>
    <row r="4979" spans="1:11" ht="16.5" x14ac:dyDescent="0.3">
      <c r="A4979" s="1">
        <v>42544</v>
      </c>
      <c r="B4979" s="5">
        <f>YEAR(Table1[[#This Row],[Order Date]])</f>
        <v>2016</v>
      </c>
      <c r="C4979" s="5">
        <f>MONTH(Table1[[#This Row],[Order Date]])</f>
        <v>6</v>
      </c>
      <c r="D4979" t="s">
        <v>465</v>
      </c>
      <c r="E4979" t="s">
        <v>27</v>
      </c>
      <c r="F4979" t="s">
        <v>39</v>
      </c>
      <c r="G4979" t="s">
        <v>40</v>
      </c>
      <c r="H4979" t="s">
        <v>1347</v>
      </c>
      <c r="I4979">
        <v>862.34</v>
      </c>
      <c r="J4979">
        <v>7</v>
      </c>
      <c r="K4979">
        <v>97.01</v>
      </c>
    </row>
    <row r="4980" spans="1:11" ht="16.5" x14ac:dyDescent="0.3">
      <c r="A4980" s="1">
        <v>42544</v>
      </c>
      <c r="B4980" s="5">
        <f>YEAR(Table1[[#This Row],[Order Date]])</f>
        <v>2016</v>
      </c>
      <c r="C4980" s="5">
        <f>MONTH(Table1[[#This Row],[Order Date]])</f>
        <v>6</v>
      </c>
      <c r="D4980" t="s">
        <v>465</v>
      </c>
      <c r="E4980" t="s">
        <v>27</v>
      </c>
      <c r="F4980" t="s">
        <v>11</v>
      </c>
      <c r="G4980" t="s">
        <v>12</v>
      </c>
      <c r="H4980" t="s">
        <v>1052</v>
      </c>
      <c r="I4980">
        <v>19.98</v>
      </c>
      <c r="J4980">
        <v>1</v>
      </c>
      <c r="K4980">
        <v>9.39</v>
      </c>
    </row>
    <row r="4981" spans="1:11" ht="16.5" x14ac:dyDescent="0.3">
      <c r="A4981" s="1">
        <v>42544</v>
      </c>
      <c r="B4981" s="5">
        <f>YEAR(Table1[[#This Row],[Order Date]])</f>
        <v>2016</v>
      </c>
      <c r="C4981" s="5">
        <f>MONTH(Table1[[#This Row],[Order Date]])</f>
        <v>6</v>
      </c>
      <c r="D4981" t="s">
        <v>1684</v>
      </c>
      <c r="E4981" t="s">
        <v>149</v>
      </c>
      <c r="F4981" t="s">
        <v>11</v>
      </c>
      <c r="G4981" t="s">
        <v>16</v>
      </c>
      <c r="H4981" t="s">
        <v>1818</v>
      </c>
      <c r="I4981">
        <v>25.83</v>
      </c>
      <c r="J4981">
        <v>7</v>
      </c>
      <c r="K4981">
        <v>12.14</v>
      </c>
    </row>
    <row r="4982" spans="1:11" ht="16.5" x14ac:dyDescent="0.3">
      <c r="A4982" s="1">
        <v>42545</v>
      </c>
      <c r="B4982" s="5">
        <f>YEAR(Table1[[#This Row],[Order Date]])</f>
        <v>2016</v>
      </c>
      <c r="C4982" s="5">
        <f>MONTH(Table1[[#This Row],[Order Date]])</f>
        <v>6</v>
      </c>
      <c r="D4982" t="s">
        <v>2094</v>
      </c>
      <c r="E4982" t="s">
        <v>27</v>
      </c>
      <c r="F4982" t="s">
        <v>39</v>
      </c>
      <c r="G4982" t="s">
        <v>40</v>
      </c>
      <c r="H4982" t="s">
        <v>136</v>
      </c>
      <c r="I4982">
        <v>38.24</v>
      </c>
      <c r="J4982">
        <v>4</v>
      </c>
      <c r="K4982">
        <v>-9.56</v>
      </c>
    </row>
    <row r="4983" spans="1:11" ht="16.5" x14ac:dyDescent="0.3">
      <c r="A4983" s="1">
        <v>42545</v>
      </c>
      <c r="B4983" s="5">
        <f>YEAR(Table1[[#This Row],[Order Date]])</f>
        <v>2016</v>
      </c>
      <c r="C4983" s="5">
        <f>MONTH(Table1[[#This Row],[Order Date]])</f>
        <v>6</v>
      </c>
      <c r="D4983" t="s">
        <v>100</v>
      </c>
      <c r="E4983" t="s">
        <v>129</v>
      </c>
      <c r="F4983" t="s">
        <v>39</v>
      </c>
      <c r="G4983" t="s">
        <v>40</v>
      </c>
      <c r="H4983" t="s">
        <v>1493</v>
      </c>
      <c r="I4983">
        <v>440.91</v>
      </c>
      <c r="J4983">
        <v>9</v>
      </c>
      <c r="K4983">
        <v>123.45</v>
      </c>
    </row>
    <row r="4984" spans="1:11" ht="16.5" x14ac:dyDescent="0.3">
      <c r="A4984" s="1">
        <v>42545</v>
      </c>
      <c r="B4984" s="5">
        <f>YEAR(Table1[[#This Row],[Order Date]])</f>
        <v>2016</v>
      </c>
      <c r="C4984" s="5">
        <f>MONTH(Table1[[#This Row],[Order Date]])</f>
        <v>6</v>
      </c>
      <c r="D4984" t="s">
        <v>1669</v>
      </c>
      <c r="E4984" t="s">
        <v>10</v>
      </c>
      <c r="F4984" t="s">
        <v>11</v>
      </c>
      <c r="G4984" t="s">
        <v>92</v>
      </c>
      <c r="H4984" t="s">
        <v>2273</v>
      </c>
      <c r="I4984">
        <v>8.7100000000000009</v>
      </c>
      <c r="J4984">
        <v>2</v>
      </c>
      <c r="K4984">
        <v>-19.600000000000001</v>
      </c>
    </row>
    <row r="4985" spans="1:11" ht="16.5" x14ac:dyDescent="0.3">
      <c r="A4985" s="1">
        <v>42545</v>
      </c>
      <c r="B4985" s="5">
        <f>YEAR(Table1[[#This Row],[Order Date]])</f>
        <v>2016</v>
      </c>
      <c r="C4985" s="5">
        <f>MONTH(Table1[[#This Row],[Order Date]])</f>
        <v>6</v>
      </c>
      <c r="D4985" t="s">
        <v>2107</v>
      </c>
      <c r="E4985" t="s">
        <v>27</v>
      </c>
      <c r="F4985" t="s">
        <v>39</v>
      </c>
      <c r="G4985" t="s">
        <v>302</v>
      </c>
      <c r="H4985" t="s">
        <v>2457</v>
      </c>
      <c r="I4985">
        <v>4476.8</v>
      </c>
      <c r="J4985">
        <v>4</v>
      </c>
      <c r="K4985">
        <v>503.64</v>
      </c>
    </row>
    <row r="4986" spans="1:11" ht="16.5" x14ac:dyDescent="0.3">
      <c r="A4986" s="1">
        <v>42545</v>
      </c>
      <c r="B4986" s="5">
        <f>YEAR(Table1[[#This Row],[Order Date]])</f>
        <v>2016</v>
      </c>
      <c r="C4986" s="5">
        <f>MONTH(Table1[[#This Row],[Order Date]])</f>
        <v>6</v>
      </c>
      <c r="D4986" t="s">
        <v>2107</v>
      </c>
      <c r="E4986" t="s">
        <v>27</v>
      </c>
      <c r="F4986" t="s">
        <v>11</v>
      </c>
      <c r="G4986" t="s">
        <v>12</v>
      </c>
      <c r="H4986" t="s">
        <v>979</v>
      </c>
      <c r="I4986">
        <v>104.85</v>
      </c>
      <c r="J4986">
        <v>1</v>
      </c>
      <c r="K4986">
        <v>50.33</v>
      </c>
    </row>
    <row r="4987" spans="1:11" ht="16.5" x14ac:dyDescent="0.3">
      <c r="A4987" s="1">
        <v>42545</v>
      </c>
      <c r="B4987" s="5">
        <f>YEAR(Table1[[#This Row],[Order Date]])</f>
        <v>2016</v>
      </c>
      <c r="C4987" s="5">
        <f>MONTH(Table1[[#This Row],[Order Date]])</f>
        <v>6</v>
      </c>
      <c r="D4987" t="s">
        <v>2107</v>
      </c>
      <c r="E4987" t="s">
        <v>27</v>
      </c>
      <c r="F4987" t="s">
        <v>11</v>
      </c>
      <c r="G4987" t="s">
        <v>92</v>
      </c>
      <c r="H4987" t="s">
        <v>1640</v>
      </c>
      <c r="I4987">
        <v>241.44</v>
      </c>
      <c r="J4987">
        <v>3</v>
      </c>
      <c r="K4987">
        <v>72.430000000000007</v>
      </c>
    </row>
    <row r="4988" spans="1:11" ht="16.5" x14ac:dyDescent="0.3">
      <c r="A4988" s="1">
        <v>42546</v>
      </c>
      <c r="B4988" s="5">
        <f>YEAR(Table1[[#This Row],[Order Date]])</f>
        <v>2016</v>
      </c>
      <c r="C4988" s="5">
        <f>MONTH(Table1[[#This Row],[Order Date]])</f>
        <v>6</v>
      </c>
      <c r="D4988" t="s">
        <v>560</v>
      </c>
      <c r="E4988" t="s">
        <v>23</v>
      </c>
      <c r="F4988" t="s">
        <v>34</v>
      </c>
      <c r="G4988" t="s">
        <v>35</v>
      </c>
      <c r="H4988" t="s">
        <v>430</v>
      </c>
      <c r="I4988">
        <v>422.06</v>
      </c>
      <c r="J4988">
        <v>3</v>
      </c>
      <c r="K4988">
        <v>-18.09</v>
      </c>
    </row>
    <row r="4989" spans="1:11" ht="16.5" x14ac:dyDescent="0.3">
      <c r="A4989" s="1">
        <v>42546</v>
      </c>
      <c r="B4989" s="5">
        <f>YEAR(Table1[[#This Row],[Order Date]])</f>
        <v>2016</v>
      </c>
      <c r="C4989" s="5">
        <f>MONTH(Table1[[#This Row],[Order Date]])</f>
        <v>6</v>
      </c>
      <c r="D4989" t="s">
        <v>560</v>
      </c>
      <c r="E4989" t="s">
        <v>23</v>
      </c>
      <c r="F4989" t="s">
        <v>11</v>
      </c>
      <c r="G4989" t="s">
        <v>20</v>
      </c>
      <c r="H4989" t="s">
        <v>2228</v>
      </c>
      <c r="I4989">
        <v>38.090000000000003</v>
      </c>
      <c r="J4989">
        <v>4</v>
      </c>
      <c r="K4989">
        <v>-27.93</v>
      </c>
    </row>
    <row r="4990" spans="1:11" ht="16.5" x14ac:dyDescent="0.3">
      <c r="A4990" s="1">
        <v>42546</v>
      </c>
      <c r="B4990" s="5">
        <f>YEAR(Table1[[#This Row],[Order Date]])</f>
        <v>2016</v>
      </c>
      <c r="C4990" s="5">
        <f>MONTH(Table1[[#This Row],[Order Date]])</f>
        <v>6</v>
      </c>
      <c r="D4990" t="s">
        <v>560</v>
      </c>
      <c r="E4990" t="s">
        <v>23</v>
      </c>
      <c r="F4990" t="s">
        <v>11</v>
      </c>
      <c r="G4990" t="s">
        <v>18</v>
      </c>
      <c r="H4990" t="s">
        <v>1374</v>
      </c>
      <c r="I4990">
        <v>254.35</v>
      </c>
      <c r="J4990">
        <v>6</v>
      </c>
      <c r="K4990">
        <v>-50.87</v>
      </c>
    </row>
    <row r="4991" spans="1:11" ht="16.5" x14ac:dyDescent="0.3">
      <c r="A4991" s="1">
        <v>42546</v>
      </c>
      <c r="B4991" s="5">
        <f>YEAR(Table1[[#This Row],[Order Date]])</f>
        <v>2016</v>
      </c>
      <c r="C4991" s="5">
        <f>MONTH(Table1[[#This Row],[Order Date]])</f>
        <v>6</v>
      </c>
      <c r="D4991" t="s">
        <v>307</v>
      </c>
      <c r="E4991" t="s">
        <v>27</v>
      </c>
      <c r="F4991" t="s">
        <v>11</v>
      </c>
      <c r="G4991" t="s">
        <v>92</v>
      </c>
      <c r="H4991" t="s">
        <v>93</v>
      </c>
      <c r="I4991">
        <v>60.81</v>
      </c>
      <c r="J4991">
        <v>3</v>
      </c>
      <c r="K4991">
        <v>17.03</v>
      </c>
    </row>
    <row r="4992" spans="1:11" ht="16.5" x14ac:dyDescent="0.3">
      <c r="A4992" s="1">
        <v>42546</v>
      </c>
      <c r="B4992" s="5">
        <f>YEAR(Table1[[#This Row],[Order Date]])</f>
        <v>2016</v>
      </c>
      <c r="C4992" s="5">
        <f>MONTH(Table1[[#This Row],[Order Date]])</f>
        <v>6</v>
      </c>
      <c r="D4992" t="s">
        <v>1263</v>
      </c>
      <c r="E4992" t="s">
        <v>10</v>
      </c>
      <c r="F4992" t="s">
        <v>34</v>
      </c>
      <c r="G4992" t="s">
        <v>35</v>
      </c>
      <c r="H4992" t="s">
        <v>187</v>
      </c>
      <c r="I4992">
        <v>85.25</v>
      </c>
      <c r="J4992">
        <v>2</v>
      </c>
      <c r="K4992">
        <v>-6.09</v>
      </c>
    </row>
    <row r="4993" spans="1:11" ht="16.5" x14ac:dyDescent="0.3">
      <c r="A4993" s="1">
        <v>42546</v>
      </c>
      <c r="B4993" s="5">
        <f>YEAR(Table1[[#This Row],[Order Date]])</f>
        <v>2016</v>
      </c>
      <c r="C4993" s="5">
        <f>MONTH(Table1[[#This Row],[Order Date]])</f>
        <v>6</v>
      </c>
      <c r="D4993" t="s">
        <v>1263</v>
      </c>
      <c r="E4993" t="s">
        <v>10</v>
      </c>
      <c r="F4993" t="s">
        <v>34</v>
      </c>
      <c r="G4993" t="s">
        <v>47</v>
      </c>
      <c r="H4993" t="s">
        <v>2554</v>
      </c>
      <c r="I4993">
        <v>32.71</v>
      </c>
      <c r="J4993">
        <v>2</v>
      </c>
      <c r="K4993">
        <v>-26.17</v>
      </c>
    </row>
    <row r="4994" spans="1:11" ht="16.5" x14ac:dyDescent="0.3">
      <c r="A4994" s="1">
        <v>42547</v>
      </c>
      <c r="B4994" s="5">
        <f>YEAR(Table1[[#This Row],[Order Date]])</f>
        <v>2016</v>
      </c>
      <c r="C4994" s="5">
        <f>MONTH(Table1[[#This Row],[Order Date]])</f>
        <v>6</v>
      </c>
      <c r="D4994" t="s">
        <v>462</v>
      </c>
      <c r="E4994" t="s">
        <v>149</v>
      </c>
      <c r="F4994" t="s">
        <v>11</v>
      </c>
      <c r="G4994" t="s">
        <v>24</v>
      </c>
      <c r="H4994" t="s">
        <v>1252</v>
      </c>
      <c r="I4994">
        <v>14.7</v>
      </c>
      <c r="J4994">
        <v>5</v>
      </c>
      <c r="K4994">
        <v>6.62</v>
      </c>
    </row>
    <row r="4995" spans="1:11" ht="16.5" x14ac:dyDescent="0.3">
      <c r="A4995" s="1">
        <v>42547</v>
      </c>
      <c r="B4995" s="5">
        <f>YEAR(Table1[[#This Row],[Order Date]])</f>
        <v>2016</v>
      </c>
      <c r="C4995" s="5">
        <f>MONTH(Table1[[#This Row],[Order Date]])</f>
        <v>6</v>
      </c>
      <c r="D4995" t="s">
        <v>462</v>
      </c>
      <c r="E4995" t="s">
        <v>149</v>
      </c>
      <c r="F4995" t="s">
        <v>11</v>
      </c>
      <c r="G4995" t="s">
        <v>18</v>
      </c>
      <c r="H4995" t="s">
        <v>1854</v>
      </c>
      <c r="I4995">
        <v>704.25</v>
      </c>
      <c r="J4995">
        <v>5</v>
      </c>
      <c r="K4995">
        <v>84.51</v>
      </c>
    </row>
    <row r="4996" spans="1:11" ht="16.5" x14ac:dyDescent="0.3">
      <c r="A4996" s="1">
        <v>42547</v>
      </c>
      <c r="B4996" s="5">
        <f>YEAR(Table1[[#This Row],[Order Date]])</f>
        <v>2016</v>
      </c>
      <c r="C4996" s="5">
        <f>MONTH(Table1[[#This Row],[Order Date]])</f>
        <v>6</v>
      </c>
      <c r="D4996" t="s">
        <v>1104</v>
      </c>
      <c r="E4996" t="s">
        <v>1529</v>
      </c>
      <c r="F4996" t="s">
        <v>11</v>
      </c>
      <c r="G4996" t="s">
        <v>18</v>
      </c>
      <c r="H4996" t="s">
        <v>1780</v>
      </c>
      <c r="I4996">
        <v>14.9</v>
      </c>
      <c r="J4996">
        <v>5</v>
      </c>
      <c r="K4996">
        <v>1.04</v>
      </c>
    </row>
    <row r="4997" spans="1:11" ht="16.5" x14ac:dyDescent="0.3">
      <c r="A4997" s="1">
        <v>42547</v>
      </c>
      <c r="B4997" s="5">
        <f>YEAR(Table1[[#This Row],[Order Date]])</f>
        <v>2016</v>
      </c>
      <c r="C4997" s="5">
        <f>MONTH(Table1[[#This Row],[Order Date]])</f>
        <v>6</v>
      </c>
      <c r="D4997" t="s">
        <v>1003</v>
      </c>
      <c r="E4997" t="s">
        <v>10</v>
      </c>
      <c r="F4997" t="s">
        <v>39</v>
      </c>
      <c r="G4997" t="s">
        <v>52</v>
      </c>
      <c r="H4997" t="s">
        <v>2555</v>
      </c>
      <c r="I4997">
        <v>13.62</v>
      </c>
      <c r="J4997">
        <v>2</v>
      </c>
      <c r="K4997">
        <v>3.57</v>
      </c>
    </row>
    <row r="4998" spans="1:11" ht="16.5" x14ac:dyDescent="0.3">
      <c r="A4998" s="1">
        <v>42547</v>
      </c>
      <c r="B4998" s="5">
        <f>YEAR(Table1[[#This Row],[Order Date]])</f>
        <v>2016</v>
      </c>
      <c r="C4998" s="5">
        <f>MONTH(Table1[[#This Row],[Order Date]])</f>
        <v>6</v>
      </c>
      <c r="D4998" t="s">
        <v>1339</v>
      </c>
      <c r="E4998" t="s">
        <v>27</v>
      </c>
      <c r="F4998" t="s">
        <v>34</v>
      </c>
      <c r="G4998" t="s">
        <v>47</v>
      </c>
      <c r="H4998" t="s">
        <v>1532</v>
      </c>
      <c r="I4998">
        <v>22.14</v>
      </c>
      <c r="J4998">
        <v>3</v>
      </c>
      <c r="K4998">
        <v>6.42</v>
      </c>
    </row>
    <row r="4999" spans="1:11" ht="16.5" x14ac:dyDescent="0.3">
      <c r="A4999" s="1">
        <v>42547</v>
      </c>
      <c r="B4999" s="5">
        <f>YEAR(Table1[[#This Row],[Order Date]])</f>
        <v>2016</v>
      </c>
      <c r="C4999" s="5">
        <f>MONTH(Table1[[#This Row],[Order Date]])</f>
        <v>6</v>
      </c>
      <c r="D4999" t="s">
        <v>2556</v>
      </c>
      <c r="E4999" t="s">
        <v>15</v>
      </c>
      <c r="F4999" t="s">
        <v>11</v>
      </c>
      <c r="G4999" t="s">
        <v>24</v>
      </c>
      <c r="H4999" t="s">
        <v>2084</v>
      </c>
      <c r="I4999">
        <v>5.3</v>
      </c>
      <c r="J4999">
        <v>3</v>
      </c>
      <c r="K4999">
        <v>0.46</v>
      </c>
    </row>
    <row r="5000" spans="1:11" ht="16.5" x14ac:dyDescent="0.3">
      <c r="A5000" s="1">
        <v>42547</v>
      </c>
      <c r="B5000" s="5">
        <f>YEAR(Table1[[#This Row],[Order Date]])</f>
        <v>2016</v>
      </c>
      <c r="C5000" s="5">
        <f>MONTH(Table1[[#This Row],[Order Date]])</f>
        <v>6</v>
      </c>
      <c r="D5000" t="s">
        <v>2117</v>
      </c>
      <c r="E5000" t="s">
        <v>110</v>
      </c>
      <c r="F5000" t="s">
        <v>11</v>
      </c>
      <c r="G5000" t="s">
        <v>12</v>
      </c>
      <c r="H5000" t="s">
        <v>1989</v>
      </c>
      <c r="I5000">
        <v>368.91</v>
      </c>
      <c r="J5000">
        <v>9</v>
      </c>
      <c r="K5000">
        <v>180.77</v>
      </c>
    </row>
    <row r="5001" spans="1:11" ht="16.5" x14ac:dyDescent="0.3">
      <c r="A5001" s="1">
        <v>42547</v>
      </c>
      <c r="B5001" s="5">
        <f>YEAR(Table1[[#This Row],[Order Date]])</f>
        <v>2016</v>
      </c>
      <c r="C5001" s="5">
        <f>MONTH(Table1[[#This Row],[Order Date]])</f>
        <v>6</v>
      </c>
      <c r="D5001" t="s">
        <v>2117</v>
      </c>
      <c r="E5001" t="s">
        <v>110</v>
      </c>
      <c r="F5001" t="s">
        <v>11</v>
      </c>
      <c r="G5001" t="s">
        <v>20</v>
      </c>
      <c r="H5001" t="s">
        <v>310</v>
      </c>
      <c r="I5001">
        <v>8.02</v>
      </c>
      <c r="J5001">
        <v>1</v>
      </c>
      <c r="K5001">
        <v>3.77</v>
      </c>
    </row>
    <row r="5002" spans="1:11" ht="16.5" x14ac:dyDescent="0.3">
      <c r="A5002" s="1">
        <v>42547</v>
      </c>
      <c r="B5002" s="5">
        <f>YEAR(Table1[[#This Row],[Order Date]])</f>
        <v>2016</v>
      </c>
      <c r="C5002" s="5">
        <f>MONTH(Table1[[#This Row],[Order Date]])</f>
        <v>6</v>
      </c>
      <c r="D5002" t="s">
        <v>2117</v>
      </c>
      <c r="E5002" t="s">
        <v>110</v>
      </c>
      <c r="F5002" t="s">
        <v>11</v>
      </c>
      <c r="G5002" t="s">
        <v>18</v>
      </c>
      <c r="H5002" t="s">
        <v>725</v>
      </c>
      <c r="I5002">
        <v>171.04</v>
      </c>
      <c r="J5002">
        <v>4</v>
      </c>
      <c r="K5002">
        <v>44.47</v>
      </c>
    </row>
    <row r="5003" spans="1:11" ht="16.5" x14ac:dyDescent="0.3">
      <c r="A5003" s="1">
        <v>42547</v>
      </c>
      <c r="B5003" s="5">
        <f>YEAR(Table1[[#This Row],[Order Date]])</f>
        <v>2016</v>
      </c>
      <c r="C5003" s="5">
        <f>MONTH(Table1[[#This Row],[Order Date]])</f>
        <v>6</v>
      </c>
      <c r="D5003" t="s">
        <v>1631</v>
      </c>
      <c r="E5003" t="s">
        <v>27</v>
      </c>
      <c r="F5003" t="s">
        <v>11</v>
      </c>
      <c r="G5003" t="s">
        <v>200</v>
      </c>
      <c r="H5003" t="s">
        <v>2497</v>
      </c>
      <c r="I5003">
        <v>231.72</v>
      </c>
      <c r="J5003">
        <v>2</v>
      </c>
      <c r="K5003">
        <v>11.59</v>
      </c>
    </row>
    <row r="5004" spans="1:11" ht="16.5" x14ac:dyDescent="0.3">
      <c r="A5004" s="1">
        <v>42547</v>
      </c>
      <c r="B5004" s="5">
        <f>YEAR(Table1[[#This Row],[Order Date]])</f>
        <v>2016</v>
      </c>
      <c r="C5004" s="5">
        <f>MONTH(Table1[[#This Row],[Order Date]])</f>
        <v>6</v>
      </c>
      <c r="D5004" t="s">
        <v>1631</v>
      </c>
      <c r="E5004" t="s">
        <v>27</v>
      </c>
      <c r="F5004" t="s">
        <v>11</v>
      </c>
      <c r="G5004" t="s">
        <v>43</v>
      </c>
      <c r="H5004" t="s">
        <v>827</v>
      </c>
      <c r="I5004">
        <v>17.899999999999999</v>
      </c>
      <c r="J5004">
        <v>5</v>
      </c>
      <c r="K5004">
        <v>8.9499999999999993</v>
      </c>
    </row>
    <row r="5005" spans="1:11" ht="16.5" x14ac:dyDescent="0.3">
      <c r="A5005" s="1">
        <v>42547</v>
      </c>
      <c r="B5005" s="5">
        <f>YEAR(Table1[[#This Row],[Order Date]])</f>
        <v>2016</v>
      </c>
      <c r="C5005" s="5">
        <f>MONTH(Table1[[#This Row],[Order Date]])</f>
        <v>6</v>
      </c>
      <c r="D5005" t="s">
        <v>1631</v>
      </c>
      <c r="E5005" t="s">
        <v>27</v>
      </c>
      <c r="F5005" t="s">
        <v>11</v>
      </c>
      <c r="G5005" t="s">
        <v>12</v>
      </c>
      <c r="H5005" t="s">
        <v>2136</v>
      </c>
      <c r="I5005">
        <v>12.48</v>
      </c>
      <c r="J5005">
        <v>2</v>
      </c>
      <c r="K5005">
        <v>5.62</v>
      </c>
    </row>
    <row r="5006" spans="1:11" ht="16.5" x14ac:dyDescent="0.3">
      <c r="A5006" s="1">
        <v>42547</v>
      </c>
      <c r="B5006" s="5">
        <f>YEAR(Table1[[#This Row],[Order Date]])</f>
        <v>2016</v>
      </c>
      <c r="C5006" s="5">
        <f>MONTH(Table1[[#This Row],[Order Date]])</f>
        <v>6</v>
      </c>
      <c r="D5006" t="s">
        <v>1214</v>
      </c>
      <c r="E5006" t="s">
        <v>149</v>
      </c>
      <c r="F5006" t="s">
        <v>39</v>
      </c>
      <c r="G5006" t="s">
        <v>52</v>
      </c>
      <c r="H5006" t="s">
        <v>2330</v>
      </c>
      <c r="I5006">
        <v>20.97</v>
      </c>
      <c r="J5006">
        <v>3</v>
      </c>
      <c r="K5006">
        <v>9.02</v>
      </c>
    </row>
    <row r="5007" spans="1:11" ht="16.5" x14ac:dyDescent="0.3">
      <c r="A5007" s="1">
        <v>42547</v>
      </c>
      <c r="B5007" s="5">
        <f>YEAR(Table1[[#This Row],[Order Date]])</f>
        <v>2016</v>
      </c>
      <c r="C5007" s="5">
        <f>MONTH(Table1[[#This Row],[Order Date]])</f>
        <v>6</v>
      </c>
      <c r="D5007" t="s">
        <v>1214</v>
      </c>
      <c r="E5007" t="s">
        <v>149</v>
      </c>
      <c r="F5007" t="s">
        <v>39</v>
      </c>
      <c r="G5007" t="s">
        <v>52</v>
      </c>
      <c r="H5007" t="s">
        <v>2363</v>
      </c>
      <c r="I5007">
        <v>139.96</v>
      </c>
      <c r="J5007">
        <v>4</v>
      </c>
      <c r="K5007">
        <v>9.8000000000000007</v>
      </c>
    </row>
    <row r="5008" spans="1:11" ht="16.5" x14ac:dyDescent="0.3">
      <c r="A5008" s="1">
        <v>42547</v>
      </c>
      <c r="B5008" s="5">
        <f>YEAR(Table1[[#This Row],[Order Date]])</f>
        <v>2016</v>
      </c>
      <c r="C5008" s="5">
        <f>MONTH(Table1[[#This Row],[Order Date]])</f>
        <v>6</v>
      </c>
      <c r="D5008" t="s">
        <v>1214</v>
      </c>
      <c r="E5008" t="s">
        <v>149</v>
      </c>
      <c r="F5008" t="s">
        <v>34</v>
      </c>
      <c r="G5008" t="s">
        <v>47</v>
      </c>
      <c r="H5008" t="s">
        <v>2557</v>
      </c>
      <c r="I5008">
        <v>37.74</v>
      </c>
      <c r="J5008">
        <v>3</v>
      </c>
      <c r="K5008">
        <v>12.83</v>
      </c>
    </row>
    <row r="5009" spans="1:11" ht="16.5" x14ac:dyDescent="0.3">
      <c r="A5009" s="1">
        <v>42547</v>
      </c>
      <c r="B5009" s="5">
        <f>YEAR(Table1[[#This Row],[Order Date]])</f>
        <v>2016</v>
      </c>
      <c r="C5009" s="5">
        <f>MONTH(Table1[[#This Row],[Order Date]])</f>
        <v>6</v>
      </c>
      <c r="D5009" t="s">
        <v>2558</v>
      </c>
      <c r="E5009" t="s">
        <v>30</v>
      </c>
      <c r="F5009" t="s">
        <v>39</v>
      </c>
      <c r="G5009" t="s">
        <v>40</v>
      </c>
      <c r="H5009" t="s">
        <v>1539</v>
      </c>
      <c r="I5009">
        <v>135.94999999999999</v>
      </c>
      <c r="J5009">
        <v>1</v>
      </c>
      <c r="K5009">
        <v>39.43</v>
      </c>
    </row>
    <row r="5010" spans="1:11" ht="16.5" x14ac:dyDescent="0.3">
      <c r="A5010" s="1">
        <v>42548</v>
      </c>
      <c r="B5010" s="5">
        <f>YEAR(Table1[[#This Row],[Order Date]])</f>
        <v>2016</v>
      </c>
      <c r="C5010" s="5">
        <f>MONTH(Table1[[#This Row],[Order Date]])</f>
        <v>6</v>
      </c>
      <c r="D5010" t="s">
        <v>433</v>
      </c>
      <c r="E5010" t="s">
        <v>15</v>
      </c>
      <c r="F5010" t="s">
        <v>11</v>
      </c>
      <c r="G5010" t="s">
        <v>12</v>
      </c>
      <c r="H5010" t="s">
        <v>1701</v>
      </c>
      <c r="I5010">
        <v>37.46</v>
      </c>
      <c r="J5010">
        <v>7</v>
      </c>
      <c r="K5010">
        <v>12.18</v>
      </c>
    </row>
    <row r="5011" spans="1:11" ht="16.5" x14ac:dyDescent="0.3">
      <c r="A5011" s="1">
        <v>42548</v>
      </c>
      <c r="B5011" s="5">
        <f>YEAR(Table1[[#This Row],[Order Date]])</f>
        <v>2016</v>
      </c>
      <c r="C5011" s="5">
        <f>MONTH(Table1[[#This Row],[Order Date]])</f>
        <v>6</v>
      </c>
      <c r="D5011" t="s">
        <v>433</v>
      </c>
      <c r="E5011" t="s">
        <v>15</v>
      </c>
      <c r="F5011" t="s">
        <v>34</v>
      </c>
      <c r="G5011" t="s">
        <v>35</v>
      </c>
      <c r="H5011" t="s">
        <v>726</v>
      </c>
      <c r="I5011">
        <v>539.66</v>
      </c>
      <c r="J5011">
        <v>3</v>
      </c>
      <c r="K5011">
        <v>-7.71</v>
      </c>
    </row>
    <row r="5012" spans="1:11" ht="16.5" x14ac:dyDescent="0.3">
      <c r="A5012" s="1">
        <v>42548</v>
      </c>
      <c r="B5012" s="5">
        <f>YEAR(Table1[[#This Row],[Order Date]])</f>
        <v>2016</v>
      </c>
      <c r="C5012" s="5">
        <f>MONTH(Table1[[#This Row],[Order Date]])</f>
        <v>6</v>
      </c>
      <c r="D5012" t="s">
        <v>1474</v>
      </c>
      <c r="E5012" t="s">
        <v>27</v>
      </c>
      <c r="F5012" t="s">
        <v>39</v>
      </c>
      <c r="G5012" t="s">
        <v>40</v>
      </c>
      <c r="H5012" t="s">
        <v>375</v>
      </c>
      <c r="I5012">
        <v>201.58</v>
      </c>
      <c r="J5012">
        <v>2</v>
      </c>
      <c r="K5012">
        <v>12.6</v>
      </c>
    </row>
    <row r="5013" spans="1:11" ht="16.5" x14ac:dyDescent="0.3">
      <c r="A5013" s="1">
        <v>42549</v>
      </c>
      <c r="B5013" s="5">
        <f>YEAR(Table1[[#This Row],[Order Date]])</f>
        <v>2016</v>
      </c>
      <c r="C5013" s="5">
        <f>MONTH(Table1[[#This Row],[Order Date]])</f>
        <v>6</v>
      </c>
      <c r="D5013" t="s">
        <v>1076</v>
      </c>
      <c r="E5013" t="s">
        <v>15</v>
      </c>
      <c r="F5013" t="s">
        <v>39</v>
      </c>
      <c r="G5013" t="s">
        <v>40</v>
      </c>
      <c r="H5013" t="s">
        <v>1352</v>
      </c>
      <c r="I5013">
        <v>359.98</v>
      </c>
      <c r="J5013">
        <v>3</v>
      </c>
      <c r="K5013">
        <v>36</v>
      </c>
    </row>
    <row r="5014" spans="1:11" ht="16.5" x14ac:dyDescent="0.3">
      <c r="A5014" s="1">
        <v>42549</v>
      </c>
      <c r="B5014" s="5">
        <f>YEAR(Table1[[#This Row],[Order Date]])</f>
        <v>2016</v>
      </c>
      <c r="C5014" s="5">
        <f>MONTH(Table1[[#This Row],[Order Date]])</f>
        <v>6</v>
      </c>
      <c r="D5014" t="s">
        <v>61</v>
      </c>
      <c r="E5014" t="s">
        <v>27</v>
      </c>
      <c r="F5014" t="s">
        <v>11</v>
      </c>
      <c r="G5014" t="s">
        <v>20</v>
      </c>
      <c r="H5014" t="s">
        <v>522</v>
      </c>
      <c r="I5014">
        <v>7.75</v>
      </c>
      <c r="J5014">
        <v>3</v>
      </c>
      <c r="K5014">
        <v>2.81</v>
      </c>
    </row>
    <row r="5015" spans="1:11" ht="16.5" x14ac:dyDescent="0.3">
      <c r="A5015" s="1">
        <v>42549</v>
      </c>
      <c r="B5015" s="5">
        <f>YEAR(Table1[[#This Row],[Order Date]])</f>
        <v>2016</v>
      </c>
      <c r="C5015" s="5">
        <f>MONTH(Table1[[#This Row],[Order Date]])</f>
        <v>6</v>
      </c>
      <c r="D5015" t="s">
        <v>61</v>
      </c>
      <c r="E5015" t="s">
        <v>27</v>
      </c>
      <c r="F5015" t="s">
        <v>11</v>
      </c>
      <c r="G5015" t="s">
        <v>20</v>
      </c>
      <c r="H5015" t="s">
        <v>1029</v>
      </c>
      <c r="I5015">
        <v>33.57</v>
      </c>
      <c r="J5015">
        <v>2</v>
      </c>
      <c r="K5015">
        <v>11.75</v>
      </c>
    </row>
    <row r="5016" spans="1:11" ht="16.5" x14ac:dyDescent="0.3">
      <c r="A5016" s="1">
        <v>42549</v>
      </c>
      <c r="B5016" s="5">
        <f>YEAR(Table1[[#This Row],[Order Date]])</f>
        <v>2016</v>
      </c>
      <c r="C5016" s="5">
        <f>MONTH(Table1[[#This Row],[Order Date]])</f>
        <v>6</v>
      </c>
      <c r="D5016" t="s">
        <v>2101</v>
      </c>
      <c r="E5016" t="s">
        <v>177</v>
      </c>
      <c r="F5016" t="s">
        <v>34</v>
      </c>
      <c r="G5016" t="s">
        <v>35</v>
      </c>
      <c r="H5016" t="s">
        <v>2041</v>
      </c>
      <c r="I5016">
        <v>121.96</v>
      </c>
      <c r="J5016">
        <v>2</v>
      </c>
      <c r="K5016">
        <v>20.73</v>
      </c>
    </row>
    <row r="5017" spans="1:11" ht="16.5" x14ac:dyDescent="0.3">
      <c r="A5017" s="1">
        <v>42549</v>
      </c>
      <c r="B5017" s="5">
        <f>YEAR(Table1[[#This Row],[Order Date]])</f>
        <v>2016</v>
      </c>
      <c r="C5017" s="5">
        <f>MONTH(Table1[[#This Row],[Order Date]])</f>
        <v>6</v>
      </c>
      <c r="D5017" t="s">
        <v>2101</v>
      </c>
      <c r="E5017" t="s">
        <v>177</v>
      </c>
      <c r="F5017" t="s">
        <v>11</v>
      </c>
      <c r="G5017" t="s">
        <v>92</v>
      </c>
      <c r="H5017" t="s">
        <v>1979</v>
      </c>
      <c r="I5017">
        <v>8.74</v>
      </c>
      <c r="J5017">
        <v>2</v>
      </c>
      <c r="K5017">
        <v>2.27</v>
      </c>
    </row>
    <row r="5018" spans="1:11" ht="16.5" x14ac:dyDescent="0.3">
      <c r="A5018" s="1">
        <v>42549</v>
      </c>
      <c r="B5018" s="5">
        <f>YEAR(Table1[[#This Row],[Order Date]])</f>
        <v>2016</v>
      </c>
      <c r="C5018" s="5">
        <f>MONTH(Table1[[#This Row],[Order Date]])</f>
        <v>6</v>
      </c>
      <c r="D5018" t="s">
        <v>2101</v>
      </c>
      <c r="E5018" t="s">
        <v>177</v>
      </c>
      <c r="F5018" t="s">
        <v>11</v>
      </c>
      <c r="G5018" t="s">
        <v>12</v>
      </c>
      <c r="H5018" t="s">
        <v>1324</v>
      </c>
      <c r="I5018">
        <v>61.96</v>
      </c>
      <c r="J5018">
        <v>2</v>
      </c>
      <c r="K5018">
        <v>27.88</v>
      </c>
    </row>
    <row r="5019" spans="1:11" ht="16.5" x14ac:dyDescent="0.3">
      <c r="A5019" s="1">
        <v>42549</v>
      </c>
      <c r="B5019" s="5">
        <f>YEAR(Table1[[#This Row],[Order Date]])</f>
        <v>2016</v>
      </c>
      <c r="C5019" s="5">
        <f>MONTH(Table1[[#This Row],[Order Date]])</f>
        <v>6</v>
      </c>
      <c r="D5019" t="s">
        <v>2101</v>
      </c>
      <c r="E5019" t="s">
        <v>177</v>
      </c>
      <c r="F5019" t="s">
        <v>11</v>
      </c>
      <c r="G5019" t="s">
        <v>20</v>
      </c>
      <c r="H5019" t="s">
        <v>2173</v>
      </c>
      <c r="I5019">
        <v>7.96</v>
      </c>
      <c r="J5019">
        <v>2</v>
      </c>
      <c r="K5019">
        <v>3.74</v>
      </c>
    </row>
    <row r="5020" spans="1:11" ht="16.5" x14ac:dyDescent="0.3">
      <c r="A5020" s="1">
        <v>42549</v>
      </c>
      <c r="B5020" s="5">
        <f>YEAR(Table1[[#This Row],[Order Date]])</f>
        <v>2016</v>
      </c>
      <c r="C5020" s="5">
        <f>MONTH(Table1[[#This Row],[Order Date]])</f>
        <v>6</v>
      </c>
      <c r="D5020" t="s">
        <v>2101</v>
      </c>
      <c r="E5020" t="s">
        <v>177</v>
      </c>
      <c r="F5020" t="s">
        <v>11</v>
      </c>
      <c r="G5020" t="s">
        <v>92</v>
      </c>
      <c r="H5020" t="s">
        <v>114</v>
      </c>
      <c r="I5020">
        <v>275.24</v>
      </c>
      <c r="J5020">
        <v>4</v>
      </c>
      <c r="K5020">
        <v>121.11</v>
      </c>
    </row>
    <row r="5021" spans="1:11" ht="16.5" x14ac:dyDescent="0.3">
      <c r="A5021" s="1">
        <v>42550</v>
      </c>
      <c r="B5021" s="5">
        <f>YEAR(Table1[[#This Row],[Order Date]])</f>
        <v>2016</v>
      </c>
      <c r="C5021" s="5">
        <f>MONTH(Table1[[#This Row],[Order Date]])</f>
        <v>6</v>
      </c>
      <c r="D5021" t="s">
        <v>839</v>
      </c>
      <c r="E5021" t="s">
        <v>70</v>
      </c>
      <c r="F5021" t="s">
        <v>11</v>
      </c>
      <c r="G5021" t="s">
        <v>18</v>
      </c>
      <c r="H5021" t="s">
        <v>909</v>
      </c>
      <c r="I5021">
        <v>191.88</v>
      </c>
      <c r="J5021">
        <v>6</v>
      </c>
      <c r="K5021">
        <v>19.190000000000001</v>
      </c>
    </row>
    <row r="5022" spans="1:11" ht="16.5" x14ac:dyDescent="0.3">
      <c r="A5022" s="1">
        <v>42551</v>
      </c>
      <c r="B5022" s="5">
        <f>YEAR(Table1[[#This Row],[Order Date]])</f>
        <v>2016</v>
      </c>
      <c r="C5022" s="5">
        <f>MONTH(Table1[[#This Row],[Order Date]])</f>
        <v>6</v>
      </c>
      <c r="D5022" t="s">
        <v>1334</v>
      </c>
      <c r="E5022" t="s">
        <v>30</v>
      </c>
      <c r="F5022" t="s">
        <v>11</v>
      </c>
      <c r="G5022" t="s">
        <v>24</v>
      </c>
      <c r="H5022" t="s">
        <v>1117</v>
      </c>
      <c r="I5022">
        <v>35.97</v>
      </c>
      <c r="J5022">
        <v>3</v>
      </c>
      <c r="K5022">
        <v>9.7100000000000009</v>
      </c>
    </row>
    <row r="5023" spans="1:11" ht="16.5" x14ac:dyDescent="0.3">
      <c r="A5023" s="1">
        <v>42551</v>
      </c>
      <c r="B5023" s="5">
        <f>YEAR(Table1[[#This Row],[Order Date]])</f>
        <v>2016</v>
      </c>
      <c r="C5023" s="5">
        <f>MONTH(Table1[[#This Row],[Order Date]])</f>
        <v>6</v>
      </c>
      <c r="D5023" t="s">
        <v>1334</v>
      </c>
      <c r="E5023" t="s">
        <v>30</v>
      </c>
      <c r="F5023" t="s">
        <v>34</v>
      </c>
      <c r="G5023" t="s">
        <v>74</v>
      </c>
      <c r="H5023" t="s">
        <v>1880</v>
      </c>
      <c r="I5023">
        <v>1266.8599999999999</v>
      </c>
      <c r="J5023">
        <v>7</v>
      </c>
      <c r="K5023">
        <v>291.38</v>
      </c>
    </row>
    <row r="5024" spans="1:11" ht="16.5" x14ac:dyDescent="0.3">
      <c r="A5024" s="1">
        <v>42551</v>
      </c>
      <c r="B5024" s="5">
        <f>YEAR(Table1[[#This Row],[Order Date]])</f>
        <v>2016</v>
      </c>
      <c r="C5024" s="5">
        <f>MONTH(Table1[[#This Row],[Order Date]])</f>
        <v>6</v>
      </c>
      <c r="D5024" t="s">
        <v>963</v>
      </c>
      <c r="E5024" t="s">
        <v>15</v>
      </c>
      <c r="F5024" t="s">
        <v>39</v>
      </c>
      <c r="G5024" t="s">
        <v>52</v>
      </c>
      <c r="H5024" t="s">
        <v>1422</v>
      </c>
      <c r="I5024">
        <v>50.12</v>
      </c>
      <c r="J5024">
        <v>7</v>
      </c>
      <c r="K5024">
        <v>-0.63</v>
      </c>
    </row>
    <row r="5025" spans="1:11" ht="16.5" x14ac:dyDescent="0.3">
      <c r="A5025" s="1">
        <v>42552</v>
      </c>
      <c r="B5025" s="5">
        <f>YEAR(Table1[[#This Row],[Order Date]])</f>
        <v>2016</v>
      </c>
      <c r="C5025" s="5">
        <f>MONTH(Table1[[#This Row],[Order Date]])</f>
        <v>7</v>
      </c>
      <c r="D5025" t="s">
        <v>2294</v>
      </c>
      <c r="E5025" t="s">
        <v>70</v>
      </c>
      <c r="F5025" t="s">
        <v>11</v>
      </c>
      <c r="G5025" t="s">
        <v>20</v>
      </c>
      <c r="H5025" t="s">
        <v>1185</v>
      </c>
      <c r="I5025">
        <v>14.2</v>
      </c>
      <c r="J5025">
        <v>2</v>
      </c>
      <c r="K5025">
        <v>6.53</v>
      </c>
    </row>
    <row r="5026" spans="1:11" ht="16.5" x14ac:dyDescent="0.3">
      <c r="A5026" s="1">
        <v>42552</v>
      </c>
      <c r="B5026" s="5">
        <f>YEAR(Table1[[#This Row],[Order Date]])</f>
        <v>2016</v>
      </c>
      <c r="C5026" s="5">
        <f>MONTH(Table1[[#This Row],[Order Date]])</f>
        <v>7</v>
      </c>
      <c r="D5026" t="s">
        <v>2294</v>
      </c>
      <c r="E5026" t="s">
        <v>70</v>
      </c>
      <c r="F5026" t="s">
        <v>11</v>
      </c>
      <c r="G5026" t="s">
        <v>12</v>
      </c>
      <c r="H5026" t="s">
        <v>1264</v>
      </c>
      <c r="I5026">
        <v>12.96</v>
      </c>
      <c r="J5026">
        <v>2</v>
      </c>
      <c r="K5026">
        <v>6.22</v>
      </c>
    </row>
    <row r="5027" spans="1:11" ht="16.5" x14ac:dyDescent="0.3">
      <c r="A5027" s="1">
        <v>42552</v>
      </c>
      <c r="B5027" s="5">
        <f>YEAR(Table1[[#This Row],[Order Date]])</f>
        <v>2016</v>
      </c>
      <c r="C5027" s="5">
        <f>MONTH(Table1[[#This Row],[Order Date]])</f>
        <v>7</v>
      </c>
      <c r="D5027" t="s">
        <v>2294</v>
      </c>
      <c r="E5027" t="s">
        <v>70</v>
      </c>
      <c r="F5027" t="s">
        <v>11</v>
      </c>
      <c r="G5027" t="s">
        <v>20</v>
      </c>
      <c r="H5027" t="s">
        <v>1896</v>
      </c>
      <c r="I5027">
        <v>58.34</v>
      </c>
      <c r="J5027">
        <v>2</v>
      </c>
      <c r="K5027">
        <v>28</v>
      </c>
    </row>
    <row r="5028" spans="1:11" ht="16.5" x14ac:dyDescent="0.3">
      <c r="A5028" s="1">
        <v>42552</v>
      </c>
      <c r="B5028" s="5">
        <f>YEAR(Table1[[#This Row],[Order Date]])</f>
        <v>2016</v>
      </c>
      <c r="C5028" s="5">
        <f>MONTH(Table1[[#This Row],[Order Date]])</f>
        <v>7</v>
      </c>
      <c r="D5028" t="s">
        <v>971</v>
      </c>
      <c r="E5028" t="s">
        <v>296</v>
      </c>
      <c r="F5028" t="s">
        <v>39</v>
      </c>
      <c r="G5028" t="s">
        <v>603</v>
      </c>
      <c r="H5028" t="s">
        <v>2239</v>
      </c>
      <c r="I5028">
        <v>1499.95</v>
      </c>
      <c r="J5028">
        <v>5</v>
      </c>
      <c r="K5028">
        <v>449.99</v>
      </c>
    </row>
    <row r="5029" spans="1:11" ht="16.5" x14ac:dyDescent="0.3">
      <c r="A5029" s="1">
        <v>42552</v>
      </c>
      <c r="B5029" s="5">
        <f>YEAR(Table1[[#This Row],[Order Date]])</f>
        <v>2016</v>
      </c>
      <c r="C5029" s="5">
        <f>MONTH(Table1[[#This Row],[Order Date]])</f>
        <v>7</v>
      </c>
      <c r="D5029" t="s">
        <v>2381</v>
      </c>
      <c r="E5029" t="s">
        <v>149</v>
      </c>
      <c r="F5029" t="s">
        <v>11</v>
      </c>
      <c r="G5029" t="s">
        <v>16</v>
      </c>
      <c r="H5029" t="s">
        <v>1860</v>
      </c>
      <c r="I5029">
        <v>30.53</v>
      </c>
      <c r="J5029">
        <v>1</v>
      </c>
      <c r="K5029">
        <v>14.04</v>
      </c>
    </row>
    <row r="5030" spans="1:11" ht="16.5" x14ac:dyDescent="0.3">
      <c r="A5030" s="1">
        <v>42552</v>
      </c>
      <c r="B5030" s="5">
        <f>YEAR(Table1[[#This Row],[Order Date]])</f>
        <v>2016</v>
      </c>
      <c r="C5030" s="5">
        <f>MONTH(Table1[[#This Row],[Order Date]])</f>
        <v>7</v>
      </c>
      <c r="D5030" t="s">
        <v>2381</v>
      </c>
      <c r="E5030" t="s">
        <v>149</v>
      </c>
      <c r="F5030" t="s">
        <v>39</v>
      </c>
      <c r="G5030" t="s">
        <v>52</v>
      </c>
      <c r="H5030" t="s">
        <v>1199</v>
      </c>
      <c r="I5030">
        <v>30.84</v>
      </c>
      <c r="J5030">
        <v>3</v>
      </c>
      <c r="K5030">
        <v>6.17</v>
      </c>
    </row>
    <row r="5031" spans="1:11" ht="16.5" x14ac:dyDescent="0.3">
      <c r="A5031" s="1">
        <v>42552</v>
      </c>
      <c r="B5031" s="5">
        <f>YEAR(Table1[[#This Row],[Order Date]])</f>
        <v>2016</v>
      </c>
      <c r="C5031" s="5">
        <f>MONTH(Table1[[#This Row],[Order Date]])</f>
        <v>7</v>
      </c>
      <c r="D5031" t="s">
        <v>2381</v>
      </c>
      <c r="E5031" t="s">
        <v>149</v>
      </c>
      <c r="F5031" t="s">
        <v>11</v>
      </c>
      <c r="G5031" t="s">
        <v>12</v>
      </c>
      <c r="H5031" t="s">
        <v>1978</v>
      </c>
      <c r="I5031">
        <v>75.06</v>
      </c>
      <c r="J5031">
        <v>9</v>
      </c>
      <c r="K5031">
        <v>33.78</v>
      </c>
    </row>
    <row r="5032" spans="1:11" ht="16.5" x14ac:dyDescent="0.3">
      <c r="A5032" s="1">
        <v>42552</v>
      </c>
      <c r="B5032" s="5">
        <f>YEAR(Table1[[#This Row],[Order Date]])</f>
        <v>2016</v>
      </c>
      <c r="C5032" s="5">
        <f>MONTH(Table1[[#This Row],[Order Date]])</f>
        <v>7</v>
      </c>
      <c r="D5032" t="s">
        <v>1046</v>
      </c>
      <c r="E5032" t="s">
        <v>164</v>
      </c>
      <c r="F5032" t="s">
        <v>11</v>
      </c>
      <c r="G5032" t="s">
        <v>20</v>
      </c>
      <c r="H5032" t="s">
        <v>436</v>
      </c>
      <c r="I5032">
        <v>2.5</v>
      </c>
      <c r="J5032">
        <v>1</v>
      </c>
      <c r="K5032">
        <v>0.9</v>
      </c>
    </row>
    <row r="5033" spans="1:11" ht="16.5" x14ac:dyDescent="0.3">
      <c r="A5033" s="1">
        <v>42553</v>
      </c>
      <c r="B5033" s="5">
        <f>YEAR(Table1[[#This Row],[Order Date]])</f>
        <v>2016</v>
      </c>
      <c r="C5033" s="5">
        <f>MONTH(Table1[[#This Row],[Order Date]])</f>
        <v>7</v>
      </c>
      <c r="D5033" t="s">
        <v>583</v>
      </c>
      <c r="E5033" t="s">
        <v>27</v>
      </c>
      <c r="F5033" t="s">
        <v>34</v>
      </c>
      <c r="G5033" t="s">
        <v>35</v>
      </c>
      <c r="H5033" t="s">
        <v>948</v>
      </c>
      <c r="I5033">
        <v>195.18</v>
      </c>
      <c r="J5033">
        <v>1</v>
      </c>
      <c r="K5033">
        <v>19.52</v>
      </c>
    </row>
    <row r="5034" spans="1:11" ht="16.5" x14ac:dyDescent="0.3">
      <c r="A5034" s="1">
        <v>42553</v>
      </c>
      <c r="B5034" s="5">
        <f>YEAR(Table1[[#This Row],[Order Date]])</f>
        <v>2016</v>
      </c>
      <c r="C5034" s="5">
        <f>MONTH(Table1[[#This Row],[Order Date]])</f>
        <v>7</v>
      </c>
      <c r="D5034" t="s">
        <v>596</v>
      </c>
      <c r="E5034" t="s">
        <v>55</v>
      </c>
      <c r="F5034" t="s">
        <v>11</v>
      </c>
      <c r="G5034" t="s">
        <v>24</v>
      </c>
      <c r="H5034" t="s">
        <v>2559</v>
      </c>
      <c r="I5034">
        <v>7.7</v>
      </c>
      <c r="J5034">
        <v>2</v>
      </c>
      <c r="K5034">
        <v>3.16</v>
      </c>
    </row>
    <row r="5035" spans="1:11" ht="16.5" x14ac:dyDescent="0.3">
      <c r="A5035" s="1">
        <v>42553</v>
      </c>
      <c r="B5035" s="5">
        <f>YEAR(Table1[[#This Row],[Order Date]])</f>
        <v>2016</v>
      </c>
      <c r="C5035" s="5">
        <f>MONTH(Table1[[#This Row],[Order Date]])</f>
        <v>7</v>
      </c>
      <c r="D5035" t="s">
        <v>1287</v>
      </c>
      <c r="E5035" t="s">
        <v>10</v>
      </c>
      <c r="F5035" t="s">
        <v>34</v>
      </c>
      <c r="G5035" t="s">
        <v>35</v>
      </c>
      <c r="H5035" t="s">
        <v>1597</v>
      </c>
      <c r="I5035">
        <v>528.42999999999995</v>
      </c>
      <c r="J5035">
        <v>5</v>
      </c>
      <c r="K5035">
        <v>0</v>
      </c>
    </row>
    <row r="5036" spans="1:11" ht="16.5" x14ac:dyDescent="0.3">
      <c r="A5036" s="1">
        <v>42553</v>
      </c>
      <c r="B5036" s="5">
        <f>YEAR(Table1[[#This Row],[Order Date]])</f>
        <v>2016</v>
      </c>
      <c r="C5036" s="5">
        <f>MONTH(Table1[[#This Row],[Order Date]])</f>
        <v>7</v>
      </c>
      <c r="D5036" t="s">
        <v>1287</v>
      </c>
      <c r="E5036" t="s">
        <v>10</v>
      </c>
      <c r="F5036" t="s">
        <v>11</v>
      </c>
      <c r="G5036" t="s">
        <v>12</v>
      </c>
      <c r="H5036" t="s">
        <v>2386</v>
      </c>
      <c r="I5036">
        <v>41.47</v>
      </c>
      <c r="J5036">
        <v>8</v>
      </c>
      <c r="K5036">
        <v>14.52</v>
      </c>
    </row>
    <row r="5037" spans="1:11" ht="16.5" x14ac:dyDescent="0.3">
      <c r="A5037" s="1">
        <v>42554</v>
      </c>
      <c r="B5037" s="5">
        <f>YEAR(Table1[[#This Row],[Order Date]])</f>
        <v>2016</v>
      </c>
      <c r="C5037" s="5">
        <f>MONTH(Table1[[#This Row],[Order Date]])</f>
        <v>7</v>
      </c>
      <c r="D5037" t="s">
        <v>1920</v>
      </c>
      <c r="E5037" t="s">
        <v>27</v>
      </c>
      <c r="F5037" t="s">
        <v>11</v>
      </c>
      <c r="G5037" t="s">
        <v>12</v>
      </c>
      <c r="H5037" t="s">
        <v>934</v>
      </c>
      <c r="I5037">
        <v>12.96</v>
      </c>
      <c r="J5037">
        <v>2</v>
      </c>
      <c r="K5037">
        <v>6.22</v>
      </c>
    </row>
    <row r="5038" spans="1:11" ht="16.5" x14ac:dyDescent="0.3">
      <c r="A5038" s="1">
        <v>42554</v>
      </c>
      <c r="B5038" s="5">
        <f>YEAR(Table1[[#This Row],[Order Date]])</f>
        <v>2016</v>
      </c>
      <c r="C5038" s="5">
        <f>MONTH(Table1[[#This Row],[Order Date]])</f>
        <v>7</v>
      </c>
      <c r="D5038" t="s">
        <v>1920</v>
      </c>
      <c r="E5038" t="s">
        <v>27</v>
      </c>
      <c r="F5038" t="s">
        <v>11</v>
      </c>
      <c r="G5038" t="s">
        <v>43</v>
      </c>
      <c r="H5038" t="s">
        <v>2307</v>
      </c>
      <c r="I5038">
        <v>3.96</v>
      </c>
      <c r="J5038">
        <v>2</v>
      </c>
      <c r="K5038">
        <v>0.08</v>
      </c>
    </row>
    <row r="5039" spans="1:11" ht="16.5" x14ac:dyDescent="0.3">
      <c r="A5039" s="1">
        <v>42554</v>
      </c>
      <c r="B5039" s="5">
        <f>YEAR(Table1[[#This Row],[Order Date]])</f>
        <v>2016</v>
      </c>
      <c r="C5039" s="5">
        <f>MONTH(Table1[[#This Row],[Order Date]])</f>
        <v>7</v>
      </c>
      <c r="D5039" t="s">
        <v>291</v>
      </c>
      <c r="E5039" t="s">
        <v>149</v>
      </c>
      <c r="F5039" t="s">
        <v>11</v>
      </c>
      <c r="G5039" t="s">
        <v>92</v>
      </c>
      <c r="H5039" t="s">
        <v>2560</v>
      </c>
      <c r="I5039">
        <v>706.86</v>
      </c>
      <c r="J5039">
        <v>7</v>
      </c>
      <c r="K5039">
        <v>197.92</v>
      </c>
    </row>
    <row r="5040" spans="1:11" ht="16.5" x14ac:dyDescent="0.3">
      <c r="A5040" s="1">
        <v>42554</v>
      </c>
      <c r="B5040" s="5">
        <f>YEAR(Table1[[#This Row],[Order Date]])</f>
        <v>2016</v>
      </c>
      <c r="C5040" s="5">
        <f>MONTH(Table1[[#This Row],[Order Date]])</f>
        <v>7</v>
      </c>
      <c r="D5040" t="s">
        <v>285</v>
      </c>
      <c r="E5040" t="s">
        <v>23</v>
      </c>
      <c r="F5040" t="s">
        <v>11</v>
      </c>
      <c r="G5040" t="s">
        <v>12</v>
      </c>
      <c r="H5040" t="s">
        <v>1126</v>
      </c>
      <c r="I5040">
        <v>123.92</v>
      </c>
      <c r="J5040">
        <v>5</v>
      </c>
      <c r="K5040">
        <v>38.729999999999997</v>
      </c>
    </row>
    <row r="5041" spans="1:11" ht="16.5" x14ac:dyDescent="0.3">
      <c r="A5041" s="1">
        <v>42555</v>
      </c>
      <c r="B5041" s="5">
        <f>YEAR(Table1[[#This Row],[Order Date]])</f>
        <v>2016</v>
      </c>
      <c r="C5041" s="5">
        <f>MONTH(Table1[[#This Row],[Order Date]])</f>
        <v>7</v>
      </c>
      <c r="D5041" t="s">
        <v>861</v>
      </c>
      <c r="E5041" t="s">
        <v>27</v>
      </c>
      <c r="F5041" t="s">
        <v>34</v>
      </c>
      <c r="G5041" t="s">
        <v>47</v>
      </c>
      <c r="H5041" t="s">
        <v>214</v>
      </c>
      <c r="I5041">
        <v>25.4</v>
      </c>
      <c r="J5041">
        <v>5</v>
      </c>
      <c r="K5041">
        <v>8.64</v>
      </c>
    </row>
    <row r="5042" spans="1:11" ht="16.5" x14ac:dyDescent="0.3">
      <c r="A5042" s="1">
        <v>42555</v>
      </c>
      <c r="B5042" s="5">
        <f>YEAR(Table1[[#This Row],[Order Date]])</f>
        <v>2016</v>
      </c>
      <c r="C5042" s="5">
        <f>MONTH(Table1[[#This Row],[Order Date]])</f>
        <v>7</v>
      </c>
      <c r="D5042" t="s">
        <v>861</v>
      </c>
      <c r="E5042" t="s">
        <v>27</v>
      </c>
      <c r="F5042" t="s">
        <v>11</v>
      </c>
      <c r="G5042" t="s">
        <v>63</v>
      </c>
      <c r="H5042" t="s">
        <v>993</v>
      </c>
      <c r="I5042">
        <v>43.96</v>
      </c>
      <c r="J5042">
        <v>2</v>
      </c>
      <c r="K5042">
        <v>20.66</v>
      </c>
    </row>
    <row r="5043" spans="1:11" ht="16.5" x14ac:dyDescent="0.3">
      <c r="A5043" s="1">
        <v>42555</v>
      </c>
      <c r="B5043" s="5">
        <f>YEAR(Table1[[#This Row],[Order Date]])</f>
        <v>2016</v>
      </c>
      <c r="C5043" s="5">
        <f>MONTH(Table1[[#This Row],[Order Date]])</f>
        <v>7</v>
      </c>
      <c r="D5043" t="s">
        <v>861</v>
      </c>
      <c r="E5043" t="s">
        <v>27</v>
      </c>
      <c r="F5043" t="s">
        <v>34</v>
      </c>
      <c r="G5043" t="s">
        <v>74</v>
      </c>
      <c r="H5043" t="s">
        <v>1930</v>
      </c>
      <c r="I5043">
        <v>1279.17</v>
      </c>
      <c r="J5043">
        <v>5</v>
      </c>
      <c r="K5043">
        <v>225.74</v>
      </c>
    </row>
    <row r="5044" spans="1:11" ht="16.5" x14ac:dyDescent="0.3">
      <c r="A5044" s="1">
        <v>42555</v>
      </c>
      <c r="B5044" s="5">
        <f>YEAR(Table1[[#This Row],[Order Date]])</f>
        <v>2016</v>
      </c>
      <c r="C5044" s="5">
        <f>MONTH(Table1[[#This Row],[Order Date]])</f>
        <v>7</v>
      </c>
      <c r="D5044" t="s">
        <v>861</v>
      </c>
      <c r="E5044" t="s">
        <v>27</v>
      </c>
      <c r="F5044" t="s">
        <v>11</v>
      </c>
      <c r="G5044" t="s">
        <v>18</v>
      </c>
      <c r="H5044" t="s">
        <v>251</v>
      </c>
      <c r="I5044">
        <v>27.92</v>
      </c>
      <c r="J5044">
        <v>4</v>
      </c>
      <c r="K5044">
        <v>0.56000000000000005</v>
      </c>
    </row>
    <row r="5045" spans="1:11" ht="16.5" x14ac:dyDescent="0.3">
      <c r="A5045" s="1">
        <v>42555</v>
      </c>
      <c r="B5045" s="5">
        <f>YEAR(Table1[[#This Row],[Order Date]])</f>
        <v>2016</v>
      </c>
      <c r="C5045" s="5">
        <f>MONTH(Table1[[#This Row],[Order Date]])</f>
        <v>7</v>
      </c>
      <c r="D5045" t="s">
        <v>301</v>
      </c>
      <c r="E5045" t="s">
        <v>164</v>
      </c>
      <c r="F5045" t="s">
        <v>34</v>
      </c>
      <c r="G5045" t="s">
        <v>47</v>
      </c>
      <c r="H5045" t="s">
        <v>214</v>
      </c>
      <c r="I5045">
        <v>25.4</v>
      </c>
      <c r="J5045">
        <v>5</v>
      </c>
      <c r="K5045">
        <v>8.64</v>
      </c>
    </row>
    <row r="5046" spans="1:11" ht="16.5" x14ac:dyDescent="0.3">
      <c r="A5046" s="1">
        <v>42555</v>
      </c>
      <c r="B5046" s="5">
        <f>YEAR(Table1[[#This Row],[Order Date]])</f>
        <v>2016</v>
      </c>
      <c r="C5046" s="5">
        <f>MONTH(Table1[[#This Row],[Order Date]])</f>
        <v>7</v>
      </c>
      <c r="D5046" t="s">
        <v>301</v>
      </c>
      <c r="E5046" t="s">
        <v>164</v>
      </c>
      <c r="F5046" t="s">
        <v>39</v>
      </c>
      <c r="G5046" t="s">
        <v>40</v>
      </c>
      <c r="H5046" t="s">
        <v>2371</v>
      </c>
      <c r="I5046">
        <v>177.48</v>
      </c>
      <c r="J5046">
        <v>3</v>
      </c>
      <c r="K5046">
        <v>19.97</v>
      </c>
    </row>
    <row r="5047" spans="1:11" ht="16.5" x14ac:dyDescent="0.3">
      <c r="A5047" s="1">
        <v>42555</v>
      </c>
      <c r="B5047" s="5">
        <f>YEAR(Table1[[#This Row],[Order Date]])</f>
        <v>2016</v>
      </c>
      <c r="C5047" s="5">
        <f>MONTH(Table1[[#This Row],[Order Date]])</f>
        <v>7</v>
      </c>
      <c r="D5047" t="s">
        <v>301</v>
      </c>
      <c r="E5047" t="s">
        <v>164</v>
      </c>
      <c r="F5047" t="s">
        <v>39</v>
      </c>
      <c r="G5047" t="s">
        <v>40</v>
      </c>
      <c r="H5047" t="s">
        <v>2290</v>
      </c>
      <c r="I5047">
        <v>71.98</v>
      </c>
      <c r="J5047">
        <v>3</v>
      </c>
      <c r="K5047">
        <v>9</v>
      </c>
    </row>
    <row r="5048" spans="1:11" ht="16.5" x14ac:dyDescent="0.3">
      <c r="A5048" s="1">
        <v>42558</v>
      </c>
      <c r="B5048" s="5">
        <f>YEAR(Table1[[#This Row],[Order Date]])</f>
        <v>2016</v>
      </c>
      <c r="C5048" s="5">
        <f>MONTH(Table1[[#This Row],[Order Date]])</f>
        <v>7</v>
      </c>
      <c r="D5048" t="s">
        <v>1797</v>
      </c>
      <c r="E5048" t="s">
        <v>123</v>
      </c>
      <c r="F5048" t="s">
        <v>11</v>
      </c>
      <c r="G5048" t="s">
        <v>200</v>
      </c>
      <c r="H5048" t="s">
        <v>1010</v>
      </c>
      <c r="I5048">
        <v>45.58</v>
      </c>
      <c r="J5048">
        <v>7</v>
      </c>
      <c r="K5048">
        <v>5.13</v>
      </c>
    </row>
    <row r="5049" spans="1:11" ht="16.5" x14ac:dyDescent="0.3">
      <c r="A5049" s="1">
        <v>42558</v>
      </c>
      <c r="B5049" s="5">
        <f>YEAR(Table1[[#This Row],[Order Date]])</f>
        <v>2016</v>
      </c>
      <c r="C5049" s="5">
        <f>MONTH(Table1[[#This Row],[Order Date]])</f>
        <v>7</v>
      </c>
      <c r="D5049" t="s">
        <v>655</v>
      </c>
      <c r="E5049" t="s">
        <v>27</v>
      </c>
      <c r="F5049" t="s">
        <v>34</v>
      </c>
      <c r="G5049" t="s">
        <v>47</v>
      </c>
      <c r="H5049" t="s">
        <v>920</v>
      </c>
      <c r="I5049">
        <v>215.65</v>
      </c>
      <c r="J5049">
        <v>5</v>
      </c>
      <c r="K5049">
        <v>73.319999999999993</v>
      </c>
    </row>
    <row r="5050" spans="1:11" ht="16.5" x14ac:dyDescent="0.3">
      <c r="A5050" s="1">
        <v>42558</v>
      </c>
      <c r="B5050" s="5">
        <f>YEAR(Table1[[#This Row],[Order Date]])</f>
        <v>2016</v>
      </c>
      <c r="C5050" s="5">
        <f>MONTH(Table1[[#This Row],[Order Date]])</f>
        <v>7</v>
      </c>
      <c r="D5050" t="s">
        <v>202</v>
      </c>
      <c r="E5050" t="s">
        <v>15</v>
      </c>
      <c r="F5050" t="s">
        <v>34</v>
      </c>
      <c r="G5050" t="s">
        <v>47</v>
      </c>
      <c r="H5050" t="s">
        <v>2015</v>
      </c>
      <c r="I5050">
        <v>60.29</v>
      </c>
      <c r="J5050">
        <v>8</v>
      </c>
      <c r="K5050">
        <v>-27.13</v>
      </c>
    </row>
    <row r="5051" spans="1:11" ht="16.5" x14ac:dyDescent="0.3">
      <c r="A5051" s="1">
        <v>42558</v>
      </c>
      <c r="B5051" s="5">
        <f>YEAR(Table1[[#This Row],[Order Date]])</f>
        <v>2016</v>
      </c>
      <c r="C5051" s="5">
        <f>MONTH(Table1[[#This Row],[Order Date]])</f>
        <v>7</v>
      </c>
      <c r="D5051" t="s">
        <v>202</v>
      </c>
      <c r="E5051" t="s">
        <v>15</v>
      </c>
      <c r="F5051" t="s">
        <v>11</v>
      </c>
      <c r="G5051" t="s">
        <v>43</v>
      </c>
      <c r="H5051" t="s">
        <v>1233</v>
      </c>
      <c r="I5051">
        <v>2.63</v>
      </c>
      <c r="J5051">
        <v>1</v>
      </c>
      <c r="K5051">
        <v>0.82</v>
      </c>
    </row>
    <row r="5052" spans="1:11" ht="16.5" x14ac:dyDescent="0.3">
      <c r="A5052" s="1">
        <v>42558</v>
      </c>
      <c r="B5052" s="5">
        <f>YEAR(Table1[[#This Row],[Order Date]])</f>
        <v>2016</v>
      </c>
      <c r="C5052" s="5">
        <f>MONTH(Table1[[#This Row],[Order Date]])</f>
        <v>7</v>
      </c>
      <c r="D5052" t="s">
        <v>202</v>
      </c>
      <c r="E5052" t="s">
        <v>15</v>
      </c>
      <c r="F5052" t="s">
        <v>11</v>
      </c>
      <c r="G5052" t="s">
        <v>12</v>
      </c>
      <c r="H5052" t="s">
        <v>1673</v>
      </c>
      <c r="I5052">
        <v>23.69</v>
      </c>
      <c r="J5052">
        <v>9</v>
      </c>
      <c r="K5052">
        <v>7.7</v>
      </c>
    </row>
    <row r="5053" spans="1:11" ht="16.5" x14ac:dyDescent="0.3">
      <c r="A5053" s="1">
        <v>42558</v>
      </c>
      <c r="B5053" s="5">
        <f>YEAR(Table1[[#This Row],[Order Date]])</f>
        <v>2016</v>
      </c>
      <c r="C5053" s="5">
        <f>MONTH(Table1[[#This Row],[Order Date]])</f>
        <v>7</v>
      </c>
      <c r="D5053" t="s">
        <v>202</v>
      </c>
      <c r="E5053" t="s">
        <v>15</v>
      </c>
      <c r="F5053" t="s">
        <v>34</v>
      </c>
      <c r="G5053" t="s">
        <v>35</v>
      </c>
      <c r="H5053" t="s">
        <v>2182</v>
      </c>
      <c r="I5053">
        <v>253.37</v>
      </c>
      <c r="J5053">
        <v>2</v>
      </c>
      <c r="K5053">
        <v>-14.48</v>
      </c>
    </row>
    <row r="5054" spans="1:11" ht="16.5" x14ac:dyDescent="0.3">
      <c r="A5054" s="1">
        <v>42558</v>
      </c>
      <c r="B5054" s="5">
        <f>YEAR(Table1[[#This Row],[Order Date]])</f>
        <v>2016</v>
      </c>
      <c r="C5054" s="5">
        <f>MONTH(Table1[[#This Row],[Order Date]])</f>
        <v>7</v>
      </c>
      <c r="D5054" t="s">
        <v>2528</v>
      </c>
      <c r="E5054" t="s">
        <v>27</v>
      </c>
      <c r="F5054" t="s">
        <v>34</v>
      </c>
      <c r="G5054" t="s">
        <v>35</v>
      </c>
      <c r="H5054" t="s">
        <v>2029</v>
      </c>
      <c r="I5054">
        <v>287.97000000000003</v>
      </c>
      <c r="J5054">
        <v>4</v>
      </c>
      <c r="K5054">
        <v>-3.6</v>
      </c>
    </row>
    <row r="5055" spans="1:11" ht="16.5" x14ac:dyDescent="0.3">
      <c r="A5055" s="1">
        <v>42558</v>
      </c>
      <c r="B5055" s="5">
        <f>YEAR(Table1[[#This Row],[Order Date]])</f>
        <v>2016</v>
      </c>
      <c r="C5055" s="5">
        <f>MONTH(Table1[[#This Row],[Order Date]])</f>
        <v>7</v>
      </c>
      <c r="D5055" t="s">
        <v>2528</v>
      </c>
      <c r="E5055" t="s">
        <v>27</v>
      </c>
      <c r="F5055" t="s">
        <v>39</v>
      </c>
      <c r="G5055" t="s">
        <v>603</v>
      </c>
      <c r="H5055" t="s">
        <v>1938</v>
      </c>
      <c r="I5055">
        <v>2799.96</v>
      </c>
      <c r="J5055">
        <v>5</v>
      </c>
      <c r="K5055">
        <v>944.99</v>
      </c>
    </row>
    <row r="5056" spans="1:11" ht="16.5" x14ac:dyDescent="0.3">
      <c r="A5056" s="1">
        <v>42558</v>
      </c>
      <c r="B5056" s="5">
        <f>YEAR(Table1[[#This Row],[Order Date]])</f>
        <v>2016</v>
      </c>
      <c r="C5056" s="5">
        <f>MONTH(Table1[[#This Row],[Order Date]])</f>
        <v>7</v>
      </c>
      <c r="D5056" t="s">
        <v>2528</v>
      </c>
      <c r="E5056" t="s">
        <v>27</v>
      </c>
      <c r="F5056" t="s">
        <v>11</v>
      </c>
      <c r="G5056" t="s">
        <v>12</v>
      </c>
      <c r="H5056" t="s">
        <v>1294</v>
      </c>
      <c r="I5056">
        <v>48.94</v>
      </c>
      <c r="J5056">
        <v>1</v>
      </c>
      <c r="K5056">
        <v>24.47</v>
      </c>
    </row>
    <row r="5057" spans="1:11" ht="16.5" x14ac:dyDescent="0.3">
      <c r="A5057" s="1">
        <v>42558</v>
      </c>
      <c r="B5057" s="5">
        <f>YEAR(Table1[[#This Row],[Order Date]])</f>
        <v>2016</v>
      </c>
      <c r="C5057" s="5">
        <f>MONTH(Table1[[#This Row],[Order Date]])</f>
        <v>7</v>
      </c>
      <c r="D5057" t="s">
        <v>1793</v>
      </c>
      <c r="E5057" t="s">
        <v>23</v>
      </c>
      <c r="F5057" t="s">
        <v>11</v>
      </c>
      <c r="G5057" t="s">
        <v>16</v>
      </c>
      <c r="H5057" t="s">
        <v>1402</v>
      </c>
      <c r="I5057">
        <v>10.08</v>
      </c>
      <c r="J5057">
        <v>2</v>
      </c>
      <c r="K5057">
        <v>3.28</v>
      </c>
    </row>
    <row r="5058" spans="1:11" ht="16.5" x14ac:dyDescent="0.3">
      <c r="A5058" s="1">
        <v>42558</v>
      </c>
      <c r="B5058" s="5">
        <f>YEAR(Table1[[#This Row],[Order Date]])</f>
        <v>2016</v>
      </c>
      <c r="C5058" s="5">
        <f>MONTH(Table1[[#This Row],[Order Date]])</f>
        <v>7</v>
      </c>
      <c r="D5058" t="s">
        <v>1793</v>
      </c>
      <c r="E5058" t="s">
        <v>23</v>
      </c>
      <c r="F5058" t="s">
        <v>39</v>
      </c>
      <c r="G5058" t="s">
        <v>40</v>
      </c>
      <c r="H5058" t="s">
        <v>1059</v>
      </c>
      <c r="I5058">
        <v>59.99</v>
      </c>
      <c r="J5058">
        <v>1</v>
      </c>
      <c r="K5058">
        <v>-13</v>
      </c>
    </row>
    <row r="5059" spans="1:11" ht="16.5" x14ac:dyDescent="0.3">
      <c r="A5059" s="1">
        <v>42558</v>
      </c>
      <c r="B5059" s="5">
        <f>YEAR(Table1[[#This Row],[Order Date]])</f>
        <v>2016</v>
      </c>
      <c r="C5059" s="5">
        <f>MONTH(Table1[[#This Row],[Order Date]])</f>
        <v>7</v>
      </c>
      <c r="D5059" t="s">
        <v>1793</v>
      </c>
      <c r="E5059" t="s">
        <v>23</v>
      </c>
      <c r="F5059" t="s">
        <v>11</v>
      </c>
      <c r="G5059" t="s">
        <v>20</v>
      </c>
      <c r="H5059" t="s">
        <v>575</v>
      </c>
      <c r="I5059">
        <v>5.72</v>
      </c>
      <c r="J5059">
        <v>5</v>
      </c>
      <c r="K5059">
        <v>-4.76</v>
      </c>
    </row>
    <row r="5060" spans="1:11" ht="16.5" x14ac:dyDescent="0.3">
      <c r="A5060" s="1">
        <v>42558</v>
      </c>
      <c r="B5060" s="5">
        <f>YEAR(Table1[[#This Row],[Order Date]])</f>
        <v>2016</v>
      </c>
      <c r="C5060" s="5">
        <f>MONTH(Table1[[#This Row],[Order Date]])</f>
        <v>7</v>
      </c>
      <c r="D5060" t="s">
        <v>1793</v>
      </c>
      <c r="E5060" t="s">
        <v>23</v>
      </c>
      <c r="F5060" t="s">
        <v>11</v>
      </c>
      <c r="G5060" t="s">
        <v>20</v>
      </c>
      <c r="H5060" t="s">
        <v>1409</v>
      </c>
      <c r="I5060">
        <v>9.42</v>
      </c>
      <c r="J5060">
        <v>5</v>
      </c>
      <c r="K5060">
        <v>-7.85</v>
      </c>
    </row>
    <row r="5061" spans="1:11" ht="16.5" x14ac:dyDescent="0.3">
      <c r="A5061" s="1">
        <v>42558</v>
      </c>
      <c r="B5061" s="5">
        <f>YEAR(Table1[[#This Row],[Order Date]])</f>
        <v>2016</v>
      </c>
      <c r="C5061" s="5">
        <f>MONTH(Table1[[#This Row],[Order Date]])</f>
        <v>7</v>
      </c>
      <c r="D5061" t="s">
        <v>2107</v>
      </c>
      <c r="E5061" t="s">
        <v>296</v>
      </c>
      <c r="F5061" t="s">
        <v>11</v>
      </c>
      <c r="G5061" t="s">
        <v>12</v>
      </c>
      <c r="H5061" t="s">
        <v>493</v>
      </c>
      <c r="I5061">
        <v>12.96</v>
      </c>
      <c r="J5061">
        <v>2</v>
      </c>
      <c r="K5061">
        <v>6.22</v>
      </c>
    </row>
    <row r="5062" spans="1:11" ht="16.5" x14ac:dyDescent="0.3">
      <c r="A5062" s="1">
        <v>42558</v>
      </c>
      <c r="B5062" s="5">
        <f>YEAR(Table1[[#This Row],[Order Date]])</f>
        <v>2016</v>
      </c>
      <c r="C5062" s="5">
        <f>MONTH(Table1[[#This Row],[Order Date]])</f>
        <v>7</v>
      </c>
      <c r="D5062" t="s">
        <v>2107</v>
      </c>
      <c r="E5062" t="s">
        <v>296</v>
      </c>
      <c r="F5062" t="s">
        <v>11</v>
      </c>
      <c r="G5062" t="s">
        <v>24</v>
      </c>
      <c r="H5062" t="s">
        <v>1069</v>
      </c>
      <c r="I5062">
        <v>45.98</v>
      </c>
      <c r="J5062">
        <v>2</v>
      </c>
      <c r="K5062">
        <v>12.87</v>
      </c>
    </row>
    <row r="5063" spans="1:11" ht="16.5" x14ac:dyDescent="0.3">
      <c r="A5063" s="1">
        <v>42559</v>
      </c>
      <c r="B5063" s="5">
        <f>YEAR(Table1[[#This Row],[Order Date]])</f>
        <v>2016</v>
      </c>
      <c r="C5063" s="5">
        <f>MONTH(Table1[[#This Row],[Order Date]])</f>
        <v>7</v>
      </c>
      <c r="D5063" t="s">
        <v>2537</v>
      </c>
      <c r="E5063" t="s">
        <v>10</v>
      </c>
      <c r="F5063" t="s">
        <v>39</v>
      </c>
      <c r="G5063" t="s">
        <v>40</v>
      </c>
      <c r="H5063" t="s">
        <v>2419</v>
      </c>
      <c r="I5063">
        <v>863.64</v>
      </c>
      <c r="J5063">
        <v>9</v>
      </c>
      <c r="K5063">
        <v>107.96</v>
      </c>
    </row>
    <row r="5064" spans="1:11" ht="16.5" x14ac:dyDescent="0.3">
      <c r="A5064" s="1">
        <v>42559</v>
      </c>
      <c r="B5064" s="5">
        <f>YEAR(Table1[[#This Row],[Order Date]])</f>
        <v>2016</v>
      </c>
      <c r="C5064" s="5">
        <f>MONTH(Table1[[#This Row],[Order Date]])</f>
        <v>7</v>
      </c>
      <c r="D5064" t="s">
        <v>2537</v>
      </c>
      <c r="E5064" t="s">
        <v>10</v>
      </c>
      <c r="F5064" t="s">
        <v>11</v>
      </c>
      <c r="G5064" t="s">
        <v>24</v>
      </c>
      <c r="H5064" t="s">
        <v>260</v>
      </c>
      <c r="I5064">
        <v>47.62</v>
      </c>
      <c r="J5064">
        <v>3</v>
      </c>
      <c r="K5064">
        <v>3.57</v>
      </c>
    </row>
    <row r="5065" spans="1:11" ht="16.5" x14ac:dyDescent="0.3">
      <c r="A5065" s="1">
        <v>42559</v>
      </c>
      <c r="B5065" s="5">
        <f>YEAR(Table1[[#This Row],[Order Date]])</f>
        <v>2016</v>
      </c>
      <c r="C5065" s="5">
        <f>MONTH(Table1[[#This Row],[Order Date]])</f>
        <v>7</v>
      </c>
      <c r="D5065" t="s">
        <v>1173</v>
      </c>
      <c r="E5065" t="s">
        <v>278</v>
      </c>
      <c r="F5065" t="s">
        <v>11</v>
      </c>
      <c r="G5065" t="s">
        <v>20</v>
      </c>
      <c r="H5065" t="s">
        <v>2075</v>
      </c>
      <c r="I5065">
        <v>19.97</v>
      </c>
      <c r="J5065">
        <v>2</v>
      </c>
      <c r="K5065">
        <v>-13.31</v>
      </c>
    </row>
    <row r="5066" spans="1:11" ht="16.5" x14ac:dyDescent="0.3">
      <c r="A5066" s="1">
        <v>42559</v>
      </c>
      <c r="B5066" s="5">
        <f>YEAR(Table1[[#This Row],[Order Date]])</f>
        <v>2016</v>
      </c>
      <c r="C5066" s="5">
        <f>MONTH(Table1[[#This Row],[Order Date]])</f>
        <v>7</v>
      </c>
      <c r="D5066" t="s">
        <v>1173</v>
      </c>
      <c r="E5066" t="s">
        <v>278</v>
      </c>
      <c r="F5066" t="s">
        <v>11</v>
      </c>
      <c r="G5066" t="s">
        <v>18</v>
      </c>
      <c r="H5066" t="s">
        <v>927</v>
      </c>
      <c r="I5066">
        <v>33.49</v>
      </c>
      <c r="J5066">
        <v>7</v>
      </c>
      <c r="K5066">
        <v>-1.26</v>
      </c>
    </row>
    <row r="5067" spans="1:11" ht="16.5" x14ac:dyDescent="0.3">
      <c r="A5067" s="1">
        <v>42559</v>
      </c>
      <c r="B5067" s="5">
        <f>YEAR(Table1[[#This Row],[Order Date]])</f>
        <v>2016</v>
      </c>
      <c r="C5067" s="5">
        <f>MONTH(Table1[[#This Row],[Order Date]])</f>
        <v>7</v>
      </c>
      <c r="D5067" t="s">
        <v>1173</v>
      </c>
      <c r="E5067" t="s">
        <v>278</v>
      </c>
      <c r="F5067" t="s">
        <v>11</v>
      </c>
      <c r="G5067" t="s">
        <v>20</v>
      </c>
      <c r="H5067" t="s">
        <v>1630</v>
      </c>
      <c r="I5067">
        <v>8.74</v>
      </c>
      <c r="J5067">
        <v>4</v>
      </c>
      <c r="K5067">
        <v>-6.12</v>
      </c>
    </row>
    <row r="5068" spans="1:11" ht="16.5" x14ac:dyDescent="0.3">
      <c r="A5068" s="1">
        <v>42559</v>
      </c>
      <c r="B5068" s="5">
        <f>YEAR(Table1[[#This Row],[Order Date]])</f>
        <v>2016</v>
      </c>
      <c r="C5068" s="5">
        <f>MONTH(Table1[[#This Row],[Order Date]])</f>
        <v>7</v>
      </c>
      <c r="D5068" t="s">
        <v>1173</v>
      </c>
      <c r="E5068" t="s">
        <v>278</v>
      </c>
      <c r="F5068" t="s">
        <v>34</v>
      </c>
      <c r="G5068" t="s">
        <v>35</v>
      </c>
      <c r="H5068" t="s">
        <v>1237</v>
      </c>
      <c r="I5068">
        <v>662.88</v>
      </c>
      <c r="J5068">
        <v>3</v>
      </c>
      <c r="K5068">
        <v>74.569999999999993</v>
      </c>
    </row>
    <row r="5069" spans="1:11" ht="16.5" x14ac:dyDescent="0.3">
      <c r="A5069" s="1">
        <v>42559</v>
      </c>
      <c r="B5069" s="5">
        <f>YEAR(Table1[[#This Row],[Order Date]])</f>
        <v>2016</v>
      </c>
      <c r="C5069" s="5">
        <f>MONTH(Table1[[#This Row],[Order Date]])</f>
        <v>7</v>
      </c>
      <c r="D5069" t="s">
        <v>1271</v>
      </c>
      <c r="E5069" t="s">
        <v>164</v>
      </c>
      <c r="F5069" t="s">
        <v>39</v>
      </c>
      <c r="G5069" t="s">
        <v>40</v>
      </c>
      <c r="H5069" t="s">
        <v>1707</v>
      </c>
      <c r="I5069">
        <v>107.98</v>
      </c>
      <c r="J5069">
        <v>1</v>
      </c>
      <c r="K5069">
        <v>9.4499999999999993</v>
      </c>
    </row>
    <row r="5070" spans="1:11" ht="16.5" x14ac:dyDescent="0.3">
      <c r="A5070" s="1">
        <v>42559</v>
      </c>
      <c r="B5070" s="5">
        <f>YEAR(Table1[[#This Row],[Order Date]])</f>
        <v>2016</v>
      </c>
      <c r="C5070" s="5">
        <f>MONTH(Table1[[#This Row],[Order Date]])</f>
        <v>7</v>
      </c>
      <c r="D5070" t="s">
        <v>1271</v>
      </c>
      <c r="E5070" t="s">
        <v>164</v>
      </c>
      <c r="F5070" t="s">
        <v>11</v>
      </c>
      <c r="G5070" t="s">
        <v>20</v>
      </c>
      <c r="H5070" t="s">
        <v>467</v>
      </c>
      <c r="I5070">
        <v>19.3</v>
      </c>
      <c r="J5070">
        <v>3</v>
      </c>
      <c r="K5070">
        <v>6.03</v>
      </c>
    </row>
    <row r="5071" spans="1:11" ht="16.5" x14ac:dyDescent="0.3">
      <c r="A5071" s="1">
        <v>42559</v>
      </c>
      <c r="B5071" s="5">
        <f>YEAR(Table1[[#This Row],[Order Date]])</f>
        <v>2016</v>
      </c>
      <c r="C5071" s="5">
        <f>MONTH(Table1[[#This Row],[Order Date]])</f>
        <v>7</v>
      </c>
      <c r="D5071" t="s">
        <v>1183</v>
      </c>
      <c r="E5071" t="s">
        <v>123</v>
      </c>
      <c r="F5071" t="s">
        <v>39</v>
      </c>
      <c r="G5071" t="s">
        <v>40</v>
      </c>
      <c r="H5071" t="s">
        <v>2561</v>
      </c>
      <c r="I5071">
        <v>823.96</v>
      </c>
      <c r="J5071">
        <v>5</v>
      </c>
      <c r="K5071">
        <v>51.5</v>
      </c>
    </row>
    <row r="5072" spans="1:11" ht="16.5" x14ac:dyDescent="0.3">
      <c r="A5072" s="1">
        <v>42559</v>
      </c>
      <c r="B5072" s="5">
        <f>YEAR(Table1[[#This Row],[Order Date]])</f>
        <v>2016</v>
      </c>
      <c r="C5072" s="5">
        <f>MONTH(Table1[[#This Row],[Order Date]])</f>
        <v>7</v>
      </c>
      <c r="D5072" t="s">
        <v>1183</v>
      </c>
      <c r="E5072" t="s">
        <v>123</v>
      </c>
      <c r="F5072" t="s">
        <v>11</v>
      </c>
      <c r="G5072" t="s">
        <v>12</v>
      </c>
      <c r="H5072" t="s">
        <v>1166</v>
      </c>
      <c r="I5072">
        <v>15.98</v>
      </c>
      <c r="J5072">
        <v>2</v>
      </c>
      <c r="K5072">
        <v>5</v>
      </c>
    </row>
    <row r="5073" spans="1:11" ht="16.5" x14ac:dyDescent="0.3">
      <c r="A5073" s="1">
        <v>42559</v>
      </c>
      <c r="B5073" s="5">
        <f>YEAR(Table1[[#This Row],[Order Date]])</f>
        <v>2016</v>
      </c>
      <c r="C5073" s="5">
        <f>MONTH(Table1[[#This Row],[Order Date]])</f>
        <v>7</v>
      </c>
      <c r="D5073" t="s">
        <v>1368</v>
      </c>
      <c r="E5073" t="s">
        <v>1529</v>
      </c>
      <c r="F5073" t="s">
        <v>11</v>
      </c>
      <c r="G5073" t="s">
        <v>12</v>
      </c>
      <c r="H5073" t="s">
        <v>524</v>
      </c>
      <c r="I5073">
        <v>12.96</v>
      </c>
      <c r="J5073">
        <v>2</v>
      </c>
      <c r="K5073">
        <v>6.22</v>
      </c>
    </row>
    <row r="5074" spans="1:11" ht="16.5" x14ac:dyDescent="0.3">
      <c r="A5074" s="1">
        <v>42560</v>
      </c>
      <c r="B5074" s="5">
        <f>YEAR(Table1[[#This Row],[Order Date]])</f>
        <v>2016</v>
      </c>
      <c r="C5074" s="5">
        <f>MONTH(Table1[[#This Row],[Order Date]])</f>
        <v>7</v>
      </c>
      <c r="D5074" t="s">
        <v>387</v>
      </c>
      <c r="E5074" t="s">
        <v>149</v>
      </c>
      <c r="F5074" t="s">
        <v>34</v>
      </c>
      <c r="G5074" t="s">
        <v>35</v>
      </c>
      <c r="H5074" t="s">
        <v>1072</v>
      </c>
      <c r="I5074">
        <v>408.01</v>
      </c>
      <c r="J5074">
        <v>2</v>
      </c>
      <c r="K5074">
        <v>72.53</v>
      </c>
    </row>
    <row r="5075" spans="1:11" ht="16.5" x14ac:dyDescent="0.3">
      <c r="A5075" s="1">
        <v>42560</v>
      </c>
      <c r="B5075" s="5">
        <f>YEAR(Table1[[#This Row],[Order Date]])</f>
        <v>2016</v>
      </c>
      <c r="C5075" s="5">
        <f>MONTH(Table1[[#This Row],[Order Date]])</f>
        <v>7</v>
      </c>
      <c r="D5075" t="s">
        <v>387</v>
      </c>
      <c r="E5075" t="s">
        <v>149</v>
      </c>
      <c r="F5075" t="s">
        <v>34</v>
      </c>
      <c r="G5075" t="s">
        <v>47</v>
      </c>
      <c r="H5075" t="s">
        <v>654</v>
      </c>
      <c r="I5075">
        <v>165.28</v>
      </c>
      <c r="J5075">
        <v>4</v>
      </c>
      <c r="K5075">
        <v>14.88</v>
      </c>
    </row>
    <row r="5076" spans="1:11" ht="16.5" x14ac:dyDescent="0.3">
      <c r="A5076" s="1">
        <v>42561</v>
      </c>
      <c r="B5076" s="5">
        <f>YEAR(Table1[[#This Row],[Order Date]])</f>
        <v>2016</v>
      </c>
      <c r="C5076" s="5">
        <f>MONTH(Table1[[#This Row],[Order Date]])</f>
        <v>7</v>
      </c>
      <c r="D5076" t="s">
        <v>554</v>
      </c>
      <c r="E5076" t="s">
        <v>95</v>
      </c>
      <c r="F5076" t="s">
        <v>11</v>
      </c>
      <c r="G5076" t="s">
        <v>18</v>
      </c>
      <c r="H5076" t="s">
        <v>2219</v>
      </c>
      <c r="I5076">
        <v>16.77</v>
      </c>
      <c r="J5076">
        <v>2</v>
      </c>
      <c r="K5076">
        <v>1.47</v>
      </c>
    </row>
    <row r="5077" spans="1:11" ht="16.5" x14ac:dyDescent="0.3">
      <c r="A5077" s="1">
        <v>42561</v>
      </c>
      <c r="B5077" s="5">
        <f>YEAR(Table1[[#This Row],[Order Date]])</f>
        <v>2016</v>
      </c>
      <c r="C5077" s="5">
        <f>MONTH(Table1[[#This Row],[Order Date]])</f>
        <v>7</v>
      </c>
      <c r="D5077" t="s">
        <v>1778</v>
      </c>
      <c r="E5077" t="s">
        <v>10</v>
      </c>
      <c r="F5077" t="s">
        <v>11</v>
      </c>
      <c r="G5077" t="s">
        <v>18</v>
      </c>
      <c r="H5077" t="s">
        <v>1854</v>
      </c>
      <c r="I5077">
        <v>338.04</v>
      </c>
      <c r="J5077">
        <v>3</v>
      </c>
      <c r="K5077">
        <v>-33.799999999999997</v>
      </c>
    </row>
    <row r="5078" spans="1:11" ht="16.5" x14ac:dyDescent="0.3">
      <c r="A5078" s="1">
        <v>42561</v>
      </c>
      <c r="B5078" s="5">
        <f>YEAR(Table1[[#This Row],[Order Date]])</f>
        <v>2016</v>
      </c>
      <c r="C5078" s="5">
        <f>MONTH(Table1[[#This Row],[Order Date]])</f>
        <v>7</v>
      </c>
      <c r="D5078" t="s">
        <v>1778</v>
      </c>
      <c r="E5078" t="s">
        <v>10</v>
      </c>
      <c r="F5078" t="s">
        <v>11</v>
      </c>
      <c r="G5078" t="s">
        <v>24</v>
      </c>
      <c r="H5078" t="s">
        <v>759</v>
      </c>
      <c r="I5078">
        <v>154.24</v>
      </c>
      <c r="J5078">
        <v>4</v>
      </c>
      <c r="K5078">
        <v>17.350000000000001</v>
      </c>
    </row>
    <row r="5079" spans="1:11" ht="16.5" x14ac:dyDescent="0.3">
      <c r="A5079" s="1">
        <v>42561</v>
      </c>
      <c r="B5079" s="5">
        <f>YEAR(Table1[[#This Row],[Order Date]])</f>
        <v>2016</v>
      </c>
      <c r="C5079" s="5">
        <f>MONTH(Table1[[#This Row],[Order Date]])</f>
        <v>7</v>
      </c>
      <c r="D5079" t="s">
        <v>1046</v>
      </c>
      <c r="E5079" t="s">
        <v>95</v>
      </c>
      <c r="F5079" t="s">
        <v>11</v>
      </c>
      <c r="G5079" t="s">
        <v>20</v>
      </c>
      <c r="H5079" t="s">
        <v>765</v>
      </c>
      <c r="I5079">
        <v>44.86</v>
      </c>
      <c r="J5079">
        <v>6</v>
      </c>
      <c r="K5079">
        <v>-35.880000000000003</v>
      </c>
    </row>
    <row r="5080" spans="1:11" ht="16.5" x14ac:dyDescent="0.3">
      <c r="A5080" s="1">
        <v>42561</v>
      </c>
      <c r="B5080" s="5">
        <f>YEAR(Table1[[#This Row],[Order Date]])</f>
        <v>2016</v>
      </c>
      <c r="C5080" s="5">
        <f>MONTH(Table1[[#This Row],[Order Date]])</f>
        <v>7</v>
      </c>
      <c r="D5080" t="s">
        <v>1287</v>
      </c>
      <c r="E5080" t="s">
        <v>23</v>
      </c>
      <c r="F5080" t="s">
        <v>39</v>
      </c>
      <c r="G5080" t="s">
        <v>302</v>
      </c>
      <c r="H5080" t="s">
        <v>2562</v>
      </c>
      <c r="I5080">
        <v>341.99</v>
      </c>
      <c r="J5080">
        <v>3</v>
      </c>
      <c r="K5080">
        <v>-319.19</v>
      </c>
    </row>
    <row r="5081" spans="1:11" ht="16.5" x14ac:dyDescent="0.3">
      <c r="A5081" s="1">
        <v>42563</v>
      </c>
      <c r="B5081" s="5">
        <f>YEAR(Table1[[#This Row],[Order Date]])</f>
        <v>2016</v>
      </c>
      <c r="C5081" s="5">
        <f>MONTH(Table1[[#This Row],[Order Date]])</f>
        <v>7</v>
      </c>
      <c r="D5081" t="s">
        <v>357</v>
      </c>
      <c r="E5081" t="s">
        <v>27</v>
      </c>
      <c r="F5081" t="s">
        <v>39</v>
      </c>
      <c r="G5081" t="s">
        <v>40</v>
      </c>
      <c r="H5081" t="s">
        <v>1156</v>
      </c>
      <c r="I5081">
        <v>95.76</v>
      </c>
      <c r="J5081">
        <v>6</v>
      </c>
      <c r="K5081">
        <v>7.18</v>
      </c>
    </row>
    <row r="5082" spans="1:11" ht="16.5" x14ac:dyDescent="0.3">
      <c r="A5082" s="1">
        <v>42565</v>
      </c>
      <c r="B5082" s="5">
        <f>YEAR(Table1[[#This Row],[Order Date]])</f>
        <v>2016</v>
      </c>
      <c r="C5082" s="5">
        <f>MONTH(Table1[[#This Row],[Order Date]])</f>
        <v>7</v>
      </c>
      <c r="D5082" t="s">
        <v>1417</v>
      </c>
      <c r="E5082" t="s">
        <v>95</v>
      </c>
      <c r="F5082" t="s">
        <v>39</v>
      </c>
      <c r="G5082" t="s">
        <v>40</v>
      </c>
      <c r="H5082" t="s">
        <v>1895</v>
      </c>
      <c r="I5082">
        <v>380.86</v>
      </c>
      <c r="J5082">
        <v>8</v>
      </c>
      <c r="K5082">
        <v>38.090000000000003</v>
      </c>
    </row>
    <row r="5083" spans="1:11" ht="16.5" x14ac:dyDescent="0.3">
      <c r="A5083" s="1">
        <v>42565</v>
      </c>
      <c r="B5083" s="5">
        <f>YEAR(Table1[[#This Row],[Order Date]])</f>
        <v>2016</v>
      </c>
      <c r="C5083" s="5">
        <f>MONTH(Table1[[#This Row],[Order Date]])</f>
        <v>7</v>
      </c>
      <c r="D5083" t="s">
        <v>2021</v>
      </c>
      <c r="E5083" t="s">
        <v>23</v>
      </c>
      <c r="F5083" t="s">
        <v>11</v>
      </c>
      <c r="G5083" t="s">
        <v>200</v>
      </c>
      <c r="H5083" t="s">
        <v>1578</v>
      </c>
      <c r="I5083">
        <v>11.63</v>
      </c>
      <c r="J5083">
        <v>2</v>
      </c>
      <c r="K5083">
        <v>1.02</v>
      </c>
    </row>
    <row r="5084" spans="1:11" ht="16.5" x14ac:dyDescent="0.3">
      <c r="A5084" s="1">
        <v>42565</v>
      </c>
      <c r="B5084" s="5">
        <f>YEAR(Table1[[#This Row],[Order Date]])</f>
        <v>2016</v>
      </c>
      <c r="C5084" s="5">
        <f>MONTH(Table1[[#This Row],[Order Date]])</f>
        <v>7</v>
      </c>
      <c r="D5084" t="s">
        <v>1550</v>
      </c>
      <c r="E5084" t="s">
        <v>149</v>
      </c>
      <c r="F5084" t="s">
        <v>11</v>
      </c>
      <c r="G5084" t="s">
        <v>18</v>
      </c>
      <c r="H5084" t="s">
        <v>551</v>
      </c>
      <c r="I5084">
        <v>11.21</v>
      </c>
      <c r="J5084">
        <v>1</v>
      </c>
      <c r="K5084">
        <v>3.36</v>
      </c>
    </row>
    <row r="5085" spans="1:11" ht="16.5" x14ac:dyDescent="0.3">
      <c r="A5085" s="1">
        <v>42565</v>
      </c>
      <c r="B5085" s="5">
        <f>YEAR(Table1[[#This Row],[Order Date]])</f>
        <v>2016</v>
      </c>
      <c r="C5085" s="5">
        <f>MONTH(Table1[[#This Row],[Order Date]])</f>
        <v>7</v>
      </c>
      <c r="D5085" t="s">
        <v>1550</v>
      </c>
      <c r="E5085" t="s">
        <v>149</v>
      </c>
      <c r="F5085" t="s">
        <v>11</v>
      </c>
      <c r="G5085" t="s">
        <v>20</v>
      </c>
      <c r="H5085" t="s">
        <v>970</v>
      </c>
      <c r="I5085">
        <v>9.14</v>
      </c>
      <c r="J5085">
        <v>3</v>
      </c>
      <c r="K5085">
        <v>3.2</v>
      </c>
    </row>
    <row r="5086" spans="1:11" ht="16.5" x14ac:dyDescent="0.3">
      <c r="A5086" s="1">
        <v>42565</v>
      </c>
      <c r="B5086" s="5">
        <f>YEAR(Table1[[#This Row],[Order Date]])</f>
        <v>2016</v>
      </c>
      <c r="C5086" s="5">
        <f>MONTH(Table1[[#This Row],[Order Date]])</f>
        <v>7</v>
      </c>
      <c r="D5086" t="s">
        <v>1550</v>
      </c>
      <c r="E5086" t="s">
        <v>149</v>
      </c>
      <c r="F5086" t="s">
        <v>11</v>
      </c>
      <c r="G5086" t="s">
        <v>43</v>
      </c>
      <c r="H5086" t="s">
        <v>1246</v>
      </c>
      <c r="I5086">
        <v>14.07</v>
      </c>
      <c r="J5086">
        <v>7</v>
      </c>
      <c r="K5086">
        <v>6.89</v>
      </c>
    </row>
    <row r="5087" spans="1:11" ht="16.5" x14ac:dyDescent="0.3">
      <c r="A5087" s="1">
        <v>42565</v>
      </c>
      <c r="B5087" s="5">
        <f>YEAR(Table1[[#This Row],[Order Date]])</f>
        <v>2016</v>
      </c>
      <c r="C5087" s="5">
        <f>MONTH(Table1[[#This Row],[Order Date]])</f>
        <v>7</v>
      </c>
      <c r="D5087" t="s">
        <v>1550</v>
      </c>
      <c r="E5087" t="s">
        <v>149</v>
      </c>
      <c r="F5087" t="s">
        <v>11</v>
      </c>
      <c r="G5087" t="s">
        <v>24</v>
      </c>
      <c r="H5087" t="s">
        <v>960</v>
      </c>
      <c r="I5087">
        <v>41.86</v>
      </c>
      <c r="J5087">
        <v>7</v>
      </c>
      <c r="K5087">
        <v>10.47</v>
      </c>
    </row>
    <row r="5088" spans="1:11" ht="16.5" x14ac:dyDescent="0.3">
      <c r="A5088" s="1">
        <v>42565</v>
      </c>
      <c r="B5088" s="5">
        <f>YEAR(Table1[[#This Row],[Order Date]])</f>
        <v>2016</v>
      </c>
      <c r="C5088" s="5">
        <f>MONTH(Table1[[#This Row],[Order Date]])</f>
        <v>7</v>
      </c>
      <c r="D5088" t="s">
        <v>1550</v>
      </c>
      <c r="E5088" t="s">
        <v>149</v>
      </c>
      <c r="F5088" t="s">
        <v>11</v>
      </c>
      <c r="G5088" t="s">
        <v>20</v>
      </c>
      <c r="H5088" t="s">
        <v>203</v>
      </c>
      <c r="I5088">
        <v>8.5399999999999991</v>
      </c>
      <c r="J5088">
        <v>2</v>
      </c>
      <c r="K5088">
        <v>2.88</v>
      </c>
    </row>
    <row r="5089" spans="1:11" ht="16.5" x14ac:dyDescent="0.3">
      <c r="A5089" s="1">
        <v>42565</v>
      </c>
      <c r="B5089" s="5">
        <f>YEAR(Table1[[#This Row],[Order Date]])</f>
        <v>2016</v>
      </c>
      <c r="C5089" s="5">
        <f>MONTH(Table1[[#This Row],[Order Date]])</f>
        <v>7</v>
      </c>
      <c r="D5089" t="s">
        <v>1550</v>
      </c>
      <c r="E5089" t="s">
        <v>149</v>
      </c>
      <c r="F5089" t="s">
        <v>34</v>
      </c>
      <c r="G5089" t="s">
        <v>74</v>
      </c>
      <c r="H5089" t="s">
        <v>1880</v>
      </c>
      <c r="I5089">
        <v>579.14</v>
      </c>
      <c r="J5089">
        <v>4</v>
      </c>
      <c r="K5089">
        <v>21.72</v>
      </c>
    </row>
    <row r="5090" spans="1:11" ht="16.5" x14ac:dyDescent="0.3">
      <c r="A5090" s="1">
        <v>42565</v>
      </c>
      <c r="B5090" s="5">
        <f>YEAR(Table1[[#This Row],[Order Date]])</f>
        <v>2016</v>
      </c>
      <c r="C5090" s="5">
        <f>MONTH(Table1[[#This Row],[Order Date]])</f>
        <v>7</v>
      </c>
      <c r="D5090" t="s">
        <v>778</v>
      </c>
      <c r="E5090" t="s">
        <v>10</v>
      </c>
      <c r="F5090" t="s">
        <v>39</v>
      </c>
      <c r="G5090" t="s">
        <v>40</v>
      </c>
      <c r="H5090" t="s">
        <v>2563</v>
      </c>
      <c r="I5090">
        <v>419.94</v>
      </c>
      <c r="J5090">
        <v>7</v>
      </c>
      <c r="K5090">
        <v>52.49</v>
      </c>
    </row>
    <row r="5091" spans="1:11" ht="16.5" x14ac:dyDescent="0.3">
      <c r="A5091" s="1">
        <v>42565</v>
      </c>
      <c r="B5091" s="5">
        <f>YEAR(Table1[[#This Row],[Order Date]])</f>
        <v>2016</v>
      </c>
      <c r="C5091" s="5">
        <f>MONTH(Table1[[#This Row],[Order Date]])</f>
        <v>7</v>
      </c>
      <c r="D5091" t="s">
        <v>2265</v>
      </c>
      <c r="E5091" t="s">
        <v>149</v>
      </c>
      <c r="F5091" t="s">
        <v>11</v>
      </c>
      <c r="G5091" t="s">
        <v>20</v>
      </c>
      <c r="H5091" t="s">
        <v>21</v>
      </c>
      <c r="I5091">
        <v>14.16</v>
      </c>
      <c r="J5091">
        <v>2</v>
      </c>
      <c r="K5091">
        <v>5.13</v>
      </c>
    </row>
    <row r="5092" spans="1:11" ht="16.5" x14ac:dyDescent="0.3">
      <c r="A5092" s="1">
        <v>42565</v>
      </c>
      <c r="B5092" s="5">
        <f>YEAR(Table1[[#This Row],[Order Date]])</f>
        <v>2016</v>
      </c>
      <c r="C5092" s="5">
        <f>MONTH(Table1[[#This Row],[Order Date]])</f>
        <v>7</v>
      </c>
      <c r="D5092" t="s">
        <v>2137</v>
      </c>
      <c r="E5092" t="s">
        <v>488</v>
      </c>
      <c r="F5092" t="s">
        <v>39</v>
      </c>
      <c r="G5092" t="s">
        <v>52</v>
      </c>
      <c r="H5092" t="s">
        <v>1660</v>
      </c>
      <c r="I5092">
        <v>29</v>
      </c>
      <c r="J5092">
        <v>2</v>
      </c>
      <c r="K5092">
        <v>7.25</v>
      </c>
    </row>
    <row r="5093" spans="1:11" ht="16.5" x14ac:dyDescent="0.3">
      <c r="A5093" s="1">
        <v>42565</v>
      </c>
      <c r="B5093" s="5">
        <f>YEAR(Table1[[#This Row],[Order Date]])</f>
        <v>2016</v>
      </c>
      <c r="C5093" s="5">
        <f>MONTH(Table1[[#This Row],[Order Date]])</f>
        <v>7</v>
      </c>
      <c r="D5093" t="s">
        <v>771</v>
      </c>
      <c r="E5093" t="s">
        <v>149</v>
      </c>
      <c r="F5093" t="s">
        <v>11</v>
      </c>
      <c r="G5093" t="s">
        <v>43</v>
      </c>
      <c r="H5093" t="s">
        <v>1233</v>
      </c>
      <c r="I5093">
        <v>29.61</v>
      </c>
      <c r="J5093">
        <v>9</v>
      </c>
      <c r="K5093">
        <v>13.32</v>
      </c>
    </row>
    <row r="5094" spans="1:11" ht="16.5" x14ac:dyDescent="0.3">
      <c r="A5094" s="1">
        <v>42565</v>
      </c>
      <c r="B5094" s="5">
        <f>YEAR(Table1[[#This Row],[Order Date]])</f>
        <v>2016</v>
      </c>
      <c r="C5094" s="5">
        <f>MONTH(Table1[[#This Row],[Order Date]])</f>
        <v>7</v>
      </c>
      <c r="D5094" t="s">
        <v>503</v>
      </c>
      <c r="E5094" t="s">
        <v>10</v>
      </c>
      <c r="F5094" t="s">
        <v>11</v>
      </c>
      <c r="G5094" t="s">
        <v>12</v>
      </c>
      <c r="H5094" t="s">
        <v>2301</v>
      </c>
      <c r="I5094">
        <v>219.84</v>
      </c>
      <c r="J5094">
        <v>5</v>
      </c>
      <c r="K5094">
        <v>79.69</v>
      </c>
    </row>
    <row r="5095" spans="1:11" ht="16.5" x14ac:dyDescent="0.3">
      <c r="A5095" s="1">
        <v>42565</v>
      </c>
      <c r="B5095" s="5">
        <f>YEAR(Table1[[#This Row],[Order Date]])</f>
        <v>2016</v>
      </c>
      <c r="C5095" s="5">
        <f>MONTH(Table1[[#This Row],[Order Date]])</f>
        <v>7</v>
      </c>
      <c r="D5095" t="s">
        <v>2564</v>
      </c>
      <c r="E5095" t="s">
        <v>30</v>
      </c>
      <c r="F5095" t="s">
        <v>11</v>
      </c>
      <c r="G5095" t="s">
        <v>20</v>
      </c>
      <c r="H5095" t="s">
        <v>2339</v>
      </c>
      <c r="I5095">
        <v>36.4</v>
      </c>
      <c r="J5095">
        <v>5</v>
      </c>
      <c r="K5095">
        <v>17.11</v>
      </c>
    </row>
    <row r="5096" spans="1:11" ht="16.5" x14ac:dyDescent="0.3">
      <c r="A5096" s="1">
        <v>42565</v>
      </c>
      <c r="B5096" s="5">
        <f>YEAR(Table1[[#This Row],[Order Date]])</f>
        <v>2016</v>
      </c>
      <c r="C5096" s="5">
        <f>MONTH(Table1[[#This Row],[Order Date]])</f>
        <v>7</v>
      </c>
      <c r="D5096" t="s">
        <v>2564</v>
      </c>
      <c r="E5096" t="s">
        <v>30</v>
      </c>
      <c r="F5096" t="s">
        <v>34</v>
      </c>
      <c r="G5096" t="s">
        <v>47</v>
      </c>
      <c r="H5096" t="s">
        <v>2153</v>
      </c>
      <c r="I5096">
        <v>51.75</v>
      </c>
      <c r="J5096">
        <v>1</v>
      </c>
      <c r="K5096">
        <v>15.53</v>
      </c>
    </row>
    <row r="5097" spans="1:11" ht="16.5" x14ac:dyDescent="0.3">
      <c r="A5097" s="1">
        <v>42565</v>
      </c>
      <c r="B5097" s="5">
        <f>YEAR(Table1[[#This Row],[Order Date]])</f>
        <v>2016</v>
      </c>
      <c r="C5097" s="5">
        <f>MONTH(Table1[[#This Row],[Order Date]])</f>
        <v>7</v>
      </c>
      <c r="D5097" t="s">
        <v>2474</v>
      </c>
      <c r="E5097" t="s">
        <v>27</v>
      </c>
      <c r="F5097" t="s">
        <v>39</v>
      </c>
      <c r="G5097" t="s">
        <v>40</v>
      </c>
      <c r="H5097" t="s">
        <v>863</v>
      </c>
      <c r="I5097">
        <v>110.38</v>
      </c>
      <c r="J5097">
        <v>3</v>
      </c>
      <c r="K5097">
        <v>12.42</v>
      </c>
    </row>
    <row r="5098" spans="1:11" ht="16.5" x14ac:dyDescent="0.3">
      <c r="A5098" s="1">
        <v>42565</v>
      </c>
      <c r="B5098" s="5">
        <f>YEAR(Table1[[#This Row],[Order Date]])</f>
        <v>2016</v>
      </c>
      <c r="C5098" s="5">
        <f>MONTH(Table1[[#This Row],[Order Date]])</f>
        <v>7</v>
      </c>
      <c r="D5098" t="s">
        <v>2474</v>
      </c>
      <c r="E5098" t="s">
        <v>27</v>
      </c>
      <c r="F5098" t="s">
        <v>11</v>
      </c>
      <c r="G5098" t="s">
        <v>92</v>
      </c>
      <c r="H5098" t="s">
        <v>1843</v>
      </c>
      <c r="I5098">
        <v>151.62</v>
      </c>
      <c r="J5098">
        <v>7</v>
      </c>
      <c r="K5098">
        <v>50.03</v>
      </c>
    </row>
    <row r="5099" spans="1:11" ht="16.5" x14ac:dyDescent="0.3">
      <c r="A5099" s="1">
        <v>42565</v>
      </c>
      <c r="B5099" s="5">
        <f>YEAR(Table1[[#This Row],[Order Date]])</f>
        <v>2016</v>
      </c>
      <c r="C5099" s="5">
        <f>MONTH(Table1[[#This Row],[Order Date]])</f>
        <v>7</v>
      </c>
      <c r="D5099" t="s">
        <v>2474</v>
      </c>
      <c r="E5099" t="s">
        <v>27</v>
      </c>
      <c r="F5099" t="s">
        <v>34</v>
      </c>
      <c r="G5099" t="s">
        <v>47</v>
      </c>
      <c r="H5099" t="s">
        <v>2236</v>
      </c>
      <c r="I5099">
        <v>30.8</v>
      </c>
      <c r="J5099">
        <v>4</v>
      </c>
      <c r="K5099">
        <v>10.16</v>
      </c>
    </row>
    <row r="5100" spans="1:11" ht="16.5" x14ac:dyDescent="0.3">
      <c r="A5100" s="1">
        <v>42566</v>
      </c>
      <c r="B5100" s="5">
        <f>YEAR(Table1[[#This Row],[Order Date]])</f>
        <v>2016</v>
      </c>
      <c r="C5100" s="5">
        <f>MONTH(Table1[[#This Row],[Order Date]])</f>
        <v>7</v>
      </c>
      <c r="D5100" t="s">
        <v>1629</v>
      </c>
      <c r="E5100" t="s">
        <v>296</v>
      </c>
      <c r="F5100" t="s">
        <v>11</v>
      </c>
      <c r="G5100" t="s">
        <v>200</v>
      </c>
      <c r="H5100" t="s">
        <v>2565</v>
      </c>
      <c r="I5100">
        <v>44.4</v>
      </c>
      <c r="J5100">
        <v>5</v>
      </c>
      <c r="K5100">
        <v>12.43</v>
      </c>
    </row>
    <row r="5101" spans="1:11" ht="16.5" x14ac:dyDescent="0.3">
      <c r="A5101" s="1">
        <v>42566</v>
      </c>
      <c r="B5101" s="5">
        <f>YEAR(Table1[[#This Row],[Order Date]])</f>
        <v>2016</v>
      </c>
      <c r="C5101" s="5">
        <f>MONTH(Table1[[#This Row],[Order Date]])</f>
        <v>7</v>
      </c>
      <c r="D5101" t="s">
        <v>748</v>
      </c>
      <c r="E5101" t="s">
        <v>91</v>
      </c>
      <c r="F5101" t="s">
        <v>34</v>
      </c>
      <c r="G5101" t="s">
        <v>35</v>
      </c>
      <c r="H5101" t="s">
        <v>574</v>
      </c>
      <c r="I5101">
        <v>230.28</v>
      </c>
      <c r="J5101">
        <v>3</v>
      </c>
      <c r="K5101">
        <v>23.03</v>
      </c>
    </row>
    <row r="5102" spans="1:11" ht="16.5" x14ac:dyDescent="0.3">
      <c r="A5102" s="1">
        <v>42566</v>
      </c>
      <c r="B5102" s="5">
        <f>YEAR(Table1[[#This Row],[Order Date]])</f>
        <v>2016</v>
      </c>
      <c r="C5102" s="5">
        <f>MONTH(Table1[[#This Row],[Order Date]])</f>
        <v>7</v>
      </c>
      <c r="D5102" t="s">
        <v>748</v>
      </c>
      <c r="E5102" t="s">
        <v>91</v>
      </c>
      <c r="F5102" t="s">
        <v>11</v>
      </c>
      <c r="G5102" t="s">
        <v>12</v>
      </c>
      <c r="H5102" t="s">
        <v>335</v>
      </c>
      <c r="I5102">
        <v>105.52</v>
      </c>
      <c r="J5102">
        <v>5</v>
      </c>
      <c r="K5102">
        <v>34.29</v>
      </c>
    </row>
    <row r="5103" spans="1:11" ht="16.5" x14ac:dyDescent="0.3">
      <c r="A5103" s="1">
        <v>42567</v>
      </c>
      <c r="B5103" s="5">
        <f>YEAR(Table1[[#This Row],[Order Date]])</f>
        <v>2016</v>
      </c>
      <c r="C5103" s="5">
        <f>MONTH(Table1[[#This Row],[Order Date]])</f>
        <v>7</v>
      </c>
      <c r="D5103" t="s">
        <v>1438</v>
      </c>
      <c r="E5103" t="s">
        <v>10</v>
      </c>
      <c r="F5103" t="s">
        <v>11</v>
      </c>
      <c r="G5103" t="s">
        <v>18</v>
      </c>
      <c r="H5103" t="s">
        <v>1611</v>
      </c>
      <c r="I5103">
        <v>37.22</v>
      </c>
      <c r="J5103">
        <v>3</v>
      </c>
      <c r="K5103">
        <v>3.72</v>
      </c>
    </row>
    <row r="5104" spans="1:11" ht="16.5" x14ac:dyDescent="0.3">
      <c r="A5104" s="1">
        <v>42567</v>
      </c>
      <c r="B5104" s="5">
        <f>YEAR(Table1[[#This Row],[Order Date]])</f>
        <v>2016</v>
      </c>
      <c r="C5104" s="5">
        <f>MONTH(Table1[[#This Row],[Order Date]])</f>
        <v>7</v>
      </c>
      <c r="D5104" t="s">
        <v>1438</v>
      </c>
      <c r="E5104" t="s">
        <v>10</v>
      </c>
      <c r="F5104" t="s">
        <v>11</v>
      </c>
      <c r="G5104" t="s">
        <v>12</v>
      </c>
      <c r="H5104" t="s">
        <v>1978</v>
      </c>
      <c r="I5104">
        <v>20.02</v>
      </c>
      <c r="J5104">
        <v>3</v>
      </c>
      <c r="K5104">
        <v>6.26</v>
      </c>
    </row>
    <row r="5105" spans="1:11" ht="16.5" x14ac:dyDescent="0.3">
      <c r="A5105" s="1">
        <v>42567</v>
      </c>
      <c r="B5105" s="5">
        <f>YEAR(Table1[[#This Row],[Order Date]])</f>
        <v>2016</v>
      </c>
      <c r="C5105" s="5">
        <f>MONTH(Table1[[#This Row],[Order Date]])</f>
        <v>7</v>
      </c>
      <c r="D5105" t="s">
        <v>280</v>
      </c>
      <c r="E5105" t="s">
        <v>23</v>
      </c>
      <c r="F5105" t="s">
        <v>39</v>
      </c>
      <c r="G5105" t="s">
        <v>40</v>
      </c>
      <c r="H5105" t="s">
        <v>767</v>
      </c>
      <c r="I5105">
        <v>143.97999999999999</v>
      </c>
      <c r="J5105">
        <v>3</v>
      </c>
      <c r="K5105">
        <v>-28.8</v>
      </c>
    </row>
    <row r="5106" spans="1:11" ht="16.5" x14ac:dyDescent="0.3">
      <c r="A5106" s="1">
        <v>42567</v>
      </c>
      <c r="B5106" s="5">
        <f>YEAR(Table1[[#This Row],[Order Date]])</f>
        <v>2016</v>
      </c>
      <c r="C5106" s="5">
        <f>MONTH(Table1[[#This Row],[Order Date]])</f>
        <v>7</v>
      </c>
      <c r="D5106" t="s">
        <v>280</v>
      </c>
      <c r="E5106" t="s">
        <v>23</v>
      </c>
      <c r="F5106" t="s">
        <v>39</v>
      </c>
      <c r="G5106" t="s">
        <v>40</v>
      </c>
      <c r="H5106" t="s">
        <v>855</v>
      </c>
      <c r="I5106">
        <v>494.38</v>
      </c>
      <c r="J5106">
        <v>4</v>
      </c>
      <c r="K5106">
        <v>-115.35</v>
      </c>
    </row>
    <row r="5107" spans="1:11" ht="16.5" x14ac:dyDescent="0.3">
      <c r="A5107" s="1">
        <v>42567</v>
      </c>
      <c r="B5107" s="5">
        <f>YEAR(Table1[[#This Row],[Order Date]])</f>
        <v>2016</v>
      </c>
      <c r="C5107" s="5">
        <f>MONTH(Table1[[#This Row],[Order Date]])</f>
        <v>7</v>
      </c>
      <c r="D5107" t="s">
        <v>280</v>
      </c>
      <c r="E5107" t="s">
        <v>23</v>
      </c>
      <c r="F5107" t="s">
        <v>11</v>
      </c>
      <c r="G5107" t="s">
        <v>200</v>
      </c>
      <c r="H5107" t="s">
        <v>1292</v>
      </c>
      <c r="I5107">
        <v>5.84</v>
      </c>
      <c r="J5107">
        <v>2</v>
      </c>
      <c r="K5107">
        <v>0.73</v>
      </c>
    </row>
    <row r="5108" spans="1:11" ht="16.5" x14ac:dyDescent="0.3">
      <c r="A5108" s="1">
        <v>42567</v>
      </c>
      <c r="B5108" s="5">
        <f>YEAR(Table1[[#This Row],[Order Date]])</f>
        <v>2016</v>
      </c>
      <c r="C5108" s="5">
        <f>MONTH(Table1[[#This Row],[Order Date]])</f>
        <v>7</v>
      </c>
      <c r="D5108" t="s">
        <v>748</v>
      </c>
      <c r="E5108" t="s">
        <v>10</v>
      </c>
      <c r="F5108" t="s">
        <v>34</v>
      </c>
      <c r="G5108" t="s">
        <v>47</v>
      </c>
      <c r="H5108" t="s">
        <v>1015</v>
      </c>
      <c r="I5108">
        <v>9.5500000000000007</v>
      </c>
      <c r="J5108">
        <v>3</v>
      </c>
      <c r="K5108">
        <v>-3.82</v>
      </c>
    </row>
    <row r="5109" spans="1:11" ht="16.5" x14ac:dyDescent="0.3">
      <c r="A5109" s="1">
        <v>42567</v>
      </c>
      <c r="B5109" s="5">
        <f>YEAR(Table1[[#This Row],[Order Date]])</f>
        <v>2016</v>
      </c>
      <c r="C5109" s="5">
        <f>MONTH(Table1[[#This Row],[Order Date]])</f>
        <v>7</v>
      </c>
      <c r="D5109" t="s">
        <v>387</v>
      </c>
      <c r="E5109" t="s">
        <v>70</v>
      </c>
      <c r="F5109" t="s">
        <v>11</v>
      </c>
      <c r="G5109" t="s">
        <v>63</v>
      </c>
      <c r="H5109" t="s">
        <v>396</v>
      </c>
      <c r="I5109">
        <v>10.199999999999999</v>
      </c>
      <c r="J5109">
        <v>5</v>
      </c>
      <c r="K5109">
        <v>4.79</v>
      </c>
    </row>
    <row r="5110" spans="1:11" ht="16.5" x14ac:dyDescent="0.3">
      <c r="A5110" s="1">
        <v>42567</v>
      </c>
      <c r="B5110" s="5">
        <f>YEAR(Table1[[#This Row],[Order Date]])</f>
        <v>2016</v>
      </c>
      <c r="C5110" s="5">
        <f>MONTH(Table1[[#This Row],[Order Date]])</f>
        <v>7</v>
      </c>
      <c r="D5110" t="s">
        <v>387</v>
      </c>
      <c r="E5110" t="s">
        <v>70</v>
      </c>
      <c r="F5110" t="s">
        <v>11</v>
      </c>
      <c r="G5110" t="s">
        <v>24</v>
      </c>
      <c r="H5110" t="s">
        <v>384</v>
      </c>
      <c r="I5110">
        <v>22.32</v>
      </c>
      <c r="J5110">
        <v>3</v>
      </c>
      <c r="K5110">
        <v>5.58</v>
      </c>
    </row>
    <row r="5111" spans="1:11" ht="16.5" x14ac:dyDescent="0.3">
      <c r="A5111" s="1">
        <v>42567</v>
      </c>
      <c r="B5111" s="5">
        <f>YEAR(Table1[[#This Row],[Order Date]])</f>
        <v>2016</v>
      </c>
      <c r="C5111" s="5">
        <f>MONTH(Table1[[#This Row],[Order Date]])</f>
        <v>7</v>
      </c>
      <c r="D5111" t="s">
        <v>387</v>
      </c>
      <c r="E5111" t="s">
        <v>70</v>
      </c>
      <c r="F5111" t="s">
        <v>11</v>
      </c>
      <c r="G5111" t="s">
        <v>20</v>
      </c>
      <c r="H5111" t="s">
        <v>189</v>
      </c>
      <c r="I5111">
        <v>24.1</v>
      </c>
      <c r="J5111">
        <v>5</v>
      </c>
      <c r="K5111">
        <v>11.09</v>
      </c>
    </row>
    <row r="5112" spans="1:11" ht="16.5" x14ac:dyDescent="0.3">
      <c r="A5112" s="1">
        <v>42567</v>
      </c>
      <c r="B5112" s="5">
        <f>YEAR(Table1[[#This Row],[Order Date]])</f>
        <v>2016</v>
      </c>
      <c r="C5112" s="5">
        <f>MONTH(Table1[[#This Row],[Order Date]])</f>
        <v>7</v>
      </c>
      <c r="D5112" t="s">
        <v>387</v>
      </c>
      <c r="E5112" t="s">
        <v>70</v>
      </c>
      <c r="F5112" t="s">
        <v>39</v>
      </c>
      <c r="G5112" t="s">
        <v>52</v>
      </c>
      <c r="H5112" t="s">
        <v>1874</v>
      </c>
      <c r="I5112">
        <v>75.98</v>
      </c>
      <c r="J5112">
        <v>2</v>
      </c>
      <c r="K5112">
        <v>18.239999999999998</v>
      </c>
    </row>
    <row r="5113" spans="1:11" ht="16.5" x14ac:dyDescent="0.3">
      <c r="A5113" s="1">
        <v>42567</v>
      </c>
      <c r="B5113" s="5">
        <f>YEAR(Table1[[#This Row],[Order Date]])</f>
        <v>2016</v>
      </c>
      <c r="C5113" s="5">
        <f>MONTH(Table1[[#This Row],[Order Date]])</f>
        <v>7</v>
      </c>
      <c r="D5113" t="s">
        <v>387</v>
      </c>
      <c r="E5113" t="s">
        <v>70</v>
      </c>
      <c r="F5113" t="s">
        <v>11</v>
      </c>
      <c r="G5113" t="s">
        <v>20</v>
      </c>
      <c r="H5113" t="s">
        <v>522</v>
      </c>
      <c r="I5113">
        <v>6.46</v>
      </c>
      <c r="J5113">
        <v>2</v>
      </c>
      <c r="K5113">
        <v>3.17</v>
      </c>
    </row>
    <row r="5114" spans="1:11" ht="16.5" x14ac:dyDescent="0.3">
      <c r="A5114" s="1">
        <v>42567</v>
      </c>
      <c r="B5114" s="5">
        <f>YEAR(Table1[[#This Row],[Order Date]])</f>
        <v>2016</v>
      </c>
      <c r="C5114" s="5">
        <f>MONTH(Table1[[#This Row],[Order Date]])</f>
        <v>7</v>
      </c>
      <c r="D5114" t="s">
        <v>387</v>
      </c>
      <c r="E5114" t="s">
        <v>70</v>
      </c>
      <c r="F5114" t="s">
        <v>11</v>
      </c>
      <c r="G5114" t="s">
        <v>12</v>
      </c>
      <c r="H5114" t="s">
        <v>2566</v>
      </c>
      <c r="I5114">
        <v>60.12</v>
      </c>
      <c r="J5114">
        <v>9</v>
      </c>
      <c r="K5114">
        <v>28.86</v>
      </c>
    </row>
    <row r="5115" spans="1:11" ht="16.5" x14ac:dyDescent="0.3">
      <c r="A5115" s="1">
        <v>42568</v>
      </c>
      <c r="B5115" s="5">
        <f>YEAR(Table1[[#This Row],[Order Date]])</f>
        <v>2016</v>
      </c>
      <c r="C5115" s="5">
        <f>MONTH(Table1[[#This Row],[Order Date]])</f>
        <v>7</v>
      </c>
      <c r="D5115" t="s">
        <v>498</v>
      </c>
      <c r="E5115" t="s">
        <v>27</v>
      </c>
      <c r="F5115" t="s">
        <v>11</v>
      </c>
      <c r="G5115" t="s">
        <v>18</v>
      </c>
      <c r="H5115" t="s">
        <v>1482</v>
      </c>
      <c r="I5115">
        <v>77.88</v>
      </c>
      <c r="J5115">
        <v>2</v>
      </c>
      <c r="K5115">
        <v>3.89</v>
      </c>
    </row>
    <row r="5116" spans="1:11" ht="16.5" x14ac:dyDescent="0.3">
      <c r="A5116" s="1">
        <v>42568</v>
      </c>
      <c r="B5116" s="5">
        <f>YEAR(Table1[[#This Row],[Order Date]])</f>
        <v>2016</v>
      </c>
      <c r="C5116" s="5">
        <f>MONTH(Table1[[#This Row],[Order Date]])</f>
        <v>7</v>
      </c>
      <c r="D5116" t="s">
        <v>689</v>
      </c>
      <c r="E5116" t="s">
        <v>177</v>
      </c>
      <c r="F5116" t="s">
        <v>11</v>
      </c>
      <c r="G5116" t="s">
        <v>92</v>
      </c>
      <c r="H5116" t="s">
        <v>2007</v>
      </c>
      <c r="I5116">
        <v>162.63999999999999</v>
      </c>
      <c r="J5116">
        <v>2</v>
      </c>
      <c r="K5116">
        <v>45.54</v>
      </c>
    </row>
    <row r="5117" spans="1:11" ht="16.5" x14ac:dyDescent="0.3">
      <c r="A5117" s="1">
        <v>42568</v>
      </c>
      <c r="B5117" s="5">
        <f>YEAR(Table1[[#This Row],[Order Date]])</f>
        <v>2016</v>
      </c>
      <c r="C5117" s="5">
        <f>MONTH(Table1[[#This Row],[Order Date]])</f>
        <v>7</v>
      </c>
      <c r="D5117" t="s">
        <v>689</v>
      </c>
      <c r="E5117" t="s">
        <v>177</v>
      </c>
      <c r="F5117" t="s">
        <v>39</v>
      </c>
      <c r="G5117" t="s">
        <v>40</v>
      </c>
      <c r="H5117" t="s">
        <v>1419</v>
      </c>
      <c r="I5117">
        <v>597</v>
      </c>
      <c r="J5117">
        <v>3</v>
      </c>
      <c r="K5117">
        <v>280.58999999999997</v>
      </c>
    </row>
    <row r="5118" spans="1:11" ht="16.5" x14ac:dyDescent="0.3">
      <c r="A5118" s="1">
        <v>42568</v>
      </c>
      <c r="B5118" s="5">
        <f>YEAR(Table1[[#This Row],[Order Date]])</f>
        <v>2016</v>
      </c>
      <c r="C5118" s="5">
        <f>MONTH(Table1[[#This Row],[Order Date]])</f>
        <v>7</v>
      </c>
      <c r="D5118" t="s">
        <v>689</v>
      </c>
      <c r="E5118" t="s">
        <v>177</v>
      </c>
      <c r="F5118" t="s">
        <v>11</v>
      </c>
      <c r="G5118" t="s">
        <v>12</v>
      </c>
      <c r="H5118" t="s">
        <v>457</v>
      </c>
      <c r="I5118">
        <v>55.48</v>
      </c>
      <c r="J5118">
        <v>1</v>
      </c>
      <c r="K5118">
        <v>26.63</v>
      </c>
    </row>
    <row r="5119" spans="1:11" ht="16.5" x14ac:dyDescent="0.3">
      <c r="A5119" s="1">
        <v>42568</v>
      </c>
      <c r="B5119" s="5">
        <f>YEAR(Table1[[#This Row],[Order Date]])</f>
        <v>2016</v>
      </c>
      <c r="C5119" s="5">
        <f>MONTH(Table1[[#This Row],[Order Date]])</f>
        <v>7</v>
      </c>
      <c r="D5119" t="s">
        <v>612</v>
      </c>
      <c r="E5119" t="s">
        <v>186</v>
      </c>
      <c r="F5119" t="s">
        <v>11</v>
      </c>
      <c r="G5119" t="s">
        <v>12</v>
      </c>
      <c r="H5119" t="s">
        <v>718</v>
      </c>
      <c r="I5119">
        <v>21.93</v>
      </c>
      <c r="J5119">
        <v>3</v>
      </c>
      <c r="K5119">
        <v>10.09</v>
      </c>
    </row>
    <row r="5120" spans="1:11" ht="16.5" x14ac:dyDescent="0.3">
      <c r="A5120" s="1">
        <v>42568</v>
      </c>
      <c r="B5120" s="5">
        <f>YEAR(Table1[[#This Row],[Order Date]])</f>
        <v>2016</v>
      </c>
      <c r="C5120" s="5">
        <f>MONTH(Table1[[#This Row],[Order Date]])</f>
        <v>7</v>
      </c>
      <c r="D5120" t="s">
        <v>612</v>
      </c>
      <c r="E5120" t="s">
        <v>186</v>
      </c>
      <c r="F5120" t="s">
        <v>11</v>
      </c>
      <c r="G5120" t="s">
        <v>18</v>
      </c>
      <c r="H5120" t="s">
        <v>267</v>
      </c>
      <c r="I5120">
        <v>242.94</v>
      </c>
      <c r="J5120">
        <v>3</v>
      </c>
      <c r="K5120">
        <v>4.8600000000000003</v>
      </c>
    </row>
    <row r="5121" spans="1:11" ht="16.5" x14ac:dyDescent="0.3">
      <c r="A5121" s="1">
        <v>42568</v>
      </c>
      <c r="B5121" s="5">
        <f>YEAR(Table1[[#This Row],[Order Date]])</f>
        <v>2016</v>
      </c>
      <c r="C5121" s="5">
        <f>MONTH(Table1[[#This Row],[Order Date]])</f>
        <v>7</v>
      </c>
      <c r="D5121" t="s">
        <v>612</v>
      </c>
      <c r="E5121" t="s">
        <v>186</v>
      </c>
      <c r="F5121" t="s">
        <v>11</v>
      </c>
      <c r="G5121" t="s">
        <v>12</v>
      </c>
      <c r="H5121" t="s">
        <v>2451</v>
      </c>
      <c r="I5121">
        <v>7.64</v>
      </c>
      <c r="J5121">
        <v>1</v>
      </c>
      <c r="K5121">
        <v>3.74</v>
      </c>
    </row>
    <row r="5122" spans="1:11" ht="16.5" x14ac:dyDescent="0.3">
      <c r="A5122" s="1">
        <v>42568</v>
      </c>
      <c r="B5122" s="5">
        <f>YEAR(Table1[[#This Row],[Order Date]])</f>
        <v>2016</v>
      </c>
      <c r="C5122" s="5">
        <f>MONTH(Table1[[#This Row],[Order Date]])</f>
        <v>7</v>
      </c>
      <c r="D5122" t="s">
        <v>612</v>
      </c>
      <c r="E5122" t="s">
        <v>186</v>
      </c>
      <c r="F5122" t="s">
        <v>11</v>
      </c>
      <c r="G5122" t="s">
        <v>12</v>
      </c>
      <c r="H5122" t="s">
        <v>1159</v>
      </c>
      <c r="I5122">
        <v>51.84</v>
      </c>
      <c r="J5122">
        <v>8</v>
      </c>
      <c r="K5122">
        <v>25.4</v>
      </c>
    </row>
    <row r="5123" spans="1:11" ht="16.5" x14ac:dyDescent="0.3">
      <c r="A5123" s="1">
        <v>42568</v>
      </c>
      <c r="B5123" s="5">
        <f>YEAR(Table1[[#This Row],[Order Date]])</f>
        <v>2016</v>
      </c>
      <c r="C5123" s="5">
        <f>MONTH(Table1[[#This Row],[Order Date]])</f>
        <v>7</v>
      </c>
      <c r="D5123" t="s">
        <v>612</v>
      </c>
      <c r="E5123" t="s">
        <v>186</v>
      </c>
      <c r="F5123" t="s">
        <v>11</v>
      </c>
      <c r="G5123" t="s">
        <v>18</v>
      </c>
      <c r="H5123" t="s">
        <v>73</v>
      </c>
      <c r="I5123">
        <v>265.17</v>
      </c>
      <c r="J5123">
        <v>1</v>
      </c>
      <c r="K5123">
        <v>47.73</v>
      </c>
    </row>
    <row r="5124" spans="1:11" ht="16.5" x14ac:dyDescent="0.3">
      <c r="A5124" s="1">
        <v>42568</v>
      </c>
      <c r="B5124" s="5">
        <f>YEAR(Table1[[#This Row],[Order Date]])</f>
        <v>2016</v>
      </c>
      <c r="C5124" s="5">
        <f>MONTH(Table1[[#This Row],[Order Date]])</f>
        <v>7</v>
      </c>
      <c r="D5124" t="s">
        <v>1221</v>
      </c>
      <c r="E5124" t="s">
        <v>164</v>
      </c>
      <c r="F5124" t="s">
        <v>34</v>
      </c>
      <c r="G5124" t="s">
        <v>47</v>
      </c>
      <c r="H5124" t="s">
        <v>137</v>
      </c>
      <c r="I5124">
        <v>12.42</v>
      </c>
      <c r="J5124">
        <v>3</v>
      </c>
      <c r="K5124">
        <v>4.47</v>
      </c>
    </row>
    <row r="5125" spans="1:11" ht="16.5" x14ac:dyDescent="0.3">
      <c r="A5125" s="1">
        <v>42568</v>
      </c>
      <c r="B5125" s="5">
        <f>YEAR(Table1[[#This Row],[Order Date]])</f>
        <v>2016</v>
      </c>
      <c r="C5125" s="5">
        <f>MONTH(Table1[[#This Row],[Order Date]])</f>
        <v>7</v>
      </c>
      <c r="D5125" t="s">
        <v>1221</v>
      </c>
      <c r="E5125" t="s">
        <v>164</v>
      </c>
      <c r="F5125" t="s">
        <v>39</v>
      </c>
      <c r="G5125" t="s">
        <v>52</v>
      </c>
      <c r="H5125" t="s">
        <v>2567</v>
      </c>
      <c r="I5125">
        <v>428.4</v>
      </c>
      <c r="J5125">
        <v>3</v>
      </c>
      <c r="K5125">
        <v>89.96</v>
      </c>
    </row>
    <row r="5126" spans="1:11" ht="16.5" x14ac:dyDescent="0.3">
      <c r="A5126" s="1">
        <v>42568</v>
      </c>
      <c r="B5126" s="5">
        <f>YEAR(Table1[[#This Row],[Order Date]])</f>
        <v>2016</v>
      </c>
      <c r="C5126" s="5">
        <f>MONTH(Table1[[#This Row],[Order Date]])</f>
        <v>7</v>
      </c>
      <c r="D5126" t="s">
        <v>1221</v>
      </c>
      <c r="E5126" t="s">
        <v>164</v>
      </c>
      <c r="F5126" t="s">
        <v>34</v>
      </c>
      <c r="G5126" t="s">
        <v>47</v>
      </c>
      <c r="H5126" t="s">
        <v>2568</v>
      </c>
      <c r="I5126">
        <v>24.75</v>
      </c>
      <c r="J5126">
        <v>5</v>
      </c>
      <c r="K5126">
        <v>10.89</v>
      </c>
    </row>
    <row r="5127" spans="1:11" ht="16.5" x14ac:dyDescent="0.3">
      <c r="A5127" s="1">
        <v>42568</v>
      </c>
      <c r="B5127" s="5">
        <f>YEAR(Table1[[#This Row],[Order Date]])</f>
        <v>2016</v>
      </c>
      <c r="C5127" s="5">
        <f>MONTH(Table1[[#This Row],[Order Date]])</f>
        <v>7</v>
      </c>
      <c r="D5127" t="s">
        <v>1221</v>
      </c>
      <c r="E5127" t="s">
        <v>164</v>
      </c>
      <c r="F5127" t="s">
        <v>11</v>
      </c>
      <c r="G5127" t="s">
        <v>16</v>
      </c>
      <c r="H5127" t="s">
        <v>89</v>
      </c>
      <c r="I5127">
        <v>87.71</v>
      </c>
      <c r="J5127">
        <v>7</v>
      </c>
      <c r="K5127">
        <v>41.22</v>
      </c>
    </row>
    <row r="5128" spans="1:11" ht="16.5" x14ac:dyDescent="0.3">
      <c r="A5128" s="1">
        <v>42568</v>
      </c>
      <c r="B5128" s="5">
        <f>YEAR(Table1[[#This Row],[Order Date]])</f>
        <v>2016</v>
      </c>
      <c r="C5128" s="5">
        <f>MONTH(Table1[[#This Row],[Order Date]])</f>
        <v>7</v>
      </c>
      <c r="D5128" t="s">
        <v>1221</v>
      </c>
      <c r="E5128" t="s">
        <v>164</v>
      </c>
      <c r="F5128" t="s">
        <v>11</v>
      </c>
      <c r="G5128" t="s">
        <v>18</v>
      </c>
      <c r="H5128" t="s">
        <v>2338</v>
      </c>
      <c r="I5128">
        <v>69.52</v>
      </c>
      <c r="J5128">
        <v>2</v>
      </c>
      <c r="K5128">
        <v>17.38</v>
      </c>
    </row>
    <row r="5129" spans="1:11" ht="16.5" x14ac:dyDescent="0.3">
      <c r="A5129" s="1">
        <v>42568</v>
      </c>
      <c r="B5129" s="5">
        <f>YEAR(Table1[[#This Row],[Order Date]])</f>
        <v>2016</v>
      </c>
      <c r="C5129" s="5">
        <f>MONTH(Table1[[#This Row],[Order Date]])</f>
        <v>7</v>
      </c>
      <c r="D5129" t="s">
        <v>1221</v>
      </c>
      <c r="E5129" t="s">
        <v>164</v>
      </c>
      <c r="F5129" t="s">
        <v>39</v>
      </c>
      <c r="G5129" t="s">
        <v>40</v>
      </c>
      <c r="H5129" t="s">
        <v>2430</v>
      </c>
      <c r="I5129">
        <v>20.78</v>
      </c>
      <c r="J5129">
        <v>2</v>
      </c>
      <c r="K5129">
        <v>-4.68</v>
      </c>
    </row>
    <row r="5130" spans="1:11" ht="16.5" x14ac:dyDescent="0.3">
      <c r="A5130" s="1">
        <v>42568</v>
      </c>
      <c r="B5130" s="5">
        <f>YEAR(Table1[[#This Row],[Order Date]])</f>
        <v>2016</v>
      </c>
      <c r="C5130" s="5">
        <f>MONTH(Table1[[#This Row],[Order Date]])</f>
        <v>7</v>
      </c>
      <c r="D5130" t="s">
        <v>1221</v>
      </c>
      <c r="E5130" t="s">
        <v>164</v>
      </c>
      <c r="F5130" t="s">
        <v>11</v>
      </c>
      <c r="G5130" t="s">
        <v>20</v>
      </c>
      <c r="H5130" t="s">
        <v>432</v>
      </c>
      <c r="I5130">
        <v>12.82</v>
      </c>
      <c r="J5130">
        <v>3</v>
      </c>
      <c r="K5130">
        <v>4.17</v>
      </c>
    </row>
    <row r="5131" spans="1:11" ht="16.5" x14ac:dyDescent="0.3">
      <c r="A5131" s="1">
        <v>42568</v>
      </c>
      <c r="B5131" s="5">
        <f>YEAR(Table1[[#This Row],[Order Date]])</f>
        <v>2016</v>
      </c>
      <c r="C5131" s="5">
        <f>MONTH(Table1[[#This Row],[Order Date]])</f>
        <v>7</v>
      </c>
      <c r="D5131" t="s">
        <v>1196</v>
      </c>
      <c r="E5131" t="s">
        <v>149</v>
      </c>
      <c r="F5131" t="s">
        <v>11</v>
      </c>
      <c r="G5131" t="s">
        <v>92</v>
      </c>
      <c r="H5131" t="s">
        <v>801</v>
      </c>
      <c r="I5131">
        <v>45.96</v>
      </c>
      <c r="J5131">
        <v>2</v>
      </c>
      <c r="K5131">
        <v>13.79</v>
      </c>
    </row>
    <row r="5132" spans="1:11" ht="16.5" x14ac:dyDescent="0.3">
      <c r="A5132" s="1">
        <v>42569</v>
      </c>
      <c r="B5132" s="5">
        <f>YEAR(Table1[[#This Row],[Order Date]])</f>
        <v>2016</v>
      </c>
      <c r="C5132" s="5">
        <f>MONTH(Table1[[#This Row],[Order Date]])</f>
        <v>7</v>
      </c>
      <c r="D5132" t="s">
        <v>2042</v>
      </c>
      <c r="E5132" t="s">
        <v>278</v>
      </c>
      <c r="F5132" t="s">
        <v>34</v>
      </c>
      <c r="G5132" t="s">
        <v>35</v>
      </c>
      <c r="H5132" t="s">
        <v>1072</v>
      </c>
      <c r="I5132">
        <v>544.01</v>
      </c>
      <c r="J5132">
        <v>3</v>
      </c>
      <c r="K5132">
        <v>40.799999999999997</v>
      </c>
    </row>
    <row r="5133" spans="1:11" ht="16.5" x14ac:dyDescent="0.3">
      <c r="A5133" s="1">
        <v>42569</v>
      </c>
      <c r="B5133" s="5">
        <f>YEAR(Table1[[#This Row],[Order Date]])</f>
        <v>2016</v>
      </c>
      <c r="C5133" s="5">
        <f>MONTH(Table1[[#This Row],[Order Date]])</f>
        <v>7</v>
      </c>
      <c r="D5133" t="s">
        <v>2042</v>
      </c>
      <c r="E5133" t="s">
        <v>278</v>
      </c>
      <c r="F5133" t="s">
        <v>11</v>
      </c>
      <c r="G5133" t="s">
        <v>20</v>
      </c>
      <c r="H5133" t="s">
        <v>2267</v>
      </c>
      <c r="I5133">
        <v>1.87</v>
      </c>
      <c r="J5133">
        <v>3</v>
      </c>
      <c r="K5133">
        <v>-1.44</v>
      </c>
    </row>
    <row r="5134" spans="1:11" ht="16.5" x14ac:dyDescent="0.3">
      <c r="A5134" s="1">
        <v>42569</v>
      </c>
      <c r="B5134" s="5">
        <f>YEAR(Table1[[#This Row],[Order Date]])</f>
        <v>2016</v>
      </c>
      <c r="C5134" s="5">
        <f>MONTH(Table1[[#This Row],[Order Date]])</f>
        <v>7</v>
      </c>
      <c r="D5134" t="s">
        <v>2042</v>
      </c>
      <c r="E5134" t="s">
        <v>278</v>
      </c>
      <c r="F5134" t="s">
        <v>34</v>
      </c>
      <c r="G5134" t="s">
        <v>35</v>
      </c>
      <c r="H5134" t="s">
        <v>106</v>
      </c>
      <c r="I5134">
        <v>854.35</v>
      </c>
      <c r="J5134">
        <v>3</v>
      </c>
      <c r="K5134">
        <v>10.68</v>
      </c>
    </row>
    <row r="5135" spans="1:11" ht="16.5" x14ac:dyDescent="0.3">
      <c r="A5135" s="1">
        <v>42569</v>
      </c>
      <c r="B5135" s="5">
        <f>YEAR(Table1[[#This Row],[Order Date]])</f>
        <v>2016</v>
      </c>
      <c r="C5135" s="5">
        <f>MONTH(Table1[[#This Row],[Order Date]])</f>
        <v>7</v>
      </c>
      <c r="D5135" t="s">
        <v>2042</v>
      </c>
      <c r="E5135" t="s">
        <v>278</v>
      </c>
      <c r="F5135" t="s">
        <v>11</v>
      </c>
      <c r="G5135" t="s">
        <v>18</v>
      </c>
      <c r="H5135" t="s">
        <v>2569</v>
      </c>
      <c r="I5135">
        <v>593.57000000000005</v>
      </c>
      <c r="J5135">
        <v>2</v>
      </c>
      <c r="K5135">
        <v>0</v>
      </c>
    </row>
    <row r="5136" spans="1:11" ht="16.5" x14ac:dyDescent="0.3">
      <c r="A5136" s="1">
        <v>42569</v>
      </c>
      <c r="B5136" s="5">
        <f>YEAR(Table1[[#This Row],[Order Date]])</f>
        <v>2016</v>
      </c>
      <c r="C5136" s="5">
        <f>MONTH(Table1[[#This Row],[Order Date]])</f>
        <v>7</v>
      </c>
      <c r="D5136" t="s">
        <v>2042</v>
      </c>
      <c r="E5136" t="s">
        <v>278</v>
      </c>
      <c r="F5136" t="s">
        <v>11</v>
      </c>
      <c r="G5136" t="s">
        <v>18</v>
      </c>
      <c r="H5136" t="s">
        <v>1854</v>
      </c>
      <c r="I5136">
        <v>338.04</v>
      </c>
      <c r="J5136">
        <v>3</v>
      </c>
      <c r="K5136">
        <v>-33.799999999999997</v>
      </c>
    </row>
    <row r="5137" spans="1:11" ht="16.5" x14ac:dyDescent="0.3">
      <c r="A5137" s="1">
        <v>42569</v>
      </c>
      <c r="B5137" s="5">
        <f>YEAR(Table1[[#This Row],[Order Date]])</f>
        <v>2016</v>
      </c>
      <c r="C5137" s="5">
        <f>MONTH(Table1[[#This Row],[Order Date]])</f>
        <v>7</v>
      </c>
      <c r="D5137" t="s">
        <v>433</v>
      </c>
      <c r="E5137" t="s">
        <v>33</v>
      </c>
      <c r="F5137" t="s">
        <v>34</v>
      </c>
      <c r="G5137" t="s">
        <v>35</v>
      </c>
      <c r="H5137" t="s">
        <v>723</v>
      </c>
      <c r="I5137">
        <v>140.81</v>
      </c>
      <c r="J5137">
        <v>1</v>
      </c>
      <c r="K5137">
        <v>39.43</v>
      </c>
    </row>
    <row r="5138" spans="1:11" ht="16.5" x14ac:dyDescent="0.3">
      <c r="A5138" s="1">
        <v>42569</v>
      </c>
      <c r="B5138" s="5">
        <f>YEAR(Table1[[#This Row],[Order Date]])</f>
        <v>2016</v>
      </c>
      <c r="C5138" s="5">
        <f>MONTH(Table1[[#This Row],[Order Date]])</f>
        <v>7</v>
      </c>
      <c r="D5138" t="s">
        <v>1161</v>
      </c>
      <c r="E5138" t="s">
        <v>95</v>
      </c>
      <c r="F5138" t="s">
        <v>11</v>
      </c>
      <c r="G5138" t="s">
        <v>200</v>
      </c>
      <c r="H5138" t="s">
        <v>2251</v>
      </c>
      <c r="I5138">
        <v>33.799999999999997</v>
      </c>
      <c r="J5138">
        <v>5</v>
      </c>
      <c r="K5138">
        <v>4.2300000000000004</v>
      </c>
    </row>
    <row r="5139" spans="1:11" ht="16.5" x14ac:dyDescent="0.3">
      <c r="A5139" s="1">
        <v>42569</v>
      </c>
      <c r="B5139" s="5">
        <f>YEAR(Table1[[#This Row],[Order Date]])</f>
        <v>2016</v>
      </c>
      <c r="C5139" s="5">
        <f>MONTH(Table1[[#This Row],[Order Date]])</f>
        <v>7</v>
      </c>
      <c r="D5139" t="s">
        <v>2466</v>
      </c>
      <c r="E5139" t="s">
        <v>10</v>
      </c>
      <c r="F5139" t="s">
        <v>39</v>
      </c>
      <c r="G5139" t="s">
        <v>52</v>
      </c>
      <c r="H5139" t="s">
        <v>1894</v>
      </c>
      <c r="I5139">
        <v>15.58</v>
      </c>
      <c r="J5139">
        <v>3</v>
      </c>
      <c r="K5139">
        <v>3.31</v>
      </c>
    </row>
    <row r="5140" spans="1:11" ht="16.5" x14ac:dyDescent="0.3">
      <c r="A5140" s="1">
        <v>42569</v>
      </c>
      <c r="B5140" s="5">
        <f>YEAR(Table1[[#This Row],[Order Date]])</f>
        <v>2016</v>
      </c>
      <c r="C5140" s="5">
        <f>MONTH(Table1[[#This Row],[Order Date]])</f>
        <v>7</v>
      </c>
      <c r="D5140" t="s">
        <v>1926</v>
      </c>
      <c r="E5140" t="s">
        <v>95</v>
      </c>
      <c r="F5140" t="s">
        <v>39</v>
      </c>
      <c r="G5140" t="s">
        <v>40</v>
      </c>
      <c r="H5140" t="s">
        <v>2570</v>
      </c>
      <c r="I5140">
        <v>55.99</v>
      </c>
      <c r="J5140">
        <v>1</v>
      </c>
      <c r="K5140">
        <v>3.5</v>
      </c>
    </row>
    <row r="5141" spans="1:11" ht="16.5" x14ac:dyDescent="0.3">
      <c r="A5141" s="1">
        <v>42569</v>
      </c>
      <c r="B5141" s="5">
        <f>YEAR(Table1[[#This Row],[Order Date]])</f>
        <v>2016</v>
      </c>
      <c r="C5141" s="5">
        <f>MONTH(Table1[[#This Row],[Order Date]])</f>
        <v>7</v>
      </c>
      <c r="D5141" t="s">
        <v>2083</v>
      </c>
      <c r="E5141" t="s">
        <v>23</v>
      </c>
      <c r="F5141" t="s">
        <v>11</v>
      </c>
      <c r="G5141" t="s">
        <v>24</v>
      </c>
      <c r="H5141" t="s">
        <v>2390</v>
      </c>
      <c r="I5141">
        <v>11.26</v>
      </c>
      <c r="J5141">
        <v>8</v>
      </c>
      <c r="K5141">
        <v>1.27</v>
      </c>
    </row>
    <row r="5142" spans="1:11" ht="16.5" x14ac:dyDescent="0.3">
      <c r="A5142" s="1">
        <v>42569</v>
      </c>
      <c r="B5142" s="5">
        <f>YEAR(Table1[[#This Row],[Order Date]])</f>
        <v>2016</v>
      </c>
      <c r="C5142" s="5">
        <f>MONTH(Table1[[#This Row],[Order Date]])</f>
        <v>7</v>
      </c>
      <c r="D5142" t="s">
        <v>2083</v>
      </c>
      <c r="E5142" t="s">
        <v>23</v>
      </c>
      <c r="F5142" t="s">
        <v>11</v>
      </c>
      <c r="G5142" t="s">
        <v>18</v>
      </c>
      <c r="H5142" t="s">
        <v>2005</v>
      </c>
      <c r="I5142">
        <v>284.08</v>
      </c>
      <c r="J5142">
        <v>10</v>
      </c>
      <c r="K5142">
        <v>24.86</v>
      </c>
    </row>
    <row r="5143" spans="1:11" ht="16.5" x14ac:dyDescent="0.3">
      <c r="A5143" s="1">
        <v>42569</v>
      </c>
      <c r="B5143" s="5">
        <f>YEAR(Table1[[#This Row],[Order Date]])</f>
        <v>2016</v>
      </c>
      <c r="C5143" s="5">
        <f>MONTH(Table1[[#This Row],[Order Date]])</f>
        <v>7</v>
      </c>
      <c r="D5143" t="s">
        <v>2083</v>
      </c>
      <c r="E5143" t="s">
        <v>23</v>
      </c>
      <c r="F5143" t="s">
        <v>11</v>
      </c>
      <c r="G5143" t="s">
        <v>12</v>
      </c>
      <c r="H5143" t="s">
        <v>2295</v>
      </c>
      <c r="I5143">
        <v>18.5</v>
      </c>
      <c r="J5143">
        <v>4</v>
      </c>
      <c r="K5143">
        <v>6.7</v>
      </c>
    </row>
    <row r="5144" spans="1:11" ht="16.5" x14ac:dyDescent="0.3">
      <c r="A5144" s="1">
        <v>42570</v>
      </c>
      <c r="B5144" s="5">
        <f>YEAR(Table1[[#This Row],[Order Date]])</f>
        <v>2016</v>
      </c>
      <c r="C5144" s="5">
        <f>MONTH(Table1[[#This Row],[Order Date]])</f>
        <v>7</v>
      </c>
      <c r="D5144" t="s">
        <v>225</v>
      </c>
      <c r="E5144" t="s">
        <v>329</v>
      </c>
      <c r="F5144" t="s">
        <v>34</v>
      </c>
      <c r="G5144" t="s">
        <v>47</v>
      </c>
      <c r="H5144" t="s">
        <v>2105</v>
      </c>
      <c r="I5144">
        <v>185.58</v>
      </c>
      <c r="J5144">
        <v>6</v>
      </c>
      <c r="K5144">
        <v>76.09</v>
      </c>
    </row>
    <row r="5145" spans="1:11" ht="16.5" x14ac:dyDescent="0.3">
      <c r="A5145" s="1">
        <v>42570</v>
      </c>
      <c r="B5145" s="5">
        <f>YEAR(Table1[[#This Row],[Order Date]])</f>
        <v>2016</v>
      </c>
      <c r="C5145" s="5">
        <f>MONTH(Table1[[#This Row],[Order Date]])</f>
        <v>7</v>
      </c>
      <c r="D5145" t="s">
        <v>225</v>
      </c>
      <c r="E5145" t="s">
        <v>329</v>
      </c>
      <c r="F5145" t="s">
        <v>11</v>
      </c>
      <c r="G5145" t="s">
        <v>20</v>
      </c>
      <c r="H5145" t="s">
        <v>300</v>
      </c>
      <c r="I5145">
        <v>77.56</v>
      </c>
      <c r="J5145">
        <v>2</v>
      </c>
      <c r="K5145">
        <v>35.68</v>
      </c>
    </row>
    <row r="5146" spans="1:11" ht="16.5" x14ac:dyDescent="0.3">
      <c r="A5146" s="1">
        <v>42570</v>
      </c>
      <c r="B5146" s="5">
        <f>YEAR(Table1[[#This Row],[Order Date]])</f>
        <v>2016</v>
      </c>
      <c r="C5146" s="5">
        <f>MONTH(Table1[[#This Row],[Order Date]])</f>
        <v>7</v>
      </c>
      <c r="D5146" t="s">
        <v>225</v>
      </c>
      <c r="E5146" t="s">
        <v>329</v>
      </c>
      <c r="F5146" t="s">
        <v>11</v>
      </c>
      <c r="G5146" t="s">
        <v>18</v>
      </c>
      <c r="H5146" t="s">
        <v>1756</v>
      </c>
      <c r="I5146">
        <v>87.92</v>
      </c>
      <c r="J5146">
        <v>4</v>
      </c>
      <c r="K5146">
        <v>0.88</v>
      </c>
    </row>
    <row r="5147" spans="1:11" ht="16.5" x14ac:dyDescent="0.3">
      <c r="A5147" s="1">
        <v>42570</v>
      </c>
      <c r="B5147" s="5">
        <f>YEAR(Table1[[#This Row],[Order Date]])</f>
        <v>2016</v>
      </c>
      <c r="C5147" s="5">
        <f>MONTH(Table1[[#This Row],[Order Date]])</f>
        <v>7</v>
      </c>
      <c r="D5147" t="s">
        <v>225</v>
      </c>
      <c r="E5147" t="s">
        <v>329</v>
      </c>
      <c r="F5147" t="s">
        <v>11</v>
      </c>
      <c r="G5147" t="s">
        <v>12</v>
      </c>
      <c r="H5147" t="s">
        <v>1601</v>
      </c>
      <c r="I5147">
        <v>245.94</v>
      </c>
      <c r="J5147">
        <v>6</v>
      </c>
      <c r="K5147">
        <v>120.51</v>
      </c>
    </row>
    <row r="5148" spans="1:11" ht="16.5" x14ac:dyDescent="0.3">
      <c r="A5148" s="1">
        <v>42570</v>
      </c>
      <c r="B5148" s="5">
        <f>YEAR(Table1[[#This Row],[Order Date]])</f>
        <v>2016</v>
      </c>
      <c r="C5148" s="5">
        <f>MONTH(Table1[[#This Row],[Order Date]])</f>
        <v>7</v>
      </c>
      <c r="D5148" t="s">
        <v>225</v>
      </c>
      <c r="E5148" t="s">
        <v>329</v>
      </c>
      <c r="F5148" t="s">
        <v>11</v>
      </c>
      <c r="G5148" t="s">
        <v>20</v>
      </c>
      <c r="H5148" t="s">
        <v>2292</v>
      </c>
      <c r="I5148">
        <v>8.6</v>
      </c>
      <c r="J5148">
        <v>1</v>
      </c>
      <c r="K5148">
        <v>4.04</v>
      </c>
    </row>
    <row r="5149" spans="1:11" ht="16.5" x14ac:dyDescent="0.3">
      <c r="A5149" s="1">
        <v>42570</v>
      </c>
      <c r="B5149" s="5">
        <f>YEAR(Table1[[#This Row],[Order Date]])</f>
        <v>2016</v>
      </c>
      <c r="C5149" s="5">
        <f>MONTH(Table1[[#This Row],[Order Date]])</f>
        <v>7</v>
      </c>
      <c r="D5149" t="s">
        <v>225</v>
      </c>
      <c r="E5149" t="s">
        <v>329</v>
      </c>
      <c r="F5149" t="s">
        <v>34</v>
      </c>
      <c r="G5149" t="s">
        <v>74</v>
      </c>
      <c r="H5149" t="s">
        <v>1654</v>
      </c>
      <c r="I5149">
        <v>504.9</v>
      </c>
      <c r="J5149">
        <v>5</v>
      </c>
      <c r="K5149">
        <v>126.23</v>
      </c>
    </row>
    <row r="5150" spans="1:11" ht="16.5" x14ac:dyDescent="0.3">
      <c r="A5150" s="1">
        <v>42570</v>
      </c>
      <c r="B5150" s="5">
        <f>YEAR(Table1[[#This Row],[Order Date]])</f>
        <v>2016</v>
      </c>
      <c r="C5150" s="5">
        <f>MONTH(Table1[[#This Row],[Order Date]])</f>
        <v>7</v>
      </c>
      <c r="D5150" t="s">
        <v>1557</v>
      </c>
      <c r="E5150" t="s">
        <v>27</v>
      </c>
      <c r="F5150" t="s">
        <v>39</v>
      </c>
      <c r="G5150" t="s">
        <v>40</v>
      </c>
      <c r="H5150" t="s">
        <v>954</v>
      </c>
      <c r="I5150">
        <v>35.979999999999997</v>
      </c>
      <c r="J5150">
        <v>2</v>
      </c>
      <c r="K5150">
        <v>4.5</v>
      </c>
    </row>
    <row r="5151" spans="1:11" ht="16.5" x14ac:dyDescent="0.3">
      <c r="A5151" s="1">
        <v>42570</v>
      </c>
      <c r="B5151" s="5">
        <f>YEAR(Table1[[#This Row],[Order Date]])</f>
        <v>2016</v>
      </c>
      <c r="C5151" s="5">
        <f>MONTH(Table1[[#This Row],[Order Date]])</f>
        <v>7</v>
      </c>
      <c r="D5151" t="s">
        <v>1557</v>
      </c>
      <c r="E5151" t="s">
        <v>27</v>
      </c>
      <c r="F5151" t="s">
        <v>39</v>
      </c>
      <c r="G5151" t="s">
        <v>52</v>
      </c>
      <c r="H5151" t="s">
        <v>2081</v>
      </c>
      <c r="I5151">
        <v>389.97</v>
      </c>
      <c r="J5151">
        <v>3</v>
      </c>
      <c r="K5151">
        <v>132.59</v>
      </c>
    </row>
    <row r="5152" spans="1:11" ht="16.5" x14ac:dyDescent="0.3">
      <c r="A5152" s="1">
        <v>42571</v>
      </c>
      <c r="B5152" s="5">
        <f>YEAR(Table1[[#This Row],[Order Date]])</f>
        <v>2016</v>
      </c>
      <c r="C5152" s="5">
        <f>MONTH(Table1[[#This Row],[Order Date]])</f>
        <v>7</v>
      </c>
      <c r="D5152" t="s">
        <v>487</v>
      </c>
      <c r="E5152" t="s">
        <v>149</v>
      </c>
      <c r="F5152" t="s">
        <v>39</v>
      </c>
      <c r="G5152" t="s">
        <v>40</v>
      </c>
      <c r="H5152" t="s">
        <v>1215</v>
      </c>
      <c r="I5152">
        <v>89.95</v>
      </c>
      <c r="J5152">
        <v>5</v>
      </c>
      <c r="K5152">
        <v>43.18</v>
      </c>
    </row>
    <row r="5153" spans="1:11" ht="16.5" x14ac:dyDescent="0.3">
      <c r="A5153" s="1">
        <v>42572</v>
      </c>
      <c r="B5153" s="5">
        <f>YEAR(Table1[[#This Row],[Order Date]])</f>
        <v>2016</v>
      </c>
      <c r="C5153" s="5">
        <f>MONTH(Table1[[#This Row],[Order Date]])</f>
        <v>7</v>
      </c>
      <c r="D5153" t="s">
        <v>1186</v>
      </c>
      <c r="E5153" t="s">
        <v>23</v>
      </c>
      <c r="F5153" t="s">
        <v>11</v>
      </c>
      <c r="G5153" t="s">
        <v>20</v>
      </c>
      <c r="H5153" t="s">
        <v>1367</v>
      </c>
      <c r="I5153">
        <v>1.94</v>
      </c>
      <c r="J5153">
        <v>1</v>
      </c>
      <c r="K5153">
        <v>-1.29</v>
      </c>
    </row>
    <row r="5154" spans="1:11" ht="16.5" x14ac:dyDescent="0.3">
      <c r="A5154" s="1">
        <v>42572</v>
      </c>
      <c r="B5154" s="5">
        <f>YEAR(Table1[[#This Row],[Order Date]])</f>
        <v>2016</v>
      </c>
      <c r="C5154" s="5">
        <f>MONTH(Table1[[#This Row],[Order Date]])</f>
        <v>7</v>
      </c>
      <c r="D5154" t="s">
        <v>2450</v>
      </c>
      <c r="E5154" t="s">
        <v>78</v>
      </c>
      <c r="F5154" t="s">
        <v>11</v>
      </c>
      <c r="G5154" t="s">
        <v>24</v>
      </c>
      <c r="H5154" t="s">
        <v>2571</v>
      </c>
      <c r="I5154">
        <v>18.66</v>
      </c>
      <c r="J5154">
        <v>2</v>
      </c>
      <c r="K5154">
        <v>1.4</v>
      </c>
    </row>
    <row r="5155" spans="1:11" ht="16.5" x14ac:dyDescent="0.3">
      <c r="A5155" s="1">
        <v>42572</v>
      </c>
      <c r="B5155" s="5">
        <f>YEAR(Table1[[#This Row],[Order Date]])</f>
        <v>2016</v>
      </c>
      <c r="C5155" s="5">
        <f>MONTH(Table1[[#This Row],[Order Date]])</f>
        <v>7</v>
      </c>
      <c r="D5155" t="s">
        <v>2450</v>
      </c>
      <c r="E5155" t="s">
        <v>78</v>
      </c>
      <c r="F5155" t="s">
        <v>11</v>
      </c>
      <c r="G5155" t="s">
        <v>20</v>
      </c>
      <c r="H5155" t="s">
        <v>846</v>
      </c>
      <c r="I5155">
        <v>11.09</v>
      </c>
      <c r="J5155">
        <v>7</v>
      </c>
      <c r="K5155">
        <v>-8.1300000000000008</v>
      </c>
    </row>
    <row r="5156" spans="1:11" ht="16.5" x14ac:dyDescent="0.3">
      <c r="A5156" s="1">
        <v>42572</v>
      </c>
      <c r="B5156" s="5">
        <f>YEAR(Table1[[#This Row],[Order Date]])</f>
        <v>2016</v>
      </c>
      <c r="C5156" s="5">
        <f>MONTH(Table1[[#This Row],[Order Date]])</f>
        <v>7</v>
      </c>
      <c r="D5156" t="s">
        <v>2450</v>
      </c>
      <c r="E5156" t="s">
        <v>78</v>
      </c>
      <c r="F5156" t="s">
        <v>11</v>
      </c>
      <c r="G5156" t="s">
        <v>18</v>
      </c>
      <c r="H5156" t="s">
        <v>753</v>
      </c>
      <c r="I5156">
        <v>66.69</v>
      </c>
      <c r="J5156">
        <v>1</v>
      </c>
      <c r="K5156">
        <v>4.17</v>
      </c>
    </row>
    <row r="5157" spans="1:11" ht="16.5" x14ac:dyDescent="0.3">
      <c r="A5157" s="1">
        <v>42572</v>
      </c>
      <c r="B5157" s="5">
        <f>YEAR(Table1[[#This Row],[Order Date]])</f>
        <v>2016</v>
      </c>
      <c r="C5157" s="5">
        <f>MONTH(Table1[[#This Row],[Order Date]])</f>
        <v>7</v>
      </c>
      <c r="D5157" t="s">
        <v>2450</v>
      </c>
      <c r="E5157" t="s">
        <v>78</v>
      </c>
      <c r="F5157" t="s">
        <v>11</v>
      </c>
      <c r="G5157" t="s">
        <v>18</v>
      </c>
      <c r="H5157" t="s">
        <v>1400</v>
      </c>
      <c r="I5157">
        <v>99.49</v>
      </c>
      <c r="J5157">
        <v>2</v>
      </c>
      <c r="K5157">
        <v>8.7100000000000009</v>
      </c>
    </row>
    <row r="5158" spans="1:11" ht="16.5" x14ac:dyDescent="0.3">
      <c r="A5158" s="1">
        <v>42572</v>
      </c>
      <c r="B5158" s="5">
        <f>YEAR(Table1[[#This Row],[Order Date]])</f>
        <v>2016</v>
      </c>
      <c r="C5158" s="5">
        <f>MONTH(Table1[[#This Row],[Order Date]])</f>
        <v>7</v>
      </c>
      <c r="D5158" t="s">
        <v>1423</v>
      </c>
      <c r="E5158" t="s">
        <v>245</v>
      </c>
      <c r="F5158" t="s">
        <v>11</v>
      </c>
      <c r="G5158" t="s">
        <v>16</v>
      </c>
      <c r="H5158" t="s">
        <v>1098</v>
      </c>
      <c r="I5158">
        <v>6.26</v>
      </c>
      <c r="J5158">
        <v>3</v>
      </c>
      <c r="K5158">
        <v>2.04</v>
      </c>
    </row>
    <row r="5159" spans="1:11" ht="16.5" x14ac:dyDescent="0.3">
      <c r="A5159" s="1">
        <v>42572</v>
      </c>
      <c r="B5159" s="5">
        <f>YEAR(Table1[[#This Row],[Order Date]])</f>
        <v>2016</v>
      </c>
      <c r="C5159" s="5">
        <f>MONTH(Table1[[#This Row],[Order Date]])</f>
        <v>7</v>
      </c>
      <c r="D5159" t="s">
        <v>1423</v>
      </c>
      <c r="E5159" t="s">
        <v>245</v>
      </c>
      <c r="F5159" t="s">
        <v>34</v>
      </c>
      <c r="G5159" t="s">
        <v>35</v>
      </c>
      <c r="H5159" t="s">
        <v>1379</v>
      </c>
      <c r="I5159">
        <v>363.92</v>
      </c>
      <c r="J5159">
        <v>5</v>
      </c>
      <c r="K5159">
        <v>0</v>
      </c>
    </row>
    <row r="5160" spans="1:11" ht="16.5" x14ac:dyDescent="0.3">
      <c r="A5160" s="1">
        <v>42572</v>
      </c>
      <c r="B5160" s="5">
        <f>YEAR(Table1[[#This Row],[Order Date]])</f>
        <v>2016</v>
      </c>
      <c r="C5160" s="5">
        <f>MONTH(Table1[[#This Row],[Order Date]])</f>
        <v>7</v>
      </c>
      <c r="D5160" t="s">
        <v>389</v>
      </c>
      <c r="E5160" t="s">
        <v>27</v>
      </c>
      <c r="F5160" t="s">
        <v>11</v>
      </c>
      <c r="G5160" t="s">
        <v>63</v>
      </c>
      <c r="H5160" t="s">
        <v>1626</v>
      </c>
      <c r="I5160">
        <v>419.9</v>
      </c>
      <c r="J5160">
        <v>5</v>
      </c>
      <c r="K5160">
        <v>197.35</v>
      </c>
    </row>
    <row r="5161" spans="1:11" ht="16.5" x14ac:dyDescent="0.3">
      <c r="A5161" s="1">
        <v>42572</v>
      </c>
      <c r="B5161" s="5">
        <f>YEAR(Table1[[#This Row],[Order Date]])</f>
        <v>2016</v>
      </c>
      <c r="C5161" s="5">
        <f>MONTH(Table1[[#This Row],[Order Date]])</f>
        <v>7</v>
      </c>
      <c r="D5161" t="s">
        <v>389</v>
      </c>
      <c r="E5161" t="s">
        <v>27</v>
      </c>
      <c r="F5161" t="s">
        <v>11</v>
      </c>
      <c r="G5161" t="s">
        <v>16</v>
      </c>
      <c r="H5161" t="s">
        <v>2077</v>
      </c>
      <c r="I5161">
        <v>3.15</v>
      </c>
      <c r="J5161">
        <v>1</v>
      </c>
      <c r="K5161">
        <v>1.51</v>
      </c>
    </row>
    <row r="5162" spans="1:11" ht="16.5" x14ac:dyDescent="0.3">
      <c r="A5162" s="1">
        <v>42573</v>
      </c>
      <c r="B5162" s="5">
        <f>YEAR(Table1[[#This Row],[Order Date]])</f>
        <v>2016</v>
      </c>
      <c r="C5162" s="5">
        <f>MONTH(Table1[[#This Row],[Order Date]])</f>
        <v>7</v>
      </c>
      <c r="D5162" t="s">
        <v>2412</v>
      </c>
      <c r="E5162" t="s">
        <v>27</v>
      </c>
      <c r="F5162" t="s">
        <v>11</v>
      </c>
      <c r="G5162" t="s">
        <v>16</v>
      </c>
      <c r="H5162" t="s">
        <v>2077</v>
      </c>
      <c r="I5162">
        <v>6.3</v>
      </c>
      <c r="J5162">
        <v>2</v>
      </c>
      <c r="K5162">
        <v>3.02</v>
      </c>
    </row>
    <row r="5163" spans="1:11" ht="16.5" x14ac:dyDescent="0.3">
      <c r="A5163" s="1">
        <v>42573</v>
      </c>
      <c r="B5163" s="5">
        <f>YEAR(Table1[[#This Row],[Order Date]])</f>
        <v>2016</v>
      </c>
      <c r="C5163" s="5">
        <f>MONTH(Table1[[#This Row],[Order Date]])</f>
        <v>7</v>
      </c>
      <c r="D5163" t="s">
        <v>2455</v>
      </c>
      <c r="E5163" t="s">
        <v>23</v>
      </c>
      <c r="F5163" t="s">
        <v>11</v>
      </c>
      <c r="G5163" t="s">
        <v>24</v>
      </c>
      <c r="H5163" t="s">
        <v>566</v>
      </c>
      <c r="I5163">
        <v>4.16</v>
      </c>
      <c r="J5163">
        <v>2</v>
      </c>
      <c r="K5163">
        <v>0.36</v>
      </c>
    </row>
    <row r="5164" spans="1:11" ht="16.5" x14ac:dyDescent="0.3">
      <c r="A5164" s="1">
        <v>42573</v>
      </c>
      <c r="B5164" s="5">
        <f>YEAR(Table1[[#This Row],[Order Date]])</f>
        <v>2016</v>
      </c>
      <c r="C5164" s="5">
        <f>MONTH(Table1[[#This Row],[Order Date]])</f>
        <v>7</v>
      </c>
      <c r="D5164" t="s">
        <v>2455</v>
      </c>
      <c r="E5164" t="s">
        <v>23</v>
      </c>
      <c r="F5164" t="s">
        <v>34</v>
      </c>
      <c r="G5164" t="s">
        <v>47</v>
      </c>
      <c r="H5164" t="s">
        <v>1188</v>
      </c>
      <c r="I5164">
        <v>11.65</v>
      </c>
      <c r="J5164">
        <v>2</v>
      </c>
      <c r="K5164">
        <v>3.35</v>
      </c>
    </row>
    <row r="5165" spans="1:11" ht="16.5" x14ac:dyDescent="0.3">
      <c r="A5165" s="1">
        <v>42573</v>
      </c>
      <c r="B5165" s="5">
        <f>YEAR(Table1[[#This Row],[Order Date]])</f>
        <v>2016</v>
      </c>
      <c r="C5165" s="5">
        <f>MONTH(Table1[[#This Row],[Order Date]])</f>
        <v>7</v>
      </c>
      <c r="D5165" t="s">
        <v>1221</v>
      </c>
      <c r="E5165" t="s">
        <v>110</v>
      </c>
      <c r="F5165" t="s">
        <v>39</v>
      </c>
      <c r="G5165" t="s">
        <v>52</v>
      </c>
      <c r="H5165" t="s">
        <v>2285</v>
      </c>
      <c r="I5165">
        <v>109.95</v>
      </c>
      <c r="J5165">
        <v>1</v>
      </c>
      <c r="K5165">
        <v>36.28</v>
      </c>
    </row>
    <row r="5166" spans="1:11" ht="16.5" x14ac:dyDescent="0.3">
      <c r="A5166" s="1">
        <v>42573</v>
      </c>
      <c r="B5166" s="5">
        <f>YEAR(Table1[[#This Row],[Order Date]])</f>
        <v>2016</v>
      </c>
      <c r="C5166" s="5">
        <f>MONTH(Table1[[#This Row],[Order Date]])</f>
        <v>7</v>
      </c>
      <c r="D5166" t="s">
        <v>1221</v>
      </c>
      <c r="E5166" t="s">
        <v>110</v>
      </c>
      <c r="F5166" t="s">
        <v>11</v>
      </c>
      <c r="G5166" t="s">
        <v>18</v>
      </c>
      <c r="H5166" t="s">
        <v>1440</v>
      </c>
      <c r="I5166">
        <v>965.85</v>
      </c>
      <c r="J5166">
        <v>5</v>
      </c>
      <c r="K5166">
        <v>135.22</v>
      </c>
    </row>
    <row r="5167" spans="1:11" ht="16.5" x14ac:dyDescent="0.3">
      <c r="A5167" s="1">
        <v>42573</v>
      </c>
      <c r="B5167" s="5">
        <f>YEAR(Table1[[#This Row],[Order Date]])</f>
        <v>2016</v>
      </c>
      <c r="C5167" s="5">
        <f>MONTH(Table1[[#This Row],[Order Date]])</f>
        <v>7</v>
      </c>
      <c r="D5167" t="s">
        <v>1221</v>
      </c>
      <c r="E5167" t="s">
        <v>110</v>
      </c>
      <c r="F5167" t="s">
        <v>11</v>
      </c>
      <c r="G5167" t="s">
        <v>24</v>
      </c>
      <c r="H5167" t="s">
        <v>1954</v>
      </c>
      <c r="I5167">
        <v>29.2</v>
      </c>
      <c r="J5167">
        <v>5</v>
      </c>
      <c r="K5167">
        <v>10.51</v>
      </c>
    </row>
    <row r="5168" spans="1:11" ht="16.5" x14ac:dyDescent="0.3">
      <c r="A5168" s="1">
        <v>42573</v>
      </c>
      <c r="B5168" s="5">
        <f>YEAR(Table1[[#This Row],[Order Date]])</f>
        <v>2016</v>
      </c>
      <c r="C5168" s="5">
        <f>MONTH(Table1[[#This Row],[Order Date]])</f>
        <v>7</v>
      </c>
      <c r="D5168" t="s">
        <v>1221</v>
      </c>
      <c r="E5168" t="s">
        <v>110</v>
      </c>
      <c r="F5168" t="s">
        <v>11</v>
      </c>
      <c r="G5168" t="s">
        <v>12</v>
      </c>
      <c r="H5168" t="s">
        <v>1622</v>
      </c>
      <c r="I5168">
        <v>32.4</v>
      </c>
      <c r="J5168">
        <v>5</v>
      </c>
      <c r="K5168">
        <v>15.55</v>
      </c>
    </row>
    <row r="5169" spans="1:11" ht="16.5" x14ac:dyDescent="0.3">
      <c r="A5169" s="1">
        <v>42573</v>
      </c>
      <c r="B5169" s="5">
        <f>YEAR(Table1[[#This Row],[Order Date]])</f>
        <v>2016</v>
      </c>
      <c r="C5169" s="5">
        <f>MONTH(Table1[[#This Row],[Order Date]])</f>
        <v>7</v>
      </c>
      <c r="D5169" t="s">
        <v>239</v>
      </c>
      <c r="E5169" t="s">
        <v>126</v>
      </c>
      <c r="F5169" t="s">
        <v>11</v>
      </c>
      <c r="G5169" t="s">
        <v>200</v>
      </c>
      <c r="H5169" t="s">
        <v>2054</v>
      </c>
      <c r="I5169">
        <v>86.2</v>
      </c>
      <c r="J5169">
        <v>5</v>
      </c>
      <c r="K5169">
        <v>25</v>
      </c>
    </row>
    <row r="5170" spans="1:11" ht="16.5" x14ac:dyDescent="0.3">
      <c r="A5170" s="1">
        <v>42573</v>
      </c>
      <c r="B5170" s="5">
        <f>YEAR(Table1[[#This Row],[Order Date]])</f>
        <v>2016</v>
      </c>
      <c r="C5170" s="5">
        <f>MONTH(Table1[[#This Row],[Order Date]])</f>
        <v>7</v>
      </c>
      <c r="D5170" t="s">
        <v>1867</v>
      </c>
      <c r="E5170" t="s">
        <v>531</v>
      </c>
      <c r="F5170" t="s">
        <v>11</v>
      </c>
      <c r="G5170" t="s">
        <v>92</v>
      </c>
      <c r="H5170" t="s">
        <v>1829</v>
      </c>
      <c r="I5170">
        <v>37.68</v>
      </c>
      <c r="J5170">
        <v>2</v>
      </c>
      <c r="K5170">
        <v>10.55</v>
      </c>
    </row>
    <row r="5171" spans="1:11" ht="16.5" x14ac:dyDescent="0.3">
      <c r="A5171" s="1">
        <v>42573</v>
      </c>
      <c r="B5171" s="5">
        <f>YEAR(Table1[[#This Row],[Order Date]])</f>
        <v>2016</v>
      </c>
      <c r="C5171" s="5">
        <f>MONTH(Table1[[#This Row],[Order Date]])</f>
        <v>7</v>
      </c>
      <c r="D5171" t="s">
        <v>1867</v>
      </c>
      <c r="E5171" t="s">
        <v>531</v>
      </c>
      <c r="F5171" t="s">
        <v>11</v>
      </c>
      <c r="G5171" t="s">
        <v>12</v>
      </c>
      <c r="H5171" t="s">
        <v>1203</v>
      </c>
      <c r="I5171">
        <v>51.84</v>
      </c>
      <c r="J5171">
        <v>8</v>
      </c>
      <c r="K5171">
        <v>24.88</v>
      </c>
    </row>
    <row r="5172" spans="1:11" ht="16.5" x14ac:dyDescent="0.3">
      <c r="A5172" s="1">
        <v>42573</v>
      </c>
      <c r="B5172" s="5">
        <f>YEAR(Table1[[#This Row],[Order Date]])</f>
        <v>2016</v>
      </c>
      <c r="C5172" s="5">
        <f>MONTH(Table1[[#This Row],[Order Date]])</f>
        <v>7</v>
      </c>
      <c r="D5172" t="s">
        <v>1867</v>
      </c>
      <c r="E5172" t="s">
        <v>531</v>
      </c>
      <c r="F5172" t="s">
        <v>34</v>
      </c>
      <c r="G5172" t="s">
        <v>47</v>
      </c>
      <c r="H5172" t="s">
        <v>2129</v>
      </c>
      <c r="I5172">
        <v>27.42</v>
      </c>
      <c r="J5172">
        <v>3</v>
      </c>
      <c r="K5172">
        <v>9.32</v>
      </c>
    </row>
    <row r="5173" spans="1:11" ht="16.5" x14ac:dyDescent="0.3">
      <c r="A5173" s="1">
        <v>42573</v>
      </c>
      <c r="B5173" s="5">
        <f>YEAR(Table1[[#This Row],[Order Date]])</f>
        <v>2016</v>
      </c>
      <c r="C5173" s="5">
        <f>MONTH(Table1[[#This Row],[Order Date]])</f>
        <v>7</v>
      </c>
      <c r="D5173" t="s">
        <v>1867</v>
      </c>
      <c r="E5173" t="s">
        <v>531</v>
      </c>
      <c r="F5173" t="s">
        <v>11</v>
      </c>
      <c r="G5173" t="s">
        <v>20</v>
      </c>
      <c r="H5173" t="s">
        <v>205</v>
      </c>
      <c r="I5173">
        <v>5.4</v>
      </c>
      <c r="J5173">
        <v>3</v>
      </c>
      <c r="K5173">
        <v>2.59</v>
      </c>
    </row>
    <row r="5174" spans="1:11" ht="16.5" x14ac:dyDescent="0.3">
      <c r="A5174" s="1">
        <v>42574</v>
      </c>
      <c r="B5174" s="5">
        <f>YEAR(Table1[[#This Row],[Order Date]])</f>
        <v>2016</v>
      </c>
      <c r="C5174" s="5">
        <f>MONTH(Table1[[#This Row],[Order Date]])</f>
        <v>7</v>
      </c>
      <c r="D5174" t="s">
        <v>1295</v>
      </c>
      <c r="E5174" t="s">
        <v>123</v>
      </c>
      <c r="F5174" t="s">
        <v>11</v>
      </c>
      <c r="G5174" t="s">
        <v>24</v>
      </c>
      <c r="H5174" t="s">
        <v>1358</v>
      </c>
      <c r="I5174">
        <v>35.22</v>
      </c>
      <c r="J5174">
        <v>2</v>
      </c>
      <c r="K5174">
        <v>2.64</v>
      </c>
    </row>
    <row r="5175" spans="1:11" ht="16.5" x14ac:dyDescent="0.3">
      <c r="A5175" s="1">
        <v>42574</v>
      </c>
      <c r="B5175" s="5">
        <f>YEAR(Table1[[#This Row],[Order Date]])</f>
        <v>2016</v>
      </c>
      <c r="C5175" s="5">
        <f>MONTH(Table1[[#This Row],[Order Date]])</f>
        <v>7</v>
      </c>
      <c r="D5175" t="s">
        <v>1295</v>
      </c>
      <c r="E5175" t="s">
        <v>123</v>
      </c>
      <c r="F5175" t="s">
        <v>11</v>
      </c>
      <c r="G5175" t="s">
        <v>92</v>
      </c>
      <c r="H5175" t="s">
        <v>2059</v>
      </c>
      <c r="I5175">
        <v>23.7</v>
      </c>
      <c r="J5175">
        <v>2</v>
      </c>
      <c r="K5175">
        <v>6.52</v>
      </c>
    </row>
    <row r="5176" spans="1:11" ht="16.5" x14ac:dyDescent="0.3">
      <c r="A5176" s="1">
        <v>42574</v>
      </c>
      <c r="B5176" s="5">
        <f>YEAR(Table1[[#This Row],[Order Date]])</f>
        <v>2016</v>
      </c>
      <c r="C5176" s="5">
        <f>MONTH(Table1[[#This Row],[Order Date]])</f>
        <v>7</v>
      </c>
      <c r="D5176" t="s">
        <v>1295</v>
      </c>
      <c r="E5176" t="s">
        <v>123</v>
      </c>
      <c r="F5176" t="s">
        <v>39</v>
      </c>
      <c r="G5176" t="s">
        <v>302</v>
      </c>
      <c r="H5176" t="s">
        <v>2078</v>
      </c>
      <c r="I5176">
        <v>265.48</v>
      </c>
      <c r="J5176">
        <v>1</v>
      </c>
      <c r="K5176">
        <v>-111.5</v>
      </c>
    </row>
    <row r="5177" spans="1:11" ht="16.5" x14ac:dyDescent="0.3">
      <c r="A5177" s="1">
        <v>42574</v>
      </c>
      <c r="B5177" s="5">
        <f>YEAR(Table1[[#This Row],[Order Date]])</f>
        <v>2016</v>
      </c>
      <c r="C5177" s="5">
        <f>MONTH(Table1[[#This Row],[Order Date]])</f>
        <v>7</v>
      </c>
      <c r="D5177" t="s">
        <v>305</v>
      </c>
      <c r="E5177" t="s">
        <v>15</v>
      </c>
      <c r="F5177" t="s">
        <v>11</v>
      </c>
      <c r="G5177" t="s">
        <v>20</v>
      </c>
      <c r="H5177" t="s">
        <v>1218</v>
      </c>
      <c r="I5177">
        <v>11.42</v>
      </c>
      <c r="J5177">
        <v>4</v>
      </c>
      <c r="K5177">
        <v>-18.84</v>
      </c>
    </row>
    <row r="5178" spans="1:11" ht="16.5" x14ac:dyDescent="0.3">
      <c r="A5178" s="1">
        <v>42574</v>
      </c>
      <c r="B5178" s="5">
        <f>YEAR(Table1[[#This Row],[Order Date]])</f>
        <v>2016</v>
      </c>
      <c r="C5178" s="5">
        <f>MONTH(Table1[[#This Row],[Order Date]])</f>
        <v>7</v>
      </c>
      <c r="D5178" t="s">
        <v>280</v>
      </c>
      <c r="E5178" t="s">
        <v>10</v>
      </c>
      <c r="F5178" t="s">
        <v>11</v>
      </c>
      <c r="G5178" t="s">
        <v>24</v>
      </c>
      <c r="H5178" t="s">
        <v>2572</v>
      </c>
      <c r="I5178">
        <v>4.45</v>
      </c>
      <c r="J5178">
        <v>2</v>
      </c>
      <c r="K5178">
        <v>0.33</v>
      </c>
    </row>
    <row r="5179" spans="1:11" ht="16.5" x14ac:dyDescent="0.3">
      <c r="A5179" s="1">
        <v>42574</v>
      </c>
      <c r="B5179" s="5">
        <f>YEAR(Table1[[#This Row],[Order Date]])</f>
        <v>2016</v>
      </c>
      <c r="C5179" s="5">
        <f>MONTH(Table1[[#This Row],[Order Date]])</f>
        <v>7</v>
      </c>
      <c r="D5179" t="s">
        <v>280</v>
      </c>
      <c r="E5179" t="s">
        <v>10</v>
      </c>
      <c r="F5179" t="s">
        <v>11</v>
      </c>
      <c r="G5179" t="s">
        <v>12</v>
      </c>
      <c r="H5179" t="s">
        <v>2122</v>
      </c>
      <c r="I5179">
        <v>5.18</v>
      </c>
      <c r="J5179">
        <v>1</v>
      </c>
      <c r="K5179">
        <v>1.81</v>
      </c>
    </row>
    <row r="5180" spans="1:11" ht="16.5" x14ac:dyDescent="0.3">
      <c r="A5180" s="1">
        <v>42574</v>
      </c>
      <c r="B5180" s="5">
        <f>YEAR(Table1[[#This Row],[Order Date]])</f>
        <v>2016</v>
      </c>
      <c r="C5180" s="5">
        <f>MONTH(Table1[[#This Row],[Order Date]])</f>
        <v>7</v>
      </c>
      <c r="D5180" t="s">
        <v>280</v>
      </c>
      <c r="E5180" t="s">
        <v>10</v>
      </c>
      <c r="F5180" t="s">
        <v>11</v>
      </c>
      <c r="G5180" t="s">
        <v>24</v>
      </c>
      <c r="H5180" t="s">
        <v>805</v>
      </c>
      <c r="I5180">
        <v>175.92</v>
      </c>
      <c r="J5180">
        <v>5</v>
      </c>
      <c r="K5180">
        <v>15.39</v>
      </c>
    </row>
    <row r="5181" spans="1:11" ht="16.5" x14ac:dyDescent="0.3">
      <c r="A5181" s="1">
        <v>42574</v>
      </c>
      <c r="B5181" s="5">
        <f>YEAR(Table1[[#This Row],[Order Date]])</f>
        <v>2016</v>
      </c>
      <c r="C5181" s="5">
        <f>MONTH(Table1[[#This Row],[Order Date]])</f>
        <v>7</v>
      </c>
      <c r="D5181" t="s">
        <v>280</v>
      </c>
      <c r="E5181" t="s">
        <v>10</v>
      </c>
      <c r="F5181" t="s">
        <v>11</v>
      </c>
      <c r="G5181" t="s">
        <v>20</v>
      </c>
      <c r="H5181" t="s">
        <v>118</v>
      </c>
      <c r="I5181">
        <v>4.75</v>
      </c>
      <c r="J5181">
        <v>4</v>
      </c>
      <c r="K5181">
        <v>-8.32</v>
      </c>
    </row>
    <row r="5182" spans="1:11" ht="16.5" x14ac:dyDescent="0.3">
      <c r="A5182" s="1">
        <v>42574</v>
      </c>
      <c r="B5182" s="5">
        <f>YEAR(Table1[[#This Row],[Order Date]])</f>
        <v>2016</v>
      </c>
      <c r="C5182" s="5">
        <f>MONTH(Table1[[#This Row],[Order Date]])</f>
        <v>7</v>
      </c>
      <c r="D5182" t="s">
        <v>280</v>
      </c>
      <c r="E5182" t="s">
        <v>10</v>
      </c>
      <c r="F5182" t="s">
        <v>11</v>
      </c>
      <c r="G5182" t="s">
        <v>200</v>
      </c>
      <c r="H5182" t="s">
        <v>1960</v>
      </c>
      <c r="I5182">
        <v>13.34</v>
      </c>
      <c r="J5182">
        <v>2</v>
      </c>
      <c r="K5182">
        <v>1</v>
      </c>
    </row>
    <row r="5183" spans="1:11" ht="16.5" x14ac:dyDescent="0.3">
      <c r="A5183" s="1">
        <v>42574</v>
      </c>
      <c r="B5183" s="5">
        <f>YEAR(Table1[[#This Row],[Order Date]])</f>
        <v>2016</v>
      </c>
      <c r="C5183" s="5">
        <f>MONTH(Table1[[#This Row],[Order Date]])</f>
        <v>7</v>
      </c>
      <c r="D5183" t="s">
        <v>1042</v>
      </c>
      <c r="E5183" t="s">
        <v>10</v>
      </c>
      <c r="F5183" t="s">
        <v>39</v>
      </c>
      <c r="G5183" t="s">
        <v>40</v>
      </c>
      <c r="H5183" t="s">
        <v>391</v>
      </c>
      <c r="I5183">
        <v>115.14</v>
      </c>
      <c r="J5183">
        <v>8</v>
      </c>
      <c r="K5183">
        <v>11.51</v>
      </c>
    </row>
    <row r="5184" spans="1:11" ht="16.5" x14ac:dyDescent="0.3">
      <c r="A5184" s="1">
        <v>42575</v>
      </c>
      <c r="B5184" s="5">
        <f>YEAR(Table1[[#This Row],[Order Date]])</f>
        <v>2016</v>
      </c>
      <c r="C5184" s="5">
        <f>MONTH(Table1[[#This Row],[Order Date]])</f>
        <v>7</v>
      </c>
      <c r="D5184" t="s">
        <v>1614</v>
      </c>
      <c r="E5184" t="s">
        <v>149</v>
      </c>
      <c r="F5184" t="s">
        <v>34</v>
      </c>
      <c r="G5184" t="s">
        <v>35</v>
      </c>
      <c r="H5184" t="s">
        <v>1772</v>
      </c>
      <c r="I5184">
        <v>253.76</v>
      </c>
      <c r="J5184">
        <v>2</v>
      </c>
      <c r="K5184">
        <v>31.02</v>
      </c>
    </row>
    <row r="5185" spans="1:11" ht="16.5" x14ac:dyDescent="0.3">
      <c r="A5185" s="1">
        <v>42575</v>
      </c>
      <c r="B5185" s="5">
        <f>YEAR(Table1[[#This Row],[Order Date]])</f>
        <v>2016</v>
      </c>
      <c r="C5185" s="5">
        <f>MONTH(Table1[[#This Row],[Order Date]])</f>
        <v>7</v>
      </c>
      <c r="D5185" t="s">
        <v>742</v>
      </c>
      <c r="E5185" t="s">
        <v>62</v>
      </c>
      <c r="F5185" t="s">
        <v>11</v>
      </c>
      <c r="G5185" t="s">
        <v>24</v>
      </c>
      <c r="H5185" t="s">
        <v>116</v>
      </c>
      <c r="I5185">
        <v>73.2</v>
      </c>
      <c r="J5185">
        <v>5</v>
      </c>
      <c r="K5185">
        <v>21.23</v>
      </c>
    </row>
    <row r="5186" spans="1:11" ht="16.5" x14ac:dyDescent="0.3">
      <c r="A5186" s="1">
        <v>42576</v>
      </c>
      <c r="B5186" s="5">
        <f>YEAR(Table1[[#This Row],[Order Date]])</f>
        <v>2016</v>
      </c>
      <c r="C5186" s="5">
        <f>MONTH(Table1[[#This Row],[Order Date]])</f>
        <v>7</v>
      </c>
      <c r="D5186" t="s">
        <v>193</v>
      </c>
      <c r="E5186" t="s">
        <v>27</v>
      </c>
      <c r="F5186" t="s">
        <v>11</v>
      </c>
      <c r="G5186" t="s">
        <v>20</v>
      </c>
      <c r="H5186" t="s">
        <v>984</v>
      </c>
      <c r="I5186">
        <v>119.62</v>
      </c>
      <c r="J5186">
        <v>8</v>
      </c>
      <c r="K5186">
        <v>40.369999999999997</v>
      </c>
    </row>
    <row r="5187" spans="1:11" ht="16.5" x14ac:dyDescent="0.3">
      <c r="A5187" s="1">
        <v>42576</v>
      </c>
      <c r="B5187" s="5">
        <f>YEAR(Table1[[#This Row],[Order Date]])</f>
        <v>2016</v>
      </c>
      <c r="C5187" s="5">
        <f>MONTH(Table1[[#This Row],[Order Date]])</f>
        <v>7</v>
      </c>
      <c r="D5187" t="s">
        <v>193</v>
      </c>
      <c r="E5187" t="s">
        <v>27</v>
      </c>
      <c r="F5187" t="s">
        <v>34</v>
      </c>
      <c r="G5187" t="s">
        <v>47</v>
      </c>
      <c r="H5187" t="s">
        <v>48</v>
      </c>
      <c r="I5187">
        <v>255.76</v>
      </c>
      <c r="J5187">
        <v>4</v>
      </c>
      <c r="K5187">
        <v>81.84</v>
      </c>
    </row>
    <row r="5188" spans="1:11" ht="16.5" x14ac:dyDescent="0.3">
      <c r="A5188" s="1">
        <v>42576</v>
      </c>
      <c r="B5188" s="5">
        <f>YEAR(Table1[[#This Row],[Order Date]])</f>
        <v>2016</v>
      </c>
      <c r="C5188" s="5">
        <f>MONTH(Table1[[#This Row],[Order Date]])</f>
        <v>7</v>
      </c>
      <c r="D5188" t="s">
        <v>193</v>
      </c>
      <c r="E5188" t="s">
        <v>27</v>
      </c>
      <c r="F5188" t="s">
        <v>34</v>
      </c>
      <c r="G5188" t="s">
        <v>35</v>
      </c>
      <c r="H5188" t="s">
        <v>542</v>
      </c>
      <c r="I5188">
        <v>241.57</v>
      </c>
      <c r="J5188">
        <v>2</v>
      </c>
      <c r="K5188">
        <v>18.12</v>
      </c>
    </row>
    <row r="5189" spans="1:11" ht="16.5" x14ac:dyDescent="0.3">
      <c r="A5189" s="1">
        <v>42576</v>
      </c>
      <c r="B5189" s="5">
        <f>YEAR(Table1[[#This Row],[Order Date]])</f>
        <v>2016</v>
      </c>
      <c r="C5189" s="5">
        <f>MONTH(Table1[[#This Row],[Order Date]])</f>
        <v>7</v>
      </c>
      <c r="D5189" t="s">
        <v>193</v>
      </c>
      <c r="E5189" t="s">
        <v>27</v>
      </c>
      <c r="F5189" t="s">
        <v>34</v>
      </c>
      <c r="G5189" t="s">
        <v>47</v>
      </c>
      <c r="H5189" t="s">
        <v>2236</v>
      </c>
      <c r="I5189">
        <v>69.3</v>
      </c>
      <c r="J5189">
        <v>9</v>
      </c>
      <c r="K5189">
        <v>22.87</v>
      </c>
    </row>
    <row r="5190" spans="1:11" ht="16.5" x14ac:dyDescent="0.3">
      <c r="A5190" s="1">
        <v>42576</v>
      </c>
      <c r="B5190" s="5">
        <f>YEAR(Table1[[#This Row],[Order Date]])</f>
        <v>2016</v>
      </c>
      <c r="C5190" s="5">
        <f>MONTH(Table1[[#This Row],[Order Date]])</f>
        <v>7</v>
      </c>
      <c r="D5190" t="s">
        <v>2318</v>
      </c>
      <c r="E5190" t="s">
        <v>78</v>
      </c>
      <c r="F5190" t="s">
        <v>39</v>
      </c>
      <c r="G5190" t="s">
        <v>603</v>
      </c>
      <c r="H5190" t="s">
        <v>634</v>
      </c>
      <c r="I5190">
        <v>1439.98</v>
      </c>
      <c r="J5190">
        <v>4</v>
      </c>
      <c r="K5190">
        <v>192</v>
      </c>
    </row>
    <row r="5191" spans="1:11" ht="16.5" x14ac:dyDescent="0.3">
      <c r="A5191" s="1">
        <v>42576</v>
      </c>
      <c r="B5191" s="5">
        <f>YEAR(Table1[[#This Row],[Order Date]])</f>
        <v>2016</v>
      </c>
      <c r="C5191" s="5">
        <f>MONTH(Table1[[#This Row],[Order Date]])</f>
        <v>7</v>
      </c>
      <c r="D5191" t="s">
        <v>2573</v>
      </c>
      <c r="E5191" t="s">
        <v>27</v>
      </c>
      <c r="F5191" t="s">
        <v>11</v>
      </c>
      <c r="G5191" t="s">
        <v>43</v>
      </c>
      <c r="H5191" t="s">
        <v>827</v>
      </c>
      <c r="I5191">
        <v>21.48</v>
      </c>
      <c r="J5191">
        <v>6</v>
      </c>
      <c r="K5191">
        <v>10.74</v>
      </c>
    </row>
    <row r="5192" spans="1:11" ht="16.5" x14ac:dyDescent="0.3">
      <c r="A5192" s="1">
        <v>42576</v>
      </c>
      <c r="B5192" s="5">
        <f>YEAR(Table1[[#This Row],[Order Date]])</f>
        <v>2016</v>
      </c>
      <c r="C5192" s="5">
        <f>MONTH(Table1[[#This Row],[Order Date]])</f>
        <v>7</v>
      </c>
      <c r="D5192" t="s">
        <v>1260</v>
      </c>
      <c r="E5192" t="s">
        <v>78</v>
      </c>
      <c r="F5192" t="s">
        <v>11</v>
      </c>
      <c r="G5192" t="s">
        <v>92</v>
      </c>
      <c r="H5192" t="s">
        <v>2289</v>
      </c>
      <c r="I5192">
        <v>243.88</v>
      </c>
      <c r="J5192">
        <v>5</v>
      </c>
      <c r="K5192">
        <v>27.44</v>
      </c>
    </row>
    <row r="5193" spans="1:11" ht="16.5" x14ac:dyDescent="0.3">
      <c r="A5193" s="1">
        <v>42576</v>
      </c>
      <c r="B5193" s="5">
        <f>YEAR(Table1[[#This Row],[Order Date]])</f>
        <v>2016</v>
      </c>
      <c r="C5193" s="5">
        <f>MONTH(Table1[[#This Row],[Order Date]])</f>
        <v>7</v>
      </c>
      <c r="D5193" t="s">
        <v>1538</v>
      </c>
      <c r="E5193" t="s">
        <v>10</v>
      </c>
      <c r="F5193" t="s">
        <v>11</v>
      </c>
      <c r="G5193" t="s">
        <v>16</v>
      </c>
      <c r="H5193" t="s">
        <v>2502</v>
      </c>
      <c r="I5193">
        <v>15.71</v>
      </c>
      <c r="J5193">
        <v>4</v>
      </c>
      <c r="K5193">
        <v>5.7</v>
      </c>
    </row>
    <row r="5194" spans="1:11" ht="16.5" x14ac:dyDescent="0.3">
      <c r="A5194" s="1">
        <v>42576</v>
      </c>
      <c r="B5194" s="5">
        <f>YEAR(Table1[[#This Row],[Order Date]])</f>
        <v>2016</v>
      </c>
      <c r="C5194" s="5">
        <f>MONTH(Table1[[#This Row],[Order Date]])</f>
        <v>7</v>
      </c>
      <c r="D5194" t="s">
        <v>2319</v>
      </c>
      <c r="E5194" t="s">
        <v>329</v>
      </c>
      <c r="F5194" t="s">
        <v>11</v>
      </c>
      <c r="G5194" t="s">
        <v>18</v>
      </c>
      <c r="H5194" t="s">
        <v>211</v>
      </c>
      <c r="I5194">
        <v>7.89</v>
      </c>
      <c r="J5194">
        <v>1</v>
      </c>
      <c r="K5194">
        <v>0.32</v>
      </c>
    </row>
    <row r="5195" spans="1:11" ht="16.5" x14ac:dyDescent="0.3">
      <c r="A5195" s="1">
        <v>42576</v>
      </c>
      <c r="B5195" s="5">
        <f>YEAR(Table1[[#This Row],[Order Date]])</f>
        <v>2016</v>
      </c>
      <c r="C5195" s="5">
        <f>MONTH(Table1[[#This Row],[Order Date]])</f>
        <v>7</v>
      </c>
      <c r="D5195" t="s">
        <v>2319</v>
      </c>
      <c r="E5195" t="s">
        <v>329</v>
      </c>
      <c r="F5195" t="s">
        <v>11</v>
      </c>
      <c r="G5195" t="s">
        <v>12</v>
      </c>
      <c r="H5195" t="s">
        <v>1262</v>
      </c>
      <c r="I5195">
        <v>65.5</v>
      </c>
      <c r="J5195">
        <v>5</v>
      </c>
      <c r="K5195">
        <v>32.1</v>
      </c>
    </row>
    <row r="5196" spans="1:11" ht="16.5" x14ac:dyDescent="0.3">
      <c r="A5196" s="1">
        <v>42576</v>
      </c>
      <c r="B5196" s="5">
        <f>YEAR(Table1[[#This Row],[Order Date]])</f>
        <v>2016</v>
      </c>
      <c r="C5196" s="5">
        <f>MONTH(Table1[[#This Row],[Order Date]])</f>
        <v>7</v>
      </c>
      <c r="D5196" t="s">
        <v>2319</v>
      </c>
      <c r="E5196" t="s">
        <v>329</v>
      </c>
      <c r="F5196" t="s">
        <v>34</v>
      </c>
      <c r="G5196" t="s">
        <v>145</v>
      </c>
      <c r="H5196" t="s">
        <v>2452</v>
      </c>
      <c r="I5196">
        <v>2430.08</v>
      </c>
      <c r="J5196">
        <v>8</v>
      </c>
      <c r="K5196">
        <v>388.81</v>
      </c>
    </row>
    <row r="5197" spans="1:11" ht="16.5" x14ac:dyDescent="0.3">
      <c r="A5197" s="1">
        <v>42576</v>
      </c>
      <c r="B5197" s="5">
        <f>YEAR(Table1[[#This Row],[Order Date]])</f>
        <v>2016</v>
      </c>
      <c r="C5197" s="5">
        <f>MONTH(Table1[[#This Row],[Order Date]])</f>
        <v>7</v>
      </c>
      <c r="D5197" t="s">
        <v>973</v>
      </c>
      <c r="E5197" t="s">
        <v>55</v>
      </c>
      <c r="F5197" t="s">
        <v>11</v>
      </c>
      <c r="G5197" t="s">
        <v>20</v>
      </c>
      <c r="H5197" t="s">
        <v>969</v>
      </c>
      <c r="I5197">
        <v>10.44</v>
      </c>
      <c r="J5197">
        <v>1</v>
      </c>
      <c r="K5197">
        <v>4.8</v>
      </c>
    </row>
    <row r="5198" spans="1:11" ht="16.5" x14ac:dyDescent="0.3">
      <c r="A5198" s="1">
        <v>42576</v>
      </c>
      <c r="B5198" s="5">
        <f>YEAR(Table1[[#This Row],[Order Date]])</f>
        <v>2016</v>
      </c>
      <c r="C5198" s="5">
        <f>MONTH(Table1[[#This Row],[Order Date]])</f>
        <v>7</v>
      </c>
      <c r="D5198" t="s">
        <v>2432</v>
      </c>
      <c r="E5198" t="s">
        <v>10</v>
      </c>
      <c r="F5198" t="s">
        <v>11</v>
      </c>
      <c r="G5198" t="s">
        <v>63</v>
      </c>
      <c r="H5198" t="s">
        <v>1683</v>
      </c>
      <c r="I5198">
        <v>20.94</v>
      </c>
      <c r="J5198">
        <v>1</v>
      </c>
      <c r="K5198">
        <v>7.07</v>
      </c>
    </row>
    <row r="5199" spans="1:11" ht="16.5" x14ac:dyDescent="0.3">
      <c r="A5199" s="1">
        <v>42576</v>
      </c>
      <c r="B5199" s="5">
        <f>YEAR(Table1[[#This Row],[Order Date]])</f>
        <v>2016</v>
      </c>
      <c r="C5199" s="5">
        <f>MONTH(Table1[[#This Row],[Order Date]])</f>
        <v>7</v>
      </c>
      <c r="D5199" t="s">
        <v>917</v>
      </c>
      <c r="E5199" t="s">
        <v>27</v>
      </c>
      <c r="F5199" t="s">
        <v>11</v>
      </c>
      <c r="G5199" t="s">
        <v>24</v>
      </c>
      <c r="H5199" t="s">
        <v>1527</v>
      </c>
      <c r="I5199">
        <v>37.17</v>
      </c>
      <c r="J5199">
        <v>9</v>
      </c>
      <c r="K5199">
        <v>11.15</v>
      </c>
    </row>
    <row r="5200" spans="1:11" ht="16.5" x14ac:dyDescent="0.3">
      <c r="A5200" s="1">
        <v>42576</v>
      </c>
      <c r="B5200" s="5">
        <f>YEAR(Table1[[#This Row],[Order Date]])</f>
        <v>2016</v>
      </c>
      <c r="C5200" s="5">
        <f>MONTH(Table1[[#This Row],[Order Date]])</f>
        <v>7</v>
      </c>
      <c r="D5200" t="s">
        <v>1771</v>
      </c>
      <c r="E5200" t="s">
        <v>157</v>
      </c>
      <c r="F5200" t="s">
        <v>11</v>
      </c>
      <c r="G5200" t="s">
        <v>12</v>
      </c>
      <c r="H5200" t="s">
        <v>1890</v>
      </c>
      <c r="I5200">
        <v>20.62</v>
      </c>
      <c r="J5200">
        <v>2</v>
      </c>
      <c r="K5200">
        <v>9.69</v>
      </c>
    </row>
    <row r="5201" spans="1:11" ht="16.5" x14ac:dyDescent="0.3">
      <c r="A5201" s="1">
        <v>42576</v>
      </c>
      <c r="B5201" s="5">
        <f>YEAR(Table1[[#This Row],[Order Date]])</f>
        <v>2016</v>
      </c>
      <c r="C5201" s="5">
        <f>MONTH(Table1[[#This Row],[Order Date]])</f>
        <v>7</v>
      </c>
      <c r="D5201" t="s">
        <v>1771</v>
      </c>
      <c r="E5201" t="s">
        <v>157</v>
      </c>
      <c r="F5201" t="s">
        <v>39</v>
      </c>
      <c r="G5201" t="s">
        <v>52</v>
      </c>
      <c r="H5201" t="s">
        <v>1985</v>
      </c>
      <c r="I5201">
        <v>124.25</v>
      </c>
      <c r="J5201">
        <v>7</v>
      </c>
      <c r="K5201">
        <v>48.46</v>
      </c>
    </row>
    <row r="5202" spans="1:11" ht="16.5" x14ac:dyDescent="0.3">
      <c r="A5202" s="1">
        <v>42576</v>
      </c>
      <c r="B5202" s="5">
        <f>YEAR(Table1[[#This Row],[Order Date]])</f>
        <v>2016</v>
      </c>
      <c r="C5202" s="5">
        <f>MONTH(Table1[[#This Row],[Order Date]])</f>
        <v>7</v>
      </c>
      <c r="D5202" t="s">
        <v>1771</v>
      </c>
      <c r="E5202" t="s">
        <v>157</v>
      </c>
      <c r="F5202" t="s">
        <v>39</v>
      </c>
      <c r="G5202" t="s">
        <v>40</v>
      </c>
      <c r="H5202" t="s">
        <v>1895</v>
      </c>
      <c r="I5202">
        <v>297.55</v>
      </c>
      <c r="J5202">
        <v>5</v>
      </c>
      <c r="K5202">
        <v>83.31</v>
      </c>
    </row>
    <row r="5203" spans="1:11" ht="16.5" x14ac:dyDescent="0.3">
      <c r="A5203" s="1">
        <v>42576</v>
      </c>
      <c r="B5203" s="5">
        <f>YEAR(Table1[[#This Row],[Order Date]])</f>
        <v>2016</v>
      </c>
      <c r="C5203" s="5">
        <f>MONTH(Table1[[#This Row],[Order Date]])</f>
        <v>7</v>
      </c>
      <c r="D5203" t="s">
        <v>1771</v>
      </c>
      <c r="E5203" t="s">
        <v>157</v>
      </c>
      <c r="F5203" t="s">
        <v>34</v>
      </c>
      <c r="G5203" t="s">
        <v>35</v>
      </c>
      <c r="H5203" t="s">
        <v>1484</v>
      </c>
      <c r="I5203">
        <v>403.56</v>
      </c>
      <c r="J5203">
        <v>4</v>
      </c>
      <c r="K5203">
        <v>96.85</v>
      </c>
    </row>
    <row r="5204" spans="1:11" ht="16.5" x14ac:dyDescent="0.3">
      <c r="A5204" s="1">
        <v>42576</v>
      </c>
      <c r="B5204" s="5">
        <f>YEAR(Table1[[#This Row],[Order Date]])</f>
        <v>2016</v>
      </c>
      <c r="C5204" s="5">
        <f>MONTH(Table1[[#This Row],[Order Date]])</f>
        <v>7</v>
      </c>
      <c r="D5204" t="s">
        <v>1771</v>
      </c>
      <c r="E5204" t="s">
        <v>157</v>
      </c>
      <c r="F5204" t="s">
        <v>34</v>
      </c>
      <c r="G5204" t="s">
        <v>47</v>
      </c>
      <c r="H5204" t="s">
        <v>309</v>
      </c>
      <c r="I5204">
        <v>95.2</v>
      </c>
      <c r="J5204">
        <v>5</v>
      </c>
      <c r="K5204">
        <v>27.61</v>
      </c>
    </row>
    <row r="5205" spans="1:11" ht="16.5" x14ac:dyDescent="0.3">
      <c r="A5205" s="1">
        <v>42579</v>
      </c>
      <c r="B5205" s="5">
        <f>YEAR(Table1[[#This Row],[Order Date]])</f>
        <v>2016</v>
      </c>
      <c r="C5205" s="5">
        <f>MONTH(Table1[[#This Row],[Order Date]])</f>
        <v>7</v>
      </c>
      <c r="D5205" t="s">
        <v>1672</v>
      </c>
      <c r="E5205" t="s">
        <v>110</v>
      </c>
      <c r="F5205" t="s">
        <v>11</v>
      </c>
      <c r="G5205" t="s">
        <v>43</v>
      </c>
      <c r="H5205" t="s">
        <v>160</v>
      </c>
      <c r="I5205">
        <v>20.440000000000001</v>
      </c>
      <c r="J5205">
        <v>7</v>
      </c>
      <c r="K5205">
        <v>9.1999999999999993</v>
      </c>
    </row>
    <row r="5206" spans="1:11" ht="16.5" x14ac:dyDescent="0.3">
      <c r="A5206" s="1">
        <v>42579</v>
      </c>
      <c r="B5206" s="5">
        <f>YEAR(Table1[[#This Row],[Order Date]])</f>
        <v>2016</v>
      </c>
      <c r="C5206" s="5">
        <f>MONTH(Table1[[#This Row],[Order Date]])</f>
        <v>7</v>
      </c>
      <c r="D5206" t="s">
        <v>1672</v>
      </c>
      <c r="E5206" t="s">
        <v>110</v>
      </c>
      <c r="F5206" t="s">
        <v>11</v>
      </c>
      <c r="G5206" t="s">
        <v>12</v>
      </c>
      <c r="H5206" t="s">
        <v>312</v>
      </c>
      <c r="I5206">
        <v>109.92</v>
      </c>
      <c r="J5206">
        <v>2</v>
      </c>
      <c r="K5206">
        <v>53.86</v>
      </c>
    </row>
    <row r="5207" spans="1:11" ht="16.5" x14ac:dyDescent="0.3">
      <c r="A5207" s="1">
        <v>42579</v>
      </c>
      <c r="B5207" s="5">
        <f>YEAR(Table1[[#This Row],[Order Date]])</f>
        <v>2016</v>
      </c>
      <c r="C5207" s="5">
        <f>MONTH(Table1[[#This Row],[Order Date]])</f>
        <v>7</v>
      </c>
      <c r="D5207" t="s">
        <v>1822</v>
      </c>
      <c r="E5207" t="s">
        <v>27</v>
      </c>
      <c r="F5207" t="s">
        <v>11</v>
      </c>
      <c r="G5207" t="s">
        <v>16</v>
      </c>
      <c r="H5207" t="s">
        <v>250</v>
      </c>
      <c r="I5207">
        <v>18.899999999999999</v>
      </c>
      <c r="J5207">
        <v>3</v>
      </c>
      <c r="K5207">
        <v>8.69</v>
      </c>
    </row>
    <row r="5208" spans="1:11" ht="16.5" x14ac:dyDescent="0.3">
      <c r="A5208" s="1">
        <v>42579</v>
      </c>
      <c r="B5208" s="5">
        <f>YEAR(Table1[[#This Row],[Order Date]])</f>
        <v>2016</v>
      </c>
      <c r="C5208" s="5">
        <f>MONTH(Table1[[#This Row],[Order Date]])</f>
        <v>7</v>
      </c>
      <c r="D5208" t="s">
        <v>2037</v>
      </c>
      <c r="E5208" t="s">
        <v>23</v>
      </c>
      <c r="F5208" t="s">
        <v>34</v>
      </c>
      <c r="G5208" t="s">
        <v>74</v>
      </c>
      <c r="H5208" t="s">
        <v>142</v>
      </c>
      <c r="I5208">
        <v>177.45</v>
      </c>
      <c r="J5208">
        <v>5</v>
      </c>
      <c r="K5208">
        <v>-78.08</v>
      </c>
    </row>
    <row r="5209" spans="1:11" ht="16.5" x14ac:dyDescent="0.3">
      <c r="A5209" s="1">
        <v>42579</v>
      </c>
      <c r="B5209" s="5">
        <f>YEAR(Table1[[#This Row],[Order Date]])</f>
        <v>2016</v>
      </c>
      <c r="C5209" s="5">
        <f>MONTH(Table1[[#This Row],[Order Date]])</f>
        <v>7</v>
      </c>
      <c r="D5209" t="s">
        <v>2037</v>
      </c>
      <c r="E5209" t="s">
        <v>23</v>
      </c>
      <c r="F5209" t="s">
        <v>11</v>
      </c>
      <c r="G5209" t="s">
        <v>20</v>
      </c>
      <c r="H5209" t="s">
        <v>2127</v>
      </c>
      <c r="I5209">
        <v>1369.76</v>
      </c>
      <c r="J5209">
        <v>6</v>
      </c>
      <c r="K5209">
        <v>-913.18</v>
      </c>
    </row>
    <row r="5210" spans="1:11" ht="16.5" x14ac:dyDescent="0.3">
      <c r="A5210" s="1">
        <v>42579</v>
      </c>
      <c r="B5210" s="5">
        <f>YEAR(Table1[[#This Row],[Order Date]])</f>
        <v>2016</v>
      </c>
      <c r="C5210" s="5">
        <f>MONTH(Table1[[#This Row],[Order Date]])</f>
        <v>7</v>
      </c>
      <c r="D5210" t="s">
        <v>2037</v>
      </c>
      <c r="E5210" t="s">
        <v>23</v>
      </c>
      <c r="F5210" t="s">
        <v>11</v>
      </c>
      <c r="G5210" t="s">
        <v>92</v>
      </c>
      <c r="H5210" t="s">
        <v>1468</v>
      </c>
      <c r="I5210">
        <v>9.48</v>
      </c>
      <c r="J5210">
        <v>3</v>
      </c>
      <c r="K5210">
        <v>0.71</v>
      </c>
    </row>
    <row r="5211" spans="1:11" ht="16.5" x14ac:dyDescent="0.3">
      <c r="A5211" s="1">
        <v>42579</v>
      </c>
      <c r="B5211" s="5">
        <f>YEAR(Table1[[#This Row],[Order Date]])</f>
        <v>2016</v>
      </c>
      <c r="C5211" s="5">
        <f>MONTH(Table1[[#This Row],[Order Date]])</f>
        <v>7</v>
      </c>
      <c r="D5211" t="s">
        <v>1378</v>
      </c>
      <c r="E5211" t="s">
        <v>10</v>
      </c>
      <c r="F5211" t="s">
        <v>34</v>
      </c>
      <c r="G5211" t="s">
        <v>47</v>
      </c>
      <c r="H5211" t="s">
        <v>1107</v>
      </c>
      <c r="I5211">
        <v>24.7</v>
      </c>
      <c r="J5211">
        <v>5</v>
      </c>
      <c r="K5211">
        <v>-9.8800000000000008</v>
      </c>
    </row>
    <row r="5212" spans="1:11" ht="16.5" x14ac:dyDescent="0.3">
      <c r="A5212" s="1">
        <v>42579</v>
      </c>
      <c r="B5212" s="5">
        <f>YEAR(Table1[[#This Row],[Order Date]])</f>
        <v>2016</v>
      </c>
      <c r="C5212" s="5">
        <f>MONTH(Table1[[#This Row],[Order Date]])</f>
        <v>7</v>
      </c>
      <c r="D5212" t="s">
        <v>1378</v>
      </c>
      <c r="E5212" t="s">
        <v>10</v>
      </c>
      <c r="F5212" t="s">
        <v>34</v>
      </c>
      <c r="G5212" t="s">
        <v>47</v>
      </c>
      <c r="H5212" t="s">
        <v>2574</v>
      </c>
      <c r="I5212">
        <v>302.72000000000003</v>
      </c>
      <c r="J5212">
        <v>5</v>
      </c>
      <c r="K5212">
        <v>-378.4</v>
      </c>
    </row>
    <row r="5213" spans="1:11" ht="16.5" x14ac:dyDescent="0.3">
      <c r="A5213" s="1">
        <v>42580</v>
      </c>
      <c r="B5213" s="5">
        <f>YEAR(Table1[[#This Row],[Order Date]])</f>
        <v>2016</v>
      </c>
      <c r="C5213" s="5">
        <f>MONTH(Table1[[#This Row],[Order Date]])</f>
        <v>7</v>
      </c>
      <c r="D5213" t="s">
        <v>29</v>
      </c>
      <c r="E5213" t="s">
        <v>23</v>
      </c>
      <c r="F5213" t="s">
        <v>11</v>
      </c>
      <c r="G5213" t="s">
        <v>18</v>
      </c>
      <c r="H5213" t="s">
        <v>1374</v>
      </c>
      <c r="I5213">
        <v>84.78</v>
      </c>
      <c r="J5213">
        <v>2</v>
      </c>
      <c r="K5213">
        <v>-16.96</v>
      </c>
    </row>
    <row r="5214" spans="1:11" ht="16.5" x14ac:dyDescent="0.3">
      <c r="A5214" s="1">
        <v>42580</v>
      </c>
      <c r="B5214" s="5">
        <f>YEAR(Table1[[#This Row],[Order Date]])</f>
        <v>2016</v>
      </c>
      <c r="C5214" s="5">
        <f>MONTH(Table1[[#This Row],[Order Date]])</f>
        <v>7</v>
      </c>
      <c r="D5214" t="s">
        <v>1643</v>
      </c>
      <c r="E5214" t="s">
        <v>123</v>
      </c>
      <c r="F5214" t="s">
        <v>11</v>
      </c>
      <c r="G5214" t="s">
        <v>20</v>
      </c>
      <c r="H5214" t="s">
        <v>1577</v>
      </c>
      <c r="I5214">
        <v>2.21</v>
      </c>
      <c r="J5214">
        <v>3</v>
      </c>
      <c r="K5214">
        <v>-1.48</v>
      </c>
    </row>
    <row r="5215" spans="1:11" ht="16.5" x14ac:dyDescent="0.3">
      <c r="A5215" s="1">
        <v>42580</v>
      </c>
      <c r="B5215" s="5">
        <f>YEAR(Table1[[#This Row],[Order Date]])</f>
        <v>2016</v>
      </c>
      <c r="C5215" s="5">
        <f>MONTH(Table1[[#This Row],[Order Date]])</f>
        <v>7</v>
      </c>
      <c r="D5215" t="s">
        <v>2378</v>
      </c>
      <c r="E5215" t="s">
        <v>245</v>
      </c>
      <c r="F5215" t="s">
        <v>11</v>
      </c>
      <c r="G5215" t="s">
        <v>18</v>
      </c>
      <c r="H5215" t="s">
        <v>1449</v>
      </c>
      <c r="I5215">
        <v>704.76</v>
      </c>
      <c r="J5215">
        <v>5</v>
      </c>
      <c r="K5215">
        <v>26.43</v>
      </c>
    </row>
    <row r="5216" spans="1:11" ht="16.5" x14ac:dyDescent="0.3">
      <c r="A5216" s="1">
        <v>42580</v>
      </c>
      <c r="B5216" s="5">
        <f>YEAR(Table1[[#This Row],[Order Date]])</f>
        <v>2016</v>
      </c>
      <c r="C5216" s="5">
        <f>MONTH(Table1[[#This Row],[Order Date]])</f>
        <v>7</v>
      </c>
      <c r="D5216" t="s">
        <v>2378</v>
      </c>
      <c r="E5216" t="s">
        <v>245</v>
      </c>
      <c r="F5216" t="s">
        <v>11</v>
      </c>
      <c r="G5216" t="s">
        <v>20</v>
      </c>
      <c r="H5216" t="s">
        <v>1281</v>
      </c>
      <c r="I5216">
        <v>27.4</v>
      </c>
      <c r="J5216">
        <v>3</v>
      </c>
      <c r="K5216">
        <v>-20.09</v>
      </c>
    </row>
    <row r="5217" spans="1:11" ht="16.5" x14ac:dyDescent="0.3">
      <c r="A5217" s="1">
        <v>42581</v>
      </c>
      <c r="B5217" s="5">
        <f>YEAR(Table1[[#This Row],[Order Date]])</f>
        <v>2016</v>
      </c>
      <c r="C5217" s="5">
        <f>MONTH(Table1[[#This Row],[Order Date]])</f>
        <v>7</v>
      </c>
      <c r="D5217" t="s">
        <v>1497</v>
      </c>
      <c r="E5217" t="s">
        <v>10</v>
      </c>
      <c r="F5217" t="s">
        <v>11</v>
      </c>
      <c r="G5217" t="s">
        <v>20</v>
      </c>
      <c r="H5217" t="s">
        <v>1509</v>
      </c>
      <c r="I5217">
        <v>9.26</v>
      </c>
      <c r="J5217">
        <v>3</v>
      </c>
      <c r="K5217">
        <v>-13.9</v>
      </c>
    </row>
    <row r="5218" spans="1:11" ht="16.5" x14ac:dyDescent="0.3">
      <c r="A5218" s="1">
        <v>42581</v>
      </c>
      <c r="B5218" s="5">
        <f>YEAR(Table1[[#This Row],[Order Date]])</f>
        <v>2016</v>
      </c>
      <c r="C5218" s="5">
        <f>MONTH(Table1[[#This Row],[Order Date]])</f>
        <v>7</v>
      </c>
      <c r="D5218" t="s">
        <v>596</v>
      </c>
      <c r="E5218" t="s">
        <v>15</v>
      </c>
      <c r="F5218" t="s">
        <v>11</v>
      </c>
      <c r="G5218" t="s">
        <v>16</v>
      </c>
      <c r="H5218" t="s">
        <v>2575</v>
      </c>
      <c r="I5218">
        <v>9.25</v>
      </c>
      <c r="J5218">
        <v>4</v>
      </c>
      <c r="K5218">
        <v>3.12</v>
      </c>
    </row>
    <row r="5219" spans="1:11" ht="16.5" x14ac:dyDescent="0.3">
      <c r="A5219" s="1">
        <v>42581</v>
      </c>
      <c r="B5219" s="5">
        <f>YEAR(Table1[[#This Row],[Order Date]])</f>
        <v>2016</v>
      </c>
      <c r="C5219" s="5">
        <f>MONTH(Table1[[#This Row],[Order Date]])</f>
        <v>7</v>
      </c>
      <c r="D5219" t="s">
        <v>596</v>
      </c>
      <c r="E5219" t="s">
        <v>15</v>
      </c>
      <c r="F5219" t="s">
        <v>11</v>
      </c>
      <c r="G5219" t="s">
        <v>18</v>
      </c>
      <c r="H5219" t="s">
        <v>2110</v>
      </c>
      <c r="I5219">
        <v>1036.6199999999999</v>
      </c>
      <c r="J5219">
        <v>2</v>
      </c>
      <c r="K5219">
        <v>51.83</v>
      </c>
    </row>
    <row r="5220" spans="1:11" ht="16.5" x14ac:dyDescent="0.3">
      <c r="A5220" s="1">
        <v>42581</v>
      </c>
      <c r="B5220" s="5">
        <f>YEAR(Table1[[#This Row],[Order Date]])</f>
        <v>2016</v>
      </c>
      <c r="C5220" s="5">
        <f>MONTH(Table1[[#This Row],[Order Date]])</f>
        <v>7</v>
      </c>
      <c r="D5220" t="s">
        <v>883</v>
      </c>
      <c r="E5220" t="s">
        <v>27</v>
      </c>
      <c r="F5220" t="s">
        <v>11</v>
      </c>
      <c r="G5220" t="s">
        <v>92</v>
      </c>
      <c r="H5220" t="s">
        <v>1997</v>
      </c>
      <c r="I5220">
        <v>715.64</v>
      </c>
      <c r="J5220">
        <v>2</v>
      </c>
      <c r="K5220">
        <v>178.91</v>
      </c>
    </row>
    <row r="5221" spans="1:11" ht="16.5" x14ac:dyDescent="0.3">
      <c r="A5221" s="1">
        <v>42582</v>
      </c>
      <c r="B5221" s="5">
        <f>YEAR(Table1[[#This Row],[Order Date]])</f>
        <v>2016</v>
      </c>
      <c r="C5221" s="5">
        <f>MONTH(Table1[[#This Row],[Order Date]])</f>
        <v>7</v>
      </c>
      <c r="D5221" t="s">
        <v>1012</v>
      </c>
      <c r="E5221" t="s">
        <v>110</v>
      </c>
      <c r="F5221" t="s">
        <v>11</v>
      </c>
      <c r="G5221" t="s">
        <v>92</v>
      </c>
      <c r="H5221" t="s">
        <v>746</v>
      </c>
      <c r="I5221">
        <v>283.14</v>
      </c>
      <c r="J5221">
        <v>4</v>
      </c>
      <c r="K5221">
        <v>72.36</v>
      </c>
    </row>
    <row r="5222" spans="1:11" ht="16.5" x14ac:dyDescent="0.3">
      <c r="A5222" s="1">
        <v>42582</v>
      </c>
      <c r="B5222" s="5">
        <f>YEAR(Table1[[#This Row],[Order Date]])</f>
        <v>2016</v>
      </c>
      <c r="C5222" s="5">
        <f>MONTH(Table1[[#This Row],[Order Date]])</f>
        <v>7</v>
      </c>
      <c r="D5222" t="s">
        <v>1012</v>
      </c>
      <c r="E5222" t="s">
        <v>110</v>
      </c>
      <c r="F5222" t="s">
        <v>39</v>
      </c>
      <c r="G5222" t="s">
        <v>40</v>
      </c>
      <c r="H5222" t="s">
        <v>2297</v>
      </c>
      <c r="I5222">
        <v>635.96</v>
      </c>
      <c r="J5222">
        <v>4</v>
      </c>
      <c r="K5222">
        <v>165.35</v>
      </c>
    </row>
    <row r="5223" spans="1:11" ht="16.5" x14ac:dyDescent="0.3">
      <c r="A5223" s="1">
        <v>42582</v>
      </c>
      <c r="B5223" s="5">
        <f>YEAR(Table1[[#This Row],[Order Date]])</f>
        <v>2016</v>
      </c>
      <c r="C5223" s="5">
        <f>MONTH(Table1[[#This Row],[Order Date]])</f>
        <v>7</v>
      </c>
      <c r="D5223" t="s">
        <v>1012</v>
      </c>
      <c r="E5223" t="s">
        <v>110</v>
      </c>
      <c r="F5223" t="s">
        <v>39</v>
      </c>
      <c r="G5223" t="s">
        <v>40</v>
      </c>
      <c r="H5223" t="s">
        <v>1564</v>
      </c>
      <c r="I5223">
        <v>118.99</v>
      </c>
      <c r="J5223">
        <v>1</v>
      </c>
      <c r="K5223">
        <v>33.32</v>
      </c>
    </row>
    <row r="5224" spans="1:11" ht="16.5" x14ac:dyDescent="0.3">
      <c r="A5224" s="1">
        <v>42582</v>
      </c>
      <c r="B5224" s="5">
        <f>YEAR(Table1[[#This Row],[Order Date]])</f>
        <v>2016</v>
      </c>
      <c r="C5224" s="5">
        <f>MONTH(Table1[[#This Row],[Order Date]])</f>
        <v>7</v>
      </c>
      <c r="D5224" t="s">
        <v>1012</v>
      </c>
      <c r="E5224" t="s">
        <v>110</v>
      </c>
      <c r="F5224" t="s">
        <v>34</v>
      </c>
      <c r="G5224" t="s">
        <v>47</v>
      </c>
      <c r="H5224" t="s">
        <v>112</v>
      </c>
      <c r="I5224">
        <v>272.94</v>
      </c>
      <c r="J5224">
        <v>3</v>
      </c>
      <c r="K5224">
        <v>30.02</v>
      </c>
    </row>
    <row r="5225" spans="1:11" ht="16.5" x14ac:dyDescent="0.3">
      <c r="A5225" s="1">
        <v>42582</v>
      </c>
      <c r="B5225" s="5">
        <f>YEAR(Table1[[#This Row],[Order Date]])</f>
        <v>2016</v>
      </c>
      <c r="C5225" s="5">
        <f>MONTH(Table1[[#This Row],[Order Date]])</f>
        <v>7</v>
      </c>
      <c r="D5225" t="s">
        <v>443</v>
      </c>
      <c r="E5225" t="s">
        <v>27</v>
      </c>
      <c r="F5225" t="s">
        <v>34</v>
      </c>
      <c r="G5225" t="s">
        <v>145</v>
      </c>
      <c r="H5225" t="s">
        <v>2003</v>
      </c>
      <c r="I5225">
        <v>863.13</v>
      </c>
      <c r="J5225">
        <v>7</v>
      </c>
      <c r="K5225">
        <v>-32.369999999999997</v>
      </c>
    </row>
    <row r="5226" spans="1:11" ht="16.5" x14ac:dyDescent="0.3">
      <c r="A5226" s="1">
        <v>42583</v>
      </c>
      <c r="B5226" s="5">
        <f>YEAR(Table1[[#This Row],[Order Date]])</f>
        <v>2016</v>
      </c>
      <c r="C5226" s="5">
        <f>MONTH(Table1[[#This Row],[Order Date]])</f>
        <v>8</v>
      </c>
      <c r="D5226" t="s">
        <v>410</v>
      </c>
      <c r="E5226" t="s">
        <v>10</v>
      </c>
      <c r="F5226" t="s">
        <v>11</v>
      </c>
      <c r="G5226" t="s">
        <v>12</v>
      </c>
      <c r="H5226" t="s">
        <v>625</v>
      </c>
      <c r="I5226">
        <v>19.649999999999999</v>
      </c>
      <c r="J5226">
        <v>2</v>
      </c>
      <c r="K5226">
        <v>6.63</v>
      </c>
    </row>
    <row r="5227" spans="1:11" ht="16.5" x14ac:dyDescent="0.3">
      <c r="A5227" s="1">
        <v>42583</v>
      </c>
      <c r="B5227" s="5">
        <f>YEAR(Table1[[#This Row],[Order Date]])</f>
        <v>2016</v>
      </c>
      <c r="C5227" s="5">
        <f>MONTH(Table1[[#This Row],[Order Date]])</f>
        <v>8</v>
      </c>
      <c r="D5227" t="s">
        <v>355</v>
      </c>
      <c r="E5227" t="s">
        <v>27</v>
      </c>
      <c r="F5227" t="s">
        <v>39</v>
      </c>
      <c r="G5227" t="s">
        <v>40</v>
      </c>
      <c r="H5227" t="s">
        <v>676</v>
      </c>
      <c r="I5227">
        <v>1039.73</v>
      </c>
      <c r="J5227">
        <v>2</v>
      </c>
      <c r="K5227">
        <v>90.98</v>
      </c>
    </row>
    <row r="5228" spans="1:11" ht="16.5" x14ac:dyDescent="0.3">
      <c r="A5228" s="1">
        <v>42583</v>
      </c>
      <c r="B5228" s="5">
        <f>YEAR(Table1[[#This Row],[Order Date]])</f>
        <v>2016</v>
      </c>
      <c r="C5228" s="5">
        <f>MONTH(Table1[[#This Row],[Order Date]])</f>
        <v>8</v>
      </c>
      <c r="D5228" t="s">
        <v>355</v>
      </c>
      <c r="E5228" t="s">
        <v>27</v>
      </c>
      <c r="F5228" t="s">
        <v>11</v>
      </c>
      <c r="G5228" t="s">
        <v>92</v>
      </c>
      <c r="H5228" t="s">
        <v>801</v>
      </c>
      <c r="I5228">
        <v>45.96</v>
      </c>
      <c r="J5228">
        <v>2</v>
      </c>
      <c r="K5228">
        <v>13.79</v>
      </c>
    </row>
    <row r="5229" spans="1:11" ht="16.5" x14ac:dyDescent="0.3">
      <c r="A5229" s="1">
        <v>42583</v>
      </c>
      <c r="B5229" s="5">
        <f>YEAR(Table1[[#This Row],[Order Date]])</f>
        <v>2016</v>
      </c>
      <c r="C5229" s="5">
        <f>MONTH(Table1[[#This Row],[Order Date]])</f>
        <v>8</v>
      </c>
      <c r="D5229" t="s">
        <v>1822</v>
      </c>
      <c r="E5229" t="s">
        <v>23</v>
      </c>
      <c r="F5229" t="s">
        <v>34</v>
      </c>
      <c r="G5229" t="s">
        <v>47</v>
      </c>
      <c r="H5229" t="s">
        <v>2576</v>
      </c>
      <c r="I5229">
        <v>19.309999999999999</v>
      </c>
      <c r="J5229">
        <v>2</v>
      </c>
      <c r="K5229">
        <v>3.14</v>
      </c>
    </row>
    <row r="5230" spans="1:11" ht="16.5" x14ac:dyDescent="0.3">
      <c r="A5230" s="1">
        <v>42584</v>
      </c>
      <c r="B5230" s="5">
        <f>YEAR(Table1[[#This Row],[Order Date]])</f>
        <v>2016</v>
      </c>
      <c r="C5230" s="5">
        <f>MONTH(Table1[[#This Row],[Order Date]])</f>
        <v>8</v>
      </c>
      <c r="D5230" t="s">
        <v>202</v>
      </c>
      <c r="E5230" t="s">
        <v>27</v>
      </c>
      <c r="F5230" t="s">
        <v>34</v>
      </c>
      <c r="G5230" t="s">
        <v>145</v>
      </c>
      <c r="H5230" t="s">
        <v>2577</v>
      </c>
      <c r="I5230">
        <v>136.46</v>
      </c>
      <c r="J5230">
        <v>2</v>
      </c>
      <c r="K5230">
        <v>15.35</v>
      </c>
    </row>
    <row r="5231" spans="1:11" ht="16.5" x14ac:dyDescent="0.3">
      <c r="A5231" s="1">
        <v>42584</v>
      </c>
      <c r="B5231" s="5">
        <f>YEAR(Table1[[#This Row],[Order Date]])</f>
        <v>2016</v>
      </c>
      <c r="C5231" s="5">
        <f>MONTH(Table1[[#This Row],[Order Date]])</f>
        <v>8</v>
      </c>
      <c r="D5231" t="s">
        <v>202</v>
      </c>
      <c r="E5231" t="s">
        <v>27</v>
      </c>
      <c r="F5231" t="s">
        <v>39</v>
      </c>
      <c r="G5231" t="s">
        <v>40</v>
      </c>
      <c r="H5231" t="s">
        <v>2527</v>
      </c>
      <c r="I5231">
        <v>333.58</v>
      </c>
      <c r="J5231">
        <v>3</v>
      </c>
      <c r="K5231">
        <v>33.36</v>
      </c>
    </row>
    <row r="5232" spans="1:11" ht="16.5" x14ac:dyDescent="0.3">
      <c r="A5232" s="1">
        <v>42584</v>
      </c>
      <c r="B5232" s="5">
        <f>YEAR(Table1[[#This Row],[Order Date]])</f>
        <v>2016</v>
      </c>
      <c r="C5232" s="5">
        <f>MONTH(Table1[[#This Row],[Order Date]])</f>
        <v>8</v>
      </c>
      <c r="D5232" t="s">
        <v>202</v>
      </c>
      <c r="E5232" t="s">
        <v>27</v>
      </c>
      <c r="F5232" t="s">
        <v>11</v>
      </c>
      <c r="G5232" t="s">
        <v>20</v>
      </c>
      <c r="H5232" t="s">
        <v>1970</v>
      </c>
      <c r="I5232">
        <v>12.54</v>
      </c>
      <c r="J5232">
        <v>2</v>
      </c>
      <c r="K5232">
        <v>4.7</v>
      </c>
    </row>
    <row r="5233" spans="1:11" ht="16.5" x14ac:dyDescent="0.3">
      <c r="A5233" s="1">
        <v>42585</v>
      </c>
      <c r="B5233" s="5">
        <f>YEAR(Table1[[#This Row],[Order Date]])</f>
        <v>2016</v>
      </c>
      <c r="C5233" s="5">
        <f>MONTH(Table1[[#This Row],[Order Date]])</f>
        <v>8</v>
      </c>
      <c r="D5233" t="s">
        <v>2578</v>
      </c>
      <c r="E5233" t="s">
        <v>840</v>
      </c>
      <c r="F5233" t="s">
        <v>11</v>
      </c>
      <c r="G5233" t="s">
        <v>63</v>
      </c>
      <c r="H5233" t="s">
        <v>98</v>
      </c>
      <c r="I5233">
        <v>81.540000000000006</v>
      </c>
      <c r="J5233">
        <v>3</v>
      </c>
      <c r="K5233">
        <v>38.32</v>
      </c>
    </row>
    <row r="5234" spans="1:11" ht="16.5" x14ac:dyDescent="0.3">
      <c r="A5234" s="1">
        <v>42585</v>
      </c>
      <c r="B5234" s="5">
        <f>YEAR(Table1[[#This Row],[Order Date]])</f>
        <v>2016</v>
      </c>
      <c r="C5234" s="5">
        <f>MONTH(Table1[[#This Row],[Order Date]])</f>
        <v>8</v>
      </c>
      <c r="D5234" t="s">
        <v>2578</v>
      </c>
      <c r="E5234" t="s">
        <v>840</v>
      </c>
      <c r="F5234" t="s">
        <v>39</v>
      </c>
      <c r="G5234" t="s">
        <v>52</v>
      </c>
      <c r="H5234" t="s">
        <v>2579</v>
      </c>
      <c r="I5234">
        <v>167.28</v>
      </c>
      <c r="J5234">
        <v>12</v>
      </c>
      <c r="K5234">
        <v>23.42</v>
      </c>
    </row>
    <row r="5235" spans="1:11" ht="16.5" x14ac:dyDescent="0.3">
      <c r="A5235" s="1">
        <v>42586</v>
      </c>
      <c r="B5235" s="5">
        <f>YEAR(Table1[[#This Row],[Order Date]])</f>
        <v>2016</v>
      </c>
      <c r="C5235" s="5">
        <f>MONTH(Table1[[#This Row],[Order Date]])</f>
        <v>8</v>
      </c>
      <c r="D5235" t="s">
        <v>2580</v>
      </c>
      <c r="E5235" t="s">
        <v>55</v>
      </c>
      <c r="F5235" t="s">
        <v>11</v>
      </c>
      <c r="G5235" t="s">
        <v>200</v>
      </c>
      <c r="H5235" t="s">
        <v>2056</v>
      </c>
      <c r="I5235">
        <v>35.06</v>
      </c>
      <c r="J5235">
        <v>2</v>
      </c>
      <c r="K5235">
        <v>10.52</v>
      </c>
    </row>
    <row r="5236" spans="1:11" ht="16.5" x14ac:dyDescent="0.3">
      <c r="A5236" s="1">
        <v>42586</v>
      </c>
      <c r="B5236" s="5">
        <f>YEAR(Table1[[#This Row],[Order Date]])</f>
        <v>2016</v>
      </c>
      <c r="C5236" s="5">
        <f>MONTH(Table1[[#This Row],[Order Date]])</f>
        <v>8</v>
      </c>
      <c r="D5236" t="s">
        <v>2580</v>
      </c>
      <c r="E5236" t="s">
        <v>55</v>
      </c>
      <c r="F5236" t="s">
        <v>11</v>
      </c>
      <c r="G5236" t="s">
        <v>16</v>
      </c>
      <c r="H5236" t="s">
        <v>377</v>
      </c>
      <c r="I5236">
        <v>4.13</v>
      </c>
      <c r="J5236">
        <v>1</v>
      </c>
      <c r="K5236">
        <v>1.9</v>
      </c>
    </row>
    <row r="5237" spans="1:11" ht="16.5" x14ac:dyDescent="0.3">
      <c r="A5237" s="1">
        <v>42586</v>
      </c>
      <c r="B5237" s="5">
        <f>YEAR(Table1[[#This Row],[Order Date]])</f>
        <v>2016</v>
      </c>
      <c r="C5237" s="5">
        <f>MONTH(Table1[[#This Row],[Order Date]])</f>
        <v>8</v>
      </c>
      <c r="D5237" t="s">
        <v>2580</v>
      </c>
      <c r="E5237" t="s">
        <v>55</v>
      </c>
      <c r="F5237" t="s">
        <v>34</v>
      </c>
      <c r="G5237" t="s">
        <v>47</v>
      </c>
      <c r="H5237" t="s">
        <v>913</v>
      </c>
      <c r="I5237">
        <v>109.8</v>
      </c>
      <c r="J5237">
        <v>9</v>
      </c>
      <c r="K5237">
        <v>46.12</v>
      </c>
    </row>
    <row r="5238" spans="1:11" ht="16.5" x14ac:dyDescent="0.3">
      <c r="A5238" s="1">
        <v>42586</v>
      </c>
      <c r="B5238" s="5">
        <f>YEAR(Table1[[#This Row],[Order Date]])</f>
        <v>2016</v>
      </c>
      <c r="C5238" s="5">
        <f>MONTH(Table1[[#This Row],[Order Date]])</f>
        <v>8</v>
      </c>
      <c r="D5238" t="s">
        <v>2580</v>
      </c>
      <c r="E5238" t="s">
        <v>55</v>
      </c>
      <c r="F5238" t="s">
        <v>11</v>
      </c>
      <c r="G5238" t="s">
        <v>16</v>
      </c>
      <c r="H5238" t="s">
        <v>2581</v>
      </c>
      <c r="I5238">
        <v>9.82</v>
      </c>
      <c r="J5238">
        <v>2</v>
      </c>
      <c r="K5238">
        <v>4.8099999999999996</v>
      </c>
    </row>
    <row r="5239" spans="1:11" ht="16.5" x14ac:dyDescent="0.3">
      <c r="A5239" s="1">
        <v>42586</v>
      </c>
      <c r="B5239" s="5">
        <f>YEAR(Table1[[#This Row],[Order Date]])</f>
        <v>2016</v>
      </c>
      <c r="C5239" s="5">
        <f>MONTH(Table1[[#This Row],[Order Date]])</f>
        <v>8</v>
      </c>
      <c r="D5239" t="s">
        <v>1781</v>
      </c>
      <c r="E5239" t="s">
        <v>15</v>
      </c>
      <c r="F5239" t="s">
        <v>11</v>
      </c>
      <c r="G5239" t="s">
        <v>20</v>
      </c>
      <c r="H5239" t="s">
        <v>2173</v>
      </c>
      <c r="I5239">
        <v>3.98</v>
      </c>
      <c r="J5239">
        <v>5</v>
      </c>
      <c r="K5239">
        <v>-6.57</v>
      </c>
    </row>
    <row r="5240" spans="1:11" ht="16.5" x14ac:dyDescent="0.3">
      <c r="A5240" s="1">
        <v>42586</v>
      </c>
      <c r="B5240" s="5">
        <f>YEAR(Table1[[#This Row],[Order Date]])</f>
        <v>2016</v>
      </c>
      <c r="C5240" s="5">
        <f>MONTH(Table1[[#This Row],[Order Date]])</f>
        <v>8</v>
      </c>
      <c r="D5240" t="s">
        <v>212</v>
      </c>
      <c r="E5240" t="s">
        <v>27</v>
      </c>
      <c r="F5240" t="s">
        <v>39</v>
      </c>
      <c r="G5240" t="s">
        <v>40</v>
      </c>
      <c r="H5240" t="s">
        <v>799</v>
      </c>
      <c r="I5240">
        <v>302.38</v>
      </c>
      <c r="J5240">
        <v>2</v>
      </c>
      <c r="K5240">
        <v>30.24</v>
      </c>
    </row>
    <row r="5241" spans="1:11" ht="16.5" x14ac:dyDescent="0.3">
      <c r="A5241" s="1">
        <v>42586</v>
      </c>
      <c r="B5241" s="5">
        <f>YEAR(Table1[[#This Row],[Order Date]])</f>
        <v>2016</v>
      </c>
      <c r="C5241" s="5">
        <f>MONTH(Table1[[#This Row],[Order Date]])</f>
        <v>8</v>
      </c>
      <c r="D5241" t="s">
        <v>212</v>
      </c>
      <c r="E5241" t="s">
        <v>27</v>
      </c>
      <c r="F5241" t="s">
        <v>11</v>
      </c>
      <c r="G5241" t="s">
        <v>20</v>
      </c>
      <c r="H5241" t="s">
        <v>184</v>
      </c>
      <c r="I5241">
        <v>20.95</v>
      </c>
      <c r="J5241">
        <v>3</v>
      </c>
      <c r="K5241">
        <v>7.07</v>
      </c>
    </row>
    <row r="5242" spans="1:11" ht="16.5" x14ac:dyDescent="0.3">
      <c r="A5242" s="1">
        <v>42586</v>
      </c>
      <c r="B5242" s="5">
        <f>YEAR(Table1[[#This Row],[Order Date]])</f>
        <v>2016</v>
      </c>
      <c r="C5242" s="5">
        <f>MONTH(Table1[[#This Row],[Order Date]])</f>
        <v>8</v>
      </c>
      <c r="D5242" t="s">
        <v>212</v>
      </c>
      <c r="E5242" t="s">
        <v>27</v>
      </c>
      <c r="F5242" t="s">
        <v>11</v>
      </c>
      <c r="G5242" t="s">
        <v>20</v>
      </c>
      <c r="H5242" t="s">
        <v>150</v>
      </c>
      <c r="I5242">
        <v>11.78</v>
      </c>
      <c r="J5242">
        <v>3</v>
      </c>
      <c r="K5242">
        <v>3.98</v>
      </c>
    </row>
    <row r="5243" spans="1:11" ht="16.5" x14ac:dyDescent="0.3">
      <c r="A5243" s="1">
        <v>42587</v>
      </c>
      <c r="B5243" s="5">
        <f>YEAR(Table1[[#This Row],[Order Date]])</f>
        <v>2016</v>
      </c>
      <c r="C5243" s="5">
        <f>MONTH(Table1[[#This Row],[Order Date]])</f>
        <v>8</v>
      </c>
      <c r="D5243" t="s">
        <v>1867</v>
      </c>
      <c r="E5243" t="s">
        <v>488</v>
      </c>
      <c r="F5243" t="s">
        <v>11</v>
      </c>
      <c r="G5243" t="s">
        <v>24</v>
      </c>
      <c r="H5243" t="s">
        <v>2135</v>
      </c>
      <c r="I5243">
        <v>197.05</v>
      </c>
      <c r="J5243">
        <v>7</v>
      </c>
      <c r="K5243">
        <v>59.12</v>
      </c>
    </row>
    <row r="5244" spans="1:11" ht="16.5" x14ac:dyDescent="0.3">
      <c r="A5244" s="1">
        <v>42588</v>
      </c>
      <c r="B5244" s="5">
        <f>YEAR(Table1[[#This Row],[Order Date]])</f>
        <v>2016</v>
      </c>
      <c r="C5244" s="5">
        <f>MONTH(Table1[[#This Row],[Order Date]])</f>
        <v>8</v>
      </c>
      <c r="D5244" t="s">
        <v>443</v>
      </c>
      <c r="E5244" t="s">
        <v>149</v>
      </c>
      <c r="F5244" t="s">
        <v>11</v>
      </c>
      <c r="G5244" t="s">
        <v>12</v>
      </c>
      <c r="H5244" t="s">
        <v>625</v>
      </c>
      <c r="I5244">
        <v>70.88</v>
      </c>
      <c r="J5244">
        <v>2</v>
      </c>
      <c r="K5244">
        <v>33.31</v>
      </c>
    </row>
    <row r="5245" spans="1:11" ht="16.5" x14ac:dyDescent="0.3">
      <c r="A5245" s="1">
        <v>42588</v>
      </c>
      <c r="B5245" s="5">
        <f>YEAR(Table1[[#This Row],[Order Date]])</f>
        <v>2016</v>
      </c>
      <c r="C5245" s="5">
        <f>MONTH(Table1[[#This Row],[Order Date]])</f>
        <v>8</v>
      </c>
      <c r="D5245" t="s">
        <v>1093</v>
      </c>
      <c r="E5245" t="s">
        <v>27</v>
      </c>
      <c r="F5245" t="s">
        <v>39</v>
      </c>
      <c r="G5245" t="s">
        <v>40</v>
      </c>
      <c r="H5245" t="s">
        <v>2300</v>
      </c>
      <c r="I5245">
        <v>211.17</v>
      </c>
      <c r="J5245">
        <v>4</v>
      </c>
      <c r="K5245">
        <v>18.48</v>
      </c>
    </row>
    <row r="5246" spans="1:11" ht="16.5" x14ac:dyDescent="0.3">
      <c r="A5246" s="1">
        <v>42588</v>
      </c>
      <c r="B5246" s="5">
        <f>YEAR(Table1[[#This Row],[Order Date]])</f>
        <v>2016</v>
      </c>
      <c r="C5246" s="5">
        <f>MONTH(Table1[[#This Row],[Order Date]])</f>
        <v>8</v>
      </c>
      <c r="D5246" t="s">
        <v>878</v>
      </c>
      <c r="E5246" t="s">
        <v>149</v>
      </c>
      <c r="F5246" t="s">
        <v>11</v>
      </c>
      <c r="G5246" t="s">
        <v>24</v>
      </c>
      <c r="H5246" t="s">
        <v>31</v>
      </c>
      <c r="I5246">
        <v>38.340000000000003</v>
      </c>
      <c r="J5246">
        <v>9</v>
      </c>
      <c r="K5246">
        <v>15.72</v>
      </c>
    </row>
    <row r="5247" spans="1:11" ht="16.5" x14ac:dyDescent="0.3">
      <c r="A5247" s="1">
        <v>42589</v>
      </c>
      <c r="B5247" s="5">
        <f>YEAR(Table1[[#This Row],[Order Date]])</f>
        <v>2016</v>
      </c>
      <c r="C5247" s="5">
        <f>MONTH(Table1[[#This Row],[Order Date]])</f>
        <v>8</v>
      </c>
      <c r="D5247" t="s">
        <v>1163</v>
      </c>
      <c r="E5247" t="s">
        <v>164</v>
      </c>
      <c r="F5247" t="s">
        <v>39</v>
      </c>
      <c r="G5247" t="s">
        <v>52</v>
      </c>
      <c r="H5247" t="s">
        <v>1476</v>
      </c>
      <c r="I5247">
        <v>179.97</v>
      </c>
      <c r="J5247">
        <v>3</v>
      </c>
      <c r="K5247">
        <v>86.39</v>
      </c>
    </row>
    <row r="5248" spans="1:11" ht="16.5" x14ac:dyDescent="0.3">
      <c r="A5248" s="1">
        <v>42590</v>
      </c>
      <c r="B5248" s="5">
        <f>YEAR(Table1[[#This Row],[Order Date]])</f>
        <v>2016</v>
      </c>
      <c r="C5248" s="5">
        <f>MONTH(Table1[[#This Row],[Order Date]])</f>
        <v>8</v>
      </c>
      <c r="D5248" t="s">
        <v>1448</v>
      </c>
      <c r="E5248" t="s">
        <v>10</v>
      </c>
      <c r="F5248" t="s">
        <v>11</v>
      </c>
      <c r="G5248" t="s">
        <v>43</v>
      </c>
      <c r="H5248" t="s">
        <v>1561</v>
      </c>
      <c r="I5248">
        <v>11.17</v>
      </c>
      <c r="J5248">
        <v>4</v>
      </c>
      <c r="K5248">
        <v>3.63</v>
      </c>
    </row>
    <row r="5249" spans="1:11" ht="16.5" x14ac:dyDescent="0.3">
      <c r="A5249" s="1">
        <v>42590</v>
      </c>
      <c r="B5249" s="5">
        <f>YEAR(Table1[[#This Row],[Order Date]])</f>
        <v>2016</v>
      </c>
      <c r="C5249" s="5">
        <f>MONTH(Table1[[#This Row],[Order Date]])</f>
        <v>8</v>
      </c>
      <c r="D5249" t="s">
        <v>1448</v>
      </c>
      <c r="E5249" t="s">
        <v>10</v>
      </c>
      <c r="F5249" t="s">
        <v>11</v>
      </c>
      <c r="G5249" t="s">
        <v>12</v>
      </c>
      <c r="H5249" t="s">
        <v>2470</v>
      </c>
      <c r="I5249">
        <v>53.95</v>
      </c>
      <c r="J5249">
        <v>3</v>
      </c>
      <c r="K5249">
        <v>17.53</v>
      </c>
    </row>
    <row r="5250" spans="1:11" ht="16.5" x14ac:dyDescent="0.3">
      <c r="A5250" s="1">
        <v>42590</v>
      </c>
      <c r="B5250" s="5">
        <f>YEAR(Table1[[#This Row],[Order Date]])</f>
        <v>2016</v>
      </c>
      <c r="C5250" s="5">
        <f>MONTH(Table1[[#This Row],[Order Date]])</f>
        <v>8</v>
      </c>
      <c r="D5250" t="s">
        <v>1962</v>
      </c>
      <c r="E5250" t="s">
        <v>329</v>
      </c>
      <c r="F5250" t="s">
        <v>11</v>
      </c>
      <c r="G5250" t="s">
        <v>43</v>
      </c>
      <c r="H5250" t="s">
        <v>44</v>
      </c>
      <c r="I5250">
        <v>23.34</v>
      </c>
      <c r="J5250">
        <v>3</v>
      </c>
      <c r="K5250">
        <v>0.23</v>
      </c>
    </row>
    <row r="5251" spans="1:11" ht="16.5" x14ac:dyDescent="0.3">
      <c r="A5251" s="1">
        <v>42590</v>
      </c>
      <c r="B5251" s="5">
        <f>YEAR(Table1[[#This Row],[Order Date]])</f>
        <v>2016</v>
      </c>
      <c r="C5251" s="5">
        <f>MONTH(Table1[[#This Row],[Order Date]])</f>
        <v>8</v>
      </c>
      <c r="D5251" t="s">
        <v>2222</v>
      </c>
      <c r="E5251" t="s">
        <v>27</v>
      </c>
      <c r="F5251" t="s">
        <v>34</v>
      </c>
      <c r="G5251" t="s">
        <v>145</v>
      </c>
      <c r="H5251" t="s">
        <v>1812</v>
      </c>
      <c r="I5251">
        <v>513.02</v>
      </c>
      <c r="J5251">
        <v>2</v>
      </c>
      <c r="K5251">
        <v>12.83</v>
      </c>
    </row>
    <row r="5252" spans="1:11" ht="16.5" x14ac:dyDescent="0.3">
      <c r="A5252" s="1">
        <v>42590</v>
      </c>
      <c r="B5252" s="5">
        <f>YEAR(Table1[[#This Row],[Order Date]])</f>
        <v>2016</v>
      </c>
      <c r="C5252" s="5">
        <f>MONTH(Table1[[#This Row],[Order Date]])</f>
        <v>8</v>
      </c>
      <c r="D5252" t="s">
        <v>2222</v>
      </c>
      <c r="E5252" t="s">
        <v>27</v>
      </c>
      <c r="F5252" t="s">
        <v>11</v>
      </c>
      <c r="G5252" t="s">
        <v>92</v>
      </c>
      <c r="H5252" t="s">
        <v>2007</v>
      </c>
      <c r="I5252">
        <v>487.92</v>
      </c>
      <c r="J5252">
        <v>6</v>
      </c>
      <c r="K5252">
        <v>136.62</v>
      </c>
    </row>
    <row r="5253" spans="1:11" ht="16.5" x14ac:dyDescent="0.3">
      <c r="A5253" s="1">
        <v>42590</v>
      </c>
      <c r="B5253" s="5">
        <f>YEAR(Table1[[#This Row],[Order Date]])</f>
        <v>2016</v>
      </c>
      <c r="C5253" s="5">
        <f>MONTH(Table1[[#This Row],[Order Date]])</f>
        <v>8</v>
      </c>
      <c r="D5253" t="s">
        <v>2222</v>
      </c>
      <c r="E5253" t="s">
        <v>27</v>
      </c>
      <c r="F5253" t="s">
        <v>11</v>
      </c>
      <c r="G5253" t="s">
        <v>20</v>
      </c>
      <c r="H5253" t="s">
        <v>970</v>
      </c>
      <c r="I5253">
        <v>15.24</v>
      </c>
      <c r="J5253">
        <v>5</v>
      </c>
      <c r="K5253">
        <v>5.33</v>
      </c>
    </row>
    <row r="5254" spans="1:11" ht="16.5" x14ac:dyDescent="0.3">
      <c r="A5254" s="1">
        <v>42590</v>
      </c>
      <c r="B5254" s="5">
        <f>YEAR(Table1[[#This Row],[Order Date]])</f>
        <v>2016</v>
      </c>
      <c r="C5254" s="5">
        <f>MONTH(Table1[[#This Row],[Order Date]])</f>
        <v>8</v>
      </c>
      <c r="D5254" t="s">
        <v>978</v>
      </c>
      <c r="E5254" t="s">
        <v>840</v>
      </c>
      <c r="F5254" t="s">
        <v>11</v>
      </c>
      <c r="G5254" t="s">
        <v>12</v>
      </c>
      <c r="H5254" t="s">
        <v>1376</v>
      </c>
      <c r="I5254">
        <v>10.56</v>
      </c>
      <c r="J5254">
        <v>2</v>
      </c>
      <c r="K5254">
        <v>4.75</v>
      </c>
    </row>
    <row r="5255" spans="1:11" ht="16.5" x14ac:dyDescent="0.3">
      <c r="A5255" s="1">
        <v>42591</v>
      </c>
      <c r="B5255" s="5">
        <f>YEAR(Table1[[#This Row],[Order Date]])</f>
        <v>2016</v>
      </c>
      <c r="C5255" s="5">
        <f>MONTH(Table1[[#This Row],[Order Date]])</f>
        <v>8</v>
      </c>
      <c r="D5255" t="s">
        <v>1452</v>
      </c>
      <c r="E5255" t="s">
        <v>245</v>
      </c>
      <c r="F5255" t="s">
        <v>11</v>
      </c>
      <c r="G5255" t="s">
        <v>12</v>
      </c>
      <c r="H5255" t="s">
        <v>1590</v>
      </c>
      <c r="I5255">
        <v>30.82</v>
      </c>
      <c r="J5255">
        <v>9</v>
      </c>
      <c r="K5255">
        <v>9.6300000000000008</v>
      </c>
    </row>
    <row r="5256" spans="1:11" ht="16.5" x14ac:dyDescent="0.3">
      <c r="A5256" s="1">
        <v>42591</v>
      </c>
      <c r="B5256" s="5">
        <f>YEAR(Table1[[#This Row],[Order Date]])</f>
        <v>2016</v>
      </c>
      <c r="C5256" s="5">
        <f>MONTH(Table1[[#This Row],[Order Date]])</f>
        <v>8</v>
      </c>
      <c r="D5256" t="s">
        <v>1452</v>
      </c>
      <c r="E5256" t="s">
        <v>245</v>
      </c>
      <c r="F5256" t="s">
        <v>39</v>
      </c>
      <c r="G5256" t="s">
        <v>40</v>
      </c>
      <c r="H5256" t="s">
        <v>2362</v>
      </c>
      <c r="I5256">
        <v>44.78</v>
      </c>
      <c r="J5256">
        <v>2</v>
      </c>
      <c r="K5256">
        <v>4.4800000000000004</v>
      </c>
    </row>
    <row r="5257" spans="1:11" ht="16.5" x14ac:dyDescent="0.3">
      <c r="A5257" s="1">
        <v>42591</v>
      </c>
      <c r="B5257" s="5">
        <f>YEAR(Table1[[#This Row],[Order Date]])</f>
        <v>2016</v>
      </c>
      <c r="C5257" s="5">
        <f>MONTH(Table1[[#This Row],[Order Date]])</f>
        <v>8</v>
      </c>
      <c r="D5257" t="s">
        <v>1452</v>
      </c>
      <c r="E5257" t="s">
        <v>245</v>
      </c>
      <c r="F5257" t="s">
        <v>11</v>
      </c>
      <c r="G5257" t="s">
        <v>92</v>
      </c>
      <c r="H5257" t="s">
        <v>1238</v>
      </c>
      <c r="I5257">
        <v>569.54</v>
      </c>
      <c r="J5257">
        <v>4</v>
      </c>
      <c r="K5257">
        <v>64.069999999999993</v>
      </c>
    </row>
    <row r="5258" spans="1:11" ht="16.5" x14ac:dyDescent="0.3">
      <c r="A5258" s="1">
        <v>42591</v>
      </c>
      <c r="B5258" s="5">
        <f>YEAR(Table1[[#This Row],[Order Date]])</f>
        <v>2016</v>
      </c>
      <c r="C5258" s="5">
        <f>MONTH(Table1[[#This Row],[Order Date]])</f>
        <v>8</v>
      </c>
      <c r="D5258" t="s">
        <v>925</v>
      </c>
      <c r="E5258" t="s">
        <v>120</v>
      </c>
      <c r="F5258" t="s">
        <v>11</v>
      </c>
      <c r="G5258" t="s">
        <v>20</v>
      </c>
      <c r="H5258" t="s">
        <v>941</v>
      </c>
      <c r="I5258">
        <v>4.34</v>
      </c>
      <c r="J5258">
        <v>3</v>
      </c>
      <c r="K5258">
        <v>-3.04</v>
      </c>
    </row>
    <row r="5259" spans="1:11" ht="16.5" x14ac:dyDescent="0.3">
      <c r="A5259" s="1">
        <v>42591</v>
      </c>
      <c r="B5259" s="5">
        <f>YEAR(Table1[[#This Row],[Order Date]])</f>
        <v>2016</v>
      </c>
      <c r="C5259" s="5">
        <f>MONTH(Table1[[#This Row],[Order Date]])</f>
        <v>8</v>
      </c>
      <c r="D5259" t="s">
        <v>925</v>
      </c>
      <c r="E5259" t="s">
        <v>120</v>
      </c>
      <c r="F5259" t="s">
        <v>11</v>
      </c>
      <c r="G5259" t="s">
        <v>20</v>
      </c>
      <c r="H5259" t="s">
        <v>2468</v>
      </c>
      <c r="I5259">
        <v>11.88</v>
      </c>
      <c r="J5259">
        <v>5</v>
      </c>
      <c r="K5259">
        <v>-7.92</v>
      </c>
    </row>
    <row r="5260" spans="1:11" ht="16.5" x14ac:dyDescent="0.3">
      <c r="A5260" s="1">
        <v>42593</v>
      </c>
      <c r="B5260" s="5">
        <f>YEAR(Table1[[#This Row],[Order Date]])</f>
        <v>2016</v>
      </c>
      <c r="C5260" s="5">
        <f>MONTH(Table1[[#This Row],[Order Date]])</f>
        <v>8</v>
      </c>
      <c r="D5260" t="s">
        <v>1375</v>
      </c>
      <c r="E5260" t="s">
        <v>840</v>
      </c>
      <c r="F5260" t="s">
        <v>11</v>
      </c>
      <c r="G5260" t="s">
        <v>12</v>
      </c>
      <c r="H5260" t="s">
        <v>2114</v>
      </c>
      <c r="I5260">
        <v>32.4</v>
      </c>
      <c r="J5260">
        <v>5</v>
      </c>
      <c r="K5260">
        <v>15.55</v>
      </c>
    </row>
    <row r="5261" spans="1:11" ht="16.5" x14ac:dyDescent="0.3">
      <c r="A5261" s="1">
        <v>42593</v>
      </c>
      <c r="B5261" s="5">
        <f>YEAR(Table1[[#This Row],[Order Date]])</f>
        <v>2016</v>
      </c>
      <c r="C5261" s="5">
        <f>MONTH(Table1[[#This Row],[Order Date]])</f>
        <v>8</v>
      </c>
      <c r="D5261" t="s">
        <v>1375</v>
      </c>
      <c r="E5261" t="s">
        <v>840</v>
      </c>
      <c r="F5261" t="s">
        <v>11</v>
      </c>
      <c r="G5261" t="s">
        <v>20</v>
      </c>
      <c r="H5261" t="s">
        <v>1859</v>
      </c>
      <c r="I5261">
        <v>41.86</v>
      </c>
      <c r="J5261">
        <v>7</v>
      </c>
      <c r="K5261">
        <v>19.260000000000002</v>
      </c>
    </row>
    <row r="5262" spans="1:11" ht="16.5" x14ac:dyDescent="0.3">
      <c r="A5262" s="1">
        <v>42593</v>
      </c>
      <c r="B5262" s="5">
        <f>YEAR(Table1[[#This Row],[Order Date]])</f>
        <v>2016</v>
      </c>
      <c r="C5262" s="5">
        <f>MONTH(Table1[[#This Row],[Order Date]])</f>
        <v>8</v>
      </c>
      <c r="D5262" t="s">
        <v>1375</v>
      </c>
      <c r="E5262" t="s">
        <v>840</v>
      </c>
      <c r="F5262" t="s">
        <v>11</v>
      </c>
      <c r="G5262" t="s">
        <v>20</v>
      </c>
      <c r="H5262" t="s">
        <v>300</v>
      </c>
      <c r="I5262">
        <v>77.56</v>
      </c>
      <c r="J5262">
        <v>2</v>
      </c>
      <c r="K5262">
        <v>35.68</v>
      </c>
    </row>
    <row r="5263" spans="1:11" ht="16.5" x14ac:dyDescent="0.3">
      <c r="A5263" s="1">
        <v>42594</v>
      </c>
      <c r="B5263" s="5">
        <f>YEAR(Table1[[#This Row],[Order Date]])</f>
        <v>2016</v>
      </c>
      <c r="C5263" s="5">
        <f>MONTH(Table1[[#This Row],[Order Date]])</f>
        <v>8</v>
      </c>
      <c r="D5263" t="s">
        <v>2060</v>
      </c>
      <c r="E5263" t="s">
        <v>395</v>
      </c>
      <c r="F5263" t="s">
        <v>11</v>
      </c>
      <c r="G5263" t="s">
        <v>12</v>
      </c>
      <c r="H5263" t="s">
        <v>507</v>
      </c>
      <c r="I5263">
        <v>6.48</v>
      </c>
      <c r="J5263">
        <v>1</v>
      </c>
      <c r="K5263">
        <v>3.11</v>
      </c>
    </row>
    <row r="5264" spans="1:11" ht="16.5" x14ac:dyDescent="0.3">
      <c r="A5264" s="1">
        <v>42594</v>
      </c>
      <c r="B5264" s="5">
        <f>YEAR(Table1[[#This Row],[Order Date]])</f>
        <v>2016</v>
      </c>
      <c r="C5264" s="5">
        <f>MONTH(Table1[[#This Row],[Order Date]])</f>
        <v>8</v>
      </c>
      <c r="D5264" t="s">
        <v>2504</v>
      </c>
      <c r="E5264" t="s">
        <v>10</v>
      </c>
      <c r="F5264" t="s">
        <v>39</v>
      </c>
      <c r="G5264" t="s">
        <v>52</v>
      </c>
      <c r="H5264" t="s">
        <v>2341</v>
      </c>
      <c r="I5264">
        <v>1399.94</v>
      </c>
      <c r="J5264">
        <v>7</v>
      </c>
      <c r="K5264">
        <v>52.5</v>
      </c>
    </row>
    <row r="5265" spans="1:11" ht="16.5" x14ac:dyDescent="0.3">
      <c r="A5265" s="1">
        <v>42594</v>
      </c>
      <c r="B5265" s="5">
        <f>YEAR(Table1[[#This Row],[Order Date]])</f>
        <v>2016</v>
      </c>
      <c r="C5265" s="5">
        <f>MONTH(Table1[[#This Row],[Order Date]])</f>
        <v>8</v>
      </c>
      <c r="D5265" t="s">
        <v>917</v>
      </c>
      <c r="E5265" t="s">
        <v>149</v>
      </c>
      <c r="F5265" t="s">
        <v>34</v>
      </c>
      <c r="G5265" t="s">
        <v>35</v>
      </c>
      <c r="H5265" t="s">
        <v>194</v>
      </c>
      <c r="I5265">
        <v>145.76</v>
      </c>
      <c r="J5265">
        <v>2</v>
      </c>
      <c r="K5265">
        <v>-8.1</v>
      </c>
    </row>
    <row r="5266" spans="1:11" ht="16.5" x14ac:dyDescent="0.3">
      <c r="A5266" s="1">
        <v>42594</v>
      </c>
      <c r="B5266" s="5">
        <f>YEAR(Table1[[#This Row],[Order Date]])</f>
        <v>2016</v>
      </c>
      <c r="C5266" s="5">
        <f>MONTH(Table1[[#This Row],[Order Date]])</f>
        <v>8</v>
      </c>
      <c r="D5266" t="s">
        <v>1892</v>
      </c>
      <c r="E5266" t="s">
        <v>123</v>
      </c>
      <c r="F5266" t="s">
        <v>34</v>
      </c>
      <c r="G5266" t="s">
        <v>145</v>
      </c>
      <c r="H5266" t="s">
        <v>1653</v>
      </c>
      <c r="I5266">
        <v>562.29</v>
      </c>
      <c r="J5266">
        <v>7</v>
      </c>
      <c r="K5266">
        <v>-255.59</v>
      </c>
    </row>
    <row r="5267" spans="1:11" ht="16.5" x14ac:dyDescent="0.3">
      <c r="A5267" s="1">
        <v>42594</v>
      </c>
      <c r="B5267" s="5">
        <f>YEAR(Table1[[#This Row],[Order Date]])</f>
        <v>2016</v>
      </c>
      <c r="C5267" s="5">
        <f>MONTH(Table1[[#This Row],[Order Date]])</f>
        <v>8</v>
      </c>
      <c r="D5267" t="s">
        <v>1211</v>
      </c>
      <c r="E5267" t="s">
        <v>149</v>
      </c>
      <c r="F5267" t="s">
        <v>34</v>
      </c>
      <c r="G5267" t="s">
        <v>145</v>
      </c>
      <c r="H5267" t="s">
        <v>2066</v>
      </c>
      <c r="I5267">
        <v>209.15</v>
      </c>
      <c r="J5267">
        <v>2</v>
      </c>
      <c r="K5267">
        <v>-66.23</v>
      </c>
    </row>
    <row r="5268" spans="1:11" ht="16.5" x14ac:dyDescent="0.3">
      <c r="A5268" s="1">
        <v>42594</v>
      </c>
      <c r="B5268" s="5">
        <f>YEAR(Table1[[#This Row],[Order Date]])</f>
        <v>2016</v>
      </c>
      <c r="C5268" s="5">
        <f>MONTH(Table1[[#This Row],[Order Date]])</f>
        <v>8</v>
      </c>
      <c r="D5268" t="s">
        <v>1211</v>
      </c>
      <c r="E5268" t="s">
        <v>149</v>
      </c>
      <c r="F5268" t="s">
        <v>11</v>
      </c>
      <c r="G5268" t="s">
        <v>18</v>
      </c>
      <c r="H5268" t="s">
        <v>73</v>
      </c>
      <c r="I5268">
        <v>1591.02</v>
      </c>
      <c r="J5268">
        <v>6</v>
      </c>
      <c r="K5268">
        <v>286.38</v>
      </c>
    </row>
    <row r="5269" spans="1:11" ht="16.5" x14ac:dyDescent="0.3">
      <c r="A5269" s="1">
        <v>42594</v>
      </c>
      <c r="B5269" s="5">
        <f>YEAR(Table1[[#This Row],[Order Date]])</f>
        <v>2016</v>
      </c>
      <c r="C5269" s="5">
        <f>MONTH(Table1[[#This Row],[Order Date]])</f>
        <v>8</v>
      </c>
      <c r="D5269" t="s">
        <v>167</v>
      </c>
      <c r="E5269" t="s">
        <v>23</v>
      </c>
      <c r="F5269" t="s">
        <v>11</v>
      </c>
      <c r="G5269" t="s">
        <v>24</v>
      </c>
      <c r="H5269" t="s">
        <v>2571</v>
      </c>
      <c r="I5269">
        <v>37.31</v>
      </c>
      <c r="J5269">
        <v>4</v>
      </c>
      <c r="K5269">
        <v>2.8</v>
      </c>
    </row>
    <row r="5270" spans="1:11" ht="16.5" x14ac:dyDescent="0.3">
      <c r="A5270" s="1">
        <v>42595</v>
      </c>
      <c r="B5270" s="5">
        <f>YEAR(Table1[[#This Row],[Order Date]])</f>
        <v>2016</v>
      </c>
      <c r="C5270" s="5">
        <f>MONTH(Table1[[#This Row],[Order Date]])</f>
        <v>8</v>
      </c>
      <c r="D5270" t="s">
        <v>997</v>
      </c>
      <c r="E5270" t="s">
        <v>245</v>
      </c>
      <c r="F5270" t="s">
        <v>11</v>
      </c>
      <c r="G5270" t="s">
        <v>20</v>
      </c>
      <c r="H5270" t="s">
        <v>1120</v>
      </c>
      <c r="I5270">
        <v>11.23</v>
      </c>
      <c r="J5270">
        <v>8</v>
      </c>
      <c r="K5270">
        <v>-8.24</v>
      </c>
    </row>
    <row r="5271" spans="1:11" ht="16.5" x14ac:dyDescent="0.3">
      <c r="A5271" s="1">
        <v>42595</v>
      </c>
      <c r="B5271" s="5">
        <f>YEAR(Table1[[#This Row],[Order Date]])</f>
        <v>2016</v>
      </c>
      <c r="C5271" s="5">
        <f>MONTH(Table1[[#This Row],[Order Date]])</f>
        <v>8</v>
      </c>
      <c r="D5271" t="s">
        <v>997</v>
      </c>
      <c r="E5271" t="s">
        <v>245</v>
      </c>
      <c r="F5271" t="s">
        <v>11</v>
      </c>
      <c r="G5271" t="s">
        <v>12</v>
      </c>
      <c r="H5271" t="s">
        <v>625</v>
      </c>
      <c r="I5271">
        <v>10.27</v>
      </c>
      <c r="J5271">
        <v>3</v>
      </c>
      <c r="K5271">
        <v>3.21</v>
      </c>
    </row>
    <row r="5272" spans="1:11" ht="16.5" x14ac:dyDescent="0.3">
      <c r="A5272" s="1">
        <v>42595</v>
      </c>
      <c r="B5272" s="5">
        <f>YEAR(Table1[[#This Row],[Order Date]])</f>
        <v>2016</v>
      </c>
      <c r="C5272" s="5">
        <f>MONTH(Table1[[#This Row],[Order Date]])</f>
        <v>8</v>
      </c>
      <c r="D5272" t="s">
        <v>560</v>
      </c>
      <c r="E5272" t="s">
        <v>157</v>
      </c>
      <c r="F5272" t="s">
        <v>34</v>
      </c>
      <c r="G5272" t="s">
        <v>74</v>
      </c>
      <c r="H5272" t="s">
        <v>412</v>
      </c>
      <c r="I5272">
        <v>241.96</v>
      </c>
      <c r="J5272">
        <v>2</v>
      </c>
      <c r="K5272">
        <v>24.2</v>
      </c>
    </row>
    <row r="5273" spans="1:11" ht="16.5" x14ac:dyDescent="0.3">
      <c r="A5273" s="1">
        <v>42595</v>
      </c>
      <c r="B5273" s="5">
        <f>YEAR(Table1[[#This Row],[Order Date]])</f>
        <v>2016</v>
      </c>
      <c r="C5273" s="5">
        <f>MONTH(Table1[[#This Row],[Order Date]])</f>
        <v>8</v>
      </c>
      <c r="D5273" t="s">
        <v>560</v>
      </c>
      <c r="E5273" t="s">
        <v>157</v>
      </c>
      <c r="F5273" t="s">
        <v>11</v>
      </c>
      <c r="G5273" t="s">
        <v>20</v>
      </c>
      <c r="H5273" t="s">
        <v>423</v>
      </c>
      <c r="I5273">
        <v>8.52</v>
      </c>
      <c r="J5273">
        <v>3</v>
      </c>
      <c r="K5273">
        <v>4.17</v>
      </c>
    </row>
    <row r="5274" spans="1:11" ht="16.5" x14ac:dyDescent="0.3">
      <c r="A5274" s="1">
        <v>42595</v>
      </c>
      <c r="B5274" s="5">
        <f>YEAR(Table1[[#This Row],[Order Date]])</f>
        <v>2016</v>
      </c>
      <c r="C5274" s="5">
        <f>MONTH(Table1[[#This Row],[Order Date]])</f>
        <v>8</v>
      </c>
      <c r="D5274" t="s">
        <v>1467</v>
      </c>
      <c r="E5274" t="s">
        <v>62</v>
      </c>
      <c r="F5274" t="s">
        <v>11</v>
      </c>
      <c r="G5274" t="s">
        <v>92</v>
      </c>
      <c r="H5274" t="s">
        <v>658</v>
      </c>
      <c r="I5274">
        <v>17.34</v>
      </c>
      <c r="J5274">
        <v>2</v>
      </c>
      <c r="K5274">
        <v>4.68</v>
      </c>
    </row>
    <row r="5275" spans="1:11" ht="16.5" x14ac:dyDescent="0.3">
      <c r="A5275" s="1">
        <v>42595</v>
      </c>
      <c r="B5275" s="5">
        <f>YEAR(Table1[[#This Row],[Order Date]])</f>
        <v>2016</v>
      </c>
      <c r="C5275" s="5">
        <f>MONTH(Table1[[#This Row],[Order Date]])</f>
        <v>8</v>
      </c>
      <c r="D5275" t="s">
        <v>1467</v>
      </c>
      <c r="E5275" t="s">
        <v>62</v>
      </c>
      <c r="F5275" t="s">
        <v>39</v>
      </c>
      <c r="G5275" t="s">
        <v>52</v>
      </c>
      <c r="H5275" t="s">
        <v>867</v>
      </c>
      <c r="I5275">
        <v>71.98</v>
      </c>
      <c r="J5275">
        <v>2</v>
      </c>
      <c r="K5275">
        <v>15.12</v>
      </c>
    </row>
    <row r="5276" spans="1:11" ht="16.5" x14ac:dyDescent="0.3">
      <c r="A5276" s="1">
        <v>42595</v>
      </c>
      <c r="B5276" s="5">
        <f>YEAR(Table1[[#This Row],[Order Date]])</f>
        <v>2016</v>
      </c>
      <c r="C5276" s="5">
        <f>MONTH(Table1[[#This Row],[Order Date]])</f>
        <v>8</v>
      </c>
      <c r="D5276" t="s">
        <v>1610</v>
      </c>
      <c r="E5276" t="s">
        <v>55</v>
      </c>
      <c r="F5276" t="s">
        <v>11</v>
      </c>
      <c r="G5276" t="s">
        <v>20</v>
      </c>
      <c r="H5276" t="s">
        <v>1127</v>
      </c>
      <c r="I5276">
        <v>22.32</v>
      </c>
      <c r="J5276">
        <v>4</v>
      </c>
      <c r="K5276">
        <v>10.71</v>
      </c>
    </row>
    <row r="5277" spans="1:11" ht="16.5" x14ac:dyDescent="0.3">
      <c r="A5277" s="1">
        <v>42595</v>
      </c>
      <c r="B5277" s="5">
        <f>YEAR(Table1[[#This Row],[Order Date]])</f>
        <v>2016</v>
      </c>
      <c r="C5277" s="5">
        <f>MONTH(Table1[[#This Row],[Order Date]])</f>
        <v>8</v>
      </c>
      <c r="D5277" t="s">
        <v>1610</v>
      </c>
      <c r="E5277" t="s">
        <v>55</v>
      </c>
      <c r="F5277" t="s">
        <v>11</v>
      </c>
      <c r="G5277" t="s">
        <v>16</v>
      </c>
      <c r="H5277" t="s">
        <v>1259</v>
      </c>
      <c r="I5277">
        <v>103.6</v>
      </c>
      <c r="J5277">
        <v>7</v>
      </c>
      <c r="K5277">
        <v>51.8</v>
      </c>
    </row>
    <row r="5278" spans="1:11" ht="16.5" x14ac:dyDescent="0.3">
      <c r="A5278" s="1">
        <v>42595</v>
      </c>
      <c r="B5278" s="5">
        <f>YEAR(Table1[[#This Row],[Order Date]])</f>
        <v>2016</v>
      </c>
      <c r="C5278" s="5">
        <f>MONTH(Table1[[#This Row],[Order Date]])</f>
        <v>8</v>
      </c>
      <c r="D5278" t="s">
        <v>630</v>
      </c>
      <c r="E5278" t="s">
        <v>10</v>
      </c>
      <c r="F5278" t="s">
        <v>11</v>
      </c>
      <c r="G5278" t="s">
        <v>200</v>
      </c>
      <c r="H5278" t="s">
        <v>2497</v>
      </c>
      <c r="I5278">
        <v>185.38</v>
      </c>
      <c r="J5278">
        <v>2</v>
      </c>
      <c r="K5278">
        <v>-34.76</v>
      </c>
    </row>
    <row r="5279" spans="1:11" ht="16.5" x14ac:dyDescent="0.3">
      <c r="A5279" s="1">
        <v>42595</v>
      </c>
      <c r="B5279" s="5">
        <f>YEAR(Table1[[#This Row],[Order Date]])</f>
        <v>2016</v>
      </c>
      <c r="C5279" s="5">
        <f>MONTH(Table1[[#This Row],[Order Date]])</f>
        <v>8</v>
      </c>
      <c r="D5279" t="s">
        <v>630</v>
      </c>
      <c r="E5279" t="s">
        <v>10</v>
      </c>
      <c r="F5279" t="s">
        <v>11</v>
      </c>
      <c r="G5279" t="s">
        <v>92</v>
      </c>
      <c r="H5279" t="s">
        <v>253</v>
      </c>
      <c r="I5279">
        <v>58.92</v>
      </c>
      <c r="J5279">
        <v>1</v>
      </c>
      <c r="K5279">
        <v>-153.19999999999999</v>
      </c>
    </row>
    <row r="5280" spans="1:11" ht="16.5" x14ac:dyDescent="0.3">
      <c r="A5280" s="1">
        <v>42596</v>
      </c>
      <c r="B5280" s="5">
        <f>YEAR(Table1[[#This Row],[Order Date]])</f>
        <v>2016</v>
      </c>
      <c r="C5280" s="5">
        <f>MONTH(Table1[[#This Row],[Order Date]])</f>
        <v>8</v>
      </c>
      <c r="D5280" t="s">
        <v>2486</v>
      </c>
      <c r="E5280" t="s">
        <v>27</v>
      </c>
      <c r="F5280" t="s">
        <v>11</v>
      </c>
      <c r="G5280" t="s">
        <v>12</v>
      </c>
      <c r="H5280" t="s">
        <v>2582</v>
      </c>
      <c r="I5280">
        <v>15.54</v>
      </c>
      <c r="J5280">
        <v>3</v>
      </c>
      <c r="K5280">
        <v>7.61</v>
      </c>
    </row>
    <row r="5281" spans="1:11" ht="16.5" x14ac:dyDescent="0.3">
      <c r="A5281" s="1">
        <v>42596</v>
      </c>
      <c r="B5281" s="5">
        <f>YEAR(Table1[[#This Row],[Order Date]])</f>
        <v>2016</v>
      </c>
      <c r="C5281" s="5">
        <f>MONTH(Table1[[#This Row],[Order Date]])</f>
        <v>8</v>
      </c>
      <c r="D5281" t="s">
        <v>2486</v>
      </c>
      <c r="E5281" t="s">
        <v>27</v>
      </c>
      <c r="F5281" t="s">
        <v>39</v>
      </c>
      <c r="G5281" t="s">
        <v>302</v>
      </c>
      <c r="H5281" t="s">
        <v>825</v>
      </c>
      <c r="I5281">
        <v>105.55</v>
      </c>
      <c r="J5281">
        <v>6</v>
      </c>
      <c r="K5281">
        <v>35.619999999999997</v>
      </c>
    </row>
    <row r="5282" spans="1:11" ht="16.5" x14ac:dyDescent="0.3">
      <c r="A5282" s="1">
        <v>42596</v>
      </c>
      <c r="B5282" s="5">
        <f>YEAR(Table1[[#This Row],[Order Date]])</f>
        <v>2016</v>
      </c>
      <c r="C5282" s="5">
        <f>MONTH(Table1[[#This Row],[Order Date]])</f>
        <v>8</v>
      </c>
      <c r="D5282" t="s">
        <v>1727</v>
      </c>
      <c r="E5282" t="s">
        <v>120</v>
      </c>
      <c r="F5282" t="s">
        <v>11</v>
      </c>
      <c r="G5282" t="s">
        <v>12</v>
      </c>
      <c r="H5282" t="s">
        <v>934</v>
      </c>
      <c r="I5282">
        <v>15.55</v>
      </c>
      <c r="J5282">
        <v>3</v>
      </c>
      <c r="K5282">
        <v>5.44</v>
      </c>
    </row>
    <row r="5283" spans="1:11" ht="16.5" x14ac:dyDescent="0.3">
      <c r="A5283" s="1">
        <v>42596</v>
      </c>
      <c r="B5283" s="5">
        <f>YEAR(Table1[[#This Row],[Order Date]])</f>
        <v>2016</v>
      </c>
      <c r="C5283" s="5">
        <f>MONTH(Table1[[#This Row],[Order Date]])</f>
        <v>8</v>
      </c>
      <c r="D5283" t="s">
        <v>536</v>
      </c>
      <c r="E5283" t="s">
        <v>78</v>
      </c>
      <c r="F5283" t="s">
        <v>39</v>
      </c>
      <c r="G5283" t="s">
        <v>40</v>
      </c>
      <c r="H5283" t="s">
        <v>2194</v>
      </c>
      <c r="I5283">
        <v>259.89999999999998</v>
      </c>
      <c r="J5283">
        <v>2</v>
      </c>
      <c r="K5283">
        <v>-56.31</v>
      </c>
    </row>
    <row r="5284" spans="1:11" ht="16.5" x14ac:dyDescent="0.3">
      <c r="A5284" s="1">
        <v>42596</v>
      </c>
      <c r="B5284" s="5">
        <f>YEAR(Table1[[#This Row],[Order Date]])</f>
        <v>2016</v>
      </c>
      <c r="C5284" s="5">
        <f>MONTH(Table1[[#This Row],[Order Date]])</f>
        <v>8</v>
      </c>
      <c r="D5284" t="s">
        <v>536</v>
      </c>
      <c r="E5284" t="s">
        <v>78</v>
      </c>
      <c r="F5284" t="s">
        <v>39</v>
      </c>
      <c r="G5284" t="s">
        <v>40</v>
      </c>
      <c r="H5284" t="s">
        <v>694</v>
      </c>
      <c r="I5284">
        <v>247.19</v>
      </c>
      <c r="J5284">
        <v>2</v>
      </c>
      <c r="K5284">
        <v>-49.44</v>
      </c>
    </row>
    <row r="5285" spans="1:11" ht="16.5" x14ac:dyDescent="0.3">
      <c r="A5285" s="1">
        <v>42596</v>
      </c>
      <c r="B5285" s="5">
        <f>YEAR(Table1[[#This Row],[Order Date]])</f>
        <v>2016</v>
      </c>
      <c r="C5285" s="5">
        <f>MONTH(Table1[[#This Row],[Order Date]])</f>
        <v>8</v>
      </c>
      <c r="D5285" t="s">
        <v>536</v>
      </c>
      <c r="E5285" t="s">
        <v>78</v>
      </c>
      <c r="F5285" t="s">
        <v>39</v>
      </c>
      <c r="G5285" t="s">
        <v>52</v>
      </c>
      <c r="H5285" t="s">
        <v>2428</v>
      </c>
      <c r="I5285">
        <v>279.95999999999998</v>
      </c>
      <c r="J5285">
        <v>5</v>
      </c>
      <c r="K5285">
        <v>48.99</v>
      </c>
    </row>
    <row r="5286" spans="1:11" ht="16.5" x14ac:dyDescent="0.3">
      <c r="A5286" s="1">
        <v>42597</v>
      </c>
      <c r="B5286" s="5">
        <f>YEAR(Table1[[#This Row],[Order Date]])</f>
        <v>2016</v>
      </c>
      <c r="C5286" s="5">
        <f>MONTH(Table1[[#This Row],[Order Date]])</f>
        <v>8</v>
      </c>
      <c r="D5286" t="s">
        <v>945</v>
      </c>
      <c r="E5286" t="s">
        <v>278</v>
      </c>
      <c r="F5286" t="s">
        <v>11</v>
      </c>
      <c r="G5286" t="s">
        <v>20</v>
      </c>
      <c r="H5286" t="s">
        <v>1123</v>
      </c>
      <c r="I5286">
        <v>18.88</v>
      </c>
      <c r="J5286">
        <v>3</v>
      </c>
      <c r="K5286">
        <v>-13.85</v>
      </c>
    </row>
    <row r="5287" spans="1:11" ht="16.5" x14ac:dyDescent="0.3">
      <c r="A5287" s="1">
        <v>42597</v>
      </c>
      <c r="B5287" s="5">
        <f>YEAR(Table1[[#This Row],[Order Date]])</f>
        <v>2016</v>
      </c>
      <c r="C5287" s="5">
        <f>MONTH(Table1[[#This Row],[Order Date]])</f>
        <v>8</v>
      </c>
      <c r="D5287" t="s">
        <v>945</v>
      </c>
      <c r="E5287" t="s">
        <v>278</v>
      </c>
      <c r="F5287" t="s">
        <v>11</v>
      </c>
      <c r="G5287" t="s">
        <v>92</v>
      </c>
      <c r="H5287" t="s">
        <v>1125</v>
      </c>
      <c r="I5287">
        <v>122.33</v>
      </c>
      <c r="J5287">
        <v>3</v>
      </c>
      <c r="K5287">
        <v>12.23</v>
      </c>
    </row>
    <row r="5288" spans="1:11" ht="16.5" x14ac:dyDescent="0.3">
      <c r="A5288" s="1">
        <v>42597</v>
      </c>
      <c r="B5288" s="5">
        <f>YEAR(Table1[[#This Row],[Order Date]])</f>
        <v>2016</v>
      </c>
      <c r="C5288" s="5">
        <f>MONTH(Table1[[#This Row],[Order Date]])</f>
        <v>8</v>
      </c>
      <c r="D5288" t="s">
        <v>1776</v>
      </c>
      <c r="E5288" t="s">
        <v>27</v>
      </c>
      <c r="F5288" t="s">
        <v>39</v>
      </c>
      <c r="G5288" t="s">
        <v>40</v>
      </c>
      <c r="H5288" t="s">
        <v>1659</v>
      </c>
      <c r="I5288">
        <v>71.98</v>
      </c>
      <c r="J5288">
        <v>3</v>
      </c>
      <c r="K5288">
        <v>7.2</v>
      </c>
    </row>
    <row r="5289" spans="1:11" ht="16.5" x14ac:dyDescent="0.3">
      <c r="A5289" s="1">
        <v>42597</v>
      </c>
      <c r="B5289" s="5">
        <f>YEAR(Table1[[#This Row],[Order Date]])</f>
        <v>2016</v>
      </c>
      <c r="C5289" s="5">
        <f>MONTH(Table1[[#This Row],[Order Date]])</f>
        <v>8</v>
      </c>
      <c r="D5289" t="s">
        <v>1776</v>
      </c>
      <c r="E5289" t="s">
        <v>27</v>
      </c>
      <c r="F5289" t="s">
        <v>11</v>
      </c>
      <c r="G5289" t="s">
        <v>16</v>
      </c>
      <c r="H5289" t="s">
        <v>582</v>
      </c>
      <c r="I5289">
        <v>3.15</v>
      </c>
      <c r="J5289">
        <v>1</v>
      </c>
      <c r="K5289">
        <v>1.51</v>
      </c>
    </row>
    <row r="5290" spans="1:11" ht="16.5" x14ac:dyDescent="0.3">
      <c r="A5290" s="1">
        <v>42597</v>
      </c>
      <c r="B5290" s="5">
        <f>YEAR(Table1[[#This Row],[Order Date]])</f>
        <v>2016</v>
      </c>
      <c r="C5290" s="5">
        <f>MONTH(Table1[[#This Row],[Order Date]])</f>
        <v>8</v>
      </c>
      <c r="D5290" t="s">
        <v>1301</v>
      </c>
      <c r="E5290" t="s">
        <v>123</v>
      </c>
      <c r="F5290" t="s">
        <v>39</v>
      </c>
      <c r="G5290" t="s">
        <v>40</v>
      </c>
      <c r="H5290" t="s">
        <v>833</v>
      </c>
      <c r="I5290">
        <v>705.54</v>
      </c>
      <c r="J5290">
        <v>7</v>
      </c>
      <c r="K5290">
        <v>70.55</v>
      </c>
    </row>
    <row r="5291" spans="1:11" ht="16.5" x14ac:dyDescent="0.3">
      <c r="A5291" s="1">
        <v>42597</v>
      </c>
      <c r="B5291" s="5">
        <f>YEAR(Table1[[#This Row],[Order Date]])</f>
        <v>2016</v>
      </c>
      <c r="C5291" s="5">
        <f>MONTH(Table1[[#This Row],[Order Date]])</f>
        <v>8</v>
      </c>
      <c r="D5291" t="s">
        <v>2528</v>
      </c>
      <c r="E5291" t="s">
        <v>245</v>
      </c>
      <c r="F5291" t="s">
        <v>34</v>
      </c>
      <c r="G5291" t="s">
        <v>35</v>
      </c>
      <c r="H5291" t="s">
        <v>723</v>
      </c>
      <c r="I5291">
        <v>225.3</v>
      </c>
      <c r="J5291">
        <v>2</v>
      </c>
      <c r="K5291">
        <v>22.53</v>
      </c>
    </row>
    <row r="5292" spans="1:11" ht="16.5" x14ac:dyDescent="0.3">
      <c r="A5292" s="1">
        <v>42597</v>
      </c>
      <c r="B5292" s="5">
        <f>YEAR(Table1[[#This Row],[Order Date]])</f>
        <v>2016</v>
      </c>
      <c r="C5292" s="5">
        <f>MONTH(Table1[[#This Row],[Order Date]])</f>
        <v>8</v>
      </c>
      <c r="D5292" t="s">
        <v>2094</v>
      </c>
      <c r="E5292" t="s">
        <v>27</v>
      </c>
      <c r="F5292" t="s">
        <v>34</v>
      </c>
      <c r="G5292" t="s">
        <v>47</v>
      </c>
      <c r="H5292" t="s">
        <v>842</v>
      </c>
      <c r="I5292">
        <v>312.02999999999997</v>
      </c>
      <c r="J5292">
        <v>3</v>
      </c>
      <c r="K5292">
        <v>43.68</v>
      </c>
    </row>
    <row r="5293" spans="1:11" ht="16.5" x14ac:dyDescent="0.3">
      <c r="A5293" s="1">
        <v>42597</v>
      </c>
      <c r="B5293" s="5">
        <f>YEAR(Table1[[#This Row],[Order Date]])</f>
        <v>2016</v>
      </c>
      <c r="C5293" s="5">
        <f>MONTH(Table1[[#This Row],[Order Date]])</f>
        <v>8</v>
      </c>
      <c r="D5293" t="s">
        <v>2094</v>
      </c>
      <c r="E5293" t="s">
        <v>27</v>
      </c>
      <c r="F5293" t="s">
        <v>11</v>
      </c>
      <c r="G5293" t="s">
        <v>18</v>
      </c>
      <c r="H5293" t="s">
        <v>927</v>
      </c>
      <c r="I5293">
        <v>17.940000000000001</v>
      </c>
      <c r="J5293">
        <v>3</v>
      </c>
      <c r="K5293">
        <v>3.05</v>
      </c>
    </row>
    <row r="5294" spans="1:11" ht="16.5" x14ac:dyDescent="0.3">
      <c r="A5294" s="1">
        <v>42597</v>
      </c>
      <c r="B5294" s="5">
        <f>YEAR(Table1[[#This Row],[Order Date]])</f>
        <v>2016</v>
      </c>
      <c r="C5294" s="5">
        <f>MONTH(Table1[[#This Row],[Order Date]])</f>
        <v>8</v>
      </c>
      <c r="D5294" t="s">
        <v>2094</v>
      </c>
      <c r="E5294" t="s">
        <v>27</v>
      </c>
      <c r="F5294" t="s">
        <v>39</v>
      </c>
      <c r="G5294" t="s">
        <v>40</v>
      </c>
      <c r="H5294" t="s">
        <v>87</v>
      </c>
      <c r="I5294">
        <v>165.6</v>
      </c>
      <c r="J5294">
        <v>3</v>
      </c>
      <c r="K5294">
        <v>10.35</v>
      </c>
    </row>
    <row r="5295" spans="1:11" ht="16.5" x14ac:dyDescent="0.3">
      <c r="A5295" s="1">
        <v>42597</v>
      </c>
      <c r="B5295" s="5">
        <f>YEAR(Table1[[#This Row],[Order Date]])</f>
        <v>2016</v>
      </c>
      <c r="C5295" s="5">
        <f>MONTH(Table1[[#This Row],[Order Date]])</f>
        <v>8</v>
      </c>
      <c r="D5295" t="s">
        <v>2094</v>
      </c>
      <c r="E5295" t="s">
        <v>27</v>
      </c>
      <c r="F5295" t="s">
        <v>11</v>
      </c>
      <c r="G5295" t="s">
        <v>12</v>
      </c>
      <c r="H5295" t="s">
        <v>2583</v>
      </c>
      <c r="I5295">
        <v>37.520000000000003</v>
      </c>
      <c r="J5295">
        <v>4</v>
      </c>
      <c r="K5295">
        <v>18.010000000000002</v>
      </c>
    </row>
    <row r="5296" spans="1:11" ht="16.5" x14ac:dyDescent="0.3">
      <c r="A5296" s="1">
        <v>42598</v>
      </c>
      <c r="B5296" s="5">
        <f>YEAR(Table1[[#This Row],[Order Date]])</f>
        <v>2016</v>
      </c>
      <c r="C5296" s="5">
        <f>MONTH(Table1[[#This Row],[Order Date]])</f>
        <v>8</v>
      </c>
      <c r="D5296" t="s">
        <v>1593</v>
      </c>
      <c r="E5296" t="s">
        <v>27</v>
      </c>
      <c r="F5296" t="s">
        <v>11</v>
      </c>
      <c r="G5296" t="s">
        <v>63</v>
      </c>
      <c r="H5296" t="s">
        <v>1427</v>
      </c>
      <c r="I5296">
        <v>10.86</v>
      </c>
      <c r="J5296">
        <v>3</v>
      </c>
      <c r="K5296">
        <v>5.0999999999999996</v>
      </c>
    </row>
    <row r="5297" spans="1:11" ht="16.5" x14ac:dyDescent="0.3">
      <c r="A5297" s="1">
        <v>42598</v>
      </c>
      <c r="B5297" s="5">
        <f>YEAR(Table1[[#This Row],[Order Date]])</f>
        <v>2016</v>
      </c>
      <c r="C5297" s="5">
        <f>MONTH(Table1[[#This Row],[Order Date]])</f>
        <v>8</v>
      </c>
      <c r="D5297" t="s">
        <v>2584</v>
      </c>
      <c r="E5297" t="s">
        <v>27</v>
      </c>
      <c r="F5297" t="s">
        <v>34</v>
      </c>
      <c r="G5297" t="s">
        <v>145</v>
      </c>
      <c r="H5297" t="s">
        <v>968</v>
      </c>
      <c r="I5297">
        <v>161.28</v>
      </c>
      <c r="J5297">
        <v>2</v>
      </c>
      <c r="K5297">
        <v>12.1</v>
      </c>
    </row>
    <row r="5298" spans="1:11" ht="16.5" x14ac:dyDescent="0.3">
      <c r="A5298" s="1">
        <v>42598</v>
      </c>
      <c r="B5298" s="5">
        <f>YEAR(Table1[[#This Row],[Order Date]])</f>
        <v>2016</v>
      </c>
      <c r="C5298" s="5">
        <f>MONTH(Table1[[#This Row],[Order Date]])</f>
        <v>8</v>
      </c>
      <c r="D5298" t="s">
        <v>1145</v>
      </c>
      <c r="E5298" t="s">
        <v>27</v>
      </c>
      <c r="F5298" t="s">
        <v>11</v>
      </c>
      <c r="G5298" t="s">
        <v>12</v>
      </c>
      <c r="H5298" t="s">
        <v>1157</v>
      </c>
      <c r="I5298">
        <v>32.4</v>
      </c>
      <c r="J5298">
        <v>5</v>
      </c>
      <c r="K5298">
        <v>15.55</v>
      </c>
    </row>
    <row r="5299" spans="1:11" ht="16.5" x14ac:dyDescent="0.3">
      <c r="A5299" s="1">
        <v>42599</v>
      </c>
      <c r="B5299" s="5">
        <f>YEAR(Table1[[#This Row],[Order Date]])</f>
        <v>2016</v>
      </c>
      <c r="C5299" s="5">
        <f>MONTH(Table1[[#This Row],[Order Date]])</f>
        <v>8</v>
      </c>
      <c r="D5299" t="s">
        <v>2230</v>
      </c>
      <c r="E5299" t="s">
        <v>164</v>
      </c>
      <c r="F5299" t="s">
        <v>11</v>
      </c>
      <c r="G5299" t="s">
        <v>20</v>
      </c>
      <c r="H5299" t="s">
        <v>1313</v>
      </c>
      <c r="I5299">
        <v>15.71</v>
      </c>
      <c r="J5299">
        <v>4</v>
      </c>
      <c r="K5299">
        <v>5.7</v>
      </c>
    </row>
    <row r="5300" spans="1:11" ht="16.5" x14ac:dyDescent="0.3">
      <c r="A5300" s="1">
        <v>42600</v>
      </c>
      <c r="B5300" s="5">
        <f>YEAR(Table1[[#This Row],[Order Date]])</f>
        <v>2016</v>
      </c>
      <c r="C5300" s="5">
        <f>MONTH(Table1[[#This Row],[Order Date]])</f>
        <v>8</v>
      </c>
      <c r="D5300" t="s">
        <v>2271</v>
      </c>
      <c r="E5300" t="s">
        <v>149</v>
      </c>
      <c r="F5300" t="s">
        <v>11</v>
      </c>
      <c r="G5300" t="s">
        <v>92</v>
      </c>
      <c r="H5300" t="s">
        <v>958</v>
      </c>
      <c r="I5300">
        <v>355.32</v>
      </c>
      <c r="J5300">
        <v>9</v>
      </c>
      <c r="K5300">
        <v>99.49</v>
      </c>
    </row>
    <row r="5301" spans="1:11" ht="16.5" x14ac:dyDescent="0.3">
      <c r="A5301" s="1">
        <v>42600</v>
      </c>
      <c r="B5301" s="5">
        <f>YEAR(Table1[[#This Row],[Order Date]])</f>
        <v>2016</v>
      </c>
      <c r="C5301" s="5">
        <f>MONTH(Table1[[#This Row],[Order Date]])</f>
        <v>8</v>
      </c>
      <c r="D5301" t="s">
        <v>1521</v>
      </c>
      <c r="E5301" t="s">
        <v>149</v>
      </c>
      <c r="F5301" t="s">
        <v>39</v>
      </c>
      <c r="G5301" t="s">
        <v>40</v>
      </c>
      <c r="H5301" t="s">
        <v>943</v>
      </c>
      <c r="I5301">
        <v>39.99</v>
      </c>
      <c r="J5301">
        <v>1</v>
      </c>
      <c r="K5301">
        <v>11.6</v>
      </c>
    </row>
    <row r="5302" spans="1:11" ht="16.5" x14ac:dyDescent="0.3">
      <c r="A5302" s="1">
        <v>42600</v>
      </c>
      <c r="B5302" s="5">
        <f>YEAR(Table1[[#This Row],[Order Date]])</f>
        <v>2016</v>
      </c>
      <c r="C5302" s="5">
        <f>MONTH(Table1[[#This Row],[Order Date]])</f>
        <v>8</v>
      </c>
      <c r="D5302" t="s">
        <v>182</v>
      </c>
      <c r="E5302" t="s">
        <v>10</v>
      </c>
      <c r="F5302" t="s">
        <v>11</v>
      </c>
      <c r="G5302" t="s">
        <v>20</v>
      </c>
      <c r="H5302" t="s">
        <v>263</v>
      </c>
      <c r="I5302">
        <v>2.0699999999999998</v>
      </c>
      <c r="J5302">
        <v>1</v>
      </c>
      <c r="K5302">
        <v>-3.41</v>
      </c>
    </row>
    <row r="5303" spans="1:11" ht="16.5" x14ac:dyDescent="0.3">
      <c r="A5303" s="1">
        <v>42600</v>
      </c>
      <c r="B5303" s="5">
        <f>YEAR(Table1[[#This Row],[Order Date]])</f>
        <v>2016</v>
      </c>
      <c r="C5303" s="5">
        <f>MONTH(Table1[[#This Row],[Order Date]])</f>
        <v>8</v>
      </c>
      <c r="D5303" t="s">
        <v>182</v>
      </c>
      <c r="E5303" t="s">
        <v>10</v>
      </c>
      <c r="F5303" t="s">
        <v>11</v>
      </c>
      <c r="G5303" t="s">
        <v>12</v>
      </c>
      <c r="H5303" t="s">
        <v>1262</v>
      </c>
      <c r="I5303">
        <v>83.84</v>
      </c>
      <c r="J5303">
        <v>8</v>
      </c>
      <c r="K5303">
        <v>30.39</v>
      </c>
    </row>
    <row r="5304" spans="1:11" ht="16.5" x14ac:dyDescent="0.3">
      <c r="A5304" s="1">
        <v>42600</v>
      </c>
      <c r="B5304" s="5">
        <f>YEAR(Table1[[#This Row],[Order Date]])</f>
        <v>2016</v>
      </c>
      <c r="C5304" s="5">
        <f>MONTH(Table1[[#This Row],[Order Date]])</f>
        <v>8</v>
      </c>
      <c r="D5304" t="s">
        <v>1088</v>
      </c>
      <c r="E5304" t="s">
        <v>10</v>
      </c>
      <c r="F5304" t="s">
        <v>34</v>
      </c>
      <c r="G5304" t="s">
        <v>47</v>
      </c>
      <c r="H5304" t="s">
        <v>1015</v>
      </c>
      <c r="I5304">
        <v>9.5500000000000007</v>
      </c>
      <c r="J5304">
        <v>3</v>
      </c>
      <c r="K5304">
        <v>-3.82</v>
      </c>
    </row>
    <row r="5305" spans="1:11" ht="16.5" x14ac:dyDescent="0.3">
      <c r="A5305" s="1">
        <v>42600</v>
      </c>
      <c r="B5305" s="5">
        <f>YEAR(Table1[[#This Row],[Order Date]])</f>
        <v>2016</v>
      </c>
      <c r="C5305" s="5">
        <f>MONTH(Table1[[#This Row],[Order Date]])</f>
        <v>8</v>
      </c>
      <c r="D5305" t="s">
        <v>1088</v>
      </c>
      <c r="E5305" t="s">
        <v>10</v>
      </c>
      <c r="F5305" t="s">
        <v>34</v>
      </c>
      <c r="G5305" t="s">
        <v>47</v>
      </c>
      <c r="H5305" t="s">
        <v>1570</v>
      </c>
      <c r="I5305">
        <v>5.34</v>
      </c>
      <c r="J5305">
        <v>4</v>
      </c>
      <c r="K5305">
        <v>-2.14</v>
      </c>
    </row>
    <row r="5306" spans="1:11" ht="16.5" x14ac:dyDescent="0.3">
      <c r="A5306" s="1">
        <v>42601</v>
      </c>
      <c r="B5306" s="5">
        <f>YEAR(Table1[[#This Row],[Order Date]])</f>
        <v>2016</v>
      </c>
      <c r="C5306" s="5">
        <f>MONTH(Table1[[#This Row],[Order Date]])</f>
        <v>8</v>
      </c>
      <c r="D5306" t="s">
        <v>712</v>
      </c>
      <c r="E5306" t="s">
        <v>149</v>
      </c>
      <c r="F5306" t="s">
        <v>11</v>
      </c>
      <c r="G5306" t="s">
        <v>20</v>
      </c>
      <c r="H5306" t="s">
        <v>162</v>
      </c>
      <c r="I5306">
        <v>146.69</v>
      </c>
      <c r="J5306">
        <v>6</v>
      </c>
      <c r="K5306">
        <v>55.01</v>
      </c>
    </row>
    <row r="5307" spans="1:11" ht="16.5" x14ac:dyDescent="0.3">
      <c r="A5307" s="1">
        <v>42601</v>
      </c>
      <c r="B5307" s="5">
        <f>YEAR(Table1[[#This Row],[Order Date]])</f>
        <v>2016</v>
      </c>
      <c r="C5307" s="5">
        <f>MONTH(Table1[[#This Row],[Order Date]])</f>
        <v>8</v>
      </c>
      <c r="D5307" t="s">
        <v>712</v>
      </c>
      <c r="E5307" t="s">
        <v>149</v>
      </c>
      <c r="F5307" t="s">
        <v>11</v>
      </c>
      <c r="G5307" t="s">
        <v>20</v>
      </c>
      <c r="H5307" t="s">
        <v>2461</v>
      </c>
      <c r="I5307">
        <v>276.77999999999997</v>
      </c>
      <c r="J5307">
        <v>2</v>
      </c>
      <c r="K5307">
        <v>89.95</v>
      </c>
    </row>
    <row r="5308" spans="1:11" ht="16.5" x14ac:dyDescent="0.3">
      <c r="A5308" s="1">
        <v>42601</v>
      </c>
      <c r="B5308" s="5">
        <f>YEAR(Table1[[#This Row],[Order Date]])</f>
        <v>2016</v>
      </c>
      <c r="C5308" s="5">
        <f>MONTH(Table1[[#This Row],[Order Date]])</f>
        <v>8</v>
      </c>
      <c r="D5308" t="s">
        <v>712</v>
      </c>
      <c r="E5308" t="s">
        <v>149</v>
      </c>
      <c r="F5308" t="s">
        <v>11</v>
      </c>
      <c r="G5308" t="s">
        <v>20</v>
      </c>
      <c r="H5308" t="s">
        <v>248</v>
      </c>
      <c r="I5308">
        <v>25.32</v>
      </c>
      <c r="J5308">
        <v>5</v>
      </c>
      <c r="K5308">
        <v>9.18</v>
      </c>
    </row>
    <row r="5309" spans="1:11" ht="16.5" x14ac:dyDescent="0.3">
      <c r="A5309" s="1">
        <v>42602</v>
      </c>
      <c r="B5309" s="5">
        <f>YEAR(Table1[[#This Row],[Order Date]])</f>
        <v>2016</v>
      </c>
      <c r="C5309" s="5">
        <f>MONTH(Table1[[#This Row],[Order Date]])</f>
        <v>8</v>
      </c>
      <c r="D5309" t="s">
        <v>752</v>
      </c>
      <c r="E5309" t="s">
        <v>110</v>
      </c>
      <c r="F5309" t="s">
        <v>39</v>
      </c>
      <c r="G5309" t="s">
        <v>40</v>
      </c>
      <c r="H5309" t="s">
        <v>2296</v>
      </c>
      <c r="I5309">
        <v>14.78</v>
      </c>
      <c r="J5309">
        <v>2</v>
      </c>
      <c r="K5309">
        <v>3.99</v>
      </c>
    </row>
    <row r="5310" spans="1:11" ht="16.5" x14ac:dyDescent="0.3">
      <c r="A5310" s="1">
        <v>42603</v>
      </c>
      <c r="B5310" s="5">
        <f>YEAR(Table1[[#This Row],[Order Date]])</f>
        <v>2016</v>
      </c>
      <c r="C5310" s="5">
        <f>MONTH(Table1[[#This Row],[Order Date]])</f>
        <v>8</v>
      </c>
      <c r="D5310" t="s">
        <v>2381</v>
      </c>
      <c r="E5310" t="s">
        <v>245</v>
      </c>
      <c r="F5310" t="s">
        <v>11</v>
      </c>
      <c r="G5310" t="s">
        <v>16</v>
      </c>
      <c r="H5310" t="s">
        <v>926</v>
      </c>
      <c r="I5310">
        <v>9.2200000000000006</v>
      </c>
      <c r="J5310">
        <v>4</v>
      </c>
      <c r="K5310">
        <v>3.34</v>
      </c>
    </row>
    <row r="5311" spans="1:11" ht="16.5" x14ac:dyDescent="0.3">
      <c r="A5311" s="1">
        <v>42603</v>
      </c>
      <c r="B5311" s="5">
        <f>YEAR(Table1[[#This Row],[Order Date]])</f>
        <v>2016</v>
      </c>
      <c r="C5311" s="5">
        <f>MONTH(Table1[[#This Row],[Order Date]])</f>
        <v>8</v>
      </c>
      <c r="D5311" t="s">
        <v>2381</v>
      </c>
      <c r="E5311" t="s">
        <v>245</v>
      </c>
      <c r="F5311" t="s">
        <v>11</v>
      </c>
      <c r="G5311" t="s">
        <v>200</v>
      </c>
      <c r="H5311" t="s">
        <v>2056</v>
      </c>
      <c r="I5311">
        <v>28.05</v>
      </c>
      <c r="J5311">
        <v>2</v>
      </c>
      <c r="K5311">
        <v>3.51</v>
      </c>
    </row>
    <row r="5312" spans="1:11" ht="16.5" x14ac:dyDescent="0.3">
      <c r="A5312" s="1">
        <v>42603</v>
      </c>
      <c r="B5312" s="5">
        <f>YEAR(Table1[[#This Row],[Order Date]])</f>
        <v>2016</v>
      </c>
      <c r="C5312" s="5">
        <f>MONTH(Table1[[#This Row],[Order Date]])</f>
        <v>8</v>
      </c>
      <c r="D5312" t="s">
        <v>301</v>
      </c>
      <c r="E5312" t="s">
        <v>23</v>
      </c>
      <c r="F5312" t="s">
        <v>34</v>
      </c>
      <c r="G5312" t="s">
        <v>145</v>
      </c>
      <c r="H5312" t="s">
        <v>2018</v>
      </c>
      <c r="I5312">
        <v>815.29</v>
      </c>
      <c r="J5312">
        <v>9</v>
      </c>
      <c r="K5312">
        <v>-339.71</v>
      </c>
    </row>
    <row r="5313" spans="1:11" ht="16.5" x14ac:dyDescent="0.3">
      <c r="A5313" s="1">
        <v>42603</v>
      </c>
      <c r="B5313" s="5">
        <f>YEAR(Table1[[#This Row],[Order Date]])</f>
        <v>2016</v>
      </c>
      <c r="C5313" s="5">
        <f>MONTH(Table1[[#This Row],[Order Date]])</f>
        <v>8</v>
      </c>
      <c r="D5313" t="s">
        <v>2537</v>
      </c>
      <c r="E5313" t="s">
        <v>27</v>
      </c>
      <c r="F5313" t="s">
        <v>11</v>
      </c>
      <c r="G5313" t="s">
        <v>20</v>
      </c>
      <c r="H5313" t="s">
        <v>2468</v>
      </c>
      <c r="I5313">
        <v>12.67</v>
      </c>
      <c r="J5313">
        <v>2</v>
      </c>
      <c r="K5313">
        <v>4.75</v>
      </c>
    </row>
    <row r="5314" spans="1:11" ht="16.5" x14ac:dyDescent="0.3">
      <c r="A5314" s="1">
        <v>42603</v>
      </c>
      <c r="B5314" s="5">
        <f>YEAR(Table1[[#This Row],[Order Date]])</f>
        <v>2016</v>
      </c>
      <c r="C5314" s="5">
        <f>MONTH(Table1[[#This Row],[Order Date]])</f>
        <v>8</v>
      </c>
      <c r="D5314" t="s">
        <v>2537</v>
      </c>
      <c r="E5314" t="s">
        <v>27</v>
      </c>
      <c r="F5314" t="s">
        <v>39</v>
      </c>
      <c r="G5314" t="s">
        <v>40</v>
      </c>
      <c r="H5314" t="s">
        <v>2275</v>
      </c>
      <c r="I5314">
        <v>91.96</v>
      </c>
      <c r="J5314">
        <v>5</v>
      </c>
      <c r="K5314">
        <v>-20.69</v>
      </c>
    </row>
    <row r="5315" spans="1:11" ht="16.5" x14ac:dyDescent="0.3">
      <c r="A5315" s="1">
        <v>42603</v>
      </c>
      <c r="B5315" s="5">
        <f>YEAR(Table1[[#This Row],[Order Date]])</f>
        <v>2016</v>
      </c>
      <c r="C5315" s="5">
        <f>MONTH(Table1[[#This Row],[Order Date]])</f>
        <v>8</v>
      </c>
      <c r="D5315" t="s">
        <v>2537</v>
      </c>
      <c r="E5315" t="s">
        <v>27</v>
      </c>
      <c r="F5315" t="s">
        <v>39</v>
      </c>
      <c r="G5315" t="s">
        <v>52</v>
      </c>
      <c r="H5315" t="s">
        <v>1134</v>
      </c>
      <c r="I5315">
        <v>254.97</v>
      </c>
      <c r="J5315">
        <v>3</v>
      </c>
      <c r="K5315">
        <v>91.79</v>
      </c>
    </row>
    <row r="5316" spans="1:11" ht="16.5" x14ac:dyDescent="0.3">
      <c r="A5316" s="1">
        <v>42603</v>
      </c>
      <c r="B5316" s="5">
        <f>YEAR(Table1[[#This Row],[Order Date]])</f>
        <v>2016</v>
      </c>
      <c r="C5316" s="5">
        <f>MONTH(Table1[[#This Row],[Order Date]])</f>
        <v>8</v>
      </c>
      <c r="D5316" t="s">
        <v>2537</v>
      </c>
      <c r="E5316" t="s">
        <v>27</v>
      </c>
      <c r="F5316" t="s">
        <v>39</v>
      </c>
      <c r="G5316" t="s">
        <v>40</v>
      </c>
      <c r="H5316" t="s">
        <v>2245</v>
      </c>
      <c r="I5316">
        <v>31.98</v>
      </c>
      <c r="J5316">
        <v>2</v>
      </c>
      <c r="K5316">
        <v>-8</v>
      </c>
    </row>
    <row r="5317" spans="1:11" ht="16.5" x14ac:dyDescent="0.3">
      <c r="A5317" s="1">
        <v>42603</v>
      </c>
      <c r="B5317" s="5">
        <f>YEAR(Table1[[#This Row],[Order Date]])</f>
        <v>2016</v>
      </c>
      <c r="C5317" s="5">
        <f>MONTH(Table1[[#This Row],[Order Date]])</f>
        <v>8</v>
      </c>
      <c r="D5317" t="s">
        <v>2537</v>
      </c>
      <c r="E5317" t="s">
        <v>27</v>
      </c>
      <c r="F5317" t="s">
        <v>34</v>
      </c>
      <c r="G5317" t="s">
        <v>145</v>
      </c>
      <c r="H5317" t="s">
        <v>1189</v>
      </c>
      <c r="I5317">
        <v>2887.06</v>
      </c>
      <c r="J5317">
        <v>9</v>
      </c>
      <c r="K5317">
        <v>180.44</v>
      </c>
    </row>
    <row r="5318" spans="1:11" ht="16.5" x14ac:dyDescent="0.3">
      <c r="A5318" s="1">
        <v>42603</v>
      </c>
      <c r="B5318" s="5">
        <f>YEAR(Table1[[#This Row],[Order Date]])</f>
        <v>2016</v>
      </c>
      <c r="C5318" s="5">
        <f>MONTH(Table1[[#This Row],[Order Date]])</f>
        <v>8</v>
      </c>
      <c r="D5318" t="s">
        <v>2537</v>
      </c>
      <c r="E5318" t="s">
        <v>27</v>
      </c>
      <c r="F5318" t="s">
        <v>11</v>
      </c>
      <c r="G5318" t="s">
        <v>12</v>
      </c>
      <c r="H5318" t="s">
        <v>1944</v>
      </c>
      <c r="I5318">
        <v>12.96</v>
      </c>
      <c r="J5318">
        <v>2</v>
      </c>
      <c r="K5318">
        <v>6.22</v>
      </c>
    </row>
    <row r="5319" spans="1:11" ht="16.5" x14ac:dyDescent="0.3">
      <c r="A5319" s="1">
        <v>42603</v>
      </c>
      <c r="B5319" s="5">
        <f>YEAR(Table1[[#This Row],[Order Date]])</f>
        <v>2016</v>
      </c>
      <c r="C5319" s="5">
        <f>MONTH(Table1[[#This Row],[Order Date]])</f>
        <v>8</v>
      </c>
      <c r="D5319" t="s">
        <v>2537</v>
      </c>
      <c r="E5319" t="s">
        <v>27</v>
      </c>
      <c r="F5319" t="s">
        <v>11</v>
      </c>
      <c r="G5319" t="s">
        <v>12</v>
      </c>
      <c r="H5319" t="s">
        <v>2098</v>
      </c>
      <c r="I5319">
        <v>47.52</v>
      </c>
      <c r="J5319">
        <v>9</v>
      </c>
      <c r="K5319">
        <v>21.38</v>
      </c>
    </row>
    <row r="5320" spans="1:11" ht="16.5" x14ac:dyDescent="0.3">
      <c r="A5320" s="1">
        <v>42603</v>
      </c>
      <c r="B5320" s="5">
        <f>YEAR(Table1[[#This Row],[Order Date]])</f>
        <v>2016</v>
      </c>
      <c r="C5320" s="5">
        <f>MONTH(Table1[[#This Row],[Order Date]])</f>
        <v>8</v>
      </c>
      <c r="D5320" t="s">
        <v>1489</v>
      </c>
      <c r="E5320" t="s">
        <v>164</v>
      </c>
      <c r="F5320" t="s">
        <v>11</v>
      </c>
      <c r="G5320" t="s">
        <v>20</v>
      </c>
      <c r="H5320" t="s">
        <v>1491</v>
      </c>
      <c r="I5320">
        <v>33.44</v>
      </c>
      <c r="J5320">
        <v>10</v>
      </c>
      <c r="K5320">
        <v>11.7</v>
      </c>
    </row>
    <row r="5321" spans="1:11" ht="16.5" x14ac:dyDescent="0.3">
      <c r="A5321" s="1">
        <v>42603</v>
      </c>
      <c r="B5321" s="5">
        <f>YEAR(Table1[[#This Row],[Order Date]])</f>
        <v>2016</v>
      </c>
      <c r="C5321" s="5">
        <f>MONTH(Table1[[#This Row],[Order Date]])</f>
        <v>8</v>
      </c>
      <c r="D5321" t="s">
        <v>505</v>
      </c>
      <c r="E5321" t="s">
        <v>149</v>
      </c>
      <c r="F5321" t="s">
        <v>34</v>
      </c>
      <c r="G5321" t="s">
        <v>35</v>
      </c>
      <c r="H5321" t="s">
        <v>1379</v>
      </c>
      <c r="I5321">
        <v>573.16999999999996</v>
      </c>
      <c r="J5321">
        <v>7</v>
      </c>
      <c r="K5321">
        <v>63.69</v>
      </c>
    </row>
    <row r="5322" spans="1:11" ht="16.5" x14ac:dyDescent="0.3">
      <c r="A5322" s="1">
        <v>42604</v>
      </c>
      <c r="B5322" s="5">
        <f>YEAR(Table1[[#This Row],[Order Date]])</f>
        <v>2016</v>
      </c>
      <c r="C5322" s="5">
        <f>MONTH(Table1[[#This Row],[Order Date]])</f>
        <v>8</v>
      </c>
      <c r="D5322" t="s">
        <v>1140</v>
      </c>
      <c r="E5322" t="s">
        <v>78</v>
      </c>
      <c r="F5322" t="s">
        <v>11</v>
      </c>
      <c r="G5322" t="s">
        <v>92</v>
      </c>
      <c r="H5322" t="s">
        <v>2067</v>
      </c>
      <c r="I5322">
        <v>113.55</v>
      </c>
      <c r="J5322">
        <v>2</v>
      </c>
      <c r="K5322">
        <v>8.52</v>
      </c>
    </row>
    <row r="5323" spans="1:11" ht="16.5" x14ac:dyDescent="0.3">
      <c r="A5323" s="1">
        <v>42604</v>
      </c>
      <c r="B5323" s="5">
        <f>YEAR(Table1[[#This Row],[Order Date]])</f>
        <v>2016</v>
      </c>
      <c r="C5323" s="5">
        <f>MONTH(Table1[[#This Row],[Order Date]])</f>
        <v>8</v>
      </c>
      <c r="D5323" t="s">
        <v>1140</v>
      </c>
      <c r="E5323" t="s">
        <v>78</v>
      </c>
      <c r="F5323" t="s">
        <v>11</v>
      </c>
      <c r="G5323" t="s">
        <v>20</v>
      </c>
      <c r="H5323" t="s">
        <v>166</v>
      </c>
      <c r="I5323">
        <v>3.32</v>
      </c>
      <c r="J5323">
        <v>2</v>
      </c>
      <c r="K5323">
        <v>-2.65</v>
      </c>
    </row>
    <row r="5324" spans="1:11" ht="16.5" x14ac:dyDescent="0.3">
      <c r="A5324" s="1">
        <v>42604</v>
      </c>
      <c r="B5324" s="5">
        <f>YEAR(Table1[[#This Row],[Order Date]])</f>
        <v>2016</v>
      </c>
      <c r="C5324" s="5">
        <f>MONTH(Table1[[#This Row],[Order Date]])</f>
        <v>8</v>
      </c>
      <c r="D5324" t="s">
        <v>1140</v>
      </c>
      <c r="E5324" t="s">
        <v>78</v>
      </c>
      <c r="F5324" t="s">
        <v>11</v>
      </c>
      <c r="G5324" t="s">
        <v>63</v>
      </c>
      <c r="H5324" t="s">
        <v>414</v>
      </c>
      <c r="I5324">
        <v>134.29</v>
      </c>
      <c r="J5324">
        <v>2</v>
      </c>
      <c r="K5324">
        <v>45.32</v>
      </c>
    </row>
    <row r="5325" spans="1:11" ht="16.5" x14ac:dyDescent="0.3">
      <c r="A5325" s="1">
        <v>42604</v>
      </c>
      <c r="B5325" s="5">
        <f>YEAR(Table1[[#This Row],[Order Date]])</f>
        <v>2016</v>
      </c>
      <c r="C5325" s="5">
        <f>MONTH(Table1[[#This Row],[Order Date]])</f>
        <v>8</v>
      </c>
      <c r="D5325" t="s">
        <v>424</v>
      </c>
      <c r="E5325" t="s">
        <v>10</v>
      </c>
      <c r="F5325" t="s">
        <v>11</v>
      </c>
      <c r="G5325" t="s">
        <v>20</v>
      </c>
      <c r="H5325" t="s">
        <v>96</v>
      </c>
      <c r="I5325">
        <v>4.3099999999999996</v>
      </c>
      <c r="J5325">
        <v>2</v>
      </c>
      <c r="K5325">
        <v>-6.9</v>
      </c>
    </row>
    <row r="5326" spans="1:11" ht="16.5" x14ac:dyDescent="0.3">
      <c r="A5326" s="1">
        <v>42604</v>
      </c>
      <c r="B5326" s="5">
        <f>YEAR(Table1[[#This Row],[Order Date]])</f>
        <v>2016</v>
      </c>
      <c r="C5326" s="5">
        <f>MONTH(Table1[[#This Row],[Order Date]])</f>
        <v>8</v>
      </c>
      <c r="D5326" t="s">
        <v>1023</v>
      </c>
      <c r="E5326" t="s">
        <v>91</v>
      </c>
      <c r="F5326" t="s">
        <v>11</v>
      </c>
      <c r="G5326" t="s">
        <v>20</v>
      </c>
      <c r="H5326" t="s">
        <v>1959</v>
      </c>
      <c r="I5326">
        <v>26.35</v>
      </c>
      <c r="J5326">
        <v>8</v>
      </c>
      <c r="K5326">
        <v>-18.45</v>
      </c>
    </row>
    <row r="5327" spans="1:11" ht="16.5" x14ac:dyDescent="0.3">
      <c r="A5327" s="1">
        <v>42604</v>
      </c>
      <c r="B5327" s="5">
        <f>YEAR(Table1[[#This Row],[Order Date]])</f>
        <v>2016</v>
      </c>
      <c r="C5327" s="5">
        <f>MONTH(Table1[[#This Row],[Order Date]])</f>
        <v>8</v>
      </c>
      <c r="D5327" t="s">
        <v>1544</v>
      </c>
      <c r="E5327" t="s">
        <v>164</v>
      </c>
      <c r="F5327" t="s">
        <v>11</v>
      </c>
      <c r="G5327" t="s">
        <v>12</v>
      </c>
      <c r="H5327" t="s">
        <v>2114</v>
      </c>
      <c r="I5327">
        <v>19.440000000000001</v>
      </c>
      <c r="J5327">
        <v>3</v>
      </c>
      <c r="K5327">
        <v>9.33</v>
      </c>
    </row>
    <row r="5328" spans="1:11" ht="16.5" x14ac:dyDescent="0.3">
      <c r="A5328" s="1">
        <v>42604</v>
      </c>
      <c r="B5328" s="5">
        <f>YEAR(Table1[[#This Row],[Order Date]])</f>
        <v>2016</v>
      </c>
      <c r="C5328" s="5">
        <f>MONTH(Table1[[#This Row],[Order Date]])</f>
        <v>8</v>
      </c>
      <c r="D5328" t="s">
        <v>1676</v>
      </c>
      <c r="E5328" t="s">
        <v>278</v>
      </c>
      <c r="F5328" t="s">
        <v>34</v>
      </c>
      <c r="G5328" t="s">
        <v>47</v>
      </c>
      <c r="H5328" t="s">
        <v>1083</v>
      </c>
      <c r="I5328">
        <v>98.33</v>
      </c>
      <c r="J5328">
        <v>3</v>
      </c>
      <c r="K5328">
        <v>9.83</v>
      </c>
    </row>
    <row r="5329" spans="1:11" ht="16.5" x14ac:dyDescent="0.3">
      <c r="A5329" s="1">
        <v>42604</v>
      </c>
      <c r="B5329" s="5">
        <f>YEAR(Table1[[#This Row],[Order Date]])</f>
        <v>2016</v>
      </c>
      <c r="C5329" s="5">
        <f>MONTH(Table1[[#This Row],[Order Date]])</f>
        <v>8</v>
      </c>
      <c r="D5329" t="s">
        <v>671</v>
      </c>
      <c r="E5329" t="s">
        <v>27</v>
      </c>
      <c r="F5329" t="s">
        <v>11</v>
      </c>
      <c r="G5329" t="s">
        <v>24</v>
      </c>
      <c r="H5329" t="s">
        <v>2192</v>
      </c>
      <c r="I5329">
        <v>5.76</v>
      </c>
      <c r="J5329">
        <v>2</v>
      </c>
      <c r="K5329">
        <v>1.67</v>
      </c>
    </row>
    <row r="5330" spans="1:11" ht="16.5" x14ac:dyDescent="0.3">
      <c r="A5330" s="1">
        <v>42605</v>
      </c>
      <c r="B5330" s="5">
        <f>YEAR(Table1[[#This Row],[Order Date]])</f>
        <v>2016</v>
      </c>
      <c r="C5330" s="5">
        <f>MONTH(Table1[[#This Row],[Order Date]])</f>
        <v>8</v>
      </c>
      <c r="D5330" t="s">
        <v>2585</v>
      </c>
      <c r="E5330" t="s">
        <v>10</v>
      </c>
      <c r="F5330" t="s">
        <v>11</v>
      </c>
      <c r="G5330" t="s">
        <v>18</v>
      </c>
      <c r="H5330" t="s">
        <v>19</v>
      </c>
      <c r="I5330">
        <v>727.3</v>
      </c>
      <c r="J5330">
        <v>8</v>
      </c>
      <c r="K5330">
        <v>-172.73</v>
      </c>
    </row>
    <row r="5331" spans="1:11" ht="16.5" x14ac:dyDescent="0.3">
      <c r="A5331" s="1">
        <v>42605</v>
      </c>
      <c r="B5331" s="5">
        <f>YEAR(Table1[[#This Row],[Order Date]])</f>
        <v>2016</v>
      </c>
      <c r="C5331" s="5">
        <f>MONTH(Table1[[#This Row],[Order Date]])</f>
        <v>8</v>
      </c>
      <c r="D5331" t="s">
        <v>2585</v>
      </c>
      <c r="E5331" t="s">
        <v>10</v>
      </c>
      <c r="F5331" t="s">
        <v>34</v>
      </c>
      <c r="G5331" t="s">
        <v>47</v>
      </c>
      <c r="H5331" t="s">
        <v>2015</v>
      </c>
      <c r="I5331">
        <v>22.61</v>
      </c>
      <c r="J5331">
        <v>3</v>
      </c>
      <c r="K5331">
        <v>-10.17</v>
      </c>
    </row>
    <row r="5332" spans="1:11" ht="16.5" x14ac:dyDescent="0.3">
      <c r="A5332" s="1">
        <v>42605</v>
      </c>
      <c r="B5332" s="5">
        <f>YEAR(Table1[[#This Row],[Order Date]])</f>
        <v>2016</v>
      </c>
      <c r="C5332" s="5">
        <f>MONTH(Table1[[#This Row],[Order Date]])</f>
        <v>8</v>
      </c>
      <c r="D5332" t="s">
        <v>2585</v>
      </c>
      <c r="E5332" t="s">
        <v>10</v>
      </c>
      <c r="F5332" t="s">
        <v>39</v>
      </c>
      <c r="G5332" t="s">
        <v>52</v>
      </c>
      <c r="H5332" t="s">
        <v>1032</v>
      </c>
      <c r="I5332">
        <v>666.4</v>
      </c>
      <c r="J5332">
        <v>7</v>
      </c>
      <c r="K5332">
        <v>-33.32</v>
      </c>
    </row>
    <row r="5333" spans="1:11" ht="16.5" x14ac:dyDescent="0.3">
      <c r="A5333" s="1">
        <v>42605</v>
      </c>
      <c r="B5333" s="5">
        <f>YEAR(Table1[[#This Row],[Order Date]])</f>
        <v>2016</v>
      </c>
      <c r="C5333" s="5">
        <f>MONTH(Table1[[#This Row],[Order Date]])</f>
        <v>8</v>
      </c>
      <c r="D5333" t="s">
        <v>902</v>
      </c>
      <c r="E5333" t="s">
        <v>164</v>
      </c>
      <c r="F5333" t="s">
        <v>39</v>
      </c>
      <c r="G5333" t="s">
        <v>302</v>
      </c>
      <c r="H5333" t="s">
        <v>837</v>
      </c>
      <c r="I5333">
        <v>837.6</v>
      </c>
      <c r="J5333">
        <v>3</v>
      </c>
      <c r="K5333">
        <v>62.82</v>
      </c>
    </row>
    <row r="5334" spans="1:11" ht="16.5" x14ac:dyDescent="0.3">
      <c r="A5334" s="1">
        <v>42605</v>
      </c>
      <c r="B5334" s="5">
        <f>YEAR(Table1[[#This Row],[Order Date]])</f>
        <v>2016</v>
      </c>
      <c r="C5334" s="5">
        <f>MONTH(Table1[[#This Row],[Order Date]])</f>
        <v>8</v>
      </c>
      <c r="D5334" t="s">
        <v>902</v>
      </c>
      <c r="E5334" t="s">
        <v>164</v>
      </c>
      <c r="F5334" t="s">
        <v>11</v>
      </c>
      <c r="G5334" t="s">
        <v>63</v>
      </c>
      <c r="H5334" t="s">
        <v>98</v>
      </c>
      <c r="I5334">
        <v>135.9</v>
      </c>
      <c r="J5334">
        <v>5</v>
      </c>
      <c r="K5334">
        <v>63.87</v>
      </c>
    </row>
    <row r="5335" spans="1:11" ht="16.5" x14ac:dyDescent="0.3">
      <c r="A5335" s="1">
        <v>42605</v>
      </c>
      <c r="B5335" s="5">
        <f>YEAR(Table1[[#This Row],[Order Date]])</f>
        <v>2016</v>
      </c>
      <c r="C5335" s="5">
        <f>MONTH(Table1[[#This Row],[Order Date]])</f>
        <v>8</v>
      </c>
      <c r="D5335" t="s">
        <v>902</v>
      </c>
      <c r="E5335" t="s">
        <v>164</v>
      </c>
      <c r="F5335" t="s">
        <v>11</v>
      </c>
      <c r="G5335" t="s">
        <v>12</v>
      </c>
      <c r="H5335" t="s">
        <v>1179</v>
      </c>
      <c r="I5335">
        <v>34.68</v>
      </c>
      <c r="J5335">
        <v>6</v>
      </c>
      <c r="K5335">
        <v>16.989999999999998</v>
      </c>
    </row>
    <row r="5336" spans="1:11" ht="16.5" x14ac:dyDescent="0.3">
      <c r="A5336" s="1">
        <v>42605</v>
      </c>
      <c r="B5336" s="5">
        <f>YEAR(Table1[[#This Row],[Order Date]])</f>
        <v>2016</v>
      </c>
      <c r="C5336" s="5">
        <f>MONTH(Table1[[#This Row],[Order Date]])</f>
        <v>8</v>
      </c>
      <c r="D5336" t="s">
        <v>902</v>
      </c>
      <c r="E5336" t="s">
        <v>164</v>
      </c>
      <c r="F5336" t="s">
        <v>34</v>
      </c>
      <c r="G5336" t="s">
        <v>35</v>
      </c>
      <c r="H5336" t="s">
        <v>1685</v>
      </c>
      <c r="I5336">
        <v>532.70000000000005</v>
      </c>
      <c r="J5336">
        <v>6</v>
      </c>
      <c r="K5336">
        <v>-39.950000000000003</v>
      </c>
    </row>
    <row r="5337" spans="1:11" ht="16.5" x14ac:dyDescent="0.3">
      <c r="A5337" s="1">
        <v>42605</v>
      </c>
      <c r="B5337" s="5">
        <f>YEAR(Table1[[#This Row],[Order Date]])</f>
        <v>2016</v>
      </c>
      <c r="C5337" s="5">
        <f>MONTH(Table1[[#This Row],[Order Date]])</f>
        <v>8</v>
      </c>
      <c r="D5337" t="s">
        <v>902</v>
      </c>
      <c r="E5337" t="s">
        <v>164</v>
      </c>
      <c r="F5337" t="s">
        <v>11</v>
      </c>
      <c r="G5337" t="s">
        <v>92</v>
      </c>
      <c r="H5337" t="s">
        <v>1387</v>
      </c>
      <c r="I5337">
        <v>43.1</v>
      </c>
      <c r="J5337">
        <v>5</v>
      </c>
      <c r="K5337">
        <v>11.21</v>
      </c>
    </row>
    <row r="5338" spans="1:11" ht="16.5" x14ac:dyDescent="0.3">
      <c r="A5338" s="1">
        <v>42605</v>
      </c>
      <c r="B5338" s="5">
        <f>YEAR(Table1[[#This Row],[Order Date]])</f>
        <v>2016</v>
      </c>
      <c r="C5338" s="5">
        <f>MONTH(Table1[[#This Row],[Order Date]])</f>
        <v>8</v>
      </c>
      <c r="D5338" t="s">
        <v>902</v>
      </c>
      <c r="E5338" t="s">
        <v>164</v>
      </c>
      <c r="F5338" t="s">
        <v>11</v>
      </c>
      <c r="G5338" t="s">
        <v>200</v>
      </c>
      <c r="H5338" t="s">
        <v>1841</v>
      </c>
      <c r="I5338">
        <v>15.88</v>
      </c>
      <c r="J5338">
        <v>4</v>
      </c>
      <c r="K5338">
        <v>0.16</v>
      </c>
    </row>
    <row r="5339" spans="1:11" ht="16.5" x14ac:dyDescent="0.3">
      <c r="A5339" s="1">
        <v>42605</v>
      </c>
      <c r="B5339" s="5">
        <f>YEAR(Table1[[#This Row],[Order Date]])</f>
        <v>2016</v>
      </c>
      <c r="C5339" s="5">
        <f>MONTH(Table1[[#This Row],[Order Date]])</f>
        <v>8</v>
      </c>
      <c r="D5339" t="s">
        <v>1161</v>
      </c>
      <c r="E5339" t="s">
        <v>149</v>
      </c>
      <c r="F5339" t="s">
        <v>11</v>
      </c>
      <c r="G5339" t="s">
        <v>24</v>
      </c>
      <c r="H5339" t="s">
        <v>31</v>
      </c>
      <c r="I5339">
        <v>21.3</v>
      </c>
      <c r="J5339">
        <v>5</v>
      </c>
      <c r="K5339">
        <v>8.73</v>
      </c>
    </row>
    <row r="5340" spans="1:11" ht="16.5" x14ac:dyDescent="0.3">
      <c r="A5340" s="1">
        <v>42605</v>
      </c>
      <c r="B5340" s="5">
        <f>YEAR(Table1[[#This Row],[Order Date]])</f>
        <v>2016</v>
      </c>
      <c r="C5340" s="5">
        <f>MONTH(Table1[[#This Row],[Order Date]])</f>
        <v>8</v>
      </c>
      <c r="D5340" t="s">
        <v>1161</v>
      </c>
      <c r="E5340" t="s">
        <v>149</v>
      </c>
      <c r="F5340" t="s">
        <v>11</v>
      </c>
      <c r="G5340" t="s">
        <v>92</v>
      </c>
      <c r="H5340" t="s">
        <v>711</v>
      </c>
      <c r="I5340">
        <v>1040.8</v>
      </c>
      <c r="J5340">
        <v>5</v>
      </c>
      <c r="K5340">
        <v>281.02</v>
      </c>
    </row>
    <row r="5341" spans="1:11" ht="16.5" x14ac:dyDescent="0.3">
      <c r="A5341" s="1">
        <v>42605</v>
      </c>
      <c r="B5341" s="5">
        <f>YEAR(Table1[[#This Row],[Order Date]])</f>
        <v>2016</v>
      </c>
      <c r="C5341" s="5">
        <f>MONTH(Table1[[#This Row],[Order Date]])</f>
        <v>8</v>
      </c>
      <c r="D5341" t="s">
        <v>1161</v>
      </c>
      <c r="E5341" t="s">
        <v>149</v>
      </c>
      <c r="F5341" t="s">
        <v>11</v>
      </c>
      <c r="G5341" t="s">
        <v>24</v>
      </c>
      <c r="H5341" t="s">
        <v>1713</v>
      </c>
      <c r="I5341">
        <v>29.34</v>
      </c>
      <c r="J5341">
        <v>6</v>
      </c>
      <c r="K5341">
        <v>7.92</v>
      </c>
    </row>
    <row r="5342" spans="1:11" ht="16.5" x14ac:dyDescent="0.3">
      <c r="A5342" s="1">
        <v>42605</v>
      </c>
      <c r="B5342" s="5">
        <f>YEAR(Table1[[#This Row],[Order Date]])</f>
        <v>2016</v>
      </c>
      <c r="C5342" s="5">
        <f>MONTH(Table1[[#This Row],[Order Date]])</f>
        <v>8</v>
      </c>
      <c r="D5342" t="s">
        <v>1088</v>
      </c>
      <c r="E5342" t="s">
        <v>157</v>
      </c>
      <c r="F5342" t="s">
        <v>11</v>
      </c>
      <c r="G5342" t="s">
        <v>16</v>
      </c>
      <c r="H5342" t="s">
        <v>1402</v>
      </c>
      <c r="I5342">
        <v>25.2</v>
      </c>
      <c r="J5342">
        <v>4</v>
      </c>
      <c r="K5342">
        <v>11.59</v>
      </c>
    </row>
    <row r="5343" spans="1:11" ht="16.5" x14ac:dyDescent="0.3">
      <c r="A5343" s="1">
        <v>42605</v>
      </c>
      <c r="B5343" s="5">
        <f>YEAR(Table1[[#This Row],[Order Date]])</f>
        <v>2016</v>
      </c>
      <c r="C5343" s="5">
        <f>MONTH(Table1[[#This Row],[Order Date]])</f>
        <v>8</v>
      </c>
      <c r="D5343" t="s">
        <v>1088</v>
      </c>
      <c r="E5343" t="s">
        <v>157</v>
      </c>
      <c r="F5343" t="s">
        <v>11</v>
      </c>
      <c r="G5343" t="s">
        <v>16</v>
      </c>
      <c r="H5343" t="s">
        <v>2586</v>
      </c>
      <c r="I5343">
        <v>37.590000000000003</v>
      </c>
      <c r="J5343">
        <v>3</v>
      </c>
      <c r="K5343">
        <v>17.670000000000002</v>
      </c>
    </row>
    <row r="5344" spans="1:11" ht="16.5" x14ac:dyDescent="0.3">
      <c r="A5344" s="1">
        <v>42605</v>
      </c>
      <c r="B5344" s="5">
        <f>YEAR(Table1[[#This Row],[Order Date]])</f>
        <v>2016</v>
      </c>
      <c r="C5344" s="5">
        <f>MONTH(Table1[[#This Row],[Order Date]])</f>
        <v>8</v>
      </c>
      <c r="D5344" t="s">
        <v>1088</v>
      </c>
      <c r="E5344" t="s">
        <v>157</v>
      </c>
      <c r="F5344" t="s">
        <v>11</v>
      </c>
      <c r="G5344" t="s">
        <v>18</v>
      </c>
      <c r="H5344" t="s">
        <v>1245</v>
      </c>
      <c r="I5344">
        <v>14.97</v>
      </c>
      <c r="J5344">
        <v>1</v>
      </c>
      <c r="K5344">
        <v>4.1900000000000004</v>
      </c>
    </row>
    <row r="5345" spans="1:11" ht="16.5" x14ac:dyDescent="0.3">
      <c r="A5345" s="1">
        <v>42605</v>
      </c>
      <c r="B5345" s="5">
        <f>YEAR(Table1[[#This Row],[Order Date]])</f>
        <v>2016</v>
      </c>
      <c r="C5345" s="5">
        <f>MONTH(Table1[[#This Row],[Order Date]])</f>
        <v>8</v>
      </c>
      <c r="D5345" t="s">
        <v>1088</v>
      </c>
      <c r="E5345" t="s">
        <v>157</v>
      </c>
      <c r="F5345" t="s">
        <v>39</v>
      </c>
      <c r="G5345" t="s">
        <v>52</v>
      </c>
      <c r="H5345" t="s">
        <v>1520</v>
      </c>
      <c r="I5345">
        <v>1.98</v>
      </c>
      <c r="J5345">
        <v>2</v>
      </c>
      <c r="K5345">
        <v>0.89</v>
      </c>
    </row>
    <row r="5346" spans="1:11" ht="16.5" x14ac:dyDescent="0.3">
      <c r="A5346" s="1">
        <v>42608</v>
      </c>
      <c r="B5346" s="5">
        <f>YEAR(Table1[[#This Row],[Order Date]])</f>
        <v>2016</v>
      </c>
      <c r="C5346" s="5">
        <f>MONTH(Table1[[#This Row],[Order Date]])</f>
        <v>8</v>
      </c>
      <c r="D5346" t="s">
        <v>1076</v>
      </c>
      <c r="E5346" t="s">
        <v>27</v>
      </c>
      <c r="F5346" t="s">
        <v>11</v>
      </c>
      <c r="G5346" t="s">
        <v>43</v>
      </c>
      <c r="H5346" t="s">
        <v>2587</v>
      </c>
      <c r="I5346">
        <v>10.23</v>
      </c>
      <c r="J5346">
        <v>3</v>
      </c>
      <c r="K5346">
        <v>4.91</v>
      </c>
    </row>
    <row r="5347" spans="1:11" ht="16.5" x14ac:dyDescent="0.3">
      <c r="A5347" s="1">
        <v>42608</v>
      </c>
      <c r="B5347" s="5">
        <f>YEAR(Table1[[#This Row],[Order Date]])</f>
        <v>2016</v>
      </c>
      <c r="C5347" s="5">
        <f>MONTH(Table1[[#This Row],[Order Date]])</f>
        <v>8</v>
      </c>
      <c r="D5347" t="s">
        <v>1076</v>
      </c>
      <c r="E5347" t="s">
        <v>27</v>
      </c>
      <c r="F5347" t="s">
        <v>11</v>
      </c>
      <c r="G5347" t="s">
        <v>12</v>
      </c>
      <c r="H5347" t="s">
        <v>1605</v>
      </c>
      <c r="I5347">
        <v>154.9</v>
      </c>
      <c r="J5347">
        <v>5</v>
      </c>
      <c r="K5347">
        <v>69.709999999999994</v>
      </c>
    </row>
    <row r="5348" spans="1:11" ht="16.5" x14ac:dyDescent="0.3">
      <c r="A5348" s="1">
        <v>42608</v>
      </c>
      <c r="B5348" s="5">
        <f>YEAR(Table1[[#This Row],[Order Date]])</f>
        <v>2016</v>
      </c>
      <c r="C5348" s="5">
        <f>MONTH(Table1[[#This Row],[Order Date]])</f>
        <v>8</v>
      </c>
      <c r="D5348" t="s">
        <v>212</v>
      </c>
      <c r="E5348" t="s">
        <v>10</v>
      </c>
      <c r="F5348" t="s">
        <v>39</v>
      </c>
      <c r="G5348" t="s">
        <v>52</v>
      </c>
      <c r="H5348" t="s">
        <v>1078</v>
      </c>
      <c r="I5348">
        <v>159.97999999999999</v>
      </c>
      <c r="J5348">
        <v>2</v>
      </c>
      <c r="K5348">
        <v>44</v>
      </c>
    </row>
    <row r="5349" spans="1:11" ht="16.5" x14ac:dyDescent="0.3">
      <c r="A5349" s="1">
        <v>42608</v>
      </c>
      <c r="B5349" s="5">
        <f>YEAR(Table1[[#This Row],[Order Date]])</f>
        <v>2016</v>
      </c>
      <c r="C5349" s="5">
        <f>MONTH(Table1[[#This Row],[Order Date]])</f>
        <v>8</v>
      </c>
      <c r="D5349" t="s">
        <v>212</v>
      </c>
      <c r="E5349" t="s">
        <v>10</v>
      </c>
      <c r="F5349" t="s">
        <v>34</v>
      </c>
      <c r="G5349" t="s">
        <v>35</v>
      </c>
      <c r="H5349" t="s">
        <v>948</v>
      </c>
      <c r="I5349">
        <v>1024.72</v>
      </c>
      <c r="J5349">
        <v>6</v>
      </c>
      <c r="K5349">
        <v>-29.28</v>
      </c>
    </row>
    <row r="5350" spans="1:11" ht="16.5" x14ac:dyDescent="0.3">
      <c r="A5350" s="1">
        <v>42608</v>
      </c>
      <c r="B5350" s="5">
        <f>YEAR(Table1[[#This Row],[Order Date]])</f>
        <v>2016</v>
      </c>
      <c r="C5350" s="5">
        <f>MONTH(Table1[[#This Row],[Order Date]])</f>
        <v>8</v>
      </c>
      <c r="D5350" t="s">
        <v>978</v>
      </c>
      <c r="E5350" t="s">
        <v>164</v>
      </c>
      <c r="F5350" t="s">
        <v>11</v>
      </c>
      <c r="G5350" t="s">
        <v>12</v>
      </c>
      <c r="H5350" t="s">
        <v>1157</v>
      </c>
      <c r="I5350">
        <v>6.48</v>
      </c>
      <c r="J5350">
        <v>1</v>
      </c>
      <c r="K5350">
        <v>3.11</v>
      </c>
    </row>
    <row r="5351" spans="1:11" ht="16.5" x14ac:dyDescent="0.3">
      <c r="A5351" s="1">
        <v>42608</v>
      </c>
      <c r="B5351" s="5">
        <f>YEAR(Table1[[#This Row],[Order Date]])</f>
        <v>2016</v>
      </c>
      <c r="C5351" s="5">
        <f>MONTH(Table1[[#This Row],[Order Date]])</f>
        <v>8</v>
      </c>
      <c r="D5351" t="s">
        <v>1131</v>
      </c>
      <c r="E5351" t="s">
        <v>27</v>
      </c>
      <c r="F5351" t="s">
        <v>34</v>
      </c>
      <c r="G5351" t="s">
        <v>35</v>
      </c>
      <c r="H5351" t="s">
        <v>991</v>
      </c>
      <c r="I5351">
        <v>1603.14</v>
      </c>
      <c r="J5351">
        <v>4</v>
      </c>
      <c r="K5351">
        <v>100.2</v>
      </c>
    </row>
    <row r="5352" spans="1:11" ht="16.5" x14ac:dyDescent="0.3">
      <c r="A5352" s="1">
        <v>42608</v>
      </c>
      <c r="B5352" s="5">
        <f>YEAR(Table1[[#This Row],[Order Date]])</f>
        <v>2016</v>
      </c>
      <c r="C5352" s="5">
        <f>MONTH(Table1[[#This Row],[Order Date]])</f>
        <v>8</v>
      </c>
      <c r="D5352" t="s">
        <v>1359</v>
      </c>
      <c r="E5352" t="s">
        <v>23</v>
      </c>
      <c r="F5352" t="s">
        <v>11</v>
      </c>
      <c r="G5352" t="s">
        <v>24</v>
      </c>
      <c r="H5352" t="s">
        <v>1071</v>
      </c>
      <c r="I5352">
        <v>5.47</v>
      </c>
      <c r="J5352">
        <v>3</v>
      </c>
      <c r="K5352">
        <v>1.64</v>
      </c>
    </row>
    <row r="5353" spans="1:11" ht="16.5" x14ac:dyDescent="0.3">
      <c r="A5353" s="1">
        <v>42608</v>
      </c>
      <c r="B5353" s="5">
        <f>YEAR(Table1[[#This Row],[Order Date]])</f>
        <v>2016</v>
      </c>
      <c r="C5353" s="5">
        <f>MONTH(Table1[[#This Row],[Order Date]])</f>
        <v>8</v>
      </c>
      <c r="D5353" t="s">
        <v>1359</v>
      </c>
      <c r="E5353" t="s">
        <v>23</v>
      </c>
      <c r="F5353" t="s">
        <v>39</v>
      </c>
      <c r="G5353" t="s">
        <v>52</v>
      </c>
      <c r="H5353" t="s">
        <v>1314</v>
      </c>
      <c r="I5353">
        <v>47.98</v>
      </c>
      <c r="J5353">
        <v>2</v>
      </c>
      <c r="K5353">
        <v>13.2</v>
      </c>
    </row>
    <row r="5354" spans="1:11" ht="16.5" x14ac:dyDescent="0.3">
      <c r="A5354" s="1">
        <v>42608</v>
      </c>
      <c r="B5354" s="5">
        <f>YEAR(Table1[[#This Row],[Order Date]])</f>
        <v>2016</v>
      </c>
      <c r="C5354" s="5">
        <f>MONTH(Table1[[#This Row],[Order Date]])</f>
        <v>8</v>
      </c>
      <c r="D5354" t="s">
        <v>1038</v>
      </c>
      <c r="E5354" t="s">
        <v>27</v>
      </c>
      <c r="F5354" t="s">
        <v>11</v>
      </c>
      <c r="G5354" t="s">
        <v>24</v>
      </c>
      <c r="H5354" t="s">
        <v>271</v>
      </c>
      <c r="I5354">
        <v>8.26</v>
      </c>
      <c r="J5354">
        <v>2</v>
      </c>
      <c r="K5354">
        <v>3.8</v>
      </c>
    </row>
    <row r="5355" spans="1:11" ht="16.5" x14ac:dyDescent="0.3">
      <c r="A5355" s="1">
        <v>42608</v>
      </c>
      <c r="B5355" s="5">
        <f>YEAR(Table1[[#This Row],[Order Date]])</f>
        <v>2016</v>
      </c>
      <c r="C5355" s="5">
        <f>MONTH(Table1[[#This Row],[Order Date]])</f>
        <v>8</v>
      </c>
      <c r="D5355" t="s">
        <v>2265</v>
      </c>
      <c r="E5355" t="s">
        <v>149</v>
      </c>
      <c r="F5355" t="s">
        <v>39</v>
      </c>
      <c r="G5355" t="s">
        <v>40</v>
      </c>
      <c r="H5355" t="s">
        <v>2588</v>
      </c>
      <c r="I5355">
        <v>33</v>
      </c>
      <c r="J5355">
        <v>6</v>
      </c>
      <c r="K5355">
        <v>8.25</v>
      </c>
    </row>
    <row r="5356" spans="1:11" ht="16.5" x14ac:dyDescent="0.3">
      <c r="A5356" s="1">
        <v>42608</v>
      </c>
      <c r="B5356" s="5">
        <f>YEAR(Table1[[#This Row],[Order Date]])</f>
        <v>2016</v>
      </c>
      <c r="C5356" s="5">
        <f>MONTH(Table1[[#This Row],[Order Date]])</f>
        <v>8</v>
      </c>
      <c r="D5356" t="s">
        <v>2265</v>
      </c>
      <c r="E5356" t="s">
        <v>149</v>
      </c>
      <c r="F5356" t="s">
        <v>39</v>
      </c>
      <c r="G5356" t="s">
        <v>52</v>
      </c>
      <c r="H5356" t="s">
        <v>668</v>
      </c>
      <c r="I5356">
        <v>249.95</v>
      </c>
      <c r="J5356">
        <v>5</v>
      </c>
      <c r="K5356">
        <v>87.48</v>
      </c>
    </row>
    <row r="5357" spans="1:11" ht="16.5" x14ac:dyDescent="0.3">
      <c r="A5357" s="1">
        <v>42608</v>
      </c>
      <c r="B5357" s="5">
        <f>YEAR(Table1[[#This Row],[Order Date]])</f>
        <v>2016</v>
      </c>
      <c r="C5357" s="5">
        <f>MONTH(Table1[[#This Row],[Order Date]])</f>
        <v>8</v>
      </c>
      <c r="D5357" t="s">
        <v>957</v>
      </c>
      <c r="E5357" t="s">
        <v>157</v>
      </c>
      <c r="F5357" t="s">
        <v>39</v>
      </c>
      <c r="G5357" t="s">
        <v>52</v>
      </c>
      <c r="H5357" t="s">
        <v>1022</v>
      </c>
      <c r="I5357">
        <v>47.97</v>
      </c>
      <c r="J5357">
        <v>3</v>
      </c>
      <c r="K5357">
        <v>14.87</v>
      </c>
    </row>
    <row r="5358" spans="1:11" ht="16.5" x14ac:dyDescent="0.3">
      <c r="A5358" s="1">
        <v>42608</v>
      </c>
      <c r="B5358" s="5">
        <f>YEAR(Table1[[#This Row],[Order Date]])</f>
        <v>2016</v>
      </c>
      <c r="C5358" s="5">
        <f>MONTH(Table1[[#This Row],[Order Date]])</f>
        <v>8</v>
      </c>
      <c r="D5358" t="s">
        <v>612</v>
      </c>
      <c r="E5358" t="s">
        <v>110</v>
      </c>
      <c r="F5358" t="s">
        <v>11</v>
      </c>
      <c r="G5358" t="s">
        <v>12</v>
      </c>
      <c r="H5358" t="s">
        <v>2417</v>
      </c>
      <c r="I5358">
        <v>11.56</v>
      </c>
      <c r="J5358">
        <v>2</v>
      </c>
      <c r="K5358">
        <v>5.66</v>
      </c>
    </row>
    <row r="5359" spans="1:11" ht="16.5" x14ac:dyDescent="0.3">
      <c r="A5359" s="1">
        <v>42608</v>
      </c>
      <c r="B5359" s="5">
        <f>YEAR(Table1[[#This Row],[Order Date]])</f>
        <v>2016</v>
      </c>
      <c r="C5359" s="5">
        <f>MONTH(Table1[[#This Row],[Order Date]])</f>
        <v>8</v>
      </c>
      <c r="D5359" t="s">
        <v>612</v>
      </c>
      <c r="E5359" t="s">
        <v>110</v>
      </c>
      <c r="F5359" t="s">
        <v>39</v>
      </c>
      <c r="G5359" t="s">
        <v>40</v>
      </c>
      <c r="H5359" t="s">
        <v>1708</v>
      </c>
      <c r="I5359">
        <v>209.97</v>
      </c>
      <c r="J5359">
        <v>3</v>
      </c>
      <c r="K5359">
        <v>58.79</v>
      </c>
    </row>
    <row r="5360" spans="1:11" ht="16.5" x14ac:dyDescent="0.3">
      <c r="A5360" s="1">
        <v>42608</v>
      </c>
      <c r="B5360" s="5">
        <f>YEAR(Table1[[#This Row],[Order Date]])</f>
        <v>2016</v>
      </c>
      <c r="C5360" s="5">
        <f>MONTH(Table1[[#This Row],[Order Date]])</f>
        <v>8</v>
      </c>
      <c r="D5360" t="s">
        <v>612</v>
      </c>
      <c r="E5360" t="s">
        <v>110</v>
      </c>
      <c r="F5360" t="s">
        <v>34</v>
      </c>
      <c r="G5360" t="s">
        <v>145</v>
      </c>
      <c r="H5360" t="s">
        <v>874</v>
      </c>
      <c r="I5360">
        <v>447.84</v>
      </c>
      <c r="J5360">
        <v>4</v>
      </c>
      <c r="K5360">
        <v>98.52</v>
      </c>
    </row>
    <row r="5361" spans="1:11" ht="16.5" x14ac:dyDescent="0.3">
      <c r="A5361" s="1">
        <v>42608</v>
      </c>
      <c r="B5361" s="5">
        <f>YEAR(Table1[[#This Row],[Order Date]])</f>
        <v>2016</v>
      </c>
      <c r="C5361" s="5">
        <f>MONTH(Table1[[#This Row],[Order Date]])</f>
        <v>8</v>
      </c>
      <c r="D5361" t="s">
        <v>612</v>
      </c>
      <c r="E5361" t="s">
        <v>110</v>
      </c>
      <c r="F5361" t="s">
        <v>39</v>
      </c>
      <c r="G5361" t="s">
        <v>52</v>
      </c>
      <c r="H5361" t="s">
        <v>905</v>
      </c>
      <c r="I5361">
        <v>479.97</v>
      </c>
      <c r="J5361">
        <v>3</v>
      </c>
      <c r="K5361">
        <v>163.19</v>
      </c>
    </row>
    <row r="5362" spans="1:11" ht="16.5" x14ac:dyDescent="0.3">
      <c r="A5362" s="1">
        <v>42608</v>
      </c>
      <c r="B5362" s="5">
        <f>YEAR(Table1[[#This Row],[Order Date]])</f>
        <v>2016</v>
      </c>
      <c r="C5362" s="5">
        <f>MONTH(Table1[[#This Row],[Order Date]])</f>
        <v>8</v>
      </c>
      <c r="D5362" t="s">
        <v>612</v>
      </c>
      <c r="E5362" t="s">
        <v>110</v>
      </c>
      <c r="F5362" t="s">
        <v>11</v>
      </c>
      <c r="G5362" t="s">
        <v>24</v>
      </c>
      <c r="H5362" t="s">
        <v>632</v>
      </c>
      <c r="I5362">
        <v>8.64</v>
      </c>
      <c r="J5362">
        <v>3</v>
      </c>
      <c r="K5362">
        <v>2.5099999999999998</v>
      </c>
    </row>
    <row r="5363" spans="1:11" ht="16.5" x14ac:dyDescent="0.3">
      <c r="A5363" s="1">
        <v>42608</v>
      </c>
      <c r="B5363" s="5">
        <f>YEAR(Table1[[#This Row],[Order Date]])</f>
        <v>2016</v>
      </c>
      <c r="C5363" s="5">
        <f>MONTH(Table1[[#This Row],[Order Date]])</f>
        <v>8</v>
      </c>
      <c r="D5363" t="s">
        <v>109</v>
      </c>
      <c r="E5363" t="s">
        <v>30</v>
      </c>
      <c r="F5363" t="s">
        <v>34</v>
      </c>
      <c r="G5363" t="s">
        <v>47</v>
      </c>
      <c r="H5363" t="s">
        <v>678</v>
      </c>
      <c r="I5363">
        <v>186.54</v>
      </c>
      <c r="J5363">
        <v>3</v>
      </c>
      <c r="K5363">
        <v>41.04</v>
      </c>
    </row>
    <row r="5364" spans="1:11" ht="16.5" x14ac:dyDescent="0.3">
      <c r="A5364" s="1">
        <v>42608</v>
      </c>
      <c r="B5364" s="5">
        <f>YEAR(Table1[[#This Row],[Order Date]])</f>
        <v>2016</v>
      </c>
      <c r="C5364" s="5">
        <f>MONTH(Table1[[#This Row],[Order Date]])</f>
        <v>8</v>
      </c>
      <c r="D5364" t="s">
        <v>2242</v>
      </c>
      <c r="E5364" t="s">
        <v>149</v>
      </c>
      <c r="F5364" t="s">
        <v>11</v>
      </c>
      <c r="G5364" t="s">
        <v>20</v>
      </c>
      <c r="H5364" t="s">
        <v>2218</v>
      </c>
      <c r="I5364">
        <v>146.69</v>
      </c>
      <c r="J5364">
        <v>8</v>
      </c>
      <c r="K5364">
        <v>45.84</v>
      </c>
    </row>
    <row r="5365" spans="1:11" ht="16.5" x14ac:dyDescent="0.3">
      <c r="A5365" s="1">
        <v>42608</v>
      </c>
      <c r="B5365" s="5">
        <f>YEAR(Table1[[#This Row],[Order Date]])</f>
        <v>2016</v>
      </c>
      <c r="C5365" s="5">
        <f>MONTH(Table1[[#This Row],[Order Date]])</f>
        <v>8</v>
      </c>
      <c r="D5365" t="s">
        <v>2064</v>
      </c>
      <c r="E5365" t="s">
        <v>123</v>
      </c>
      <c r="F5365" t="s">
        <v>11</v>
      </c>
      <c r="G5365" t="s">
        <v>12</v>
      </c>
      <c r="H5365" t="s">
        <v>713</v>
      </c>
      <c r="I5365">
        <v>31.01</v>
      </c>
      <c r="J5365">
        <v>1</v>
      </c>
      <c r="K5365">
        <v>11.24</v>
      </c>
    </row>
    <row r="5366" spans="1:11" ht="16.5" x14ac:dyDescent="0.3">
      <c r="A5366" s="1">
        <v>42609</v>
      </c>
      <c r="B5366" s="5">
        <f>YEAR(Table1[[#This Row],[Order Date]])</f>
        <v>2016</v>
      </c>
      <c r="C5366" s="5">
        <f>MONTH(Table1[[#This Row],[Order Date]])</f>
        <v>8</v>
      </c>
      <c r="D5366" t="s">
        <v>1785</v>
      </c>
      <c r="E5366" t="s">
        <v>10</v>
      </c>
      <c r="F5366" t="s">
        <v>11</v>
      </c>
      <c r="G5366" t="s">
        <v>200</v>
      </c>
      <c r="H5366" t="s">
        <v>472</v>
      </c>
      <c r="I5366">
        <v>51.52</v>
      </c>
      <c r="J5366">
        <v>5</v>
      </c>
      <c r="K5366">
        <v>-10.95</v>
      </c>
    </row>
    <row r="5367" spans="1:11" ht="16.5" x14ac:dyDescent="0.3">
      <c r="A5367" s="1">
        <v>42609</v>
      </c>
      <c r="B5367" s="5">
        <f>YEAR(Table1[[#This Row],[Order Date]])</f>
        <v>2016</v>
      </c>
      <c r="C5367" s="5">
        <f>MONTH(Table1[[#This Row],[Order Date]])</f>
        <v>8</v>
      </c>
      <c r="D5367" t="s">
        <v>1785</v>
      </c>
      <c r="E5367" t="s">
        <v>10</v>
      </c>
      <c r="F5367" t="s">
        <v>11</v>
      </c>
      <c r="G5367" t="s">
        <v>12</v>
      </c>
      <c r="H5367" t="s">
        <v>1987</v>
      </c>
      <c r="I5367">
        <v>3.53</v>
      </c>
      <c r="J5367">
        <v>1</v>
      </c>
      <c r="K5367">
        <v>1.1499999999999999</v>
      </c>
    </row>
    <row r="5368" spans="1:11" ht="16.5" x14ac:dyDescent="0.3">
      <c r="A5368" s="1">
        <v>42609</v>
      </c>
      <c r="B5368" s="5">
        <f>YEAR(Table1[[#This Row],[Order Date]])</f>
        <v>2016</v>
      </c>
      <c r="C5368" s="5">
        <f>MONTH(Table1[[#This Row],[Order Date]])</f>
        <v>8</v>
      </c>
      <c r="D5368" t="s">
        <v>1785</v>
      </c>
      <c r="E5368" t="s">
        <v>10</v>
      </c>
      <c r="F5368" t="s">
        <v>11</v>
      </c>
      <c r="G5368" t="s">
        <v>12</v>
      </c>
      <c r="H5368" t="s">
        <v>2295</v>
      </c>
      <c r="I5368">
        <v>4.62</v>
      </c>
      <c r="J5368">
        <v>1</v>
      </c>
      <c r="K5368">
        <v>1.68</v>
      </c>
    </row>
    <row r="5369" spans="1:11" ht="16.5" x14ac:dyDescent="0.3">
      <c r="A5369" s="1">
        <v>42609</v>
      </c>
      <c r="B5369" s="5">
        <f>YEAR(Table1[[#This Row],[Order Date]])</f>
        <v>2016</v>
      </c>
      <c r="C5369" s="5">
        <f>MONTH(Table1[[#This Row],[Order Date]])</f>
        <v>8</v>
      </c>
      <c r="D5369" t="s">
        <v>1785</v>
      </c>
      <c r="E5369" t="s">
        <v>10</v>
      </c>
      <c r="F5369" t="s">
        <v>11</v>
      </c>
      <c r="G5369" t="s">
        <v>200</v>
      </c>
      <c r="H5369" t="s">
        <v>2054</v>
      </c>
      <c r="I5369">
        <v>55.17</v>
      </c>
      <c r="J5369">
        <v>4</v>
      </c>
      <c r="K5369">
        <v>6.21</v>
      </c>
    </row>
    <row r="5370" spans="1:11" ht="16.5" x14ac:dyDescent="0.3">
      <c r="A5370" s="1">
        <v>42609</v>
      </c>
      <c r="B5370" s="5">
        <f>YEAR(Table1[[#This Row],[Order Date]])</f>
        <v>2016</v>
      </c>
      <c r="C5370" s="5">
        <f>MONTH(Table1[[#This Row],[Order Date]])</f>
        <v>8</v>
      </c>
      <c r="D5370" t="s">
        <v>2550</v>
      </c>
      <c r="E5370" t="s">
        <v>434</v>
      </c>
      <c r="F5370" t="s">
        <v>11</v>
      </c>
      <c r="G5370" t="s">
        <v>12</v>
      </c>
      <c r="H5370" t="s">
        <v>360</v>
      </c>
      <c r="I5370">
        <v>122.97</v>
      </c>
      <c r="J5370">
        <v>3</v>
      </c>
      <c r="K5370">
        <v>60.26</v>
      </c>
    </row>
    <row r="5371" spans="1:11" ht="16.5" x14ac:dyDescent="0.3">
      <c r="A5371" s="1">
        <v>42609</v>
      </c>
      <c r="B5371" s="5">
        <f>YEAR(Table1[[#This Row],[Order Date]])</f>
        <v>2016</v>
      </c>
      <c r="C5371" s="5">
        <f>MONTH(Table1[[#This Row],[Order Date]])</f>
        <v>8</v>
      </c>
      <c r="D5371" t="s">
        <v>2550</v>
      </c>
      <c r="E5371" t="s">
        <v>434</v>
      </c>
      <c r="F5371" t="s">
        <v>34</v>
      </c>
      <c r="G5371" t="s">
        <v>145</v>
      </c>
      <c r="H5371" t="s">
        <v>1075</v>
      </c>
      <c r="I5371">
        <v>244.62</v>
      </c>
      <c r="J5371">
        <v>1</v>
      </c>
      <c r="K5371">
        <v>20.97</v>
      </c>
    </row>
    <row r="5372" spans="1:11" ht="16.5" x14ac:dyDescent="0.3">
      <c r="A5372" s="1">
        <v>42609</v>
      </c>
      <c r="B5372" s="5">
        <f>YEAR(Table1[[#This Row],[Order Date]])</f>
        <v>2016</v>
      </c>
      <c r="C5372" s="5">
        <f>MONTH(Table1[[#This Row],[Order Date]])</f>
        <v>8</v>
      </c>
      <c r="D5372" t="s">
        <v>2550</v>
      </c>
      <c r="E5372" t="s">
        <v>434</v>
      </c>
      <c r="F5372" t="s">
        <v>39</v>
      </c>
      <c r="G5372" t="s">
        <v>40</v>
      </c>
      <c r="H5372" t="s">
        <v>1988</v>
      </c>
      <c r="I5372">
        <v>59.97</v>
      </c>
      <c r="J5372">
        <v>3</v>
      </c>
      <c r="K5372">
        <v>28.79</v>
      </c>
    </row>
    <row r="5373" spans="1:11" ht="16.5" x14ac:dyDescent="0.3">
      <c r="A5373" s="1">
        <v>42609</v>
      </c>
      <c r="B5373" s="5">
        <f>YEAR(Table1[[#This Row],[Order Date]])</f>
        <v>2016</v>
      </c>
      <c r="C5373" s="5">
        <f>MONTH(Table1[[#This Row],[Order Date]])</f>
        <v>8</v>
      </c>
      <c r="D5373" t="s">
        <v>2550</v>
      </c>
      <c r="E5373" t="s">
        <v>434</v>
      </c>
      <c r="F5373" t="s">
        <v>11</v>
      </c>
      <c r="G5373" t="s">
        <v>12</v>
      </c>
      <c r="H5373" t="s">
        <v>2499</v>
      </c>
      <c r="I5373">
        <v>81.540000000000006</v>
      </c>
      <c r="J5373">
        <v>9</v>
      </c>
      <c r="K5373">
        <v>36.69</v>
      </c>
    </row>
    <row r="5374" spans="1:11" ht="16.5" x14ac:dyDescent="0.3">
      <c r="A5374" s="1">
        <v>42609</v>
      </c>
      <c r="B5374" s="5">
        <f>YEAR(Table1[[#This Row],[Order Date]])</f>
        <v>2016</v>
      </c>
      <c r="C5374" s="5">
        <f>MONTH(Table1[[#This Row],[Order Date]])</f>
        <v>8</v>
      </c>
      <c r="D5374" t="s">
        <v>2550</v>
      </c>
      <c r="E5374" t="s">
        <v>434</v>
      </c>
      <c r="F5374" t="s">
        <v>11</v>
      </c>
      <c r="G5374" t="s">
        <v>43</v>
      </c>
      <c r="H5374" t="s">
        <v>160</v>
      </c>
      <c r="I5374">
        <v>11.68</v>
      </c>
      <c r="J5374">
        <v>4</v>
      </c>
      <c r="K5374">
        <v>5.26</v>
      </c>
    </row>
    <row r="5375" spans="1:11" ht="16.5" x14ac:dyDescent="0.3">
      <c r="A5375" s="1">
        <v>42609</v>
      </c>
      <c r="B5375" s="5">
        <f>YEAR(Table1[[#This Row],[Order Date]])</f>
        <v>2016</v>
      </c>
      <c r="C5375" s="5">
        <f>MONTH(Table1[[#This Row],[Order Date]])</f>
        <v>8</v>
      </c>
      <c r="D5375" t="s">
        <v>2550</v>
      </c>
      <c r="E5375" t="s">
        <v>434</v>
      </c>
      <c r="F5375" t="s">
        <v>11</v>
      </c>
      <c r="G5375" t="s">
        <v>20</v>
      </c>
      <c r="H5375" t="s">
        <v>886</v>
      </c>
      <c r="I5375">
        <v>29</v>
      </c>
      <c r="J5375">
        <v>5</v>
      </c>
      <c r="K5375">
        <v>13.92</v>
      </c>
    </row>
    <row r="5376" spans="1:11" ht="16.5" x14ac:dyDescent="0.3">
      <c r="A5376" s="1">
        <v>42609</v>
      </c>
      <c r="B5376" s="5">
        <f>YEAR(Table1[[#This Row],[Order Date]])</f>
        <v>2016</v>
      </c>
      <c r="C5376" s="5">
        <f>MONTH(Table1[[#This Row],[Order Date]])</f>
        <v>8</v>
      </c>
      <c r="D5376" t="s">
        <v>2435</v>
      </c>
      <c r="E5376" t="s">
        <v>10</v>
      </c>
      <c r="F5376" t="s">
        <v>11</v>
      </c>
      <c r="G5376" t="s">
        <v>18</v>
      </c>
      <c r="H5376" t="s">
        <v>2335</v>
      </c>
      <c r="I5376">
        <v>14.16</v>
      </c>
      <c r="J5376">
        <v>1</v>
      </c>
      <c r="K5376">
        <v>1.06</v>
      </c>
    </row>
    <row r="5377" spans="1:11" ht="16.5" x14ac:dyDescent="0.3">
      <c r="A5377" s="1">
        <v>42609</v>
      </c>
      <c r="B5377" s="5">
        <f>YEAR(Table1[[#This Row],[Order Date]])</f>
        <v>2016</v>
      </c>
      <c r="C5377" s="5">
        <f>MONTH(Table1[[#This Row],[Order Date]])</f>
        <v>8</v>
      </c>
      <c r="D5377" t="s">
        <v>2435</v>
      </c>
      <c r="E5377" t="s">
        <v>10</v>
      </c>
      <c r="F5377" t="s">
        <v>11</v>
      </c>
      <c r="G5377" t="s">
        <v>12</v>
      </c>
      <c r="H5377" t="s">
        <v>647</v>
      </c>
      <c r="I5377">
        <v>79.92</v>
      </c>
      <c r="J5377">
        <v>5</v>
      </c>
      <c r="K5377">
        <v>27.97</v>
      </c>
    </row>
    <row r="5378" spans="1:11" ht="16.5" x14ac:dyDescent="0.3">
      <c r="A5378" s="1">
        <v>42609</v>
      </c>
      <c r="B5378" s="5">
        <f>YEAR(Table1[[#This Row],[Order Date]])</f>
        <v>2016</v>
      </c>
      <c r="C5378" s="5">
        <f>MONTH(Table1[[#This Row],[Order Date]])</f>
        <v>8</v>
      </c>
      <c r="D5378" t="s">
        <v>1741</v>
      </c>
      <c r="E5378" t="s">
        <v>123</v>
      </c>
      <c r="F5378" t="s">
        <v>11</v>
      </c>
      <c r="G5378" t="s">
        <v>16</v>
      </c>
      <c r="H5378" t="s">
        <v>2589</v>
      </c>
      <c r="I5378">
        <v>9.2200000000000006</v>
      </c>
      <c r="J5378">
        <v>4</v>
      </c>
      <c r="K5378">
        <v>3.34</v>
      </c>
    </row>
    <row r="5379" spans="1:11" ht="16.5" x14ac:dyDescent="0.3">
      <c r="A5379" s="1">
        <v>42610</v>
      </c>
      <c r="B5379" s="5">
        <f>YEAR(Table1[[#This Row],[Order Date]])</f>
        <v>2016</v>
      </c>
      <c r="C5379" s="5">
        <f>MONTH(Table1[[#This Row],[Order Date]])</f>
        <v>8</v>
      </c>
      <c r="D5379" t="s">
        <v>1064</v>
      </c>
      <c r="E5379" t="s">
        <v>278</v>
      </c>
      <c r="F5379" t="s">
        <v>11</v>
      </c>
      <c r="G5379" t="s">
        <v>12</v>
      </c>
      <c r="H5379" t="s">
        <v>1353</v>
      </c>
      <c r="I5379">
        <v>15.48</v>
      </c>
      <c r="J5379">
        <v>3</v>
      </c>
      <c r="K5379">
        <v>5.61</v>
      </c>
    </row>
    <row r="5380" spans="1:11" ht="16.5" x14ac:dyDescent="0.3">
      <c r="A5380" s="1">
        <v>42610</v>
      </c>
      <c r="B5380" s="5">
        <f>YEAR(Table1[[#This Row],[Order Date]])</f>
        <v>2016</v>
      </c>
      <c r="C5380" s="5">
        <f>MONTH(Table1[[#This Row],[Order Date]])</f>
        <v>8</v>
      </c>
      <c r="D5380" t="s">
        <v>1064</v>
      </c>
      <c r="E5380" t="s">
        <v>278</v>
      </c>
      <c r="F5380" t="s">
        <v>39</v>
      </c>
      <c r="G5380" t="s">
        <v>40</v>
      </c>
      <c r="H5380" t="s">
        <v>163</v>
      </c>
      <c r="I5380">
        <v>108.58</v>
      </c>
      <c r="J5380">
        <v>3</v>
      </c>
      <c r="K5380">
        <v>8.14</v>
      </c>
    </row>
    <row r="5381" spans="1:11" ht="16.5" x14ac:dyDescent="0.3">
      <c r="A5381" s="1">
        <v>42610</v>
      </c>
      <c r="B5381" s="5">
        <f>YEAR(Table1[[#This Row],[Order Date]])</f>
        <v>2016</v>
      </c>
      <c r="C5381" s="5">
        <f>MONTH(Table1[[#This Row],[Order Date]])</f>
        <v>8</v>
      </c>
      <c r="D5381" t="s">
        <v>2365</v>
      </c>
      <c r="E5381" t="s">
        <v>10</v>
      </c>
      <c r="F5381" t="s">
        <v>11</v>
      </c>
      <c r="G5381" t="s">
        <v>20</v>
      </c>
      <c r="H5381" t="s">
        <v>1225</v>
      </c>
      <c r="I5381">
        <v>13.14</v>
      </c>
      <c r="J5381">
        <v>9</v>
      </c>
      <c r="K5381">
        <v>-21.68</v>
      </c>
    </row>
    <row r="5382" spans="1:11" ht="16.5" x14ac:dyDescent="0.3">
      <c r="A5382" s="1">
        <v>42610</v>
      </c>
      <c r="B5382" s="5">
        <f>YEAR(Table1[[#This Row],[Order Date]])</f>
        <v>2016</v>
      </c>
      <c r="C5382" s="5">
        <f>MONTH(Table1[[#This Row],[Order Date]])</f>
        <v>8</v>
      </c>
      <c r="D5382" t="s">
        <v>2365</v>
      </c>
      <c r="E5382" t="s">
        <v>10</v>
      </c>
      <c r="F5382" t="s">
        <v>11</v>
      </c>
      <c r="G5382" t="s">
        <v>20</v>
      </c>
      <c r="H5382" t="s">
        <v>2487</v>
      </c>
      <c r="I5382">
        <v>10.02</v>
      </c>
      <c r="J5382">
        <v>4</v>
      </c>
      <c r="K5382">
        <v>-16.54</v>
      </c>
    </row>
    <row r="5383" spans="1:11" ht="16.5" x14ac:dyDescent="0.3">
      <c r="A5383" s="1">
        <v>42610</v>
      </c>
      <c r="B5383" s="5">
        <f>YEAR(Table1[[#This Row],[Order Date]])</f>
        <v>2016</v>
      </c>
      <c r="C5383" s="5">
        <f>MONTH(Table1[[#This Row],[Order Date]])</f>
        <v>8</v>
      </c>
      <c r="D5383" t="s">
        <v>2365</v>
      </c>
      <c r="E5383" t="s">
        <v>10</v>
      </c>
      <c r="F5383" t="s">
        <v>34</v>
      </c>
      <c r="G5383" t="s">
        <v>74</v>
      </c>
      <c r="H5383" t="s">
        <v>1706</v>
      </c>
      <c r="I5383">
        <v>156.37</v>
      </c>
      <c r="J5383">
        <v>2</v>
      </c>
      <c r="K5383">
        <v>-52.89</v>
      </c>
    </row>
    <row r="5384" spans="1:11" ht="16.5" x14ac:dyDescent="0.3">
      <c r="A5384" s="1">
        <v>42610</v>
      </c>
      <c r="B5384" s="5">
        <f>YEAR(Table1[[#This Row],[Order Date]])</f>
        <v>2016</v>
      </c>
      <c r="C5384" s="5">
        <f>MONTH(Table1[[#This Row],[Order Date]])</f>
        <v>8</v>
      </c>
      <c r="D5384" t="s">
        <v>1946</v>
      </c>
      <c r="E5384" t="s">
        <v>78</v>
      </c>
      <c r="F5384" t="s">
        <v>11</v>
      </c>
      <c r="G5384" t="s">
        <v>20</v>
      </c>
      <c r="H5384" t="s">
        <v>1210</v>
      </c>
      <c r="I5384">
        <v>18.43</v>
      </c>
      <c r="J5384">
        <v>8</v>
      </c>
      <c r="K5384">
        <v>-12.29</v>
      </c>
    </row>
    <row r="5385" spans="1:11" ht="16.5" x14ac:dyDescent="0.3">
      <c r="A5385" s="1">
        <v>42611</v>
      </c>
      <c r="B5385" s="5">
        <f>YEAR(Table1[[#This Row],[Order Date]])</f>
        <v>2016</v>
      </c>
      <c r="C5385" s="5">
        <f>MONTH(Table1[[#This Row],[Order Date]])</f>
        <v>8</v>
      </c>
      <c r="D5385" t="s">
        <v>301</v>
      </c>
      <c r="E5385" t="s">
        <v>15</v>
      </c>
      <c r="F5385" t="s">
        <v>11</v>
      </c>
      <c r="G5385" t="s">
        <v>12</v>
      </c>
      <c r="H5385" t="s">
        <v>2392</v>
      </c>
      <c r="I5385">
        <v>64.62</v>
      </c>
      <c r="J5385">
        <v>7</v>
      </c>
      <c r="K5385">
        <v>22.62</v>
      </c>
    </row>
    <row r="5386" spans="1:11" ht="16.5" x14ac:dyDescent="0.3">
      <c r="A5386" s="1">
        <v>42611</v>
      </c>
      <c r="B5386" s="5">
        <f>YEAR(Table1[[#This Row],[Order Date]])</f>
        <v>2016</v>
      </c>
      <c r="C5386" s="5">
        <f>MONTH(Table1[[#This Row],[Order Date]])</f>
        <v>8</v>
      </c>
      <c r="D5386" t="s">
        <v>301</v>
      </c>
      <c r="E5386" t="s">
        <v>15</v>
      </c>
      <c r="F5386" t="s">
        <v>39</v>
      </c>
      <c r="G5386" t="s">
        <v>52</v>
      </c>
      <c r="H5386" t="s">
        <v>1086</v>
      </c>
      <c r="I5386">
        <v>95.98</v>
      </c>
      <c r="J5386">
        <v>3</v>
      </c>
      <c r="K5386">
        <v>-10.8</v>
      </c>
    </row>
    <row r="5387" spans="1:11" ht="16.5" x14ac:dyDescent="0.3">
      <c r="A5387" s="1">
        <v>42611</v>
      </c>
      <c r="B5387" s="5">
        <f>YEAR(Table1[[#This Row],[Order Date]])</f>
        <v>2016</v>
      </c>
      <c r="C5387" s="5">
        <f>MONTH(Table1[[#This Row],[Order Date]])</f>
        <v>8</v>
      </c>
      <c r="D5387" t="s">
        <v>301</v>
      </c>
      <c r="E5387" t="s">
        <v>15</v>
      </c>
      <c r="F5387" t="s">
        <v>11</v>
      </c>
      <c r="G5387" t="s">
        <v>20</v>
      </c>
      <c r="H5387" t="s">
        <v>929</v>
      </c>
      <c r="I5387">
        <v>1.79</v>
      </c>
      <c r="J5387">
        <v>3</v>
      </c>
      <c r="K5387">
        <v>-3.04</v>
      </c>
    </row>
    <row r="5388" spans="1:11" ht="16.5" x14ac:dyDescent="0.3">
      <c r="A5388" s="1">
        <v>42611</v>
      </c>
      <c r="B5388" s="5">
        <f>YEAR(Table1[[#This Row],[Order Date]])</f>
        <v>2016</v>
      </c>
      <c r="C5388" s="5">
        <f>MONTH(Table1[[#This Row],[Order Date]])</f>
        <v>8</v>
      </c>
      <c r="D5388" t="s">
        <v>2253</v>
      </c>
      <c r="E5388" t="s">
        <v>685</v>
      </c>
      <c r="F5388" t="s">
        <v>11</v>
      </c>
      <c r="G5388" t="s">
        <v>200</v>
      </c>
      <c r="H5388" t="s">
        <v>262</v>
      </c>
      <c r="I5388">
        <v>27.93</v>
      </c>
      <c r="J5388">
        <v>3</v>
      </c>
      <c r="K5388">
        <v>8.1</v>
      </c>
    </row>
    <row r="5389" spans="1:11" ht="16.5" x14ac:dyDescent="0.3">
      <c r="A5389" s="1">
        <v>42611</v>
      </c>
      <c r="B5389" s="5">
        <f>YEAR(Table1[[#This Row],[Order Date]])</f>
        <v>2016</v>
      </c>
      <c r="C5389" s="5">
        <f>MONTH(Table1[[#This Row],[Order Date]])</f>
        <v>8</v>
      </c>
      <c r="D5389" t="s">
        <v>2248</v>
      </c>
      <c r="E5389" t="s">
        <v>149</v>
      </c>
      <c r="F5389" t="s">
        <v>39</v>
      </c>
      <c r="G5389" t="s">
        <v>40</v>
      </c>
      <c r="H5389" t="s">
        <v>2588</v>
      </c>
      <c r="I5389">
        <v>22</v>
      </c>
      <c r="J5389">
        <v>4</v>
      </c>
      <c r="K5389">
        <v>5.5</v>
      </c>
    </row>
    <row r="5390" spans="1:11" ht="16.5" x14ac:dyDescent="0.3">
      <c r="A5390" s="1">
        <v>42611</v>
      </c>
      <c r="B5390" s="5">
        <f>YEAR(Table1[[#This Row],[Order Date]])</f>
        <v>2016</v>
      </c>
      <c r="C5390" s="5">
        <f>MONTH(Table1[[#This Row],[Order Date]])</f>
        <v>8</v>
      </c>
      <c r="D5390" t="s">
        <v>583</v>
      </c>
      <c r="E5390" t="s">
        <v>23</v>
      </c>
      <c r="F5390" t="s">
        <v>34</v>
      </c>
      <c r="G5390" t="s">
        <v>145</v>
      </c>
      <c r="H5390" t="s">
        <v>968</v>
      </c>
      <c r="I5390">
        <v>241.92</v>
      </c>
      <c r="J5390">
        <v>4</v>
      </c>
      <c r="K5390">
        <v>-56.45</v>
      </c>
    </row>
    <row r="5391" spans="1:11" ht="16.5" x14ac:dyDescent="0.3">
      <c r="A5391" s="1">
        <v>42611</v>
      </c>
      <c r="B5391" s="5">
        <f>YEAR(Table1[[#This Row],[Order Date]])</f>
        <v>2016</v>
      </c>
      <c r="C5391" s="5">
        <f>MONTH(Table1[[#This Row],[Order Date]])</f>
        <v>8</v>
      </c>
      <c r="D5391" t="s">
        <v>583</v>
      </c>
      <c r="E5391" t="s">
        <v>23</v>
      </c>
      <c r="F5391" t="s">
        <v>34</v>
      </c>
      <c r="G5391" t="s">
        <v>74</v>
      </c>
      <c r="H5391" t="s">
        <v>2421</v>
      </c>
      <c r="I5391">
        <v>163.88</v>
      </c>
      <c r="J5391">
        <v>4</v>
      </c>
      <c r="K5391">
        <v>-81.94</v>
      </c>
    </row>
    <row r="5392" spans="1:11" ht="16.5" x14ac:dyDescent="0.3">
      <c r="A5392" s="1">
        <v>42611</v>
      </c>
      <c r="B5392" s="5">
        <f>YEAR(Table1[[#This Row],[Order Date]])</f>
        <v>2016</v>
      </c>
      <c r="C5392" s="5">
        <f>MONTH(Table1[[#This Row],[Order Date]])</f>
        <v>8</v>
      </c>
      <c r="D5392" t="s">
        <v>583</v>
      </c>
      <c r="E5392" t="s">
        <v>23</v>
      </c>
      <c r="F5392" t="s">
        <v>11</v>
      </c>
      <c r="G5392" t="s">
        <v>20</v>
      </c>
      <c r="H5392" t="s">
        <v>425</v>
      </c>
      <c r="I5392">
        <v>3.49</v>
      </c>
      <c r="J5392">
        <v>2</v>
      </c>
      <c r="K5392">
        <v>-2.79</v>
      </c>
    </row>
    <row r="5393" spans="1:11" ht="16.5" x14ac:dyDescent="0.3">
      <c r="A5393" s="1">
        <v>42611</v>
      </c>
      <c r="B5393" s="5">
        <f>YEAR(Table1[[#This Row],[Order Date]])</f>
        <v>2016</v>
      </c>
      <c r="C5393" s="5">
        <f>MONTH(Table1[[#This Row],[Order Date]])</f>
        <v>8</v>
      </c>
      <c r="D5393" t="s">
        <v>583</v>
      </c>
      <c r="E5393" t="s">
        <v>23</v>
      </c>
      <c r="F5393" t="s">
        <v>11</v>
      </c>
      <c r="G5393" t="s">
        <v>43</v>
      </c>
      <c r="H5393" t="s">
        <v>1307</v>
      </c>
      <c r="I5393">
        <v>10.58</v>
      </c>
      <c r="J5393">
        <v>7</v>
      </c>
      <c r="K5393">
        <v>-2.38</v>
      </c>
    </row>
    <row r="5394" spans="1:11" ht="16.5" x14ac:dyDescent="0.3">
      <c r="A5394" s="1">
        <v>42612</v>
      </c>
      <c r="B5394" s="5">
        <f>YEAR(Table1[[#This Row],[Order Date]])</f>
        <v>2016</v>
      </c>
      <c r="C5394" s="5">
        <f>MONTH(Table1[[#This Row],[Order Date]])</f>
        <v>8</v>
      </c>
      <c r="D5394" t="s">
        <v>1546</v>
      </c>
      <c r="E5394" t="s">
        <v>23</v>
      </c>
      <c r="F5394" t="s">
        <v>39</v>
      </c>
      <c r="G5394" t="s">
        <v>40</v>
      </c>
      <c r="H5394" t="s">
        <v>173</v>
      </c>
      <c r="I5394">
        <v>290.89999999999998</v>
      </c>
      <c r="J5394">
        <v>3</v>
      </c>
      <c r="K5394">
        <v>-67.88</v>
      </c>
    </row>
    <row r="5395" spans="1:11" ht="16.5" x14ac:dyDescent="0.3">
      <c r="A5395" s="1">
        <v>42612</v>
      </c>
      <c r="B5395" s="5">
        <f>YEAR(Table1[[#This Row],[Order Date]])</f>
        <v>2016</v>
      </c>
      <c r="C5395" s="5">
        <f>MONTH(Table1[[#This Row],[Order Date]])</f>
        <v>8</v>
      </c>
      <c r="D5395" t="s">
        <v>1546</v>
      </c>
      <c r="E5395" t="s">
        <v>23</v>
      </c>
      <c r="F5395" t="s">
        <v>11</v>
      </c>
      <c r="G5395" t="s">
        <v>18</v>
      </c>
      <c r="H5395" t="s">
        <v>1360</v>
      </c>
      <c r="I5395">
        <v>54.22</v>
      </c>
      <c r="J5395">
        <v>2</v>
      </c>
      <c r="K5395">
        <v>3.39</v>
      </c>
    </row>
    <row r="5396" spans="1:11" ht="16.5" x14ac:dyDescent="0.3">
      <c r="A5396" s="1">
        <v>42612</v>
      </c>
      <c r="B5396" s="5">
        <f>YEAR(Table1[[#This Row],[Order Date]])</f>
        <v>2016</v>
      </c>
      <c r="C5396" s="5">
        <f>MONTH(Table1[[#This Row],[Order Date]])</f>
        <v>8</v>
      </c>
      <c r="D5396" t="s">
        <v>1546</v>
      </c>
      <c r="E5396" t="s">
        <v>23</v>
      </c>
      <c r="F5396" t="s">
        <v>34</v>
      </c>
      <c r="G5396" t="s">
        <v>35</v>
      </c>
      <c r="H5396" t="s">
        <v>1019</v>
      </c>
      <c r="I5396">
        <v>786.74</v>
      </c>
      <c r="J5396">
        <v>4</v>
      </c>
      <c r="K5396">
        <v>-258.5</v>
      </c>
    </row>
    <row r="5397" spans="1:11" ht="16.5" x14ac:dyDescent="0.3">
      <c r="A5397" s="1">
        <v>42612</v>
      </c>
      <c r="B5397" s="5">
        <f>YEAR(Table1[[#This Row],[Order Date]])</f>
        <v>2016</v>
      </c>
      <c r="C5397" s="5">
        <f>MONTH(Table1[[#This Row],[Order Date]])</f>
        <v>8</v>
      </c>
      <c r="D5397" t="s">
        <v>1546</v>
      </c>
      <c r="E5397" t="s">
        <v>23</v>
      </c>
      <c r="F5397" t="s">
        <v>11</v>
      </c>
      <c r="G5397" t="s">
        <v>16</v>
      </c>
      <c r="H5397" t="s">
        <v>89</v>
      </c>
      <c r="I5397">
        <v>100.24</v>
      </c>
      <c r="J5397">
        <v>10</v>
      </c>
      <c r="K5397">
        <v>33.83</v>
      </c>
    </row>
    <row r="5398" spans="1:11" ht="16.5" x14ac:dyDescent="0.3">
      <c r="A5398" s="1">
        <v>42612</v>
      </c>
      <c r="B5398" s="5">
        <f>YEAR(Table1[[#This Row],[Order Date]])</f>
        <v>2016</v>
      </c>
      <c r="C5398" s="5">
        <f>MONTH(Table1[[#This Row],[Order Date]])</f>
        <v>8</v>
      </c>
      <c r="D5398" t="s">
        <v>1546</v>
      </c>
      <c r="E5398" t="s">
        <v>23</v>
      </c>
      <c r="F5398" t="s">
        <v>11</v>
      </c>
      <c r="G5398" t="s">
        <v>20</v>
      </c>
      <c r="H5398" t="s">
        <v>1029</v>
      </c>
      <c r="I5398">
        <v>37.76</v>
      </c>
      <c r="J5398">
        <v>6</v>
      </c>
      <c r="K5398">
        <v>-27.69</v>
      </c>
    </row>
    <row r="5399" spans="1:11" ht="16.5" x14ac:dyDescent="0.3">
      <c r="A5399" s="1">
        <v>42612</v>
      </c>
      <c r="B5399" s="5">
        <f>YEAR(Table1[[#This Row],[Order Date]])</f>
        <v>2016</v>
      </c>
      <c r="C5399" s="5">
        <f>MONTH(Table1[[#This Row],[Order Date]])</f>
        <v>8</v>
      </c>
      <c r="D5399" t="s">
        <v>376</v>
      </c>
      <c r="E5399" t="s">
        <v>27</v>
      </c>
      <c r="F5399" t="s">
        <v>34</v>
      </c>
      <c r="G5399" t="s">
        <v>47</v>
      </c>
      <c r="H5399" t="s">
        <v>1861</v>
      </c>
      <c r="I5399">
        <v>47.04</v>
      </c>
      <c r="J5399">
        <v>4</v>
      </c>
      <c r="K5399">
        <v>15.99</v>
      </c>
    </row>
    <row r="5400" spans="1:11" ht="16.5" x14ac:dyDescent="0.3">
      <c r="A5400" s="1">
        <v>42612</v>
      </c>
      <c r="B5400" s="5">
        <f>YEAR(Table1[[#This Row],[Order Date]])</f>
        <v>2016</v>
      </c>
      <c r="C5400" s="5">
        <f>MONTH(Table1[[#This Row],[Order Date]])</f>
        <v>8</v>
      </c>
      <c r="D5400" t="s">
        <v>376</v>
      </c>
      <c r="E5400" t="s">
        <v>27</v>
      </c>
      <c r="F5400" t="s">
        <v>39</v>
      </c>
      <c r="G5400" t="s">
        <v>40</v>
      </c>
      <c r="H5400" t="s">
        <v>1878</v>
      </c>
      <c r="I5400">
        <v>339.96</v>
      </c>
      <c r="J5400">
        <v>5</v>
      </c>
      <c r="K5400">
        <v>42.5</v>
      </c>
    </row>
    <row r="5401" spans="1:11" ht="16.5" x14ac:dyDescent="0.3">
      <c r="A5401" s="1">
        <v>42613</v>
      </c>
      <c r="B5401" s="5">
        <f>YEAR(Table1[[#This Row],[Order Date]])</f>
        <v>2016</v>
      </c>
      <c r="C5401" s="5">
        <f>MONTH(Table1[[#This Row],[Order Date]])</f>
        <v>8</v>
      </c>
      <c r="D5401" t="s">
        <v>2021</v>
      </c>
      <c r="E5401" t="s">
        <v>10</v>
      </c>
      <c r="F5401" t="s">
        <v>11</v>
      </c>
      <c r="G5401" t="s">
        <v>18</v>
      </c>
      <c r="H5401" t="s">
        <v>2505</v>
      </c>
      <c r="I5401">
        <v>23.97</v>
      </c>
      <c r="J5401">
        <v>2</v>
      </c>
      <c r="K5401">
        <v>2.4</v>
      </c>
    </row>
    <row r="5402" spans="1:11" ht="16.5" x14ac:dyDescent="0.3">
      <c r="A5402" s="1">
        <v>42614</v>
      </c>
      <c r="B5402" s="5">
        <f>YEAR(Table1[[#This Row],[Order Date]])</f>
        <v>2016</v>
      </c>
      <c r="C5402" s="5">
        <f>MONTH(Table1[[#This Row],[Order Date]])</f>
        <v>9</v>
      </c>
      <c r="D5402" t="s">
        <v>2253</v>
      </c>
      <c r="E5402" t="s">
        <v>149</v>
      </c>
      <c r="F5402" t="s">
        <v>39</v>
      </c>
      <c r="G5402" t="s">
        <v>52</v>
      </c>
      <c r="H5402" t="s">
        <v>1873</v>
      </c>
      <c r="I5402">
        <v>6.79</v>
      </c>
      <c r="J5402">
        <v>1</v>
      </c>
      <c r="K5402">
        <v>2.31</v>
      </c>
    </row>
    <row r="5403" spans="1:11" ht="16.5" x14ac:dyDescent="0.3">
      <c r="A5403" s="1">
        <v>42614</v>
      </c>
      <c r="B5403" s="5">
        <f>YEAR(Table1[[#This Row],[Order Date]])</f>
        <v>2016</v>
      </c>
      <c r="C5403" s="5">
        <f>MONTH(Table1[[#This Row],[Order Date]])</f>
        <v>9</v>
      </c>
      <c r="D5403" t="s">
        <v>2253</v>
      </c>
      <c r="E5403" t="s">
        <v>149</v>
      </c>
      <c r="F5403" t="s">
        <v>11</v>
      </c>
      <c r="G5403" t="s">
        <v>12</v>
      </c>
      <c r="H5403" t="s">
        <v>936</v>
      </c>
      <c r="I5403">
        <v>24.56</v>
      </c>
      <c r="J5403">
        <v>2</v>
      </c>
      <c r="K5403">
        <v>11.54</v>
      </c>
    </row>
    <row r="5404" spans="1:11" ht="16.5" x14ac:dyDescent="0.3">
      <c r="A5404" s="1">
        <v>42614</v>
      </c>
      <c r="B5404" s="5">
        <f>YEAR(Table1[[#This Row],[Order Date]])</f>
        <v>2016</v>
      </c>
      <c r="C5404" s="5">
        <f>MONTH(Table1[[#This Row],[Order Date]])</f>
        <v>9</v>
      </c>
      <c r="D5404" t="s">
        <v>2253</v>
      </c>
      <c r="E5404" t="s">
        <v>149</v>
      </c>
      <c r="F5404" t="s">
        <v>11</v>
      </c>
      <c r="G5404" t="s">
        <v>20</v>
      </c>
      <c r="H5404" t="s">
        <v>970</v>
      </c>
      <c r="I5404">
        <v>3.05</v>
      </c>
      <c r="J5404">
        <v>1</v>
      </c>
      <c r="K5404">
        <v>1.07</v>
      </c>
    </row>
    <row r="5405" spans="1:11" ht="16.5" x14ac:dyDescent="0.3">
      <c r="A5405" s="1">
        <v>42614</v>
      </c>
      <c r="B5405" s="5">
        <f>YEAR(Table1[[#This Row],[Order Date]])</f>
        <v>2016</v>
      </c>
      <c r="C5405" s="5">
        <f>MONTH(Table1[[#This Row],[Order Date]])</f>
        <v>9</v>
      </c>
      <c r="D5405" t="s">
        <v>2253</v>
      </c>
      <c r="E5405" t="s">
        <v>149</v>
      </c>
      <c r="F5405" t="s">
        <v>11</v>
      </c>
      <c r="G5405" t="s">
        <v>12</v>
      </c>
      <c r="H5405" t="s">
        <v>936</v>
      </c>
      <c r="I5405">
        <v>49.12</v>
      </c>
      <c r="J5405">
        <v>4</v>
      </c>
      <c r="K5405">
        <v>23.09</v>
      </c>
    </row>
    <row r="5406" spans="1:11" ht="16.5" x14ac:dyDescent="0.3">
      <c r="A5406" s="1">
        <v>42614</v>
      </c>
      <c r="B5406" s="5">
        <f>YEAR(Table1[[#This Row],[Order Date]])</f>
        <v>2016</v>
      </c>
      <c r="C5406" s="5">
        <f>MONTH(Table1[[#This Row],[Order Date]])</f>
        <v>9</v>
      </c>
      <c r="D5406" t="s">
        <v>2253</v>
      </c>
      <c r="E5406" t="s">
        <v>149</v>
      </c>
      <c r="F5406" t="s">
        <v>11</v>
      </c>
      <c r="G5406" t="s">
        <v>20</v>
      </c>
      <c r="H5406" t="s">
        <v>828</v>
      </c>
      <c r="I5406">
        <v>4355.17</v>
      </c>
      <c r="J5406">
        <v>4</v>
      </c>
      <c r="K5406">
        <v>1415.43</v>
      </c>
    </row>
    <row r="5407" spans="1:11" ht="16.5" x14ac:dyDescent="0.3">
      <c r="A5407" s="1">
        <v>42614</v>
      </c>
      <c r="B5407" s="5">
        <f>YEAR(Table1[[#This Row],[Order Date]])</f>
        <v>2016</v>
      </c>
      <c r="C5407" s="5">
        <f>MONTH(Table1[[#This Row],[Order Date]])</f>
        <v>9</v>
      </c>
      <c r="D5407" t="s">
        <v>2518</v>
      </c>
      <c r="E5407" t="s">
        <v>27</v>
      </c>
      <c r="F5407" t="s">
        <v>11</v>
      </c>
      <c r="G5407" t="s">
        <v>63</v>
      </c>
      <c r="H5407" t="s">
        <v>1481</v>
      </c>
      <c r="I5407">
        <v>21.88</v>
      </c>
      <c r="J5407">
        <v>2</v>
      </c>
      <c r="K5407">
        <v>10.94</v>
      </c>
    </row>
    <row r="5408" spans="1:11" ht="16.5" x14ac:dyDescent="0.3">
      <c r="A5408" s="1">
        <v>42614</v>
      </c>
      <c r="B5408" s="5">
        <f>YEAR(Table1[[#This Row],[Order Date]])</f>
        <v>2016</v>
      </c>
      <c r="C5408" s="5">
        <f>MONTH(Table1[[#This Row],[Order Date]])</f>
        <v>9</v>
      </c>
      <c r="D5408" t="s">
        <v>291</v>
      </c>
      <c r="E5408" t="s">
        <v>23</v>
      </c>
      <c r="F5408" t="s">
        <v>11</v>
      </c>
      <c r="G5408" t="s">
        <v>12</v>
      </c>
      <c r="H5408" t="s">
        <v>2533</v>
      </c>
      <c r="I5408">
        <v>30.48</v>
      </c>
      <c r="J5408">
        <v>6</v>
      </c>
      <c r="K5408">
        <v>9.91</v>
      </c>
    </row>
    <row r="5409" spans="1:11" ht="16.5" x14ac:dyDescent="0.3">
      <c r="A5409" s="1">
        <v>42614</v>
      </c>
      <c r="B5409" s="5">
        <f>YEAR(Table1[[#This Row],[Order Date]])</f>
        <v>2016</v>
      </c>
      <c r="C5409" s="5">
        <f>MONTH(Table1[[#This Row],[Order Date]])</f>
        <v>9</v>
      </c>
      <c r="D5409" t="s">
        <v>291</v>
      </c>
      <c r="E5409" t="s">
        <v>23</v>
      </c>
      <c r="F5409" t="s">
        <v>39</v>
      </c>
      <c r="G5409" t="s">
        <v>40</v>
      </c>
      <c r="H5409" t="s">
        <v>2408</v>
      </c>
      <c r="I5409">
        <v>23.99</v>
      </c>
      <c r="J5409">
        <v>2</v>
      </c>
      <c r="K5409">
        <v>-4.8</v>
      </c>
    </row>
    <row r="5410" spans="1:11" ht="16.5" x14ac:dyDescent="0.3">
      <c r="A5410" s="1">
        <v>42614</v>
      </c>
      <c r="B5410" s="5">
        <f>YEAR(Table1[[#This Row],[Order Date]])</f>
        <v>2016</v>
      </c>
      <c r="C5410" s="5">
        <f>MONTH(Table1[[#This Row],[Order Date]])</f>
        <v>9</v>
      </c>
      <c r="D5410" t="s">
        <v>291</v>
      </c>
      <c r="E5410" t="s">
        <v>23</v>
      </c>
      <c r="F5410" t="s">
        <v>11</v>
      </c>
      <c r="G5410" t="s">
        <v>43</v>
      </c>
      <c r="H5410" t="s">
        <v>160</v>
      </c>
      <c r="I5410">
        <v>16.690000000000001</v>
      </c>
      <c r="J5410">
        <v>7</v>
      </c>
      <c r="K5410">
        <v>5.42</v>
      </c>
    </row>
    <row r="5411" spans="1:11" ht="16.5" x14ac:dyDescent="0.3">
      <c r="A5411" s="1">
        <v>42614</v>
      </c>
      <c r="B5411" s="5">
        <f>YEAR(Table1[[#This Row],[Order Date]])</f>
        <v>2016</v>
      </c>
      <c r="C5411" s="5">
        <f>MONTH(Table1[[#This Row],[Order Date]])</f>
        <v>9</v>
      </c>
      <c r="D5411" t="s">
        <v>635</v>
      </c>
      <c r="E5411" t="s">
        <v>149</v>
      </c>
      <c r="F5411" t="s">
        <v>39</v>
      </c>
      <c r="G5411" t="s">
        <v>52</v>
      </c>
      <c r="H5411" t="s">
        <v>158</v>
      </c>
      <c r="I5411">
        <v>468.9</v>
      </c>
      <c r="J5411">
        <v>6</v>
      </c>
      <c r="K5411">
        <v>206.32</v>
      </c>
    </row>
    <row r="5412" spans="1:11" ht="16.5" x14ac:dyDescent="0.3">
      <c r="A5412" s="1">
        <v>42614</v>
      </c>
      <c r="B5412" s="5">
        <f>YEAR(Table1[[#This Row],[Order Date]])</f>
        <v>2016</v>
      </c>
      <c r="C5412" s="5">
        <f>MONTH(Table1[[#This Row],[Order Date]])</f>
        <v>9</v>
      </c>
      <c r="D5412" t="s">
        <v>635</v>
      </c>
      <c r="E5412" t="s">
        <v>149</v>
      </c>
      <c r="F5412" t="s">
        <v>39</v>
      </c>
      <c r="G5412" t="s">
        <v>52</v>
      </c>
      <c r="H5412" t="s">
        <v>518</v>
      </c>
      <c r="I5412">
        <v>72.48</v>
      </c>
      <c r="J5412">
        <v>2</v>
      </c>
      <c r="K5412">
        <v>30.44</v>
      </c>
    </row>
    <row r="5413" spans="1:11" ht="16.5" x14ac:dyDescent="0.3">
      <c r="A5413" s="1">
        <v>42614</v>
      </c>
      <c r="B5413" s="5">
        <f>YEAR(Table1[[#This Row],[Order Date]])</f>
        <v>2016</v>
      </c>
      <c r="C5413" s="5">
        <f>MONTH(Table1[[#This Row],[Order Date]])</f>
        <v>9</v>
      </c>
      <c r="D5413" t="s">
        <v>635</v>
      </c>
      <c r="E5413" t="s">
        <v>149</v>
      </c>
      <c r="F5413" t="s">
        <v>11</v>
      </c>
      <c r="G5413" t="s">
        <v>200</v>
      </c>
      <c r="H5413" t="s">
        <v>1292</v>
      </c>
      <c r="I5413">
        <v>10.95</v>
      </c>
      <c r="J5413">
        <v>3</v>
      </c>
      <c r="K5413">
        <v>3.29</v>
      </c>
    </row>
    <row r="5414" spans="1:11" ht="16.5" x14ac:dyDescent="0.3">
      <c r="A5414" s="1">
        <v>42614</v>
      </c>
      <c r="B5414" s="5">
        <f>YEAR(Table1[[#This Row],[Order Date]])</f>
        <v>2016</v>
      </c>
      <c r="C5414" s="5">
        <f>MONTH(Table1[[#This Row],[Order Date]])</f>
        <v>9</v>
      </c>
      <c r="D5414" t="s">
        <v>635</v>
      </c>
      <c r="E5414" t="s">
        <v>149</v>
      </c>
      <c r="F5414" t="s">
        <v>34</v>
      </c>
      <c r="G5414" t="s">
        <v>47</v>
      </c>
      <c r="H5414" t="s">
        <v>48</v>
      </c>
      <c r="I5414">
        <v>191.82</v>
      </c>
      <c r="J5414">
        <v>3</v>
      </c>
      <c r="K5414">
        <v>61.38</v>
      </c>
    </row>
    <row r="5415" spans="1:11" ht="16.5" x14ac:dyDescent="0.3">
      <c r="A5415" s="1">
        <v>42614</v>
      </c>
      <c r="B5415" s="5">
        <f>YEAR(Table1[[#This Row],[Order Date]])</f>
        <v>2016</v>
      </c>
      <c r="C5415" s="5">
        <f>MONTH(Table1[[#This Row],[Order Date]])</f>
        <v>9</v>
      </c>
      <c r="D5415" t="s">
        <v>1320</v>
      </c>
      <c r="E5415" t="s">
        <v>110</v>
      </c>
      <c r="F5415" t="s">
        <v>11</v>
      </c>
      <c r="G5415" t="s">
        <v>20</v>
      </c>
      <c r="H5415" t="s">
        <v>189</v>
      </c>
      <c r="I5415">
        <v>24.1</v>
      </c>
      <c r="J5415">
        <v>5</v>
      </c>
      <c r="K5415">
        <v>11.09</v>
      </c>
    </row>
    <row r="5416" spans="1:11" ht="16.5" x14ac:dyDescent="0.3">
      <c r="A5416" s="1">
        <v>42614</v>
      </c>
      <c r="B5416" s="5">
        <f>YEAR(Table1[[#This Row],[Order Date]])</f>
        <v>2016</v>
      </c>
      <c r="C5416" s="5">
        <f>MONTH(Table1[[#This Row],[Order Date]])</f>
        <v>9</v>
      </c>
      <c r="D5416" t="s">
        <v>1320</v>
      </c>
      <c r="E5416" t="s">
        <v>110</v>
      </c>
      <c r="F5416" t="s">
        <v>39</v>
      </c>
      <c r="G5416" t="s">
        <v>40</v>
      </c>
      <c r="H5416" t="s">
        <v>2454</v>
      </c>
      <c r="I5416">
        <v>8.7799999999999994</v>
      </c>
      <c r="J5416">
        <v>1</v>
      </c>
      <c r="K5416">
        <v>2.2799999999999998</v>
      </c>
    </row>
    <row r="5417" spans="1:11" ht="16.5" x14ac:dyDescent="0.3">
      <c r="A5417" s="1">
        <v>42614</v>
      </c>
      <c r="B5417" s="5">
        <f>YEAR(Table1[[#This Row],[Order Date]])</f>
        <v>2016</v>
      </c>
      <c r="C5417" s="5">
        <f>MONTH(Table1[[#This Row],[Order Date]])</f>
        <v>9</v>
      </c>
      <c r="D5417" t="s">
        <v>1320</v>
      </c>
      <c r="E5417" t="s">
        <v>110</v>
      </c>
      <c r="F5417" t="s">
        <v>11</v>
      </c>
      <c r="G5417" t="s">
        <v>92</v>
      </c>
      <c r="H5417" t="s">
        <v>2340</v>
      </c>
      <c r="I5417">
        <v>376.74</v>
      </c>
      <c r="J5417">
        <v>4</v>
      </c>
      <c r="K5417">
        <v>71.16</v>
      </c>
    </row>
    <row r="5418" spans="1:11" ht="16.5" x14ac:dyDescent="0.3">
      <c r="A5418" s="1">
        <v>42614</v>
      </c>
      <c r="B5418" s="5">
        <f>YEAR(Table1[[#This Row],[Order Date]])</f>
        <v>2016</v>
      </c>
      <c r="C5418" s="5">
        <f>MONTH(Table1[[#This Row],[Order Date]])</f>
        <v>9</v>
      </c>
      <c r="D5418" t="s">
        <v>1320</v>
      </c>
      <c r="E5418" t="s">
        <v>110</v>
      </c>
      <c r="F5418" t="s">
        <v>11</v>
      </c>
      <c r="G5418" t="s">
        <v>20</v>
      </c>
      <c r="H5418" t="s">
        <v>222</v>
      </c>
      <c r="I5418">
        <v>29.52</v>
      </c>
      <c r="J5418">
        <v>4</v>
      </c>
      <c r="K5418">
        <v>14.46</v>
      </c>
    </row>
    <row r="5419" spans="1:11" ht="16.5" x14ac:dyDescent="0.3">
      <c r="A5419" s="1">
        <v>42614</v>
      </c>
      <c r="B5419" s="5">
        <f>YEAR(Table1[[#This Row],[Order Date]])</f>
        <v>2016</v>
      </c>
      <c r="C5419" s="5">
        <f>MONTH(Table1[[#This Row],[Order Date]])</f>
        <v>9</v>
      </c>
      <c r="D5419" t="s">
        <v>1320</v>
      </c>
      <c r="E5419" t="s">
        <v>110</v>
      </c>
      <c r="F5419" t="s">
        <v>11</v>
      </c>
      <c r="G5419" t="s">
        <v>24</v>
      </c>
      <c r="H5419" t="s">
        <v>960</v>
      </c>
      <c r="I5419">
        <v>11.96</v>
      </c>
      <c r="J5419">
        <v>2</v>
      </c>
      <c r="K5419">
        <v>2.99</v>
      </c>
    </row>
    <row r="5420" spans="1:11" ht="16.5" x14ac:dyDescent="0.3">
      <c r="A5420" s="1">
        <v>42614</v>
      </c>
      <c r="B5420" s="5">
        <f>YEAR(Table1[[#This Row],[Order Date]])</f>
        <v>2016</v>
      </c>
      <c r="C5420" s="5">
        <f>MONTH(Table1[[#This Row],[Order Date]])</f>
        <v>9</v>
      </c>
      <c r="D5420" t="s">
        <v>1320</v>
      </c>
      <c r="E5420" t="s">
        <v>110</v>
      </c>
      <c r="F5420" t="s">
        <v>11</v>
      </c>
      <c r="G5420" t="s">
        <v>20</v>
      </c>
      <c r="H5420" t="s">
        <v>846</v>
      </c>
      <c r="I5420">
        <v>26.4</v>
      </c>
      <c r="J5420">
        <v>5</v>
      </c>
      <c r="K5420">
        <v>12.67</v>
      </c>
    </row>
    <row r="5421" spans="1:11" ht="16.5" x14ac:dyDescent="0.3">
      <c r="A5421" s="1">
        <v>42614</v>
      </c>
      <c r="B5421" s="5">
        <f>YEAR(Table1[[#This Row],[Order Date]])</f>
        <v>2016</v>
      </c>
      <c r="C5421" s="5">
        <f>MONTH(Table1[[#This Row],[Order Date]])</f>
        <v>9</v>
      </c>
      <c r="D5421" t="s">
        <v>562</v>
      </c>
      <c r="E5421" t="s">
        <v>27</v>
      </c>
      <c r="F5421" t="s">
        <v>11</v>
      </c>
      <c r="G5421" t="s">
        <v>63</v>
      </c>
      <c r="H5421" t="s">
        <v>1091</v>
      </c>
      <c r="I5421">
        <v>12.78</v>
      </c>
      <c r="J5421">
        <v>1</v>
      </c>
      <c r="K5421">
        <v>5.75</v>
      </c>
    </row>
    <row r="5422" spans="1:11" ht="16.5" x14ac:dyDescent="0.3">
      <c r="A5422" s="1">
        <v>42615</v>
      </c>
      <c r="B5422" s="5">
        <f>YEAR(Table1[[#This Row],[Order Date]])</f>
        <v>2016</v>
      </c>
      <c r="C5422" s="5">
        <f>MONTH(Table1[[#This Row],[Order Date]])</f>
        <v>9</v>
      </c>
      <c r="D5422" t="s">
        <v>1598</v>
      </c>
      <c r="E5422" t="s">
        <v>149</v>
      </c>
      <c r="F5422" t="s">
        <v>11</v>
      </c>
      <c r="G5422" t="s">
        <v>24</v>
      </c>
      <c r="H5422" t="s">
        <v>1579</v>
      </c>
      <c r="I5422">
        <v>75.48</v>
      </c>
      <c r="J5422">
        <v>2</v>
      </c>
      <c r="K5422">
        <v>19.62</v>
      </c>
    </row>
    <row r="5423" spans="1:11" ht="16.5" x14ac:dyDescent="0.3">
      <c r="A5423" s="1">
        <v>42615</v>
      </c>
      <c r="B5423" s="5">
        <f>YEAR(Table1[[#This Row],[Order Date]])</f>
        <v>2016</v>
      </c>
      <c r="C5423" s="5">
        <f>MONTH(Table1[[#This Row],[Order Date]])</f>
        <v>9</v>
      </c>
      <c r="D5423" t="s">
        <v>1598</v>
      </c>
      <c r="E5423" t="s">
        <v>149</v>
      </c>
      <c r="F5423" t="s">
        <v>34</v>
      </c>
      <c r="G5423" t="s">
        <v>47</v>
      </c>
      <c r="H5423" t="s">
        <v>1213</v>
      </c>
      <c r="I5423">
        <v>39.979999999999997</v>
      </c>
      <c r="J5423">
        <v>2</v>
      </c>
      <c r="K5423">
        <v>10</v>
      </c>
    </row>
    <row r="5424" spans="1:11" ht="16.5" x14ac:dyDescent="0.3">
      <c r="A5424" s="1">
        <v>42615</v>
      </c>
      <c r="B5424" s="5">
        <f>YEAR(Table1[[#This Row],[Order Date]])</f>
        <v>2016</v>
      </c>
      <c r="C5424" s="5">
        <f>MONTH(Table1[[#This Row],[Order Date]])</f>
        <v>9</v>
      </c>
      <c r="D5424" t="s">
        <v>1067</v>
      </c>
      <c r="E5424" t="s">
        <v>157</v>
      </c>
      <c r="F5424" t="s">
        <v>11</v>
      </c>
      <c r="G5424" t="s">
        <v>43</v>
      </c>
      <c r="H5424" t="s">
        <v>1133</v>
      </c>
      <c r="I5424">
        <v>1.81</v>
      </c>
      <c r="J5424">
        <v>1</v>
      </c>
      <c r="K5424">
        <v>0.65</v>
      </c>
    </row>
    <row r="5425" spans="1:11" ht="16.5" x14ac:dyDescent="0.3">
      <c r="A5425" s="1">
        <v>42615</v>
      </c>
      <c r="B5425" s="5">
        <f>YEAR(Table1[[#This Row],[Order Date]])</f>
        <v>2016</v>
      </c>
      <c r="C5425" s="5">
        <f>MONTH(Table1[[#This Row],[Order Date]])</f>
        <v>9</v>
      </c>
      <c r="D5425" t="s">
        <v>1067</v>
      </c>
      <c r="E5425" t="s">
        <v>157</v>
      </c>
      <c r="F5425" t="s">
        <v>11</v>
      </c>
      <c r="G5425" t="s">
        <v>20</v>
      </c>
      <c r="H5425" t="s">
        <v>559</v>
      </c>
      <c r="I5425">
        <v>8.26</v>
      </c>
      <c r="J5425">
        <v>2</v>
      </c>
      <c r="K5425">
        <v>3.88</v>
      </c>
    </row>
    <row r="5426" spans="1:11" ht="16.5" x14ac:dyDescent="0.3">
      <c r="A5426" s="1">
        <v>42615</v>
      </c>
      <c r="B5426" s="5">
        <f>YEAR(Table1[[#This Row],[Order Date]])</f>
        <v>2016</v>
      </c>
      <c r="C5426" s="5">
        <f>MONTH(Table1[[#This Row],[Order Date]])</f>
        <v>9</v>
      </c>
      <c r="D5426" t="s">
        <v>1223</v>
      </c>
      <c r="E5426" t="s">
        <v>27</v>
      </c>
      <c r="F5426" t="s">
        <v>11</v>
      </c>
      <c r="G5426" t="s">
        <v>18</v>
      </c>
      <c r="H5426" t="s">
        <v>463</v>
      </c>
      <c r="I5426">
        <v>46.53</v>
      </c>
      <c r="J5426">
        <v>3</v>
      </c>
      <c r="K5426">
        <v>12.1</v>
      </c>
    </row>
    <row r="5427" spans="1:11" ht="16.5" x14ac:dyDescent="0.3">
      <c r="A5427" s="1">
        <v>42615</v>
      </c>
      <c r="B5427" s="5">
        <f>YEAR(Table1[[#This Row],[Order Date]])</f>
        <v>2016</v>
      </c>
      <c r="C5427" s="5">
        <f>MONTH(Table1[[#This Row],[Order Date]])</f>
        <v>9</v>
      </c>
      <c r="D5427" t="s">
        <v>1751</v>
      </c>
      <c r="E5427" t="s">
        <v>15</v>
      </c>
      <c r="F5427" t="s">
        <v>11</v>
      </c>
      <c r="G5427" t="s">
        <v>16</v>
      </c>
      <c r="H5427" t="s">
        <v>1040</v>
      </c>
      <c r="I5427">
        <v>29.24</v>
      </c>
      <c r="J5427">
        <v>5</v>
      </c>
      <c r="K5427">
        <v>9.8699999999999992</v>
      </c>
    </row>
    <row r="5428" spans="1:11" ht="16.5" x14ac:dyDescent="0.3">
      <c r="A5428" s="1">
        <v>42615</v>
      </c>
      <c r="B5428" s="5">
        <f>YEAR(Table1[[#This Row],[Order Date]])</f>
        <v>2016</v>
      </c>
      <c r="C5428" s="5">
        <f>MONTH(Table1[[#This Row],[Order Date]])</f>
        <v>9</v>
      </c>
      <c r="D5428" t="s">
        <v>1751</v>
      </c>
      <c r="E5428" t="s">
        <v>15</v>
      </c>
      <c r="F5428" t="s">
        <v>11</v>
      </c>
      <c r="G5428" t="s">
        <v>18</v>
      </c>
      <c r="H5428" t="s">
        <v>1756</v>
      </c>
      <c r="I5428">
        <v>35.17</v>
      </c>
      <c r="J5428">
        <v>2</v>
      </c>
      <c r="K5428">
        <v>-8.35</v>
      </c>
    </row>
    <row r="5429" spans="1:11" ht="16.5" x14ac:dyDescent="0.3">
      <c r="A5429" s="1">
        <v>42615</v>
      </c>
      <c r="B5429" s="5">
        <f>YEAR(Table1[[#This Row],[Order Date]])</f>
        <v>2016</v>
      </c>
      <c r="C5429" s="5">
        <f>MONTH(Table1[[#This Row],[Order Date]])</f>
        <v>9</v>
      </c>
      <c r="D5429" t="s">
        <v>1751</v>
      </c>
      <c r="E5429" t="s">
        <v>15</v>
      </c>
      <c r="F5429" t="s">
        <v>39</v>
      </c>
      <c r="G5429" t="s">
        <v>302</v>
      </c>
      <c r="H5429" t="s">
        <v>2590</v>
      </c>
      <c r="I5429">
        <v>1362.9</v>
      </c>
      <c r="J5429">
        <v>3</v>
      </c>
      <c r="K5429">
        <v>-19.47</v>
      </c>
    </row>
    <row r="5430" spans="1:11" ht="16.5" x14ac:dyDescent="0.3">
      <c r="A5430" s="1">
        <v>42615</v>
      </c>
      <c r="B5430" s="5">
        <f>YEAR(Table1[[#This Row],[Order Date]])</f>
        <v>2016</v>
      </c>
      <c r="C5430" s="5">
        <f>MONTH(Table1[[#This Row],[Order Date]])</f>
        <v>9</v>
      </c>
      <c r="D5430" t="s">
        <v>1282</v>
      </c>
      <c r="E5430" t="s">
        <v>15</v>
      </c>
      <c r="F5430" t="s">
        <v>34</v>
      </c>
      <c r="G5430" t="s">
        <v>47</v>
      </c>
      <c r="H5430" t="s">
        <v>1396</v>
      </c>
      <c r="I5430">
        <v>84.27</v>
      </c>
      <c r="J5430">
        <v>2</v>
      </c>
      <c r="K5430">
        <v>-75.84</v>
      </c>
    </row>
    <row r="5431" spans="1:11" ht="16.5" x14ac:dyDescent="0.3">
      <c r="A5431" s="1">
        <v>42615</v>
      </c>
      <c r="B5431" s="5">
        <f>YEAR(Table1[[#This Row],[Order Date]])</f>
        <v>2016</v>
      </c>
      <c r="C5431" s="5">
        <f>MONTH(Table1[[#This Row],[Order Date]])</f>
        <v>9</v>
      </c>
      <c r="D5431" t="s">
        <v>1173</v>
      </c>
      <c r="E5431" t="s">
        <v>245</v>
      </c>
      <c r="F5431" t="s">
        <v>11</v>
      </c>
      <c r="G5431" t="s">
        <v>20</v>
      </c>
      <c r="H5431" t="s">
        <v>2241</v>
      </c>
      <c r="I5431">
        <v>22.91</v>
      </c>
      <c r="J5431">
        <v>7</v>
      </c>
      <c r="K5431">
        <v>-17.57</v>
      </c>
    </row>
    <row r="5432" spans="1:11" ht="16.5" x14ac:dyDescent="0.3">
      <c r="A5432" s="1">
        <v>42615</v>
      </c>
      <c r="B5432" s="5">
        <f>YEAR(Table1[[#This Row],[Order Date]])</f>
        <v>2016</v>
      </c>
      <c r="C5432" s="5">
        <f>MONTH(Table1[[#This Row],[Order Date]])</f>
        <v>9</v>
      </c>
      <c r="D5432" t="s">
        <v>1173</v>
      </c>
      <c r="E5432" t="s">
        <v>245</v>
      </c>
      <c r="F5432" t="s">
        <v>11</v>
      </c>
      <c r="G5432" t="s">
        <v>92</v>
      </c>
      <c r="H5432" t="s">
        <v>2591</v>
      </c>
      <c r="I5432">
        <v>309.45999999999998</v>
      </c>
      <c r="J5432">
        <v>9</v>
      </c>
      <c r="K5432">
        <v>34.81</v>
      </c>
    </row>
    <row r="5433" spans="1:11" ht="16.5" x14ac:dyDescent="0.3">
      <c r="A5433" s="1">
        <v>42615</v>
      </c>
      <c r="B5433" s="5">
        <f>YEAR(Table1[[#This Row],[Order Date]])</f>
        <v>2016</v>
      </c>
      <c r="C5433" s="5">
        <f>MONTH(Table1[[#This Row],[Order Date]])</f>
        <v>9</v>
      </c>
      <c r="D5433" t="s">
        <v>1173</v>
      </c>
      <c r="E5433" t="s">
        <v>245</v>
      </c>
      <c r="F5433" t="s">
        <v>11</v>
      </c>
      <c r="G5433" t="s">
        <v>24</v>
      </c>
      <c r="H5433" t="s">
        <v>226</v>
      </c>
      <c r="I5433">
        <v>19.46</v>
      </c>
      <c r="J5433">
        <v>4</v>
      </c>
      <c r="K5433">
        <v>3.4</v>
      </c>
    </row>
    <row r="5434" spans="1:11" ht="16.5" x14ac:dyDescent="0.3">
      <c r="A5434" s="1">
        <v>42615</v>
      </c>
      <c r="B5434" s="5">
        <f>YEAR(Table1[[#This Row],[Order Date]])</f>
        <v>2016</v>
      </c>
      <c r="C5434" s="5">
        <f>MONTH(Table1[[#This Row],[Order Date]])</f>
        <v>9</v>
      </c>
      <c r="D5434" t="s">
        <v>1173</v>
      </c>
      <c r="E5434" t="s">
        <v>245</v>
      </c>
      <c r="F5434" t="s">
        <v>34</v>
      </c>
      <c r="G5434" t="s">
        <v>145</v>
      </c>
      <c r="H5434" t="s">
        <v>1553</v>
      </c>
      <c r="I5434">
        <v>472.52</v>
      </c>
      <c r="J5434">
        <v>3</v>
      </c>
      <c r="K5434">
        <v>-149.63</v>
      </c>
    </row>
    <row r="5435" spans="1:11" ht="16.5" x14ac:dyDescent="0.3">
      <c r="A5435" s="1">
        <v>42615</v>
      </c>
      <c r="B5435" s="5">
        <f>YEAR(Table1[[#This Row],[Order Date]])</f>
        <v>2016</v>
      </c>
      <c r="C5435" s="5">
        <f>MONTH(Table1[[#This Row],[Order Date]])</f>
        <v>9</v>
      </c>
      <c r="D5435" t="s">
        <v>1173</v>
      </c>
      <c r="E5435" t="s">
        <v>245</v>
      </c>
      <c r="F5435" t="s">
        <v>39</v>
      </c>
      <c r="G5435" t="s">
        <v>52</v>
      </c>
      <c r="H5435" t="s">
        <v>1875</v>
      </c>
      <c r="I5435">
        <v>1012.68</v>
      </c>
      <c r="J5435">
        <v>3</v>
      </c>
      <c r="K5435">
        <v>303.8</v>
      </c>
    </row>
    <row r="5436" spans="1:11" ht="16.5" x14ac:dyDescent="0.3">
      <c r="A5436" s="1">
        <v>42615</v>
      </c>
      <c r="B5436" s="5">
        <f>YEAR(Table1[[#This Row],[Order Date]])</f>
        <v>2016</v>
      </c>
      <c r="C5436" s="5">
        <f>MONTH(Table1[[#This Row],[Order Date]])</f>
        <v>9</v>
      </c>
      <c r="D5436" t="s">
        <v>1173</v>
      </c>
      <c r="E5436" t="s">
        <v>245</v>
      </c>
      <c r="F5436" t="s">
        <v>11</v>
      </c>
      <c r="G5436" t="s">
        <v>20</v>
      </c>
      <c r="H5436" t="s">
        <v>2226</v>
      </c>
      <c r="I5436">
        <v>17.22</v>
      </c>
      <c r="J5436">
        <v>5</v>
      </c>
      <c r="K5436">
        <v>-12.63</v>
      </c>
    </row>
    <row r="5437" spans="1:11" ht="16.5" x14ac:dyDescent="0.3">
      <c r="A5437" s="1">
        <v>42615</v>
      </c>
      <c r="B5437" s="5">
        <f>YEAR(Table1[[#This Row],[Order Date]])</f>
        <v>2016</v>
      </c>
      <c r="C5437" s="5">
        <f>MONTH(Table1[[#This Row],[Order Date]])</f>
        <v>9</v>
      </c>
      <c r="D5437" t="s">
        <v>1945</v>
      </c>
      <c r="E5437" t="s">
        <v>164</v>
      </c>
      <c r="F5437" t="s">
        <v>39</v>
      </c>
      <c r="G5437" t="s">
        <v>603</v>
      </c>
      <c r="H5437" t="s">
        <v>1469</v>
      </c>
      <c r="I5437">
        <v>999.98</v>
      </c>
      <c r="J5437">
        <v>2</v>
      </c>
      <c r="K5437">
        <v>449.99</v>
      </c>
    </row>
    <row r="5438" spans="1:11" ht="16.5" x14ac:dyDescent="0.3">
      <c r="A5438" s="1">
        <v>42615</v>
      </c>
      <c r="B5438" s="5">
        <f>YEAR(Table1[[#This Row],[Order Date]])</f>
        <v>2016</v>
      </c>
      <c r="C5438" s="5">
        <f>MONTH(Table1[[#This Row],[Order Date]])</f>
        <v>9</v>
      </c>
      <c r="D5438" t="s">
        <v>1513</v>
      </c>
      <c r="E5438" t="s">
        <v>10</v>
      </c>
      <c r="F5438" t="s">
        <v>11</v>
      </c>
      <c r="G5438" t="s">
        <v>20</v>
      </c>
      <c r="H5438" t="s">
        <v>1763</v>
      </c>
      <c r="I5438">
        <v>8.61</v>
      </c>
      <c r="J5438">
        <v>8</v>
      </c>
      <c r="K5438">
        <v>-13.34</v>
      </c>
    </row>
    <row r="5439" spans="1:11" ht="16.5" x14ac:dyDescent="0.3">
      <c r="A5439" s="1">
        <v>42615</v>
      </c>
      <c r="B5439" s="5">
        <f>YEAR(Table1[[#This Row],[Order Date]])</f>
        <v>2016</v>
      </c>
      <c r="C5439" s="5">
        <f>MONTH(Table1[[#This Row],[Order Date]])</f>
        <v>9</v>
      </c>
      <c r="D5439" t="s">
        <v>1513</v>
      </c>
      <c r="E5439" t="s">
        <v>10</v>
      </c>
      <c r="F5439" t="s">
        <v>39</v>
      </c>
      <c r="G5439" t="s">
        <v>52</v>
      </c>
      <c r="H5439" t="s">
        <v>2425</v>
      </c>
      <c r="I5439">
        <v>159.56</v>
      </c>
      <c r="J5439">
        <v>5</v>
      </c>
      <c r="K5439">
        <v>33.909999999999997</v>
      </c>
    </row>
    <row r="5440" spans="1:11" ht="16.5" x14ac:dyDescent="0.3">
      <c r="A5440" s="1">
        <v>42615</v>
      </c>
      <c r="B5440" s="5">
        <f>YEAR(Table1[[#This Row],[Order Date]])</f>
        <v>2016</v>
      </c>
      <c r="C5440" s="5">
        <f>MONTH(Table1[[#This Row],[Order Date]])</f>
        <v>9</v>
      </c>
      <c r="D5440" t="s">
        <v>1234</v>
      </c>
      <c r="E5440" t="s">
        <v>164</v>
      </c>
      <c r="F5440" t="s">
        <v>34</v>
      </c>
      <c r="G5440" t="s">
        <v>35</v>
      </c>
      <c r="H5440" t="s">
        <v>2029</v>
      </c>
      <c r="I5440">
        <v>215.98</v>
      </c>
      <c r="J5440">
        <v>3</v>
      </c>
      <c r="K5440">
        <v>-2.7</v>
      </c>
    </row>
    <row r="5441" spans="1:11" ht="16.5" x14ac:dyDescent="0.3">
      <c r="A5441" s="1">
        <v>42615</v>
      </c>
      <c r="B5441" s="5">
        <f>YEAR(Table1[[#This Row],[Order Date]])</f>
        <v>2016</v>
      </c>
      <c r="C5441" s="5">
        <f>MONTH(Table1[[#This Row],[Order Date]])</f>
        <v>9</v>
      </c>
      <c r="D5441" t="s">
        <v>1234</v>
      </c>
      <c r="E5441" t="s">
        <v>164</v>
      </c>
      <c r="F5441" t="s">
        <v>11</v>
      </c>
      <c r="G5441" t="s">
        <v>63</v>
      </c>
      <c r="H5441" t="s">
        <v>993</v>
      </c>
      <c r="I5441">
        <v>65.94</v>
      </c>
      <c r="J5441">
        <v>3</v>
      </c>
      <c r="K5441">
        <v>30.99</v>
      </c>
    </row>
    <row r="5442" spans="1:11" ht="16.5" x14ac:dyDescent="0.3">
      <c r="A5442" s="1">
        <v>42615</v>
      </c>
      <c r="B5442" s="5">
        <f>YEAR(Table1[[#This Row],[Order Date]])</f>
        <v>2016</v>
      </c>
      <c r="C5442" s="5">
        <f>MONTH(Table1[[#This Row],[Order Date]])</f>
        <v>9</v>
      </c>
      <c r="D5442" t="s">
        <v>1079</v>
      </c>
      <c r="E5442" t="s">
        <v>27</v>
      </c>
      <c r="F5442" t="s">
        <v>34</v>
      </c>
      <c r="G5442" t="s">
        <v>47</v>
      </c>
      <c r="H5442" t="s">
        <v>124</v>
      </c>
      <c r="I5442">
        <v>94.68</v>
      </c>
      <c r="J5442">
        <v>9</v>
      </c>
      <c r="K5442">
        <v>31.24</v>
      </c>
    </row>
    <row r="5443" spans="1:11" ht="16.5" x14ac:dyDescent="0.3">
      <c r="A5443" s="1">
        <v>42615</v>
      </c>
      <c r="B5443" s="5">
        <f>YEAR(Table1[[#This Row],[Order Date]])</f>
        <v>2016</v>
      </c>
      <c r="C5443" s="5">
        <f>MONTH(Table1[[#This Row],[Order Date]])</f>
        <v>9</v>
      </c>
      <c r="D5443" t="s">
        <v>1079</v>
      </c>
      <c r="E5443" t="s">
        <v>27</v>
      </c>
      <c r="F5443" t="s">
        <v>11</v>
      </c>
      <c r="G5443" t="s">
        <v>18</v>
      </c>
      <c r="H5443" t="s">
        <v>211</v>
      </c>
      <c r="I5443">
        <v>23.67</v>
      </c>
      <c r="J5443">
        <v>3</v>
      </c>
      <c r="K5443">
        <v>0.95</v>
      </c>
    </row>
    <row r="5444" spans="1:11" ht="16.5" x14ac:dyDescent="0.3">
      <c r="A5444" s="1">
        <v>42615</v>
      </c>
      <c r="B5444" s="5">
        <f>YEAR(Table1[[#This Row],[Order Date]])</f>
        <v>2016</v>
      </c>
      <c r="C5444" s="5">
        <f>MONTH(Table1[[#This Row],[Order Date]])</f>
        <v>9</v>
      </c>
      <c r="D5444" t="s">
        <v>1079</v>
      </c>
      <c r="E5444" t="s">
        <v>27</v>
      </c>
      <c r="F5444" t="s">
        <v>39</v>
      </c>
      <c r="G5444" t="s">
        <v>40</v>
      </c>
      <c r="H5444" t="s">
        <v>1100</v>
      </c>
      <c r="I5444">
        <v>1091.17</v>
      </c>
      <c r="J5444">
        <v>4</v>
      </c>
      <c r="K5444">
        <v>68.2</v>
      </c>
    </row>
    <row r="5445" spans="1:11" ht="16.5" x14ac:dyDescent="0.3">
      <c r="A5445" s="1">
        <v>42615</v>
      </c>
      <c r="B5445" s="5">
        <f>YEAR(Table1[[#This Row],[Order Date]])</f>
        <v>2016</v>
      </c>
      <c r="C5445" s="5">
        <f>MONTH(Table1[[#This Row],[Order Date]])</f>
        <v>9</v>
      </c>
      <c r="D5445" t="s">
        <v>1079</v>
      </c>
      <c r="E5445" t="s">
        <v>27</v>
      </c>
      <c r="F5445" t="s">
        <v>11</v>
      </c>
      <c r="G5445" t="s">
        <v>24</v>
      </c>
      <c r="H5445" t="s">
        <v>581</v>
      </c>
      <c r="I5445">
        <v>18.690000000000001</v>
      </c>
      <c r="J5445">
        <v>7</v>
      </c>
      <c r="K5445">
        <v>5.23</v>
      </c>
    </row>
    <row r="5446" spans="1:11" ht="16.5" x14ac:dyDescent="0.3">
      <c r="A5446" s="1">
        <v>42615</v>
      </c>
      <c r="B5446" s="5">
        <f>YEAR(Table1[[#This Row],[Order Date]])</f>
        <v>2016</v>
      </c>
      <c r="C5446" s="5">
        <f>MONTH(Table1[[#This Row],[Order Date]])</f>
        <v>9</v>
      </c>
      <c r="D5446" t="s">
        <v>1079</v>
      </c>
      <c r="E5446" t="s">
        <v>27</v>
      </c>
      <c r="F5446" t="s">
        <v>34</v>
      </c>
      <c r="G5446" t="s">
        <v>145</v>
      </c>
      <c r="H5446" t="s">
        <v>741</v>
      </c>
      <c r="I5446">
        <v>568.73</v>
      </c>
      <c r="J5446">
        <v>3</v>
      </c>
      <c r="K5446">
        <v>28.44</v>
      </c>
    </row>
    <row r="5447" spans="1:11" ht="16.5" x14ac:dyDescent="0.3">
      <c r="A5447" s="1">
        <v>42615</v>
      </c>
      <c r="B5447" s="5">
        <f>YEAR(Table1[[#This Row],[Order Date]])</f>
        <v>2016</v>
      </c>
      <c r="C5447" s="5">
        <f>MONTH(Table1[[#This Row],[Order Date]])</f>
        <v>9</v>
      </c>
      <c r="D5447" t="s">
        <v>1079</v>
      </c>
      <c r="E5447" t="s">
        <v>27</v>
      </c>
      <c r="F5447" t="s">
        <v>11</v>
      </c>
      <c r="G5447" t="s">
        <v>20</v>
      </c>
      <c r="H5447" t="s">
        <v>865</v>
      </c>
      <c r="I5447">
        <v>7.31</v>
      </c>
      <c r="J5447">
        <v>1</v>
      </c>
      <c r="K5447">
        <v>2.56</v>
      </c>
    </row>
    <row r="5448" spans="1:11" ht="16.5" x14ac:dyDescent="0.3">
      <c r="A5448" s="1">
        <v>42616</v>
      </c>
      <c r="B5448" s="5">
        <f>YEAR(Table1[[#This Row],[Order Date]])</f>
        <v>2016</v>
      </c>
      <c r="C5448" s="5">
        <f>MONTH(Table1[[#This Row],[Order Date]])</f>
        <v>9</v>
      </c>
      <c r="D5448" t="s">
        <v>446</v>
      </c>
      <c r="E5448" t="s">
        <v>23</v>
      </c>
      <c r="F5448" t="s">
        <v>11</v>
      </c>
      <c r="G5448" t="s">
        <v>20</v>
      </c>
      <c r="H5448" t="s">
        <v>2127</v>
      </c>
      <c r="I5448">
        <v>1141.47</v>
      </c>
      <c r="J5448">
        <v>5</v>
      </c>
      <c r="K5448">
        <v>-760.98</v>
      </c>
    </row>
    <row r="5449" spans="1:11" ht="16.5" x14ac:dyDescent="0.3">
      <c r="A5449" s="1">
        <v>42616</v>
      </c>
      <c r="B5449" s="5">
        <f>YEAR(Table1[[#This Row],[Order Date]])</f>
        <v>2016</v>
      </c>
      <c r="C5449" s="5">
        <f>MONTH(Table1[[#This Row],[Order Date]])</f>
        <v>9</v>
      </c>
      <c r="D5449" t="s">
        <v>446</v>
      </c>
      <c r="E5449" t="s">
        <v>23</v>
      </c>
      <c r="F5449" t="s">
        <v>39</v>
      </c>
      <c r="G5449" t="s">
        <v>40</v>
      </c>
      <c r="H5449" t="s">
        <v>2109</v>
      </c>
      <c r="I5449">
        <v>280.77999999999997</v>
      </c>
      <c r="J5449">
        <v>3</v>
      </c>
      <c r="K5449">
        <v>-46.8</v>
      </c>
    </row>
    <row r="5450" spans="1:11" ht="16.5" x14ac:dyDescent="0.3">
      <c r="A5450" s="1">
        <v>42616</v>
      </c>
      <c r="B5450" s="5">
        <f>YEAR(Table1[[#This Row],[Order Date]])</f>
        <v>2016</v>
      </c>
      <c r="C5450" s="5">
        <f>MONTH(Table1[[#This Row],[Order Date]])</f>
        <v>9</v>
      </c>
      <c r="D5450" t="s">
        <v>1547</v>
      </c>
      <c r="E5450" t="s">
        <v>15</v>
      </c>
      <c r="F5450" t="s">
        <v>34</v>
      </c>
      <c r="G5450" t="s">
        <v>47</v>
      </c>
      <c r="H5450" t="s">
        <v>2040</v>
      </c>
      <c r="I5450">
        <v>83.95</v>
      </c>
      <c r="J5450">
        <v>3</v>
      </c>
      <c r="K5450">
        <v>-90.25</v>
      </c>
    </row>
    <row r="5451" spans="1:11" ht="16.5" x14ac:dyDescent="0.3">
      <c r="A5451" s="1">
        <v>42616</v>
      </c>
      <c r="B5451" s="5">
        <f>YEAR(Table1[[#This Row],[Order Date]])</f>
        <v>2016</v>
      </c>
      <c r="C5451" s="5">
        <f>MONTH(Table1[[#This Row],[Order Date]])</f>
        <v>9</v>
      </c>
      <c r="D5451" t="s">
        <v>791</v>
      </c>
      <c r="E5451" t="s">
        <v>15</v>
      </c>
      <c r="F5451" t="s">
        <v>11</v>
      </c>
      <c r="G5451" t="s">
        <v>20</v>
      </c>
      <c r="H5451" t="s">
        <v>1927</v>
      </c>
      <c r="I5451">
        <v>8.81</v>
      </c>
      <c r="J5451">
        <v>3</v>
      </c>
      <c r="K5451">
        <v>-14.97</v>
      </c>
    </row>
    <row r="5452" spans="1:11" ht="16.5" x14ac:dyDescent="0.3">
      <c r="A5452" s="1">
        <v>42616</v>
      </c>
      <c r="B5452" s="5">
        <f>YEAR(Table1[[#This Row],[Order Date]])</f>
        <v>2016</v>
      </c>
      <c r="C5452" s="5">
        <f>MONTH(Table1[[#This Row],[Order Date]])</f>
        <v>9</v>
      </c>
      <c r="D5452" t="s">
        <v>285</v>
      </c>
      <c r="E5452" t="s">
        <v>613</v>
      </c>
      <c r="F5452" t="s">
        <v>11</v>
      </c>
      <c r="G5452" t="s">
        <v>12</v>
      </c>
      <c r="H5452" t="s">
        <v>2387</v>
      </c>
      <c r="I5452">
        <v>48.16</v>
      </c>
      <c r="J5452">
        <v>7</v>
      </c>
      <c r="K5452">
        <v>22.15</v>
      </c>
    </row>
    <row r="5453" spans="1:11" ht="16.5" x14ac:dyDescent="0.3">
      <c r="A5453" s="1">
        <v>42616</v>
      </c>
      <c r="B5453" s="5">
        <f>YEAR(Table1[[#This Row],[Order Date]])</f>
        <v>2016</v>
      </c>
      <c r="C5453" s="5">
        <f>MONTH(Table1[[#This Row],[Order Date]])</f>
        <v>9</v>
      </c>
      <c r="D5453" t="s">
        <v>1937</v>
      </c>
      <c r="E5453" t="s">
        <v>157</v>
      </c>
      <c r="F5453" t="s">
        <v>11</v>
      </c>
      <c r="G5453" t="s">
        <v>18</v>
      </c>
      <c r="H5453" t="s">
        <v>349</v>
      </c>
      <c r="I5453">
        <v>54.5</v>
      </c>
      <c r="J5453">
        <v>5</v>
      </c>
      <c r="K5453">
        <v>14.17</v>
      </c>
    </row>
    <row r="5454" spans="1:11" ht="16.5" x14ac:dyDescent="0.3">
      <c r="A5454" s="1">
        <v>42616</v>
      </c>
      <c r="B5454" s="5">
        <f>YEAR(Table1[[#This Row],[Order Date]])</f>
        <v>2016</v>
      </c>
      <c r="C5454" s="5">
        <f>MONTH(Table1[[#This Row],[Order Date]])</f>
        <v>9</v>
      </c>
      <c r="D5454" t="s">
        <v>1776</v>
      </c>
      <c r="E5454" t="s">
        <v>62</v>
      </c>
      <c r="F5454" t="s">
        <v>11</v>
      </c>
      <c r="G5454" t="s">
        <v>20</v>
      </c>
      <c r="H5454" t="s">
        <v>2241</v>
      </c>
      <c r="I5454">
        <v>87.28</v>
      </c>
      <c r="J5454">
        <v>8</v>
      </c>
      <c r="K5454">
        <v>41.02</v>
      </c>
    </row>
    <row r="5455" spans="1:11" ht="16.5" x14ac:dyDescent="0.3">
      <c r="A5455" s="1">
        <v>42616</v>
      </c>
      <c r="B5455" s="5">
        <f>YEAR(Table1[[#This Row],[Order Date]])</f>
        <v>2016</v>
      </c>
      <c r="C5455" s="5">
        <f>MONTH(Table1[[#This Row],[Order Date]])</f>
        <v>9</v>
      </c>
      <c r="D5455" t="s">
        <v>722</v>
      </c>
      <c r="E5455" t="s">
        <v>531</v>
      </c>
      <c r="F5455" t="s">
        <v>34</v>
      </c>
      <c r="G5455" t="s">
        <v>74</v>
      </c>
      <c r="H5455" t="s">
        <v>1706</v>
      </c>
      <c r="I5455">
        <v>344.94</v>
      </c>
      <c r="J5455">
        <v>3</v>
      </c>
      <c r="K5455">
        <v>31.04</v>
      </c>
    </row>
    <row r="5456" spans="1:11" ht="16.5" x14ac:dyDescent="0.3">
      <c r="A5456" s="1">
        <v>42616</v>
      </c>
      <c r="B5456" s="5">
        <f>YEAR(Table1[[#This Row],[Order Date]])</f>
        <v>2016</v>
      </c>
      <c r="C5456" s="5">
        <f>MONTH(Table1[[#This Row],[Order Date]])</f>
        <v>9</v>
      </c>
      <c r="D5456" t="s">
        <v>722</v>
      </c>
      <c r="E5456" t="s">
        <v>531</v>
      </c>
      <c r="F5456" t="s">
        <v>34</v>
      </c>
      <c r="G5456" t="s">
        <v>47</v>
      </c>
      <c r="H5456" t="s">
        <v>1532</v>
      </c>
      <c r="I5456">
        <v>14.76</v>
      </c>
      <c r="J5456">
        <v>2</v>
      </c>
      <c r="K5456">
        <v>4.28</v>
      </c>
    </row>
    <row r="5457" spans="1:11" ht="16.5" x14ac:dyDescent="0.3">
      <c r="A5457" s="1">
        <v>42616</v>
      </c>
      <c r="B5457" s="5">
        <f>YEAR(Table1[[#This Row],[Order Date]])</f>
        <v>2016</v>
      </c>
      <c r="C5457" s="5">
        <f>MONTH(Table1[[#This Row],[Order Date]])</f>
        <v>9</v>
      </c>
      <c r="D5457" t="s">
        <v>722</v>
      </c>
      <c r="E5457" t="s">
        <v>531</v>
      </c>
      <c r="F5457" t="s">
        <v>11</v>
      </c>
      <c r="G5457" t="s">
        <v>20</v>
      </c>
      <c r="H5457" t="s">
        <v>1700</v>
      </c>
      <c r="I5457">
        <v>12.76</v>
      </c>
      <c r="J5457">
        <v>2</v>
      </c>
      <c r="K5457">
        <v>5.87</v>
      </c>
    </row>
    <row r="5458" spans="1:11" ht="16.5" x14ac:dyDescent="0.3">
      <c r="A5458" s="1">
        <v>42616</v>
      </c>
      <c r="B5458" s="5">
        <f>YEAR(Table1[[#This Row],[Order Date]])</f>
        <v>2016</v>
      </c>
      <c r="C5458" s="5">
        <f>MONTH(Table1[[#This Row],[Order Date]])</f>
        <v>9</v>
      </c>
      <c r="D5458" t="s">
        <v>722</v>
      </c>
      <c r="E5458" t="s">
        <v>531</v>
      </c>
      <c r="F5458" t="s">
        <v>11</v>
      </c>
      <c r="G5458" t="s">
        <v>16</v>
      </c>
      <c r="H5458" t="s">
        <v>2030</v>
      </c>
      <c r="I5458">
        <v>58.48</v>
      </c>
      <c r="J5458">
        <v>8</v>
      </c>
      <c r="K5458">
        <v>27.49</v>
      </c>
    </row>
    <row r="5459" spans="1:11" ht="16.5" x14ac:dyDescent="0.3">
      <c r="A5459" s="1">
        <v>42616</v>
      </c>
      <c r="B5459" s="5">
        <f>YEAR(Table1[[#This Row],[Order Date]])</f>
        <v>2016</v>
      </c>
      <c r="C5459" s="5">
        <f>MONTH(Table1[[#This Row],[Order Date]])</f>
        <v>9</v>
      </c>
      <c r="D5459" t="s">
        <v>2503</v>
      </c>
      <c r="E5459" t="s">
        <v>15</v>
      </c>
      <c r="F5459" t="s">
        <v>34</v>
      </c>
      <c r="G5459" t="s">
        <v>74</v>
      </c>
      <c r="H5459" t="s">
        <v>2592</v>
      </c>
      <c r="I5459">
        <v>198.74</v>
      </c>
      <c r="J5459">
        <v>4</v>
      </c>
      <c r="K5459">
        <v>0</v>
      </c>
    </row>
    <row r="5460" spans="1:11" ht="16.5" x14ac:dyDescent="0.3">
      <c r="A5460" s="1">
        <v>42616</v>
      </c>
      <c r="B5460" s="5">
        <f>YEAR(Table1[[#This Row],[Order Date]])</f>
        <v>2016</v>
      </c>
      <c r="C5460" s="5">
        <f>MONTH(Table1[[#This Row],[Order Date]])</f>
        <v>9</v>
      </c>
      <c r="D5460" t="s">
        <v>2380</v>
      </c>
      <c r="E5460" t="s">
        <v>78</v>
      </c>
      <c r="F5460" t="s">
        <v>11</v>
      </c>
      <c r="G5460" t="s">
        <v>12</v>
      </c>
      <c r="H5460" t="s">
        <v>1353</v>
      </c>
      <c r="I5460">
        <v>30.96</v>
      </c>
      <c r="J5460">
        <v>6</v>
      </c>
      <c r="K5460">
        <v>11.22</v>
      </c>
    </row>
    <row r="5461" spans="1:11" ht="16.5" x14ac:dyDescent="0.3">
      <c r="A5461" s="1">
        <v>42617</v>
      </c>
      <c r="B5461" s="5">
        <f>YEAR(Table1[[#This Row],[Order Date]])</f>
        <v>2016</v>
      </c>
      <c r="C5461" s="5">
        <f>MONTH(Table1[[#This Row],[Order Date]])</f>
        <v>9</v>
      </c>
      <c r="D5461" t="s">
        <v>1042</v>
      </c>
      <c r="E5461" t="s">
        <v>10</v>
      </c>
      <c r="F5461" t="s">
        <v>11</v>
      </c>
      <c r="G5461" t="s">
        <v>24</v>
      </c>
      <c r="H5461" t="s">
        <v>1144</v>
      </c>
      <c r="I5461">
        <v>3.91</v>
      </c>
      <c r="J5461">
        <v>1</v>
      </c>
      <c r="K5461">
        <v>1.03</v>
      </c>
    </row>
    <row r="5462" spans="1:11" ht="16.5" x14ac:dyDescent="0.3">
      <c r="A5462" s="1">
        <v>42617</v>
      </c>
      <c r="B5462" s="5">
        <f>YEAR(Table1[[#This Row],[Order Date]])</f>
        <v>2016</v>
      </c>
      <c r="C5462" s="5">
        <f>MONTH(Table1[[#This Row],[Order Date]])</f>
        <v>9</v>
      </c>
      <c r="D5462" t="s">
        <v>1042</v>
      </c>
      <c r="E5462" t="s">
        <v>10</v>
      </c>
      <c r="F5462" t="s">
        <v>11</v>
      </c>
      <c r="G5462" t="s">
        <v>24</v>
      </c>
      <c r="H5462" t="s">
        <v>279</v>
      </c>
      <c r="I5462">
        <v>62.38</v>
      </c>
      <c r="J5462">
        <v>3</v>
      </c>
      <c r="K5462">
        <v>7.02</v>
      </c>
    </row>
    <row r="5463" spans="1:11" ht="16.5" x14ac:dyDescent="0.3">
      <c r="A5463" s="1">
        <v>42617</v>
      </c>
      <c r="B5463" s="5">
        <f>YEAR(Table1[[#This Row],[Order Date]])</f>
        <v>2016</v>
      </c>
      <c r="C5463" s="5">
        <f>MONTH(Table1[[#This Row],[Order Date]])</f>
        <v>9</v>
      </c>
      <c r="D5463" t="s">
        <v>394</v>
      </c>
      <c r="E5463" t="s">
        <v>149</v>
      </c>
      <c r="F5463" t="s">
        <v>34</v>
      </c>
      <c r="G5463" t="s">
        <v>47</v>
      </c>
      <c r="H5463" t="s">
        <v>2224</v>
      </c>
      <c r="I5463">
        <v>63.94</v>
      </c>
      <c r="J5463">
        <v>1</v>
      </c>
      <c r="K5463">
        <v>24.94</v>
      </c>
    </row>
    <row r="5464" spans="1:11" ht="16.5" x14ac:dyDescent="0.3">
      <c r="A5464" s="1">
        <v>42617</v>
      </c>
      <c r="B5464" s="5">
        <f>YEAR(Table1[[#This Row],[Order Date]])</f>
        <v>2016</v>
      </c>
      <c r="C5464" s="5">
        <f>MONTH(Table1[[#This Row],[Order Date]])</f>
        <v>9</v>
      </c>
      <c r="D5464" t="s">
        <v>394</v>
      </c>
      <c r="E5464" t="s">
        <v>149</v>
      </c>
      <c r="F5464" t="s">
        <v>11</v>
      </c>
      <c r="G5464" t="s">
        <v>20</v>
      </c>
      <c r="H5464" t="s">
        <v>1503</v>
      </c>
      <c r="I5464">
        <v>60.6</v>
      </c>
      <c r="J5464">
        <v>5</v>
      </c>
      <c r="K5464">
        <v>20.45</v>
      </c>
    </row>
    <row r="5465" spans="1:11" ht="16.5" x14ac:dyDescent="0.3">
      <c r="A5465" s="1">
        <v>42617</v>
      </c>
      <c r="B5465" s="5">
        <f>YEAR(Table1[[#This Row],[Order Date]])</f>
        <v>2016</v>
      </c>
      <c r="C5465" s="5">
        <f>MONTH(Table1[[#This Row],[Order Date]])</f>
        <v>9</v>
      </c>
      <c r="D5465" t="s">
        <v>394</v>
      </c>
      <c r="E5465" t="s">
        <v>149</v>
      </c>
      <c r="F5465" t="s">
        <v>11</v>
      </c>
      <c r="G5465" t="s">
        <v>200</v>
      </c>
      <c r="H5465" t="s">
        <v>2593</v>
      </c>
      <c r="I5465">
        <v>22.72</v>
      </c>
      <c r="J5465">
        <v>4</v>
      </c>
      <c r="K5465">
        <v>6.59</v>
      </c>
    </row>
    <row r="5466" spans="1:11" ht="16.5" x14ac:dyDescent="0.3">
      <c r="A5466" s="1">
        <v>42617</v>
      </c>
      <c r="B5466" s="5">
        <f>YEAR(Table1[[#This Row],[Order Date]])</f>
        <v>2016</v>
      </c>
      <c r="C5466" s="5">
        <f>MONTH(Table1[[#This Row],[Order Date]])</f>
        <v>9</v>
      </c>
      <c r="D5466" t="s">
        <v>85</v>
      </c>
      <c r="E5466" t="s">
        <v>120</v>
      </c>
      <c r="F5466" t="s">
        <v>11</v>
      </c>
      <c r="G5466" t="s">
        <v>12</v>
      </c>
      <c r="H5466" t="s">
        <v>1531</v>
      </c>
      <c r="I5466">
        <v>12.19</v>
      </c>
      <c r="J5466">
        <v>3</v>
      </c>
      <c r="K5466">
        <v>4.1100000000000003</v>
      </c>
    </row>
    <row r="5467" spans="1:11" ht="16.5" x14ac:dyDescent="0.3">
      <c r="A5467" s="1">
        <v>42617</v>
      </c>
      <c r="B5467" s="5">
        <f>YEAR(Table1[[#This Row],[Order Date]])</f>
        <v>2016</v>
      </c>
      <c r="C5467" s="5">
        <f>MONTH(Table1[[#This Row],[Order Date]])</f>
        <v>9</v>
      </c>
      <c r="D5467" t="s">
        <v>85</v>
      </c>
      <c r="E5467" t="s">
        <v>120</v>
      </c>
      <c r="F5467" t="s">
        <v>11</v>
      </c>
      <c r="G5467" t="s">
        <v>92</v>
      </c>
      <c r="H5467" t="s">
        <v>1888</v>
      </c>
      <c r="I5467">
        <v>87.17</v>
      </c>
      <c r="J5467">
        <v>2</v>
      </c>
      <c r="K5467">
        <v>8.7200000000000006</v>
      </c>
    </row>
    <row r="5468" spans="1:11" ht="16.5" x14ac:dyDescent="0.3">
      <c r="A5468" s="1">
        <v>42617</v>
      </c>
      <c r="B5468" s="5">
        <f>YEAR(Table1[[#This Row],[Order Date]])</f>
        <v>2016</v>
      </c>
      <c r="C5468" s="5">
        <f>MONTH(Table1[[#This Row],[Order Date]])</f>
        <v>9</v>
      </c>
      <c r="D5468" t="s">
        <v>85</v>
      </c>
      <c r="E5468" t="s">
        <v>120</v>
      </c>
      <c r="F5468" t="s">
        <v>11</v>
      </c>
      <c r="G5468" t="s">
        <v>24</v>
      </c>
      <c r="H5468" t="s">
        <v>526</v>
      </c>
      <c r="I5468">
        <v>31.74</v>
      </c>
      <c r="J5468">
        <v>2</v>
      </c>
      <c r="K5468">
        <v>8.33</v>
      </c>
    </row>
    <row r="5469" spans="1:11" ht="16.5" x14ac:dyDescent="0.3">
      <c r="A5469" s="1">
        <v>42617</v>
      </c>
      <c r="B5469" s="5">
        <f>YEAR(Table1[[#This Row],[Order Date]])</f>
        <v>2016</v>
      </c>
      <c r="C5469" s="5">
        <f>MONTH(Table1[[#This Row],[Order Date]])</f>
        <v>9</v>
      </c>
      <c r="D5469" t="s">
        <v>861</v>
      </c>
      <c r="E5469" t="s">
        <v>33</v>
      </c>
      <c r="F5469" t="s">
        <v>34</v>
      </c>
      <c r="G5469" t="s">
        <v>47</v>
      </c>
      <c r="H5469" t="s">
        <v>1906</v>
      </c>
      <c r="I5469">
        <v>42.6</v>
      </c>
      <c r="J5469">
        <v>3</v>
      </c>
      <c r="K5469">
        <v>16.61</v>
      </c>
    </row>
    <row r="5470" spans="1:11" ht="16.5" x14ac:dyDescent="0.3">
      <c r="A5470" s="1">
        <v>42617</v>
      </c>
      <c r="B5470" s="5">
        <f>YEAR(Table1[[#This Row],[Order Date]])</f>
        <v>2016</v>
      </c>
      <c r="C5470" s="5">
        <f>MONTH(Table1[[#This Row],[Order Date]])</f>
        <v>9</v>
      </c>
      <c r="D5470" t="s">
        <v>861</v>
      </c>
      <c r="E5470" t="s">
        <v>33</v>
      </c>
      <c r="F5470" t="s">
        <v>11</v>
      </c>
      <c r="G5470" t="s">
        <v>20</v>
      </c>
      <c r="H5470" t="s">
        <v>1770</v>
      </c>
      <c r="I5470">
        <v>113.94</v>
      </c>
      <c r="J5470">
        <v>6</v>
      </c>
      <c r="K5470">
        <v>54.69</v>
      </c>
    </row>
    <row r="5471" spans="1:11" ht="16.5" x14ac:dyDescent="0.3">
      <c r="A5471" s="1">
        <v>42617</v>
      </c>
      <c r="B5471" s="5">
        <f>YEAR(Table1[[#This Row],[Order Date]])</f>
        <v>2016</v>
      </c>
      <c r="C5471" s="5">
        <f>MONTH(Table1[[#This Row],[Order Date]])</f>
        <v>9</v>
      </c>
      <c r="D5471" t="s">
        <v>861</v>
      </c>
      <c r="E5471" t="s">
        <v>33</v>
      </c>
      <c r="F5471" t="s">
        <v>11</v>
      </c>
      <c r="G5471" t="s">
        <v>18</v>
      </c>
      <c r="H5471" t="s">
        <v>192</v>
      </c>
      <c r="I5471">
        <v>129.91999999999999</v>
      </c>
      <c r="J5471">
        <v>4</v>
      </c>
      <c r="K5471">
        <v>5.2</v>
      </c>
    </row>
    <row r="5472" spans="1:11" ht="16.5" x14ac:dyDescent="0.3">
      <c r="A5472" s="1">
        <v>42617</v>
      </c>
      <c r="B5472" s="5">
        <f>YEAR(Table1[[#This Row],[Order Date]])</f>
        <v>2016</v>
      </c>
      <c r="C5472" s="5">
        <f>MONTH(Table1[[#This Row],[Order Date]])</f>
        <v>9</v>
      </c>
      <c r="D5472" t="s">
        <v>861</v>
      </c>
      <c r="E5472" t="s">
        <v>33</v>
      </c>
      <c r="F5472" t="s">
        <v>11</v>
      </c>
      <c r="G5472" t="s">
        <v>24</v>
      </c>
      <c r="H5472" t="s">
        <v>841</v>
      </c>
      <c r="I5472">
        <v>5.28</v>
      </c>
      <c r="J5472">
        <v>3</v>
      </c>
      <c r="K5472">
        <v>2.5299999999999998</v>
      </c>
    </row>
    <row r="5473" spans="1:11" ht="16.5" x14ac:dyDescent="0.3">
      <c r="A5473" s="1">
        <v>42617</v>
      </c>
      <c r="B5473" s="5">
        <f>YEAR(Table1[[#This Row],[Order Date]])</f>
        <v>2016</v>
      </c>
      <c r="C5473" s="5">
        <f>MONTH(Table1[[#This Row],[Order Date]])</f>
        <v>9</v>
      </c>
      <c r="D5473" t="s">
        <v>468</v>
      </c>
      <c r="E5473" t="s">
        <v>315</v>
      </c>
      <c r="F5473" t="s">
        <v>11</v>
      </c>
      <c r="G5473" t="s">
        <v>18</v>
      </c>
      <c r="H5473" t="s">
        <v>308</v>
      </c>
      <c r="I5473">
        <v>535.41</v>
      </c>
      <c r="J5473">
        <v>3</v>
      </c>
      <c r="K5473">
        <v>160.62</v>
      </c>
    </row>
    <row r="5474" spans="1:11" ht="16.5" x14ac:dyDescent="0.3">
      <c r="A5474" s="1">
        <v>42617</v>
      </c>
      <c r="B5474" s="5">
        <f>YEAR(Table1[[#This Row],[Order Date]])</f>
        <v>2016</v>
      </c>
      <c r="C5474" s="5">
        <f>MONTH(Table1[[#This Row],[Order Date]])</f>
        <v>9</v>
      </c>
      <c r="D5474" t="s">
        <v>22</v>
      </c>
      <c r="E5474" t="s">
        <v>186</v>
      </c>
      <c r="F5474" t="s">
        <v>11</v>
      </c>
      <c r="G5474" t="s">
        <v>63</v>
      </c>
      <c r="H5474" t="s">
        <v>64</v>
      </c>
      <c r="I5474">
        <v>16.559999999999999</v>
      </c>
      <c r="J5474">
        <v>2</v>
      </c>
      <c r="K5474">
        <v>7.78</v>
      </c>
    </row>
    <row r="5475" spans="1:11" ht="16.5" x14ac:dyDescent="0.3">
      <c r="A5475" s="1">
        <v>42617</v>
      </c>
      <c r="B5475" s="5">
        <f>YEAR(Table1[[#This Row],[Order Date]])</f>
        <v>2016</v>
      </c>
      <c r="C5475" s="5">
        <f>MONTH(Table1[[#This Row],[Order Date]])</f>
        <v>9</v>
      </c>
      <c r="D5475" t="s">
        <v>22</v>
      </c>
      <c r="E5475" t="s">
        <v>186</v>
      </c>
      <c r="F5475" t="s">
        <v>39</v>
      </c>
      <c r="G5475" t="s">
        <v>52</v>
      </c>
      <c r="H5475" t="s">
        <v>636</v>
      </c>
      <c r="I5475">
        <v>279.95</v>
      </c>
      <c r="J5475">
        <v>5</v>
      </c>
      <c r="K5475">
        <v>67.19</v>
      </c>
    </row>
    <row r="5476" spans="1:11" ht="16.5" x14ac:dyDescent="0.3">
      <c r="A5476" s="1">
        <v>42617</v>
      </c>
      <c r="B5476" s="5">
        <f>YEAR(Table1[[#This Row],[Order Date]])</f>
        <v>2016</v>
      </c>
      <c r="C5476" s="5">
        <f>MONTH(Table1[[#This Row],[Order Date]])</f>
        <v>9</v>
      </c>
      <c r="D5476" t="s">
        <v>1145</v>
      </c>
      <c r="E5476" t="s">
        <v>101</v>
      </c>
      <c r="F5476" t="s">
        <v>11</v>
      </c>
      <c r="G5476" t="s">
        <v>12</v>
      </c>
      <c r="H5476" t="s">
        <v>2186</v>
      </c>
      <c r="I5476">
        <v>239.5</v>
      </c>
      <c r="J5476">
        <v>5</v>
      </c>
      <c r="K5476">
        <v>114.96</v>
      </c>
    </row>
    <row r="5477" spans="1:11" ht="16.5" x14ac:dyDescent="0.3">
      <c r="A5477" s="1">
        <v>42617</v>
      </c>
      <c r="B5477" s="5">
        <f>YEAR(Table1[[#This Row],[Order Date]])</f>
        <v>2016</v>
      </c>
      <c r="C5477" s="5">
        <f>MONTH(Table1[[#This Row],[Order Date]])</f>
        <v>9</v>
      </c>
      <c r="D5477" t="s">
        <v>125</v>
      </c>
      <c r="E5477" t="s">
        <v>27</v>
      </c>
      <c r="F5477" t="s">
        <v>34</v>
      </c>
      <c r="G5477" t="s">
        <v>47</v>
      </c>
      <c r="H5477" t="s">
        <v>2594</v>
      </c>
      <c r="I5477">
        <v>24.27</v>
      </c>
      <c r="J5477">
        <v>3</v>
      </c>
      <c r="K5477">
        <v>8.74</v>
      </c>
    </row>
    <row r="5478" spans="1:11" ht="16.5" x14ac:dyDescent="0.3">
      <c r="A5478" s="1">
        <v>42617</v>
      </c>
      <c r="B5478" s="5">
        <f>YEAR(Table1[[#This Row],[Order Date]])</f>
        <v>2016</v>
      </c>
      <c r="C5478" s="5">
        <f>MONTH(Table1[[#This Row],[Order Date]])</f>
        <v>9</v>
      </c>
      <c r="D5478" t="s">
        <v>125</v>
      </c>
      <c r="E5478" t="s">
        <v>27</v>
      </c>
      <c r="F5478" t="s">
        <v>39</v>
      </c>
      <c r="G5478" t="s">
        <v>603</v>
      </c>
      <c r="H5478" t="s">
        <v>1938</v>
      </c>
      <c r="I5478">
        <v>2799.96</v>
      </c>
      <c r="J5478">
        <v>5</v>
      </c>
      <c r="K5478">
        <v>944.99</v>
      </c>
    </row>
    <row r="5479" spans="1:11" ht="16.5" x14ac:dyDescent="0.3">
      <c r="A5479" s="1">
        <v>42618</v>
      </c>
      <c r="B5479" s="5">
        <f>YEAR(Table1[[#This Row],[Order Date]])</f>
        <v>2016</v>
      </c>
      <c r="C5479" s="5">
        <f>MONTH(Table1[[#This Row],[Order Date]])</f>
        <v>9</v>
      </c>
      <c r="D5479" t="s">
        <v>387</v>
      </c>
      <c r="E5479" t="s">
        <v>23</v>
      </c>
      <c r="F5479" t="s">
        <v>34</v>
      </c>
      <c r="G5479" t="s">
        <v>47</v>
      </c>
      <c r="H5479" t="s">
        <v>2153</v>
      </c>
      <c r="I5479">
        <v>82.8</v>
      </c>
      <c r="J5479">
        <v>2</v>
      </c>
      <c r="K5479">
        <v>10.35</v>
      </c>
    </row>
    <row r="5480" spans="1:11" ht="16.5" x14ac:dyDescent="0.3">
      <c r="A5480" s="1">
        <v>42618</v>
      </c>
      <c r="B5480" s="5">
        <f>YEAR(Table1[[#This Row],[Order Date]])</f>
        <v>2016</v>
      </c>
      <c r="C5480" s="5">
        <f>MONTH(Table1[[#This Row],[Order Date]])</f>
        <v>9</v>
      </c>
      <c r="D5480" t="s">
        <v>1593</v>
      </c>
      <c r="E5480" t="s">
        <v>110</v>
      </c>
      <c r="F5480" t="s">
        <v>34</v>
      </c>
      <c r="G5480" t="s">
        <v>47</v>
      </c>
      <c r="H5480" t="s">
        <v>766</v>
      </c>
      <c r="I5480">
        <v>12.22</v>
      </c>
      <c r="J5480">
        <v>1</v>
      </c>
      <c r="K5480">
        <v>3.67</v>
      </c>
    </row>
    <row r="5481" spans="1:11" ht="16.5" x14ac:dyDescent="0.3">
      <c r="A5481" s="1">
        <v>42618</v>
      </c>
      <c r="B5481" s="5">
        <f>YEAR(Table1[[#This Row],[Order Date]])</f>
        <v>2016</v>
      </c>
      <c r="C5481" s="5">
        <f>MONTH(Table1[[#This Row],[Order Date]])</f>
        <v>9</v>
      </c>
      <c r="D5481" t="s">
        <v>1593</v>
      </c>
      <c r="E5481" t="s">
        <v>110</v>
      </c>
      <c r="F5481" t="s">
        <v>11</v>
      </c>
      <c r="G5481" t="s">
        <v>18</v>
      </c>
      <c r="H5481" t="s">
        <v>2359</v>
      </c>
      <c r="I5481">
        <v>194.94</v>
      </c>
      <c r="J5481">
        <v>3</v>
      </c>
      <c r="K5481">
        <v>23.39</v>
      </c>
    </row>
    <row r="5482" spans="1:11" ht="16.5" x14ac:dyDescent="0.3">
      <c r="A5482" s="1">
        <v>42618</v>
      </c>
      <c r="B5482" s="5">
        <f>YEAR(Table1[[#This Row],[Order Date]])</f>
        <v>2016</v>
      </c>
      <c r="C5482" s="5">
        <f>MONTH(Table1[[#This Row],[Order Date]])</f>
        <v>9</v>
      </c>
      <c r="D5482" t="s">
        <v>1593</v>
      </c>
      <c r="E5482" t="s">
        <v>110</v>
      </c>
      <c r="F5482" t="s">
        <v>11</v>
      </c>
      <c r="G5482" t="s">
        <v>18</v>
      </c>
      <c r="H5482" t="s">
        <v>1001</v>
      </c>
      <c r="I5482">
        <v>70.95</v>
      </c>
      <c r="J5482">
        <v>3</v>
      </c>
      <c r="K5482">
        <v>20.58</v>
      </c>
    </row>
    <row r="5483" spans="1:11" ht="16.5" x14ac:dyDescent="0.3">
      <c r="A5483" s="1">
        <v>42618</v>
      </c>
      <c r="B5483" s="5">
        <f>YEAR(Table1[[#This Row],[Order Date]])</f>
        <v>2016</v>
      </c>
      <c r="C5483" s="5">
        <f>MONTH(Table1[[#This Row],[Order Date]])</f>
        <v>9</v>
      </c>
      <c r="D5483" t="s">
        <v>1593</v>
      </c>
      <c r="E5483" t="s">
        <v>110</v>
      </c>
      <c r="F5483" t="s">
        <v>11</v>
      </c>
      <c r="G5483" t="s">
        <v>12</v>
      </c>
      <c r="H5483" t="s">
        <v>1773</v>
      </c>
      <c r="I5483">
        <v>91.36</v>
      </c>
      <c r="J5483">
        <v>4</v>
      </c>
      <c r="K5483">
        <v>42.03</v>
      </c>
    </row>
    <row r="5484" spans="1:11" ht="16.5" x14ac:dyDescent="0.3">
      <c r="A5484" s="1">
        <v>42618</v>
      </c>
      <c r="B5484" s="5">
        <f>YEAR(Table1[[#This Row],[Order Date]])</f>
        <v>2016</v>
      </c>
      <c r="C5484" s="5">
        <f>MONTH(Table1[[#This Row],[Order Date]])</f>
        <v>9</v>
      </c>
      <c r="D5484" t="s">
        <v>1593</v>
      </c>
      <c r="E5484" t="s">
        <v>110</v>
      </c>
      <c r="F5484" t="s">
        <v>34</v>
      </c>
      <c r="G5484" t="s">
        <v>35</v>
      </c>
      <c r="H5484" t="s">
        <v>964</v>
      </c>
      <c r="I5484">
        <v>242.94</v>
      </c>
      <c r="J5484">
        <v>3</v>
      </c>
      <c r="K5484">
        <v>29.15</v>
      </c>
    </row>
    <row r="5485" spans="1:11" ht="16.5" x14ac:dyDescent="0.3">
      <c r="A5485" s="1">
        <v>42618</v>
      </c>
      <c r="B5485" s="5">
        <f>YEAR(Table1[[#This Row],[Order Date]])</f>
        <v>2016</v>
      </c>
      <c r="C5485" s="5">
        <f>MONTH(Table1[[#This Row],[Order Date]])</f>
        <v>9</v>
      </c>
      <c r="D5485" t="s">
        <v>1593</v>
      </c>
      <c r="E5485" t="s">
        <v>110</v>
      </c>
      <c r="F5485" t="s">
        <v>11</v>
      </c>
      <c r="G5485" t="s">
        <v>16</v>
      </c>
      <c r="H5485" t="s">
        <v>1702</v>
      </c>
      <c r="I5485">
        <v>22.05</v>
      </c>
      <c r="J5485">
        <v>7</v>
      </c>
      <c r="K5485">
        <v>10.58</v>
      </c>
    </row>
    <row r="5486" spans="1:11" ht="16.5" x14ac:dyDescent="0.3">
      <c r="A5486" s="1">
        <v>42618</v>
      </c>
      <c r="B5486" s="5">
        <f>YEAR(Table1[[#This Row],[Order Date]])</f>
        <v>2016</v>
      </c>
      <c r="C5486" s="5">
        <f>MONTH(Table1[[#This Row],[Order Date]])</f>
        <v>9</v>
      </c>
      <c r="D5486" t="s">
        <v>1727</v>
      </c>
      <c r="E5486" t="s">
        <v>395</v>
      </c>
      <c r="F5486" t="s">
        <v>39</v>
      </c>
      <c r="G5486" t="s">
        <v>40</v>
      </c>
      <c r="H5486" t="s">
        <v>745</v>
      </c>
      <c r="I5486">
        <v>278.39999999999998</v>
      </c>
      <c r="J5486">
        <v>3</v>
      </c>
      <c r="K5486">
        <v>80.739999999999995</v>
      </c>
    </row>
    <row r="5487" spans="1:11" ht="16.5" x14ac:dyDescent="0.3">
      <c r="A5487" s="1">
        <v>42618</v>
      </c>
      <c r="B5487" s="5">
        <f>YEAR(Table1[[#This Row],[Order Date]])</f>
        <v>2016</v>
      </c>
      <c r="C5487" s="5">
        <f>MONTH(Table1[[#This Row],[Order Date]])</f>
        <v>9</v>
      </c>
      <c r="D5487" t="s">
        <v>2174</v>
      </c>
      <c r="E5487" t="s">
        <v>1283</v>
      </c>
      <c r="F5487" t="s">
        <v>11</v>
      </c>
      <c r="G5487" t="s">
        <v>24</v>
      </c>
      <c r="H5487" t="s">
        <v>2055</v>
      </c>
      <c r="I5487">
        <v>107.94</v>
      </c>
      <c r="J5487">
        <v>3</v>
      </c>
      <c r="K5487">
        <v>26.99</v>
      </c>
    </row>
    <row r="5488" spans="1:11" ht="16.5" x14ac:dyDescent="0.3">
      <c r="A5488" s="1">
        <v>42618</v>
      </c>
      <c r="B5488" s="5">
        <f>YEAR(Table1[[#This Row],[Order Date]])</f>
        <v>2016</v>
      </c>
      <c r="C5488" s="5">
        <f>MONTH(Table1[[#This Row],[Order Date]])</f>
        <v>9</v>
      </c>
      <c r="D5488" t="s">
        <v>891</v>
      </c>
      <c r="E5488" t="s">
        <v>10</v>
      </c>
      <c r="F5488" t="s">
        <v>34</v>
      </c>
      <c r="G5488" t="s">
        <v>35</v>
      </c>
      <c r="H5488" t="s">
        <v>793</v>
      </c>
      <c r="I5488">
        <v>347.8</v>
      </c>
      <c r="J5488">
        <v>7</v>
      </c>
      <c r="K5488">
        <v>-24.84</v>
      </c>
    </row>
    <row r="5489" spans="1:11" ht="16.5" x14ac:dyDescent="0.3">
      <c r="A5489" s="1">
        <v>42618</v>
      </c>
      <c r="B5489" s="5">
        <f>YEAR(Table1[[#This Row],[Order Date]])</f>
        <v>2016</v>
      </c>
      <c r="C5489" s="5">
        <f>MONTH(Table1[[#This Row],[Order Date]])</f>
        <v>9</v>
      </c>
      <c r="D5489" t="s">
        <v>197</v>
      </c>
      <c r="E5489" t="s">
        <v>27</v>
      </c>
      <c r="F5489" t="s">
        <v>39</v>
      </c>
      <c r="G5489" t="s">
        <v>52</v>
      </c>
      <c r="H5489" t="s">
        <v>1660</v>
      </c>
      <c r="I5489">
        <v>116</v>
      </c>
      <c r="J5489">
        <v>8</v>
      </c>
      <c r="K5489">
        <v>29</v>
      </c>
    </row>
    <row r="5490" spans="1:11" ht="16.5" x14ac:dyDescent="0.3">
      <c r="A5490" s="1">
        <v>42618</v>
      </c>
      <c r="B5490" s="5">
        <f>YEAR(Table1[[#This Row],[Order Date]])</f>
        <v>2016</v>
      </c>
      <c r="C5490" s="5">
        <f>MONTH(Table1[[#This Row],[Order Date]])</f>
        <v>9</v>
      </c>
      <c r="D5490" t="s">
        <v>148</v>
      </c>
      <c r="E5490" t="s">
        <v>23</v>
      </c>
      <c r="F5490" t="s">
        <v>11</v>
      </c>
      <c r="G5490" t="s">
        <v>20</v>
      </c>
      <c r="H5490" t="s">
        <v>367</v>
      </c>
      <c r="I5490">
        <v>9.56</v>
      </c>
      <c r="J5490">
        <v>5</v>
      </c>
      <c r="K5490">
        <v>-7.33</v>
      </c>
    </row>
    <row r="5491" spans="1:11" ht="16.5" x14ac:dyDescent="0.3">
      <c r="A5491" s="1">
        <v>42618</v>
      </c>
      <c r="B5491" s="5">
        <f>YEAR(Table1[[#This Row],[Order Date]])</f>
        <v>2016</v>
      </c>
      <c r="C5491" s="5">
        <f>MONTH(Table1[[#This Row],[Order Date]])</f>
        <v>9</v>
      </c>
      <c r="D5491" t="s">
        <v>1303</v>
      </c>
      <c r="E5491" t="s">
        <v>120</v>
      </c>
      <c r="F5491" t="s">
        <v>11</v>
      </c>
      <c r="G5491" t="s">
        <v>63</v>
      </c>
      <c r="H5491" t="s">
        <v>64</v>
      </c>
      <c r="I5491">
        <v>23.47</v>
      </c>
      <c r="J5491">
        <v>3</v>
      </c>
      <c r="K5491">
        <v>7.63</v>
      </c>
    </row>
    <row r="5492" spans="1:11" ht="16.5" x14ac:dyDescent="0.3">
      <c r="A5492" s="1">
        <v>42618</v>
      </c>
      <c r="B5492" s="5">
        <f>YEAR(Table1[[#This Row],[Order Date]])</f>
        <v>2016</v>
      </c>
      <c r="C5492" s="5">
        <f>MONTH(Table1[[#This Row],[Order Date]])</f>
        <v>9</v>
      </c>
      <c r="D5492" t="s">
        <v>1303</v>
      </c>
      <c r="E5492" t="s">
        <v>120</v>
      </c>
      <c r="F5492" t="s">
        <v>11</v>
      </c>
      <c r="G5492" t="s">
        <v>20</v>
      </c>
      <c r="H5492" t="s">
        <v>362</v>
      </c>
      <c r="I5492">
        <v>86.06</v>
      </c>
      <c r="J5492">
        <v>7</v>
      </c>
      <c r="K5492">
        <v>-63.11</v>
      </c>
    </row>
    <row r="5493" spans="1:11" ht="16.5" x14ac:dyDescent="0.3">
      <c r="A5493" s="1">
        <v>42618</v>
      </c>
      <c r="B5493" s="5">
        <f>YEAR(Table1[[#This Row],[Order Date]])</f>
        <v>2016</v>
      </c>
      <c r="C5493" s="5">
        <f>MONTH(Table1[[#This Row],[Order Date]])</f>
        <v>9</v>
      </c>
      <c r="D5493" t="s">
        <v>1303</v>
      </c>
      <c r="E5493" t="s">
        <v>120</v>
      </c>
      <c r="F5493" t="s">
        <v>39</v>
      </c>
      <c r="G5493" t="s">
        <v>40</v>
      </c>
      <c r="H5493" t="s">
        <v>703</v>
      </c>
      <c r="I5493">
        <v>108.78</v>
      </c>
      <c r="J5493">
        <v>2</v>
      </c>
      <c r="K5493">
        <v>6.8</v>
      </c>
    </row>
    <row r="5494" spans="1:11" ht="16.5" x14ac:dyDescent="0.3">
      <c r="A5494" s="1">
        <v>42618</v>
      </c>
      <c r="B5494" s="5">
        <f>YEAR(Table1[[#This Row],[Order Date]])</f>
        <v>2016</v>
      </c>
      <c r="C5494" s="5">
        <f>MONTH(Table1[[#This Row],[Order Date]])</f>
        <v>9</v>
      </c>
      <c r="D5494" t="s">
        <v>1303</v>
      </c>
      <c r="E5494" t="s">
        <v>120</v>
      </c>
      <c r="F5494" t="s">
        <v>11</v>
      </c>
      <c r="G5494" t="s">
        <v>12</v>
      </c>
      <c r="H5494" t="s">
        <v>242</v>
      </c>
      <c r="I5494">
        <v>10.27</v>
      </c>
      <c r="J5494">
        <v>3</v>
      </c>
      <c r="K5494">
        <v>3.21</v>
      </c>
    </row>
    <row r="5495" spans="1:11" ht="16.5" x14ac:dyDescent="0.3">
      <c r="A5495" s="1">
        <v>42618</v>
      </c>
      <c r="B5495" s="5">
        <f>YEAR(Table1[[#This Row],[Order Date]])</f>
        <v>2016</v>
      </c>
      <c r="C5495" s="5">
        <f>MONTH(Table1[[#This Row],[Order Date]])</f>
        <v>9</v>
      </c>
      <c r="D5495" t="s">
        <v>925</v>
      </c>
      <c r="E5495" t="s">
        <v>10</v>
      </c>
      <c r="F5495" t="s">
        <v>11</v>
      </c>
      <c r="G5495" t="s">
        <v>92</v>
      </c>
      <c r="H5495" t="s">
        <v>2340</v>
      </c>
      <c r="I5495">
        <v>62.79</v>
      </c>
      <c r="J5495">
        <v>3</v>
      </c>
      <c r="K5495">
        <v>-166.39</v>
      </c>
    </row>
    <row r="5496" spans="1:11" ht="16.5" x14ac:dyDescent="0.3">
      <c r="A5496" s="1">
        <v>42618</v>
      </c>
      <c r="B5496" s="5">
        <f>YEAR(Table1[[#This Row],[Order Date]])</f>
        <v>2016</v>
      </c>
      <c r="C5496" s="5">
        <f>MONTH(Table1[[#This Row],[Order Date]])</f>
        <v>9</v>
      </c>
      <c r="D5496" t="s">
        <v>925</v>
      </c>
      <c r="E5496" t="s">
        <v>10</v>
      </c>
      <c r="F5496" t="s">
        <v>11</v>
      </c>
      <c r="G5496" t="s">
        <v>43</v>
      </c>
      <c r="H5496" t="s">
        <v>1508</v>
      </c>
      <c r="I5496">
        <v>28.44</v>
      </c>
      <c r="J5496">
        <v>9</v>
      </c>
      <c r="K5496">
        <v>4.2699999999999996</v>
      </c>
    </row>
    <row r="5497" spans="1:11" ht="16.5" x14ac:dyDescent="0.3">
      <c r="A5497" s="1">
        <v>42618</v>
      </c>
      <c r="B5497" s="5">
        <f>YEAR(Table1[[#This Row],[Order Date]])</f>
        <v>2016</v>
      </c>
      <c r="C5497" s="5">
        <f>MONTH(Table1[[#This Row],[Order Date]])</f>
        <v>9</v>
      </c>
      <c r="D5497" t="s">
        <v>1102</v>
      </c>
      <c r="E5497" t="s">
        <v>27</v>
      </c>
      <c r="F5497" t="s">
        <v>11</v>
      </c>
      <c r="G5497" t="s">
        <v>12</v>
      </c>
      <c r="H5497" t="s">
        <v>2595</v>
      </c>
      <c r="I5497">
        <v>96.08</v>
      </c>
      <c r="J5497">
        <v>2</v>
      </c>
      <c r="K5497">
        <v>46.12</v>
      </c>
    </row>
    <row r="5498" spans="1:11" ht="16.5" x14ac:dyDescent="0.3">
      <c r="A5498" s="1">
        <v>42618</v>
      </c>
      <c r="B5498" s="5">
        <f>YEAR(Table1[[#This Row],[Order Date]])</f>
        <v>2016</v>
      </c>
      <c r="C5498" s="5">
        <f>MONTH(Table1[[#This Row],[Order Date]])</f>
        <v>9</v>
      </c>
      <c r="D5498" t="s">
        <v>1102</v>
      </c>
      <c r="E5498" t="s">
        <v>27</v>
      </c>
      <c r="F5498" t="s">
        <v>11</v>
      </c>
      <c r="G5498" t="s">
        <v>20</v>
      </c>
      <c r="H5498" t="s">
        <v>1225</v>
      </c>
      <c r="I5498">
        <v>11.68</v>
      </c>
      <c r="J5498">
        <v>2</v>
      </c>
      <c r="K5498">
        <v>3.94</v>
      </c>
    </row>
    <row r="5499" spans="1:11" ht="16.5" x14ac:dyDescent="0.3">
      <c r="A5499" s="1">
        <v>42618</v>
      </c>
      <c r="B5499" s="5">
        <f>YEAR(Table1[[#This Row],[Order Date]])</f>
        <v>2016</v>
      </c>
      <c r="C5499" s="5">
        <f>MONTH(Table1[[#This Row],[Order Date]])</f>
        <v>9</v>
      </c>
      <c r="D5499" t="s">
        <v>1102</v>
      </c>
      <c r="E5499" t="s">
        <v>27</v>
      </c>
      <c r="F5499" t="s">
        <v>11</v>
      </c>
      <c r="G5499" t="s">
        <v>43</v>
      </c>
      <c r="H5499" t="s">
        <v>962</v>
      </c>
      <c r="I5499">
        <v>4.3600000000000003</v>
      </c>
      <c r="J5499">
        <v>2</v>
      </c>
      <c r="K5499">
        <v>1.79</v>
      </c>
    </row>
    <row r="5500" spans="1:11" ht="16.5" x14ac:dyDescent="0.3">
      <c r="A5500" s="1">
        <v>42618</v>
      </c>
      <c r="B5500" s="5">
        <f>YEAR(Table1[[#This Row],[Order Date]])</f>
        <v>2016</v>
      </c>
      <c r="C5500" s="5">
        <f>MONTH(Table1[[#This Row],[Order Date]])</f>
        <v>9</v>
      </c>
      <c r="D5500" t="s">
        <v>912</v>
      </c>
      <c r="E5500" t="s">
        <v>10</v>
      </c>
      <c r="F5500" t="s">
        <v>11</v>
      </c>
      <c r="G5500" t="s">
        <v>12</v>
      </c>
      <c r="H5500" t="s">
        <v>2114</v>
      </c>
      <c r="I5500">
        <v>25.92</v>
      </c>
      <c r="J5500">
        <v>5</v>
      </c>
      <c r="K5500">
        <v>9.07</v>
      </c>
    </row>
    <row r="5501" spans="1:11" ht="16.5" x14ac:dyDescent="0.3">
      <c r="A5501" s="1">
        <v>42618</v>
      </c>
      <c r="B5501" s="5">
        <f>YEAR(Table1[[#This Row],[Order Date]])</f>
        <v>2016</v>
      </c>
      <c r="C5501" s="5">
        <f>MONTH(Table1[[#This Row],[Order Date]])</f>
        <v>9</v>
      </c>
      <c r="D5501" t="s">
        <v>912</v>
      </c>
      <c r="E5501" t="s">
        <v>10</v>
      </c>
      <c r="F5501" t="s">
        <v>11</v>
      </c>
      <c r="G5501" t="s">
        <v>43</v>
      </c>
      <c r="H5501" t="s">
        <v>160</v>
      </c>
      <c r="I5501">
        <v>15.81</v>
      </c>
      <c r="J5501">
        <v>8</v>
      </c>
      <c r="K5501">
        <v>5.34</v>
      </c>
    </row>
    <row r="5502" spans="1:11" ht="16.5" x14ac:dyDescent="0.3">
      <c r="A5502" s="1">
        <v>42618</v>
      </c>
      <c r="B5502" s="5">
        <f>YEAR(Table1[[#This Row],[Order Date]])</f>
        <v>2016</v>
      </c>
      <c r="C5502" s="5">
        <f>MONTH(Table1[[#This Row],[Order Date]])</f>
        <v>9</v>
      </c>
      <c r="D5502" t="s">
        <v>912</v>
      </c>
      <c r="E5502" t="s">
        <v>10</v>
      </c>
      <c r="F5502" t="s">
        <v>11</v>
      </c>
      <c r="G5502" t="s">
        <v>12</v>
      </c>
      <c r="H5502" t="s">
        <v>2394</v>
      </c>
      <c r="I5502">
        <v>10.37</v>
      </c>
      <c r="J5502">
        <v>2</v>
      </c>
      <c r="K5502">
        <v>3.76</v>
      </c>
    </row>
    <row r="5503" spans="1:11" ht="16.5" x14ac:dyDescent="0.3">
      <c r="A5503" s="1">
        <v>42618</v>
      </c>
      <c r="B5503" s="5">
        <f>YEAR(Table1[[#This Row],[Order Date]])</f>
        <v>2016</v>
      </c>
      <c r="C5503" s="5">
        <f>MONTH(Table1[[#This Row],[Order Date]])</f>
        <v>9</v>
      </c>
      <c r="D5503" t="s">
        <v>107</v>
      </c>
      <c r="E5503" t="s">
        <v>149</v>
      </c>
      <c r="F5503" t="s">
        <v>11</v>
      </c>
      <c r="G5503" t="s">
        <v>12</v>
      </c>
      <c r="H5503" t="s">
        <v>1697</v>
      </c>
      <c r="I5503">
        <v>192.16</v>
      </c>
      <c r="J5503">
        <v>4</v>
      </c>
      <c r="K5503">
        <v>92.24</v>
      </c>
    </row>
    <row r="5504" spans="1:11" ht="16.5" x14ac:dyDescent="0.3">
      <c r="A5504" s="1">
        <v>42618</v>
      </c>
      <c r="B5504" s="5">
        <f>YEAR(Table1[[#This Row],[Order Date]])</f>
        <v>2016</v>
      </c>
      <c r="C5504" s="5">
        <f>MONTH(Table1[[#This Row],[Order Date]])</f>
        <v>9</v>
      </c>
      <c r="D5504" t="s">
        <v>1279</v>
      </c>
      <c r="E5504" t="s">
        <v>10</v>
      </c>
      <c r="F5504" t="s">
        <v>11</v>
      </c>
      <c r="G5504" t="s">
        <v>18</v>
      </c>
      <c r="H5504" t="s">
        <v>1482</v>
      </c>
      <c r="I5504">
        <v>93.46</v>
      </c>
      <c r="J5504">
        <v>3</v>
      </c>
      <c r="K5504">
        <v>-17.52</v>
      </c>
    </row>
    <row r="5505" spans="1:11" ht="16.5" x14ac:dyDescent="0.3">
      <c r="A5505" s="1">
        <v>42618</v>
      </c>
      <c r="B5505" s="5">
        <f>YEAR(Table1[[#This Row],[Order Date]])</f>
        <v>2016</v>
      </c>
      <c r="C5505" s="5">
        <f>MONTH(Table1[[#This Row],[Order Date]])</f>
        <v>9</v>
      </c>
      <c r="D5505" t="s">
        <v>77</v>
      </c>
      <c r="E5505" t="s">
        <v>55</v>
      </c>
      <c r="F5505" t="s">
        <v>11</v>
      </c>
      <c r="G5505" t="s">
        <v>16</v>
      </c>
      <c r="H5505" t="s">
        <v>2181</v>
      </c>
      <c r="I5505">
        <v>25.06</v>
      </c>
      <c r="J5505">
        <v>2</v>
      </c>
      <c r="K5505">
        <v>11.78</v>
      </c>
    </row>
    <row r="5506" spans="1:11" ht="16.5" x14ac:dyDescent="0.3">
      <c r="A5506" s="1">
        <v>42618</v>
      </c>
      <c r="B5506" s="5">
        <f>YEAR(Table1[[#This Row],[Order Date]])</f>
        <v>2016</v>
      </c>
      <c r="C5506" s="5">
        <f>MONTH(Table1[[#This Row],[Order Date]])</f>
        <v>9</v>
      </c>
      <c r="D5506" t="s">
        <v>77</v>
      </c>
      <c r="E5506" t="s">
        <v>55</v>
      </c>
      <c r="F5506" t="s">
        <v>34</v>
      </c>
      <c r="G5506" t="s">
        <v>145</v>
      </c>
      <c r="H5506" t="s">
        <v>783</v>
      </c>
      <c r="I5506">
        <v>1652.94</v>
      </c>
      <c r="J5506">
        <v>3</v>
      </c>
      <c r="K5506">
        <v>314.06</v>
      </c>
    </row>
    <row r="5507" spans="1:11" ht="16.5" x14ac:dyDescent="0.3">
      <c r="A5507" s="1">
        <v>42618</v>
      </c>
      <c r="B5507" s="5">
        <f>YEAR(Table1[[#This Row],[Order Date]])</f>
        <v>2016</v>
      </c>
      <c r="C5507" s="5">
        <f>MONTH(Table1[[#This Row],[Order Date]])</f>
        <v>9</v>
      </c>
      <c r="D5507" t="s">
        <v>2381</v>
      </c>
      <c r="E5507" t="s">
        <v>15</v>
      </c>
      <c r="F5507" t="s">
        <v>11</v>
      </c>
      <c r="G5507" t="s">
        <v>12</v>
      </c>
      <c r="H5507" t="s">
        <v>2295</v>
      </c>
      <c r="I5507">
        <v>9.25</v>
      </c>
      <c r="J5507">
        <v>2</v>
      </c>
      <c r="K5507">
        <v>3.35</v>
      </c>
    </row>
    <row r="5508" spans="1:11" ht="16.5" x14ac:dyDescent="0.3">
      <c r="A5508" s="1">
        <v>42618</v>
      </c>
      <c r="B5508" s="5">
        <f>YEAR(Table1[[#This Row],[Order Date]])</f>
        <v>2016</v>
      </c>
      <c r="C5508" s="5">
        <f>MONTH(Table1[[#This Row],[Order Date]])</f>
        <v>9</v>
      </c>
      <c r="D5508" t="s">
        <v>1571</v>
      </c>
      <c r="E5508" t="s">
        <v>78</v>
      </c>
      <c r="F5508" t="s">
        <v>11</v>
      </c>
      <c r="G5508" t="s">
        <v>20</v>
      </c>
      <c r="H5508" t="s">
        <v>1825</v>
      </c>
      <c r="I5508">
        <v>8.9499999999999993</v>
      </c>
      <c r="J5508">
        <v>2</v>
      </c>
      <c r="K5508">
        <v>-7.46</v>
      </c>
    </row>
    <row r="5509" spans="1:11" ht="16.5" x14ac:dyDescent="0.3">
      <c r="A5509" s="1">
        <v>42618</v>
      </c>
      <c r="B5509" s="5">
        <f>YEAR(Table1[[#This Row],[Order Date]])</f>
        <v>2016</v>
      </c>
      <c r="C5509" s="5">
        <f>MONTH(Table1[[#This Row],[Order Date]])</f>
        <v>9</v>
      </c>
      <c r="D5509" t="s">
        <v>1571</v>
      </c>
      <c r="E5509" t="s">
        <v>78</v>
      </c>
      <c r="F5509" t="s">
        <v>11</v>
      </c>
      <c r="G5509" t="s">
        <v>20</v>
      </c>
      <c r="H5509" t="s">
        <v>1650</v>
      </c>
      <c r="I5509">
        <v>8.86</v>
      </c>
      <c r="J5509">
        <v>6</v>
      </c>
      <c r="K5509">
        <v>-6.49</v>
      </c>
    </row>
    <row r="5510" spans="1:11" ht="16.5" x14ac:dyDescent="0.3">
      <c r="A5510" s="1">
        <v>42618</v>
      </c>
      <c r="B5510" s="5">
        <f>YEAR(Table1[[#This Row],[Order Date]])</f>
        <v>2016</v>
      </c>
      <c r="C5510" s="5">
        <f>MONTH(Table1[[#This Row],[Order Date]])</f>
        <v>9</v>
      </c>
      <c r="D5510" t="s">
        <v>1571</v>
      </c>
      <c r="E5510" t="s">
        <v>78</v>
      </c>
      <c r="F5510" t="s">
        <v>34</v>
      </c>
      <c r="G5510" t="s">
        <v>35</v>
      </c>
      <c r="H5510" t="s">
        <v>265</v>
      </c>
      <c r="I5510">
        <v>85.25</v>
      </c>
      <c r="J5510">
        <v>2</v>
      </c>
      <c r="K5510">
        <v>-1.22</v>
      </c>
    </row>
    <row r="5511" spans="1:11" ht="16.5" x14ac:dyDescent="0.3">
      <c r="A5511" s="1">
        <v>42618</v>
      </c>
      <c r="B5511" s="5">
        <f>YEAR(Table1[[#This Row],[Order Date]])</f>
        <v>2016</v>
      </c>
      <c r="C5511" s="5">
        <f>MONTH(Table1[[#This Row],[Order Date]])</f>
        <v>9</v>
      </c>
      <c r="D5511" t="s">
        <v>1741</v>
      </c>
      <c r="E5511" t="s">
        <v>10</v>
      </c>
      <c r="F5511" t="s">
        <v>34</v>
      </c>
      <c r="G5511" t="s">
        <v>47</v>
      </c>
      <c r="H5511" t="s">
        <v>1318</v>
      </c>
      <c r="I5511">
        <v>21.2</v>
      </c>
      <c r="J5511">
        <v>3</v>
      </c>
      <c r="K5511">
        <v>-11.66</v>
      </c>
    </row>
    <row r="5512" spans="1:11" ht="16.5" x14ac:dyDescent="0.3">
      <c r="A5512" s="1">
        <v>42618</v>
      </c>
      <c r="B5512" s="5">
        <f>YEAR(Table1[[#This Row],[Order Date]])</f>
        <v>2016</v>
      </c>
      <c r="C5512" s="5">
        <f>MONTH(Table1[[#This Row],[Order Date]])</f>
        <v>9</v>
      </c>
      <c r="D5512" t="s">
        <v>1968</v>
      </c>
      <c r="E5512" t="s">
        <v>23</v>
      </c>
      <c r="F5512" t="s">
        <v>34</v>
      </c>
      <c r="G5512" t="s">
        <v>47</v>
      </c>
      <c r="H5512" t="s">
        <v>2594</v>
      </c>
      <c r="I5512">
        <v>58.25</v>
      </c>
      <c r="J5512">
        <v>9</v>
      </c>
      <c r="K5512">
        <v>11.65</v>
      </c>
    </row>
    <row r="5513" spans="1:11" ht="16.5" x14ac:dyDescent="0.3">
      <c r="A5513" s="1">
        <v>42618</v>
      </c>
      <c r="B5513" s="5">
        <f>YEAR(Table1[[#This Row],[Order Date]])</f>
        <v>2016</v>
      </c>
      <c r="C5513" s="5">
        <f>MONTH(Table1[[#This Row],[Order Date]])</f>
        <v>9</v>
      </c>
      <c r="D5513" t="s">
        <v>1968</v>
      </c>
      <c r="E5513" t="s">
        <v>23</v>
      </c>
      <c r="F5513" t="s">
        <v>34</v>
      </c>
      <c r="G5513" t="s">
        <v>35</v>
      </c>
      <c r="H5513" t="s">
        <v>2596</v>
      </c>
      <c r="I5513">
        <v>71.25</v>
      </c>
      <c r="J5513">
        <v>2</v>
      </c>
      <c r="K5513">
        <v>-19.34</v>
      </c>
    </row>
    <row r="5514" spans="1:11" ht="16.5" x14ac:dyDescent="0.3">
      <c r="A5514" s="1">
        <v>42618</v>
      </c>
      <c r="B5514" s="5">
        <f>YEAR(Table1[[#This Row],[Order Date]])</f>
        <v>2016</v>
      </c>
      <c r="C5514" s="5">
        <f>MONTH(Table1[[#This Row],[Order Date]])</f>
        <v>9</v>
      </c>
      <c r="D5514" t="s">
        <v>1968</v>
      </c>
      <c r="E5514" t="s">
        <v>23</v>
      </c>
      <c r="F5514" t="s">
        <v>11</v>
      </c>
      <c r="G5514" t="s">
        <v>24</v>
      </c>
      <c r="H5514" t="s">
        <v>1058</v>
      </c>
      <c r="I5514">
        <v>7.87</v>
      </c>
      <c r="J5514">
        <v>3</v>
      </c>
      <c r="K5514">
        <v>0.59</v>
      </c>
    </row>
    <row r="5515" spans="1:11" ht="16.5" x14ac:dyDescent="0.3">
      <c r="A5515" s="1">
        <v>42618</v>
      </c>
      <c r="B5515" s="5">
        <f>YEAR(Table1[[#This Row],[Order Date]])</f>
        <v>2016</v>
      </c>
      <c r="C5515" s="5">
        <f>MONTH(Table1[[#This Row],[Order Date]])</f>
        <v>9</v>
      </c>
      <c r="D5515" t="s">
        <v>1968</v>
      </c>
      <c r="E5515" t="s">
        <v>23</v>
      </c>
      <c r="F5515" t="s">
        <v>34</v>
      </c>
      <c r="G5515" t="s">
        <v>35</v>
      </c>
      <c r="H5515" t="s">
        <v>2045</v>
      </c>
      <c r="I5515">
        <v>887.27</v>
      </c>
      <c r="J5515">
        <v>3</v>
      </c>
      <c r="K5515">
        <v>-63.38</v>
      </c>
    </row>
    <row r="5516" spans="1:11" ht="16.5" x14ac:dyDescent="0.3">
      <c r="A5516" s="1">
        <v>42618</v>
      </c>
      <c r="B5516" s="5">
        <f>YEAR(Table1[[#This Row],[Order Date]])</f>
        <v>2016</v>
      </c>
      <c r="C5516" s="5">
        <f>MONTH(Table1[[#This Row],[Order Date]])</f>
        <v>9</v>
      </c>
      <c r="D5516" t="s">
        <v>1971</v>
      </c>
      <c r="E5516" t="s">
        <v>149</v>
      </c>
      <c r="F5516" t="s">
        <v>39</v>
      </c>
      <c r="G5516" t="s">
        <v>40</v>
      </c>
      <c r="H5516" t="s">
        <v>642</v>
      </c>
      <c r="I5516">
        <v>43.6</v>
      </c>
      <c r="J5516">
        <v>4</v>
      </c>
      <c r="K5516">
        <v>12.21</v>
      </c>
    </row>
    <row r="5517" spans="1:11" ht="16.5" x14ac:dyDescent="0.3">
      <c r="A5517" s="1">
        <v>42619</v>
      </c>
      <c r="B5517" s="5">
        <f>YEAR(Table1[[#This Row],[Order Date]])</f>
        <v>2016</v>
      </c>
      <c r="C5517" s="5">
        <f>MONTH(Table1[[#This Row],[Order Date]])</f>
        <v>9</v>
      </c>
      <c r="D5517" t="s">
        <v>2407</v>
      </c>
      <c r="E5517" t="s">
        <v>315</v>
      </c>
      <c r="F5517" t="s">
        <v>11</v>
      </c>
      <c r="G5517" t="s">
        <v>92</v>
      </c>
      <c r="H5517" t="s">
        <v>1349</v>
      </c>
      <c r="I5517">
        <v>77.88</v>
      </c>
      <c r="J5517">
        <v>6</v>
      </c>
      <c r="K5517">
        <v>22.59</v>
      </c>
    </row>
    <row r="5518" spans="1:11" ht="16.5" x14ac:dyDescent="0.3">
      <c r="A5518" s="1">
        <v>42619</v>
      </c>
      <c r="B5518" s="5">
        <f>YEAR(Table1[[#This Row],[Order Date]])</f>
        <v>2016</v>
      </c>
      <c r="C5518" s="5">
        <f>MONTH(Table1[[#This Row],[Order Date]])</f>
        <v>9</v>
      </c>
      <c r="D5518" t="s">
        <v>1714</v>
      </c>
      <c r="E5518" t="s">
        <v>149</v>
      </c>
      <c r="F5518" t="s">
        <v>39</v>
      </c>
      <c r="G5518" t="s">
        <v>52</v>
      </c>
      <c r="H5518" t="s">
        <v>2393</v>
      </c>
      <c r="I5518">
        <v>31.86</v>
      </c>
      <c r="J5518">
        <v>2</v>
      </c>
      <c r="K5518">
        <v>11.15</v>
      </c>
    </row>
    <row r="5519" spans="1:11" ht="16.5" x14ac:dyDescent="0.3">
      <c r="A5519" s="1">
        <v>42619</v>
      </c>
      <c r="B5519" s="5">
        <f>YEAR(Table1[[#This Row],[Order Date]])</f>
        <v>2016</v>
      </c>
      <c r="C5519" s="5">
        <f>MONTH(Table1[[#This Row],[Order Date]])</f>
        <v>9</v>
      </c>
      <c r="D5519" t="s">
        <v>1714</v>
      </c>
      <c r="E5519" t="s">
        <v>149</v>
      </c>
      <c r="F5519" t="s">
        <v>34</v>
      </c>
      <c r="G5519" t="s">
        <v>74</v>
      </c>
      <c r="H5519" t="s">
        <v>1930</v>
      </c>
      <c r="I5519">
        <v>722.35</v>
      </c>
      <c r="J5519">
        <v>3</v>
      </c>
      <c r="K5519">
        <v>90.29</v>
      </c>
    </row>
    <row r="5520" spans="1:11" ht="16.5" x14ac:dyDescent="0.3">
      <c r="A5520" s="1">
        <v>42619</v>
      </c>
      <c r="B5520" s="5">
        <f>YEAR(Table1[[#This Row],[Order Date]])</f>
        <v>2016</v>
      </c>
      <c r="C5520" s="5">
        <f>MONTH(Table1[[#This Row],[Order Date]])</f>
        <v>9</v>
      </c>
      <c r="D5520" t="s">
        <v>1178</v>
      </c>
      <c r="E5520" t="s">
        <v>245</v>
      </c>
      <c r="F5520" t="s">
        <v>11</v>
      </c>
      <c r="G5520" t="s">
        <v>63</v>
      </c>
      <c r="H5520" t="s">
        <v>2264</v>
      </c>
      <c r="I5520">
        <v>95.95</v>
      </c>
      <c r="J5520">
        <v>3</v>
      </c>
      <c r="K5520">
        <v>29.99</v>
      </c>
    </row>
    <row r="5521" spans="1:11" ht="16.5" x14ac:dyDescent="0.3">
      <c r="A5521" s="1">
        <v>42619</v>
      </c>
      <c r="B5521" s="5">
        <f>YEAR(Table1[[#This Row],[Order Date]])</f>
        <v>2016</v>
      </c>
      <c r="C5521" s="5">
        <f>MONTH(Table1[[#This Row],[Order Date]])</f>
        <v>9</v>
      </c>
      <c r="D5521" t="s">
        <v>1178</v>
      </c>
      <c r="E5521" t="s">
        <v>245</v>
      </c>
      <c r="F5521" t="s">
        <v>11</v>
      </c>
      <c r="G5521" t="s">
        <v>20</v>
      </c>
      <c r="H5521" t="s">
        <v>203</v>
      </c>
      <c r="I5521">
        <v>3.2</v>
      </c>
      <c r="J5521">
        <v>2</v>
      </c>
      <c r="K5521">
        <v>-2.46</v>
      </c>
    </row>
    <row r="5522" spans="1:11" ht="16.5" x14ac:dyDescent="0.3">
      <c r="A5522" s="1">
        <v>42619</v>
      </c>
      <c r="B5522" s="5">
        <f>YEAR(Table1[[#This Row],[Order Date]])</f>
        <v>2016</v>
      </c>
      <c r="C5522" s="5">
        <f>MONTH(Table1[[#This Row],[Order Date]])</f>
        <v>9</v>
      </c>
      <c r="D5522" t="s">
        <v>376</v>
      </c>
      <c r="E5522" t="s">
        <v>10</v>
      </c>
      <c r="F5522" t="s">
        <v>11</v>
      </c>
      <c r="G5522" t="s">
        <v>18</v>
      </c>
      <c r="H5522" t="s">
        <v>2092</v>
      </c>
      <c r="I5522">
        <v>10.78</v>
      </c>
      <c r="J5522">
        <v>1</v>
      </c>
      <c r="K5522">
        <v>0.81</v>
      </c>
    </row>
    <row r="5523" spans="1:11" ht="16.5" x14ac:dyDescent="0.3">
      <c r="A5523" s="1">
        <v>42619</v>
      </c>
      <c r="B5523" s="5">
        <f>YEAR(Table1[[#This Row],[Order Date]])</f>
        <v>2016</v>
      </c>
      <c r="C5523" s="5">
        <f>MONTH(Table1[[#This Row],[Order Date]])</f>
        <v>9</v>
      </c>
      <c r="D5523" t="s">
        <v>1638</v>
      </c>
      <c r="E5523" t="s">
        <v>10</v>
      </c>
      <c r="F5523" t="s">
        <v>11</v>
      </c>
      <c r="G5523" t="s">
        <v>12</v>
      </c>
      <c r="H5523" t="s">
        <v>1262</v>
      </c>
      <c r="I5523">
        <v>41.92</v>
      </c>
      <c r="J5523">
        <v>4</v>
      </c>
      <c r="K5523">
        <v>15.2</v>
      </c>
    </row>
    <row r="5524" spans="1:11" ht="16.5" x14ac:dyDescent="0.3">
      <c r="A5524" s="1">
        <v>42619</v>
      </c>
      <c r="B5524" s="5">
        <f>YEAR(Table1[[#This Row],[Order Date]])</f>
        <v>2016</v>
      </c>
      <c r="C5524" s="5">
        <f>MONTH(Table1[[#This Row],[Order Date]])</f>
        <v>9</v>
      </c>
      <c r="D5524" t="s">
        <v>1638</v>
      </c>
      <c r="E5524" t="s">
        <v>10</v>
      </c>
      <c r="F5524" t="s">
        <v>39</v>
      </c>
      <c r="G5524" t="s">
        <v>40</v>
      </c>
      <c r="H5524" t="s">
        <v>2597</v>
      </c>
      <c r="I5524">
        <v>329.58</v>
      </c>
      <c r="J5524">
        <v>2</v>
      </c>
      <c r="K5524">
        <v>37.08</v>
      </c>
    </row>
    <row r="5525" spans="1:11" ht="16.5" x14ac:dyDescent="0.3">
      <c r="A5525" s="1">
        <v>42621</v>
      </c>
      <c r="B5525" s="5">
        <f>YEAR(Table1[[#This Row],[Order Date]])</f>
        <v>2016</v>
      </c>
      <c r="C5525" s="5">
        <f>MONTH(Table1[[#This Row],[Order Date]])</f>
        <v>9</v>
      </c>
      <c r="D5525" t="s">
        <v>2065</v>
      </c>
      <c r="E5525" t="s">
        <v>10</v>
      </c>
      <c r="F5525" t="s">
        <v>11</v>
      </c>
      <c r="G5525" t="s">
        <v>18</v>
      </c>
      <c r="H5525" t="s">
        <v>2505</v>
      </c>
      <c r="I5525">
        <v>35.950000000000003</v>
      </c>
      <c r="J5525">
        <v>3</v>
      </c>
      <c r="K5525">
        <v>3.6</v>
      </c>
    </row>
    <row r="5526" spans="1:11" ht="16.5" x14ac:dyDescent="0.3">
      <c r="A5526" s="1">
        <v>42621</v>
      </c>
      <c r="B5526" s="5">
        <f>YEAR(Table1[[#This Row],[Order Date]])</f>
        <v>2016</v>
      </c>
      <c r="C5526" s="5">
        <f>MONTH(Table1[[#This Row],[Order Date]])</f>
        <v>9</v>
      </c>
      <c r="D5526" t="s">
        <v>2065</v>
      </c>
      <c r="E5526" t="s">
        <v>10</v>
      </c>
      <c r="F5526" t="s">
        <v>34</v>
      </c>
      <c r="G5526" t="s">
        <v>74</v>
      </c>
      <c r="H5526" t="s">
        <v>2247</v>
      </c>
      <c r="I5526">
        <v>2396.27</v>
      </c>
      <c r="J5526">
        <v>4</v>
      </c>
      <c r="K5526">
        <v>-317.14999999999998</v>
      </c>
    </row>
    <row r="5527" spans="1:11" ht="16.5" x14ac:dyDescent="0.3">
      <c r="A5527" s="1">
        <v>42621</v>
      </c>
      <c r="B5527" s="5">
        <f>YEAR(Table1[[#This Row],[Order Date]])</f>
        <v>2016</v>
      </c>
      <c r="C5527" s="5">
        <f>MONTH(Table1[[#This Row],[Order Date]])</f>
        <v>9</v>
      </c>
      <c r="D5527" t="s">
        <v>2065</v>
      </c>
      <c r="E5527" t="s">
        <v>10</v>
      </c>
      <c r="F5527" t="s">
        <v>11</v>
      </c>
      <c r="G5527" t="s">
        <v>18</v>
      </c>
      <c r="H5527" t="s">
        <v>272</v>
      </c>
      <c r="I5527">
        <v>131.13999999999999</v>
      </c>
      <c r="J5527">
        <v>4</v>
      </c>
      <c r="K5527">
        <v>-32.78</v>
      </c>
    </row>
    <row r="5528" spans="1:11" ht="16.5" x14ac:dyDescent="0.3">
      <c r="A5528" s="1">
        <v>42621</v>
      </c>
      <c r="B5528" s="5">
        <f>YEAR(Table1[[#This Row],[Order Date]])</f>
        <v>2016</v>
      </c>
      <c r="C5528" s="5">
        <f>MONTH(Table1[[#This Row],[Order Date]])</f>
        <v>9</v>
      </c>
      <c r="D5528" t="s">
        <v>2065</v>
      </c>
      <c r="E5528" t="s">
        <v>10</v>
      </c>
      <c r="F5528" t="s">
        <v>39</v>
      </c>
      <c r="G5528" t="s">
        <v>52</v>
      </c>
      <c r="H5528" t="s">
        <v>867</v>
      </c>
      <c r="I5528">
        <v>57.58</v>
      </c>
      <c r="J5528">
        <v>2</v>
      </c>
      <c r="K5528">
        <v>0.72</v>
      </c>
    </row>
    <row r="5529" spans="1:11" ht="16.5" x14ac:dyDescent="0.3">
      <c r="A5529" s="1">
        <v>42621</v>
      </c>
      <c r="B5529" s="5">
        <f>YEAR(Table1[[#This Row],[Order Date]])</f>
        <v>2016</v>
      </c>
      <c r="C5529" s="5">
        <f>MONTH(Table1[[#This Row],[Order Date]])</f>
        <v>9</v>
      </c>
      <c r="D5529" t="s">
        <v>492</v>
      </c>
      <c r="E5529" t="s">
        <v>27</v>
      </c>
      <c r="F5529" t="s">
        <v>11</v>
      </c>
      <c r="G5529" t="s">
        <v>20</v>
      </c>
      <c r="H5529" t="s">
        <v>1175</v>
      </c>
      <c r="I5529">
        <v>33.020000000000003</v>
      </c>
      <c r="J5529">
        <v>2</v>
      </c>
      <c r="K5529">
        <v>11.56</v>
      </c>
    </row>
    <row r="5530" spans="1:11" ht="16.5" x14ac:dyDescent="0.3">
      <c r="A5530" s="1">
        <v>42621</v>
      </c>
      <c r="B5530" s="5">
        <f>YEAR(Table1[[#This Row],[Order Date]])</f>
        <v>2016</v>
      </c>
      <c r="C5530" s="5">
        <f>MONTH(Table1[[#This Row],[Order Date]])</f>
        <v>9</v>
      </c>
      <c r="D5530" t="s">
        <v>492</v>
      </c>
      <c r="E5530" t="s">
        <v>27</v>
      </c>
      <c r="F5530" t="s">
        <v>11</v>
      </c>
      <c r="G5530" t="s">
        <v>20</v>
      </c>
      <c r="H5530" t="s">
        <v>1123</v>
      </c>
      <c r="I5530">
        <v>67.14</v>
      </c>
      <c r="J5530">
        <v>4</v>
      </c>
      <c r="K5530">
        <v>23.5</v>
      </c>
    </row>
    <row r="5531" spans="1:11" ht="16.5" x14ac:dyDescent="0.3">
      <c r="A5531" s="1">
        <v>42621</v>
      </c>
      <c r="B5531" s="5">
        <f>YEAR(Table1[[#This Row],[Order Date]])</f>
        <v>2016</v>
      </c>
      <c r="C5531" s="5">
        <f>MONTH(Table1[[#This Row],[Order Date]])</f>
        <v>9</v>
      </c>
      <c r="D5531" t="s">
        <v>246</v>
      </c>
      <c r="E5531" t="s">
        <v>434</v>
      </c>
      <c r="F5531" t="s">
        <v>34</v>
      </c>
      <c r="G5531" t="s">
        <v>74</v>
      </c>
      <c r="H5531" t="s">
        <v>2389</v>
      </c>
      <c r="I5531">
        <v>173.94</v>
      </c>
      <c r="J5531">
        <v>3</v>
      </c>
      <c r="K5531">
        <v>13.92</v>
      </c>
    </row>
    <row r="5532" spans="1:11" ht="16.5" x14ac:dyDescent="0.3">
      <c r="A5532" s="1">
        <v>42621</v>
      </c>
      <c r="B5532" s="5">
        <f>YEAR(Table1[[#This Row],[Order Date]])</f>
        <v>2016</v>
      </c>
      <c r="C5532" s="5">
        <f>MONTH(Table1[[#This Row],[Order Date]])</f>
        <v>9</v>
      </c>
      <c r="D5532" t="s">
        <v>246</v>
      </c>
      <c r="E5532" t="s">
        <v>434</v>
      </c>
      <c r="F5532" t="s">
        <v>11</v>
      </c>
      <c r="G5532" t="s">
        <v>16</v>
      </c>
      <c r="H5532" t="s">
        <v>1704</v>
      </c>
      <c r="I5532">
        <v>14.76</v>
      </c>
      <c r="J5532">
        <v>4</v>
      </c>
      <c r="K5532">
        <v>6.94</v>
      </c>
    </row>
    <row r="5533" spans="1:11" ht="16.5" x14ac:dyDescent="0.3">
      <c r="A5533" s="1">
        <v>42621</v>
      </c>
      <c r="B5533" s="5">
        <f>YEAR(Table1[[#This Row],[Order Date]])</f>
        <v>2016</v>
      </c>
      <c r="C5533" s="5">
        <f>MONTH(Table1[[#This Row],[Order Date]])</f>
        <v>9</v>
      </c>
      <c r="D5533" t="s">
        <v>509</v>
      </c>
      <c r="E5533" t="s">
        <v>15</v>
      </c>
      <c r="F5533" t="s">
        <v>34</v>
      </c>
      <c r="G5533" t="s">
        <v>47</v>
      </c>
      <c r="H5533" t="s">
        <v>1318</v>
      </c>
      <c r="I5533">
        <v>14.14</v>
      </c>
      <c r="J5533">
        <v>2</v>
      </c>
      <c r="K5533">
        <v>-7.77</v>
      </c>
    </row>
    <row r="5534" spans="1:11" ht="16.5" x14ac:dyDescent="0.3">
      <c r="A5534" s="1">
        <v>42621</v>
      </c>
      <c r="B5534" s="5">
        <f>YEAR(Table1[[#This Row],[Order Date]])</f>
        <v>2016</v>
      </c>
      <c r="C5534" s="5">
        <f>MONTH(Table1[[#This Row],[Order Date]])</f>
        <v>9</v>
      </c>
      <c r="D5534" t="s">
        <v>509</v>
      </c>
      <c r="E5534" t="s">
        <v>15</v>
      </c>
      <c r="F5534" t="s">
        <v>34</v>
      </c>
      <c r="G5534" t="s">
        <v>145</v>
      </c>
      <c r="H5534" t="s">
        <v>1189</v>
      </c>
      <c r="I5534">
        <v>601.47</v>
      </c>
      <c r="J5534">
        <v>3</v>
      </c>
      <c r="K5534">
        <v>-300.74</v>
      </c>
    </row>
    <row r="5535" spans="1:11" ht="16.5" x14ac:dyDescent="0.3">
      <c r="A5535" s="1">
        <v>42621</v>
      </c>
      <c r="B5535" s="5">
        <f>YEAR(Table1[[#This Row],[Order Date]])</f>
        <v>2016</v>
      </c>
      <c r="C5535" s="5">
        <f>MONTH(Table1[[#This Row],[Order Date]])</f>
        <v>9</v>
      </c>
      <c r="D5535" t="s">
        <v>220</v>
      </c>
      <c r="E5535" t="s">
        <v>149</v>
      </c>
      <c r="F5535" t="s">
        <v>11</v>
      </c>
      <c r="G5535" t="s">
        <v>92</v>
      </c>
      <c r="H5535" t="s">
        <v>2047</v>
      </c>
      <c r="I5535">
        <v>207.48</v>
      </c>
      <c r="J5535">
        <v>1</v>
      </c>
      <c r="K5535">
        <v>62.24</v>
      </c>
    </row>
    <row r="5536" spans="1:11" ht="16.5" x14ac:dyDescent="0.3">
      <c r="A5536" s="1">
        <v>42621</v>
      </c>
      <c r="B5536" s="5">
        <f>YEAR(Table1[[#This Row],[Order Date]])</f>
        <v>2016</v>
      </c>
      <c r="C5536" s="5">
        <f>MONTH(Table1[[#This Row],[Order Date]])</f>
        <v>9</v>
      </c>
      <c r="D5536" t="s">
        <v>452</v>
      </c>
      <c r="E5536" t="s">
        <v>10</v>
      </c>
      <c r="F5536" t="s">
        <v>11</v>
      </c>
      <c r="G5536" t="s">
        <v>24</v>
      </c>
      <c r="H5536" t="s">
        <v>805</v>
      </c>
      <c r="I5536">
        <v>70.37</v>
      </c>
      <c r="J5536">
        <v>2</v>
      </c>
      <c r="K5536">
        <v>6.16</v>
      </c>
    </row>
    <row r="5537" spans="1:11" ht="16.5" x14ac:dyDescent="0.3">
      <c r="A5537" s="1">
        <v>42621</v>
      </c>
      <c r="B5537" s="5">
        <f>YEAR(Table1[[#This Row],[Order Date]])</f>
        <v>2016</v>
      </c>
      <c r="C5537" s="5">
        <f>MONTH(Table1[[#This Row],[Order Date]])</f>
        <v>9</v>
      </c>
      <c r="D5537" t="s">
        <v>452</v>
      </c>
      <c r="E5537" t="s">
        <v>10</v>
      </c>
      <c r="F5537" t="s">
        <v>39</v>
      </c>
      <c r="G5537" t="s">
        <v>40</v>
      </c>
      <c r="H5537" t="s">
        <v>2213</v>
      </c>
      <c r="I5537">
        <v>59.96</v>
      </c>
      <c r="J5537">
        <v>5</v>
      </c>
      <c r="K5537">
        <v>21.74</v>
      </c>
    </row>
    <row r="5538" spans="1:11" ht="16.5" x14ac:dyDescent="0.3">
      <c r="A5538" s="1">
        <v>42621</v>
      </c>
      <c r="B5538" s="5">
        <f>YEAR(Table1[[#This Row],[Order Date]])</f>
        <v>2016</v>
      </c>
      <c r="C5538" s="5">
        <f>MONTH(Table1[[#This Row],[Order Date]])</f>
        <v>9</v>
      </c>
      <c r="D5538" t="s">
        <v>2486</v>
      </c>
      <c r="E5538" t="s">
        <v>245</v>
      </c>
      <c r="F5538" t="s">
        <v>39</v>
      </c>
      <c r="G5538" t="s">
        <v>52</v>
      </c>
      <c r="H5538" t="s">
        <v>1243</v>
      </c>
      <c r="I5538">
        <v>35.17</v>
      </c>
      <c r="J5538">
        <v>4</v>
      </c>
      <c r="K5538">
        <v>8.35</v>
      </c>
    </row>
    <row r="5539" spans="1:11" ht="16.5" x14ac:dyDescent="0.3">
      <c r="A5539" s="1">
        <v>42621</v>
      </c>
      <c r="B5539" s="5">
        <f>YEAR(Table1[[#This Row],[Order Date]])</f>
        <v>2016</v>
      </c>
      <c r="C5539" s="5">
        <f>MONTH(Table1[[#This Row],[Order Date]])</f>
        <v>9</v>
      </c>
      <c r="D5539" t="s">
        <v>2486</v>
      </c>
      <c r="E5539" t="s">
        <v>245</v>
      </c>
      <c r="F5539" t="s">
        <v>11</v>
      </c>
      <c r="G5539" t="s">
        <v>12</v>
      </c>
      <c r="H5539" t="s">
        <v>2157</v>
      </c>
      <c r="I5539">
        <v>64.7</v>
      </c>
      <c r="J5539">
        <v>3</v>
      </c>
      <c r="K5539">
        <v>23.46</v>
      </c>
    </row>
    <row r="5540" spans="1:11" ht="16.5" x14ac:dyDescent="0.3">
      <c r="A5540" s="1">
        <v>42621</v>
      </c>
      <c r="B5540" s="5">
        <f>YEAR(Table1[[#This Row],[Order Date]])</f>
        <v>2016</v>
      </c>
      <c r="C5540" s="5">
        <f>MONTH(Table1[[#This Row],[Order Date]])</f>
        <v>9</v>
      </c>
      <c r="D5540" t="s">
        <v>487</v>
      </c>
      <c r="E5540" t="s">
        <v>27</v>
      </c>
      <c r="F5540" t="s">
        <v>34</v>
      </c>
      <c r="G5540" t="s">
        <v>145</v>
      </c>
      <c r="H5540" t="s">
        <v>1496</v>
      </c>
      <c r="I5540">
        <v>146.04</v>
      </c>
      <c r="J5540">
        <v>1</v>
      </c>
      <c r="K5540">
        <v>-12.78</v>
      </c>
    </row>
    <row r="5541" spans="1:11" ht="16.5" x14ac:dyDescent="0.3">
      <c r="A5541" s="1">
        <v>42621</v>
      </c>
      <c r="B5541" s="5">
        <f>YEAR(Table1[[#This Row],[Order Date]])</f>
        <v>2016</v>
      </c>
      <c r="C5541" s="5">
        <f>MONTH(Table1[[#This Row],[Order Date]])</f>
        <v>9</v>
      </c>
      <c r="D5541" t="s">
        <v>1727</v>
      </c>
      <c r="E5541" t="s">
        <v>164</v>
      </c>
      <c r="F5541" t="s">
        <v>34</v>
      </c>
      <c r="G5541" t="s">
        <v>47</v>
      </c>
      <c r="H5541" t="s">
        <v>920</v>
      </c>
      <c r="I5541">
        <v>43.13</v>
      </c>
      <c r="J5541">
        <v>1</v>
      </c>
      <c r="K5541">
        <v>14.66</v>
      </c>
    </row>
    <row r="5542" spans="1:11" ht="16.5" x14ac:dyDescent="0.3">
      <c r="A5542" s="1">
        <v>42621</v>
      </c>
      <c r="B5542" s="5">
        <f>YEAR(Table1[[#This Row],[Order Date]])</f>
        <v>2016</v>
      </c>
      <c r="C5542" s="5">
        <f>MONTH(Table1[[#This Row],[Order Date]])</f>
        <v>9</v>
      </c>
      <c r="D5542" t="s">
        <v>1727</v>
      </c>
      <c r="E5542" t="s">
        <v>164</v>
      </c>
      <c r="F5542" t="s">
        <v>11</v>
      </c>
      <c r="G5542" t="s">
        <v>12</v>
      </c>
      <c r="H5542" t="s">
        <v>1987</v>
      </c>
      <c r="I5542">
        <v>30.87</v>
      </c>
      <c r="J5542">
        <v>7</v>
      </c>
      <c r="K5542">
        <v>14.2</v>
      </c>
    </row>
    <row r="5543" spans="1:11" ht="16.5" x14ac:dyDescent="0.3">
      <c r="A5543" s="1">
        <v>42621</v>
      </c>
      <c r="B5543" s="5">
        <f>YEAR(Table1[[#This Row],[Order Date]])</f>
        <v>2016</v>
      </c>
      <c r="C5543" s="5">
        <f>MONTH(Table1[[#This Row],[Order Date]])</f>
        <v>9</v>
      </c>
      <c r="D5543" t="s">
        <v>2540</v>
      </c>
      <c r="E5543" t="s">
        <v>27</v>
      </c>
      <c r="F5543" t="s">
        <v>11</v>
      </c>
      <c r="G5543" t="s">
        <v>24</v>
      </c>
      <c r="H5543" t="s">
        <v>384</v>
      </c>
      <c r="I5543">
        <v>14.88</v>
      </c>
      <c r="J5543">
        <v>2</v>
      </c>
      <c r="K5543">
        <v>3.72</v>
      </c>
    </row>
    <row r="5544" spans="1:11" ht="16.5" x14ac:dyDescent="0.3">
      <c r="A5544" s="1">
        <v>42621</v>
      </c>
      <c r="B5544" s="5">
        <f>YEAR(Table1[[#This Row],[Order Date]])</f>
        <v>2016</v>
      </c>
      <c r="C5544" s="5">
        <f>MONTH(Table1[[#This Row],[Order Date]])</f>
        <v>9</v>
      </c>
      <c r="D5544" t="s">
        <v>2540</v>
      </c>
      <c r="E5544" t="s">
        <v>27</v>
      </c>
      <c r="F5544" t="s">
        <v>11</v>
      </c>
      <c r="G5544" t="s">
        <v>12</v>
      </c>
      <c r="H5544" t="s">
        <v>1308</v>
      </c>
      <c r="I5544">
        <v>34.24</v>
      </c>
      <c r="J5544">
        <v>8</v>
      </c>
      <c r="K5544">
        <v>15.41</v>
      </c>
    </row>
    <row r="5545" spans="1:11" ht="16.5" x14ac:dyDescent="0.3">
      <c r="A5545" s="1">
        <v>42621</v>
      </c>
      <c r="B5545" s="5">
        <f>YEAR(Table1[[#This Row],[Order Date]])</f>
        <v>2016</v>
      </c>
      <c r="C5545" s="5">
        <f>MONTH(Table1[[#This Row],[Order Date]])</f>
        <v>9</v>
      </c>
      <c r="D5545" t="s">
        <v>2540</v>
      </c>
      <c r="E5545" t="s">
        <v>27</v>
      </c>
      <c r="F5545" t="s">
        <v>11</v>
      </c>
      <c r="G5545" t="s">
        <v>18</v>
      </c>
      <c r="H5545" t="s">
        <v>2368</v>
      </c>
      <c r="I5545">
        <v>261.74</v>
      </c>
      <c r="J5545">
        <v>2</v>
      </c>
      <c r="K5545">
        <v>65.44</v>
      </c>
    </row>
    <row r="5546" spans="1:11" ht="16.5" x14ac:dyDescent="0.3">
      <c r="A5546" s="1">
        <v>42622</v>
      </c>
      <c r="B5546" s="5">
        <f>YEAR(Table1[[#This Row],[Order Date]])</f>
        <v>2016</v>
      </c>
      <c r="C5546" s="5">
        <f>MONTH(Table1[[#This Row],[Order Date]])</f>
        <v>9</v>
      </c>
      <c r="D5546" t="s">
        <v>1129</v>
      </c>
      <c r="E5546" t="s">
        <v>149</v>
      </c>
      <c r="F5546" t="s">
        <v>11</v>
      </c>
      <c r="G5546" t="s">
        <v>20</v>
      </c>
      <c r="H5546" t="s">
        <v>1565</v>
      </c>
      <c r="I5546">
        <v>14.62</v>
      </c>
      <c r="J5546">
        <v>2</v>
      </c>
      <c r="K5546">
        <v>5.48</v>
      </c>
    </row>
    <row r="5547" spans="1:11" ht="16.5" x14ac:dyDescent="0.3">
      <c r="A5547" s="1">
        <v>42622</v>
      </c>
      <c r="B5547" s="5">
        <f>YEAR(Table1[[#This Row],[Order Date]])</f>
        <v>2016</v>
      </c>
      <c r="C5547" s="5">
        <f>MONTH(Table1[[#This Row],[Order Date]])</f>
        <v>9</v>
      </c>
      <c r="D5547" t="s">
        <v>1196</v>
      </c>
      <c r="E5547" t="s">
        <v>27</v>
      </c>
      <c r="F5547" t="s">
        <v>11</v>
      </c>
      <c r="G5547" t="s">
        <v>20</v>
      </c>
      <c r="H5547" t="s">
        <v>191</v>
      </c>
      <c r="I5547">
        <v>55.36</v>
      </c>
      <c r="J5547">
        <v>4</v>
      </c>
      <c r="K5547">
        <v>18.68</v>
      </c>
    </row>
    <row r="5548" spans="1:11" ht="16.5" x14ac:dyDescent="0.3">
      <c r="A5548" s="1">
        <v>42622</v>
      </c>
      <c r="B5548" s="5">
        <f>YEAR(Table1[[#This Row],[Order Date]])</f>
        <v>2016</v>
      </c>
      <c r="C5548" s="5">
        <f>MONTH(Table1[[#This Row],[Order Date]])</f>
        <v>9</v>
      </c>
      <c r="D5548" t="s">
        <v>1507</v>
      </c>
      <c r="E5548" t="s">
        <v>10</v>
      </c>
      <c r="F5548" t="s">
        <v>34</v>
      </c>
      <c r="G5548" t="s">
        <v>47</v>
      </c>
      <c r="H5548" t="s">
        <v>1976</v>
      </c>
      <c r="I5548">
        <v>15.01</v>
      </c>
      <c r="J5548">
        <v>4</v>
      </c>
      <c r="K5548">
        <v>-12.01</v>
      </c>
    </row>
    <row r="5549" spans="1:11" ht="16.5" x14ac:dyDescent="0.3">
      <c r="A5549" s="1">
        <v>42623</v>
      </c>
      <c r="B5549" s="5">
        <f>YEAR(Table1[[#This Row],[Order Date]])</f>
        <v>2016</v>
      </c>
      <c r="C5549" s="5">
        <f>MONTH(Table1[[#This Row],[Order Date]])</f>
        <v>9</v>
      </c>
      <c r="D5549" t="s">
        <v>2176</v>
      </c>
      <c r="E5549" t="s">
        <v>149</v>
      </c>
      <c r="F5549" t="s">
        <v>11</v>
      </c>
      <c r="G5549" t="s">
        <v>18</v>
      </c>
      <c r="H5549" t="s">
        <v>2598</v>
      </c>
      <c r="I5549">
        <v>59.48</v>
      </c>
      <c r="J5549">
        <v>2</v>
      </c>
      <c r="K5549">
        <v>8.92</v>
      </c>
    </row>
    <row r="5550" spans="1:11" ht="16.5" x14ac:dyDescent="0.3">
      <c r="A5550" s="1">
        <v>42623</v>
      </c>
      <c r="B5550" s="5">
        <f>YEAR(Table1[[#This Row],[Order Date]])</f>
        <v>2016</v>
      </c>
      <c r="C5550" s="5">
        <f>MONTH(Table1[[#This Row],[Order Date]])</f>
        <v>9</v>
      </c>
      <c r="D5550" t="s">
        <v>2176</v>
      </c>
      <c r="E5550" t="s">
        <v>149</v>
      </c>
      <c r="F5550" t="s">
        <v>11</v>
      </c>
      <c r="G5550" t="s">
        <v>12</v>
      </c>
      <c r="H5550" t="s">
        <v>1701</v>
      </c>
      <c r="I5550">
        <v>6.69</v>
      </c>
      <c r="J5550">
        <v>1</v>
      </c>
      <c r="K5550">
        <v>3.08</v>
      </c>
    </row>
    <row r="5551" spans="1:11" ht="16.5" x14ac:dyDescent="0.3">
      <c r="A5551" s="1">
        <v>42623</v>
      </c>
      <c r="B5551" s="5">
        <f>YEAR(Table1[[#This Row],[Order Date]])</f>
        <v>2016</v>
      </c>
      <c r="C5551" s="5">
        <f>MONTH(Table1[[#This Row],[Order Date]])</f>
        <v>9</v>
      </c>
      <c r="D5551" t="s">
        <v>2100</v>
      </c>
      <c r="E5551" t="s">
        <v>120</v>
      </c>
      <c r="F5551" t="s">
        <v>11</v>
      </c>
      <c r="G5551" t="s">
        <v>24</v>
      </c>
      <c r="H5551" t="s">
        <v>2135</v>
      </c>
      <c r="I5551">
        <v>67.56</v>
      </c>
      <c r="J5551">
        <v>3</v>
      </c>
      <c r="K5551">
        <v>8.4499999999999993</v>
      </c>
    </row>
    <row r="5552" spans="1:11" ht="16.5" x14ac:dyDescent="0.3">
      <c r="A5552" s="1">
        <v>42623</v>
      </c>
      <c r="B5552" s="5">
        <f>YEAR(Table1[[#This Row],[Order Date]])</f>
        <v>2016</v>
      </c>
      <c r="C5552" s="5">
        <f>MONTH(Table1[[#This Row],[Order Date]])</f>
        <v>9</v>
      </c>
      <c r="D5552" t="s">
        <v>277</v>
      </c>
      <c r="E5552" t="s">
        <v>10</v>
      </c>
      <c r="F5552" t="s">
        <v>34</v>
      </c>
      <c r="G5552" t="s">
        <v>145</v>
      </c>
      <c r="H5552" t="s">
        <v>473</v>
      </c>
      <c r="I5552">
        <v>300.93</v>
      </c>
      <c r="J5552">
        <v>5</v>
      </c>
      <c r="K5552">
        <v>-34.39</v>
      </c>
    </row>
    <row r="5553" spans="1:11" ht="16.5" x14ac:dyDescent="0.3">
      <c r="A5553" s="1">
        <v>42623</v>
      </c>
      <c r="B5553" s="5">
        <f>YEAR(Table1[[#This Row],[Order Date]])</f>
        <v>2016</v>
      </c>
      <c r="C5553" s="5">
        <f>MONTH(Table1[[#This Row],[Order Date]])</f>
        <v>9</v>
      </c>
      <c r="D5553" t="s">
        <v>277</v>
      </c>
      <c r="E5553" t="s">
        <v>10</v>
      </c>
      <c r="F5553" t="s">
        <v>39</v>
      </c>
      <c r="G5553" t="s">
        <v>40</v>
      </c>
      <c r="H5553" t="s">
        <v>933</v>
      </c>
      <c r="I5553">
        <v>719.96</v>
      </c>
      <c r="J5553">
        <v>5</v>
      </c>
      <c r="K5553">
        <v>54</v>
      </c>
    </row>
    <row r="5554" spans="1:11" ht="16.5" x14ac:dyDescent="0.3">
      <c r="A5554" s="1">
        <v>42623</v>
      </c>
      <c r="B5554" s="5">
        <f>YEAR(Table1[[#This Row],[Order Date]])</f>
        <v>2016</v>
      </c>
      <c r="C5554" s="5">
        <f>MONTH(Table1[[#This Row],[Order Date]])</f>
        <v>9</v>
      </c>
      <c r="D5554" t="s">
        <v>1797</v>
      </c>
      <c r="E5554" t="s">
        <v>123</v>
      </c>
      <c r="F5554" t="s">
        <v>39</v>
      </c>
      <c r="G5554" t="s">
        <v>40</v>
      </c>
      <c r="H5554" t="s">
        <v>745</v>
      </c>
      <c r="I5554">
        <v>519.67999999999995</v>
      </c>
      <c r="J5554">
        <v>7</v>
      </c>
      <c r="K5554">
        <v>58.46</v>
      </c>
    </row>
    <row r="5555" spans="1:11" ht="16.5" x14ac:dyDescent="0.3">
      <c r="A5555" s="1">
        <v>42623</v>
      </c>
      <c r="B5555" s="5">
        <f>YEAR(Table1[[#This Row],[Order Date]])</f>
        <v>2016</v>
      </c>
      <c r="C5555" s="5">
        <f>MONTH(Table1[[#This Row],[Order Date]])</f>
        <v>9</v>
      </c>
      <c r="D5555" t="s">
        <v>2456</v>
      </c>
      <c r="E5555" t="s">
        <v>164</v>
      </c>
      <c r="F5555" t="s">
        <v>11</v>
      </c>
      <c r="G5555" t="s">
        <v>16</v>
      </c>
      <c r="H5555" t="s">
        <v>1818</v>
      </c>
      <c r="I5555">
        <v>7.38</v>
      </c>
      <c r="J5555">
        <v>2</v>
      </c>
      <c r="K5555">
        <v>3.47</v>
      </c>
    </row>
    <row r="5556" spans="1:11" ht="16.5" x14ac:dyDescent="0.3">
      <c r="A5556" s="1">
        <v>42623</v>
      </c>
      <c r="B5556" s="5">
        <f>YEAR(Table1[[#This Row],[Order Date]])</f>
        <v>2016</v>
      </c>
      <c r="C5556" s="5">
        <f>MONTH(Table1[[#This Row],[Order Date]])</f>
        <v>9</v>
      </c>
      <c r="D5556" t="s">
        <v>2456</v>
      </c>
      <c r="E5556" t="s">
        <v>164</v>
      </c>
      <c r="F5556" t="s">
        <v>11</v>
      </c>
      <c r="G5556" t="s">
        <v>20</v>
      </c>
      <c r="H5556" t="s">
        <v>118</v>
      </c>
      <c r="I5556">
        <v>14.26</v>
      </c>
      <c r="J5556">
        <v>3</v>
      </c>
      <c r="K5556">
        <v>4.46</v>
      </c>
    </row>
    <row r="5557" spans="1:11" ht="16.5" x14ac:dyDescent="0.3">
      <c r="A5557" s="1">
        <v>42623</v>
      </c>
      <c r="B5557" s="5">
        <f>YEAR(Table1[[#This Row],[Order Date]])</f>
        <v>2016</v>
      </c>
      <c r="C5557" s="5">
        <f>MONTH(Table1[[#This Row],[Order Date]])</f>
        <v>9</v>
      </c>
      <c r="D5557" t="s">
        <v>2456</v>
      </c>
      <c r="E5557" t="s">
        <v>164</v>
      </c>
      <c r="F5557" t="s">
        <v>11</v>
      </c>
      <c r="G5557" t="s">
        <v>12</v>
      </c>
      <c r="H5557" t="s">
        <v>491</v>
      </c>
      <c r="I5557">
        <v>81.98</v>
      </c>
      <c r="J5557">
        <v>2</v>
      </c>
      <c r="K5557">
        <v>40.17</v>
      </c>
    </row>
    <row r="5558" spans="1:11" ht="16.5" x14ac:dyDescent="0.3">
      <c r="A5558" s="1">
        <v>42623</v>
      </c>
      <c r="B5558" s="5">
        <f>YEAR(Table1[[#This Row],[Order Date]])</f>
        <v>2016</v>
      </c>
      <c r="C5558" s="5">
        <f>MONTH(Table1[[#This Row],[Order Date]])</f>
        <v>9</v>
      </c>
      <c r="D5558" t="s">
        <v>2456</v>
      </c>
      <c r="E5558" t="s">
        <v>164</v>
      </c>
      <c r="F5558" t="s">
        <v>11</v>
      </c>
      <c r="G5558" t="s">
        <v>20</v>
      </c>
      <c r="H5558" t="s">
        <v>2120</v>
      </c>
      <c r="I5558">
        <v>39.619999999999997</v>
      </c>
      <c r="J5558">
        <v>3</v>
      </c>
      <c r="K5558">
        <v>13.87</v>
      </c>
    </row>
    <row r="5559" spans="1:11" ht="16.5" x14ac:dyDescent="0.3">
      <c r="A5559" s="1">
        <v>42623</v>
      </c>
      <c r="B5559" s="5">
        <f>YEAR(Table1[[#This Row],[Order Date]])</f>
        <v>2016</v>
      </c>
      <c r="C5559" s="5">
        <f>MONTH(Table1[[#This Row],[Order Date]])</f>
        <v>9</v>
      </c>
      <c r="D5559" t="s">
        <v>859</v>
      </c>
      <c r="E5559" t="s">
        <v>27</v>
      </c>
      <c r="F5559" t="s">
        <v>11</v>
      </c>
      <c r="G5559" t="s">
        <v>20</v>
      </c>
      <c r="H5559" t="s">
        <v>2461</v>
      </c>
      <c r="I5559">
        <v>276.77999999999997</v>
      </c>
      <c r="J5559">
        <v>2</v>
      </c>
      <c r="K5559">
        <v>89.95</v>
      </c>
    </row>
    <row r="5560" spans="1:11" ht="16.5" x14ac:dyDescent="0.3">
      <c r="A5560" s="1">
        <v>42624</v>
      </c>
      <c r="B5560" s="5">
        <f>YEAR(Table1[[#This Row],[Order Date]])</f>
        <v>2016</v>
      </c>
      <c r="C5560" s="5">
        <f>MONTH(Table1[[#This Row],[Order Date]])</f>
        <v>9</v>
      </c>
      <c r="D5560" t="s">
        <v>2308</v>
      </c>
      <c r="E5560" t="s">
        <v>27</v>
      </c>
      <c r="F5560" t="s">
        <v>11</v>
      </c>
      <c r="G5560" t="s">
        <v>12</v>
      </c>
      <c r="H5560" t="s">
        <v>985</v>
      </c>
      <c r="I5560">
        <v>7.61</v>
      </c>
      <c r="J5560">
        <v>1</v>
      </c>
      <c r="K5560">
        <v>3.58</v>
      </c>
    </row>
    <row r="5561" spans="1:11" ht="16.5" x14ac:dyDescent="0.3">
      <c r="A5561" s="1">
        <v>42624</v>
      </c>
      <c r="B5561" s="5">
        <f>YEAR(Table1[[#This Row],[Order Date]])</f>
        <v>2016</v>
      </c>
      <c r="C5561" s="5">
        <f>MONTH(Table1[[#This Row],[Order Date]])</f>
        <v>9</v>
      </c>
      <c r="D5561" t="s">
        <v>2308</v>
      </c>
      <c r="E5561" t="s">
        <v>27</v>
      </c>
      <c r="F5561" t="s">
        <v>39</v>
      </c>
      <c r="G5561" t="s">
        <v>52</v>
      </c>
      <c r="H5561" t="s">
        <v>1628</v>
      </c>
      <c r="I5561">
        <v>3347.37</v>
      </c>
      <c r="J5561">
        <v>13</v>
      </c>
      <c r="K5561">
        <v>636</v>
      </c>
    </row>
    <row r="5562" spans="1:11" ht="16.5" x14ac:dyDescent="0.3">
      <c r="A5562" s="1">
        <v>42624</v>
      </c>
      <c r="B5562" s="5">
        <f>YEAR(Table1[[#This Row],[Order Date]])</f>
        <v>2016</v>
      </c>
      <c r="C5562" s="5">
        <f>MONTH(Table1[[#This Row],[Order Date]])</f>
        <v>9</v>
      </c>
      <c r="D5562" t="s">
        <v>624</v>
      </c>
      <c r="E5562" t="s">
        <v>23</v>
      </c>
      <c r="F5562" t="s">
        <v>11</v>
      </c>
      <c r="G5562" t="s">
        <v>12</v>
      </c>
      <c r="H5562" t="s">
        <v>152</v>
      </c>
      <c r="I5562">
        <v>8.4499999999999993</v>
      </c>
      <c r="J5562">
        <v>2</v>
      </c>
      <c r="K5562">
        <v>2.64</v>
      </c>
    </row>
    <row r="5563" spans="1:11" ht="16.5" x14ac:dyDescent="0.3">
      <c r="A5563" s="1">
        <v>42624</v>
      </c>
      <c r="B5563" s="5">
        <f>YEAR(Table1[[#This Row],[Order Date]])</f>
        <v>2016</v>
      </c>
      <c r="C5563" s="5">
        <f>MONTH(Table1[[#This Row],[Order Date]])</f>
        <v>9</v>
      </c>
      <c r="D5563" t="s">
        <v>624</v>
      </c>
      <c r="E5563" t="s">
        <v>23</v>
      </c>
      <c r="F5563" t="s">
        <v>39</v>
      </c>
      <c r="G5563" t="s">
        <v>40</v>
      </c>
      <c r="H5563" t="s">
        <v>347</v>
      </c>
      <c r="I5563">
        <v>728.95</v>
      </c>
      <c r="J5563">
        <v>9</v>
      </c>
      <c r="K5563">
        <v>-157.94</v>
      </c>
    </row>
    <row r="5564" spans="1:11" ht="16.5" x14ac:dyDescent="0.3">
      <c r="A5564" s="1">
        <v>42624</v>
      </c>
      <c r="B5564" s="5">
        <f>YEAR(Table1[[#This Row],[Order Date]])</f>
        <v>2016</v>
      </c>
      <c r="C5564" s="5">
        <f>MONTH(Table1[[#This Row],[Order Date]])</f>
        <v>9</v>
      </c>
      <c r="D5564" t="s">
        <v>1046</v>
      </c>
      <c r="E5564" t="s">
        <v>78</v>
      </c>
      <c r="F5564" t="s">
        <v>11</v>
      </c>
      <c r="G5564" t="s">
        <v>20</v>
      </c>
      <c r="H5564" t="s">
        <v>765</v>
      </c>
      <c r="I5564">
        <v>22.43</v>
      </c>
      <c r="J5564">
        <v>3</v>
      </c>
      <c r="K5564">
        <v>-17.940000000000001</v>
      </c>
    </row>
    <row r="5565" spans="1:11" ht="16.5" x14ac:dyDescent="0.3">
      <c r="A5565" s="1">
        <v>42624</v>
      </c>
      <c r="B5565" s="5">
        <f>YEAR(Table1[[#This Row],[Order Date]])</f>
        <v>2016</v>
      </c>
      <c r="C5565" s="5">
        <f>MONTH(Table1[[#This Row],[Order Date]])</f>
        <v>9</v>
      </c>
      <c r="D5565" t="s">
        <v>1046</v>
      </c>
      <c r="E5565" t="s">
        <v>78</v>
      </c>
      <c r="F5565" t="s">
        <v>11</v>
      </c>
      <c r="G5565" t="s">
        <v>18</v>
      </c>
      <c r="H5565" t="s">
        <v>299</v>
      </c>
      <c r="I5565">
        <v>37.520000000000003</v>
      </c>
      <c r="J5565">
        <v>5</v>
      </c>
      <c r="K5565">
        <v>3.75</v>
      </c>
    </row>
    <row r="5566" spans="1:11" ht="16.5" x14ac:dyDescent="0.3">
      <c r="A5566" s="1">
        <v>42624</v>
      </c>
      <c r="B5566" s="5">
        <f>YEAR(Table1[[#This Row],[Order Date]])</f>
        <v>2016</v>
      </c>
      <c r="C5566" s="5">
        <f>MONTH(Table1[[#This Row],[Order Date]])</f>
        <v>9</v>
      </c>
      <c r="D5566" t="s">
        <v>1448</v>
      </c>
      <c r="E5566" t="s">
        <v>55</v>
      </c>
      <c r="F5566" t="s">
        <v>39</v>
      </c>
      <c r="G5566" t="s">
        <v>603</v>
      </c>
      <c r="H5566" t="s">
        <v>2010</v>
      </c>
      <c r="I5566">
        <v>1599.92</v>
      </c>
      <c r="J5566">
        <v>8</v>
      </c>
      <c r="K5566">
        <v>751.96</v>
      </c>
    </row>
    <row r="5567" spans="1:11" ht="16.5" x14ac:dyDescent="0.3">
      <c r="A5567" s="1">
        <v>42624</v>
      </c>
      <c r="B5567" s="5">
        <f>YEAR(Table1[[#This Row],[Order Date]])</f>
        <v>2016</v>
      </c>
      <c r="C5567" s="5">
        <f>MONTH(Table1[[#This Row],[Order Date]])</f>
        <v>9</v>
      </c>
      <c r="D5567" t="s">
        <v>1448</v>
      </c>
      <c r="E5567" t="s">
        <v>55</v>
      </c>
      <c r="F5567" t="s">
        <v>11</v>
      </c>
      <c r="G5567" t="s">
        <v>63</v>
      </c>
      <c r="H5567" t="s">
        <v>2479</v>
      </c>
      <c r="I5567">
        <v>11.09</v>
      </c>
      <c r="J5567">
        <v>1</v>
      </c>
      <c r="K5567">
        <v>5.43</v>
      </c>
    </row>
    <row r="5568" spans="1:11" ht="16.5" x14ac:dyDescent="0.3">
      <c r="A5568" s="1">
        <v>42624</v>
      </c>
      <c r="B5568" s="5">
        <f>YEAR(Table1[[#This Row],[Order Date]])</f>
        <v>2016</v>
      </c>
      <c r="C5568" s="5">
        <f>MONTH(Table1[[#This Row],[Order Date]])</f>
        <v>9</v>
      </c>
      <c r="D5568" t="s">
        <v>2017</v>
      </c>
      <c r="E5568" t="s">
        <v>27</v>
      </c>
      <c r="F5568" t="s">
        <v>11</v>
      </c>
      <c r="G5568" t="s">
        <v>18</v>
      </c>
      <c r="H5568" t="s">
        <v>1594</v>
      </c>
      <c r="I5568">
        <v>332.94</v>
      </c>
      <c r="J5568">
        <v>3</v>
      </c>
      <c r="K5568">
        <v>6.66</v>
      </c>
    </row>
    <row r="5569" spans="1:11" ht="16.5" x14ac:dyDescent="0.3">
      <c r="A5569" s="1">
        <v>42624</v>
      </c>
      <c r="B5569" s="5">
        <f>YEAR(Table1[[#This Row],[Order Date]])</f>
        <v>2016</v>
      </c>
      <c r="C5569" s="5">
        <f>MONTH(Table1[[#This Row],[Order Date]])</f>
        <v>9</v>
      </c>
      <c r="D5569" t="s">
        <v>2017</v>
      </c>
      <c r="E5569" t="s">
        <v>27</v>
      </c>
      <c r="F5569" t="s">
        <v>11</v>
      </c>
      <c r="G5569" t="s">
        <v>20</v>
      </c>
      <c r="H5569" t="s">
        <v>765</v>
      </c>
      <c r="I5569">
        <v>39.869999999999997</v>
      </c>
      <c r="J5569">
        <v>2</v>
      </c>
      <c r="K5569">
        <v>12.96</v>
      </c>
    </row>
    <row r="5570" spans="1:11" ht="16.5" x14ac:dyDescent="0.3">
      <c r="A5570" s="1">
        <v>42624</v>
      </c>
      <c r="B5570" s="5">
        <f>YEAR(Table1[[#This Row],[Order Date]])</f>
        <v>2016</v>
      </c>
      <c r="C5570" s="5">
        <f>MONTH(Table1[[#This Row],[Order Date]])</f>
        <v>9</v>
      </c>
      <c r="D5570" t="s">
        <v>1077</v>
      </c>
      <c r="E5570" t="s">
        <v>1283</v>
      </c>
      <c r="F5570" t="s">
        <v>39</v>
      </c>
      <c r="G5570" t="s">
        <v>40</v>
      </c>
      <c r="H5570" t="s">
        <v>704</v>
      </c>
      <c r="I5570">
        <v>224.75</v>
      </c>
      <c r="J5570">
        <v>5</v>
      </c>
      <c r="K5570">
        <v>62.93</v>
      </c>
    </row>
    <row r="5571" spans="1:11" ht="16.5" x14ac:dyDescent="0.3">
      <c r="A5571" s="1">
        <v>42624</v>
      </c>
      <c r="B5571" s="5">
        <f>YEAR(Table1[[#This Row],[Order Date]])</f>
        <v>2016</v>
      </c>
      <c r="C5571" s="5">
        <f>MONTH(Table1[[#This Row],[Order Date]])</f>
        <v>9</v>
      </c>
      <c r="D5571" t="s">
        <v>1361</v>
      </c>
      <c r="E5571" t="s">
        <v>15</v>
      </c>
      <c r="F5571" t="s">
        <v>11</v>
      </c>
      <c r="G5571" t="s">
        <v>16</v>
      </c>
      <c r="H5571" t="s">
        <v>393</v>
      </c>
      <c r="I5571">
        <v>6</v>
      </c>
      <c r="J5571">
        <v>2</v>
      </c>
      <c r="K5571">
        <v>2.1</v>
      </c>
    </row>
    <row r="5572" spans="1:11" ht="16.5" x14ac:dyDescent="0.3">
      <c r="A5572" s="1">
        <v>42624</v>
      </c>
      <c r="B5572" s="5">
        <f>YEAR(Table1[[#This Row],[Order Date]])</f>
        <v>2016</v>
      </c>
      <c r="C5572" s="5">
        <f>MONTH(Table1[[#This Row],[Order Date]])</f>
        <v>9</v>
      </c>
      <c r="D5572" t="s">
        <v>1361</v>
      </c>
      <c r="E5572" t="s">
        <v>15</v>
      </c>
      <c r="F5572" t="s">
        <v>11</v>
      </c>
      <c r="G5572" t="s">
        <v>20</v>
      </c>
      <c r="H5572" t="s">
        <v>1176</v>
      </c>
      <c r="I5572">
        <v>1.91</v>
      </c>
      <c r="J5572">
        <v>3</v>
      </c>
      <c r="K5572">
        <v>-3.24</v>
      </c>
    </row>
    <row r="5573" spans="1:11" ht="16.5" x14ac:dyDescent="0.3">
      <c r="A5573" s="1">
        <v>42624</v>
      </c>
      <c r="B5573" s="5">
        <f>YEAR(Table1[[#This Row],[Order Date]])</f>
        <v>2016</v>
      </c>
      <c r="C5573" s="5">
        <f>MONTH(Table1[[#This Row],[Order Date]])</f>
        <v>9</v>
      </c>
      <c r="D5573" t="s">
        <v>212</v>
      </c>
      <c r="E5573" t="s">
        <v>95</v>
      </c>
      <c r="F5573" t="s">
        <v>11</v>
      </c>
      <c r="G5573" t="s">
        <v>24</v>
      </c>
      <c r="H5573" t="s">
        <v>2351</v>
      </c>
      <c r="I5573">
        <v>2.91</v>
      </c>
      <c r="J5573">
        <v>2</v>
      </c>
      <c r="K5573">
        <v>0.91</v>
      </c>
    </row>
    <row r="5574" spans="1:11" ht="16.5" x14ac:dyDescent="0.3">
      <c r="A5574" s="1">
        <v>42624</v>
      </c>
      <c r="B5574" s="5">
        <f>YEAR(Table1[[#This Row],[Order Date]])</f>
        <v>2016</v>
      </c>
      <c r="C5574" s="5">
        <f>MONTH(Table1[[#This Row],[Order Date]])</f>
        <v>9</v>
      </c>
      <c r="D5574" t="s">
        <v>212</v>
      </c>
      <c r="E5574" t="s">
        <v>95</v>
      </c>
      <c r="F5574" t="s">
        <v>11</v>
      </c>
      <c r="G5574" t="s">
        <v>12</v>
      </c>
      <c r="H5574" t="s">
        <v>1153</v>
      </c>
      <c r="I5574">
        <v>20.74</v>
      </c>
      <c r="J5574">
        <v>4</v>
      </c>
      <c r="K5574">
        <v>7.26</v>
      </c>
    </row>
    <row r="5575" spans="1:11" ht="16.5" x14ac:dyDescent="0.3">
      <c r="A5575" s="1">
        <v>42624</v>
      </c>
      <c r="B5575" s="5">
        <f>YEAR(Table1[[#This Row],[Order Date]])</f>
        <v>2016</v>
      </c>
      <c r="C5575" s="5">
        <f>MONTH(Table1[[#This Row],[Order Date]])</f>
        <v>9</v>
      </c>
      <c r="D5575" t="s">
        <v>212</v>
      </c>
      <c r="E5575" t="s">
        <v>95</v>
      </c>
      <c r="F5575" t="s">
        <v>11</v>
      </c>
      <c r="G5575" t="s">
        <v>12</v>
      </c>
      <c r="H5575" t="s">
        <v>1105</v>
      </c>
      <c r="I5575">
        <v>9.57</v>
      </c>
      <c r="J5575">
        <v>2</v>
      </c>
      <c r="K5575">
        <v>2.99</v>
      </c>
    </row>
    <row r="5576" spans="1:11" ht="16.5" x14ac:dyDescent="0.3">
      <c r="A5576" s="1">
        <v>42624</v>
      </c>
      <c r="B5576" s="5">
        <f>YEAR(Table1[[#This Row],[Order Date]])</f>
        <v>2016</v>
      </c>
      <c r="C5576" s="5">
        <f>MONTH(Table1[[#This Row],[Order Date]])</f>
        <v>9</v>
      </c>
      <c r="D5576" t="s">
        <v>1164</v>
      </c>
      <c r="E5576" t="s">
        <v>10</v>
      </c>
      <c r="F5576" t="s">
        <v>11</v>
      </c>
      <c r="G5576" t="s">
        <v>63</v>
      </c>
      <c r="H5576" t="s">
        <v>543</v>
      </c>
      <c r="I5576">
        <v>99.57</v>
      </c>
      <c r="J5576">
        <v>2</v>
      </c>
      <c r="K5576">
        <v>33.6</v>
      </c>
    </row>
    <row r="5577" spans="1:11" ht="16.5" x14ac:dyDescent="0.3">
      <c r="A5577" s="1">
        <v>42625</v>
      </c>
      <c r="B5577" s="5">
        <f>YEAR(Table1[[#This Row],[Order Date]])</f>
        <v>2016</v>
      </c>
      <c r="C5577" s="5">
        <f>MONTH(Table1[[#This Row],[Order Date]])</f>
        <v>9</v>
      </c>
      <c r="D5577" t="s">
        <v>1974</v>
      </c>
      <c r="E5577" t="s">
        <v>278</v>
      </c>
      <c r="F5577" t="s">
        <v>34</v>
      </c>
      <c r="G5577" t="s">
        <v>47</v>
      </c>
      <c r="H5577" t="s">
        <v>480</v>
      </c>
      <c r="I5577">
        <v>15.14</v>
      </c>
      <c r="J5577">
        <v>4</v>
      </c>
      <c r="K5577">
        <v>3.59</v>
      </c>
    </row>
    <row r="5578" spans="1:11" ht="16.5" x14ac:dyDescent="0.3">
      <c r="A5578" s="1">
        <v>42625</v>
      </c>
      <c r="B5578" s="5">
        <f>YEAR(Table1[[#This Row],[Order Date]])</f>
        <v>2016</v>
      </c>
      <c r="C5578" s="5">
        <f>MONTH(Table1[[#This Row],[Order Date]])</f>
        <v>9</v>
      </c>
      <c r="D5578" t="s">
        <v>1974</v>
      </c>
      <c r="E5578" t="s">
        <v>278</v>
      </c>
      <c r="F5578" t="s">
        <v>34</v>
      </c>
      <c r="G5578" t="s">
        <v>35</v>
      </c>
      <c r="H5578" t="s">
        <v>1982</v>
      </c>
      <c r="I5578">
        <v>466.77</v>
      </c>
      <c r="J5578">
        <v>2</v>
      </c>
      <c r="K5578">
        <v>52.51</v>
      </c>
    </row>
    <row r="5579" spans="1:11" ht="16.5" x14ac:dyDescent="0.3">
      <c r="A5579" s="1">
        <v>42625</v>
      </c>
      <c r="B5579" s="5">
        <f>YEAR(Table1[[#This Row],[Order Date]])</f>
        <v>2016</v>
      </c>
      <c r="C5579" s="5">
        <f>MONTH(Table1[[#This Row],[Order Date]])</f>
        <v>9</v>
      </c>
      <c r="D5579" t="s">
        <v>1974</v>
      </c>
      <c r="E5579" t="s">
        <v>278</v>
      </c>
      <c r="F5579" t="s">
        <v>34</v>
      </c>
      <c r="G5579" t="s">
        <v>47</v>
      </c>
      <c r="H5579" t="s">
        <v>309</v>
      </c>
      <c r="I5579">
        <v>15.23</v>
      </c>
      <c r="J5579">
        <v>1</v>
      </c>
      <c r="K5579">
        <v>1.71</v>
      </c>
    </row>
    <row r="5580" spans="1:11" ht="16.5" x14ac:dyDescent="0.3">
      <c r="A5580" s="1">
        <v>42625</v>
      </c>
      <c r="B5580" s="5">
        <f>YEAR(Table1[[#This Row],[Order Date]])</f>
        <v>2016</v>
      </c>
      <c r="C5580" s="5">
        <f>MONTH(Table1[[#This Row],[Order Date]])</f>
        <v>9</v>
      </c>
      <c r="D5580" t="s">
        <v>1974</v>
      </c>
      <c r="E5580" t="s">
        <v>278</v>
      </c>
      <c r="F5580" t="s">
        <v>11</v>
      </c>
      <c r="G5580" t="s">
        <v>16</v>
      </c>
      <c r="H5580" t="s">
        <v>1740</v>
      </c>
      <c r="I5580">
        <v>6.26</v>
      </c>
      <c r="J5580">
        <v>3</v>
      </c>
      <c r="K5580">
        <v>2.04</v>
      </c>
    </row>
    <row r="5581" spans="1:11" ht="16.5" x14ac:dyDescent="0.3">
      <c r="A5581" s="1">
        <v>42625</v>
      </c>
      <c r="B5581" s="5">
        <f>YEAR(Table1[[#This Row],[Order Date]])</f>
        <v>2016</v>
      </c>
      <c r="C5581" s="5">
        <f>MONTH(Table1[[#This Row],[Order Date]])</f>
        <v>9</v>
      </c>
      <c r="D5581" t="s">
        <v>1828</v>
      </c>
      <c r="E5581" t="s">
        <v>164</v>
      </c>
      <c r="F5581" t="s">
        <v>11</v>
      </c>
      <c r="G5581" t="s">
        <v>43</v>
      </c>
      <c r="H5581" t="s">
        <v>1561</v>
      </c>
      <c r="I5581">
        <v>10.47</v>
      </c>
      <c r="J5581">
        <v>3</v>
      </c>
      <c r="K5581">
        <v>4.82</v>
      </c>
    </row>
    <row r="5582" spans="1:11" ht="16.5" x14ac:dyDescent="0.3">
      <c r="A5582" s="1">
        <v>42625</v>
      </c>
      <c r="B5582" s="5">
        <f>YEAR(Table1[[#This Row],[Order Date]])</f>
        <v>2016</v>
      </c>
      <c r="C5582" s="5">
        <f>MONTH(Table1[[#This Row],[Order Date]])</f>
        <v>9</v>
      </c>
      <c r="D5582" t="s">
        <v>1828</v>
      </c>
      <c r="E5582" t="s">
        <v>164</v>
      </c>
      <c r="F5582" t="s">
        <v>11</v>
      </c>
      <c r="G5582" t="s">
        <v>16</v>
      </c>
      <c r="H5582" t="s">
        <v>1818</v>
      </c>
      <c r="I5582">
        <v>11.07</v>
      </c>
      <c r="J5582">
        <v>3</v>
      </c>
      <c r="K5582">
        <v>5.2</v>
      </c>
    </row>
    <row r="5583" spans="1:11" ht="16.5" x14ac:dyDescent="0.3">
      <c r="A5583" s="1">
        <v>42625</v>
      </c>
      <c r="B5583" s="5">
        <f>YEAR(Table1[[#This Row],[Order Date]])</f>
        <v>2016</v>
      </c>
      <c r="C5583" s="5">
        <f>MONTH(Table1[[#This Row],[Order Date]])</f>
        <v>9</v>
      </c>
      <c r="D5583" t="s">
        <v>1828</v>
      </c>
      <c r="E5583" t="s">
        <v>164</v>
      </c>
      <c r="F5583" t="s">
        <v>11</v>
      </c>
      <c r="G5583" t="s">
        <v>20</v>
      </c>
      <c r="H5583" t="s">
        <v>1367</v>
      </c>
      <c r="I5583">
        <v>20.7</v>
      </c>
      <c r="J5583">
        <v>4</v>
      </c>
      <c r="K5583">
        <v>7.76</v>
      </c>
    </row>
    <row r="5584" spans="1:11" ht="16.5" x14ac:dyDescent="0.3">
      <c r="A5584" s="1">
        <v>42625</v>
      </c>
      <c r="B5584" s="5">
        <f>YEAR(Table1[[#This Row],[Order Date]])</f>
        <v>2016</v>
      </c>
      <c r="C5584" s="5">
        <f>MONTH(Table1[[#This Row],[Order Date]])</f>
        <v>9</v>
      </c>
      <c r="D5584" t="s">
        <v>669</v>
      </c>
      <c r="E5584" t="s">
        <v>55</v>
      </c>
      <c r="F5584" t="s">
        <v>39</v>
      </c>
      <c r="G5584" t="s">
        <v>52</v>
      </c>
      <c r="H5584" t="s">
        <v>298</v>
      </c>
      <c r="I5584">
        <v>20.7</v>
      </c>
      <c r="J5584">
        <v>3</v>
      </c>
      <c r="K5584">
        <v>1.66</v>
      </c>
    </row>
    <row r="5585" spans="1:11" ht="16.5" x14ac:dyDescent="0.3">
      <c r="A5585" s="1">
        <v>42625</v>
      </c>
      <c r="B5585" s="5">
        <f>YEAR(Table1[[#This Row],[Order Date]])</f>
        <v>2016</v>
      </c>
      <c r="C5585" s="5">
        <f>MONTH(Table1[[#This Row],[Order Date]])</f>
        <v>9</v>
      </c>
      <c r="D5585" t="s">
        <v>669</v>
      </c>
      <c r="E5585" t="s">
        <v>55</v>
      </c>
      <c r="F5585" t="s">
        <v>11</v>
      </c>
      <c r="G5585" t="s">
        <v>43</v>
      </c>
      <c r="H5585" t="s">
        <v>160</v>
      </c>
      <c r="I5585">
        <v>11.34</v>
      </c>
      <c r="J5585">
        <v>3</v>
      </c>
      <c r="K5585">
        <v>5.22</v>
      </c>
    </row>
    <row r="5586" spans="1:11" ht="16.5" x14ac:dyDescent="0.3">
      <c r="A5586" s="1">
        <v>42625</v>
      </c>
      <c r="B5586" s="5">
        <f>YEAR(Table1[[#This Row],[Order Date]])</f>
        <v>2016</v>
      </c>
      <c r="C5586" s="5">
        <f>MONTH(Table1[[#This Row],[Order Date]])</f>
        <v>9</v>
      </c>
      <c r="D5586" t="s">
        <v>669</v>
      </c>
      <c r="E5586" t="s">
        <v>55</v>
      </c>
      <c r="F5586" t="s">
        <v>11</v>
      </c>
      <c r="G5586" t="s">
        <v>18</v>
      </c>
      <c r="H5586" t="s">
        <v>1810</v>
      </c>
      <c r="I5586">
        <v>67.900000000000006</v>
      </c>
      <c r="J5586">
        <v>5</v>
      </c>
      <c r="K5586">
        <v>0.68</v>
      </c>
    </row>
    <row r="5587" spans="1:11" ht="16.5" x14ac:dyDescent="0.3">
      <c r="A5587" s="1">
        <v>42625</v>
      </c>
      <c r="B5587" s="5">
        <f>YEAR(Table1[[#This Row],[Order Date]])</f>
        <v>2016</v>
      </c>
      <c r="C5587" s="5">
        <f>MONTH(Table1[[#This Row],[Order Date]])</f>
        <v>9</v>
      </c>
      <c r="D5587" t="s">
        <v>669</v>
      </c>
      <c r="E5587" t="s">
        <v>55</v>
      </c>
      <c r="F5587" t="s">
        <v>34</v>
      </c>
      <c r="G5587" t="s">
        <v>35</v>
      </c>
      <c r="H5587" t="s">
        <v>2311</v>
      </c>
      <c r="I5587">
        <v>1059.1199999999999</v>
      </c>
      <c r="J5587">
        <v>4</v>
      </c>
      <c r="K5587">
        <v>307.14</v>
      </c>
    </row>
    <row r="5588" spans="1:11" ht="16.5" x14ac:dyDescent="0.3">
      <c r="A5588" s="1">
        <v>42625</v>
      </c>
      <c r="B5588" s="5">
        <f>YEAR(Table1[[#This Row],[Order Date]])</f>
        <v>2016</v>
      </c>
      <c r="C5588" s="5">
        <f>MONTH(Table1[[#This Row],[Order Date]])</f>
        <v>9</v>
      </c>
      <c r="D5588" t="s">
        <v>1797</v>
      </c>
      <c r="E5588" t="s">
        <v>110</v>
      </c>
      <c r="F5588" t="s">
        <v>11</v>
      </c>
      <c r="G5588" t="s">
        <v>12</v>
      </c>
      <c r="H5588" t="s">
        <v>1901</v>
      </c>
      <c r="I5588">
        <v>68.52</v>
      </c>
      <c r="J5588">
        <v>3</v>
      </c>
      <c r="K5588">
        <v>31.52</v>
      </c>
    </row>
    <row r="5589" spans="1:11" ht="16.5" x14ac:dyDescent="0.3">
      <c r="A5589" s="1">
        <v>42625</v>
      </c>
      <c r="B5589" s="5">
        <f>YEAR(Table1[[#This Row],[Order Date]])</f>
        <v>2016</v>
      </c>
      <c r="C5589" s="5">
        <f>MONTH(Table1[[#This Row],[Order Date]])</f>
        <v>9</v>
      </c>
      <c r="D5589" t="s">
        <v>2188</v>
      </c>
      <c r="E5589" t="s">
        <v>278</v>
      </c>
      <c r="F5589" t="s">
        <v>39</v>
      </c>
      <c r="G5589" t="s">
        <v>40</v>
      </c>
      <c r="H5589" t="s">
        <v>1749</v>
      </c>
      <c r="I5589">
        <v>146.94999999999999</v>
      </c>
      <c r="J5589">
        <v>3</v>
      </c>
      <c r="K5589">
        <v>9.18</v>
      </c>
    </row>
    <row r="5590" spans="1:11" ht="16.5" x14ac:dyDescent="0.3">
      <c r="A5590" s="1">
        <v>42625</v>
      </c>
      <c r="B5590" s="5">
        <f>YEAR(Table1[[#This Row],[Order Date]])</f>
        <v>2016</v>
      </c>
      <c r="C5590" s="5">
        <f>MONTH(Table1[[#This Row],[Order Date]])</f>
        <v>9</v>
      </c>
      <c r="D5590" t="s">
        <v>2188</v>
      </c>
      <c r="E5590" t="s">
        <v>278</v>
      </c>
      <c r="F5590" t="s">
        <v>34</v>
      </c>
      <c r="G5590" t="s">
        <v>35</v>
      </c>
      <c r="H5590" t="s">
        <v>416</v>
      </c>
      <c r="I5590">
        <v>83.14</v>
      </c>
      <c r="J5590">
        <v>4</v>
      </c>
      <c r="K5590">
        <v>5.2</v>
      </c>
    </row>
    <row r="5591" spans="1:11" ht="16.5" x14ac:dyDescent="0.3">
      <c r="A5591" s="1">
        <v>42625</v>
      </c>
      <c r="B5591" s="5">
        <f>YEAR(Table1[[#This Row],[Order Date]])</f>
        <v>2016</v>
      </c>
      <c r="C5591" s="5">
        <f>MONTH(Table1[[#This Row],[Order Date]])</f>
        <v>9</v>
      </c>
      <c r="D5591" t="s">
        <v>689</v>
      </c>
      <c r="E5591" t="s">
        <v>149</v>
      </c>
      <c r="F5591" t="s">
        <v>34</v>
      </c>
      <c r="G5591" t="s">
        <v>47</v>
      </c>
      <c r="H5591" t="s">
        <v>381</v>
      </c>
      <c r="I5591">
        <v>40.479999999999997</v>
      </c>
      <c r="J5591">
        <v>2</v>
      </c>
      <c r="K5591">
        <v>14.57</v>
      </c>
    </row>
    <row r="5592" spans="1:11" ht="16.5" x14ac:dyDescent="0.3">
      <c r="A5592" s="1">
        <v>42626</v>
      </c>
      <c r="B5592" s="5">
        <f>YEAR(Table1[[#This Row],[Order Date]])</f>
        <v>2016</v>
      </c>
      <c r="C5592" s="5">
        <f>MONTH(Table1[[#This Row],[Order Date]])</f>
        <v>9</v>
      </c>
      <c r="D5592" t="s">
        <v>664</v>
      </c>
      <c r="E5592" t="s">
        <v>996</v>
      </c>
      <c r="F5592" t="s">
        <v>11</v>
      </c>
      <c r="G5592" t="s">
        <v>18</v>
      </c>
      <c r="H5592" t="s">
        <v>1810</v>
      </c>
      <c r="I5592">
        <v>40.74</v>
      </c>
      <c r="J5592">
        <v>3</v>
      </c>
      <c r="K5592">
        <v>0.41</v>
      </c>
    </row>
    <row r="5593" spans="1:11" ht="16.5" x14ac:dyDescent="0.3">
      <c r="A5593" s="1">
        <v>42626</v>
      </c>
      <c r="B5593" s="5">
        <f>YEAR(Table1[[#This Row],[Order Date]])</f>
        <v>2016</v>
      </c>
      <c r="C5593" s="5">
        <f>MONTH(Table1[[#This Row],[Order Date]])</f>
        <v>9</v>
      </c>
      <c r="D5593" t="s">
        <v>664</v>
      </c>
      <c r="E5593" t="s">
        <v>996</v>
      </c>
      <c r="F5593" t="s">
        <v>11</v>
      </c>
      <c r="G5593" t="s">
        <v>16</v>
      </c>
      <c r="H5593" t="s">
        <v>926</v>
      </c>
      <c r="I5593">
        <v>14.4</v>
      </c>
      <c r="J5593">
        <v>5</v>
      </c>
      <c r="K5593">
        <v>7.06</v>
      </c>
    </row>
    <row r="5594" spans="1:11" ht="16.5" x14ac:dyDescent="0.3">
      <c r="A5594" s="1">
        <v>42626</v>
      </c>
      <c r="B5594" s="5">
        <f>YEAR(Table1[[#This Row],[Order Date]])</f>
        <v>2016</v>
      </c>
      <c r="C5594" s="5">
        <f>MONTH(Table1[[#This Row],[Order Date]])</f>
        <v>9</v>
      </c>
      <c r="D5594" t="s">
        <v>664</v>
      </c>
      <c r="E5594" t="s">
        <v>996</v>
      </c>
      <c r="F5594" t="s">
        <v>39</v>
      </c>
      <c r="G5594" t="s">
        <v>40</v>
      </c>
      <c r="H5594" t="s">
        <v>1729</v>
      </c>
      <c r="I5594">
        <v>149.94999999999999</v>
      </c>
      <c r="J5594">
        <v>5</v>
      </c>
      <c r="K5594">
        <v>41.99</v>
      </c>
    </row>
    <row r="5595" spans="1:11" ht="16.5" x14ac:dyDescent="0.3">
      <c r="A5595" s="1">
        <v>42626</v>
      </c>
      <c r="B5595" s="5">
        <f>YEAR(Table1[[#This Row],[Order Date]])</f>
        <v>2016</v>
      </c>
      <c r="C5595" s="5">
        <f>MONTH(Table1[[#This Row],[Order Date]])</f>
        <v>9</v>
      </c>
      <c r="D5595" t="s">
        <v>664</v>
      </c>
      <c r="E5595" t="s">
        <v>996</v>
      </c>
      <c r="F5595" t="s">
        <v>11</v>
      </c>
      <c r="G5595" t="s">
        <v>200</v>
      </c>
      <c r="H5595" t="s">
        <v>2251</v>
      </c>
      <c r="I5595">
        <v>16.899999999999999</v>
      </c>
      <c r="J5595">
        <v>2</v>
      </c>
      <c r="K5595">
        <v>5.07</v>
      </c>
    </row>
    <row r="5596" spans="1:11" ht="16.5" x14ac:dyDescent="0.3">
      <c r="A5596" s="1">
        <v>42626</v>
      </c>
      <c r="B5596" s="5">
        <f>YEAR(Table1[[#This Row],[Order Date]])</f>
        <v>2016</v>
      </c>
      <c r="C5596" s="5">
        <f>MONTH(Table1[[#This Row],[Order Date]])</f>
        <v>9</v>
      </c>
      <c r="D5596" t="s">
        <v>664</v>
      </c>
      <c r="E5596" t="s">
        <v>996</v>
      </c>
      <c r="F5596" t="s">
        <v>11</v>
      </c>
      <c r="G5596" t="s">
        <v>12</v>
      </c>
      <c r="H5596" t="s">
        <v>2076</v>
      </c>
      <c r="I5596">
        <v>17.61</v>
      </c>
      <c r="J5596">
        <v>3</v>
      </c>
      <c r="K5596">
        <v>8.4499999999999993</v>
      </c>
    </row>
    <row r="5597" spans="1:11" ht="16.5" x14ac:dyDescent="0.3">
      <c r="A5597" s="1">
        <v>42626</v>
      </c>
      <c r="B5597" s="5">
        <f>YEAR(Table1[[#This Row],[Order Date]])</f>
        <v>2016</v>
      </c>
      <c r="C5597" s="5">
        <f>MONTH(Table1[[#This Row],[Order Date]])</f>
        <v>9</v>
      </c>
      <c r="D5597" t="s">
        <v>664</v>
      </c>
      <c r="E5597" t="s">
        <v>996</v>
      </c>
      <c r="F5597" t="s">
        <v>11</v>
      </c>
      <c r="G5597" t="s">
        <v>92</v>
      </c>
      <c r="H5597" t="s">
        <v>715</v>
      </c>
      <c r="I5597">
        <v>378</v>
      </c>
      <c r="J5597">
        <v>2</v>
      </c>
      <c r="K5597">
        <v>136.08000000000001</v>
      </c>
    </row>
    <row r="5598" spans="1:11" ht="16.5" x14ac:dyDescent="0.3">
      <c r="A5598" s="1">
        <v>42626</v>
      </c>
      <c r="B5598" s="5">
        <f>YEAR(Table1[[#This Row],[Order Date]])</f>
        <v>2016</v>
      </c>
      <c r="C5598" s="5">
        <f>MONTH(Table1[[#This Row],[Order Date]])</f>
        <v>9</v>
      </c>
      <c r="D5598" t="s">
        <v>664</v>
      </c>
      <c r="E5598" t="s">
        <v>996</v>
      </c>
      <c r="F5598" t="s">
        <v>11</v>
      </c>
      <c r="G5598" t="s">
        <v>12</v>
      </c>
      <c r="H5598" t="s">
        <v>1418</v>
      </c>
      <c r="I5598">
        <v>17.64</v>
      </c>
      <c r="J5598">
        <v>3</v>
      </c>
      <c r="K5598">
        <v>8.64</v>
      </c>
    </row>
    <row r="5599" spans="1:11" ht="16.5" x14ac:dyDescent="0.3">
      <c r="A5599" s="1">
        <v>42626</v>
      </c>
      <c r="B5599" s="5">
        <f>YEAR(Table1[[#This Row],[Order Date]])</f>
        <v>2016</v>
      </c>
      <c r="C5599" s="5">
        <f>MONTH(Table1[[#This Row],[Order Date]])</f>
        <v>9</v>
      </c>
      <c r="D5599" t="s">
        <v>664</v>
      </c>
      <c r="E5599" t="s">
        <v>996</v>
      </c>
      <c r="F5599" t="s">
        <v>11</v>
      </c>
      <c r="G5599" t="s">
        <v>18</v>
      </c>
      <c r="H5599" t="s">
        <v>1400</v>
      </c>
      <c r="I5599">
        <v>373.08</v>
      </c>
      <c r="J5599">
        <v>6</v>
      </c>
      <c r="K5599">
        <v>100.73</v>
      </c>
    </row>
    <row r="5600" spans="1:11" ht="16.5" x14ac:dyDescent="0.3">
      <c r="A5600" s="1">
        <v>42626</v>
      </c>
      <c r="B5600" s="5">
        <f>YEAR(Table1[[#This Row],[Order Date]])</f>
        <v>2016</v>
      </c>
      <c r="C5600" s="5">
        <f>MONTH(Table1[[#This Row],[Order Date]])</f>
        <v>9</v>
      </c>
      <c r="D5600" t="s">
        <v>664</v>
      </c>
      <c r="E5600" t="s">
        <v>996</v>
      </c>
      <c r="F5600" t="s">
        <v>34</v>
      </c>
      <c r="G5600" t="s">
        <v>47</v>
      </c>
      <c r="H5600" t="s">
        <v>2599</v>
      </c>
      <c r="I5600">
        <v>1336.44</v>
      </c>
      <c r="J5600">
        <v>14</v>
      </c>
      <c r="K5600">
        <v>387.57</v>
      </c>
    </row>
    <row r="5601" spans="1:11" ht="16.5" x14ac:dyDescent="0.3">
      <c r="A5601" s="1">
        <v>42626</v>
      </c>
      <c r="B5601" s="5">
        <f>YEAR(Table1[[#This Row],[Order Date]])</f>
        <v>2016</v>
      </c>
      <c r="C5601" s="5">
        <f>MONTH(Table1[[#This Row],[Order Date]])</f>
        <v>9</v>
      </c>
      <c r="D5601" t="s">
        <v>664</v>
      </c>
      <c r="E5601" t="s">
        <v>996</v>
      </c>
      <c r="F5601" t="s">
        <v>39</v>
      </c>
      <c r="G5601" t="s">
        <v>40</v>
      </c>
      <c r="H5601" t="s">
        <v>1862</v>
      </c>
      <c r="I5601">
        <v>29.97</v>
      </c>
      <c r="J5601">
        <v>3</v>
      </c>
      <c r="K5601">
        <v>0.3</v>
      </c>
    </row>
    <row r="5602" spans="1:11" ht="16.5" x14ac:dyDescent="0.3">
      <c r="A5602" s="1">
        <v>42627</v>
      </c>
      <c r="B5602" s="5">
        <f>YEAR(Table1[[#This Row],[Order Date]])</f>
        <v>2016</v>
      </c>
      <c r="C5602" s="5">
        <f>MONTH(Table1[[#This Row],[Order Date]])</f>
        <v>9</v>
      </c>
      <c r="D5602" t="s">
        <v>2176</v>
      </c>
      <c r="E5602" t="s">
        <v>70</v>
      </c>
      <c r="F5602" t="s">
        <v>11</v>
      </c>
      <c r="G5602" t="s">
        <v>12</v>
      </c>
      <c r="H5602" t="s">
        <v>507</v>
      </c>
      <c r="I5602">
        <v>25.92</v>
      </c>
      <c r="J5602">
        <v>4</v>
      </c>
      <c r="K5602">
        <v>12.44</v>
      </c>
    </row>
    <row r="5603" spans="1:11" ht="16.5" x14ac:dyDescent="0.3">
      <c r="A5603" s="1">
        <v>42627</v>
      </c>
      <c r="B5603" s="5">
        <f>YEAR(Table1[[#This Row],[Order Date]])</f>
        <v>2016</v>
      </c>
      <c r="C5603" s="5">
        <f>MONTH(Table1[[#This Row],[Order Date]])</f>
        <v>9</v>
      </c>
      <c r="D5603" t="s">
        <v>256</v>
      </c>
      <c r="E5603" t="s">
        <v>149</v>
      </c>
      <c r="F5603" t="s">
        <v>39</v>
      </c>
      <c r="G5603" t="s">
        <v>40</v>
      </c>
      <c r="H5603" t="s">
        <v>1807</v>
      </c>
      <c r="I5603">
        <v>437.85</v>
      </c>
      <c r="J5603">
        <v>3</v>
      </c>
      <c r="K5603">
        <v>131.36000000000001</v>
      </c>
    </row>
    <row r="5604" spans="1:11" ht="16.5" x14ac:dyDescent="0.3">
      <c r="A5604" s="1">
        <v>42627</v>
      </c>
      <c r="B5604" s="5">
        <f>YEAR(Table1[[#This Row],[Order Date]])</f>
        <v>2016</v>
      </c>
      <c r="C5604" s="5">
        <f>MONTH(Table1[[#This Row],[Order Date]])</f>
        <v>9</v>
      </c>
      <c r="D5604" t="s">
        <v>256</v>
      </c>
      <c r="E5604" t="s">
        <v>149</v>
      </c>
      <c r="F5604" t="s">
        <v>11</v>
      </c>
      <c r="G5604" t="s">
        <v>20</v>
      </c>
      <c r="H5604" t="s">
        <v>420</v>
      </c>
      <c r="I5604">
        <v>673.57</v>
      </c>
      <c r="J5604">
        <v>2</v>
      </c>
      <c r="K5604">
        <v>252.59</v>
      </c>
    </row>
    <row r="5605" spans="1:11" ht="16.5" x14ac:dyDescent="0.3">
      <c r="A5605" s="1">
        <v>42628</v>
      </c>
      <c r="B5605" s="5">
        <f>YEAR(Table1[[#This Row],[Order Date]])</f>
        <v>2016</v>
      </c>
      <c r="C5605" s="5">
        <f>MONTH(Table1[[#This Row],[Order Date]])</f>
        <v>9</v>
      </c>
      <c r="D5605" t="s">
        <v>1968</v>
      </c>
      <c r="E5605" t="s">
        <v>23</v>
      </c>
      <c r="F5605" t="s">
        <v>11</v>
      </c>
      <c r="G5605" t="s">
        <v>12</v>
      </c>
      <c r="H5605" t="s">
        <v>2600</v>
      </c>
      <c r="I5605">
        <v>5.34</v>
      </c>
      <c r="J5605">
        <v>1</v>
      </c>
      <c r="K5605">
        <v>1.87</v>
      </c>
    </row>
    <row r="5606" spans="1:11" ht="16.5" x14ac:dyDescent="0.3">
      <c r="A5606" s="1">
        <v>42628</v>
      </c>
      <c r="B5606" s="5">
        <f>YEAR(Table1[[#This Row],[Order Date]])</f>
        <v>2016</v>
      </c>
      <c r="C5606" s="5">
        <f>MONTH(Table1[[#This Row],[Order Date]])</f>
        <v>9</v>
      </c>
      <c r="D5606" t="s">
        <v>1631</v>
      </c>
      <c r="E5606" t="s">
        <v>149</v>
      </c>
      <c r="F5606" t="s">
        <v>11</v>
      </c>
      <c r="G5606" t="s">
        <v>20</v>
      </c>
      <c r="H5606" t="s">
        <v>1777</v>
      </c>
      <c r="I5606">
        <v>841.57</v>
      </c>
      <c r="J5606">
        <v>2</v>
      </c>
      <c r="K5606">
        <v>294.55</v>
      </c>
    </row>
    <row r="5607" spans="1:11" ht="16.5" x14ac:dyDescent="0.3">
      <c r="A5607" s="1">
        <v>42628</v>
      </c>
      <c r="B5607" s="5">
        <f>YEAR(Table1[[#This Row],[Order Date]])</f>
        <v>2016</v>
      </c>
      <c r="C5607" s="5">
        <f>MONTH(Table1[[#This Row],[Order Date]])</f>
        <v>9</v>
      </c>
      <c r="D5607" t="s">
        <v>2503</v>
      </c>
      <c r="E5607" t="s">
        <v>164</v>
      </c>
      <c r="F5607" t="s">
        <v>11</v>
      </c>
      <c r="G5607" t="s">
        <v>12</v>
      </c>
      <c r="H5607" t="s">
        <v>2485</v>
      </c>
      <c r="I5607">
        <v>21.4</v>
      </c>
      <c r="J5607">
        <v>5</v>
      </c>
      <c r="K5607">
        <v>10.06</v>
      </c>
    </row>
    <row r="5608" spans="1:11" ht="16.5" x14ac:dyDescent="0.3">
      <c r="A5608" s="1">
        <v>42628</v>
      </c>
      <c r="B5608" s="5">
        <f>YEAR(Table1[[#This Row],[Order Date]])</f>
        <v>2016</v>
      </c>
      <c r="C5608" s="5">
        <f>MONTH(Table1[[#This Row],[Order Date]])</f>
        <v>9</v>
      </c>
      <c r="D5608" t="s">
        <v>2503</v>
      </c>
      <c r="E5608" t="s">
        <v>164</v>
      </c>
      <c r="F5608" t="s">
        <v>11</v>
      </c>
      <c r="G5608" t="s">
        <v>20</v>
      </c>
      <c r="H5608" t="s">
        <v>966</v>
      </c>
      <c r="I5608">
        <v>48.66</v>
      </c>
      <c r="J5608">
        <v>7</v>
      </c>
      <c r="K5608">
        <v>15.82</v>
      </c>
    </row>
    <row r="5609" spans="1:11" ht="16.5" x14ac:dyDescent="0.3">
      <c r="A5609" s="1">
        <v>42628</v>
      </c>
      <c r="B5609" s="5">
        <f>YEAR(Table1[[#This Row],[Order Date]])</f>
        <v>2016</v>
      </c>
      <c r="C5609" s="5">
        <f>MONTH(Table1[[#This Row],[Order Date]])</f>
        <v>9</v>
      </c>
      <c r="D5609" t="s">
        <v>1635</v>
      </c>
      <c r="E5609" t="s">
        <v>510</v>
      </c>
      <c r="F5609" t="s">
        <v>11</v>
      </c>
      <c r="G5609" t="s">
        <v>20</v>
      </c>
      <c r="H5609" t="s">
        <v>682</v>
      </c>
      <c r="I5609">
        <v>20.420000000000002</v>
      </c>
      <c r="J5609">
        <v>4</v>
      </c>
      <c r="K5609">
        <v>6.64</v>
      </c>
    </row>
    <row r="5610" spans="1:11" ht="16.5" x14ac:dyDescent="0.3">
      <c r="A5610" s="1">
        <v>42628</v>
      </c>
      <c r="B5610" s="5">
        <f>YEAR(Table1[[#This Row],[Order Date]])</f>
        <v>2016</v>
      </c>
      <c r="C5610" s="5">
        <f>MONTH(Table1[[#This Row],[Order Date]])</f>
        <v>9</v>
      </c>
      <c r="D5610" t="s">
        <v>1635</v>
      </c>
      <c r="E5610" t="s">
        <v>510</v>
      </c>
      <c r="F5610" t="s">
        <v>34</v>
      </c>
      <c r="G5610" t="s">
        <v>145</v>
      </c>
      <c r="H5610" t="s">
        <v>320</v>
      </c>
      <c r="I5610">
        <v>1128.3900000000001</v>
      </c>
      <c r="J5610">
        <v>3</v>
      </c>
      <c r="K5610">
        <v>259.52999999999997</v>
      </c>
    </row>
    <row r="5611" spans="1:11" ht="16.5" x14ac:dyDescent="0.3">
      <c r="A5611" s="1">
        <v>42628</v>
      </c>
      <c r="B5611" s="5">
        <f>YEAR(Table1[[#This Row],[Order Date]])</f>
        <v>2016</v>
      </c>
      <c r="C5611" s="5">
        <f>MONTH(Table1[[#This Row],[Order Date]])</f>
        <v>9</v>
      </c>
      <c r="D5611" t="s">
        <v>1511</v>
      </c>
      <c r="E5611" t="s">
        <v>164</v>
      </c>
      <c r="F5611" t="s">
        <v>11</v>
      </c>
      <c r="G5611" t="s">
        <v>24</v>
      </c>
      <c r="H5611" t="s">
        <v>1206</v>
      </c>
      <c r="I5611">
        <v>35.4</v>
      </c>
      <c r="J5611">
        <v>5</v>
      </c>
      <c r="K5611">
        <v>13.45</v>
      </c>
    </row>
    <row r="5612" spans="1:11" ht="16.5" x14ac:dyDescent="0.3">
      <c r="A5612" s="1">
        <v>42629</v>
      </c>
      <c r="B5612" s="5">
        <f>YEAR(Table1[[#This Row],[Order Date]])</f>
        <v>2016</v>
      </c>
      <c r="C5612" s="5">
        <f>MONTH(Table1[[#This Row],[Order Date]])</f>
        <v>9</v>
      </c>
      <c r="D5612" t="s">
        <v>917</v>
      </c>
      <c r="E5612" t="s">
        <v>27</v>
      </c>
      <c r="F5612" t="s">
        <v>11</v>
      </c>
      <c r="G5612" t="s">
        <v>12</v>
      </c>
      <c r="H5612" t="s">
        <v>327</v>
      </c>
      <c r="I5612">
        <v>12.96</v>
      </c>
      <c r="J5612">
        <v>2</v>
      </c>
      <c r="K5612">
        <v>6.35</v>
      </c>
    </row>
    <row r="5613" spans="1:11" ht="16.5" x14ac:dyDescent="0.3">
      <c r="A5613" s="1">
        <v>42629</v>
      </c>
      <c r="B5613" s="5">
        <f>YEAR(Table1[[#This Row],[Order Date]])</f>
        <v>2016</v>
      </c>
      <c r="C5613" s="5">
        <f>MONTH(Table1[[#This Row],[Order Date]])</f>
        <v>9</v>
      </c>
      <c r="D5613" t="s">
        <v>1394</v>
      </c>
      <c r="E5613" t="s">
        <v>27</v>
      </c>
      <c r="F5613" t="s">
        <v>34</v>
      </c>
      <c r="G5613" t="s">
        <v>74</v>
      </c>
      <c r="H5613" t="s">
        <v>2134</v>
      </c>
      <c r="I5613">
        <v>273.67</v>
      </c>
      <c r="J5613">
        <v>2</v>
      </c>
      <c r="K5613">
        <v>-12.88</v>
      </c>
    </row>
    <row r="5614" spans="1:11" ht="16.5" x14ac:dyDescent="0.3">
      <c r="A5614" s="1">
        <v>42629</v>
      </c>
      <c r="B5614" s="5">
        <f>YEAR(Table1[[#This Row],[Order Date]])</f>
        <v>2016</v>
      </c>
      <c r="C5614" s="5">
        <f>MONTH(Table1[[#This Row],[Order Date]])</f>
        <v>9</v>
      </c>
      <c r="D5614" t="s">
        <v>1394</v>
      </c>
      <c r="E5614" t="s">
        <v>27</v>
      </c>
      <c r="F5614" t="s">
        <v>11</v>
      </c>
      <c r="G5614" t="s">
        <v>92</v>
      </c>
      <c r="H5614" t="s">
        <v>1975</v>
      </c>
      <c r="I5614">
        <v>17.48</v>
      </c>
      <c r="J5614">
        <v>4</v>
      </c>
      <c r="K5614">
        <v>4.54</v>
      </c>
    </row>
    <row r="5615" spans="1:11" ht="16.5" x14ac:dyDescent="0.3">
      <c r="A5615" s="1">
        <v>42629</v>
      </c>
      <c r="B5615" s="5">
        <f>YEAR(Table1[[#This Row],[Order Date]])</f>
        <v>2016</v>
      </c>
      <c r="C5615" s="5">
        <f>MONTH(Table1[[#This Row],[Order Date]])</f>
        <v>9</v>
      </c>
      <c r="D5615" t="s">
        <v>757</v>
      </c>
      <c r="E5615" t="s">
        <v>30</v>
      </c>
      <c r="F5615" t="s">
        <v>34</v>
      </c>
      <c r="G5615" t="s">
        <v>35</v>
      </c>
      <c r="H5615" t="s">
        <v>187</v>
      </c>
      <c r="I5615">
        <v>121.78</v>
      </c>
      <c r="J5615">
        <v>2</v>
      </c>
      <c r="K5615">
        <v>30.45</v>
      </c>
    </row>
    <row r="5616" spans="1:11" ht="16.5" x14ac:dyDescent="0.3">
      <c r="A5616" s="1">
        <v>42630</v>
      </c>
      <c r="B5616" s="5">
        <f>YEAR(Table1[[#This Row],[Order Date]])</f>
        <v>2016</v>
      </c>
      <c r="C5616" s="5">
        <f>MONTH(Table1[[#This Row],[Order Date]])</f>
        <v>9</v>
      </c>
      <c r="D5616" t="s">
        <v>2548</v>
      </c>
      <c r="E5616" t="s">
        <v>27</v>
      </c>
      <c r="F5616" t="s">
        <v>11</v>
      </c>
      <c r="G5616" t="s">
        <v>24</v>
      </c>
      <c r="H5616" t="s">
        <v>1135</v>
      </c>
      <c r="I5616">
        <v>20.100000000000001</v>
      </c>
      <c r="J5616">
        <v>3</v>
      </c>
      <c r="K5616">
        <v>6.63</v>
      </c>
    </row>
    <row r="5617" spans="1:11" ht="16.5" x14ac:dyDescent="0.3">
      <c r="A5617" s="1">
        <v>42630</v>
      </c>
      <c r="B5617" s="5">
        <f>YEAR(Table1[[#This Row],[Order Date]])</f>
        <v>2016</v>
      </c>
      <c r="C5617" s="5">
        <f>MONTH(Table1[[#This Row],[Order Date]])</f>
        <v>9</v>
      </c>
      <c r="D5617" t="s">
        <v>2548</v>
      </c>
      <c r="E5617" t="s">
        <v>27</v>
      </c>
      <c r="F5617" t="s">
        <v>39</v>
      </c>
      <c r="G5617" t="s">
        <v>40</v>
      </c>
      <c r="H5617" t="s">
        <v>863</v>
      </c>
      <c r="I5617">
        <v>73.58</v>
      </c>
      <c r="J5617">
        <v>2</v>
      </c>
      <c r="K5617">
        <v>8.2799999999999994</v>
      </c>
    </row>
    <row r="5618" spans="1:11" ht="16.5" x14ac:dyDescent="0.3">
      <c r="A5618" s="1">
        <v>42630</v>
      </c>
      <c r="B5618" s="5">
        <f>YEAR(Table1[[#This Row],[Order Date]])</f>
        <v>2016</v>
      </c>
      <c r="C5618" s="5">
        <f>MONTH(Table1[[#This Row],[Order Date]])</f>
        <v>9</v>
      </c>
      <c r="D5618" t="s">
        <v>2548</v>
      </c>
      <c r="E5618" t="s">
        <v>27</v>
      </c>
      <c r="F5618" t="s">
        <v>11</v>
      </c>
      <c r="G5618" t="s">
        <v>12</v>
      </c>
      <c r="H5618" t="s">
        <v>880</v>
      </c>
      <c r="I5618">
        <v>6.48</v>
      </c>
      <c r="J5618">
        <v>1</v>
      </c>
      <c r="K5618">
        <v>3.11</v>
      </c>
    </row>
    <row r="5619" spans="1:11" ht="16.5" x14ac:dyDescent="0.3">
      <c r="A5619" s="1">
        <v>42630</v>
      </c>
      <c r="B5619" s="5">
        <f>YEAR(Table1[[#This Row],[Order Date]])</f>
        <v>2016</v>
      </c>
      <c r="C5619" s="5">
        <f>MONTH(Table1[[#This Row],[Order Date]])</f>
        <v>9</v>
      </c>
      <c r="D5619" t="s">
        <v>392</v>
      </c>
      <c r="E5619" t="s">
        <v>30</v>
      </c>
      <c r="F5619" t="s">
        <v>39</v>
      </c>
      <c r="G5619" t="s">
        <v>302</v>
      </c>
      <c r="H5619" t="s">
        <v>2601</v>
      </c>
      <c r="I5619">
        <v>396</v>
      </c>
      <c r="J5619">
        <v>4</v>
      </c>
      <c r="K5619">
        <v>190.08</v>
      </c>
    </row>
    <row r="5620" spans="1:11" ht="16.5" x14ac:dyDescent="0.3">
      <c r="A5620" s="1">
        <v>42630</v>
      </c>
      <c r="B5620" s="5">
        <f>YEAR(Table1[[#This Row],[Order Date]])</f>
        <v>2016</v>
      </c>
      <c r="C5620" s="5">
        <f>MONTH(Table1[[#This Row],[Order Date]])</f>
        <v>9</v>
      </c>
      <c r="D5620" t="s">
        <v>593</v>
      </c>
      <c r="E5620" t="s">
        <v>1061</v>
      </c>
      <c r="F5620" t="s">
        <v>39</v>
      </c>
      <c r="G5620" t="s">
        <v>40</v>
      </c>
      <c r="H5620" t="s">
        <v>1807</v>
      </c>
      <c r="I5620">
        <v>437.85</v>
      </c>
      <c r="J5620">
        <v>3</v>
      </c>
      <c r="K5620">
        <v>131.36000000000001</v>
      </c>
    </row>
    <row r="5621" spans="1:11" ht="16.5" x14ac:dyDescent="0.3">
      <c r="A5621" s="1">
        <v>42630</v>
      </c>
      <c r="B5621" s="5">
        <f>YEAR(Table1[[#This Row],[Order Date]])</f>
        <v>2016</v>
      </c>
      <c r="C5621" s="5">
        <f>MONTH(Table1[[#This Row],[Order Date]])</f>
        <v>9</v>
      </c>
      <c r="D5621" t="s">
        <v>593</v>
      </c>
      <c r="E5621" t="s">
        <v>1061</v>
      </c>
      <c r="F5621" t="s">
        <v>34</v>
      </c>
      <c r="G5621" t="s">
        <v>47</v>
      </c>
      <c r="H5621" t="s">
        <v>1340</v>
      </c>
      <c r="I5621">
        <v>109.48</v>
      </c>
      <c r="J5621">
        <v>2</v>
      </c>
      <c r="K5621">
        <v>33.94</v>
      </c>
    </row>
    <row r="5622" spans="1:11" ht="16.5" x14ac:dyDescent="0.3">
      <c r="A5622" s="1">
        <v>42630</v>
      </c>
      <c r="B5622" s="5">
        <f>YEAR(Table1[[#This Row],[Order Date]])</f>
        <v>2016</v>
      </c>
      <c r="C5622" s="5">
        <f>MONTH(Table1[[#This Row],[Order Date]])</f>
        <v>9</v>
      </c>
      <c r="D5622" t="s">
        <v>2259</v>
      </c>
      <c r="E5622" t="s">
        <v>164</v>
      </c>
      <c r="F5622" t="s">
        <v>34</v>
      </c>
      <c r="G5622" t="s">
        <v>35</v>
      </c>
      <c r="H5622" t="s">
        <v>1821</v>
      </c>
      <c r="I5622">
        <v>113.89</v>
      </c>
      <c r="J5622">
        <v>2</v>
      </c>
      <c r="K5622">
        <v>9.9700000000000006</v>
      </c>
    </row>
    <row r="5623" spans="1:11" ht="16.5" x14ac:dyDescent="0.3">
      <c r="A5623" s="1">
        <v>42630</v>
      </c>
      <c r="B5623" s="5">
        <f>YEAR(Table1[[#This Row],[Order Date]])</f>
        <v>2016</v>
      </c>
      <c r="C5623" s="5">
        <f>MONTH(Table1[[#This Row],[Order Date]])</f>
        <v>9</v>
      </c>
      <c r="D5623" t="s">
        <v>2259</v>
      </c>
      <c r="E5623" t="s">
        <v>164</v>
      </c>
      <c r="F5623" t="s">
        <v>39</v>
      </c>
      <c r="G5623" t="s">
        <v>40</v>
      </c>
      <c r="H5623" t="s">
        <v>1808</v>
      </c>
      <c r="I5623">
        <v>105.58</v>
      </c>
      <c r="J5623">
        <v>2</v>
      </c>
      <c r="K5623">
        <v>7.92</v>
      </c>
    </row>
    <row r="5624" spans="1:11" ht="16.5" x14ac:dyDescent="0.3">
      <c r="A5624" s="1">
        <v>42630</v>
      </c>
      <c r="B5624" s="5">
        <f>YEAR(Table1[[#This Row],[Order Date]])</f>
        <v>2016</v>
      </c>
      <c r="C5624" s="5">
        <f>MONTH(Table1[[#This Row],[Order Date]])</f>
        <v>9</v>
      </c>
      <c r="D5624" t="s">
        <v>1286</v>
      </c>
      <c r="E5624" t="s">
        <v>149</v>
      </c>
      <c r="F5624" t="s">
        <v>11</v>
      </c>
      <c r="G5624" t="s">
        <v>20</v>
      </c>
      <c r="H5624" t="s">
        <v>662</v>
      </c>
      <c r="I5624">
        <v>232.4</v>
      </c>
      <c r="J5624">
        <v>5</v>
      </c>
      <c r="K5624">
        <v>78.44</v>
      </c>
    </row>
    <row r="5625" spans="1:11" ht="16.5" x14ac:dyDescent="0.3">
      <c r="A5625" s="1">
        <v>42630</v>
      </c>
      <c r="B5625" s="5">
        <f>YEAR(Table1[[#This Row],[Order Date]])</f>
        <v>2016</v>
      </c>
      <c r="C5625" s="5">
        <f>MONTH(Table1[[#This Row],[Order Date]])</f>
        <v>9</v>
      </c>
      <c r="D5625" t="s">
        <v>81</v>
      </c>
      <c r="E5625" t="s">
        <v>129</v>
      </c>
      <c r="F5625" t="s">
        <v>11</v>
      </c>
      <c r="G5625" t="s">
        <v>24</v>
      </c>
      <c r="H5625" t="s">
        <v>779</v>
      </c>
      <c r="I5625">
        <v>33.4</v>
      </c>
      <c r="J5625">
        <v>5</v>
      </c>
      <c r="K5625">
        <v>12.36</v>
      </c>
    </row>
    <row r="5626" spans="1:11" ht="16.5" x14ac:dyDescent="0.3">
      <c r="A5626" s="1">
        <v>42630</v>
      </c>
      <c r="B5626" s="5">
        <f>YEAR(Table1[[#This Row],[Order Date]])</f>
        <v>2016</v>
      </c>
      <c r="C5626" s="5">
        <f>MONTH(Table1[[#This Row],[Order Date]])</f>
        <v>9</v>
      </c>
      <c r="D5626" t="s">
        <v>373</v>
      </c>
      <c r="E5626" t="s">
        <v>434</v>
      </c>
      <c r="F5626" t="s">
        <v>34</v>
      </c>
      <c r="G5626" t="s">
        <v>47</v>
      </c>
      <c r="H5626" t="s">
        <v>2480</v>
      </c>
      <c r="I5626">
        <v>14.82</v>
      </c>
      <c r="J5626">
        <v>3</v>
      </c>
      <c r="K5626">
        <v>6.22</v>
      </c>
    </row>
    <row r="5627" spans="1:11" ht="16.5" x14ac:dyDescent="0.3">
      <c r="A5627" s="1">
        <v>42630</v>
      </c>
      <c r="B5627" s="5">
        <f>YEAR(Table1[[#This Row],[Order Date]])</f>
        <v>2016</v>
      </c>
      <c r="C5627" s="5">
        <f>MONTH(Table1[[#This Row],[Order Date]])</f>
        <v>9</v>
      </c>
      <c r="D5627" t="s">
        <v>373</v>
      </c>
      <c r="E5627" t="s">
        <v>434</v>
      </c>
      <c r="F5627" t="s">
        <v>34</v>
      </c>
      <c r="G5627" t="s">
        <v>47</v>
      </c>
      <c r="H5627" t="s">
        <v>48</v>
      </c>
      <c r="I5627">
        <v>191.82</v>
      </c>
      <c r="J5627">
        <v>3</v>
      </c>
      <c r="K5627">
        <v>61.38</v>
      </c>
    </row>
    <row r="5628" spans="1:11" ht="16.5" x14ac:dyDescent="0.3">
      <c r="A5628" s="1">
        <v>42630</v>
      </c>
      <c r="B5628" s="5">
        <f>YEAR(Table1[[#This Row],[Order Date]])</f>
        <v>2016</v>
      </c>
      <c r="C5628" s="5">
        <f>MONTH(Table1[[#This Row],[Order Date]])</f>
        <v>9</v>
      </c>
      <c r="D5628" t="s">
        <v>1129</v>
      </c>
      <c r="E5628" t="s">
        <v>78</v>
      </c>
      <c r="F5628" t="s">
        <v>11</v>
      </c>
      <c r="G5628" t="s">
        <v>18</v>
      </c>
      <c r="H5628" t="s">
        <v>1851</v>
      </c>
      <c r="I5628">
        <v>295.39999999999998</v>
      </c>
      <c r="J5628">
        <v>5</v>
      </c>
      <c r="K5628">
        <v>-62.77</v>
      </c>
    </row>
    <row r="5629" spans="1:11" ht="16.5" x14ac:dyDescent="0.3">
      <c r="A5629" s="1">
        <v>42630</v>
      </c>
      <c r="B5629" s="5">
        <f>YEAR(Table1[[#This Row],[Order Date]])</f>
        <v>2016</v>
      </c>
      <c r="C5629" s="5">
        <f>MONTH(Table1[[#This Row],[Order Date]])</f>
        <v>9</v>
      </c>
      <c r="D5629" t="s">
        <v>2225</v>
      </c>
      <c r="E5629" t="s">
        <v>164</v>
      </c>
      <c r="F5629" t="s">
        <v>11</v>
      </c>
      <c r="G5629" t="s">
        <v>16</v>
      </c>
      <c r="H5629" t="s">
        <v>606</v>
      </c>
      <c r="I5629">
        <v>12.32</v>
      </c>
      <c r="J5629">
        <v>4</v>
      </c>
      <c r="K5629">
        <v>5.91</v>
      </c>
    </row>
    <row r="5630" spans="1:11" ht="16.5" x14ac:dyDescent="0.3">
      <c r="A5630" s="1">
        <v>42631</v>
      </c>
      <c r="B5630" s="5">
        <f>YEAR(Table1[[#This Row],[Order Date]])</f>
        <v>2016</v>
      </c>
      <c r="C5630" s="5">
        <f>MONTH(Table1[[#This Row],[Order Date]])</f>
        <v>9</v>
      </c>
      <c r="D5630" t="s">
        <v>2277</v>
      </c>
      <c r="E5630" t="s">
        <v>149</v>
      </c>
      <c r="F5630" t="s">
        <v>11</v>
      </c>
      <c r="G5630" t="s">
        <v>20</v>
      </c>
      <c r="H5630" t="s">
        <v>1370</v>
      </c>
      <c r="I5630">
        <v>4.62</v>
      </c>
      <c r="J5630">
        <v>1</v>
      </c>
      <c r="K5630">
        <v>1.73</v>
      </c>
    </row>
    <row r="5631" spans="1:11" ht="16.5" x14ac:dyDescent="0.3">
      <c r="A5631" s="1">
        <v>42631</v>
      </c>
      <c r="B5631" s="5">
        <f>YEAR(Table1[[#This Row],[Order Date]])</f>
        <v>2016</v>
      </c>
      <c r="C5631" s="5">
        <f>MONTH(Table1[[#This Row],[Order Date]])</f>
        <v>9</v>
      </c>
      <c r="D5631" t="s">
        <v>1748</v>
      </c>
      <c r="E5631" t="s">
        <v>123</v>
      </c>
      <c r="F5631" t="s">
        <v>34</v>
      </c>
      <c r="G5631" t="s">
        <v>145</v>
      </c>
      <c r="H5631" t="s">
        <v>2066</v>
      </c>
      <c r="I5631">
        <v>383.44</v>
      </c>
      <c r="J5631">
        <v>4</v>
      </c>
      <c r="K5631">
        <v>-167.32</v>
      </c>
    </row>
    <row r="5632" spans="1:11" ht="16.5" x14ac:dyDescent="0.3">
      <c r="A5632" s="1">
        <v>42631</v>
      </c>
      <c r="B5632" s="5">
        <f>YEAR(Table1[[#This Row],[Order Date]])</f>
        <v>2016</v>
      </c>
      <c r="C5632" s="5">
        <f>MONTH(Table1[[#This Row],[Order Date]])</f>
        <v>9</v>
      </c>
      <c r="D5632" t="s">
        <v>1528</v>
      </c>
      <c r="E5632" t="s">
        <v>488</v>
      </c>
      <c r="F5632" t="s">
        <v>34</v>
      </c>
      <c r="G5632" t="s">
        <v>35</v>
      </c>
      <c r="H5632" t="s">
        <v>1726</v>
      </c>
      <c r="I5632">
        <v>350.98</v>
      </c>
      <c r="J5632">
        <v>1</v>
      </c>
      <c r="K5632">
        <v>84.24</v>
      </c>
    </row>
    <row r="5633" spans="1:11" ht="16.5" x14ac:dyDescent="0.3">
      <c r="A5633" s="1">
        <v>42631</v>
      </c>
      <c r="B5633" s="5">
        <f>YEAR(Table1[[#This Row],[Order Date]])</f>
        <v>2016</v>
      </c>
      <c r="C5633" s="5">
        <f>MONTH(Table1[[#This Row],[Order Date]])</f>
        <v>9</v>
      </c>
      <c r="D5633" t="s">
        <v>1528</v>
      </c>
      <c r="E5633" t="s">
        <v>488</v>
      </c>
      <c r="F5633" t="s">
        <v>11</v>
      </c>
      <c r="G5633" t="s">
        <v>12</v>
      </c>
      <c r="H5633" t="s">
        <v>1403</v>
      </c>
      <c r="I5633">
        <v>13.08</v>
      </c>
      <c r="J5633">
        <v>2</v>
      </c>
      <c r="K5633">
        <v>6.02</v>
      </c>
    </row>
    <row r="5634" spans="1:11" ht="16.5" x14ac:dyDescent="0.3">
      <c r="A5634" s="1">
        <v>42631</v>
      </c>
      <c r="B5634" s="5">
        <f>YEAR(Table1[[#This Row],[Order Date]])</f>
        <v>2016</v>
      </c>
      <c r="C5634" s="5">
        <f>MONTH(Table1[[#This Row],[Order Date]])</f>
        <v>9</v>
      </c>
      <c r="D5634" t="s">
        <v>1528</v>
      </c>
      <c r="E5634" t="s">
        <v>488</v>
      </c>
      <c r="F5634" t="s">
        <v>11</v>
      </c>
      <c r="G5634" t="s">
        <v>18</v>
      </c>
      <c r="H5634" t="s">
        <v>1572</v>
      </c>
      <c r="I5634">
        <v>900.08</v>
      </c>
      <c r="J5634">
        <v>4</v>
      </c>
      <c r="K5634">
        <v>117.01</v>
      </c>
    </row>
    <row r="5635" spans="1:11" ht="16.5" x14ac:dyDescent="0.3">
      <c r="A5635" s="1">
        <v>42631</v>
      </c>
      <c r="B5635" s="5">
        <f>YEAR(Table1[[#This Row],[Order Date]])</f>
        <v>2016</v>
      </c>
      <c r="C5635" s="5">
        <f>MONTH(Table1[[#This Row],[Order Date]])</f>
        <v>9</v>
      </c>
      <c r="D5635" t="s">
        <v>58</v>
      </c>
      <c r="E5635" t="s">
        <v>78</v>
      </c>
      <c r="F5635" t="s">
        <v>34</v>
      </c>
      <c r="G5635" t="s">
        <v>47</v>
      </c>
      <c r="H5635" t="s">
        <v>1455</v>
      </c>
      <c r="I5635">
        <v>5.35</v>
      </c>
      <c r="J5635">
        <v>3</v>
      </c>
      <c r="K5635">
        <v>1.61</v>
      </c>
    </row>
    <row r="5636" spans="1:11" ht="16.5" x14ac:dyDescent="0.3">
      <c r="A5636" s="1">
        <v>42631</v>
      </c>
      <c r="B5636" s="5">
        <f>YEAR(Table1[[#This Row],[Order Date]])</f>
        <v>2016</v>
      </c>
      <c r="C5636" s="5">
        <f>MONTH(Table1[[#This Row],[Order Date]])</f>
        <v>9</v>
      </c>
      <c r="D5636" t="s">
        <v>58</v>
      </c>
      <c r="E5636" t="s">
        <v>78</v>
      </c>
      <c r="F5636" t="s">
        <v>34</v>
      </c>
      <c r="G5636" t="s">
        <v>35</v>
      </c>
      <c r="H5636" t="s">
        <v>793</v>
      </c>
      <c r="I5636">
        <v>99.37</v>
      </c>
      <c r="J5636">
        <v>2</v>
      </c>
      <c r="K5636">
        <v>-7.1</v>
      </c>
    </row>
    <row r="5637" spans="1:11" ht="16.5" x14ac:dyDescent="0.3">
      <c r="A5637" s="1">
        <v>42631</v>
      </c>
      <c r="B5637" s="5">
        <f>YEAR(Table1[[#This Row],[Order Date]])</f>
        <v>2016</v>
      </c>
      <c r="C5637" s="5">
        <f>MONTH(Table1[[#This Row],[Order Date]])</f>
        <v>9</v>
      </c>
      <c r="D5637" t="s">
        <v>58</v>
      </c>
      <c r="E5637" t="s">
        <v>78</v>
      </c>
      <c r="F5637" t="s">
        <v>11</v>
      </c>
      <c r="G5637" t="s">
        <v>24</v>
      </c>
      <c r="H5637" t="s">
        <v>1844</v>
      </c>
      <c r="I5637">
        <v>2.67</v>
      </c>
      <c r="J5637">
        <v>1</v>
      </c>
      <c r="K5637">
        <v>0.37</v>
      </c>
    </row>
    <row r="5638" spans="1:11" ht="16.5" x14ac:dyDescent="0.3">
      <c r="A5638" s="1">
        <v>42631</v>
      </c>
      <c r="B5638" s="5">
        <f>YEAR(Table1[[#This Row],[Order Date]])</f>
        <v>2016</v>
      </c>
      <c r="C5638" s="5">
        <f>MONTH(Table1[[#This Row],[Order Date]])</f>
        <v>9</v>
      </c>
      <c r="D5638" t="s">
        <v>736</v>
      </c>
      <c r="E5638" t="s">
        <v>149</v>
      </c>
      <c r="F5638" t="s">
        <v>34</v>
      </c>
      <c r="G5638" t="s">
        <v>35</v>
      </c>
      <c r="H5638" t="s">
        <v>594</v>
      </c>
      <c r="I5638">
        <v>631.78</v>
      </c>
      <c r="J5638">
        <v>2</v>
      </c>
      <c r="K5638">
        <v>140.4</v>
      </c>
    </row>
    <row r="5639" spans="1:11" ht="16.5" x14ac:dyDescent="0.3">
      <c r="A5639" s="1">
        <v>42631</v>
      </c>
      <c r="B5639" s="5">
        <f>YEAR(Table1[[#This Row],[Order Date]])</f>
        <v>2016</v>
      </c>
      <c r="C5639" s="5">
        <f>MONTH(Table1[[#This Row],[Order Date]])</f>
        <v>9</v>
      </c>
      <c r="D5639" t="s">
        <v>736</v>
      </c>
      <c r="E5639" t="s">
        <v>149</v>
      </c>
      <c r="F5639" t="s">
        <v>34</v>
      </c>
      <c r="G5639" t="s">
        <v>47</v>
      </c>
      <c r="H5639" t="s">
        <v>2448</v>
      </c>
      <c r="I5639">
        <v>60.72</v>
      </c>
      <c r="J5639">
        <v>3</v>
      </c>
      <c r="K5639">
        <v>26.11</v>
      </c>
    </row>
    <row r="5640" spans="1:11" ht="16.5" x14ac:dyDescent="0.3">
      <c r="A5640" s="1">
        <v>42631</v>
      </c>
      <c r="B5640" s="5">
        <f>YEAR(Table1[[#This Row],[Order Date]])</f>
        <v>2016</v>
      </c>
      <c r="C5640" s="5">
        <f>MONTH(Table1[[#This Row],[Order Date]])</f>
        <v>9</v>
      </c>
      <c r="D5640" t="s">
        <v>1546</v>
      </c>
      <c r="E5640" t="s">
        <v>123</v>
      </c>
      <c r="F5640" t="s">
        <v>11</v>
      </c>
      <c r="G5640" t="s">
        <v>16</v>
      </c>
      <c r="H5640" t="s">
        <v>172</v>
      </c>
      <c r="I5640">
        <v>3</v>
      </c>
      <c r="J5640">
        <v>1</v>
      </c>
      <c r="K5640">
        <v>1.05</v>
      </c>
    </row>
    <row r="5641" spans="1:11" ht="16.5" x14ac:dyDescent="0.3">
      <c r="A5641" s="1">
        <v>42631</v>
      </c>
      <c r="B5641" s="5">
        <f>YEAR(Table1[[#This Row],[Order Date]])</f>
        <v>2016</v>
      </c>
      <c r="C5641" s="5">
        <f>MONTH(Table1[[#This Row],[Order Date]])</f>
        <v>9</v>
      </c>
      <c r="D5641" t="s">
        <v>2048</v>
      </c>
      <c r="E5641" t="s">
        <v>27</v>
      </c>
      <c r="F5641" t="s">
        <v>34</v>
      </c>
      <c r="G5641" t="s">
        <v>35</v>
      </c>
      <c r="H5641" t="s">
        <v>991</v>
      </c>
      <c r="I5641">
        <v>801.57</v>
      </c>
      <c r="J5641">
        <v>2</v>
      </c>
      <c r="K5641">
        <v>50.1</v>
      </c>
    </row>
    <row r="5642" spans="1:11" ht="16.5" x14ac:dyDescent="0.3">
      <c r="A5642" s="1">
        <v>42631</v>
      </c>
      <c r="B5642" s="5">
        <f>YEAR(Table1[[#This Row],[Order Date]])</f>
        <v>2016</v>
      </c>
      <c r="C5642" s="5">
        <f>MONTH(Table1[[#This Row],[Order Date]])</f>
        <v>9</v>
      </c>
      <c r="D5642" t="s">
        <v>2048</v>
      </c>
      <c r="E5642" t="s">
        <v>27</v>
      </c>
      <c r="F5642" t="s">
        <v>11</v>
      </c>
      <c r="G5642" t="s">
        <v>12</v>
      </c>
      <c r="H5642" t="s">
        <v>491</v>
      </c>
      <c r="I5642">
        <v>368.91</v>
      </c>
      <c r="J5642">
        <v>9</v>
      </c>
      <c r="K5642">
        <v>180.77</v>
      </c>
    </row>
    <row r="5643" spans="1:11" ht="16.5" x14ac:dyDescent="0.3">
      <c r="A5643" s="1">
        <v>42631</v>
      </c>
      <c r="B5643" s="5">
        <f>YEAR(Table1[[#This Row],[Order Date]])</f>
        <v>2016</v>
      </c>
      <c r="C5643" s="5">
        <f>MONTH(Table1[[#This Row],[Order Date]])</f>
        <v>9</v>
      </c>
      <c r="D5643" t="s">
        <v>2048</v>
      </c>
      <c r="E5643" t="s">
        <v>27</v>
      </c>
      <c r="F5643" t="s">
        <v>34</v>
      </c>
      <c r="G5643" t="s">
        <v>35</v>
      </c>
      <c r="H5643" t="s">
        <v>919</v>
      </c>
      <c r="I5643">
        <v>885.53</v>
      </c>
      <c r="J5643">
        <v>9</v>
      </c>
      <c r="K5643">
        <v>-99.62</v>
      </c>
    </row>
    <row r="5644" spans="1:11" ht="16.5" x14ac:dyDescent="0.3">
      <c r="A5644" s="1">
        <v>42631</v>
      </c>
      <c r="B5644" s="5">
        <f>YEAR(Table1[[#This Row],[Order Date]])</f>
        <v>2016</v>
      </c>
      <c r="C5644" s="5">
        <f>MONTH(Table1[[#This Row],[Order Date]])</f>
        <v>9</v>
      </c>
      <c r="D5644" t="s">
        <v>2094</v>
      </c>
      <c r="E5644" t="s">
        <v>27</v>
      </c>
      <c r="F5644" t="s">
        <v>39</v>
      </c>
      <c r="G5644" t="s">
        <v>40</v>
      </c>
      <c r="H5644" t="s">
        <v>1352</v>
      </c>
      <c r="I5644">
        <v>239.98</v>
      </c>
      <c r="J5644">
        <v>2</v>
      </c>
      <c r="K5644">
        <v>24</v>
      </c>
    </row>
    <row r="5645" spans="1:11" ht="16.5" x14ac:dyDescent="0.3">
      <c r="A5645" s="1">
        <v>42632</v>
      </c>
      <c r="B5645" s="5">
        <f>YEAR(Table1[[#This Row],[Order Date]])</f>
        <v>2016</v>
      </c>
      <c r="C5645" s="5">
        <f>MONTH(Table1[[#This Row],[Order Date]])</f>
        <v>9</v>
      </c>
      <c r="D5645" t="s">
        <v>1494</v>
      </c>
      <c r="E5645" t="s">
        <v>15</v>
      </c>
      <c r="F5645" t="s">
        <v>34</v>
      </c>
      <c r="G5645" t="s">
        <v>35</v>
      </c>
      <c r="H5645" t="s">
        <v>991</v>
      </c>
      <c r="I5645">
        <v>701.37</v>
      </c>
      <c r="J5645">
        <v>2</v>
      </c>
      <c r="K5645">
        <v>-50.1</v>
      </c>
    </row>
    <row r="5646" spans="1:11" ht="16.5" x14ac:dyDescent="0.3">
      <c r="A5646" s="1">
        <v>42632</v>
      </c>
      <c r="B5646" s="5">
        <f>YEAR(Table1[[#This Row],[Order Date]])</f>
        <v>2016</v>
      </c>
      <c r="C5646" s="5">
        <f>MONTH(Table1[[#This Row],[Order Date]])</f>
        <v>9</v>
      </c>
      <c r="D5646" t="s">
        <v>1494</v>
      </c>
      <c r="E5646" t="s">
        <v>15</v>
      </c>
      <c r="F5646" t="s">
        <v>11</v>
      </c>
      <c r="G5646" t="s">
        <v>20</v>
      </c>
      <c r="H5646" t="s">
        <v>1370</v>
      </c>
      <c r="I5646">
        <v>2.31</v>
      </c>
      <c r="J5646">
        <v>2</v>
      </c>
      <c r="K5646">
        <v>-3.46</v>
      </c>
    </row>
    <row r="5647" spans="1:11" ht="16.5" x14ac:dyDescent="0.3">
      <c r="A5647" s="1">
        <v>42632</v>
      </c>
      <c r="B5647" s="5">
        <f>YEAR(Table1[[#This Row],[Order Date]])</f>
        <v>2016</v>
      </c>
      <c r="C5647" s="5">
        <f>MONTH(Table1[[#This Row],[Order Date]])</f>
        <v>9</v>
      </c>
      <c r="D5647" t="s">
        <v>1629</v>
      </c>
      <c r="E5647" t="s">
        <v>1529</v>
      </c>
      <c r="F5647" t="s">
        <v>11</v>
      </c>
      <c r="G5647" t="s">
        <v>18</v>
      </c>
      <c r="H5647" t="s">
        <v>308</v>
      </c>
      <c r="I5647">
        <v>1606.23</v>
      </c>
      <c r="J5647">
        <v>9</v>
      </c>
      <c r="K5647">
        <v>481.87</v>
      </c>
    </row>
    <row r="5648" spans="1:11" ht="16.5" x14ac:dyDescent="0.3">
      <c r="A5648" s="1">
        <v>42632</v>
      </c>
      <c r="B5648" s="5">
        <f>YEAR(Table1[[#This Row],[Order Date]])</f>
        <v>2016</v>
      </c>
      <c r="C5648" s="5">
        <f>MONTH(Table1[[#This Row],[Order Date]])</f>
        <v>9</v>
      </c>
      <c r="D5648" t="s">
        <v>1629</v>
      </c>
      <c r="E5648" t="s">
        <v>1529</v>
      </c>
      <c r="F5648" t="s">
        <v>11</v>
      </c>
      <c r="G5648" t="s">
        <v>12</v>
      </c>
      <c r="H5648" t="s">
        <v>1924</v>
      </c>
      <c r="I5648">
        <v>17.04</v>
      </c>
      <c r="J5648">
        <v>3</v>
      </c>
      <c r="K5648">
        <v>7.67</v>
      </c>
    </row>
    <row r="5649" spans="1:11" ht="16.5" x14ac:dyDescent="0.3">
      <c r="A5649" s="1">
        <v>42632</v>
      </c>
      <c r="B5649" s="5">
        <f>YEAR(Table1[[#This Row],[Order Date]])</f>
        <v>2016</v>
      </c>
      <c r="C5649" s="5">
        <f>MONTH(Table1[[#This Row],[Order Date]])</f>
        <v>9</v>
      </c>
      <c r="D5649" t="s">
        <v>1629</v>
      </c>
      <c r="E5649" t="s">
        <v>1529</v>
      </c>
      <c r="F5649" t="s">
        <v>11</v>
      </c>
      <c r="G5649" t="s">
        <v>20</v>
      </c>
      <c r="H5649" t="s">
        <v>2120</v>
      </c>
      <c r="I5649">
        <v>49.53</v>
      </c>
      <c r="J5649">
        <v>3</v>
      </c>
      <c r="K5649">
        <v>23.77</v>
      </c>
    </row>
    <row r="5650" spans="1:11" ht="16.5" x14ac:dyDescent="0.3">
      <c r="A5650" s="1">
        <v>42632</v>
      </c>
      <c r="B5650" s="5">
        <f>YEAR(Table1[[#This Row],[Order Date]])</f>
        <v>2016</v>
      </c>
      <c r="C5650" s="5">
        <f>MONTH(Table1[[#This Row],[Order Date]])</f>
        <v>9</v>
      </c>
      <c r="D5650" t="s">
        <v>1629</v>
      </c>
      <c r="E5650" t="s">
        <v>1529</v>
      </c>
      <c r="F5650" t="s">
        <v>34</v>
      </c>
      <c r="G5650" t="s">
        <v>35</v>
      </c>
      <c r="H5650" t="s">
        <v>633</v>
      </c>
      <c r="I5650">
        <v>872.32</v>
      </c>
      <c r="J5650">
        <v>4</v>
      </c>
      <c r="K5650">
        <v>244.25</v>
      </c>
    </row>
    <row r="5651" spans="1:11" ht="16.5" x14ac:dyDescent="0.3">
      <c r="A5651" s="1">
        <v>42632</v>
      </c>
      <c r="B5651" s="5">
        <f>YEAR(Table1[[#This Row],[Order Date]])</f>
        <v>2016</v>
      </c>
      <c r="C5651" s="5">
        <f>MONTH(Table1[[#This Row],[Order Date]])</f>
        <v>9</v>
      </c>
      <c r="D5651" t="s">
        <v>977</v>
      </c>
      <c r="E5651" t="s">
        <v>27</v>
      </c>
      <c r="F5651" t="s">
        <v>11</v>
      </c>
      <c r="G5651" t="s">
        <v>12</v>
      </c>
      <c r="H5651" t="s">
        <v>1773</v>
      </c>
      <c r="I5651">
        <v>159.88</v>
      </c>
      <c r="J5651">
        <v>7</v>
      </c>
      <c r="K5651">
        <v>73.540000000000006</v>
      </c>
    </row>
    <row r="5652" spans="1:11" ht="16.5" x14ac:dyDescent="0.3">
      <c r="A5652" s="1">
        <v>42632</v>
      </c>
      <c r="B5652" s="5">
        <f>YEAR(Table1[[#This Row],[Order Date]])</f>
        <v>2016</v>
      </c>
      <c r="C5652" s="5">
        <f>MONTH(Table1[[#This Row],[Order Date]])</f>
        <v>9</v>
      </c>
      <c r="D5652" t="s">
        <v>131</v>
      </c>
      <c r="E5652" t="s">
        <v>177</v>
      </c>
      <c r="F5652" t="s">
        <v>11</v>
      </c>
      <c r="G5652" t="s">
        <v>20</v>
      </c>
      <c r="H5652" t="s">
        <v>834</v>
      </c>
      <c r="I5652">
        <v>25.44</v>
      </c>
      <c r="J5652">
        <v>6</v>
      </c>
      <c r="K5652">
        <v>12.72</v>
      </c>
    </row>
    <row r="5653" spans="1:11" ht="16.5" x14ac:dyDescent="0.3">
      <c r="A5653" s="1">
        <v>42632</v>
      </c>
      <c r="B5653" s="5">
        <f>YEAR(Table1[[#This Row],[Order Date]])</f>
        <v>2016</v>
      </c>
      <c r="C5653" s="5">
        <f>MONTH(Table1[[#This Row],[Order Date]])</f>
        <v>9</v>
      </c>
      <c r="D5653" t="s">
        <v>131</v>
      </c>
      <c r="E5653" t="s">
        <v>177</v>
      </c>
      <c r="F5653" t="s">
        <v>11</v>
      </c>
      <c r="G5653" t="s">
        <v>200</v>
      </c>
      <c r="H5653" t="s">
        <v>262</v>
      </c>
      <c r="I5653">
        <v>27.93</v>
      </c>
      <c r="J5653">
        <v>3</v>
      </c>
      <c r="K5653">
        <v>8.1</v>
      </c>
    </row>
    <row r="5654" spans="1:11" ht="16.5" x14ac:dyDescent="0.3">
      <c r="A5654" s="1">
        <v>42632</v>
      </c>
      <c r="B5654" s="5">
        <f>YEAR(Table1[[#This Row],[Order Date]])</f>
        <v>2016</v>
      </c>
      <c r="C5654" s="5">
        <f>MONTH(Table1[[#This Row],[Order Date]])</f>
        <v>9</v>
      </c>
      <c r="D5654" t="s">
        <v>2021</v>
      </c>
      <c r="E5654" t="s">
        <v>30</v>
      </c>
      <c r="F5654" t="s">
        <v>11</v>
      </c>
      <c r="G5654" t="s">
        <v>200</v>
      </c>
      <c r="H5654" t="s">
        <v>710</v>
      </c>
      <c r="I5654">
        <v>5.04</v>
      </c>
      <c r="J5654">
        <v>2</v>
      </c>
      <c r="K5654">
        <v>0.15</v>
      </c>
    </row>
    <row r="5655" spans="1:11" ht="16.5" x14ac:dyDescent="0.3">
      <c r="A5655" s="1">
        <v>42632</v>
      </c>
      <c r="B5655" s="5">
        <f>YEAR(Table1[[#This Row],[Order Date]])</f>
        <v>2016</v>
      </c>
      <c r="C5655" s="5">
        <f>MONTH(Table1[[#This Row],[Order Date]])</f>
        <v>9</v>
      </c>
      <c r="D5655" t="s">
        <v>2021</v>
      </c>
      <c r="E5655" t="s">
        <v>30</v>
      </c>
      <c r="F5655" t="s">
        <v>39</v>
      </c>
      <c r="G5655" t="s">
        <v>52</v>
      </c>
      <c r="H5655" t="s">
        <v>454</v>
      </c>
      <c r="I5655">
        <v>249.95</v>
      </c>
      <c r="J5655">
        <v>5</v>
      </c>
      <c r="K5655">
        <v>107.48</v>
      </c>
    </row>
    <row r="5656" spans="1:11" ht="16.5" x14ac:dyDescent="0.3">
      <c r="A5656" s="1">
        <v>42632</v>
      </c>
      <c r="B5656" s="5">
        <f>YEAR(Table1[[#This Row],[Order Date]])</f>
        <v>2016</v>
      </c>
      <c r="C5656" s="5">
        <f>MONTH(Table1[[#This Row],[Order Date]])</f>
        <v>9</v>
      </c>
      <c r="D5656" t="s">
        <v>246</v>
      </c>
      <c r="E5656" t="s">
        <v>23</v>
      </c>
      <c r="F5656" t="s">
        <v>34</v>
      </c>
      <c r="G5656" t="s">
        <v>47</v>
      </c>
      <c r="H5656" t="s">
        <v>2293</v>
      </c>
      <c r="I5656">
        <v>25.63</v>
      </c>
      <c r="J5656">
        <v>3</v>
      </c>
      <c r="K5656">
        <v>3.84</v>
      </c>
    </row>
    <row r="5657" spans="1:11" ht="16.5" x14ac:dyDescent="0.3">
      <c r="A5657" s="1">
        <v>42632</v>
      </c>
      <c r="B5657" s="5">
        <f>YEAR(Table1[[#This Row],[Order Date]])</f>
        <v>2016</v>
      </c>
      <c r="C5657" s="5">
        <f>MONTH(Table1[[#This Row],[Order Date]])</f>
        <v>9</v>
      </c>
      <c r="D5657" t="s">
        <v>2225</v>
      </c>
      <c r="E5657" t="s">
        <v>27</v>
      </c>
      <c r="F5657" t="s">
        <v>11</v>
      </c>
      <c r="G5657" t="s">
        <v>20</v>
      </c>
      <c r="H5657" t="s">
        <v>897</v>
      </c>
      <c r="I5657">
        <v>11.95</v>
      </c>
      <c r="J5657">
        <v>3</v>
      </c>
      <c r="K5657">
        <v>4.18</v>
      </c>
    </row>
    <row r="5658" spans="1:11" ht="16.5" x14ac:dyDescent="0.3">
      <c r="A5658" s="1">
        <v>42632</v>
      </c>
      <c r="B5658" s="5">
        <f>YEAR(Table1[[#This Row],[Order Date]])</f>
        <v>2016</v>
      </c>
      <c r="C5658" s="5">
        <f>MONTH(Table1[[#This Row],[Order Date]])</f>
        <v>9</v>
      </c>
      <c r="D5658" t="s">
        <v>2225</v>
      </c>
      <c r="E5658" t="s">
        <v>27</v>
      </c>
      <c r="F5658" t="s">
        <v>11</v>
      </c>
      <c r="G5658" t="s">
        <v>200</v>
      </c>
      <c r="H5658" t="s">
        <v>2602</v>
      </c>
      <c r="I5658">
        <v>6.24</v>
      </c>
      <c r="J5658">
        <v>3</v>
      </c>
      <c r="K5658">
        <v>1.87</v>
      </c>
    </row>
    <row r="5659" spans="1:11" ht="16.5" x14ac:dyDescent="0.3">
      <c r="A5659" s="1">
        <v>42632</v>
      </c>
      <c r="B5659" s="5">
        <f>YEAR(Table1[[#This Row],[Order Date]])</f>
        <v>2016</v>
      </c>
      <c r="C5659" s="5">
        <f>MONTH(Table1[[#This Row],[Order Date]])</f>
        <v>9</v>
      </c>
      <c r="D5659" t="s">
        <v>1840</v>
      </c>
      <c r="E5659" t="s">
        <v>1529</v>
      </c>
      <c r="F5659" t="s">
        <v>11</v>
      </c>
      <c r="G5659" t="s">
        <v>18</v>
      </c>
      <c r="H5659" t="s">
        <v>2338</v>
      </c>
      <c r="I5659">
        <v>69.52</v>
      </c>
      <c r="J5659">
        <v>2</v>
      </c>
      <c r="K5659">
        <v>17.38</v>
      </c>
    </row>
    <row r="5660" spans="1:11" ht="16.5" x14ac:dyDescent="0.3">
      <c r="A5660" s="1">
        <v>42632</v>
      </c>
      <c r="B5660" s="5">
        <f>YEAR(Table1[[#This Row],[Order Date]])</f>
        <v>2016</v>
      </c>
      <c r="C5660" s="5">
        <f>MONTH(Table1[[#This Row],[Order Date]])</f>
        <v>9</v>
      </c>
      <c r="D5660" t="s">
        <v>483</v>
      </c>
      <c r="E5660" t="s">
        <v>27</v>
      </c>
      <c r="F5660" t="s">
        <v>11</v>
      </c>
      <c r="G5660" t="s">
        <v>20</v>
      </c>
      <c r="H5660" t="s">
        <v>1127</v>
      </c>
      <c r="I5660">
        <v>8.93</v>
      </c>
      <c r="J5660">
        <v>2</v>
      </c>
      <c r="K5660">
        <v>3.12</v>
      </c>
    </row>
    <row r="5661" spans="1:11" ht="16.5" x14ac:dyDescent="0.3">
      <c r="A5661" s="1">
        <v>42633</v>
      </c>
      <c r="B5661" s="5">
        <f>YEAR(Table1[[#This Row],[Order Date]])</f>
        <v>2016</v>
      </c>
      <c r="C5661" s="5">
        <f>MONTH(Table1[[#This Row],[Order Date]])</f>
        <v>9</v>
      </c>
      <c r="D5661" t="s">
        <v>458</v>
      </c>
      <c r="E5661" t="s">
        <v>27</v>
      </c>
      <c r="F5661" t="s">
        <v>11</v>
      </c>
      <c r="G5661" t="s">
        <v>12</v>
      </c>
      <c r="H5661" t="s">
        <v>718</v>
      </c>
      <c r="I5661">
        <v>65.790000000000006</v>
      </c>
      <c r="J5661">
        <v>9</v>
      </c>
      <c r="K5661">
        <v>30.26</v>
      </c>
    </row>
    <row r="5662" spans="1:11" ht="16.5" x14ac:dyDescent="0.3">
      <c r="A5662" s="1">
        <v>42633</v>
      </c>
      <c r="B5662" s="5">
        <f>YEAR(Table1[[#This Row],[Order Date]])</f>
        <v>2016</v>
      </c>
      <c r="C5662" s="5">
        <f>MONTH(Table1[[#This Row],[Order Date]])</f>
        <v>9</v>
      </c>
      <c r="D5662" t="s">
        <v>458</v>
      </c>
      <c r="E5662" t="s">
        <v>27</v>
      </c>
      <c r="F5662" t="s">
        <v>11</v>
      </c>
      <c r="G5662" t="s">
        <v>20</v>
      </c>
      <c r="H5662" t="s">
        <v>528</v>
      </c>
      <c r="I5662">
        <v>271.98</v>
      </c>
      <c r="J5662">
        <v>2</v>
      </c>
      <c r="K5662">
        <v>88.39</v>
      </c>
    </row>
    <row r="5663" spans="1:11" ht="16.5" x14ac:dyDescent="0.3">
      <c r="A5663" s="1">
        <v>42633</v>
      </c>
      <c r="B5663" s="5">
        <f>YEAR(Table1[[#This Row],[Order Date]])</f>
        <v>2016</v>
      </c>
      <c r="C5663" s="5">
        <f>MONTH(Table1[[#This Row],[Order Date]])</f>
        <v>9</v>
      </c>
      <c r="D5663" t="s">
        <v>458</v>
      </c>
      <c r="E5663" t="s">
        <v>27</v>
      </c>
      <c r="F5663" t="s">
        <v>11</v>
      </c>
      <c r="G5663" t="s">
        <v>24</v>
      </c>
      <c r="H5663" t="s">
        <v>1569</v>
      </c>
      <c r="I5663">
        <v>11.76</v>
      </c>
      <c r="J5663">
        <v>4</v>
      </c>
      <c r="K5663">
        <v>3.18</v>
      </c>
    </row>
    <row r="5664" spans="1:11" ht="16.5" x14ac:dyDescent="0.3">
      <c r="A5664" s="1">
        <v>42633</v>
      </c>
      <c r="B5664" s="5">
        <f>YEAR(Table1[[#This Row],[Order Date]])</f>
        <v>2016</v>
      </c>
      <c r="C5664" s="5">
        <f>MONTH(Table1[[#This Row],[Order Date]])</f>
        <v>9</v>
      </c>
      <c r="D5664" t="s">
        <v>458</v>
      </c>
      <c r="E5664" t="s">
        <v>27</v>
      </c>
      <c r="F5664" t="s">
        <v>11</v>
      </c>
      <c r="G5664" t="s">
        <v>12</v>
      </c>
      <c r="H5664" t="s">
        <v>713</v>
      </c>
      <c r="I5664">
        <v>77.52</v>
      </c>
      <c r="J5664">
        <v>2</v>
      </c>
      <c r="K5664">
        <v>37.979999999999997</v>
      </c>
    </row>
    <row r="5665" spans="1:11" ht="16.5" x14ac:dyDescent="0.3">
      <c r="A5665" s="1">
        <v>42633</v>
      </c>
      <c r="B5665" s="5">
        <f>YEAR(Table1[[#This Row],[Order Date]])</f>
        <v>2016</v>
      </c>
      <c r="C5665" s="5">
        <f>MONTH(Table1[[#This Row],[Order Date]])</f>
        <v>9</v>
      </c>
      <c r="D5665" t="s">
        <v>458</v>
      </c>
      <c r="E5665" t="s">
        <v>27</v>
      </c>
      <c r="F5665" t="s">
        <v>11</v>
      </c>
      <c r="G5665" t="s">
        <v>20</v>
      </c>
      <c r="H5665" t="s">
        <v>701</v>
      </c>
      <c r="I5665">
        <v>48.64</v>
      </c>
      <c r="J5665">
        <v>2</v>
      </c>
      <c r="K5665">
        <v>15.81</v>
      </c>
    </row>
    <row r="5666" spans="1:11" ht="16.5" x14ac:dyDescent="0.3">
      <c r="A5666" s="1">
        <v>42633</v>
      </c>
      <c r="B5666" s="5">
        <f>YEAR(Table1[[#This Row],[Order Date]])</f>
        <v>2016</v>
      </c>
      <c r="C5666" s="5">
        <f>MONTH(Table1[[#This Row],[Order Date]])</f>
        <v>9</v>
      </c>
      <c r="D5666" t="s">
        <v>285</v>
      </c>
      <c r="E5666" t="s">
        <v>245</v>
      </c>
      <c r="F5666" t="s">
        <v>34</v>
      </c>
      <c r="G5666" t="s">
        <v>47</v>
      </c>
      <c r="H5666" t="s">
        <v>1355</v>
      </c>
      <c r="I5666">
        <v>17.09</v>
      </c>
      <c r="J5666">
        <v>2</v>
      </c>
      <c r="K5666">
        <v>1.07</v>
      </c>
    </row>
    <row r="5667" spans="1:11" ht="16.5" x14ac:dyDescent="0.3">
      <c r="A5667" s="1">
        <v>42633</v>
      </c>
      <c r="B5667" s="5">
        <f>YEAR(Table1[[#This Row],[Order Date]])</f>
        <v>2016</v>
      </c>
      <c r="C5667" s="5">
        <f>MONTH(Table1[[#This Row],[Order Date]])</f>
        <v>9</v>
      </c>
      <c r="D5667" t="s">
        <v>285</v>
      </c>
      <c r="E5667" t="s">
        <v>245</v>
      </c>
      <c r="F5667" t="s">
        <v>34</v>
      </c>
      <c r="G5667" t="s">
        <v>35</v>
      </c>
      <c r="H5667" t="s">
        <v>919</v>
      </c>
      <c r="I5667">
        <v>98.39</v>
      </c>
      <c r="J5667">
        <v>1</v>
      </c>
      <c r="K5667">
        <v>-11.07</v>
      </c>
    </row>
    <row r="5668" spans="1:11" ht="16.5" x14ac:dyDescent="0.3">
      <c r="A5668" s="1">
        <v>42633</v>
      </c>
      <c r="B5668" s="5">
        <f>YEAR(Table1[[#This Row],[Order Date]])</f>
        <v>2016</v>
      </c>
      <c r="C5668" s="5">
        <f>MONTH(Table1[[#This Row],[Order Date]])</f>
        <v>9</v>
      </c>
      <c r="D5668" t="s">
        <v>887</v>
      </c>
      <c r="E5668" t="s">
        <v>149</v>
      </c>
      <c r="F5668" t="s">
        <v>11</v>
      </c>
      <c r="G5668" t="s">
        <v>92</v>
      </c>
      <c r="H5668" t="s">
        <v>746</v>
      </c>
      <c r="I5668">
        <v>393.25</v>
      </c>
      <c r="J5668">
        <v>5</v>
      </c>
      <c r="K5668">
        <v>129.77000000000001</v>
      </c>
    </row>
    <row r="5669" spans="1:11" ht="16.5" x14ac:dyDescent="0.3">
      <c r="A5669" s="1">
        <v>42633</v>
      </c>
      <c r="B5669" s="5">
        <f>YEAR(Table1[[#This Row],[Order Date]])</f>
        <v>2016</v>
      </c>
      <c r="C5669" s="5">
        <f>MONTH(Table1[[#This Row],[Order Date]])</f>
        <v>9</v>
      </c>
      <c r="D5669" t="s">
        <v>2088</v>
      </c>
      <c r="E5669" t="s">
        <v>110</v>
      </c>
      <c r="F5669" t="s">
        <v>11</v>
      </c>
      <c r="G5669" t="s">
        <v>20</v>
      </c>
      <c r="H5669" t="s">
        <v>608</v>
      </c>
      <c r="I5669">
        <v>83.7</v>
      </c>
      <c r="J5669">
        <v>5</v>
      </c>
      <c r="K5669">
        <v>41.01</v>
      </c>
    </row>
    <row r="5670" spans="1:11" ht="16.5" x14ac:dyDescent="0.3">
      <c r="A5670" s="1">
        <v>42633</v>
      </c>
      <c r="B5670" s="5">
        <f>YEAR(Table1[[#This Row],[Order Date]])</f>
        <v>2016</v>
      </c>
      <c r="C5670" s="5">
        <f>MONTH(Table1[[#This Row],[Order Date]])</f>
        <v>9</v>
      </c>
      <c r="D5670" t="s">
        <v>2013</v>
      </c>
      <c r="E5670" t="s">
        <v>164</v>
      </c>
      <c r="F5670" t="s">
        <v>34</v>
      </c>
      <c r="G5670" t="s">
        <v>74</v>
      </c>
      <c r="H5670" t="s">
        <v>2421</v>
      </c>
      <c r="I5670">
        <v>163.88</v>
      </c>
      <c r="J5670">
        <v>2</v>
      </c>
      <c r="K5670">
        <v>40.97</v>
      </c>
    </row>
    <row r="5671" spans="1:11" ht="16.5" x14ac:dyDescent="0.3">
      <c r="A5671" s="1">
        <v>42635</v>
      </c>
      <c r="B5671" s="5">
        <f>YEAR(Table1[[#This Row],[Order Date]])</f>
        <v>2016</v>
      </c>
      <c r="C5671" s="5">
        <f>MONTH(Table1[[#This Row],[Order Date]])</f>
        <v>9</v>
      </c>
      <c r="D5671" t="s">
        <v>1771</v>
      </c>
      <c r="E5671" t="s">
        <v>120</v>
      </c>
      <c r="F5671" t="s">
        <v>11</v>
      </c>
      <c r="G5671" t="s">
        <v>24</v>
      </c>
      <c r="H5671" t="s">
        <v>2453</v>
      </c>
      <c r="I5671">
        <v>40.78</v>
      </c>
      <c r="J5671">
        <v>3</v>
      </c>
      <c r="K5671">
        <v>4.59</v>
      </c>
    </row>
    <row r="5672" spans="1:11" ht="16.5" x14ac:dyDescent="0.3">
      <c r="A5672" s="1">
        <v>42635</v>
      </c>
      <c r="B5672" s="5">
        <f>YEAR(Table1[[#This Row],[Order Date]])</f>
        <v>2016</v>
      </c>
      <c r="C5672" s="5">
        <f>MONTH(Table1[[#This Row],[Order Date]])</f>
        <v>9</v>
      </c>
      <c r="D5672" t="s">
        <v>1771</v>
      </c>
      <c r="E5672" t="s">
        <v>120</v>
      </c>
      <c r="F5672" t="s">
        <v>39</v>
      </c>
      <c r="G5672" t="s">
        <v>40</v>
      </c>
      <c r="H5672" t="s">
        <v>2603</v>
      </c>
      <c r="I5672">
        <v>63.94</v>
      </c>
      <c r="J5672">
        <v>8</v>
      </c>
      <c r="K5672">
        <v>5.59</v>
      </c>
    </row>
    <row r="5673" spans="1:11" ht="16.5" x14ac:dyDescent="0.3">
      <c r="A5673" s="1">
        <v>42635</v>
      </c>
      <c r="B5673" s="5">
        <f>YEAR(Table1[[#This Row],[Order Date]])</f>
        <v>2016</v>
      </c>
      <c r="C5673" s="5">
        <f>MONTH(Table1[[#This Row],[Order Date]])</f>
        <v>9</v>
      </c>
      <c r="D5673" t="s">
        <v>1643</v>
      </c>
      <c r="E5673" t="s">
        <v>23</v>
      </c>
      <c r="F5673" t="s">
        <v>11</v>
      </c>
      <c r="G5673" t="s">
        <v>24</v>
      </c>
      <c r="H5673" t="s">
        <v>988</v>
      </c>
      <c r="I5673">
        <v>7.87</v>
      </c>
      <c r="J5673">
        <v>3</v>
      </c>
      <c r="K5673">
        <v>0.89</v>
      </c>
    </row>
    <row r="5674" spans="1:11" ht="16.5" x14ac:dyDescent="0.3">
      <c r="A5674" s="1">
        <v>42635</v>
      </c>
      <c r="B5674" s="5">
        <f>YEAR(Table1[[#This Row],[Order Date]])</f>
        <v>2016</v>
      </c>
      <c r="C5674" s="5">
        <f>MONTH(Table1[[#This Row],[Order Date]])</f>
        <v>9</v>
      </c>
      <c r="D5674" t="s">
        <v>1534</v>
      </c>
      <c r="E5674" t="s">
        <v>123</v>
      </c>
      <c r="F5674" t="s">
        <v>11</v>
      </c>
      <c r="G5674" t="s">
        <v>20</v>
      </c>
      <c r="H5674" t="s">
        <v>1291</v>
      </c>
      <c r="I5674">
        <v>7.51</v>
      </c>
      <c r="J5674">
        <v>9</v>
      </c>
      <c r="K5674">
        <v>-6</v>
      </c>
    </row>
    <row r="5675" spans="1:11" ht="16.5" x14ac:dyDescent="0.3">
      <c r="A5675" s="1">
        <v>42635</v>
      </c>
      <c r="B5675" s="5">
        <f>YEAR(Table1[[#This Row],[Order Date]])</f>
        <v>2016</v>
      </c>
      <c r="C5675" s="5">
        <f>MONTH(Table1[[#This Row],[Order Date]])</f>
        <v>9</v>
      </c>
      <c r="D5675" t="s">
        <v>1534</v>
      </c>
      <c r="E5675" t="s">
        <v>123</v>
      </c>
      <c r="F5675" t="s">
        <v>11</v>
      </c>
      <c r="G5675" t="s">
        <v>16</v>
      </c>
      <c r="H5675" t="s">
        <v>1709</v>
      </c>
      <c r="I5675">
        <v>16.559999999999999</v>
      </c>
      <c r="J5675">
        <v>2</v>
      </c>
      <c r="K5675">
        <v>5.8</v>
      </c>
    </row>
    <row r="5676" spans="1:11" ht="16.5" x14ac:dyDescent="0.3">
      <c r="A5676" s="1">
        <v>42635</v>
      </c>
      <c r="B5676" s="5">
        <f>YEAR(Table1[[#This Row],[Order Date]])</f>
        <v>2016</v>
      </c>
      <c r="C5676" s="5">
        <f>MONTH(Table1[[#This Row],[Order Date]])</f>
        <v>9</v>
      </c>
      <c r="D5676" t="s">
        <v>1044</v>
      </c>
      <c r="E5676" t="s">
        <v>33</v>
      </c>
      <c r="F5676" t="s">
        <v>34</v>
      </c>
      <c r="G5676" t="s">
        <v>47</v>
      </c>
      <c r="H5676" t="s">
        <v>1162</v>
      </c>
      <c r="I5676">
        <v>13.28</v>
      </c>
      <c r="J5676">
        <v>2</v>
      </c>
      <c r="K5676">
        <v>6.37</v>
      </c>
    </row>
    <row r="5677" spans="1:11" ht="16.5" x14ac:dyDescent="0.3">
      <c r="A5677" s="1">
        <v>42635</v>
      </c>
      <c r="B5677" s="5">
        <f>YEAR(Table1[[#This Row],[Order Date]])</f>
        <v>2016</v>
      </c>
      <c r="C5677" s="5">
        <f>MONTH(Table1[[#This Row],[Order Date]])</f>
        <v>9</v>
      </c>
      <c r="D5677" t="s">
        <v>2011</v>
      </c>
      <c r="E5677" t="s">
        <v>23</v>
      </c>
      <c r="F5677" t="s">
        <v>11</v>
      </c>
      <c r="G5677" t="s">
        <v>16</v>
      </c>
      <c r="H5677" t="s">
        <v>377</v>
      </c>
      <c r="I5677">
        <v>16.52</v>
      </c>
      <c r="J5677">
        <v>5</v>
      </c>
      <c r="K5677">
        <v>5.37</v>
      </c>
    </row>
    <row r="5678" spans="1:11" ht="16.5" x14ac:dyDescent="0.3">
      <c r="A5678" s="1">
        <v>42635</v>
      </c>
      <c r="B5678" s="5">
        <f>YEAR(Table1[[#This Row],[Order Date]])</f>
        <v>2016</v>
      </c>
      <c r="C5678" s="5">
        <f>MONTH(Table1[[#This Row],[Order Date]])</f>
        <v>9</v>
      </c>
      <c r="D5678" t="s">
        <v>1223</v>
      </c>
      <c r="E5678" t="s">
        <v>149</v>
      </c>
      <c r="F5678" t="s">
        <v>11</v>
      </c>
      <c r="G5678" t="s">
        <v>18</v>
      </c>
      <c r="H5678" t="s">
        <v>1456</v>
      </c>
      <c r="I5678">
        <v>128.34</v>
      </c>
      <c r="J5678">
        <v>6</v>
      </c>
      <c r="K5678">
        <v>37.22</v>
      </c>
    </row>
    <row r="5679" spans="1:11" ht="16.5" x14ac:dyDescent="0.3">
      <c r="A5679" s="1">
        <v>42635</v>
      </c>
      <c r="B5679" s="5">
        <f>YEAR(Table1[[#This Row],[Order Date]])</f>
        <v>2016</v>
      </c>
      <c r="C5679" s="5">
        <f>MONTH(Table1[[#This Row],[Order Date]])</f>
        <v>9</v>
      </c>
      <c r="D5679" t="s">
        <v>1474</v>
      </c>
      <c r="E5679" t="s">
        <v>129</v>
      </c>
      <c r="F5679" t="s">
        <v>11</v>
      </c>
      <c r="G5679" t="s">
        <v>12</v>
      </c>
      <c r="H5679" t="s">
        <v>924</v>
      </c>
      <c r="I5679">
        <v>35.880000000000003</v>
      </c>
      <c r="J5679">
        <v>6</v>
      </c>
      <c r="K5679">
        <v>16.149999999999999</v>
      </c>
    </row>
    <row r="5680" spans="1:11" ht="16.5" x14ac:dyDescent="0.3">
      <c r="A5680" s="1">
        <v>42635</v>
      </c>
      <c r="B5680" s="5">
        <f>YEAR(Table1[[#This Row],[Order Date]])</f>
        <v>2016</v>
      </c>
      <c r="C5680" s="5">
        <f>MONTH(Table1[[#This Row],[Order Date]])</f>
        <v>9</v>
      </c>
      <c r="D5680" t="s">
        <v>1401</v>
      </c>
      <c r="E5680" t="s">
        <v>278</v>
      </c>
      <c r="F5680" t="s">
        <v>34</v>
      </c>
      <c r="G5680" t="s">
        <v>47</v>
      </c>
      <c r="H5680" t="s">
        <v>766</v>
      </c>
      <c r="I5680">
        <v>68.430000000000007</v>
      </c>
      <c r="J5680">
        <v>7</v>
      </c>
      <c r="K5680">
        <v>8.5500000000000007</v>
      </c>
    </row>
    <row r="5681" spans="1:11" ht="16.5" x14ac:dyDescent="0.3">
      <c r="A5681" s="1">
        <v>42635</v>
      </c>
      <c r="B5681" s="5">
        <f>YEAR(Table1[[#This Row],[Order Date]])</f>
        <v>2016</v>
      </c>
      <c r="C5681" s="5">
        <f>MONTH(Table1[[#This Row],[Order Date]])</f>
        <v>9</v>
      </c>
      <c r="D5681" t="s">
        <v>61</v>
      </c>
      <c r="E5681" t="s">
        <v>157</v>
      </c>
      <c r="F5681" t="s">
        <v>34</v>
      </c>
      <c r="G5681" t="s">
        <v>47</v>
      </c>
      <c r="H5681" t="s">
        <v>2049</v>
      </c>
      <c r="I5681">
        <v>18.96</v>
      </c>
      <c r="J5681">
        <v>2</v>
      </c>
      <c r="K5681">
        <v>7.58</v>
      </c>
    </row>
    <row r="5682" spans="1:11" ht="16.5" x14ac:dyDescent="0.3">
      <c r="A5682" s="1">
        <v>42635</v>
      </c>
      <c r="B5682" s="5">
        <f>YEAR(Table1[[#This Row],[Order Date]])</f>
        <v>2016</v>
      </c>
      <c r="C5682" s="5">
        <f>MONTH(Table1[[#This Row],[Order Date]])</f>
        <v>9</v>
      </c>
      <c r="D5682" t="s">
        <v>268</v>
      </c>
      <c r="E5682" t="s">
        <v>78</v>
      </c>
      <c r="F5682" t="s">
        <v>11</v>
      </c>
      <c r="G5682" t="s">
        <v>63</v>
      </c>
      <c r="H5682" t="s">
        <v>2264</v>
      </c>
      <c r="I5682">
        <v>63.97</v>
      </c>
      <c r="J5682">
        <v>2</v>
      </c>
      <c r="K5682">
        <v>19.989999999999998</v>
      </c>
    </row>
    <row r="5683" spans="1:11" ht="16.5" x14ac:dyDescent="0.3">
      <c r="A5683" s="1">
        <v>42635</v>
      </c>
      <c r="B5683" s="5">
        <f>YEAR(Table1[[#This Row],[Order Date]])</f>
        <v>2016</v>
      </c>
      <c r="C5683" s="5">
        <f>MONTH(Table1[[#This Row],[Order Date]])</f>
        <v>9</v>
      </c>
      <c r="D5683" t="s">
        <v>1164</v>
      </c>
      <c r="E5683" t="s">
        <v>110</v>
      </c>
      <c r="F5683" t="s">
        <v>11</v>
      </c>
      <c r="G5683" t="s">
        <v>12</v>
      </c>
      <c r="H5683" t="s">
        <v>1531</v>
      </c>
      <c r="I5683">
        <v>35.56</v>
      </c>
      <c r="J5683">
        <v>7</v>
      </c>
      <c r="K5683">
        <v>16.71</v>
      </c>
    </row>
    <row r="5684" spans="1:11" ht="16.5" x14ac:dyDescent="0.3">
      <c r="A5684" s="1">
        <v>42635</v>
      </c>
      <c r="B5684" s="5">
        <f>YEAR(Table1[[#This Row],[Order Date]])</f>
        <v>2016</v>
      </c>
      <c r="C5684" s="5">
        <f>MONTH(Table1[[#This Row],[Order Date]])</f>
        <v>9</v>
      </c>
      <c r="D5684" t="s">
        <v>1164</v>
      </c>
      <c r="E5684" t="s">
        <v>110</v>
      </c>
      <c r="F5684" t="s">
        <v>39</v>
      </c>
      <c r="G5684" t="s">
        <v>40</v>
      </c>
      <c r="H5684" t="s">
        <v>1493</v>
      </c>
      <c r="I5684">
        <v>97.98</v>
      </c>
      <c r="J5684">
        <v>2</v>
      </c>
      <c r="K5684">
        <v>27.43</v>
      </c>
    </row>
    <row r="5685" spans="1:11" ht="16.5" x14ac:dyDescent="0.3">
      <c r="A5685" s="1">
        <v>42636</v>
      </c>
      <c r="B5685" s="5">
        <f>YEAR(Table1[[#This Row],[Order Date]])</f>
        <v>2016</v>
      </c>
      <c r="C5685" s="5">
        <f>MONTH(Table1[[#This Row],[Order Date]])</f>
        <v>9</v>
      </c>
      <c r="D5685" t="s">
        <v>817</v>
      </c>
      <c r="E5685" t="s">
        <v>78</v>
      </c>
      <c r="F5685" t="s">
        <v>34</v>
      </c>
      <c r="G5685" t="s">
        <v>47</v>
      </c>
      <c r="H5685" t="s">
        <v>190</v>
      </c>
      <c r="I5685">
        <v>532.70000000000005</v>
      </c>
      <c r="J5685">
        <v>6</v>
      </c>
      <c r="K5685">
        <v>-26.64</v>
      </c>
    </row>
    <row r="5686" spans="1:11" ht="16.5" x14ac:dyDescent="0.3">
      <c r="A5686" s="1">
        <v>42636</v>
      </c>
      <c r="B5686" s="5">
        <f>YEAR(Table1[[#This Row],[Order Date]])</f>
        <v>2016</v>
      </c>
      <c r="C5686" s="5">
        <f>MONTH(Table1[[#This Row],[Order Date]])</f>
        <v>9</v>
      </c>
      <c r="D5686" t="s">
        <v>817</v>
      </c>
      <c r="E5686" t="s">
        <v>78</v>
      </c>
      <c r="F5686" t="s">
        <v>11</v>
      </c>
      <c r="G5686" t="s">
        <v>24</v>
      </c>
      <c r="H5686" t="s">
        <v>2436</v>
      </c>
      <c r="I5686">
        <v>4.91</v>
      </c>
      <c r="J5686">
        <v>2</v>
      </c>
      <c r="K5686">
        <v>0.31</v>
      </c>
    </row>
    <row r="5687" spans="1:11" ht="16.5" x14ac:dyDescent="0.3">
      <c r="A5687" s="1">
        <v>42636</v>
      </c>
      <c r="B5687" s="5">
        <f>YEAR(Table1[[#This Row],[Order Date]])</f>
        <v>2016</v>
      </c>
      <c r="C5687" s="5">
        <f>MONTH(Table1[[#This Row],[Order Date]])</f>
        <v>9</v>
      </c>
      <c r="D5687" t="s">
        <v>889</v>
      </c>
      <c r="E5687" t="s">
        <v>30</v>
      </c>
      <c r="F5687" t="s">
        <v>11</v>
      </c>
      <c r="G5687" t="s">
        <v>18</v>
      </c>
      <c r="H5687" t="s">
        <v>1001</v>
      </c>
      <c r="I5687">
        <v>118.25</v>
      </c>
      <c r="J5687">
        <v>5</v>
      </c>
      <c r="K5687">
        <v>34.29</v>
      </c>
    </row>
    <row r="5688" spans="1:11" ht="16.5" x14ac:dyDescent="0.3">
      <c r="A5688" s="1">
        <v>42636</v>
      </c>
      <c r="B5688" s="5">
        <f>YEAR(Table1[[#This Row],[Order Date]])</f>
        <v>2016</v>
      </c>
      <c r="C5688" s="5">
        <f>MONTH(Table1[[#This Row],[Order Date]])</f>
        <v>9</v>
      </c>
      <c r="D5688" t="s">
        <v>889</v>
      </c>
      <c r="E5688" t="s">
        <v>30</v>
      </c>
      <c r="F5688" t="s">
        <v>34</v>
      </c>
      <c r="G5688" t="s">
        <v>35</v>
      </c>
      <c r="H5688" t="s">
        <v>1942</v>
      </c>
      <c r="I5688">
        <v>368.97</v>
      </c>
      <c r="J5688">
        <v>3</v>
      </c>
      <c r="K5688">
        <v>81.17</v>
      </c>
    </row>
    <row r="5689" spans="1:11" ht="16.5" x14ac:dyDescent="0.3">
      <c r="A5689" s="1">
        <v>42636</v>
      </c>
      <c r="B5689" s="5">
        <f>YEAR(Table1[[#This Row],[Order Date]])</f>
        <v>2016</v>
      </c>
      <c r="C5689" s="5">
        <f>MONTH(Table1[[#This Row],[Order Date]])</f>
        <v>9</v>
      </c>
      <c r="D5689" t="s">
        <v>1618</v>
      </c>
      <c r="E5689" t="s">
        <v>164</v>
      </c>
      <c r="F5689" t="s">
        <v>11</v>
      </c>
      <c r="G5689" t="s">
        <v>200</v>
      </c>
      <c r="H5689" t="s">
        <v>649</v>
      </c>
      <c r="I5689">
        <v>13.68</v>
      </c>
      <c r="J5689">
        <v>2</v>
      </c>
      <c r="K5689">
        <v>3.69</v>
      </c>
    </row>
    <row r="5690" spans="1:11" ht="16.5" x14ac:dyDescent="0.3">
      <c r="A5690" s="1">
        <v>42636</v>
      </c>
      <c r="B5690" s="5">
        <f>YEAR(Table1[[#This Row],[Order Date]])</f>
        <v>2016</v>
      </c>
      <c r="C5690" s="5">
        <f>MONTH(Table1[[#This Row],[Order Date]])</f>
        <v>9</v>
      </c>
      <c r="D5690" t="s">
        <v>2544</v>
      </c>
      <c r="E5690" t="s">
        <v>27</v>
      </c>
      <c r="F5690" t="s">
        <v>11</v>
      </c>
      <c r="G5690" t="s">
        <v>63</v>
      </c>
      <c r="H5690" t="s">
        <v>396</v>
      </c>
      <c r="I5690">
        <v>4.08</v>
      </c>
      <c r="J5690">
        <v>2</v>
      </c>
      <c r="K5690">
        <v>1.92</v>
      </c>
    </row>
    <row r="5691" spans="1:11" ht="16.5" x14ac:dyDescent="0.3">
      <c r="A5691" s="1">
        <v>42636</v>
      </c>
      <c r="B5691" s="5">
        <f>YEAR(Table1[[#This Row],[Order Date]])</f>
        <v>2016</v>
      </c>
      <c r="C5691" s="5">
        <f>MONTH(Table1[[#This Row],[Order Date]])</f>
        <v>9</v>
      </c>
      <c r="D5691" t="s">
        <v>2544</v>
      </c>
      <c r="E5691" t="s">
        <v>27</v>
      </c>
      <c r="F5691" t="s">
        <v>11</v>
      </c>
      <c r="G5691" t="s">
        <v>16</v>
      </c>
      <c r="H5691" t="s">
        <v>1297</v>
      </c>
      <c r="I5691">
        <v>18.899999999999999</v>
      </c>
      <c r="J5691">
        <v>3</v>
      </c>
      <c r="K5691">
        <v>8.69</v>
      </c>
    </row>
    <row r="5692" spans="1:11" ht="16.5" x14ac:dyDescent="0.3">
      <c r="A5692" s="1">
        <v>42636</v>
      </c>
      <c r="B5692" s="5">
        <f>YEAR(Table1[[#This Row],[Order Date]])</f>
        <v>2016</v>
      </c>
      <c r="C5692" s="5">
        <f>MONTH(Table1[[#This Row],[Order Date]])</f>
        <v>9</v>
      </c>
      <c r="D5692" t="s">
        <v>2496</v>
      </c>
      <c r="E5692" t="s">
        <v>149</v>
      </c>
      <c r="F5692" t="s">
        <v>11</v>
      </c>
      <c r="G5692" t="s">
        <v>20</v>
      </c>
      <c r="H5692" t="s">
        <v>67</v>
      </c>
      <c r="I5692">
        <v>10.53</v>
      </c>
      <c r="J5692">
        <v>7</v>
      </c>
      <c r="K5692">
        <v>3.68</v>
      </c>
    </row>
    <row r="5693" spans="1:11" ht="16.5" x14ac:dyDescent="0.3">
      <c r="A5693" s="1">
        <v>42636</v>
      </c>
      <c r="B5693" s="5">
        <f>YEAR(Table1[[#This Row],[Order Date]])</f>
        <v>2016</v>
      </c>
      <c r="C5693" s="5">
        <f>MONTH(Table1[[#This Row],[Order Date]])</f>
        <v>9</v>
      </c>
      <c r="D5693" t="s">
        <v>605</v>
      </c>
      <c r="E5693" t="s">
        <v>78</v>
      </c>
      <c r="F5693" t="s">
        <v>11</v>
      </c>
      <c r="G5693" t="s">
        <v>12</v>
      </c>
      <c r="H5693" t="s">
        <v>1710</v>
      </c>
      <c r="I5693">
        <v>11.95</v>
      </c>
      <c r="J5693">
        <v>3</v>
      </c>
      <c r="K5693">
        <v>4.03</v>
      </c>
    </row>
    <row r="5694" spans="1:11" ht="16.5" x14ac:dyDescent="0.3">
      <c r="A5694" s="1">
        <v>42636</v>
      </c>
      <c r="B5694" s="5">
        <f>YEAR(Table1[[#This Row],[Order Date]])</f>
        <v>2016</v>
      </c>
      <c r="C5694" s="5">
        <f>MONTH(Table1[[#This Row],[Order Date]])</f>
        <v>9</v>
      </c>
      <c r="D5694" t="s">
        <v>605</v>
      </c>
      <c r="E5694" t="s">
        <v>78</v>
      </c>
      <c r="F5694" t="s">
        <v>34</v>
      </c>
      <c r="G5694" t="s">
        <v>47</v>
      </c>
      <c r="H5694" t="s">
        <v>2604</v>
      </c>
      <c r="I5694">
        <v>28</v>
      </c>
      <c r="J5694">
        <v>4</v>
      </c>
      <c r="K5694">
        <v>7.7</v>
      </c>
    </row>
    <row r="5695" spans="1:11" ht="16.5" x14ac:dyDescent="0.3">
      <c r="A5695" s="1">
        <v>42636</v>
      </c>
      <c r="B5695" s="5">
        <f>YEAR(Table1[[#This Row],[Order Date]])</f>
        <v>2016</v>
      </c>
      <c r="C5695" s="5">
        <f>MONTH(Table1[[#This Row],[Order Date]])</f>
        <v>9</v>
      </c>
      <c r="D5695" t="s">
        <v>605</v>
      </c>
      <c r="E5695" t="s">
        <v>78</v>
      </c>
      <c r="F5695" t="s">
        <v>11</v>
      </c>
      <c r="G5695" t="s">
        <v>20</v>
      </c>
      <c r="H5695" t="s">
        <v>425</v>
      </c>
      <c r="I5695">
        <v>12.2</v>
      </c>
      <c r="J5695">
        <v>7</v>
      </c>
      <c r="K5695">
        <v>-9.76</v>
      </c>
    </row>
    <row r="5696" spans="1:11" ht="16.5" x14ac:dyDescent="0.3">
      <c r="A5696" s="1">
        <v>42636</v>
      </c>
      <c r="B5696" s="5">
        <f>YEAR(Table1[[#This Row],[Order Date]])</f>
        <v>2016</v>
      </c>
      <c r="C5696" s="5">
        <f>MONTH(Table1[[#This Row],[Order Date]])</f>
        <v>9</v>
      </c>
      <c r="D5696" t="s">
        <v>2205</v>
      </c>
      <c r="E5696" t="s">
        <v>164</v>
      </c>
      <c r="F5696" t="s">
        <v>11</v>
      </c>
      <c r="G5696" t="s">
        <v>20</v>
      </c>
      <c r="H5696" t="s">
        <v>559</v>
      </c>
      <c r="I5696">
        <v>13.22</v>
      </c>
      <c r="J5696">
        <v>4</v>
      </c>
      <c r="K5696">
        <v>4.46</v>
      </c>
    </row>
    <row r="5697" spans="1:11" ht="16.5" x14ac:dyDescent="0.3">
      <c r="A5697" s="1">
        <v>42636</v>
      </c>
      <c r="B5697" s="5">
        <f>YEAR(Table1[[#This Row],[Order Date]])</f>
        <v>2016</v>
      </c>
      <c r="C5697" s="5">
        <f>MONTH(Table1[[#This Row],[Order Date]])</f>
        <v>9</v>
      </c>
      <c r="D5697" t="s">
        <v>2205</v>
      </c>
      <c r="E5697" t="s">
        <v>164</v>
      </c>
      <c r="F5697" t="s">
        <v>34</v>
      </c>
      <c r="G5697" t="s">
        <v>35</v>
      </c>
      <c r="H5697" t="s">
        <v>699</v>
      </c>
      <c r="I5697">
        <v>184.75</v>
      </c>
      <c r="J5697">
        <v>3</v>
      </c>
      <c r="K5697">
        <v>-20.78</v>
      </c>
    </row>
    <row r="5698" spans="1:11" ht="16.5" x14ac:dyDescent="0.3">
      <c r="A5698" s="1">
        <v>42637</v>
      </c>
      <c r="B5698" s="5">
        <f>YEAR(Table1[[#This Row],[Order Date]])</f>
        <v>2016</v>
      </c>
      <c r="C5698" s="5">
        <f>MONTH(Table1[[#This Row],[Order Date]])</f>
        <v>9</v>
      </c>
      <c r="D5698" t="s">
        <v>1593</v>
      </c>
      <c r="E5698" t="s">
        <v>78</v>
      </c>
      <c r="F5698" t="s">
        <v>34</v>
      </c>
      <c r="G5698" t="s">
        <v>35</v>
      </c>
      <c r="H5698" t="s">
        <v>2132</v>
      </c>
      <c r="I5698">
        <v>155.37</v>
      </c>
      <c r="J5698">
        <v>2</v>
      </c>
      <c r="K5698">
        <v>-13.32</v>
      </c>
    </row>
    <row r="5699" spans="1:11" ht="16.5" x14ac:dyDescent="0.3">
      <c r="A5699" s="1">
        <v>42637</v>
      </c>
      <c r="B5699" s="5">
        <f>YEAR(Table1[[#This Row],[Order Date]])</f>
        <v>2016</v>
      </c>
      <c r="C5699" s="5">
        <f>MONTH(Table1[[#This Row],[Order Date]])</f>
        <v>9</v>
      </c>
      <c r="D5699" t="s">
        <v>593</v>
      </c>
      <c r="E5699" t="s">
        <v>27</v>
      </c>
      <c r="F5699" t="s">
        <v>11</v>
      </c>
      <c r="G5699" t="s">
        <v>18</v>
      </c>
      <c r="H5699" t="s">
        <v>1439</v>
      </c>
      <c r="I5699">
        <v>41.96</v>
      </c>
      <c r="J5699">
        <v>2</v>
      </c>
      <c r="K5699">
        <v>2.94</v>
      </c>
    </row>
    <row r="5700" spans="1:11" ht="16.5" x14ac:dyDescent="0.3">
      <c r="A5700" s="1">
        <v>42637</v>
      </c>
      <c r="B5700" s="5">
        <f>YEAR(Table1[[#This Row],[Order Date]])</f>
        <v>2016</v>
      </c>
      <c r="C5700" s="5">
        <f>MONTH(Table1[[#This Row],[Order Date]])</f>
        <v>9</v>
      </c>
      <c r="D5700" t="s">
        <v>593</v>
      </c>
      <c r="E5700" t="s">
        <v>27</v>
      </c>
      <c r="F5700" t="s">
        <v>11</v>
      </c>
      <c r="G5700" t="s">
        <v>12</v>
      </c>
      <c r="H5700" t="s">
        <v>135</v>
      </c>
      <c r="I5700">
        <v>41.7</v>
      </c>
      <c r="J5700">
        <v>5</v>
      </c>
      <c r="K5700">
        <v>20.85</v>
      </c>
    </row>
    <row r="5701" spans="1:11" ht="16.5" x14ac:dyDescent="0.3">
      <c r="A5701" s="1">
        <v>42637</v>
      </c>
      <c r="B5701" s="5">
        <f>YEAR(Table1[[#This Row],[Order Date]])</f>
        <v>2016</v>
      </c>
      <c r="C5701" s="5">
        <f>MONTH(Table1[[#This Row],[Order Date]])</f>
        <v>9</v>
      </c>
      <c r="D5701" t="s">
        <v>1946</v>
      </c>
      <c r="E5701" t="s">
        <v>27</v>
      </c>
      <c r="F5701" t="s">
        <v>34</v>
      </c>
      <c r="G5701" t="s">
        <v>47</v>
      </c>
      <c r="H5701" t="s">
        <v>1269</v>
      </c>
      <c r="I5701">
        <v>63.2</v>
      </c>
      <c r="J5701">
        <v>5</v>
      </c>
      <c r="K5701">
        <v>23.38</v>
      </c>
    </row>
    <row r="5702" spans="1:11" ht="16.5" x14ac:dyDescent="0.3">
      <c r="A5702" s="1">
        <v>42637</v>
      </c>
      <c r="B5702" s="5">
        <f>YEAR(Table1[[#This Row],[Order Date]])</f>
        <v>2016</v>
      </c>
      <c r="C5702" s="5">
        <f>MONTH(Table1[[#This Row],[Order Date]])</f>
        <v>9</v>
      </c>
      <c r="D5702" t="s">
        <v>2501</v>
      </c>
      <c r="E5702" t="s">
        <v>278</v>
      </c>
      <c r="F5702" t="s">
        <v>34</v>
      </c>
      <c r="G5702" t="s">
        <v>47</v>
      </c>
      <c r="H5702" t="s">
        <v>2062</v>
      </c>
      <c r="I5702">
        <v>21.44</v>
      </c>
      <c r="J5702">
        <v>2</v>
      </c>
      <c r="K5702">
        <v>7.5</v>
      </c>
    </row>
    <row r="5703" spans="1:11" ht="16.5" x14ac:dyDescent="0.3">
      <c r="A5703" s="1">
        <v>42637</v>
      </c>
      <c r="B5703" s="5">
        <f>YEAR(Table1[[#This Row],[Order Date]])</f>
        <v>2016</v>
      </c>
      <c r="C5703" s="5">
        <f>MONTH(Table1[[#This Row],[Order Date]])</f>
        <v>9</v>
      </c>
      <c r="D5703" t="s">
        <v>2501</v>
      </c>
      <c r="E5703" t="s">
        <v>278</v>
      </c>
      <c r="F5703" t="s">
        <v>11</v>
      </c>
      <c r="G5703" t="s">
        <v>18</v>
      </c>
      <c r="H5703" t="s">
        <v>257</v>
      </c>
      <c r="I5703">
        <v>511.06</v>
      </c>
      <c r="J5703">
        <v>9</v>
      </c>
      <c r="K5703">
        <v>-95.82</v>
      </c>
    </row>
    <row r="5704" spans="1:11" ht="16.5" x14ac:dyDescent="0.3">
      <c r="A5704" s="1">
        <v>42637</v>
      </c>
      <c r="B5704" s="5">
        <f>YEAR(Table1[[#This Row],[Order Date]])</f>
        <v>2016</v>
      </c>
      <c r="C5704" s="5">
        <f>MONTH(Table1[[#This Row],[Order Date]])</f>
        <v>9</v>
      </c>
      <c r="D5704" t="s">
        <v>552</v>
      </c>
      <c r="E5704" t="s">
        <v>840</v>
      </c>
      <c r="F5704" t="s">
        <v>11</v>
      </c>
      <c r="G5704" t="s">
        <v>20</v>
      </c>
      <c r="H5704" t="s">
        <v>682</v>
      </c>
      <c r="I5704">
        <v>6.38</v>
      </c>
      <c r="J5704">
        <v>1</v>
      </c>
      <c r="K5704">
        <v>2.93</v>
      </c>
    </row>
    <row r="5705" spans="1:11" ht="16.5" x14ac:dyDescent="0.3">
      <c r="A5705" s="1">
        <v>42637</v>
      </c>
      <c r="B5705" s="5">
        <f>YEAR(Table1[[#This Row],[Order Date]])</f>
        <v>2016</v>
      </c>
      <c r="C5705" s="5">
        <f>MONTH(Table1[[#This Row],[Order Date]])</f>
        <v>9</v>
      </c>
      <c r="D5705" t="s">
        <v>552</v>
      </c>
      <c r="E5705" t="s">
        <v>840</v>
      </c>
      <c r="F5705" t="s">
        <v>11</v>
      </c>
      <c r="G5705" t="s">
        <v>12</v>
      </c>
      <c r="H5705" t="s">
        <v>549</v>
      </c>
      <c r="I5705">
        <v>6.48</v>
      </c>
      <c r="J5705">
        <v>1</v>
      </c>
      <c r="K5705">
        <v>3.11</v>
      </c>
    </row>
    <row r="5706" spans="1:11" ht="16.5" x14ac:dyDescent="0.3">
      <c r="A5706" s="1">
        <v>42637</v>
      </c>
      <c r="B5706" s="5">
        <f>YEAR(Table1[[#This Row],[Order Date]])</f>
        <v>2016</v>
      </c>
      <c r="C5706" s="5">
        <f>MONTH(Table1[[#This Row],[Order Date]])</f>
        <v>9</v>
      </c>
      <c r="D5706" t="s">
        <v>465</v>
      </c>
      <c r="E5706" t="s">
        <v>129</v>
      </c>
      <c r="F5706" t="s">
        <v>34</v>
      </c>
      <c r="G5706" t="s">
        <v>47</v>
      </c>
      <c r="H5706" t="s">
        <v>1276</v>
      </c>
      <c r="I5706">
        <v>127.95</v>
      </c>
      <c r="J5706">
        <v>3</v>
      </c>
      <c r="K5706">
        <v>21.75</v>
      </c>
    </row>
    <row r="5707" spans="1:11" ht="16.5" x14ac:dyDescent="0.3">
      <c r="A5707" s="1">
        <v>42637</v>
      </c>
      <c r="B5707" s="5">
        <f>YEAR(Table1[[#This Row],[Order Date]])</f>
        <v>2016</v>
      </c>
      <c r="C5707" s="5">
        <f>MONTH(Table1[[#This Row],[Order Date]])</f>
        <v>9</v>
      </c>
      <c r="D5707" t="s">
        <v>1657</v>
      </c>
      <c r="E5707" t="s">
        <v>15</v>
      </c>
      <c r="F5707" t="s">
        <v>11</v>
      </c>
      <c r="G5707" t="s">
        <v>20</v>
      </c>
      <c r="H5707" t="s">
        <v>2488</v>
      </c>
      <c r="I5707">
        <v>442.37</v>
      </c>
      <c r="J5707">
        <v>7</v>
      </c>
      <c r="K5707">
        <v>-729.91</v>
      </c>
    </row>
    <row r="5708" spans="1:11" ht="16.5" x14ac:dyDescent="0.3">
      <c r="A5708" s="1">
        <v>42637</v>
      </c>
      <c r="B5708" s="5">
        <f>YEAR(Table1[[#This Row],[Order Date]])</f>
        <v>2016</v>
      </c>
      <c r="C5708" s="5">
        <f>MONTH(Table1[[#This Row],[Order Date]])</f>
        <v>9</v>
      </c>
      <c r="D5708" t="s">
        <v>525</v>
      </c>
      <c r="E5708" t="s">
        <v>27</v>
      </c>
      <c r="F5708" t="s">
        <v>11</v>
      </c>
      <c r="G5708" t="s">
        <v>63</v>
      </c>
      <c r="H5708" t="s">
        <v>1319</v>
      </c>
      <c r="I5708">
        <v>304.89999999999998</v>
      </c>
      <c r="J5708">
        <v>5</v>
      </c>
      <c r="K5708">
        <v>143.30000000000001</v>
      </c>
    </row>
    <row r="5709" spans="1:11" ht="16.5" x14ac:dyDescent="0.3">
      <c r="A5709" s="1">
        <v>42637</v>
      </c>
      <c r="B5709" s="5">
        <f>YEAR(Table1[[#This Row],[Order Date]])</f>
        <v>2016</v>
      </c>
      <c r="C5709" s="5">
        <f>MONTH(Table1[[#This Row],[Order Date]])</f>
        <v>9</v>
      </c>
      <c r="D5709" t="s">
        <v>525</v>
      </c>
      <c r="E5709" t="s">
        <v>27</v>
      </c>
      <c r="F5709" t="s">
        <v>34</v>
      </c>
      <c r="G5709" t="s">
        <v>35</v>
      </c>
      <c r="H5709" t="s">
        <v>723</v>
      </c>
      <c r="I5709">
        <v>563.24</v>
      </c>
      <c r="J5709">
        <v>5</v>
      </c>
      <c r="K5709">
        <v>56.32</v>
      </c>
    </row>
    <row r="5710" spans="1:11" ht="16.5" x14ac:dyDescent="0.3">
      <c r="A5710" s="1">
        <v>42638</v>
      </c>
      <c r="B5710" s="5">
        <f>YEAR(Table1[[#This Row],[Order Date]])</f>
        <v>2016</v>
      </c>
      <c r="C5710" s="5">
        <f>MONTH(Table1[[#This Row],[Order Date]])</f>
        <v>9</v>
      </c>
      <c r="D5710" t="s">
        <v>1817</v>
      </c>
      <c r="E5710" t="s">
        <v>95</v>
      </c>
      <c r="F5710" t="s">
        <v>34</v>
      </c>
      <c r="G5710" t="s">
        <v>145</v>
      </c>
      <c r="H5710" t="s">
        <v>1613</v>
      </c>
      <c r="I5710">
        <v>393.17</v>
      </c>
      <c r="J5710">
        <v>3</v>
      </c>
      <c r="K5710">
        <v>-204.45</v>
      </c>
    </row>
    <row r="5711" spans="1:11" ht="16.5" x14ac:dyDescent="0.3">
      <c r="A5711" s="1">
        <v>42638</v>
      </c>
      <c r="B5711" s="5">
        <f>YEAR(Table1[[#This Row],[Order Date]])</f>
        <v>2016</v>
      </c>
      <c r="C5711" s="5">
        <f>MONTH(Table1[[#This Row],[Order Date]])</f>
        <v>9</v>
      </c>
      <c r="D5711" t="s">
        <v>241</v>
      </c>
      <c r="E5711" t="s">
        <v>10</v>
      </c>
      <c r="F5711" t="s">
        <v>11</v>
      </c>
      <c r="G5711" t="s">
        <v>16</v>
      </c>
      <c r="H5711" t="s">
        <v>1336</v>
      </c>
      <c r="I5711">
        <v>15.94</v>
      </c>
      <c r="J5711">
        <v>4</v>
      </c>
      <c r="K5711">
        <v>5.18</v>
      </c>
    </row>
    <row r="5712" spans="1:11" ht="16.5" x14ac:dyDescent="0.3">
      <c r="A5712" s="1">
        <v>42638</v>
      </c>
      <c r="B5712" s="5">
        <f>YEAR(Table1[[#This Row],[Order Date]])</f>
        <v>2016</v>
      </c>
      <c r="C5712" s="5">
        <f>MONTH(Table1[[#This Row],[Order Date]])</f>
        <v>9</v>
      </c>
      <c r="D5712" t="s">
        <v>445</v>
      </c>
      <c r="E5712" t="s">
        <v>91</v>
      </c>
      <c r="F5712" t="s">
        <v>11</v>
      </c>
      <c r="G5712" t="s">
        <v>12</v>
      </c>
      <c r="H5712" t="s">
        <v>135</v>
      </c>
      <c r="I5712">
        <v>60.05</v>
      </c>
      <c r="J5712">
        <v>9</v>
      </c>
      <c r="K5712">
        <v>22.52</v>
      </c>
    </row>
    <row r="5713" spans="1:11" ht="16.5" x14ac:dyDescent="0.3">
      <c r="A5713" s="1">
        <v>42638</v>
      </c>
      <c r="B5713" s="5">
        <f>YEAR(Table1[[#This Row],[Order Date]])</f>
        <v>2016</v>
      </c>
      <c r="C5713" s="5">
        <f>MONTH(Table1[[#This Row],[Order Date]])</f>
        <v>9</v>
      </c>
      <c r="D5713" t="s">
        <v>445</v>
      </c>
      <c r="E5713" t="s">
        <v>91</v>
      </c>
      <c r="F5713" t="s">
        <v>11</v>
      </c>
      <c r="G5713" t="s">
        <v>20</v>
      </c>
      <c r="H5713" t="s">
        <v>608</v>
      </c>
      <c r="I5713">
        <v>5.0199999999999996</v>
      </c>
      <c r="J5713">
        <v>1</v>
      </c>
      <c r="K5713">
        <v>-3.52</v>
      </c>
    </row>
    <row r="5714" spans="1:11" ht="16.5" x14ac:dyDescent="0.3">
      <c r="A5714" s="1">
        <v>42638</v>
      </c>
      <c r="B5714" s="5">
        <f>YEAR(Table1[[#This Row],[Order Date]])</f>
        <v>2016</v>
      </c>
      <c r="C5714" s="5">
        <f>MONTH(Table1[[#This Row],[Order Date]])</f>
        <v>9</v>
      </c>
      <c r="D5714" t="s">
        <v>1966</v>
      </c>
      <c r="E5714" t="s">
        <v>27</v>
      </c>
      <c r="F5714" t="s">
        <v>11</v>
      </c>
      <c r="G5714" t="s">
        <v>24</v>
      </c>
      <c r="H5714" t="s">
        <v>1235</v>
      </c>
      <c r="I5714">
        <v>16.559999999999999</v>
      </c>
      <c r="J5714">
        <v>4</v>
      </c>
      <c r="K5714">
        <v>6.96</v>
      </c>
    </row>
    <row r="5715" spans="1:11" ht="16.5" x14ac:dyDescent="0.3">
      <c r="A5715" s="1">
        <v>42638</v>
      </c>
      <c r="B5715" s="5">
        <f>YEAR(Table1[[#This Row],[Order Date]])</f>
        <v>2016</v>
      </c>
      <c r="C5715" s="5">
        <f>MONTH(Table1[[#This Row],[Order Date]])</f>
        <v>9</v>
      </c>
      <c r="D5715" t="s">
        <v>1797</v>
      </c>
      <c r="E5715" t="s">
        <v>157</v>
      </c>
      <c r="F5715" t="s">
        <v>39</v>
      </c>
      <c r="G5715" t="s">
        <v>52</v>
      </c>
      <c r="H5715" t="s">
        <v>502</v>
      </c>
      <c r="I5715">
        <v>499.95</v>
      </c>
      <c r="J5715">
        <v>5</v>
      </c>
      <c r="K5715">
        <v>174.98</v>
      </c>
    </row>
    <row r="5716" spans="1:11" ht="16.5" x14ac:dyDescent="0.3">
      <c r="A5716" s="1">
        <v>42638</v>
      </c>
      <c r="B5716" s="5">
        <f>YEAR(Table1[[#This Row],[Order Date]])</f>
        <v>2016</v>
      </c>
      <c r="C5716" s="5">
        <f>MONTH(Table1[[#This Row],[Order Date]])</f>
        <v>9</v>
      </c>
      <c r="D5716" t="s">
        <v>1797</v>
      </c>
      <c r="E5716" t="s">
        <v>157</v>
      </c>
      <c r="F5716" t="s">
        <v>11</v>
      </c>
      <c r="G5716" t="s">
        <v>24</v>
      </c>
      <c r="H5716" t="s">
        <v>2233</v>
      </c>
      <c r="I5716">
        <v>3.04</v>
      </c>
      <c r="J5716">
        <v>1</v>
      </c>
      <c r="K5716">
        <v>1.03</v>
      </c>
    </row>
    <row r="5717" spans="1:11" ht="16.5" x14ac:dyDescent="0.3">
      <c r="A5717" s="1">
        <v>42638</v>
      </c>
      <c r="B5717" s="5">
        <f>YEAR(Table1[[#This Row],[Order Date]])</f>
        <v>2016</v>
      </c>
      <c r="C5717" s="5">
        <f>MONTH(Table1[[#This Row],[Order Date]])</f>
        <v>9</v>
      </c>
      <c r="D5717" t="s">
        <v>1797</v>
      </c>
      <c r="E5717" t="s">
        <v>157</v>
      </c>
      <c r="F5717" t="s">
        <v>34</v>
      </c>
      <c r="G5717" t="s">
        <v>35</v>
      </c>
      <c r="H5717" t="s">
        <v>1876</v>
      </c>
      <c r="I5717">
        <v>201.96</v>
      </c>
      <c r="J5717">
        <v>2</v>
      </c>
      <c r="K5717">
        <v>50.49</v>
      </c>
    </row>
    <row r="5718" spans="1:11" ht="16.5" x14ac:dyDescent="0.3">
      <c r="A5718" s="1">
        <v>42638</v>
      </c>
      <c r="B5718" s="5">
        <f>YEAR(Table1[[#This Row],[Order Date]])</f>
        <v>2016</v>
      </c>
      <c r="C5718" s="5">
        <f>MONTH(Table1[[#This Row],[Order Date]])</f>
        <v>9</v>
      </c>
      <c r="D5718" t="s">
        <v>1797</v>
      </c>
      <c r="E5718" t="s">
        <v>157</v>
      </c>
      <c r="F5718" t="s">
        <v>34</v>
      </c>
      <c r="G5718" t="s">
        <v>47</v>
      </c>
      <c r="H5718" t="s">
        <v>2531</v>
      </c>
      <c r="I5718">
        <v>68.64</v>
      </c>
      <c r="J5718">
        <v>11</v>
      </c>
      <c r="K5718">
        <v>17.16</v>
      </c>
    </row>
    <row r="5719" spans="1:11" ht="16.5" x14ac:dyDescent="0.3">
      <c r="A5719" s="1">
        <v>42638</v>
      </c>
      <c r="B5719" s="5">
        <f>YEAR(Table1[[#This Row],[Order Date]])</f>
        <v>2016</v>
      </c>
      <c r="C5719" s="5">
        <f>MONTH(Table1[[#This Row],[Order Date]])</f>
        <v>9</v>
      </c>
      <c r="D5719" t="s">
        <v>1813</v>
      </c>
      <c r="E5719" t="s">
        <v>78</v>
      </c>
      <c r="F5719" t="s">
        <v>11</v>
      </c>
      <c r="G5719" t="s">
        <v>92</v>
      </c>
      <c r="H5719" t="s">
        <v>1997</v>
      </c>
      <c r="I5719">
        <v>286.26</v>
      </c>
      <c r="J5719">
        <v>1</v>
      </c>
      <c r="K5719">
        <v>17.89</v>
      </c>
    </row>
    <row r="5720" spans="1:11" ht="16.5" x14ac:dyDescent="0.3">
      <c r="A5720" s="1">
        <v>42638</v>
      </c>
      <c r="B5720" s="5">
        <f>YEAR(Table1[[#This Row],[Order Date]])</f>
        <v>2016</v>
      </c>
      <c r="C5720" s="5">
        <f>MONTH(Table1[[#This Row],[Order Date]])</f>
        <v>9</v>
      </c>
      <c r="D5720" t="s">
        <v>1813</v>
      </c>
      <c r="E5720" t="s">
        <v>78</v>
      </c>
      <c r="F5720" t="s">
        <v>11</v>
      </c>
      <c r="G5720" t="s">
        <v>18</v>
      </c>
      <c r="H5720" t="s">
        <v>1316</v>
      </c>
      <c r="I5720">
        <v>24.22</v>
      </c>
      <c r="J5720">
        <v>2</v>
      </c>
      <c r="K5720">
        <v>-4.84</v>
      </c>
    </row>
    <row r="5721" spans="1:11" ht="16.5" x14ac:dyDescent="0.3">
      <c r="A5721" s="1">
        <v>42638</v>
      </c>
      <c r="B5721" s="5">
        <f>YEAR(Table1[[#This Row],[Order Date]])</f>
        <v>2016</v>
      </c>
      <c r="C5721" s="5">
        <f>MONTH(Table1[[#This Row],[Order Date]])</f>
        <v>9</v>
      </c>
      <c r="D5721" t="s">
        <v>1813</v>
      </c>
      <c r="E5721" t="s">
        <v>78</v>
      </c>
      <c r="F5721" t="s">
        <v>11</v>
      </c>
      <c r="G5721" t="s">
        <v>18</v>
      </c>
      <c r="H5721" t="s">
        <v>557</v>
      </c>
      <c r="I5721">
        <v>331.54</v>
      </c>
      <c r="J5721">
        <v>3</v>
      </c>
      <c r="K5721">
        <v>-82.88</v>
      </c>
    </row>
    <row r="5722" spans="1:11" ht="16.5" x14ac:dyDescent="0.3">
      <c r="A5722" s="1">
        <v>42638</v>
      </c>
      <c r="B5722" s="5">
        <f>YEAR(Table1[[#This Row],[Order Date]])</f>
        <v>2016</v>
      </c>
      <c r="C5722" s="5">
        <f>MONTH(Table1[[#This Row],[Order Date]])</f>
        <v>9</v>
      </c>
      <c r="D5722" t="s">
        <v>1033</v>
      </c>
      <c r="E5722" t="s">
        <v>27</v>
      </c>
      <c r="F5722" t="s">
        <v>34</v>
      </c>
      <c r="G5722" t="s">
        <v>74</v>
      </c>
      <c r="H5722" t="s">
        <v>1872</v>
      </c>
      <c r="I5722">
        <v>477.67</v>
      </c>
      <c r="J5722">
        <v>2</v>
      </c>
      <c r="K5722">
        <v>84.29</v>
      </c>
    </row>
    <row r="5723" spans="1:11" ht="16.5" x14ac:dyDescent="0.3">
      <c r="A5723" s="1">
        <v>42638</v>
      </c>
      <c r="B5723" s="5">
        <f>YEAR(Table1[[#This Row],[Order Date]])</f>
        <v>2016</v>
      </c>
      <c r="C5723" s="5">
        <f>MONTH(Table1[[#This Row],[Order Date]])</f>
        <v>9</v>
      </c>
      <c r="D5723" t="s">
        <v>884</v>
      </c>
      <c r="E5723" t="s">
        <v>27</v>
      </c>
      <c r="F5723" t="s">
        <v>11</v>
      </c>
      <c r="G5723" t="s">
        <v>12</v>
      </c>
      <c r="H5723" t="s">
        <v>1552</v>
      </c>
      <c r="I5723">
        <v>10.9</v>
      </c>
      <c r="J5723">
        <v>5</v>
      </c>
      <c r="K5723">
        <v>5.12</v>
      </c>
    </row>
    <row r="5724" spans="1:11" ht="16.5" x14ac:dyDescent="0.3">
      <c r="A5724" s="1">
        <v>42638</v>
      </c>
      <c r="B5724" s="5">
        <f>YEAR(Table1[[#This Row],[Order Date]])</f>
        <v>2016</v>
      </c>
      <c r="C5724" s="5">
        <f>MONTH(Table1[[#This Row],[Order Date]])</f>
        <v>9</v>
      </c>
      <c r="D5724" t="s">
        <v>884</v>
      </c>
      <c r="E5724" t="s">
        <v>27</v>
      </c>
      <c r="F5724" t="s">
        <v>11</v>
      </c>
      <c r="G5724" t="s">
        <v>16</v>
      </c>
      <c r="H5724" t="s">
        <v>1259</v>
      </c>
      <c r="I5724">
        <v>29.6</v>
      </c>
      <c r="J5724">
        <v>2</v>
      </c>
      <c r="K5724">
        <v>14.8</v>
      </c>
    </row>
    <row r="5725" spans="1:11" ht="16.5" x14ac:dyDescent="0.3">
      <c r="A5725" s="1">
        <v>42638</v>
      </c>
      <c r="B5725" s="5">
        <f>YEAR(Table1[[#This Row],[Order Date]])</f>
        <v>2016</v>
      </c>
      <c r="C5725" s="5">
        <f>MONTH(Table1[[#This Row],[Order Date]])</f>
        <v>9</v>
      </c>
      <c r="D5725" t="s">
        <v>884</v>
      </c>
      <c r="E5725" t="s">
        <v>27</v>
      </c>
      <c r="F5725" t="s">
        <v>11</v>
      </c>
      <c r="G5725" t="s">
        <v>16</v>
      </c>
      <c r="H5725" t="s">
        <v>772</v>
      </c>
      <c r="I5725">
        <v>4.9800000000000004</v>
      </c>
      <c r="J5725">
        <v>1</v>
      </c>
      <c r="K5725">
        <v>2.29</v>
      </c>
    </row>
    <row r="5726" spans="1:11" ht="16.5" x14ac:dyDescent="0.3">
      <c r="A5726" s="1">
        <v>42638</v>
      </c>
      <c r="B5726" s="5">
        <f>YEAR(Table1[[#This Row],[Order Date]])</f>
        <v>2016</v>
      </c>
      <c r="C5726" s="5">
        <f>MONTH(Table1[[#This Row],[Order Date]])</f>
        <v>9</v>
      </c>
      <c r="D5726" t="s">
        <v>884</v>
      </c>
      <c r="E5726" t="s">
        <v>27</v>
      </c>
      <c r="F5726" t="s">
        <v>39</v>
      </c>
      <c r="G5726" t="s">
        <v>603</v>
      </c>
      <c r="H5726" t="s">
        <v>2010</v>
      </c>
      <c r="I5726">
        <v>479.98</v>
      </c>
      <c r="J5726">
        <v>3</v>
      </c>
      <c r="K5726">
        <v>161.99</v>
      </c>
    </row>
    <row r="5727" spans="1:11" ht="16.5" x14ac:dyDescent="0.3">
      <c r="A5727" s="1">
        <v>42638</v>
      </c>
      <c r="B5727" s="5">
        <f>YEAR(Table1[[#This Row],[Order Date]])</f>
        <v>2016</v>
      </c>
      <c r="C5727" s="5">
        <f>MONTH(Table1[[#This Row],[Order Date]])</f>
        <v>9</v>
      </c>
      <c r="D5727" t="s">
        <v>884</v>
      </c>
      <c r="E5727" t="s">
        <v>27</v>
      </c>
      <c r="F5727" t="s">
        <v>39</v>
      </c>
      <c r="G5727" t="s">
        <v>40</v>
      </c>
      <c r="H5727" t="s">
        <v>1947</v>
      </c>
      <c r="I5727">
        <v>44.74</v>
      </c>
      <c r="J5727">
        <v>8</v>
      </c>
      <c r="K5727">
        <v>4.47</v>
      </c>
    </row>
    <row r="5728" spans="1:11" ht="16.5" x14ac:dyDescent="0.3">
      <c r="A5728" s="1">
        <v>42638</v>
      </c>
      <c r="B5728" s="5">
        <f>YEAR(Table1[[#This Row],[Order Date]])</f>
        <v>2016</v>
      </c>
      <c r="C5728" s="5">
        <f>MONTH(Table1[[#This Row],[Order Date]])</f>
        <v>9</v>
      </c>
      <c r="D5728" t="s">
        <v>884</v>
      </c>
      <c r="E5728" t="s">
        <v>27</v>
      </c>
      <c r="F5728" t="s">
        <v>11</v>
      </c>
      <c r="G5728" t="s">
        <v>24</v>
      </c>
      <c r="H5728" t="s">
        <v>2192</v>
      </c>
      <c r="I5728">
        <v>5.76</v>
      </c>
      <c r="J5728">
        <v>2</v>
      </c>
      <c r="K5728">
        <v>1.67</v>
      </c>
    </row>
    <row r="5729" spans="1:11" ht="16.5" x14ac:dyDescent="0.3">
      <c r="A5729" s="1">
        <v>42638</v>
      </c>
      <c r="B5729" s="5">
        <f>YEAR(Table1[[#This Row],[Order Date]])</f>
        <v>2016</v>
      </c>
      <c r="C5729" s="5">
        <f>MONTH(Table1[[#This Row],[Order Date]])</f>
        <v>9</v>
      </c>
      <c r="D5729" t="s">
        <v>884</v>
      </c>
      <c r="E5729" t="s">
        <v>27</v>
      </c>
      <c r="F5729" t="s">
        <v>34</v>
      </c>
      <c r="G5729" t="s">
        <v>35</v>
      </c>
      <c r="H5729" t="s">
        <v>1597</v>
      </c>
      <c r="I5729">
        <v>483.14</v>
      </c>
      <c r="J5729">
        <v>4</v>
      </c>
      <c r="K5729">
        <v>60.39</v>
      </c>
    </row>
    <row r="5730" spans="1:11" ht="16.5" x14ac:dyDescent="0.3">
      <c r="A5730" s="1">
        <v>42639</v>
      </c>
      <c r="B5730" s="5">
        <f>YEAR(Table1[[#This Row],[Order Date]])</f>
        <v>2016</v>
      </c>
      <c r="C5730" s="5">
        <f>MONTH(Table1[[#This Row],[Order Date]])</f>
        <v>9</v>
      </c>
      <c r="D5730" t="s">
        <v>182</v>
      </c>
      <c r="E5730" t="s">
        <v>15</v>
      </c>
      <c r="F5730" t="s">
        <v>34</v>
      </c>
      <c r="G5730" t="s">
        <v>35</v>
      </c>
      <c r="H5730" t="s">
        <v>106</v>
      </c>
      <c r="I5730">
        <v>747.56</v>
      </c>
      <c r="J5730">
        <v>3</v>
      </c>
      <c r="K5730">
        <v>-96.11</v>
      </c>
    </row>
    <row r="5731" spans="1:11" ht="16.5" x14ac:dyDescent="0.3">
      <c r="A5731" s="1">
        <v>42639</v>
      </c>
      <c r="B5731" s="5">
        <f>YEAR(Table1[[#This Row],[Order Date]])</f>
        <v>2016</v>
      </c>
      <c r="C5731" s="5">
        <f>MONTH(Table1[[#This Row],[Order Date]])</f>
        <v>9</v>
      </c>
      <c r="D5731" t="s">
        <v>182</v>
      </c>
      <c r="E5731" t="s">
        <v>15</v>
      </c>
      <c r="F5731" t="s">
        <v>11</v>
      </c>
      <c r="G5731" t="s">
        <v>63</v>
      </c>
      <c r="H5731" t="s">
        <v>64</v>
      </c>
      <c r="I5731">
        <v>8.93</v>
      </c>
      <c r="J5731">
        <v>2</v>
      </c>
      <c r="K5731">
        <v>3.35</v>
      </c>
    </row>
    <row r="5732" spans="1:11" ht="16.5" x14ac:dyDescent="0.3">
      <c r="A5732" s="1">
        <v>42639</v>
      </c>
      <c r="B5732" s="5">
        <f>YEAR(Table1[[#This Row],[Order Date]])</f>
        <v>2016</v>
      </c>
      <c r="C5732" s="5">
        <f>MONTH(Table1[[#This Row],[Order Date]])</f>
        <v>9</v>
      </c>
      <c r="D5732" t="s">
        <v>1771</v>
      </c>
      <c r="E5732" t="s">
        <v>27</v>
      </c>
      <c r="F5732" t="s">
        <v>34</v>
      </c>
      <c r="G5732" t="s">
        <v>74</v>
      </c>
      <c r="H5732" t="s">
        <v>644</v>
      </c>
      <c r="I5732">
        <v>424.96</v>
      </c>
      <c r="J5732">
        <v>5</v>
      </c>
      <c r="K5732">
        <v>20</v>
      </c>
    </row>
    <row r="5733" spans="1:11" ht="16.5" x14ac:dyDescent="0.3">
      <c r="A5733" s="1">
        <v>42639</v>
      </c>
      <c r="B5733" s="5">
        <f>YEAR(Table1[[#This Row],[Order Date]])</f>
        <v>2016</v>
      </c>
      <c r="C5733" s="5">
        <f>MONTH(Table1[[#This Row],[Order Date]])</f>
        <v>9</v>
      </c>
      <c r="D5733" t="s">
        <v>628</v>
      </c>
      <c r="E5733" t="s">
        <v>164</v>
      </c>
      <c r="F5733" t="s">
        <v>11</v>
      </c>
      <c r="G5733" t="s">
        <v>92</v>
      </c>
      <c r="H5733" t="s">
        <v>958</v>
      </c>
      <c r="I5733">
        <v>236.88</v>
      </c>
      <c r="J5733">
        <v>6</v>
      </c>
      <c r="K5733">
        <v>66.33</v>
      </c>
    </row>
    <row r="5734" spans="1:11" ht="16.5" x14ac:dyDescent="0.3">
      <c r="A5734" s="1">
        <v>42639</v>
      </c>
      <c r="B5734" s="5">
        <f>YEAR(Table1[[#This Row],[Order Date]])</f>
        <v>2016</v>
      </c>
      <c r="C5734" s="5">
        <f>MONTH(Table1[[#This Row],[Order Date]])</f>
        <v>9</v>
      </c>
      <c r="D5734" t="s">
        <v>628</v>
      </c>
      <c r="E5734" t="s">
        <v>164</v>
      </c>
      <c r="F5734" t="s">
        <v>11</v>
      </c>
      <c r="G5734" t="s">
        <v>12</v>
      </c>
      <c r="H5734" t="s">
        <v>2133</v>
      </c>
      <c r="I5734">
        <v>29.9</v>
      </c>
      <c r="J5734">
        <v>5</v>
      </c>
      <c r="K5734">
        <v>14.65</v>
      </c>
    </row>
    <row r="5735" spans="1:11" ht="16.5" x14ac:dyDescent="0.3">
      <c r="A5735" s="1">
        <v>42639</v>
      </c>
      <c r="B5735" s="5">
        <f>YEAR(Table1[[#This Row],[Order Date]])</f>
        <v>2016</v>
      </c>
      <c r="C5735" s="5">
        <f>MONTH(Table1[[#This Row],[Order Date]])</f>
        <v>9</v>
      </c>
      <c r="D5735" t="s">
        <v>628</v>
      </c>
      <c r="E5735" t="s">
        <v>164</v>
      </c>
      <c r="F5735" t="s">
        <v>39</v>
      </c>
      <c r="G5735" t="s">
        <v>52</v>
      </c>
      <c r="H5735" t="s">
        <v>2398</v>
      </c>
      <c r="I5735">
        <v>100</v>
      </c>
      <c r="J5735">
        <v>4</v>
      </c>
      <c r="K5735">
        <v>21</v>
      </c>
    </row>
    <row r="5736" spans="1:11" ht="16.5" x14ac:dyDescent="0.3">
      <c r="A5736" s="1">
        <v>42639</v>
      </c>
      <c r="B5736" s="5">
        <f>YEAR(Table1[[#This Row],[Order Date]])</f>
        <v>2016</v>
      </c>
      <c r="C5736" s="5">
        <f>MONTH(Table1[[#This Row],[Order Date]])</f>
        <v>9</v>
      </c>
      <c r="D5736" t="s">
        <v>1111</v>
      </c>
      <c r="E5736" t="s">
        <v>395</v>
      </c>
      <c r="F5736" t="s">
        <v>11</v>
      </c>
      <c r="G5736" t="s">
        <v>12</v>
      </c>
      <c r="H5736" t="s">
        <v>2458</v>
      </c>
      <c r="I5736">
        <v>9.99</v>
      </c>
      <c r="J5736">
        <v>1</v>
      </c>
      <c r="K5736">
        <v>4.5</v>
      </c>
    </row>
    <row r="5737" spans="1:11" ht="16.5" x14ac:dyDescent="0.3">
      <c r="A5737" s="1">
        <v>42639</v>
      </c>
      <c r="B5737" s="5">
        <f>YEAR(Table1[[#This Row],[Order Date]])</f>
        <v>2016</v>
      </c>
      <c r="C5737" s="5">
        <f>MONTH(Table1[[#This Row],[Order Date]])</f>
        <v>9</v>
      </c>
      <c r="D5737" t="s">
        <v>806</v>
      </c>
      <c r="E5737" t="s">
        <v>27</v>
      </c>
      <c r="F5737" t="s">
        <v>11</v>
      </c>
      <c r="G5737" t="s">
        <v>18</v>
      </c>
      <c r="H5737" t="s">
        <v>1847</v>
      </c>
      <c r="I5737">
        <v>51.45</v>
      </c>
      <c r="J5737">
        <v>3</v>
      </c>
      <c r="K5737">
        <v>13.89</v>
      </c>
    </row>
    <row r="5738" spans="1:11" ht="16.5" x14ac:dyDescent="0.3">
      <c r="A5738" s="1">
        <v>42639</v>
      </c>
      <c r="B5738" s="5">
        <f>YEAR(Table1[[#This Row],[Order Date]])</f>
        <v>2016</v>
      </c>
      <c r="C5738" s="5">
        <f>MONTH(Table1[[#This Row],[Order Date]])</f>
        <v>9</v>
      </c>
      <c r="D5738" t="s">
        <v>806</v>
      </c>
      <c r="E5738" t="s">
        <v>27</v>
      </c>
      <c r="F5738" t="s">
        <v>11</v>
      </c>
      <c r="G5738" t="s">
        <v>16</v>
      </c>
      <c r="H5738" t="s">
        <v>1098</v>
      </c>
      <c r="I5738">
        <v>7.83</v>
      </c>
      <c r="J5738">
        <v>3</v>
      </c>
      <c r="K5738">
        <v>3.6</v>
      </c>
    </row>
    <row r="5739" spans="1:11" ht="16.5" x14ac:dyDescent="0.3">
      <c r="A5739" s="1">
        <v>42639</v>
      </c>
      <c r="B5739" s="5">
        <f>YEAR(Table1[[#This Row],[Order Date]])</f>
        <v>2016</v>
      </c>
      <c r="C5739" s="5">
        <f>MONTH(Table1[[#This Row],[Order Date]])</f>
        <v>9</v>
      </c>
      <c r="D5739" t="s">
        <v>806</v>
      </c>
      <c r="E5739" t="s">
        <v>27</v>
      </c>
      <c r="F5739" t="s">
        <v>11</v>
      </c>
      <c r="G5739" t="s">
        <v>24</v>
      </c>
      <c r="H5739" t="s">
        <v>1206</v>
      </c>
      <c r="I5739">
        <v>35.4</v>
      </c>
      <c r="J5739">
        <v>5</v>
      </c>
      <c r="K5739">
        <v>13.45</v>
      </c>
    </row>
    <row r="5740" spans="1:11" ht="16.5" x14ac:dyDescent="0.3">
      <c r="A5740" s="1">
        <v>42639</v>
      </c>
      <c r="B5740" s="5">
        <f>YEAR(Table1[[#This Row],[Order Date]])</f>
        <v>2016</v>
      </c>
      <c r="C5740" s="5">
        <f>MONTH(Table1[[#This Row],[Order Date]])</f>
        <v>9</v>
      </c>
      <c r="D5740" t="s">
        <v>806</v>
      </c>
      <c r="E5740" t="s">
        <v>27</v>
      </c>
      <c r="F5740" t="s">
        <v>11</v>
      </c>
      <c r="G5740" t="s">
        <v>12</v>
      </c>
      <c r="H5740" t="s">
        <v>1105</v>
      </c>
      <c r="I5740">
        <v>29.9</v>
      </c>
      <c r="J5740">
        <v>5</v>
      </c>
      <c r="K5740">
        <v>13.46</v>
      </c>
    </row>
    <row r="5741" spans="1:11" ht="16.5" x14ac:dyDescent="0.3">
      <c r="A5741" s="1">
        <v>42639</v>
      </c>
      <c r="B5741" s="5">
        <f>YEAR(Table1[[#This Row],[Order Date]])</f>
        <v>2016</v>
      </c>
      <c r="C5741" s="5">
        <f>MONTH(Table1[[#This Row],[Order Date]])</f>
        <v>9</v>
      </c>
      <c r="D5741" t="s">
        <v>1163</v>
      </c>
      <c r="E5741" t="s">
        <v>27</v>
      </c>
      <c r="F5741" t="s">
        <v>11</v>
      </c>
      <c r="G5741" t="s">
        <v>12</v>
      </c>
      <c r="H5741" t="s">
        <v>2605</v>
      </c>
      <c r="I5741">
        <v>12.96</v>
      </c>
      <c r="J5741">
        <v>2</v>
      </c>
      <c r="K5741">
        <v>6.22</v>
      </c>
    </row>
    <row r="5742" spans="1:11" ht="16.5" x14ac:dyDescent="0.3">
      <c r="A5742" s="1">
        <v>42639</v>
      </c>
      <c r="B5742" s="5">
        <f>YEAR(Table1[[#This Row],[Order Date]])</f>
        <v>2016</v>
      </c>
      <c r="C5742" s="5">
        <f>MONTH(Table1[[#This Row],[Order Date]])</f>
        <v>9</v>
      </c>
      <c r="D5742" t="s">
        <v>1443</v>
      </c>
      <c r="E5742" t="s">
        <v>123</v>
      </c>
      <c r="F5742" t="s">
        <v>39</v>
      </c>
      <c r="G5742" t="s">
        <v>52</v>
      </c>
      <c r="H5742" t="s">
        <v>2331</v>
      </c>
      <c r="I5742">
        <v>431.98</v>
      </c>
      <c r="J5742">
        <v>3</v>
      </c>
      <c r="K5742">
        <v>-75.599999999999994</v>
      </c>
    </row>
    <row r="5743" spans="1:11" ht="16.5" x14ac:dyDescent="0.3">
      <c r="A5743" s="1">
        <v>42639</v>
      </c>
      <c r="B5743" s="5">
        <f>YEAR(Table1[[#This Row],[Order Date]])</f>
        <v>2016</v>
      </c>
      <c r="C5743" s="5">
        <f>MONTH(Table1[[#This Row],[Order Date]])</f>
        <v>9</v>
      </c>
      <c r="D5743" t="s">
        <v>233</v>
      </c>
      <c r="E5743" t="s">
        <v>10</v>
      </c>
      <c r="F5743" t="s">
        <v>11</v>
      </c>
      <c r="G5743" t="s">
        <v>20</v>
      </c>
      <c r="H5743" t="s">
        <v>2061</v>
      </c>
      <c r="I5743">
        <v>15.62</v>
      </c>
      <c r="J5743">
        <v>2</v>
      </c>
      <c r="K5743">
        <v>-25</v>
      </c>
    </row>
    <row r="5744" spans="1:11" ht="16.5" x14ac:dyDescent="0.3">
      <c r="A5744" s="1">
        <v>42639</v>
      </c>
      <c r="B5744" s="5">
        <f>YEAR(Table1[[#This Row],[Order Date]])</f>
        <v>2016</v>
      </c>
      <c r="C5744" s="5">
        <f>MONTH(Table1[[#This Row],[Order Date]])</f>
        <v>9</v>
      </c>
      <c r="D5744" t="s">
        <v>1230</v>
      </c>
      <c r="E5744" t="s">
        <v>10</v>
      </c>
      <c r="F5744" t="s">
        <v>11</v>
      </c>
      <c r="G5744" t="s">
        <v>92</v>
      </c>
      <c r="H5744" t="s">
        <v>2606</v>
      </c>
      <c r="I5744">
        <v>93.03</v>
      </c>
      <c r="J5744">
        <v>2</v>
      </c>
      <c r="K5744">
        <v>-251.19</v>
      </c>
    </row>
    <row r="5745" spans="1:11" ht="16.5" x14ac:dyDescent="0.3">
      <c r="A5745" s="1">
        <v>42639</v>
      </c>
      <c r="B5745" s="5">
        <f>YEAR(Table1[[#This Row],[Order Date]])</f>
        <v>2016</v>
      </c>
      <c r="C5745" s="5">
        <f>MONTH(Table1[[#This Row],[Order Date]])</f>
        <v>9</v>
      </c>
      <c r="D5745" t="s">
        <v>1230</v>
      </c>
      <c r="E5745" t="s">
        <v>10</v>
      </c>
      <c r="F5745" t="s">
        <v>34</v>
      </c>
      <c r="G5745" t="s">
        <v>35</v>
      </c>
      <c r="H5745" t="s">
        <v>1805</v>
      </c>
      <c r="I5745">
        <v>454.97</v>
      </c>
      <c r="J5745">
        <v>5</v>
      </c>
      <c r="K5745">
        <v>-136.49</v>
      </c>
    </row>
    <row r="5746" spans="1:11" ht="16.5" x14ac:dyDescent="0.3">
      <c r="A5746" s="1">
        <v>42639</v>
      </c>
      <c r="B5746" s="5">
        <f>YEAR(Table1[[#This Row],[Order Date]])</f>
        <v>2016</v>
      </c>
      <c r="C5746" s="5">
        <f>MONTH(Table1[[#This Row],[Order Date]])</f>
        <v>9</v>
      </c>
      <c r="D5746" t="s">
        <v>2380</v>
      </c>
      <c r="E5746" t="s">
        <v>10</v>
      </c>
      <c r="F5746" t="s">
        <v>11</v>
      </c>
      <c r="G5746" t="s">
        <v>20</v>
      </c>
      <c r="H5746" t="s">
        <v>1533</v>
      </c>
      <c r="I5746">
        <v>6.82</v>
      </c>
      <c r="J5746">
        <v>2</v>
      </c>
      <c r="K5746">
        <v>-11.59</v>
      </c>
    </row>
    <row r="5747" spans="1:11" ht="16.5" x14ac:dyDescent="0.3">
      <c r="A5747" s="1">
        <v>42640</v>
      </c>
      <c r="B5747" s="5">
        <f>YEAR(Table1[[#This Row],[Order Date]])</f>
        <v>2016</v>
      </c>
      <c r="C5747" s="5">
        <f>MONTH(Table1[[#This Row],[Order Date]])</f>
        <v>9</v>
      </c>
      <c r="D5747" t="s">
        <v>992</v>
      </c>
      <c r="E5747" t="s">
        <v>10</v>
      </c>
      <c r="F5747" t="s">
        <v>34</v>
      </c>
      <c r="G5747" t="s">
        <v>74</v>
      </c>
      <c r="H5747" t="s">
        <v>2198</v>
      </c>
      <c r="I5747">
        <v>956.66</v>
      </c>
      <c r="J5747">
        <v>7</v>
      </c>
      <c r="K5747">
        <v>-225.1</v>
      </c>
    </row>
    <row r="5748" spans="1:11" ht="16.5" x14ac:dyDescent="0.3">
      <c r="A5748" s="1">
        <v>42640</v>
      </c>
      <c r="B5748" s="5">
        <f>YEAR(Table1[[#This Row],[Order Date]])</f>
        <v>2016</v>
      </c>
      <c r="C5748" s="5">
        <f>MONTH(Table1[[#This Row],[Order Date]])</f>
        <v>9</v>
      </c>
      <c r="D5748" t="s">
        <v>923</v>
      </c>
      <c r="E5748" t="s">
        <v>78</v>
      </c>
      <c r="F5748" t="s">
        <v>11</v>
      </c>
      <c r="G5748" t="s">
        <v>20</v>
      </c>
      <c r="H5748" t="s">
        <v>522</v>
      </c>
      <c r="I5748">
        <v>2.91</v>
      </c>
      <c r="J5748">
        <v>3</v>
      </c>
      <c r="K5748">
        <v>-2.0299999999999998</v>
      </c>
    </row>
    <row r="5749" spans="1:11" ht="16.5" x14ac:dyDescent="0.3">
      <c r="A5749" s="1">
        <v>42640</v>
      </c>
      <c r="B5749" s="5">
        <f>YEAR(Table1[[#This Row],[Order Date]])</f>
        <v>2016</v>
      </c>
      <c r="C5749" s="5">
        <f>MONTH(Table1[[#This Row],[Order Date]])</f>
        <v>9</v>
      </c>
      <c r="D5749" t="s">
        <v>2126</v>
      </c>
      <c r="E5749" t="s">
        <v>164</v>
      </c>
      <c r="F5749" t="s">
        <v>39</v>
      </c>
      <c r="G5749" t="s">
        <v>40</v>
      </c>
      <c r="H5749" t="s">
        <v>1695</v>
      </c>
      <c r="I5749">
        <v>1001.58</v>
      </c>
      <c r="J5749">
        <v>2</v>
      </c>
      <c r="K5749">
        <v>125.2</v>
      </c>
    </row>
    <row r="5750" spans="1:11" ht="16.5" x14ac:dyDescent="0.3">
      <c r="A5750" s="1">
        <v>42640</v>
      </c>
      <c r="B5750" s="5">
        <f>YEAR(Table1[[#This Row],[Order Date]])</f>
        <v>2016</v>
      </c>
      <c r="C5750" s="5">
        <f>MONTH(Table1[[#This Row],[Order Date]])</f>
        <v>9</v>
      </c>
      <c r="D5750" t="s">
        <v>742</v>
      </c>
      <c r="E5750" t="s">
        <v>30</v>
      </c>
      <c r="F5750" t="s">
        <v>11</v>
      </c>
      <c r="G5750" t="s">
        <v>12</v>
      </c>
      <c r="H5750" t="s">
        <v>987</v>
      </c>
      <c r="I5750">
        <v>17.940000000000001</v>
      </c>
      <c r="J5750">
        <v>3</v>
      </c>
      <c r="K5750">
        <v>8.7899999999999991</v>
      </c>
    </row>
    <row r="5751" spans="1:11" ht="16.5" x14ac:dyDescent="0.3">
      <c r="A5751" s="1">
        <v>42640</v>
      </c>
      <c r="B5751" s="5">
        <f>YEAR(Table1[[#This Row],[Order Date]])</f>
        <v>2016</v>
      </c>
      <c r="C5751" s="5">
        <f>MONTH(Table1[[#This Row],[Order Date]])</f>
        <v>9</v>
      </c>
      <c r="D5751" t="s">
        <v>742</v>
      </c>
      <c r="E5751" t="s">
        <v>30</v>
      </c>
      <c r="F5751" t="s">
        <v>11</v>
      </c>
      <c r="G5751" t="s">
        <v>24</v>
      </c>
      <c r="H5751" t="s">
        <v>353</v>
      </c>
      <c r="I5751">
        <v>13.89</v>
      </c>
      <c r="J5751">
        <v>3</v>
      </c>
      <c r="K5751">
        <v>4.58</v>
      </c>
    </row>
    <row r="5752" spans="1:11" ht="16.5" x14ac:dyDescent="0.3">
      <c r="A5752" s="1">
        <v>42641</v>
      </c>
      <c r="B5752" s="5">
        <f>YEAR(Table1[[#This Row],[Order Date]])</f>
        <v>2016</v>
      </c>
      <c r="C5752" s="5">
        <f>MONTH(Table1[[#This Row],[Order Date]])</f>
        <v>9</v>
      </c>
      <c r="D5752" t="s">
        <v>119</v>
      </c>
      <c r="E5752" t="s">
        <v>15</v>
      </c>
      <c r="F5752" t="s">
        <v>11</v>
      </c>
      <c r="G5752" t="s">
        <v>12</v>
      </c>
      <c r="H5752" t="s">
        <v>1324</v>
      </c>
      <c r="I5752">
        <v>99.14</v>
      </c>
      <c r="J5752">
        <v>4</v>
      </c>
      <c r="K5752">
        <v>30.98</v>
      </c>
    </row>
    <row r="5753" spans="1:11" ht="16.5" x14ac:dyDescent="0.3">
      <c r="A5753" s="1">
        <v>42642</v>
      </c>
      <c r="B5753" s="5">
        <f>YEAR(Table1[[#This Row],[Order Date]])</f>
        <v>2016</v>
      </c>
      <c r="C5753" s="5">
        <f>MONTH(Table1[[#This Row],[Order Date]])</f>
        <v>9</v>
      </c>
      <c r="D5753" t="s">
        <v>2042</v>
      </c>
      <c r="E5753" t="s">
        <v>23</v>
      </c>
      <c r="F5753" t="s">
        <v>11</v>
      </c>
      <c r="G5753" t="s">
        <v>16</v>
      </c>
      <c r="H5753" t="s">
        <v>188</v>
      </c>
      <c r="I5753">
        <v>15.94</v>
      </c>
      <c r="J5753">
        <v>4</v>
      </c>
      <c r="K5753">
        <v>5.18</v>
      </c>
    </row>
    <row r="5754" spans="1:11" ht="16.5" x14ac:dyDescent="0.3">
      <c r="A5754" s="1">
        <v>42642</v>
      </c>
      <c r="B5754" s="5">
        <f>YEAR(Table1[[#This Row],[Order Date]])</f>
        <v>2016</v>
      </c>
      <c r="C5754" s="5">
        <f>MONTH(Table1[[#This Row],[Order Date]])</f>
        <v>9</v>
      </c>
      <c r="D5754" t="s">
        <v>1793</v>
      </c>
      <c r="E5754" t="s">
        <v>129</v>
      </c>
      <c r="F5754" t="s">
        <v>11</v>
      </c>
      <c r="G5754" t="s">
        <v>24</v>
      </c>
      <c r="H5754" t="s">
        <v>2607</v>
      </c>
      <c r="I5754">
        <v>40.880000000000003</v>
      </c>
      <c r="J5754">
        <v>7</v>
      </c>
      <c r="K5754">
        <v>10.63</v>
      </c>
    </row>
    <row r="5755" spans="1:11" ht="16.5" x14ac:dyDescent="0.3">
      <c r="A5755" s="1">
        <v>42642</v>
      </c>
      <c r="B5755" s="5">
        <f>YEAR(Table1[[#This Row],[Order Date]])</f>
        <v>2016</v>
      </c>
      <c r="C5755" s="5">
        <f>MONTH(Table1[[#This Row],[Order Date]])</f>
        <v>9</v>
      </c>
      <c r="D5755" t="s">
        <v>820</v>
      </c>
      <c r="E5755" t="s">
        <v>27</v>
      </c>
      <c r="F5755" t="s">
        <v>11</v>
      </c>
      <c r="G5755" t="s">
        <v>12</v>
      </c>
      <c r="H5755" t="s">
        <v>306</v>
      </c>
      <c r="I5755">
        <v>18.97</v>
      </c>
      <c r="J5755">
        <v>1</v>
      </c>
      <c r="K5755">
        <v>9.11</v>
      </c>
    </row>
    <row r="5756" spans="1:11" ht="16.5" x14ac:dyDescent="0.3">
      <c r="A5756" s="1">
        <v>42642</v>
      </c>
      <c r="B5756" s="5">
        <f>YEAR(Table1[[#This Row],[Order Date]])</f>
        <v>2016</v>
      </c>
      <c r="C5756" s="5">
        <f>MONTH(Table1[[#This Row],[Order Date]])</f>
        <v>9</v>
      </c>
      <c r="D5756" t="s">
        <v>1652</v>
      </c>
      <c r="E5756" t="s">
        <v>488</v>
      </c>
      <c r="F5756" t="s">
        <v>39</v>
      </c>
      <c r="G5756" t="s">
        <v>52</v>
      </c>
      <c r="H5756" t="s">
        <v>2428</v>
      </c>
      <c r="I5756">
        <v>209.97</v>
      </c>
      <c r="J5756">
        <v>3</v>
      </c>
      <c r="K5756">
        <v>71.39</v>
      </c>
    </row>
    <row r="5757" spans="1:11" ht="16.5" x14ac:dyDescent="0.3">
      <c r="A5757" s="1">
        <v>42642</v>
      </c>
      <c r="B5757" s="5">
        <f>YEAR(Table1[[#This Row],[Order Date]])</f>
        <v>2016</v>
      </c>
      <c r="C5757" s="5">
        <f>MONTH(Table1[[#This Row],[Order Date]])</f>
        <v>9</v>
      </c>
      <c r="D5757" t="s">
        <v>1652</v>
      </c>
      <c r="E5757" t="s">
        <v>488</v>
      </c>
      <c r="F5757" t="s">
        <v>11</v>
      </c>
      <c r="G5757" t="s">
        <v>20</v>
      </c>
      <c r="H5757" t="s">
        <v>1123</v>
      </c>
      <c r="I5757">
        <v>62.94</v>
      </c>
      <c r="J5757">
        <v>3</v>
      </c>
      <c r="K5757">
        <v>30.21</v>
      </c>
    </row>
    <row r="5758" spans="1:11" ht="16.5" x14ac:dyDescent="0.3">
      <c r="A5758" s="1">
        <v>42642</v>
      </c>
      <c r="B5758" s="5">
        <f>YEAR(Table1[[#This Row],[Order Date]])</f>
        <v>2016</v>
      </c>
      <c r="C5758" s="5">
        <f>MONTH(Table1[[#This Row],[Order Date]])</f>
        <v>9</v>
      </c>
      <c r="D5758" t="s">
        <v>1652</v>
      </c>
      <c r="E5758" t="s">
        <v>488</v>
      </c>
      <c r="F5758" t="s">
        <v>11</v>
      </c>
      <c r="G5758" t="s">
        <v>24</v>
      </c>
      <c r="H5758" t="s">
        <v>1915</v>
      </c>
      <c r="I5758">
        <v>25.92</v>
      </c>
      <c r="J5758">
        <v>9</v>
      </c>
      <c r="K5758">
        <v>7.78</v>
      </c>
    </row>
    <row r="5759" spans="1:11" ht="16.5" x14ac:dyDescent="0.3">
      <c r="A5759" s="1">
        <v>42642</v>
      </c>
      <c r="B5759" s="5">
        <f>YEAR(Table1[[#This Row],[Order Date]])</f>
        <v>2016</v>
      </c>
      <c r="C5759" s="5">
        <f>MONTH(Table1[[#This Row],[Order Date]])</f>
        <v>9</v>
      </c>
      <c r="D5759" t="s">
        <v>1705</v>
      </c>
      <c r="E5759" t="s">
        <v>27</v>
      </c>
      <c r="F5759" t="s">
        <v>11</v>
      </c>
      <c r="G5759" t="s">
        <v>20</v>
      </c>
      <c r="H5759" t="s">
        <v>1377</v>
      </c>
      <c r="I5759">
        <v>27.24</v>
      </c>
      <c r="J5759">
        <v>5</v>
      </c>
      <c r="K5759">
        <v>9.5299999999999994</v>
      </c>
    </row>
    <row r="5760" spans="1:11" ht="16.5" x14ac:dyDescent="0.3">
      <c r="A5760" s="1">
        <v>42642</v>
      </c>
      <c r="B5760" s="5">
        <f>YEAR(Table1[[#This Row],[Order Date]])</f>
        <v>2016</v>
      </c>
      <c r="C5760" s="5">
        <f>MONTH(Table1[[#This Row],[Order Date]])</f>
        <v>9</v>
      </c>
      <c r="D5760" t="s">
        <v>1414</v>
      </c>
      <c r="E5760" t="s">
        <v>95</v>
      </c>
      <c r="F5760" t="s">
        <v>11</v>
      </c>
      <c r="G5760" t="s">
        <v>24</v>
      </c>
      <c r="H5760" t="s">
        <v>103</v>
      </c>
      <c r="I5760">
        <v>10.5</v>
      </c>
      <c r="J5760">
        <v>4</v>
      </c>
      <c r="K5760">
        <v>1.18</v>
      </c>
    </row>
    <row r="5761" spans="1:11" ht="16.5" x14ac:dyDescent="0.3">
      <c r="A5761" s="1">
        <v>42642</v>
      </c>
      <c r="B5761" s="5">
        <f>YEAR(Table1[[#This Row],[Order Date]])</f>
        <v>2016</v>
      </c>
      <c r="C5761" s="5">
        <f>MONTH(Table1[[#This Row],[Order Date]])</f>
        <v>9</v>
      </c>
      <c r="D5761" t="s">
        <v>1417</v>
      </c>
      <c r="E5761" t="s">
        <v>91</v>
      </c>
      <c r="F5761" t="s">
        <v>39</v>
      </c>
      <c r="G5761" t="s">
        <v>40</v>
      </c>
      <c r="H5761" t="s">
        <v>648</v>
      </c>
      <c r="I5761">
        <v>859.2</v>
      </c>
      <c r="J5761">
        <v>3</v>
      </c>
      <c r="K5761">
        <v>75.180000000000007</v>
      </c>
    </row>
    <row r="5762" spans="1:11" ht="16.5" x14ac:dyDescent="0.3">
      <c r="A5762" s="1">
        <v>42642</v>
      </c>
      <c r="B5762" s="5">
        <f>YEAR(Table1[[#This Row],[Order Date]])</f>
        <v>2016</v>
      </c>
      <c r="C5762" s="5">
        <f>MONTH(Table1[[#This Row],[Order Date]])</f>
        <v>9</v>
      </c>
      <c r="D5762" t="s">
        <v>1616</v>
      </c>
      <c r="E5762" t="s">
        <v>27</v>
      </c>
      <c r="F5762" t="s">
        <v>39</v>
      </c>
      <c r="G5762" t="s">
        <v>52</v>
      </c>
      <c r="H5762" t="s">
        <v>518</v>
      </c>
      <c r="I5762">
        <v>36.24</v>
      </c>
      <c r="J5762">
        <v>1</v>
      </c>
      <c r="K5762">
        <v>15.22</v>
      </c>
    </row>
    <row r="5763" spans="1:11" ht="16.5" x14ac:dyDescent="0.3">
      <c r="A5763" s="1">
        <v>42643</v>
      </c>
      <c r="B5763" s="5">
        <f>YEAR(Table1[[#This Row],[Order Date]])</f>
        <v>2016</v>
      </c>
      <c r="C5763" s="5">
        <f>MONTH(Table1[[#This Row],[Order Date]])</f>
        <v>9</v>
      </c>
      <c r="D5763" t="s">
        <v>1916</v>
      </c>
      <c r="E5763" t="s">
        <v>15</v>
      </c>
      <c r="F5763" t="s">
        <v>11</v>
      </c>
      <c r="G5763" t="s">
        <v>20</v>
      </c>
      <c r="H5763" t="s">
        <v>150</v>
      </c>
      <c r="I5763">
        <v>1.96</v>
      </c>
      <c r="J5763">
        <v>2</v>
      </c>
      <c r="K5763">
        <v>-3.24</v>
      </c>
    </row>
    <row r="5764" spans="1:11" ht="16.5" x14ac:dyDescent="0.3">
      <c r="A5764" s="1">
        <v>42643</v>
      </c>
      <c r="B5764" s="5">
        <f>YEAR(Table1[[#This Row],[Order Date]])</f>
        <v>2016</v>
      </c>
      <c r="C5764" s="5">
        <f>MONTH(Table1[[#This Row],[Order Date]])</f>
        <v>9</v>
      </c>
      <c r="D5764" t="s">
        <v>646</v>
      </c>
      <c r="E5764" t="s">
        <v>149</v>
      </c>
      <c r="F5764" t="s">
        <v>34</v>
      </c>
      <c r="G5764" t="s">
        <v>74</v>
      </c>
      <c r="H5764" t="s">
        <v>75</v>
      </c>
      <c r="I5764">
        <v>523.91999999999996</v>
      </c>
      <c r="J5764">
        <v>5</v>
      </c>
      <c r="K5764">
        <v>-26.2</v>
      </c>
    </row>
    <row r="5765" spans="1:11" ht="16.5" x14ac:dyDescent="0.3">
      <c r="A5765" s="1">
        <v>42644</v>
      </c>
      <c r="B5765" s="5">
        <f>YEAR(Table1[[#This Row],[Order Date]])</f>
        <v>2016</v>
      </c>
      <c r="C5765" s="5">
        <f>MONTH(Table1[[#This Row],[Order Date]])</f>
        <v>10</v>
      </c>
      <c r="D5765" t="s">
        <v>895</v>
      </c>
      <c r="E5765" t="s">
        <v>27</v>
      </c>
      <c r="F5765" t="s">
        <v>34</v>
      </c>
      <c r="G5765" t="s">
        <v>35</v>
      </c>
      <c r="H5765" t="s">
        <v>187</v>
      </c>
      <c r="I5765">
        <v>194.85</v>
      </c>
      <c r="J5765">
        <v>4</v>
      </c>
      <c r="K5765">
        <v>12.18</v>
      </c>
    </row>
    <row r="5766" spans="1:11" ht="16.5" x14ac:dyDescent="0.3">
      <c r="A5766" s="1">
        <v>42644</v>
      </c>
      <c r="B5766" s="5">
        <f>YEAR(Table1[[#This Row],[Order Date]])</f>
        <v>2016</v>
      </c>
      <c r="C5766" s="5">
        <f>MONTH(Table1[[#This Row],[Order Date]])</f>
        <v>10</v>
      </c>
      <c r="D5766" t="s">
        <v>1271</v>
      </c>
      <c r="E5766" t="s">
        <v>129</v>
      </c>
      <c r="F5766" t="s">
        <v>39</v>
      </c>
      <c r="G5766" t="s">
        <v>40</v>
      </c>
      <c r="H5766" t="s">
        <v>832</v>
      </c>
      <c r="I5766">
        <v>69.900000000000006</v>
      </c>
      <c r="J5766">
        <v>2</v>
      </c>
      <c r="K5766">
        <v>18.87</v>
      </c>
    </row>
    <row r="5767" spans="1:11" ht="16.5" x14ac:dyDescent="0.3">
      <c r="A5767" s="1">
        <v>42644</v>
      </c>
      <c r="B5767" s="5">
        <f>YEAR(Table1[[#This Row],[Order Date]])</f>
        <v>2016</v>
      </c>
      <c r="C5767" s="5">
        <f>MONTH(Table1[[#This Row],[Order Date]])</f>
        <v>10</v>
      </c>
      <c r="D5767" t="s">
        <v>1271</v>
      </c>
      <c r="E5767" t="s">
        <v>129</v>
      </c>
      <c r="F5767" t="s">
        <v>34</v>
      </c>
      <c r="G5767" t="s">
        <v>47</v>
      </c>
      <c r="H5767" t="s">
        <v>975</v>
      </c>
      <c r="I5767">
        <v>41.85</v>
      </c>
      <c r="J5767">
        <v>5</v>
      </c>
      <c r="K5767">
        <v>10.88</v>
      </c>
    </row>
    <row r="5768" spans="1:11" ht="16.5" x14ac:dyDescent="0.3">
      <c r="A5768" s="1">
        <v>42644</v>
      </c>
      <c r="B5768" s="5">
        <f>YEAR(Table1[[#This Row],[Order Date]])</f>
        <v>2016</v>
      </c>
      <c r="C5768" s="5">
        <f>MONTH(Table1[[#This Row],[Order Date]])</f>
        <v>10</v>
      </c>
      <c r="D5768" t="s">
        <v>646</v>
      </c>
      <c r="E5768" t="s">
        <v>149</v>
      </c>
      <c r="F5768" t="s">
        <v>34</v>
      </c>
      <c r="G5768" t="s">
        <v>145</v>
      </c>
      <c r="H5768" t="s">
        <v>783</v>
      </c>
      <c r="I5768">
        <v>330.59</v>
      </c>
      <c r="J5768">
        <v>1</v>
      </c>
      <c r="K5768">
        <v>-115.71</v>
      </c>
    </row>
    <row r="5769" spans="1:11" ht="16.5" x14ac:dyDescent="0.3">
      <c r="A5769" s="1">
        <v>42644</v>
      </c>
      <c r="B5769" s="5">
        <f>YEAR(Table1[[#This Row],[Order Date]])</f>
        <v>2016</v>
      </c>
      <c r="C5769" s="5">
        <f>MONTH(Table1[[#This Row],[Order Date]])</f>
        <v>10</v>
      </c>
      <c r="D5769" t="s">
        <v>1467</v>
      </c>
      <c r="E5769" t="s">
        <v>10</v>
      </c>
      <c r="F5769" t="s">
        <v>39</v>
      </c>
      <c r="G5769" t="s">
        <v>52</v>
      </c>
      <c r="H5769" t="s">
        <v>1615</v>
      </c>
      <c r="I5769">
        <v>79.510000000000005</v>
      </c>
      <c r="J5769">
        <v>3</v>
      </c>
      <c r="K5769">
        <v>20.87</v>
      </c>
    </row>
    <row r="5770" spans="1:11" ht="16.5" x14ac:dyDescent="0.3">
      <c r="A5770" s="1">
        <v>42644</v>
      </c>
      <c r="B5770" s="5">
        <f>YEAR(Table1[[#This Row],[Order Date]])</f>
        <v>2016</v>
      </c>
      <c r="C5770" s="5">
        <f>MONTH(Table1[[#This Row],[Order Date]])</f>
        <v>10</v>
      </c>
      <c r="D5770" t="s">
        <v>1467</v>
      </c>
      <c r="E5770" t="s">
        <v>10</v>
      </c>
      <c r="F5770" t="s">
        <v>11</v>
      </c>
      <c r="G5770" t="s">
        <v>12</v>
      </c>
      <c r="H5770" t="s">
        <v>625</v>
      </c>
      <c r="I5770">
        <v>28.35</v>
      </c>
      <c r="J5770">
        <v>1</v>
      </c>
      <c r="K5770">
        <v>9.57</v>
      </c>
    </row>
    <row r="5771" spans="1:11" ht="16.5" x14ac:dyDescent="0.3">
      <c r="A5771" s="1">
        <v>42644</v>
      </c>
      <c r="B5771" s="5">
        <f>YEAR(Table1[[#This Row],[Order Date]])</f>
        <v>2016</v>
      </c>
      <c r="C5771" s="5">
        <f>MONTH(Table1[[#This Row],[Order Date]])</f>
        <v>10</v>
      </c>
      <c r="D5771" t="s">
        <v>938</v>
      </c>
      <c r="E5771" t="s">
        <v>123</v>
      </c>
      <c r="F5771" t="s">
        <v>11</v>
      </c>
      <c r="G5771" t="s">
        <v>20</v>
      </c>
      <c r="H5771" t="s">
        <v>451</v>
      </c>
      <c r="I5771">
        <v>5.39</v>
      </c>
      <c r="J5771">
        <v>4</v>
      </c>
      <c r="K5771">
        <v>-4.49</v>
      </c>
    </row>
    <row r="5772" spans="1:11" ht="16.5" x14ac:dyDescent="0.3">
      <c r="A5772" s="1">
        <v>42644</v>
      </c>
      <c r="B5772" s="5">
        <f>YEAR(Table1[[#This Row],[Order Date]])</f>
        <v>2016</v>
      </c>
      <c r="C5772" s="5">
        <f>MONTH(Table1[[#This Row],[Order Date]])</f>
        <v>10</v>
      </c>
      <c r="D5772" t="s">
        <v>938</v>
      </c>
      <c r="E5772" t="s">
        <v>123</v>
      </c>
      <c r="F5772" t="s">
        <v>11</v>
      </c>
      <c r="G5772" t="s">
        <v>24</v>
      </c>
      <c r="H5772" t="s">
        <v>207</v>
      </c>
      <c r="I5772">
        <v>30.98</v>
      </c>
      <c r="J5772">
        <v>8</v>
      </c>
      <c r="K5772">
        <v>5.03</v>
      </c>
    </row>
    <row r="5773" spans="1:11" ht="16.5" x14ac:dyDescent="0.3">
      <c r="A5773" s="1">
        <v>42645</v>
      </c>
      <c r="B5773" s="5">
        <f>YEAR(Table1[[#This Row],[Order Date]])</f>
        <v>2016</v>
      </c>
      <c r="C5773" s="5">
        <f>MONTH(Table1[[#This Row],[Order Date]])</f>
        <v>10</v>
      </c>
      <c r="D5773" t="s">
        <v>2190</v>
      </c>
      <c r="E5773" t="s">
        <v>149</v>
      </c>
      <c r="F5773" t="s">
        <v>11</v>
      </c>
      <c r="G5773" t="s">
        <v>92</v>
      </c>
      <c r="H5773" t="s">
        <v>1274</v>
      </c>
      <c r="I5773">
        <v>61.44</v>
      </c>
      <c r="J5773">
        <v>3</v>
      </c>
      <c r="K5773">
        <v>16.59</v>
      </c>
    </row>
    <row r="5774" spans="1:11" ht="16.5" x14ac:dyDescent="0.3">
      <c r="A5774" s="1">
        <v>42645</v>
      </c>
      <c r="B5774" s="5">
        <f>YEAR(Table1[[#This Row],[Order Date]])</f>
        <v>2016</v>
      </c>
      <c r="C5774" s="5">
        <f>MONTH(Table1[[#This Row],[Order Date]])</f>
        <v>10</v>
      </c>
      <c r="D5774" t="s">
        <v>2540</v>
      </c>
      <c r="E5774" t="s">
        <v>95</v>
      </c>
      <c r="F5774" t="s">
        <v>11</v>
      </c>
      <c r="G5774" t="s">
        <v>20</v>
      </c>
      <c r="H5774" t="s">
        <v>1281</v>
      </c>
      <c r="I5774">
        <v>54.79</v>
      </c>
      <c r="J5774">
        <v>6</v>
      </c>
      <c r="K5774">
        <v>-40.18</v>
      </c>
    </row>
    <row r="5775" spans="1:11" ht="16.5" x14ac:dyDescent="0.3">
      <c r="A5775" s="1">
        <v>42645</v>
      </c>
      <c r="B5775" s="5">
        <f>YEAR(Table1[[#This Row],[Order Date]])</f>
        <v>2016</v>
      </c>
      <c r="C5775" s="5">
        <f>MONTH(Table1[[#This Row],[Order Date]])</f>
        <v>10</v>
      </c>
      <c r="D5775" t="s">
        <v>1576</v>
      </c>
      <c r="E5775" t="s">
        <v>129</v>
      </c>
      <c r="F5775" t="s">
        <v>11</v>
      </c>
      <c r="G5775" t="s">
        <v>18</v>
      </c>
      <c r="H5775" t="s">
        <v>179</v>
      </c>
      <c r="I5775">
        <v>32.479999999999997</v>
      </c>
      <c r="J5775">
        <v>2</v>
      </c>
      <c r="K5775">
        <v>4.87</v>
      </c>
    </row>
    <row r="5776" spans="1:11" ht="16.5" x14ac:dyDescent="0.3">
      <c r="A5776" s="1">
        <v>42645</v>
      </c>
      <c r="B5776" s="5">
        <f>YEAR(Table1[[#This Row],[Order Date]])</f>
        <v>2016</v>
      </c>
      <c r="C5776" s="5">
        <f>MONTH(Table1[[#This Row],[Order Date]])</f>
        <v>10</v>
      </c>
      <c r="D5776" t="s">
        <v>1576</v>
      </c>
      <c r="E5776" t="s">
        <v>129</v>
      </c>
      <c r="F5776" t="s">
        <v>39</v>
      </c>
      <c r="G5776" t="s">
        <v>603</v>
      </c>
      <c r="H5776" t="s">
        <v>2529</v>
      </c>
      <c r="I5776">
        <v>17499.95</v>
      </c>
      <c r="J5776">
        <v>5</v>
      </c>
      <c r="K5776">
        <v>8399.98</v>
      </c>
    </row>
    <row r="5777" spans="1:11" ht="16.5" x14ac:dyDescent="0.3">
      <c r="A5777" s="1">
        <v>42645</v>
      </c>
      <c r="B5777" s="5">
        <f>YEAR(Table1[[#This Row],[Order Date]])</f>
        <v>2016</v>
      </c>
      <c r="C5777" s="5">
        <f>MONTH(Table1[[#This Row],[Order Date]])</f>
        <v>10</v>
      </c>
      <c r="D5777" t="s">
        <v>1576</v>
      </c>
      <c r="E5777" t="s">
        <v>129</v>
      </c>
      <c r="F5777" t="s">
        <v>11</v>
      </c>
      <c r="G5777" t="s">
        <v>20</v>
      </c>
      <c r="H5777" t="s">
        <v>1103</v>
      </c>
      <c r="I5777">
        <v>735.98</v>
      </c>
      <c r="J5777">
        <v>2</v>
      </c>
      <c r="K5777">
        <v>331.19</v>
      </c>
    </row>
    <row r="5778" spans="1:11" ht="16.5" x14ac:dyDescent="0.3">
      <c r="A5778" s="1">
        <v>42645</v>
      </c>
      <c r="B5778" s="5">
        <f>YEAR(Table1[[#This Row],[Order Date]])</f>
        <v>2016</v>
      </c>
      <c r="C5778" s="5">
        <f>MONTH(Table1[[#This Row],[Order Date]])</f>
        <v>10</v>
      </c>
      <c r="D5778" t="s">
        <v>1576</v>
      </c>
      <c r="E5778" t="s">
        <v>129</v>
      </c>
      <c r="F5778" t="s">
        <v>11</v>
      </c>
      <c r="G5778" t="s">
        <v>20</v>
      </c>
      <c r="H5778" t="s">
        <v>1313</v>
      </c>
      <c r="I5778">
        <v>34.369999999999997</v>
      </c>
      <c r="J5778">
        <v>7</v>
      </c>
      <c r="K5778">
        <v>16.84</v>
      </c>
    </row>
    <row r="5779" spans="1:11" ht="16.5" x14ac:dyDescent="0.3">
      <c r="A5779" s="1">
        <v>42645</v>
      </c>
      <c r="B5779" s="5">
        <f>YEAR(Table1[[#This Row],[Order Date]])</f>
        <v>2016</v>
      </c>
      <c r="C5779" s="5">
        <f>MONTH(Table1[[#This Row],[Order Date]])</f>
        <v>10</v>
      </c>
      <c r="D5779" t="s">
        <v>1576</v>
      </c>
      <c r="E5779" t="s">
        <v>129</v>
      </c>
      <c r="F5779" t="s">
        <v>11</v>
      </c>
      <c r="G5779" t="s">
        <v>24</v>
      </c>
      <c r="H5779" t="s">
        <v>2410</v>
      </c>
      <c r="I5779">
        <v>33.96</v>
      </c>
      <c r="J5779">
        <v>2</v>
      </c>
      <c r="K5779">
        <v>9.51</v>
      </c>
    </row>
    <row r="5780" spans="1:11" ht="16.5" x14ac:dyDescent="0.3">
      <c r="A5780" s="1">
        <v>42646</v>
      </c>
      <c r="B5780" s="5">
        <f>YEAR(Table1[[#This Row],[Order Date]])</f>
        <v>2016</v>
      </c>
      <c r="C5780" s="5">
        <f>MONTH(Table1[[#This Row],[Order Date]])</f>
        <v>10</v>
      </c>
      <c r="D5780" t="s">
        <v>100</v>
      </c>
      <c r="E5780" t="s">
        <v>10</v>
      </c>
      <c r="F5780" t="s">
        <v>11</v>
      </c>
      <c r="G5780" t="s">
        <v>63</v>
      </c>
      <c r="H5780" t="s">
        <v>64</v>
      </c>
      <c r="I5780">
        <v>15.65</v>
      </c>
      <c r="J5780">
        <v>2</v>
      </c>
      <c r="K5780">
        <v>5.09</v>
      </c>
    </row>
    <row r="5781" spans="1:11" ht="16.5" x14ac:dyDescent="0.3">
      <c r="A5781" s="1">
        <v>42646</v>
      </c>
      <c r="B5781" s="5">
        <f>YEAR(Table1[[#This Row],[Order Date]])</f>
        <v>2016</v>
      </c>
      <c r="C5781" s="5">
        <f>MONTH(Table1[[#This Row],[Order Date]])</f>
        <v>10</v>
      </c>
      <c r="D5781" t="s">
        <v>622</v>
      </c>
      <c r="E5781" t="s">
        <v>149</v>
      </c>
      <c r="F5781" t="s">
        <v>34</v>
      </c>
      <c r="G5781" t="s">
        <v>35</v>
      </c>
      <c r="H5781" t="s">
        <v>2132</v>
      </c>
      <c r="I5781">
        <v>599.29</v>
      </c>
      <c r="J5781">
        <v>6</v>
      </c>
      <c r="K5781">
        <v>93.22</v>
      </c>
    </row>
    <row r="5782" spans="1:11" ht="16.5" x14ac:dyDescent="0.3">
      <c r="A5782" s="1">
        <v>42646</v>
      </c>
      <c r="B5782" s="5">
        <f>YEAR(Table1[[#This Row],[Order Date]])</f>
        <v>2016</v>
      </c>
      <c r="C5782" s="5">
        <f>MONTH(Table1[[#This Row],[Order Date]])</f>
        <v>10</v>
      </c>
      <c r="D5782" t="s">
        <v>1931</v>
      </c>
      <c r="E5782" t="s">
        <v>10</v>
      </c>
      <c r="F5782" t="s">
        <v>34</v>
      </c>
      <c r="G5782" t="s">
        <v>47</v>
      </c>
      <c r="H5782" t="s">
        <v>309</v>
      </c>
      <c r="I5782">
        <v>38.08</v>
      </c>
      <c r="J5782">
        <v>5</v>
      </c>
      <c r="K5782">
        <v>-29.51</v>
      </c>
    </row>
    <row r="5783" spans="1:11" ht="16.5" x14ac:dyDescent="0.3">
      <c r="A5783" s="1">
        <v>42646</v>
      </c>
      <c r="B5783" s="5">
        <f>YEAR(Table1[[#This Row],[Order Date]])</f>
        <v>2016</v>
      </c>
      <c r="C5783" s="5">
        <f>MONTH(Table1[[#This Row],[Order Date]])</f>
        <v>10</v>
      </c>
      <c r="D5783" t="s">
        <v>1507</v>
      </c>
      <c r="E5783" t="s">
        <v>27</v>
      </c>
      <c r="F5783" t="s">
        <v>11</v>
      </c>
      <c r="G5783" t="s">
        <v>16</v>
      </c>
      <c r="H5783" t="s">
        <v>1430</v>
      </c>
      <c r="I5783">
        <v>6.16</v>
      </c>
      <c r="J5783">
        <v>2</v>
      </c>
      <c r="K5783">
        <v>2.96</v>
      </c>
    </row>
    <row r="5784" spans="1:11" ht="16.5" x14ac:dyDescent="0.3">
      <c r="A5784" s="1">
        <v>42646</v>
      </c>
      <c r="B5784" s="5">
        <f>YEAR(Table1[[#This Row],[Order Date]])</f>
        <v>2016</v>
      </c>
      <c r="C5784" s="5">
        <f>MONTH(Table1[[#This Row],[Order Date]])</f>
        <v>10</v>
      </c>
      <c r="D5784" t="s">
        <v>1507</v>
      </c>
      <c r="E5784" t="s">
        <v>27</v>
      </c>
      <c r="F5784" t="s">
        <v>34</v>
      </c>
      <c r="G5784" t="s">
        <v>35</v>
      </c>
      <c r="H5784" t="s">
        <v>36</v>
      </c>
      <c r="I5784">
        <v>915.14</v>
      </c>
      <c r="J5784">
        <v>4</v>
      </c>
      <c r="K5784">
        <v>102.95</v>
      </c>
    </row>
    <row r="5785" spans="1:11" ht="16.5" x14ac:dyDescent="0.3">
      <c r="A5785" s="1">
        <v>42646</v>
      </c>
      <c r="B5785" s="5">
        <f>YEAR(Table1[[#This Row],[Order Date]])</f>
        <v>2016</v>
      </c>
      <c r="C5785" s="5">
        <f>MONTH(Table1[[#This Row],[Order Date]])</f>
        <v>10</v>
      </c>
      <c r="D5785" t="s">
        <v>1507</v>
      </c>
      <c r="E5785" t="s">
        <v>27</v>
      </c>
      <c r="F5785" t="s">
        <v>11</v>
      </c>
      <c r="G5785" t="s">
        <v>12</v>
      </c>
      <c r="H5785" t="s">
        <v>1308</v>
      </c>
      <c r="I5785">
        <v>8.56</v>
      </c>
      <c r="J5785">
        <v>2</v>
      </c>
      <c r="K5785">
        <v>3.85</v>
      </c>
    </row>
    <row r="5786" spans="1:11" ht="16.5" x14ac:dyDescent="0.3">
      <c r="A5786" s="1">
        <v>42646</v>
      </c>
      <c r="B5786" s="5">
        <f>YEAR(Table1[[#This Row],[Order Date]])</f>
        <v>2016</v>
      </c>
      <c r="C5786" s="5">
        <f>MONTH(Table1[[#This Row],[Order Date]])</f>
        <v>10</v>
      </c>
      <c r="D5786" t="s">
        <v>1507</v>
      </c>
      <c r="E5786" t="s">
        <v>27</v>
      </c>
      <c r="F5786" t="s">
        <v>11</v>
      </c>
      <c r="G5786" t="s">
        <v>12</v>
      </c>
      <c r="H5786" t="s">
        <v>264</v>
      </c>
      <c r="I5786">
        <v>97.82</v>
      </c>
      <c r="J5786">
        <v>2</v>
      </c>
      <c r="K5786">
        <v>45.98</v>
      </c>
    </row>
    <row r="5787" spans="1:11" ht="16.5" x14ac:dyDescent="0.3">
      <c r="A5787" s="1">
        <v>42647</v>
      </c>
      <c r="B5787" s="5">
        <f>YEAR(Table1[[#This Row],[Order Date]])</f>
        <v>2016</v>
      </c>
      <c r="C5787" s="5">
        <f>MONTH(Table1[[#This Row],[Order Date]])</f>
        <v>10</v>
      </c>
      <c r="D5787" t="s">
        <v>1714</v>
      </c>
      <c r="E5787" t="s">
        <v>10</v>
      </c>
      <c r="F5787" t="s">
        <v>11</v>
      </c>
      <c r="G5787" t="s">
        <v>63</v>
      </c>
      <c r="H5787" t="s">
        <v>1721</v>
      </c>
      <c r="I5787">
        <v>59.75</v>
      </c>
      <c r="J5787">
        <v>7</v>
      </c>
      <c r="K5787">
        <v>19.420000000000002</v>
      </c>
    </row>
    <row r="5788" spans="1:11" ht="16.5" x14ac:dyDescent="0.3">
      <c r="A5788" s="1">
        <v>42647</v>
      </c>
      <c r="B5788" s="5">
        <f>YEAR(Table1[[#This Row],[Order Date]])</f>
        <v>2016</v>
      </c>
      <c r="C5788" s="5">
        <f>MONTH(Table1[[#This Row],[Order Date]])</f>
        <v>10</v>
      </c>
      <c r="D5788" t="s">
        <v>398</v>
      </c>
      <c r="E5788" t="s">
        <v>1529</v>
      </c>
      <c r="F5788" t="s">
        <v>11</v>
      </c>
      <c r="G5788" t="s">
        <v>20</v>
      </c>
      <c r="H5788" t="s">
        <v>701</v>
      </c>
      <c r="I5788">
        <v>30.4</v>
      </c>
      <c r="J5788">
        <v>1</v>
      </c>
      <c r="K5788">
        <v>13.98</v>
      </c>
    </row>
    <row r="5789" spans="1:11" ht="16.5" x14ac:dyDescent="0.3">
      <c r="A5789" s="1">
        <v>42647</v>
      </c>
      <c r="B5789" s="5">
        <f>YEAR(Table1[[#This Row],[Order Date]])</f>
        <v>2016</v>
      </c>
      <c r="C5789" s="5">
        <f>MONTH(Table1[[#This Row],[Order Date]])</f>
        <v>10</v>
      </c>
      <c r="D5789" t="s">
        <v>398</v>
      </c>
      <c r="E5789" t="s">
        <v>1529</v>
      </c>
      <c r="F5789" t="s">
        <v>39</v>
      </c>
      <c r="G5789" t="s">
        <v>603</v>
      </c>
      <c r="H5789" t="s">
        <v>634</v>
      </c>
      <c r="I5789">
        <v>5399.91</v>
      </c>
      <c r="J5789">
        <v>9</v>
      </c>
      <c r="K5789">
        <v>2591.96</v>
      </c>
    </row>
    <row r="5790" spans="1:11" ht="16.5" x14ac:dyDescent="0.3">
      <c r="A5790" s="1">
        <v>42647</v>
      </c>
      <c r="B5790" s="5">
        <f>YEAR(Table1[[#This Row],[Order Date]])</f>
        <v>2016</v>
      </c>
      <c r="C5790" s="5">
        <f>MONTH(Table1[[#This Row],[Order Date]])</f>
        <v>10</v>
      </c>
      <c r="D5790" t="s">
        <v>398</v>
      </c>
      <c r="E5790" t="s">
        <v>1529</v>
      </c>
      <c r="F5790" t="s">
        <v>11</v>
      </c>
      <c r="G5790" t="s">
        <v>18</v>
      </c>
      <c r="H5790" t="s">
        <v>2608</v>
      </c>
      <c r="I5790">
        <v>119.1</v>
      </c>
      <c r="J5790">
        <v>3</v>
      </c>
      <c r="K5790">
        <v>34.54</v>
      </c>
    </row>
    <row r="5791" spans="1:11" ht="16.5" x14ac:dyDescent="0.3">
      <c r="A5791" s="1">
        <v>42647</v>
      </c>
      <c r="B5791" s="5">
        <f>YEAR(Table1[[#This Row],[Order Date]])</f>
        <v>2016</v>
      </c>
      <c r="C5791" s="5">
        <f>MONTH(Table1[[#This Row],[Order Date]])</f>
        <v>10</v>
      </c>
      <c r="D5791" t="s">
        <v>50</v>
      </c>
      <c r="E5791" t="s">
        <v>531</v>
      </c>
      <c r="F5791" t="s">
        <v>34</v>
      </c>
      <c r="G5791" t="s">
        <v>145</v>
      </c>
      <c r="H5791" t="s">
        <v>2400</v>
      </c>
      <c r="I5791">
        <v>239.37</v>
      </c>
      <c r="J5791">
        <v>2</v>
      </c>
      <c r="K5791">
        <v>-23.94</v>
      </c>
    </row>
    <row r="5792" spans="1:11" ht="16.5" x14ac:dyDescent="0.3">
      <c r="A5792" s="1">
        <v>42647</v>
      </c>
      <c r="B5792" s="5">
        <f>YEAR(Table1[[#This Row],[Order Date]])</f>
        <v>2016</v>
      </c>
      <c r="C5792" s="5">
        <f>MONTH(Table1[[#This Row],[Order Date]])</f>
        <v>10</v>
      </c>
      <c r="D5792" t="s">
        <v>443</v>
      </c>
      <c r="E5792" t="s">
        <v>123</v>
      </c>
      <c r="F5792" t="s">
        <v>39</v>
      </c>
      <c r="G5792" t="s">
        <v>40</v>
      </c>
      <c r="H5792" t="s">
        <v>1764</v>
      </c>
      <c r="I5792">
        <v>52.68</v>
      </c>
      <c r="J5792">
        <v>3</v>
      </c>
      <c r="K5792">
        <v>19.760000000000002</v>
      </c>
    </row>
    <row r="5793" spans="1:11" ht="16.5" x14ac:dyDescent="0.3">
      <c r="A5793" s="1">
        <v>42647</v>
      </c>
      <c r="B5793" s="5">
        <f>YEAR(Table1[[#This Row],[Order Date]])</f>
        <v>2016</v>
      </c>
      <c r="C5793" s="5">
        <f>MONTH(Table1[[#This Row],[Order Date]])</f>
        <v>10</v>
      </c>
      <c r="D5793" t="s">
        <v>443</v>
      </c>
      <c r="E5793" t="s">
        <v>123</v>
      </c>
      <c r="F5793" t="s">
        <v>34</v>
      </c>
      <c r="G5793" t="s">
        <v>47</v>
      </c>
      <c r="H5793" t="s">
        <v>2302</v>
      </c>
      <c r="I5793">
        <v>11.57</v>
      </c>
      <c r="J5793">
        <v>3</v>
      </c>
      <c r="K5793">
        <v>2.6</v>
      </c>
    </row>
    <row r="5794" spans="1:11" ht="16.5" x14ac:dyDescent="0.3">
      <c r="A5794" s="1">
        <v>42649</v>
      </c>
      <c r="B5794" s="5">
        <f>YEAR(Table1[[#This Row],[Order Date]])</f>
        <v>2016</v>
      </c>
      <c r="C5794" s="5">
        <f>MONTH(Table1[[#This Row],[Order Date]])</f>
        <v>10</v>
      </c>
      <c r="D5794" t="s">
        <v>2112</v>
      </c>
      <c r="E5794" t="s">
        <v>840</v>
      </c>
      <c r="F5794" t="s">
        <v>11</v>
      </c>
      <c r="G5794" t="s">
        <v>20</v>
      </c>
      <c r="H5794" t="s">
        <v>1370</v>
      </c>
      <c r="I5794">
        <v>28.85</v>
      </c>
      <c r="J5794">
        <v>5</v>
      </c>
      <c r="K5794">
        <v>14.43</v>
      </c>
    </row>
    <row r="5795" spans="1:11" ht="16.5" x14ac:dyDescent="0.3">
      <c r="A5795" s="1">
        <v>42649</v>
      </c>
      <c r="B5795" s="5">
        <f>YEAR(Table1[[#This Row],[Order Date]])</f>
        <v>2016</v>
      </c>
      <c r="C5795" s="5">
        <f>MONTH(Table1[[#This Row],[Order Date]])</f>
        <v>10</v>
      </c>
      <c r="D5795" t="s">
        <v>562</v>
      </c>
      <c r="E5795" t="s">
        <v>278</v>
      </c>
      <c r="F5795" t="s">
        <v>39</v>
      </c>
      <c r="G5795" t="s">
        <v>302</v>
      </c>
      <c r="H5795" t="s">
        <v>2609</v>
      </c>
      <c r="I5795">
        <v>703.71</v>
      </c>
      <c r="J5795">
        <v>6</v>
      </c>
      <c r="K5795">
        <v>-938.28</v>
      </c>
    </row>
    <row r="5796" spans="1:11" ht="16.5" x14ac:dyDescent="0.3">
      <c r="A5796" s="1">
        <v>42649</v>
      </c>
      <c r="B5796" s="5">
        <f>YEAR(Table1[[#This Row],[Order Date]])</f>
        <v>2016</v>
      </c>
      <c r="C5796" s="5">
        <f>MONTH(Table1[[#This Row],[Order Date]])</f>
        <v>10</v>
      </c>
      <c r="D5796" t="s">
        <v>562</v>
      </c>
      <c r="E5796" t="s">
        <v>278</v>
      </c>
      <c r="F5796" t="s">
        <v>11</v>
      </c>
      <c r="G5796" t="s">
        <v>20</v>
      </c>
      <c r="H5796" t="s">
        <v>1825</v>
      </c>
      <c r="I5796">
        <v>17.899999999999999</v>
      </c>
      <c r="J5796">
        <v>4</v>
      </c>
      <c r="K5796">
        <v>-14.92</v>
      </c>
    </row>
    <row r="5797" spans="1:11" ht="16.5" x14ac:dyDescent="0.3">
      <c r="A5797" s="1">
        <v>42649</v>
      </c>
      <c r="B5797" s="5">
        <f>YEAR(Table1[[#This Row],[Order Date]])</f>
        <v>2016</v>
      </c>
      <c r="C5797" s="5">
        <f>MONTH(Table1[[#This Row],[Order Date]])</f>
        <v>10</v>
      </c>
      <c r="D5797" t="s">
        <v>562</v>
      </c>
      <c r="E5797" t="s">
        <v>278</v>
      </c>
      <c r="F5797" t="s">
        <v>11</v>
      </c>
      <c r="G5797" t="s">
        <v>20</v>
      </c>
      <c r="H5797" t="s">
        <v>1523</v>
      </c>
      <c r="I5797">
        <v>11.98</v>
      </c>
      <c r="J5797">
        <v>4</v>
      </c>
      <c r="K5797">
        <v>-9.18</v>
      </c>
    </row>
    <row r="5798" spans="1:11" ht="16.5" x14ac:dyDescent="0.3">
      <c r="A5798" s="1">
        <v>42649</v>
      </c>
      <c r="B5798" s="5">
        <f>YEAR(Table1[[#This Row],[Order Date]])</f>
        <v>2016</v>
      </c>
      <c r="C5798" s="5">
        <f>MONTH(Table1[[#This Row],[Order Date]])</f>
        <v>10</v>
      </c>
      <c r="D5798" t="s">
        <v>562</v>
      </c>
      <c r="E5798" t="s">
        <v>278</v>
      </c>
      <c r="F5798" t="s">
        <v>39</v>
      </c>
      <c r="G5798" t="s">
        <v>52</v>
      </c>
      <c r="H5798" t="s">
        <v>1510</v>
      </c>
      <c r="I5798">
        <v>67.959999999999994</v>
      </c>
      <c r="J5798">
        <v>5</v>
      </c>
      <c r="K5798">
        <v>0.85</v>
      </c>
    </row>
    <row r="5799" spans="1:11" ht="16.5" x14ac:dyDescent="0.3">
      <c r="A5799" s="1">
        <v>42650</v>
      </c>
      <c r="B5799" s="5">
        <f>YEAR(Table1[[#This Row],[Order Date]])</f>
        <v>2016</v>
      </c>
      <c r="C5799" s="5">
        <f>MONTH(Table1[[#This Row],[Order Date]])</f>
        <v>10</v>
      </c>
      <c r="D5799" t="s">
        <v>1762</v>
      </c>
      <c r="E5799" t="s">
        <v>27</v>
      </c>
      <c r="F5799" t="s">
        <v>11</v>
      </c>
      <c r="G5799" t="s">
        <v>20</v>
      </c>
      <c r="H5799" t="s">
        <v>1533</v>
      </c>
      <c r="I5799">
        <v>27.26</v>
      </c>
      <c r="J5799">
        <v>2</v>
      </c>
      <c r="K5799">
        <v>8.86</v>
      </c>
    </row>
    <row r="5800" spans="1:11" ht="16.5" x14ac:dyDescent="0.3">
      <c r="A5800" s="1">
        <v>42650</v>
      </c>
      <c r="B5800" s="5">
        <f>YEAR(Table1[[#This Row],[Order Date]])</f>
        <v>2016</v>
      </c>
      <c r="C5800" s="5">
        <f>MONTH(Table1[[#This Row],[Order Date]])</f>
        <v>10</v>
      </c>
      <c r="D5800" t="s">
        <v>2412</v>
      </c>
      <c r="E5800" t="s">
        <v>164</v>
      </c>
      <c r="F5800" t="s">
        <v>39</v>
      </c>
      <c r="G5800" t="s">
        <v>302</v>
      </c>
      <c r="H5800" t="s">
        <v>837</v>
      </c>
      <c r="I5800">
        <v>837.6</v>
      </c>
      <c r="J5800">
        <v>3</v>
      </c>
      <c r="K5800">
        <v>62.82</v>
      </c>
    </row>
    <row r="5801" spans="1:11" ht="16.5" x14ac:dyDescent="0.3">
      <c r="A5801" s="1">
        <v>42650</v>
      </c>
      <c r="B5801" s="5">
        <f>YEAR(Table1[[#This Row],[Order Date]])</f>
        <v>2016</v>
      </c>
      <c r="C5801" s="5">
        <f>MONTH(Table1[[#This Row],[Order Date]])</f>
        <v>10</v>
      </c>
      <c r="D5801" t="s">
        <v>672</v>
      </c>
      <c r="E5801" t="s">
        <v>27</v>
      </c>
      <c r="F5801" t="s">
        <v>11</v>
      </c>
      <c r="G5801" t="s">
        <v>12</v>
      </c>
      <c r="H5801" t="s">
        <v>1768</v>
      </c>
      <c r="I5801">
        <v>10.56</v>
      </c>
      <c r="J5801">
        <v>2</v>
      </c>
      <c r="K5801">
        <v>5.07</v>
      </c>
    </row>
    <row r="5802" spans="1:11" ht="16.5" x14ac:dyDescent="0.3">
      <c r="A5802" s="1">
        <v>42650</v>
      </c>
      <c r="B5802" s="5">
        <f>YEAR(Table1[[#This Row],[Order Date]])</f>
        <v>2016</v>
      </c>
      <c r="C5802" s="5">
        <f>MONTH(Table1[[#This Row],[Order Date]])</f>
        <v>10</v>
      </c>
      <c r="D5802" t="s">
        <v>951</v>
      </c>
      <c r="E5802" t="s">
        <v>23</v>
      </c>
      <c r="F5802" t="s">
        <v>11</v>
      </c>
      <c r="G5802" t="s">
        <v>16</v>
      </c>
      <c r="H5802" t="s">
        <v>2216</v>
      </c>
      <c r="I5802">
        <v>4.93</v>
      </c>
      <c r="J5802">
        <v>2</v>
      </c>
      <c r="K5802">
        <v>1.72</v>
      </c>
    </row>
    <row r="5803" spans="1:11" ht="16.5" x14ac:dyDescent="0.3">
      <c r="A5803" s="1">
        <v>42650</v>
      </c>
      <c r="B5803" s="5">
        <f>YEAR(Table1[[#This Row],[Order Date]])</f>
        <v>2016</v>
      </c>
      <c r="C5803" s="5">
        <f>MONTH(Table1[[#This Row],[Order Date]])</f>
        <v>10</v>
      </c>
      <c r="D5803" t="s">
        <v>831</v>
      </c>
      <c r="E5803" t="s">
        <v>164</v>
      </c>
      <c r="F5803" t="s">
        <v>11</v>
      </c>
      <c r="G5803" t="s">
        <v>43</v>
      </c>
      <c r="H5803" t="s">
        <v>44</v>
      </c>
      <c r="I5803">
        <v>93.36</v>
      </c>
      <c r="J5803">
        <v>12</v>
      </c>
      <c r="K5803">
        <v>0.93</v>
      </c>
    </row>
    <row r="5804" spans="1:11" ht="16.5" x14ac:dyDescent="0.3">
      <c r="A5804" s="1">
        <v>42651</v>
      </c>
      <c r="B5804" s="5">
        <f>YEAR(Table1[[#This Row],[Order Date]])</f>
        <v>2016</v>
      </c>
      <c r="C5804" s="5">
        <f>MONTH(Table1[[#This Row],[Order Date]])</f>
        <v>10</v>
      </c>
      <c r="D5804" t="s">
        <v>1963</v>
      </c>
      <c r="E5804" t="s">
        <v>10</v>
      </c>
      <c r="F5804" t="s">
        <v>34</v>
      </c>
      <c r="G5804" t="s">
        <v>47</v>
      </c>
      <c r="H5804" t="s">
        <v>2310</v>
      </c>
      <c r="I5804">
        <v>51.71</v>
      </c>
      <c r="J5804">
        <v>8</v>
      </c>
      <c r="K5804">
        <v>-32.32</v>
      </c>
    </row>
    <row r="5805" spans="1:11" ht="16.5" x14ac:dyDescent="0.3">
      <c r="A5805" s="1">
        <v>42651</v>
      </c>
      <c r="B5805" s="5">
        <f>YEAR(Table1[[#This Row],[Order Date]])</f>
        <v>2016</v>
      </c>
      <c r="C5805" s="5">
        <f>MONTH(Table1[[#This Row],[Order Date]])</f>
        <v>10</v>
      </c>
      <c r="D5805" t="s">
        <v>857</v>
      </c>
      <c r="E5805" t="s">
        <v>27</v>
      </c>
      <c r="F5805" t="s">
        <v>11</v>
      </c>
      <c r="G5805" t="s">
        <v>12</v>
      </c>
      <c r="H5805" t="s">
        <v>1126</v>
      </c>
      <c r="I5805">
        <v>61.96</v>
      </c>
      <c r="J5805">
        <v>2</v>
      </c>
      <c r="K5805">
        <v>27.88</v>
      </c>
    </row>
    <row r="5806" spans="1:11" ht="16.5" x14ac:dyDescent="0.3">
      <c r="A5806" s="1">
        <v>42651</v>
      </c>
      <c r="B5806" s="5">
        <f>YEAR(Table1[[#This Row],[Order Date]])</f>
        <v>2016</v>
      </c>
      <c r="C5806" s="5">
        <f>MONTH(Table1[[#This Row],[Order Date]])</f>
        <v>10</v>
      </c>
      <c r="D5806" t="s">
        <v>2405</v>
      </c>
      <c r="E5806" t="s">
        <v>10</v>
      </c>
      <c r="F5806" t="s">
        <v>11</v>
      </c>
      <c r="G5806" t="s">
        <v>16</v>
      </c>
      <c r="H5806" t="s">
        <v>2181</v>
      </c>
      <c r="I5806">
        <v>60.14</v>
      </c>
      <c r="J5806">
        <v>6</v>
      </c>
      <c r="K5806">
        <v>20.3</v>
      </c>
    </row>
    <row r="5807" spans="1:11" ht="16.5" x14ac:dyDescent="0.3">
      <c r="A5807" s="1">
        <v>42651</v>
      </c>
      <c r="B5807" s="5">
        <f>YEAR(Table1[[#This Row],[Order Date]])</f>
        <v>2016</v>
      </c>
      <c r="C5807" s="5">
        <f>MONTH(Table1[[#This Row],[Order Date]])</f>
        <v>10</v>
      </c>
      <c r="D5807" t="s">
        <v>1413</v>
      </c>
      <c r="E5807" t="s">
        <v>245</v>
      </c>
      <c r="F5807" t="s">
        <v>11</v>
      </c>
      <c r="G5807" t="s">
        <v>18</v>
      </c>
      <c r="H5807" t="s">
        <v>2610</v>
      </c>
      <c r="I5807">
        <v>387.72</v>
      </c>
      <c r="J5807">
        <v>5</v>
      </c>
      <c r="K5807">
        <v>-67.849999999999994</v>
      </c>
    </row>
    <row r="5808" spans="1:11" ht="16.5" x14ac:dyDescent="0.3">
      <c r="A5808" s="1">
        <v>42652</v>
      </c>
      <c r="B5808" s="5">
        <f>YEAR(Table1[[#This Row],[Order Date]])</f>
        <v>2016</v>
      </c>
      <c r="C5808" s="5">
        <f>MONTH(Table1[[#This Row],[Order Date]])</f>
        <v>10</v>
      </c>
      <c r="D5808" t="s">
        <v>2033</v>
      </c>
      <c r="E5808" t="s">
        <v>78</v>
      </c>
      <c r="F5808" t="s">
        <v>39</v>
      </c>
      <c r="G5808" t="s">
        <v>40</v>
      </c>
      <c r="H5808" t="s">
        <v>1862</v>
      </c>
      <c r="I5808">
        <v>23.98</v>
      </c>
      <c r="J5808">
        <v>4</v>
      </c>
      <c r="K5808">
        <v>-15.58</v>
      </c>
    </row>
    <row r="5809" spans="1:11" ht="16.5" x14ac:dyDescent="0.3">
      <c r="A5809" s="1">
        <v>42652</v>
      </c>
      <c r="B5809" s="5">
        <f>YEAR(Table1[[#This Row],[Order Date]])</f>
        <v>2016</v>
      </c>
      <c r="C5809" s="5">
        <f>MONTH(Table1[[#This Row],[Order Date]])</f>
        <v>10</v>
      </c>
      <c r="D5809" t="s">
        <v>1463</v>
      </c>
      <c r="E5809" t="s">
        <v>23</v>
      </c>
      <c r="F5809" t="s">
        <v>11</v>
      </c>
      <c r="G5809" t="s">
        <v>12</v>
      </c>
      <c r="H5809" t="s">
        <v>442</v>
      </c>
      <c r="I5809">
        <v>19.14</v>
      </c>
      <c r="J5809">
        <v>4</v>
      </c>
      <c r="K5809">
        <v>5.98</v>
      </c>
    </row>
    <row r="5810" spans="1:11" ht="16.5" x14ac:dyDescent="0.3">
      <c r="A5810" s="1">
        <v>42652</v>
      </c>
      <c r="B5810" s="5">
        <f>YEAR(Table1[[#This Row],[Order Date]])</f>
        <v>2016</v>
      </c>
      <c r="C5810" s="5">
        <f>MONTH(Table1[[#This Row],[Order Date]])</f>
        <v>10</v>
      </c>
      <c r="D5810" t="s">
        <v>1463</v>
      </c>
      <c r="E5810" t="s">
        <v>23</v>
      </c>
      <c r="F5810" t="s">
        <v>34</v>
      </c>
      <c r="G5810" t="s">
        <v>47</v>
      </c>
      <c r="H5810" t="s">
        <v>842</v>
      </c>
      <c r="I5810">
        <v>332.83</v>
      </c>
      <c r="J5810">
        <v>4</v>
      </c>
      <c r="K5810">
        <v>-24.96</v>
      </c>
    </row>
    <row r="5811" spans="1:11" ht="16.5" x14ac:dyDescent="0.3">
      <c r="A5811" s="1">
        <v>42652</v>
      </c>
      <c r="B5811" s="5">
        <f>YEAR(Table1[[#This Row],[Order Date]])</f>
        <v>2016</v>
      </c>
      <c r="C5811" s="5">
        <f>MONTH(Table1[[#This Row],[Order Date]])</f>
        <v>10</v>
      </c>
      <c r="D5811" t="s">
        <v>2326</v>
      </c>
      <c r="E5811" t="s">
        <v>95</v>
      </c>
      <c r="F5811" t="s">
        <v>11</v>
      </c>
      <c r="G5811" t="s">
        <v>24</v>
      </c>
      <c r="H5811" t="s">
        <v>1624</v>
      </c>
      <c r="I5811">
        <v>1.41</v>
      </c>
      <c r="J5811">
        <v>1</v>
      </c>
      <c r="K5811">
        <v>0.16</v>
      </c>
    </row>
    <row r="5812" spans="1:11" ht="16.5" x14ac:dyDescent="0.3">
      <c r="A5812" s="1">
        <v>42652</v>
      </c>
      <c r="B5812" s="5">
        <f>YEAR(Table1[[#This Row],[Order Date]])</f>
        <v>2016</v>
      </c>
      <c r="C5812" s="5">
        <f>MONTH(Table1[[#This Row],[Order Date]])</f>
        <v>10</v>
      </c>
      <c r="D5812" t="s">
        <v>2326</v>
      </c>
      <c r="E5812" t="s">
        <v>95</v>
      </c>
      <c r="F5812" t="s">
        <v>34</v>
      </c>
      <c r="G5812" t="s">
        <v>47</v>
      </c>
      <c r="H5812" t="s">
        <v>2196</v>
      </c>
      <c r="I5812">
        <v>169.57</v>
      </c>
      <c r="J5812">
        <v>2</v>
      </c>
      <c r="K5812">
        <v>0</v>
      </c>
    </row>
    <row r="5813" spans="1:11" ht="16.5" x14ac:dyDescent="0.3">
      <c r="A5813" s="1">
        <v>42653</v>
      </c>
      <c r="B5813" s="5">
        <f>YEAR(Table1[[#This Row],[Order Date]])</f>
        <v>2016</v>
      </c>
      <c r="C5813" s="5">
        <f>MONTH(Table1[[#This Row],[Order Date]])</f>
        <v>10</v>
      </c>
      <c r="D5813" t="s">
        <v>2424</v>
      </c>
      <c r="E5813" t="s">
        <v>245</v>
      </c>
      <c r="F5813" t="s">
        <v>11</v>
      </c>
      <c r="G5813" t="s">
        <v>200</v>
      </c>
      <c r="H5813" t="s">
        <v>472</v>
      </c>
      <c r="I5813">
        <v>20.61</v>
      </c>
      <c r="J5813">
        <v>2</v>
      </c>
      <c r="K5813">
        <v>-4.38</v>
      </c>
    </row>
    <row r="5814" spans="1:11" ht="16.5" x14ac:dyDescent="0.3">
      <c r="A5814" s="1">
        <v>42653</v>
      </c>
      <c r="B5814" s="5">
        <f>YEAR(Table1[[#This Row],[Order Date]])</f>
        <v>2016</v>
      </c>
      <c r="C5814" s="5">
        <f>MONTH(Table1[[#This Row],[Order Date]])</f>
        <v>10</v>
      </c>
      <c r="D5814" t="s">
        <v>2424</v>
      </c>
      <c r="E5814" t="s">
        <v>245</v>
      </c>
      <c r="F5814" t="s">
        <v>11</v>
      </c>
      <c r="G5814" t="s">
        <v>20</v>
      </c>
      <c r="H5814" t="s">
        <v>787</v>
      </c>
      <c r="I5814">
        <v>4.0999999999999996</v>
      </c>
      <c r="J5814">
        <v>3</v>
      </c>
      <c r="K5814">
        <v>-2.73</v>
      </c>
    </row>
    <row r="5815" spans="1:11" ht="16.5" x14ac:dyDescent="0.3">
      <c r="A5815" s="1">
        <v>42653</v>
      </c>
      <c r="B5815" s="5">
        <f>YEAR(Table1[[#This Row],[Order Date]])</f>
        <v>2016</v>
      </c>
      <c r="C5815" s="5">
        <f>MONTH(Table1[[#This Row],[Order Date]])</f>
        <v>10</v>
      </c>
      <c r="D5815" t="s">
        <v>1186</v>
      </c>
      <c r="E5815" t="s">
        <v>278</v>
      </c>
      <c r="F5815" t="s">
        <v>34</v>
      </c>
      <c r="G5815" t="s">
        <v>74</v>
      </c>
      <c r="H5815" t="s">
        <v>2611</v>
      </c>
      <c r="I5815">
        <v>90.88</v>
      </c>
      <c r="J5815">
        <v>3</v>
      </c>
      <c r="K5815">
        <v>-190.85</v>
      </c>
    </row>
    <row r="5816" spans="1:11" ht="16.5" x14ac:dyDescent="0.3">
      <c r="A5816" s="1">
        <v>42653</v>
      </c>
      <c r="B5816" s="5">
        <f>YEAR(Table1[[#This Row],[Order Date]])</f>
        <v>2016</v>
      </c>
      <c r="C5816" s="5">
        <f>MONTH(Table1[[#This Row],[Order Date]])</f>
        <v>10</v>
      </c>
      <c r="D5816" t="s">
        <v>1186</v>
      </c>
      <c r="E5816" t="s">
        <v>278</v>
      </c>
      <c r="F5816" t="s">
        <v>39</v>
      </c>
      <c r="G5816" t="s">
        <v>40</v>
      </c>
      <c r="H5816" t="s">
        <v>955</v>
      </c>
      <c r="I5816">
        <v>15.99</v>
      </c>
      <c r="J5816">
        <v>1</v>
      </c>
      <c r="K5816">
        <v>-3</v>
      </c>
    </row>
    <row r="5817" spans="1:11" ht="16.5" x14ac:dyDescent="0.3">
      <c r="A5817" s="1">
        <v>42653</v>
      </c>
      <c r="B5817" s="5">
        <f>YEAR(Table1[[#This Row],[Order Date]])</f>
        <v>2016</v>
      </c>
      <c r="C5817" s="5">
        <f>MONTH(Table1[[#This Row],[Order Date]])</f>
        <v>10</v>
      </c>
      <c r="D5817" t="s">
        <v>1186</v>
      </c>
      <c r="E5817" t="s">
        <v>278</v>
      </c>
      <c r="F5817" t="s">
        <v>34</v>
      </c>
      <c r="G5817" t="s">
        <v>35</v>
      </c>
      <c r="H5817" t="s">
        <v>2159</v>
      </c>
      <c r="I5817">
        <v>120.78</v>
      </c>
      <c r="J5817">
        <v>1</v>
      </c>
      <c r="K5817">
        <v>13.59</v>
      </c>
    </row>
    <row r="5818" spans="1:11" ht="16.5" x14ac:dyDescent="0.3">
      <c r="A5818" s="1">
        <v>42653</v>
      </c>
      <c r="B5818" s="5">
        <f>YEAR(Table1[[#This Row],[Order Date]])</f>
        <v>2016</v>
      </c>
      <c r="C5818" s="5">
        <f>MONTH(Table1[[#This Row],[Order Date]])</f>
        <v>10</v>
      </c>
      <c r="D5818" t="s">
        <v>1563</v>
      </c>
      <c r="E5818" t="s">
        <v>10</v>
      </c>
      <c r="F5818" t="s">
        <v>34</v>
      </c>
      <c r="G5818" t="s">
        <v>47</v>
      </c>
      <c r="H5818" t="s">
        <v>2604</v>
      </c>
      <c r="I5818">
        <v>14</v>
      </c>
      <c r="J5818">
        <v>4</v>
      </c>
      <c r="K5818">
        <v>-6.3</v>
      </c>
    </row>
    <row r="5819" spans="1:11" ht="16.5" x14ac:dyDescent="0.3">
      <c r="A5819" s="1">
        <v>42653</v>
      </c>
      <c r="B5819" s="5">
        <f>YEAR(Table1[[#This Row],[Order Date]])</f>
        <v>2016</v>
      </c>
      <c r="C5819" s="5">
        <f>MONTH(Table1[[#This Row],[Order Date]])</f>
        <v>10</v>
      </c>
      <c r="D5819" t="s">
        <v>1563</v>
      </c>
      <c r="E5819" t="s">
        <v>10</v>
      </c>
      <c r="F5819" t="s">
        <v>11</v>
      </c>
      <c r="G5819" t="s">
        <v>20</v>
      </c>
      <c r="H5819" t="s">
        <v>362</v>
      </c>
      <c r="I5819">
        <v>16.39</v>
      </c>
      <c r="J5819">
        <v>2</v>
      </c>
      <c r="K5819">
        <v>-26.23</v>
      </c>
    </row>
    <row r="5820" spans="1:11" ht="16.5" x14ac:dyDescent="0.3">
      <c r="A5820" s="1">
        <v>42654</v>
      </c>
      <c r="B5820" s="5">
        <f>YEAR(Table1[[#This Row],[Order Date]])</f>
        <v>2016</v>
      </c>
      <c r="C5820" s="5">
        <f>MONTH(Table1[[#This Row],[Order Date]])</f>
        <v>10</v>
      </c>
      <c r="D5820" t="s">
        <v>915</v>
      </c>
      <c r="E5820" t="s">
        <v>15</v>
      </c>
      <c r="F5820" t="s">
        <v>11</v>
      </c>
      <c r="G5820" t="s">
        <v>24</v>
      </c>
      <c r="H5820" t="s">
        <v>338</v>
      </c>
      <c r="I5820">
        <v>5.34</v>
      </c>
      <c r="J5820">
        <v>2</v>
      </c>
      <c r="K5820">
        <v>0.67</v>
      </c>
    </row>
    <row r="5821" spans="1:11" ht="16.5" x14ac:dyDescent="0.3">
      <c r="A5821" s="1">
        <v>42654</v>
      </c>
      <c r="B5821" s="5">
        <f>YEAR(Table1[[#This Row],[Order Date]])</f>
        <v>2016</v>
      </c>
      <c r="C5821" s="5">
        <f>MONTH(Table1[[#This Row],[Order Date]])</f>
        <v>10</v>
      </c>
      <c r="D5821" t="s">
        <v>915</v>
      </c>
      <c r="E5821" t="s">
        <v>15</v>
      </c>
      <c r="F5821" t="s">
        <v>11</v>
      </c>
      <c r="G5821" t="s">
        <v>24</v>
      </c>
      <c r="H5821" t="s">
        <v>2189</v>
      </c>
      <c r="I5821">
        <v>27.72</v>
      </c>
      <c r="J5821">
        <v>3</v>
      </c>
      <c r="K5821">
        <v>3.47</v>
      </c>
    </row>
    <row r="5822" spans="1:11" ht="16.5" x14ac:dyDescent="0.3">
      <c r="A5822" s="1">
        <v>42656</v>
      </c>
      <c r="B5822" s="5">
        <f>YEAR(Table1[[#This Row],[Order Date]])</f>
        <v>2016</v>
      </c>
      <c r="C5822" s="5">
        <f>MONTH(Table1[[#This Row],[Order Date]])</f>
        <v>10</v>
      </c>
      <c r="D5822" t="s">
        <v>567</v>
      </c>
      <c r="E5822" t="s">
        <v>27</v>
      </c>
      <c r="F5822" t="s">
        <v>11</v>
      </c>
      <c r="G5822" t="s">
        <v>12</v>
      </c>
      <c r="H5822" t="s">
        <v>127</v>
      </c>
      <c r="I5822">
        <v>20.04</v>
      </c>
      <c r="J5822">
        <v>3</v>
      </c>
      <c r="K5822">
        <v>9.6199999999999992</v>
      </c>
    </row>
    <row r="5823" spans="1:11" ht="16.5" x14ac:dyDescent="0.3">
      <c r="A5823" s="1">
        <v>42656</v>
      </c>
      <c r="B5823" s="5">
        <f>YEAR(Table1[[#This Row],[Order Date]])</f>
        <v>2016</v>
      </c>
      <c r="C5823" s="5">
        <f>MONTH(Table1[[#This Row],[Order Date]])</f>
        <v>10</v>
      </c>
      <c r="D5823" t="s">
        <v>567</v>
      </c>
      <c r="E5823" t="s">
        <v>27</v>
      </c>
      <c r="F5823" t="s">
        <v>11</v>
      </c>
      <c r="G5823" t="s">
        <v>12</v>
      </c>
      <c r="H5823" t="s">
        <v>1984</v>
      </c>
      <c r="I5823">
        <v>35.44</v>
      </c>
      <c r="J5823">
        <v>1</v>
      </c>
      <c r="K5823">
        <v>16.66</v>
      </c>
    </row>
    <row r="5824" spans="1:11" ht="16.5" x14ac:dyDescent="0.3">
      <c r="A5824" s="1">
        <v>42656</v>
      </c>
      <c r="B5824" s="5">
        <f>YEAR(Table1[[#This Row],[Order Date]])</f>
        <v>2016</v>
      </c>
      <c r="C5824" s="5">
        <f>MONTH(Table1[[#This Row],[Order Date]])</f>
        <v>10</v>
      </c>
      <c r="D5824" t="s">
        <v>567</v>
      </c>
      <c r="E5824" t="s">
        <v>27</v>
      </c>
      <c r="F5824" t="s">
        <v>11</v>
      </c>
      <c r="G5824" t="s">
        <v>24</v>
      </c>
      <c r="H5824" t="s">
        <v>1915</v>
      </c>
      <c r="I5824">
        <v>11.52</v>
      </c>
      <c r="J5824">
        <v>4</v>
      </c>
      <c r="K5824">
        <v>3.46</v>
      </c>
    </row>
    <row r="5825" spans="1:11" ht="16.5" x14ac:dyDescent="0.3">
      <c r="A5825" s="1">
        <v>42656</v>
      </c>
      <c r="B5825" s="5">
        <f>YEAR(Table1[[#This Row],[Order Date]])</f>
        <v>2016</v>
      </c>
      <c r="C5825" s="5">
        <f>MONTH(Table1[[#This Row],[Order Date]])</f>
        <v>10</v>
      </c>
      <c r="D5825" t="s">
        <v>567</v>
      </c>
      <c r="E5825" t="s">
        <v>27</v>
      </c>
      <c r="F5825" t="s">
        <v>11</v>
      </c>
      <c r="G5825" t="s">
        <v>43</v>
      </c>
      <c r="H5825" t="s">
        <v>1246</v>
      </c>
      <c r="I5825">
        <v>4.0199999999999996</v>
      </c>
      <c r="J5825">
        <v>2</v>
      </c>
      <c r="K5825">
        <v>1.97</v>
      </c>
    </row>
    <row r="5826" spans="1:11" ht="16.5" x14ac:dyDescent="0.3">
      <c r="A5826" s="1">
        <v>42656</v>
      </c>
      <c r="B5826" s="5">
        <f>YEAR(Table1[[#This Row],[Order Date]])</f>
        <v>2016</v>
      </c>
      <c r="C5826" s="5">
        <f>MONTH(Table1[[#This Row],[Order Date]])</f>
        <v>10</v>
      </c>
      <c r="D5826" t="s">
        <v>567</v>
      </c>
      <c r="E5826" t="s">
        <v>27</v>
      </c>
      <c r="F5826" t="s">
        <v>11</v>
      </c>
      <c r="G5826" t="s">
        <v>20</v>
      </c>
      <c r="H5826" t="s">
        <v>2228</v>
      </c>
      <c r="I5826">
        <v>76.180000000000007</v>
      </c>
      <c r="J5826">
        <v>3</v>
      </c>
      <c r="K5826">
        <v>26.66</v>
      </c>
    </row>
    <row r="5827" spans="1:11" ht="16.5" x14ac:dyDescent="0.3">
      <c r="A5827" s="1">
        <v>42656</v>
      </c>
      <c r="B5827" s="5">
        <f>YEAR(Table1[[#This Row],[Order Date]])</f>
        <v>2016</v>
      </c>
      <c r="C5827" s="5">
        <f>MONTH(Table1[[#This Row],[Order Date]])</f>
        <v>10</v>
      </c>
      <c r="D5827" t="s">
        <v>567</v>
      </c>
      <c r="E5827" t="s">
        <v>27</v>
      </c>
      <c r="F5827" t="s">
        <v>11</v>
      </c>
      <c r="G5827" t="s">
        <v>200</v>
      </c>
      <c r="H5827" t="s">
        <v>2215</v>
      </c>
      <c r="I5827">
        <v>65.88</v>
      </c>
      <c r="J5827">
        <v>6</v>
      </c>
      <c r="K5827">
        <v>18.45</v>
      </c>
    </row>
    <row r="5828" spans="1:11" ht="16.5" x14ac:dyDescent="0.3">
      <c r="A5828" s="1">
        <v>42656</v>
      </c>
      <c r="B5828" s="5">
        <f>YEAR(Table1[[#This Row],[Order Date]])</f>
        <v>2016</v>
      </c>
      <c r="C5828" s="5">
        <f>MONTH(Table1[[#This Row],[Order Date]])</f>
        <v>10</v>
      </c>
      <c r="D5828" t="s">
        <v>567</v>
      </c>
      <c r="E5828" t="s">
        <v>27</v>
      </c>
      <c r="F5828" t="s">
        <v>34</v>
      </c>
      <c r="G5828" t="s">
        <v>47</v>
      </c>
      <c r="H5828" t="s">
        <v>1404</v>
      </c>
      <c r="I5828">
        <v>43.12</v>
      </c>
      <c r="J5828">
        <v>14</v>
      </c>
      <c r="K5828">
        <v>20.7</v>
      </c>
    </row>
    <row r="5829" spans="1:11" ht="16.5" x14ac:dyDescent="0.3">
      <c r="A5829" s="1">
        <v>42656</v>
      </c>
      <c r="B5829" s="5">
        <f>YEAR(Table1[[#This Row],[Order Date]])</f>
        <v>2016</v>
      </c>
      <c r="C5829" s="5">
        <f>MONTH(Table1[[#This Row],[Order Date]])</f>
        <v>10</v>
      </c>
      <c r="D5829" t="s">
        <v>1519</v>
      </c>
      <c r="E5829" t="s">
        <v>278</v>
      </c>
      <c r="F5829" t="s">
        <v>34</v>
      </c>
      <c r="G5829" t="s">
        <v>145</v>
      </c>
      <c r="H5829" t="s">
        <v>942</v>
      </c>
      <c r="I5829">
        <v>727.45</v>
      </c>
      <c r="J5829">
        <v>5</v>
      </c>
      <c r="K5829">
        <v>-465.57</v>
      </c>
    </row>
    <row r="5830" spans="1:11" ht="16.5" x14ac:dyDescent="0.3">
      <c r="A5830" s="1">
        <v>42656</v>
      </c>
      <c r="B5830" s="5">
        <f>YEAR(Table1[[#This Row],[Order Date]])</f>
        <v>2016</v>
      </c>
      <c r="C5830" s="5">
        <f>MONTH(Table1[[#This Row],[Order Date]])</f>
        <v>10</v>
      </c>
      <c r="D5830" t="s">
        <v>1519</v>
      </c>
      <c r="E5830" t="s">
        <v>278</v>
      </c>
      <c r="F5830" t="s">
        <v>34</v>
      </c>
      <c r="G5830" t="s">
        <v>47</v>
      </c>
      <c r="H5830" t="s">
        <v>2514</v>
      </c>
      <c r="I5830">
        <v>24.96</v>
      </c>
      <c r="J5830">
        <v>3</v>
      </c>
      <c r="K5830">
        <v>4.37</v>
      </c>
    </row>
    <row r="5831" spans="1:11" ht="16.5" x14ac:dyDescent="0.3">
      <c r="A5831" s="1">
        <v>42656</v>
      </c>
      <c r="B5831" s="5">
        <f>YEAR(Table1[[#This Row],[Order Date]])</f>
        <v>2016</v>
      </c>
      <c r="C5831" s="5">
        <f>MONTH(Table1[[#This Row],[Order Date]])</f>
        <v>10</v>
      </c>
      <c r="D5831" t="s">
        <v>1452</v>
      </c>
      <c r="E5831" t="s">
        <v>10</v>
      </c>
      <c r="F5831" t="s">
        <v>39</v>
      </c>
      <c r="G5831" t="s">
        <v>52</v>
      </c>
      <c r="H5831" t="s">
        <v>2002</v>
      </c>
      <c r="I5831">
        <v>191.98</v>
      </c>
      <c r="J5831">
        <v>3</v>
      </c>
      <c r="K5831">
        <v>24</v>
      </c>
    </row>
    <row r="5832" spans="1:11" ht="16.5" x14ac:dyDescent="0.3">
      <c r="A5832" s="1">
        <v>42656</v>
      </c>
      <c r="B5832" s="5">
        <f>YEAR(Table1[[#This Row],[Order Date]])</f>
        <v>2016</v>
      </c>
      <c r="C5832" s="5">
        <f>MONTH(Table1[[#This Row],[Order Date]])</f>
        <v>10</v>
      </c>
      <c r="D5832" t="s">
        <v>1452</v>
      </c>
      <c r="E5832" t="s">
        <v>10</v>
      </c>
      <c r="F5832" t="s">
        <v>11</v>
      </c>
      <c r="G5832" t="s">
        <v>12</v>
      </c>
      <c r="H5832" t="s">
        <v>2582</v>
      </c>
      <c r="I5832">
        <v>8.2899999999999991</v>
      </c>
      <c r="J5832">
        <v>2</v>
      </c>
      <c r="K5832">
        <v>3</v>
      </c>
    </row>
    <row r="5833" spans="1:11" ht="16.5" x14ac:dyDescent="0.3">
      <c r="A5833" s="1">
        <v>42656</v>
      </c>
      <c r="B5833" s="5">
        <f>YEAR(Table1[[#This Row],[Order Date]])</f>
        <v>2016</v>
      </c>
      <c r="C5833" s="5">
        <f>MONTH(Table1[[#This Row],[Order Date]])</f>
        <v>10</v>
      </c>
      <c r="D5833" t="s">
        <v>1452</v>
      </c>
      <c r="E5833" t="s">
        <v>10</v>
      </c>
      <c r="F5833" t="s">
        <v>34</v>
      </c>
      <c r="G5833" t="s">
        <v>47</v>
      </c>
      <c r="H5833" t="s">
        <v>2040</v>
      </c>
      <c r="I5833">
        <v>139.91999999999999</v>
      </c>
      <c r="J5833">
        <v>5</v>
      </c>
      <c r="K5833">
        <v>-150.41</v>
      </c>
    </row>
    <row r="5834" spans="1:11" ht="16.5" x14ac:dyDescent="0.3">
      <c r="A5834" s="1">
        <v>42656</v>
      </c>
      <c r="B5834" s="5">
        <f>YEAR(Table1[[#This Row],[Order Date]])</f>
        <v>2016</v>
      </c>
      <c r="C5834" s="5">
        <f>MONTH(Table1[[#This Row],[Order Date]])</f>
        <v>10</v>
      </c>
      <c r="D5834" t="s">
        <v>1452</v>
      </c>
      <c r="E5834" t="s">
        <v>10</v>
      </c>
      <c r="F5834" t="s">
        <v>11</v>
      </c>
      <c r="G5834" t="s">
        <v>24</v>
      </c>
      <c r="H5834" t="s">
        <v>990</v>
      </c>
      <c r="I5834">
        <v>15.87</v>
      </c>
      <c r="J5834">
        <v>1</v>
      </c>
      <c r="K5834">
        <v>1.19</v>
      </c>
    </row>
    <row r="5835" spans="1:11" ht="16.5" x14ac:dyDescent="0.3">
      <c r="A5835" s="1">
        <v>42656</v>
      </c>
      <c r="B5835" s="5">
        <f>YEAR(Table1[[#This Row],[Order Date]])</f>
        <v>2016</v>
      </c>
      <c r="C5835" s="5">
        <f>MONTH(Table1[[#This Row],[Order Date]])</f>
        <v>10</v>
      </c>
      <c r="D5835" t="s">
        <v>1452</v>
      </c>
      <c r="E5835" t="s">
        <v>10</v>
      </c>
      <c r="F5835" t="s">
        <v>11</v>
      </c>
      <c r="G5835" t="s">
        <v>20</v>
      </c>
      <c r="H5835" t="s">
        <v>451</v>
      </c>
      <c r="I5835">
        <v>6.29</v>
      </c>
      <c r="J5835">
        <v>7</v>
      </c>
      <c r="K5835">
        <v>-11</v>
      </c>
    </row>
    <row r="5836" spans="1:11" ht="16.5" x14ac:dyDescent="0.3">
      <c r="A5836" s="1">
        <v>42656</v>
      </c>
      <c r="B5836" s="5">
        <f>YEAR(Table1[[#This Row],[Order Date]])</f>
        <v>2016</v>
      </c>
      <c r="C5836" s="5">
        <f>MONTH(Table1[[#This Row],[Order Date]])</f>
        <v>10</v>
      </c>
      <c r="D5836" t="s">
        <v>1963</v>
      </c>
      <c r="E5836" t="s">
        <v>149</v>
      </c>
      <c r="F5836" t="s">
        <v>11</v>
      </c>
      <c r="G5836" t="s">
        <v>24</v>
      </c>
      <c r="H5836" t="s">
        <v>2530</v>
      </c>
      <c r="I5836">
        <v>34.700000000000003</v>
      </c>
      <c r="J5836">
        <v>5</v>
      </c>
      <c r="K5836">
        <v>12.49</v>
      </c>
    </row>
    <row r="5837" spans="1:11" ht="16.5" x14ac:dyDescent="0.3">
      <c r="A5837" s="1">
        <v>42656</v>
      </c>
      <c r="B5837" s="5">
        <f>YEAR(Table1[[#This Row],[Order Date]])</f>
        <v>2016</v>
      </c>
      <c r="C5837" s="5">
        <f>MONTH(Table1[[#This Row],[Order Date]])</f>
        <v>10</v>
      </c>
      <c r="D5837" t="s">
        <v>1963</v>
      </c>
      <c r="E5837" t="s">
        <v>149</v>
      </c>
      <c r="F5837" t="s">
        <v>11</v>
      </c>
      <c r="G5837" t="s">
        <v>18</v>
      </c>
      <c r="H5837" t="s">
        <v>115</v>
      </c>
      <c r="I5837">
        <v>99.87</v>
      </c>
      <c r="J5837">
        <v>3</v>
      </c>
      <c r="K5837">
        <v>23.97</v>
      </c>
    </row>
    <row r="5838" spans="1:11" ht="16.5" x14ac:dyDescent="0.3">
      <c r="A5838" s="1">
        <v>42656</v>
      </c>
      <c r="B5838" s="5">
        <f>YEAR(Table1[[#This Row],[Order Date]])</f>
        <v>2016</v>
      </c>
      <c r="C5838" s="5">
        <f>MONTH(Table1[[#This Row],[Order Date]])</f>
        <v>10</v>
      </c>
      <c r="D5838" t="s">
        <v>1963</v>
      </c>
      <c r="E5838" t="s">
        <v>149</v>
      </c>
      <c r="F5838" t="s">
        <v>11</v>
      </c>
      <c r="G5838" t="s">
        <v>12</v>
      </c>
      <c r="H5838" t="s">
        <v>1832</v>
      </c>
      <c r="I5838">
        <v>37.94</v>
      </c>
      <c r="J5838">
        <v>2</v>
      </c>
      <c r="K5838">
        <v>18.21</v>
      </c>
    </row>
    <row r="5839" spans="1:11" ht="16.5" x14ac:dyDescent="0.3">
      <c r="A5839" s="1">
        <v>42656</v>
      </c>
      <c r="B5839" s="5">
        <f>YEAR(Table1[[#This Row],[Order Date]])</f>
        <v>2016</v>
      </c>
      <c r="C5839" s="5">
        <f>MONTH(Table1[[#This Row],[Order Date]])</f>
        <v>10</v>
      </c>
      <c r="D5839" t="s">
        <v>1963</v>
      </c>
      <c r="E5839" t="s">
        <v>149</v>
      </c>
      <c r="F5839" t="s">
        <v>11</v>
      </c>
      <c r="G5839" t="s">
        <v>16</v>
      </c>
      <c r="H5839" t="s">
        <v>1588</v>
      </c>
      <c r="I5839">
        <v>24.9</v>
      </c>
      <c r="J5839">
        <v>5</v>
      </c>
      <c r="K5839">
        <v>11.45</v>
      </c>
    </row>
    <row r="5840" spans="1:11" ht="16.5" x14ac:dyDescent="0.3">
      <c r="A5840" s="1">
        <v>42656</v>
      </c>
      <c r="B5840" s="5">
        <f>YEAR(Table1[[#This Row],[Order Date]])</f>
        <v>2016</v>
      </c>
      <c r="C5840" s="5">
        <f>MONTH(Table1[[#This Row],[Order Date]])</f>
        <v>10</v>
      </c>
      <c r="D5840" t="s">
        <v>1963</v>
      </c>
      <c r="E5840" t="s">
        <v>149</v>
      </c>
      <c r="F5840" t="s">
        <v>34</v>
      </c>
      <c r="G5840" t="s">
        <v>47</v>
      </c>
      <c r="H5840" t="s">
        <v>2249</v>
      </c>
      <c r="I5840">
        <v>82.26</v>
      </c>
      <c r="J5840">
        <v>3</v>
      </c>
      <c r="K5840">
        <v>33.729999999999997</v>
      </c>
    </row>
    <row r="5841" spans="1:11" ht="16.5" x14ac:dyDescent="0.3">
      <c r="A5841" s="1">
        <v>42657</v>
      </c>
      <c r="B5841" s="5">
        <f>YEAR(Table1[[#This Row],[Order Date]])</f>
        <v>2016</v>
      </c>
      <c r="C5841" s="5">
        <f>MONTH(Table1[[#This Row],[Order Date]])</f>
        <v>10</v>
      </c>
      <c r="D5841" t="s">
        <v>319</v>
      </c>
      <c r="E5841" t="s">
        <v>164</v>
      </c>
      <c r="F5841" t="s">
        <v>39</v>
      </c>
      <c r="G5841" t="s">
        <v>52</v>
      </c>
      <c r="H5841" t="s">
        <v>1293</v>
      </c>
      <c r="I5841">
        <v>177</v>
      </c>
      <c r="J5841">
        <v>3</v>
      </c>
      <c r="K5841">
        <v>30.09</v>
      </c>
    </row>
    <row r="5842" spans="1:11" ht="16.5" x14ac:dyDescent="0.3">
      <c r="A5842" s="1">
        <v>42657</v>
      </c>
      <c r="B5842" s="5">
        <f>YEAR(Table1[[#This Row],[Order Date]])</f>
        <v>2016</v>
      </c>
      <c r="C5842" s="5">
        <f>MONTH(Table1[[#This Row],[Order Date]])</f>
        <v>10</v>
      </c>
      <c r="D5842" t="s">
        <v>607</v>
      </c>
      <c r="E5842" t="s">
        <v>245</v>
      </c>
      <c r="F5842" t="s">
        <v>34</v>
      </c>
      <c r="G5842" t="s">
        <v>35</v>
      </c>
      <c r="H5842" t="s">
        <v>2612</v>
      </c>
      <c r="I5842">
        <v>102.59</v>
      </c>
      <c r="J5842">
        <v>1</v>
      </c>
      <c r="K5842">
        <v>10.26</v>
      </c>
    </row>
    <row r="5843" spans="1:11" ht="16.5" x14ac:dyDescent="0.3">
      <c r="A5843" s="1">
        <v>42657</v>
      </c>
      <c r="B5843" s="5">
        <f>YEAR(Table1[[#This Row],[Order Date]])</f>
        <v>2016</v>
      </c>
      <c r="C5843" s="5">
        <f>MONTH(Table1[[#This Row],[Order Date]])</f>
        <v>10</v>
      </c>
      <c r="D5843" t="s">
        <v>607</v>
      </c>
      <c r="E5843" t="s">
        <v>245</v>
      </c>
      <c r="F5843" t="s">
        <v>39</v>
      </c>
      <c r="G5843" t="s">
        <v>52</v>
      </c>
      <c r="H5843" t="s">
        <v>1063</v>
      </c>
      <c r="I5843">
        <v>22.7</v>
      </c>
      <c r="J5843">
        <v>1</v>
      </c>
      <c r="K5843">
        <v>5.96</v>
      </c>
    </row>
    <row r="5844" spans="1:11" ht="16.5" x14ac:dyDescent="0.3">
      <c r="A5844" s="1">
        <v>42657</v>
      </c>
      <c r="B5844" s="5">
        <f>YEAR(Table1[[#This Row],[Order Date]])</f>
        <v>2016</v>
      </c>
      <c r="C5844" s="5">
        <f>MONTH(Table1[[#This Row],[Order Date]])</f>
        <v>10</v>
      </c>
      <c r="D5844" t="s">
        <v>607</v>
      </c>
      <c r="E5844" t="s">
        <v>245</v>
      </c>
      <c r="F5844" t="s">
        <v>11</v>
      </c>
      <c r="G5844" t="s">
        <v>12</v>
      </c>
      <c r="H5844" t="s">
        <v>713</v>
      </c>
      <c r="I5844">
        <v>93.02</v>
      </c>
      <c r="J5844">
        <v>3</v>
      </c>
      <c r="K5844">
        <v>33.72</v>
      </c>
    </row>
    <row r="5845" spans="1:11" ht="16.5" x14ac:dyDescent="0.3">
      <c r="A5845" s="1">
        <v>42657</v>
      </c>
      <c r="B5845" s="5">
        <f>YEAR(Table1[[#This Row],[Order Date]])</f>
        <v>2016</v>
      </c>
      <c r="C5845" s="5">
        <f>MONTH(Table1[[#This Row],[Order Date]])</f>
        <v>10</v>
      </c>
      <c r="D5845" t="s">
        <v>607</v>
      </c>
      <c r="E5845" t="s">
        <v>245</v>
      </c>
      <c r="F5845" t="s">
        <v>11</v>
      </c>
      <c r="G5845" t="s">
        <v>200</v>
      </c>
      <c r="H5845" t="s">
        <v>807</v>
      </c>
      <c r="I5845">
        <v>12.77</v>
      </c>
      <c r="J5845">
        <v>2</v>
      </c>
      <c r="K5845">
        <v>1.44</v>
      </c>
    </row>
    <row r="5846" spans="1:11" ht="16.5" x14ac:dyDescent="0.3">
      <c r="A5846" s="1">
        <v>42657</v>
      </c>
      <c r="B5846" s="5">
        <f>YEAR(Table1[[#This Row],[Order Date]])</f>
        <v>2016</v>
      </c>
      <c r="C5846" s="5">
        <f>MONTH(Table1[[#This Row],[Order Date]])</f>
        <v>10</v>
      </c>
      <c r="D5846" t="s">
        <v>607</v>
      </c>
      <c r="E5846" t="s">
        <v>245</v>
      </c>
      <c r="F5846" t="s">
        <v>11</v>
      </c>
      <c r="G5846" t="s">
        <v>63</v>
      </c>
      <c r="H5846" t="s">
        <v>1481</v>
      </c>
      <c r="I5846">
        <v>35.01</v>
      </c>
      <c r="J5846">
        <v>4</v>
      </c>
      <c r="K5846">
        <v>13.13</v>
      </c>
    </row>
    <row r="5847" spans="1:11" ht="16.5" x14ac:dyDescent="0.3">
      <c r="A5847" s="1">
        <v>42657</v>
      </c>
      <c r="B5847" s="5">
        <f>YEAR(Table1[[#This Row],[Order Date]])</f>
        <v>2016</v>
      </c>
      <c r="C5847" s="5">
        <f>MONTH(Table1[[#This Row],[Order Date]])</f>
        <v>10</v>
      </c>
      <c r="D5847" t="s">
        <v>607</v>
      </c>
      <c r="E5847" t="s">
        <v>245</v>
      </c>
      <c r="F5847" t="s">
        <v>11</v>
      </c>
      <c r="G5847" t="s">
        <v>12</v>
      </c>
      <c r="H5847" t="s">
        <v>1041</v>
      </c>
      <c r="I5847">
        <v>39.15</v>
      </c>
      <c r="J5847">
        <v>1</v>
      </c>
      <c r="K5847">
        <v>14.68</v>
      </c>
    </row>
    <row r="5848" spans="1:11" ht="16.5" x14ac:dyDescent="0.3">
      <c r="A5848" s="1">
        <v>42657</v>
      </c>
      <c r="B5848" s="5">
        <f>YEAR(Table1[[#This Row],[Order Date]])</f>
        <v>2016</v>
      </c>
      <c r="C5848" s="5">
        <f>MONTH(Table1[[#This Row],[Order Date]])</f>
        <v>10</v>
      </c>
      <c r="D5848" t="s">
        <v>671</v>
      </c>
      <c r="E5848" t="s">
        <v>149</v>
      </c>
      <c r="F5848" t="s">
        <v>39</v>
      </c>
      <c r="G5848" t="s">
        <v>40</v>
      </c>
      <c r="H5848" t="s">
        <v>2171</v>
      </c>
      <c r="I5848">
        <v>1091.93</v>
      </c>
      <c r="J5848">
        <v>7</v>
      </c>
      <c r="K5848">
        <v>272.98</v>
      </c>
    </row>
    <row r="5849" spans="1:11" ht="16.5" x14ac:dyDescent="0.3">
      <c r="A5849" s="1">
        <v>42657</v>
      </c>
      <c r="B5849" s="5">
        <f>YEAR(Table1[[#This Row],[Order Date]])</f>
        <v>2016</v>
      </c>
      <c r="C5849" s="5">
        <f>MONTH(Table1[[#This Row],[Order Date]])</f>
        <v>10</v>
      </c>
      <c r="D5849" t="s">
        <v>671</v>
      </c>
      <c r="E5849" t="s">
        <v>149</v>
      </c>
      <c r="F5849" t="s">
        <v>11</v>
      </c>
      <c r="G5849" t="s">
        <v>12</v>
      </c>
      <c r="H5849" t="s">
        <v>2220</v>
      </c>
      <c r="I5849">
        <v>111.96</v>
      </c>
      <c r="J5849">
        <v>2</v>
      </c>
      <c r="K5849">
        <v>54.86</v>
      </c>
    </row>
    <row r="5850" spans="1:11" ht="16.5" x14ac:dyDescent="0.3">
      <c r="A5850" s="1">
        <v>42657</v>
      </c>
      <c r="B5850" s="5">
        <f>YEAR(Table1[[#This Row],[Order Date]])</f>
        <v>2016</v>
      </c>
      <c r="C5850" s="5">
        <f>MONTH(Table1[[#This Row],[Order Date]])</f>
        <v>10</v>
      </c>
      <c r="D5850" t="s">
        <v>2444</v>
      </c>
      <c r="E5850" t="s">
        <v>157</v>
      </c>
      <c r="F5850" t="s">
        <v>39</v>
      </c>
      <c r="G5850" t="s">
        <v>52</v>
      </c>
      <c r="H5850" t="s">
        <v>1787</v>
      </c>
      <c r="I5850">
        <v>1649.75</v>
      </c>
      <c r="J5850">
        <v>5</v>
      </c>
      <c r="K5850">
        <v>544.41999999999996</v>
      </c>
    </row>
    <row r="5851" spans="1:11" ht="16.5" x14ac:dyDescent="0.3">
      <c r="A5851" s="1">
        <v>42658</v>
      </c>
      <c r="B5851" s="5">
        <f>YEAR(Table1[[#This Row],[Order Date]])</f>
        <v>2016</v>
      </c>
      <c r="C5851" s="5">
        <f>MONTH(Table1[[#This Row],[Order Date]])</f>
        <v>10</v>
      </c>
      <c r="D5851" t="s">
        <v>2346</v>
      </c>
      <c r="E5851" t="s">
        <v>296</v>
      </c>
      <c r="F5851" t="s">
        <v>11</v>
      </c>
      <c r="G5851" t="s">
        <v>12</v>
      </c>
      <c r="H5851" t="s">
        <v>2613</v>
      </c>
      <c r="I5851">
        <v>45.68</v>
      </c>
      <c r="J5851">
        <v>2</v>
      </c>
      <c r="K5851">
        <v>21.01</v>
      </c>
    </row>
    <row r="5852" spans="1:11" ht="16.5" x14ac:dyDescent="0.3">
      <c r="A5852" s="1">
        <v>42658</v>
      </c>
      <c r="B5852" s="5">
        <f>YEAR(Table1[[#This Row],[Order Date]])</f>
        <v>2016</v>
      </c>
      <c r="C5852" s="5">
        <f>MONTH(Table1[[#This Row],[Order Date]])</f>
        <v>10</v>
      </c>
      <c r="D5852" t="s">
        <v>2346</v>
      </c>
      <c r="E5852" t="s">
        <v>296</v>
      </c>
      <c r="F5852" t="s">
        <v>11</v>
      </c>
      <c r="G5852" t="s">
        <v>12</v>
      </c>
      <c r="H5852" t="s">
        <v>1192</v>
      </c>
      <c r="I5852">
        <v>60.12</v>
      </c>
      <c r="J5852">
        <v>9</v>
      </c>
      <c r="K5852">
        <v>28.86</v>
      </c>
    </row>
    <row r="5853" spans="1:11" ht="16.5" x14ac:dyDescent="0.3">
      <c r="A5853" s="1">
        <v>42658</v>
      </c>
      <c r="B5853" s="5">
        <f>YEAR(Table1[[#This Row],[Order Date]])</f>
        <v>2016</v>
      </c>
      <c r="C5853" s="5">
        <f>MONTH(Table1[[#This Row],[Order Date]])</f>
        <v>10</v>
      </c>
      <c r="D5853" t="s">
        <v>2346</v>
      </c>
      <c r="E5853" t="s">
        <v>296</v>
      </c>
      <c r="F5853" t="s">
        <v>11</v>
      </c>
      <c r="G5853" t="s">
        <v>20</v>
      </c>
      <c r="H5853" t="s">
        <v>579</v>
      </c>
      <c r="I5853">
        <v>41.72</v>
      </c>
      <c r="J5853">
        <v>5</v>
      </c>
      <c r="K5853">
        <v>13.04</v>
      </c>
    </row>
    <row r="5854" spans="1:11" ht="16.5" x14ac:dyDescent="0.3">
      <c r="A5854" s="1">
        <v>42658</v>
      </c>
      <c r="B5854" s="5">
        <f>YEAR(Table1[[#This Row],[Order Date]])</f>
        <v>2016</v>
      </c>
      <c r="C5854" s="5">
        <f>MONTH(Table1[[#This Row],[Order Date]])</f>
        <v>10</v>
      </c>
      <c r="D5854" t="s">
        <v>2346</v>
      </c>
      <c r="E5854" t="s">
        <v>296</v>
      </c>
      <c r="F5854" t="s">
        <v>11</v>
      </c>
      <c r="G5854" t="s">
        <v>12</v>
      </c>
      <c r="H5854" t="s">
        <v>1582</v>
      </c>
      <c r="I5854">
        <v>71.599999999999994</v>
      </c>
      <c r="J5854">
        <v>8</v>
      </c>
      <c r="K5854">
        <v>32.94</v>
      </c>
    </row>
    <row r="5855" spans="1:11" ht="16.5" x14ac:dyDescent="0.3">
      <c r="A5855" s="1">
        <v>42658</v>
      </c>
      <c r="B5855" s="5">
        <f>YEAR(Table1[[#This Row],[Order Date]])</f>
        <v>2016</v>
      </c>
      <c r="C5855" s="5">
        <f>MONTH(Table1[[#This Row],[Order Date]])</f>
        <v>10</v>
      </c>
      <c r="D5855" t="s">
        <v>159</v>
      </c>
      <c r="E5855" t="s">
        <v>840</v>
      </c>
      <c r="F5855" t="s">
        <v>11</v>
      </c>
      <c r="G5855" t="s">
        <v>16</v>
      </c>
      <c r="H5855" t="s">
        <v>926</v>
      </c>
      <c r="I5855">
        <v>20.16</v>
      </c>
      <c r="J5855">
        <v>7</v>
      </c>
      <c r="K5855">
        <v>9.8800000000000008</v>
      </c>
    </row>
    <row r="5856" spans="1:11" ht="16.5" x14ac:dyDescent="0.3">
      <c r="A5856" s="1">
        <v>42658</v>
      </c>
      <c r="B5856" s="5">
        <f>YEAR(Table1[[#This Row],[Order Date]])</f>
        <v>2016</v>
      </c>
      <c r="C5856" s="5">
        <f>MONTH(Table1[[#This Row],[Order Date]])</f>
        <v>10</v>
      </c>
      <c r="D5856" t="s">
        <v>159</v>
      </c>
      <c r="E5856" t="s">
        <v>840</v>
      </c>
      <c r="F5856" t="s">
        <v>11</v>
      </c>
      <c r="G5856" t="s">
        <v>16</v>
      </c>
      <c r="H5856" t="s">
        <v>17</v>
      </c>
      <c r="I5856">
        <v>29.46</v>
      </c>
      <c r="J5856">
        <v>6</v>
      </c>
      <c r="K5856">
        <v>14.44</v>
      </c>
    </row>
    <row r="5857" spans="1:11" ht="16.5" x14ac:dyDescent="0.3">
      <c r="A5857" s="1">
        <v>42658</v>
      </c>
      <c r="B5857" s="5">
        <f>YEAR(Table1[[#This Row],[Order Date]])</f>
        <v>2016</v>
      </c>
      <c r="C5857" s="5">
        <f>MONTH(Table1[[#This Row],[Order Date]])</f>
        <v>10</v>
      </c>
      <c r="D5857" t="s">
        <v>159</v>
      </c>
      <c r="E5857" t="s">
        <v>840</v>
      </c>
      <c r="F5857" t="s">
        <v>11</v>
      </c>
      <c r="G5857" t="s">
        <v>92</v>
      </c>
      <c r="H5857" t="s">
        <v>1853</v>
      </c>
      <c r="I5857">
        <v>868.59</v>
      </c>
      <c r="J5857">
        <v>3</v>
      </c>
      <c r="K5857">
        <v>251.89</v>
      </c>
    </row>
    <row r="5858" spans="1:11" ht="16.5" x14ac:dyDescent="0.3">
      <c r="A5858" s="1">
        <v>42658</v>
      </c>
      <c r="B5858" s="5">
        <f>YEAR(Table1[[#This Row],[Order Date]])</f>
        <v>2016</v>
      </c>
      <c r="C5858" s="5">
        <f>MONTH(Table1[[#This Row],[Order Date]])</f>
        <v>10</v>
      </c>
      <c r="D5858" t="s">
        <v>159</v>
      </c>
      <c r="E5858" t="s">
        <v>840</v>
      </c>
      <c r="F5858" t="s">
        <v>11</v>
      </c>
      <c r="G5858" t="s">
        <v>12</v>
      </c>
      <c r="H5858" t="s">
        <v>708</v>
      </c>
      <c r="I5858">
        <v>12.96</v>
      </c>
      <c r="J5858">
        <v>2</v>
      </c>
      <c r="K5858">
        <v>6.22</v>
      </c>
    </row>
    <row r="5859" spans="1:11" ht="16.5" x14ac:dyDescent="0.3">
      <c r="A5859" s="1">
        <v>42658</v>
      </c>
      <c r="B5859" s="5">
        <f>YEAR(Table1[[#This Row],[Order Date]])</f>
        <v>2016</v>
      </c>
      <c r="C5859" s="5">
        <f>MONTH(Table1[[#This Row],[Order Date]])</f>
        <v>10</v>
      </c>
      <c r="D5859" t="s">
        <v>159</v>
      </c>
      <c r="E5859" t="s">
        <v>840</v>
      </c>
      <c r="F5859" t="s">
        <v>39</v>
      </c>
      <c r="G5859" t="s">
        <v>40</v>
      </c>
      <c r="H5859" t="s">
        <v>2588</v>
      </c>
      <c r="I5859">
        <v>5.5</v>
      </c>
      <c r="J5859">
        <v>1</v>
      </c>
      <c r="K5859">
        <v>1.38</v>
      </c>
    </row>
    <row r="5860" spans="1:11" ht="16.5" x14ac:dyDescent="0.3">
      <c r="A5860" s="1">
        <v>42658</v>
      </c>
      <c r="B5860" s="5">
        <f>YEAR(Table1[[#This Row],[Order Date]])</f>
        <v>2016</v>
      </c>
      <c r="C5860" s="5">
        <f>MONTH(Table1[[#This Row],[Order Date]])</f>
        <v>10</v>
      </c>
      <c r="D5860" t="s">
        <v>159</v>
      </c>
      <c r="E5860" t="s">
        <v>840</v>
      </c>
      <c r="F5860" t="s">
        <v>11</v>
      </c>
      <c r="G5860" t="s">
        <v>20</v>
      </c>
      <c r="H5860" t="s">
        <v>701</v>
      </c>
      <c r="I5860">
        <v>121.6</v>
      </c>
      <c r="J5860">
        <v>4</v>
      </c>
      <c r="K5860">
        <v>55.94</v>
      </c>
    </row>
    <row r="5861" spans="1:11" ht="16.5" x14ac:dyDescent="0.3">
      <c r="A5861" s="1">
        <v>42658</v>
      </c>
      <c r="B5861" s="5">
        <f>YEAR(Table1[[#This Row],[Order Date]])</f>
        <v>2016</v>
      </c>
      <c r="C5861" s="5">
        <f>MONTH(Table1[[#This Row],[Order Date]])</f>
        <v>10</v>
      </c>
      <c r="D5861" t="s">
        <v>334</v>
      </c>
      <c r="E5861" t="s">
        <v>55</v>
      </c>
      <c r="F5861" t="s">
        <v>11</v>
      </c>
      <c r="G5861" t="s">
        <v>20</v>
      </c>
      <c r="H5861" t="s">
        <v>2075</v>
      </c>
      <c r="I5861">
        <v>232.96</v>
      </c>
      <c r="J5861">
        <v>7</v>
      </c>
      <c r="K5861">
        <v>116.48</v>
      </c>
    </row>
    <row r="5862" spans="1:11" ht="16.5" x14ac:dyDescent="0.3">
      <c r="A5862" s="1">
        <v>42658</v>
      </c>
      <c r="B5862" s="5">
        <f>YEAR(Table1[[#This Row],[Order Date]])</f>
        <v>2016</v>
      </c>
      <c r="C5862" s="5">
        <f>MONTH(Table1[[#This Row],[Order Date]])</f>
        <v>10</v>
      </c>
      <c r="D5862" t="s">
        <v>334</v>
      </c>
      <c r="E5862" t="s">
        <v>55</v>
      </c>
      <c r="F5862" t="s">
        <v>11</v>
      </c>
      <c r="G5862" t="s">
        <v>63</v>
      </c>
      <c r="H5862" t="s">
        <v>2479</v>
      </c>
      <c r="I5862">
        <v>66.540000000000006</v>
      </c>
      <c r="J5862">
        <v>6</v>
      </c>
      <c r="K5862">
        <v>32.6</v>
      </c>
    </row>
    <row r="5863" spans="1:11" ht="16.5" x14ac:dyDescent="0.3">
      <c r="A5863" s="1">
        <v>42658</v>
      </c>
      <c r="B5863" s="5">
        <f>YEAR(Table1[[#This Row],[Order Date]])</f>
        <v>2016</v>
      </c>
      <c r="C5863" s="5">
        <f>MONTH(Table1[[#This Row],[Order Date]])</f>
        <v>10</v>
      </c>
      <c r="D5863" t="s">
        <v>334</v>
      </c>
      <c r="E5863" t="s">
        <v>55</v>
      </c>
      <c r="F5863" t="s">
        <v>11</v>
      </c>
      <c r="G5863" t="s">
        <v>92</v>
      </c>
      <c r="H5863" t="s">
        <v>617</v>
      </c>
      <c r="I5863">
        <v>43.26</v>
      </c>
      <c r="J5863">
        <v>3</v>
      </c>
      <c r="K5863">
        <v>14.28</v>
      </c>
    </row>
    <row r="5864" spans="1:11" ht="16.5" x14ac:dyDescent="0.3">
      <c r="A5864" s="1">
        <v>42659</v>
      </c>
      <c r="B5864" s="5">
        <f>YEAR(Table1[[#This Row],[Order Date]])</f>
        <v>2016</v>
      </c>
      <c r="C5864" s="5">
        <f>MONTH(Table1[[#This Row],[Order Date]])</f>
        <v>10</v>
      </c>
      <c r="D5864" t="s">
        <v>1748</v>
      </c>
      <c r="E5864" t="s">
        <v>149</v>
      </c>
      <c r="F5864" t="s">
        <v>34</v>
      </c>
      <c r="G5864" t="s">
        <v>145</v>
      </c>
      <c r="H5864" t="s">
        <v>741</v>
      </c>
      <c r="I5864">
        <v>142.18</v>
      </c>
      <c r="J5864">
        <v>1</v>
      </c>
      <c r="K5864">
        <v>-37.92</v>
      </c>
    </row>
    <row r="5865" spans="1:11" ht="16.5" x14ac:dyDescent="0.3">
      <c r="A5865" s="1">
        <v>42660</v>
      </c>
      <c r="B5865" s="5">
        <f>YEAR(Table1[[#This Row],[Order Date]])</f>
        <v>2016</v>
      </c>
      <c r="C5865" s="5">
        <f>MONTH(Table1[[#This Row],[Order Date]])</f>
        <v>10</v>
      </c>
      <c r="D5865" t="s">
        <v>2083</v>
      </c>
      <c r="E5865" t="s">
        <v>27</v>
      </c>
      <c r="F5865" t="s">
        <v>11</v>
      </c>
      <c r="G5865" t="s">
        <v>20</v>
      </c>
      <c r="H5865" t="s">
        <v>609</v>
      </c>
      <c r="I5865">
        <v>18.16</v>
      </c>
      <c r="J5865">
        <v>5</v>
      </c>
      <c r="K5865">
        <v>6.58</v>
      </c>
    </row>
    <row r="5866" spans="1:11" ht="16.5" x14ac:dyDescent="0.3">
      <c r="A5866" s="1">
        <v>42660</v>
      </c>
      <c r="B5866" s="5">
        <f>YEAR(Table1[[#This Row],[Order Date]])</f>
        <v>2016</v>
      </c>
      <c r="C5866" s="5">
        <f>MONTH(Table1[[#This Row],[Order Date]])</f>
        <v>10</v>
      </c>
      <c r="D5866" t="s">
        <v>1863</v>
      </c>
      <c r="E5866" t="s">
        <v>27</v>
      </c>
      <c r="F5866" t="s">
        <v>34</v>
      </c>
      <c r="G5866" t="s">
        <v>74</v>
      </c>
      <c r="H5866" t="s">
        <v>2592</v>
      </c>
      <c r="I5866">
        <v>120.67</v>
      </c>
      <c r="J5866">
        <v>2</v>
      </c>
      <c r="K5866">
        <v>21.29</v>
      </c>
    </row>
    <row r="5867" spans="1:11" ht="16.5" x14ac:dyDescent="0.3">
      <c r="A5867" s="1">
        <v>42660</v>
      </c>
      <c r="B5867" s="5">
        <f>YEAR(Table1[[#This Row],[Order Date]])</f>
        <v>2016</v>
      </c>
      <c r="C5867" s="5">
        <f>MONTH(Table1[[#This Row],[Order Date]])</f>
        <v>10</v>
      </c>
      <c r="D5867" t="s">
        <v>2115</v>
      </c>
      <c r="E5867" t="s">
        <v>186</v>
      </c>
      <c r="F5867" t="s">
        <v>39</v>
      </c>
      <c r="G5867" t="s">
        <v>40</v>
      </c>
      <c r="H5867" t="s">
        <v>1345</v>
      </c>
      <c r="I5867">
        <v>449.97</v>
      </c>
      <c r="J5867">
        <v>3</v>
      </c>
      <c r="K5867">
        <v>220.49</v>
      </c>
    </row>
    <row r="5868" spans="1:11" ht="16.5" x14ac:dyDescent="0.3">
      <c r="A5868" s="1">
        <v>42660</v>
      </c>
      <c r="B5868" s="5">
        <f>YEAR(Table1[[#This Row],[Order Date]])</f>
        <v>2016</v>
      </c>
      <c r="C5868" s="5">
        <f>MONTH(Table1[[#This Row],[Order Date]])</f>
        <v>10</v>
      </c>
      <c r="D5868" t="s">
        <v>2115</v>
      </c>
      <c r="E5868" t="s">
        <v>186</v>
      </c>
      <c r="F5868" t="s">
        <v>11</v>
      </c>
      <c r="G5868" t="s">
        <v>92</v>
      </c>
      <c r="H5868" t="s">
        <v>2336</v>
      </c>
      <c r="I5868">
        <v>1927.59</v>
      </c>
      <c r="J5868">
        <v>7</v>
      </c>
      <c r="K5868">
        <v>751.76</v>
      </c>
    </row>
    <row r="5869" spans="1:11" ht="16.5" x14ac:dyDescent="0.3">
      <c r="A5869" s="1">
        <v>42660</v>
      </c>
      <c r="B5869" s="5">
        <f>YEAR(Table1[[#This Row],[Order Date]])</f>
        <v>2016</v>
      </c>
      <c r="C5869" s="5">
        <f>MONTH(Table1[[#This Row],[Order Date]])</f>
        <v>10</v>
      </c>
      <c r="D5869" t="s">
        <v>789</v>
      </c>
      <c r="E5869" t="s">
        <v>177</v>
      </c>
      <c r="F5869" t="s">
        <v>34</v>
      </c>
      <c r="G5869" t="s">
        <v>74</v>
      </c>
      <c r="H5869" t="s">
        <v>412</v>
      </c>
      <c r="I5869">
        <v>120.98</v>
      </c>
      <c r="J5869">
        <v>1</v>
      </c>
      <c r="K5869">
        <v>12.1</v>
      </c>
    </row>
    <row r="5870" spans="1:11" ht="16.5" x14ac:dyDescent="0.3">
      <c r="A5870" s="1">
        <v>42660</v>
      </c>
      <c r="B5870" s="5">
        <f>YEAR(Table1[[#This Row],[Order Date]])</f>
        <v>2016</v>
      </c>
      <c r="C5870" s="5">
        <f>MONTH(Table1[[#This Row],[Order Date]])</f>
        <v>10</v>
      </c>
      <c r="D5870" t="s">
        <v>789</v>
      </c>
      <c r="E5870" t="s">
        <v>177</v>
      </c>
      <c r="F5870" t="s">
        <v>11</v>
      </c>
      <c r="G5870" t="s">
        <v>20</v>
      </c>
      <c r="H5870" t="s">
        <v>2488</v>
      </c>
      <c r="I5870">
        <v>315.98</v>
      </c>
      <c r="J5870">
        <v>1</v>
      </c>
      <c r="K5870">
        <v>148.51</v>
      </c>
    </row>
    <row r="5871" spans="1:11" ht="16.5" x14ac:dyDescent="0.3">
      <c r="A5871" s="1">
        <v>42661</v>
      </c>
      <c r="B5871" s="5">
        <f>YEAR(Table1[[#This Row],[Order Date]])</f>
        <v>2016</v>
      </c>
      <c r="C5871" s="5">
        <f>MONTH(Table1[[#This Row],[Order Date]])</f>
        <v>10</v>
      </c>
      <c r="D5871" t="s">
        <v>915</v>
      </c>
      <c r="E5871" t="s">
        <v>95</v>
      </c>
      <c r="F5871" t="s">
        <v>34</v>
      </c>
      <c r="G5871" t="s">
        <v>35</v>
      </c>
      <c r="H5871" t="s">
        <v>699</v>
      </c>
      <c r="I5871">
        <v>307.92</v>
      </c>
      <c r="J5871">
        <v>5</v>
      </c>
      <c r="K5871">
        <v>-34.64</v>
      </c>
    </row>
    <row r="5872" spans="1:11" ht="16.5" x14ac:dyDescent="0.3">
      <c r="A5872" s="1">
        <v>42663</v>
      </c>
      <c r="B5872" s="5">
        <f>YEAR(Table1[[#This Row],[Order Date]])</f>
        <v>2016</v>
      </c>
      <c r="C5872" s="5">
        <f>MONTH(Table1[[#This Row],[Order Date]])</f>
        <v>10</v>
      </c>
      <c r="D5872" t="s">
        <v>1027</v>
      </c>
      <c r="E5872" t="s">
        <v>78</v>
      </c>
      <c r="F5872" t="s">
        <v>11</v>
      </c>
      <c r="G5872" t="s">
        <v>24</v>
      </c>
      <c r="H5872" t="s">
        <v>998</v>
      </c>
      <c r="I5872">
        <v>7.15</v>
      </c>
      <c r="J5872">
        <v>3</v>
      </c>
      <c r="K5872">
        <v>0.72</v>
      </c>
    </row>
    <row r="5873" spans="1:11" ht="16.5" x14ac:dyDescent="0.3">
      <c r="A5873" s="1">
        <v>42663</v>
      </c>
      <c r="B5873" s="5">
        <f>YEAR(Table1[[#This Row],[Order Date]])</f>
        <v>2016</v>
      </c>
      <c r="C5873" s="5">
        <f>MONTH(Table1[[#This Row],[Order Date]])</f>
        <v>10</v>
      </c>
      <c r="D5873" t="s">
        <v>806</v>
      </c>
      <c r="E5873" t="s">
        <v>10</v>
      </c>
      <c r="F5873" t="s">
        <v>11</v>
      </c>
      <c r="G5873" t="s">
        <v>12</v>
      </c>
      <c r="H5873" t="s">
        <v>2334</v>
      </c>
      <c r="I5873">
        <v>51.02</v>
      </c>
      <c r="J5873">
        <v>7</v>
      </c>
      <c r="K5873">
        <v>15.94</v>
      </c>
    </row>
    <row r="5874" spans="1:11" ht="16.5" x14ac:dyDescent="0.3">
      <c r="A5874" s="1">
        <v>42663</v>
      </c>
      <c r="B5874" s="5">
        <f>YEAR(Table1[[#This Row],[Order Date]])</f>
        <v>2016</v>
      </c>
      <c r="C5874" s="5">
        <f>MONTH(Table1[[#This Row],[Order Date]])</f>
        <v>10</v>
      </c>
      <c r="D5874" t="s">
        <v>806</v>
      </c>
      <c r="E5874" t="s">
        <v>10</v>
      </c>
      <c r="F5874" t="s">
        <v>11</v>
      </c>
      <c r="G5874" t="s">
        <v>43</v>
      </c>
      <c r="H5874" t="s">
        <v>160</v>
      </c>
      <c r="I5874">
        <v>25.25</v>
      </c>
      <c r="J5874">
        <v>4</v>
      </c>
      <c r="K5874">
        <v>7.89</v>
      </c>
    </row>
    <row r="5875" spans="1:11" ht="16.5" x14ac:dyDescent="0.3">
      <c r="A5875" s="1">
        <v>42663</v>
      </c>
      <c r="B5875" s="5">
        <f>YEAR(Table1[[#This Row],[Order Date]])</f>
        <v>2016</v>
      </c>
      <c r="C5875" s="5">
        <f>MONTH(Table1[[#This Row],[Order Date]])</f>
        <v>10</v>
      </c>
      <c r="D5875" t="s">
        <v>806</v>
      </c>
      <c r="E5875" t="s">
        <v>10</v>
      </c>
      <c r="F5875" t="s">
        <v>34</v>
      </c>
      <c r="G5875" t="s">
        <v>35</v>
      </c>
      <c r="H5875" t="s">
        <v>964</v>
      </c>
      <c r="I5875">
        <v>56.69</v>
      </c>
      <c r="J5875">
        <v>1</v>
      </c>
      <c r="K5875">
        <v>-14.58</v>
      </c>
    </row>
    <row r="5876" spans="1:11" ht="16.5" x14ac:dyDescent="0.3">
      <c r="A5876" s="1">
        <v>42663</v>
      </c>
      <c r="B5876" s="5">
        <f>YEAR(Table1[[#This Row],[Order Date]])</f>
        <v>2016</v>
      </c>
      <c r="C5876" s="5">
        <f>MONTH(Table1[[#This Row],[Order Date]])</f>
        <v>10</v>
      </c>
      <c r="D5876" t="s">
        <v>225</v>
      </c>
      <c r="E5876" t="s">
        <v>110</v>
      </c>
      <c r="F5876" t="s">
        <v>39</v>
      </c>
      <c r="G5876" t="s">
        <v>40</v>
      </c>
      <c r="H5876" t="s">
        <v>2050</v>
      </c>
      <c r="I5876">
        <v>125.7</v>
      </c>
      <c r="J5876">
        <v>6</v>
      </c>
      <c r="K5876">
        <v>35.200000000000003</v>
      </c>
    </row>
    <row r="5877" spans="1:11" ht="16.5" x14ac:dyDescent="0.3">
      <c r="A5877" s="1">
        <v>42663</v>
      </c>
      <c r="B5877" s="5">
        <f>YEAR(Table1[[#This Row],[Order Date]])</f>
        <v>2016</v>
      </c>
      <c r="C5877" s="5">
        <f>MONTH(Table1[[#This Row],[Order Date]])</f>
        <v>10</v>
      </c>
      <c r="D5877" t="s">
        <v>225</v>
      </c>
      <c r="E5877" t="s">
        <v>110</v>
      </c>
      <c r="F5877" t="s">
        <v>39</v>
      </c>
      <c r="G5877" t="s">
        <v>40</v>
      </c>
      <c r="H5877" t="s">
        <v>520</v>
      </c>
      <c r="I5877">
        <v>191.98</v>
      </c>
      <c r="J5877">
        <v>2</v>
      </c>
      <c r="K5877">
        <v>51.83</v>
      </c>
    </row>
    <row r="5878" spans="1:11" ht="16.5" x14ac:dyDescent="0.3">
      <c r="A5878" s="1">
        <v>42663</v>
      </c>
      <c r="B5878" s="5">
        <f>YEAR(Table1[[#This Row],[Order Date]])</f>
        <v>2016</v>
      </c>
      <c r="C5878" s="5">
        <f>MONTH(Table1[[#This Row],[Order Date]])</f>
        <v>10</v>
      </c>
      <c r="D5878" t="s">
        <v>225</v>
      </c>
      <c r="E5878" t="s">
        <v>110</v>
      </c>
      <c r="F5878" t="s">
        <v>11</v>
      </c>
      <c r="G5878" t="s">
        <v>18</v>
      </c>
      <c r="H5878" t="s">
        <v>1780</v>
      </c>
      <c r="I5878">
        <v>20.86</v>
      </c>
      <c r="J5878">
        <v>7</v>
      </c>
      <c r="K5878">
        <v>1.46</v>
      </c>
    </row>
    <row r="5879" spans="1:11" ht="16.5" x14ac:dyDescent="0.3">
      <c r="A5879" s="1">
        <v>42663</v>
      </c>
      <c r="B5879" s="5">
        <f>YEAR(Table1[[#This Row],[Order Date]])</f>
        <v>2016</v>
      </c>
      <c r="C5879" s="5">
        <f>MONTH(Table1[[#This Row],[Order Date]])</f>
        <v>10</v>
      </c>
      <c r="D5879" t="s">
        <v>1886</v>
      </c>
      <c r="E5879" t="s">
        <v>27</v>
      </c>
      <c r="F5879" t="s">
        <v>11</v>
      </c>
      <c r="G5879" t="s">
        <v>20</v>
      </c>
      <c r="H5879" t="s">
        <v>467</v>
      </c>
      <c r="I5879">
        <v>19.3</v>
      </c>
      <c r="J5879">
        <v>3</v>
      </c>
      <c r="K5879">
        <v>6.03</v>
      </c>
    </row>
    <row r="5880" spans="1:11" ht="16.5" x14ac:dyDescent="0.3">
      <c r="A5880" s="1">
        <v>42663</v>
      </c>
      <c r="B5880" s="5">
        <f>YEAR(Table1[[#This Row],[Order Date]])</f>
        <v>2016</v>
      </c>
      <c r="C5880" s="5">
        <f>MONTH(Table1[[#This Row],[Order Date]])</f>
        <v>10</v>
      </c>
      <c r="D5880" t="s">
        <v>1922</v>
      </c>
      <c r="E5880" t="s">
        <v>55</v>
      </c>
      <c r="F5880" t="s">
        <v>34</v>
      </c>
      <c r="G5880" t="s">
        <v>47</v>
      </c>
      <c r="H5880" t="s">
        <v>766</v>
      </c>
      <c r="I5880">
        <v>61.1</v>
      </c>
      <c r="J5880">
        <v>5</v>
      </c>
      <c r="K5880">
        <v>18.329999999999998</v>
      </c>
    </row>
    <row r="5881" spans="1:11" ht="16.5" x14ac:dyDescent="0.3">
      <c r="A5881" s="1">
        <v>42663</v>
      </c>
      <c r="B5881" s="5">
        <f>YEAR(Table1[[#This Row],[Order Date]])</f>
        <v>2016</v>
      </c>
      <c r="C5881" s="5">
        <f>MONTH(Table1[[#This Row],[Order Date]])</f>
        <v>10</v>
      </c>
      <c r="D5881" t="s">
        <v>578</v>
      </c>
      <c r="E5881" t="s">
        <v>27</v>
      </c>
      <c r="F5881" t="s">
        <v>34</v>
      </c>
      <c r="G5881" t="s">
        <v>35</v>
      </c>
      <c r="H5881" t="s">
        <v>2446</v>
      </c>
      <c r="I5881">
        <v>387.14</v>
      </c>
      <c r="J5881">
        <v>4</v>
      </c>
      <c r="K5881">
        <v>4.84</v>
      </c>
    </row>
    <row r="5882" spans="1:11" ht="16.5" x14ac:dyDescent="0.3">
      <c r="A5882" s="1">
        <v>42664</v>
      </c>
      <c r="B5882" s="5">
        <f>YEAR(Table1[[#This Row],[Order Date]])</f>
        <v>2016</v>
      </c>
      <c r="C5882" s="5">
        <f>MONTH(Table1[[#This Row],[Order Date]])</f>
        <v>10</v>
      </c>
      <c r="D5882" t="s">
        <v>1657</v>
      </c>
      <c r="E5882" t="s">
        <v>613</v>
      </c>
      <c r="F5882" t="s">
        <v>11</v>
      </c>
      <c r="G5882" t="s">
        <v>20</v>
      </c>
      <c r="H5882" t="s">
        <v>2200</v>
      </c>
      <c r="I5882">
        <v>23.2</v>
      </c>
      <c r="J5882">
        <v>4</v>
      </c>
      <c r="K5882">
        <v>10.44</v>
      </c>
    </row>
    <row r="5883" spans="1:11" ht="16.5" x14ac:dyDescent="0.3">
      <c r="A5883" s="1">
        <v>42664</v>
      </c>
      <c r="B5883" s="5">
        <f>YEAR(Table1[[#This Row],[Order Date]])</f>
        <v>2016</v>
      </c>
      <c r="C5883" s="5">
        <f>MONTH(Table1[[#This Row],[Order Date]])</f>
        <v>10</v>
      </c>
      <c r="D5883" t="s">
        <v>1657</v>
      </c>
      <c r="E5883" t="s">
        <v>613</v>
      </c>
      <c r="F5883" t="s">
        <v>11</v>
      </c>
      <c r="G5883" t="s">
        <v>200</v>
      </c>
      <c r="H5883" t="s">
        <v>807</v>
      </c>
      <c r="I5883">
        <v>7.36</v>
      </c>
      <c r="J5883">
        <v>2</v>
      </c>
      <c r="K5883">
        <v>0.15</v>
      </c>
    </row>
    <row r="5884" spans="1:11" ht="16.5" x14ac:dyDescent="0.3">
      <c r="A5884" s="1">
        <v>42664</v>
      </c>
      <c r="B5884" s="5">
        <f>YEAR(Table1[[#This Row],[Order Date]])</f>
        <v>2016</v>
      </c>
      <c r="C5884" s="5">
        <f>MONTH(Table1[[#This Row],[Order Date]])</f>
        <v>10</v>
      </c>
      <c r="D5884" t="s">
        <v>1657</v>
      </c>
      <c r="E5884" t="s">
        <v>613</v>
      </c>
      <c r="F5884" t="s">
        <v>11</v>
      </c>
      <c r="G5884" t="s">
        <v>18</v>
      </c>
      <c r="H5884" t="s">
        <v>1245</v>
      </c>
      <c r="I5884">
        <v>104.79</v>
      </c>
      <c r="J5884">
        <v>7</v>
      </c>
      <c r="K5884">
        <v>29.34</v>
      </c>
    </row>
    <row r="5885" spans="1:11" ht="16.5" x14ac:dyDescent="0.3">
      <c r="A5885" s="1">
        <v>42664</v>
      </c>
      <c r="B5885" s="5">
        <f>YEAR(Table1[[#This Row],[Order Date]])</f>
        <v>2016</v>
      </c>
      <c r="C5885" s="5">
        <f>MONTH(Table1[[#This Row],[Order Date]])</f>
        <v>10</v>
      </c>
      <c r="D5885" t="s">
        <v>1657</v>
      </c>
      <c r="E5885" t="s">
        <v>613</v>
      </c>
      <c r="F5885" t="s">
        <v>34</v>
      </c>
      <c r="G5885" t="s">
        <v>74</v>
      </c>
      <c r="H5885" t="s">
        <v>1604</v>
      </c>
      <c r="I5885">
        <v>1043.92</v>
      </c>
      <c r="J5885">
        <v>4</v>
      </c>
      <c r="K5885">
        <v>271.42</v>
      </c>
    </row>
    <row r="5886" spans="1:11" ht="16.5" x14ac:dyDescent="0.3">
      <c r="A5886" s="1">
        <v>42664</v>
      </c>
      <c r="B5886" s="5">
        <f>YEAR(Table1[[#This Row],[Order Date]])</f>
        <v>2016</v>
      </c>
      <c r="C5886" s="5">
        <f>MONTH(Table1[[#This Row],[Order Date]])</f>
        <v>10</v>
      </c>
      <c r="D5886" t="s">
        <v>2230</v>
      </c>
      <c r="E5886" t="s">
        <v>27</v>
      </c>
      <c r="F5886" t="s">
        <v>11</v>
      </c>
      <c r="G5886" t="s">
        <v>12</v>
      </c>
      <c r="H5886" t="s">
        <v>2451</v>
      </c>
      <c r="I5886">
        <v>22.92</v>
      </c>
      <c r="J5886">
        <v>3</v>
      </c>
      <c r="K5886">
        <v>11.23</v>
      </c>
    </row>
    <row r="5887" spans="1:11" ht="16.5" x14ac:dyDescent="0.3">
      <c r="A5887" s="1">
        <v>42664</v>
      </c>
      <c r="B5887" s="5">
        <f>YEAR(Table1[[#This Row],[Order Date]])</f>
        <v>2016</v>
      </c>
      <c r="C5887" s="5">
        <f>MONTH(Table1[[#This Row],[Order Date]])</f>
        <v>10</v>
      </c>
      <c r="D5887" t="s">
        <v>857</v>
      </c>
      <c r="E5887" t="s">
        <v>27</v>
      </c>
      <c r="F5887" t="s">
        <v>11</v>
      </c>
      <c r="G5887" t="s">
        <v>18</v>
      </c>
      <c r="H5887" t="s">
        <v>1017</v>
      </c>
      <c r="I5887">
        <v>154.44</v>
      </c>
      <c r="J5887">
        <v>3</v>
      </c>
      <c r="K5887">
        <v>1.54</v>
      </c>
    </row>
    <row r="5888" spans="1:11" ht="16.5" x14ac:dyDescent="0.3">
      <c r="A5888" s="1">
        <v>42664</v>
      </c>
      <c r="B5888" s="5">
        <f>YEAR(Table1[[#This Row],[Order Date]])</f>
        <v>2016</v>
      </c>
      <c r="C5888" s="5">
        <f>MONTH(Table1[[#This Row],[Order Date]])</f>
        <v>10</v>
      </c>
      <c r="D5888" t="s">
        <v>578</v>
      </c>
      <c r="E5888" t="s">
        <v>59</v>
      </c>
      <c r="F5888" t="s">
        <v>11</v>
      </c>
      <c r="G5888" t="s">
        <v>20</v>
      </c>
      <c r="H5888" t="s">
        <v>2287</v>
      </c>
      <c r="I5888">
        <v>7.92</v>
      </c>
      <c r="J5888">
        <v>4</v>
      </c>
      <c r="K5888">
        <v>3.56</v>
      </c>
    </row>
    <row r="5889" spans="1:11" ht="16.5" x14ac:dyDescent="0.3">
      <c r="A5889" s="1">
        <v>42664</v>
      </c>
      <c r="B5889" s="5">
        <f>YEAR(Table1[[#This Row],[Order Date]])</f>
        <v>2016</v>
      </c>
      <c r="C5889" s="5">
        <f>MONTH(Table1[[#This Row],[Order Date]])</f>
        <v>10</v>
      </c>
      <c r="D5889" t="s">
        <v>2614</v>
      </c>
      <c r="E5889" t="s">
        <v>531</v>
      </c>
      <c r="F5889" t="s">
        <v>39</v>
      </c>
      <c r="G5889" t="s">
        <v>52</v>
      </c>
      <c r="H5889" t="s">
        <v>1068</v>
      </c>
      <c r="I5889">
        <v>98.16</v>
      </c>
      <c r="J5889">
        <v>6</v>
      </c>
      <c r="K5889">
        <v>9.82</v>
      </c>
    </row>
    <row r="5890" spans="1:11" ht="16.5" x14ac:dyDescent="0.3">
      <c r="A5890" s="1">
        <v>42664</v>
      </c>
      <c r="B5890" s="5">
        <f>YEAR(Table1[[#This Row],[Order Date]])</f>
        <v>2016</v>
      </c>
      <c r="C5890" s="5">
        <f>MONTH(Table1[[#This Row],[Order Date]])</f>
        <v>10</v>
      </c>
      <c r="D5890" t="s">
        <v>2466</v>
      </c>
      <c r="E5890" t="s">
        <v>78</v>
      </c>
      <c r="F5890" t="s">
        <v>39</v>
      </c>
      <c r="G5890" t="s">
        <v>40</v>
      </c>
      <c r="H5890" t="s">
        <v>1493</v>
      </c>
      <c r="I5890">
        <v>235.15</v>
      </c>
      <c r="J5890">
        <v>8</v>
      </c>
      <c r="K5890">
        <v>-47.03</v>
      </c>
    </row>
    <row r="5891" spans="1:11" ht="16.5" x14ac:dyDescent="0.3">
      <c r="A5891" s="1">
        <v>42664</v>
      </c>
      <c r="B5891" s="5">
        <f>YEAR(Table1[[#This Row],[Order Date]])</f>
        <v>2016</v>
      </c>
      <c r="C5891" s="5">
        <f>MONTH(Table1[[#This Row],[Order Date]])</f>
        <v>10</v>
      </c>
      <c r="D5891" t="s">
        <v>659</v>
      </c>
      <c r="E5891" t="s">
        <v>78</v>
      </c>
      <c r="F5891" t="s">
        <v>34</v>
      </c>
      <c r="G5891" t="s">
        <v>145</v>
      </c>
      <c r="H5891" t="s">
        <v>783</v>
      </c>
      <c r="I5891">
        <v>661.18</v>
      </c>
      <c r="J5891">
        <v>2</v>
      </c>
      <c r="K5891">
        <v>-231.41</v>
      </c>
    </row>
    <row r="5892" spans="1:11" ht="16.5" x14ac:dyDescent="0.3">
      <c r="A5892" s="1">
        <v>42664</v>
      </c>
      <c r="B5892" s="5">
        <f>YEAR(Table1[[#This Row],[Order Date]])</f>
        <v>2016</v>
      </c>
      <c r="C5892" s="5">
        <f>MONTH(Table1[[#This Row],[Order Date]])</f>
        <v>10</v>
      </c>
      <c r="D5892" t="s">
        <v>910</v>
      </c>
      <c r="E5892" t="s">
        <v>126</v>
      </c>
      <c r="F5892" t="s">
        <v>11</v>
      </c>
      <c r="G5892" t="s">
        <v>24</v>
      </c>
      <c r="H5892" t="s">
        <v>1579</v>
      </c>
      <c r="I5892">
        <v>113.22</v>
      </c>
      <c r="J5892">
        <v>3</v>
      </c>
      <c r="K5892">
        <v>29.44</v>
      </c>
    </row>
    <row r="5893" spans="1:11" ht="16.5" x14ac:dyDescent="0.3">
      <c r="A5893" s="1">
        <v>42664</v>
      </c>
      <c r="B5893" s="5">
        <f>YEAR(Table1[[#This Row],[Order Date]])</f>
        <v>2016</v>
      </c>
      <c r="C5893" s="5">
        <f>MONTH(Table1[[#This Row],[Order Date]])</f>
        <v>10</v>
      </c>
      <c r="D5893" t="s">
        <v>910</v>
      </c>
      <c r="E5893" t="s">
        <v>126</v>
      </c>
      <c r="F5893" t="s">
        <v>11</v>
      </c>
      <c r="G5893" t="s">
        <v>12</v>
      </c>
      <c r="H5893" t="s">
        <v>2258</v>
      </c>
      <c r="I5893">
        <v>35.880000000000003</v>
      </c>
      <c r="J5893">
        <v>6</v>
      </c>
      <c r="K5893">
        <v>17.579999999999998</v>
      </c>
    </row>
    <row r="5894" spans="1:11" ht="16.5" x14ac:dyDescent="0.3">
      <c r="A5894" s="1">
        <v>42664</v>
      </c>
      <c r="B5894" s="5">
        <f>YEAR(Table1[[#This Row],[Order Date]])</f>
        <v>2016</v>
      </c>
      <c r="C5894" s="5">
        <f>MONTH(Table1[[#This Row],[Order Date]])</f>
        <v>10</v>
      </c>
      <c r="D5894" t="s">
        <v>910</v>
      </c>
      <c r="E5894" t="s">
        <v>126</v>
      </c>
      <c r="F5894" t="s">
        <v>11</v>
      </c>
      <c r="G5894" t="s">
        <v>20</v>
      </c>
      <c r="H5894" t="s">
        <v>1366</v>
      </c>
      <c r="I5894">
        <v>4535.9799999999996</v>
      </c>
      <c r="J5894">
        <v>3</v>
      </c>
      <c r="K5894">
        <v>1644.29</v>
      </c>
    </row>
    <row r="5895" spans="1:11" ht="16.5" x14ac:dyDescent="0.3">
      <c r="A5895" s="1">
        <v>42664</v>
      </c>
      <c r="B5895" s="5">
        <f>YEAR(Table1[[#This Row],[Order Date]])</f>
        <v>2016</v>
      </c>
      <c r="C5895" s="5">
        <f>MONTH(Table1[[#This Row],[Order Date]])</f>
        <v>10</v>
      </c>
      <c r="D5895" t="s">
        <v>237</v>
      </c>
      <c r="E5895" t="s">
        <v>120</v>
      </c>
      <c r="F5895" t="s">
        <v>11</v>
      </c>
      <c r="G5895" t="s">
        <v>18</v>
      </c>
      <c r="H5895" t="s">
        <v>2422</v>
      </c>
      <c r="I5895">
        <v>111.67</v>
      </c>
      <c r="J5895">
        <v>9</v>
      </c>
      <c r="K5895">
        <v>6.98</v>
      </c>
    </row>
    <row r="5896" spans="1:11" ht="16.5" x14ac:dyDescent="0.3">
      <c r="A5896" s="1">
        <v>42664</v>
      </c>
      <c r="B5896" s="5">
        <f>YEAR(Table1[[#This Row],[Order Date]])</f>
        <v>2016</v>
      </c>
      <c r="C5896" s="5">
        <f>MONTH(Table1[[#This Row],[Order Date]])</f>
        <v>10</v>
      </c>
      <c r="D5896" t="s">
        <v>1448</v>
      </c>
      <c r="E5896" t="s">
        <v>10</v>
      </c>
      <c r="F5896" t="s">
        <v>39</v>
      </c>
      <c r="G5896" t="s">
        <v>52</v>
      </c>
      <c r="H5896" t="s">
        <v>388</v>
      </c>
      <c r="I5896">
        <v>106.08</v>
      </c>
      <c r="J5896">
        <v>6</v>
      </c>
      <c r="K5896">
        <v>-9.2799999999999994</v>
      </c>
    </row>
    <row r="5897" spans="1:11" ht="16.5" x14ac:dyDescent="0.3">
      <c r="A5897" s="1">
        <v>42664</v>
      </c>
      <c r="B5897" s="5">
        <f>YEAR(Table1[[#This Row],[Order Date]])</f>
        <v>2016</v>
      </c>
      <c r="C5897" s="5">
        <f>MONTH(Table1[[#This Row],[Order Date]])</f>
        <v>10</v>
      </c>
      <c r="D5897" t="s">
        <v>791</v>
      </c>
      <c r="E5897" t="s">
        <v>27</v>
      </c>
      <c r="F5897" t="s">
        <v>34</v>
      </c>
      <c r="G5897" t="s">
        <v>35</v>
      </c>
      <c r="H5897" t="s">
        <v>1484</v>
      </c>
      <c r="I5897">
        <v>242.14</v>
      </c>
      <c r="J5897">
        <v>3</v>
      </c>
      <c r="K5897">
        <v>12.11</v>
      </c>
    </row>
    <row r="5898" spans="1:11" ht="16.5" x14ac:dyDescent="0.3">
      <c r="A5898" s="1">
        <v>42664</v>
      </c>
      <c r="B5898" s="5">
        <f>YEAR(Table1[[#This Row],[Order Date]])</f>
        <v>2016</v>
      </c>
      <c r="C5898" s="5">
        <f>MONTH(Table1[[#This Row],[Order Date]])</f>
        <v>10</v>
      </c>
      <c r="D5898" t="s">
        <v>791</v>
      </c>
      <c r="E5898" t="s">
        <v>27</v>
      </c>
      <c r="F5898" t="s">
        <v>11</v>
      </c>
      <c r="G5898" t="s">
        <v>24</v>
      </c>
      <c r="H5898" t="s">
        <v>271</v>
      </c>
      <c r="I5898">
        <v>12.39</v>
      </c>
      <c r="J5898">
        <v>3</v>
      </c>
      <c r="K5898">
        <v>5.7</v>
      </c>
    </row>
    <row r="5899" spans="1:11" ht="16.5" x14ac:dyDescent="0.3">
      <c r="A5899" s="1">
        <v>42664</v>
      </c>
      <c r="B5899" s="5">
        <f>YEAR(Table1[[#This Row],[Order Date]])</f>
        <v>2016</v>
      </c>
      <c r="C5899" s="5">
        <f>MONTH(Table1[[#This Row],[Order Date]])</f>
        <v>10</v>
      </c>
      <c r="D5899" t="s">
        <v>791</v>
      </c>
      <c r="E5899" t="s">
        <v>27</v>
      </c>
      <c r="F5899" t="s">
        <v>34</v>
      </c>
      <c r="G5899" t="s">
        <v>47</v>
      </c>
      <c r="H5899" t="s">
        <v>2471</v>
      </c>
      <c r="I5899">
        <v>19.96</v>
      </c>
      <c r="J5899">
        <v>2</v>
      </c>
      <c r="K5899">
        <v>5.59</v>
      </c>
    </row>
    <row r="5900" spans="1:11" ht="16.5" x14ac:dyDescent="0.3">
      <c r="A5900" s="1">
        <v>42664</v>
      </c>
      <c r="B5900" s="5">
        <f>YEAR(Table1[[#This Row],[Order Date]])</f>
        <v>2016</v>
      </c>
      <c r="C5900" s="5">
        <f>MONTH(Table1[[#This Row],[Order Date]])</f>
        <v>10</v>
      </c>
      <c r="D5900" t="s">
        <v>791</v>
      </c>
      <c r="E5900" t="s">
        <v>27</v>
      </c>
      <c r="F5900" t="s">
        <v>11</v>
      </c>
      <c r="G5900" t="s">
        <v>18</v>
      </c>
      <c r="H5900" t="s">
        <v>19</v>
      </c>
      <c r="I5900">
        <v>340.92</v>
      </c>
      <c r="J5900">
        <v>3</v>
      </c>
      <c r="K5900">
        <v>3.41</v>
      </c>
    </row>
    <row r="5901" spans="1:11" ht="16.5" x14ac:dyDescent="0.3">
      <c r="A5901" s="1">
        <v>42664</v>
      </c>
      <c r="B5901" s="5">
        <f>YEAR(Table1[[#This Row],[Order Date]])</f>
        <v>2016</v>
      </c>
      <c r="C5901" s="5">
        <f>MONTH(Table1[[#This Row],[Order Date]])</f>
        <v>10</v>
      </c>
      <c r="D5901" t="s">
        <v>246</v>
      </c>
      <c r="E5901" t="s">
        <v>123</v>
      </c>
      <c r="F5901" t="s">
        <v>34</v>
      </c>
      <c r="G5901" t="s">
        <v>47</v>
      </c>
      <c r="H5901" t="s">
        <v>775</v>
      </c>
      <c r="I5901">
        <v>45.57</v>
      </c>
      <c r="J5901">
        <v>2</v>
      </c>
      <c r="K5901">
        <v>9.68</v>
      </c>
    </row>
    <row r="5902" spans="1:11" ht="16.5" x14ac:dyDescent="0.3">
      <c r="A5902" s="1">
        <v>42664</v>
      </c>
      <c r="B5902" s="5">
        <f>YEAR(Table1[[#This Row],[Order Date]])</f>
        <v>2016</v>
      </c>
      <c r="C5902" s="5">
        <f>MONTH(Table1[[#This Row],[Order Date]])</f>
        <v>10</v>
      </c>
      <c r="D5902" t="s">
        <v>246</v>
      </c>
      <c r="E5902" t="s">
        <v>123</v>
      </c>
      <c r="F5902" t="s">
        <v>11</v>
      </c>
      <c r="G5902" t="s">
        <v>20</v>
      </c>
      <c r="H5902" t="s">
        <v>511</v>
      </c>
      <c r="I5902">
        <v>28.75</v>
      </c>
      <c r="J5902">
        <v>8</v>
      </c>
      <c r="K5902">
        <v>-21.08</v>
      </c>
    </row>
    <row r="5903" spans="1:11" ht="16.5" x14ac:dyDescent="0.3">
      <c r="A5903" s="1">
        <v>42665</v>
      </c>
      <c r="B5903" s="5">
        <f>YEAR(Table1[[#This Row],[Order Date]])</f>
        <v>2016</v>
      </c>
      <c r="C5903" s="5">
        <f>MONTH(Table1[[#This Row],[Order Date]])</f>
        <v>10</v>
      </c>
      <c r="D5903" t="s">
        <v>2405</v>
      </c>
      <c r="E5903" t="s">
        <v>110</v>
      </c>
      <c r="F5903" t="s">
        <v>34</v>
      </c>
      <c r="G5903" t="s">
        <v>47</v>
      </c>
      <c r="H5903" t="s">
        <v>2121</v>
      </c>
      <c r="I5903">
        <v>31.4</v>
      </c>
      <c r="J5903">
        <v>5</v>
      </c>
      <c r="K5903">
        <v>10.050000000000001</v>
      </c>
    </row>
    <row r="5904" spans="1:11" ht="16.5" x14ac:dyDescent="0.3">
      <c r="A5904" s="1">
        <v>42665</v>
      </c>
      <c r="B5904" s="5">
        <f>YEAR(Table1[[#This Row],[Order Date]])</f>
        <v>2016</v>
      </c>
      <c r="C5904" s="5">
        <f>MONTH(Table1[[#This Row],[Order Date]])</f>
        <v>10</v>
      </c>
      <c r="D5904" t="s">
        <v>161</v>
      </c>
      <c r="E5904" t="s">
        <v>55</v>
      </c>
      <c r="F5904" t="s">
        <v>34</v>
      </c>
      <c r="G5904" t="s">
        <v>47</v>
      </c>
      <c r="H5904" t="s">
        <v>2471</v>
      </c>
      <c r="I5904">
        <v>39.92</v>
      </c>
      <c r="J5904">
        <v>4</v>
      </c>
      <c r="K5904">
        <v>11.18</v>
      </c>
    </row>
    <row r="5905" spans="1:11" ht="16.5" x14ac:dyDescent="0.3">
      <c r="A5905" s="1">
        <v>42665</v>
      </c>
      <c r="B5905" s="5">
        <f>YEAR(Table1[[#This Row],[Order Date]])</f>
        <v>2016</v>
      </c>
      <c r="C5905" s="5">
        <f>MONTH(Table1[[#This Row],[Order Date]])</f>
        <v>10</v>
      </c>
      <c r="D5905" t="s">
        <v>1562</v>
      </c>
      <c r="E5905" t="s">
        <v>164</v>
      </c>
      <c r="F5905" t="s">
        <v>11</v>
      </c>
      <c r="G5905" t="s">
        <v>12</v>
      </c>
      <c r="H5905" t="s">
        <v>1192</v>
      </c>
      <c r="I5905">
        <v>6.68</v>
      </c>
      <c r="J5905">
        <v>1</v>
      </c>
      <c r="K5905">
        <v>3.21</v>
      </c>
    </row>
    <row r="5906" spans="1:11" ht="16.5" x14ac:dyDescent="0.3">
      <c r="A5906" s="1">
        <v>42665</v>
      </c>
      <c r="B5906" s="5">
        <f>YEAR(Table1[[#This Row],[Order Date]])</f>
        <v>2016</v>
      </c>
      <c r="C5906" s="5">
        <f>MONTH(Table1[[#This Row],[Order Date]])</f>
        <v>10</v>
      </c>
      <c r="D5906" t="s">
        <v>1562</v>
      </c>
      <c r="E5906" t="s">
        <v>164</v>
      </c>
      <c r="F5906" t="s">
        <v>11</v>
      </c>
      <c r="G5906" t="s">
        <v>24</v>
      </c>
      <c r="H5906" t="s">
        <v>869</v>
      </c>
      <c r="I5906">
        <v>8.34</v>
      </c>
      <c r="J5906">
        <v>3</v>
      </c>
      <c r="K5906">
        <v>2.25</v>
      </c>
    </row>
    <row r="5907" spans="1:11" ht="16.5" x14ac:dyDescent="0.3">
      <c r="A5907" s="1">
        <v>42665</v>
      </c>
      <c r="B5907" s="5">
        <f>YEAR(Table1[[#This Row],[Order Date]])</f>
        <v>2016</v>
      </c>
      <c r="C5907" s="5">
        <f>MONTH(Table1[[#This Row],[Order Date]])</f>
        <v>10</v>
      </c>
      <c r="D5907" t="s">
        <v>1562</v>
      </c>
      <c r="E5907" t="s">
        <v>164</v>
      </c>
      <c r="F5907" t="s">
        <v>34</v>
      </c>
      <c r="G5907" t="s">
        <v>47</v>
      </c>
      <c r="H5907" t="s">
        <v>2615</v>
      </c>
      <c r="I5907">
        <v>101.94</v>
      </c>
      <c r="J5907">
        <v>3</v>
      </c>
      <c r="K5907">
        <v>30.58</v>
      </c>
    </row>
    <row r="5908" spans="1:11" ht="16.5" x14ac:dyDescent="0.3">
      <c r="A5908" s="1">
        <v>42666</v>
      </c>
      <c r="B5908" s="5">
        <f>YEAR(Table1[[#This Row],[Order Date]])</f>
        <v>2016</v>
      </c>
      <c r="C5908" s="5">
        <f>MONTH(Table1[[#This Row],[Order Date]])</f>
        <v>10</v>
      </c>
      <c r="D5908" t="s">
        <v>215</v>
      </c>
      <c r="E5908" t="s">
        <v>149</v>
      </c>
      <c r="F5908" t="s">
        <v>11</v>
      </c>
      <c r="G5908" t="s">
        <v>12</v>
      </c>
      <c r="H5908" t="s">
        <v>1255</v>
      </c>
      <c r="I5908">
        <v>379.4</v>
      </c>
      <c r="J5908">
        <v>10</v>
      </c>
      <c r="K5908">
        <v>178.32</v>
      </c>
    </row>
    <row r="5909" spans="1:11" ht="16.5" x14ac:dyDescent="0.3">
      <c r="A5909" s="1">
        <v>42666</v>
      </c>
      <c r="B5909" s="5">
        <f>YEAR(Table1[[#This Row],[Order Date]])</f>
        <v>2016</v>
      </c>
      <c r="C5909" s="5">
        <f>MONTH(Table1[[#This Row],[Order Date]])</f>
        <v>10</v>
      </c>
      <c r="D5909" t="s">
        <v>813</v>
      </c>
      <c r="E5909" t="s">
        <v>15</v>
      </c>
      <c r="F5909" t="s">
        <v>34</v>
      </c>
      <c r="G5909" t="s">
        <v>47</v>
      </c>
      <c r="H5909" t="s">
        <v>1450</v>
      </c>
      <c r="I5909">
        <v>16.16</v>
      </c>
      <c r="J5909">
        <v>7</v>
      </c>
      <c r="K5909">
        <v>-12.12</v>
      </c>
    </row>
    <row r="5910" spans="1:11" ht="16.5" x14ac:dyDescent="0.3">
      <c r="A5910" s="1">
        <v>42666</v>
      </c>
      <c r="B5910" s="5">
        <f>YEAR(Table1[[#This Row],[Order Date]])</f>
        <v>2016</v>
      </c>
      <c r="C5910" s="5">
        <f>MONTH(Table1[[#This Row],[Order Date]])</f>
        <v>10</v>
      </c>
      <c r="D5910" t="s">
        <v>813</v>
      </c>
      <c r="E5910" t="s">
        <v>15</v>
      </c>
      <c r="F5910" t="s">
        <v>11</v>
      </c>
      <c r="G5910" t="s">
        <v>12</v>
      </c>
      <c r="H5910" t="s">
        <v>1132</v>
      </c>
      <c r="I5910">
        <v>54.82</v>
      </c>
      <c r="J5910">
        <v>3</v>
      </c>
      <c r="K5910">
        <v>17.82</v>
      </c>
    </row>
    <row r="5911" spans="1:11" ht="16.5" x14ac:dyDescent="0.3">
      <c r="A5911" s="1">
        <v>42666</v>
      </c>
      <c r="B5911" s="5">
        <f>YEAR(Table1[[#This Row],[Order Date]])</f>
        <v>2016</v>
      </c>
      <c r="C5911" s="5">
        <f>MONTH(Table1[[#This Row],[Order Date]])</f>
        <v>10</v>
      </c>
      <c r="D5911" t="s">
        <v>1003</v>
      </c>
      <c r="E5911" t="s">
        <v>164</v>
      </c>
      <c r="F5911" t="s">
        <v>11</v>
      </c>
      <c r="G5911" t="s">
        <v>43</v>
      </c>
      <c r="H5911" t="s">
        <v>2587</v>
      </c>
      <c r="I5911">
        <v>17.05</v>
      </c>
      <c r="J5911">
        <v>5</v>
      </c>
      <c r="K5911">
        <v>8.18</v>
      </c>
    </row>
    <row r="5912" spans="1:11" ht="16.5" x14ac:dyDescent="0.3">
      <c r="A5912" s="1">
        <v>42667</v>
      </c>
      <c r="B5912" s="5">
        <f>YEAR(Table1[[#This Row],[Order Date]])</f>
        <v>2016</v>
      </c>
      <c r="C5912" s="5">
        <f>MONTH(Table1[[#This Row],[Order Date]])</f>
        <v>10</v>
      </c>
      <c r="D5912" t="s">
        <v>659</v>
      </c>
      <c r="E5912" t="s">
        <v>27</v>
      </c>
      <c r="F5912" t="s">
        <v>39</v>
      </c>
      <c r="G5912" t="s">
        <v>52</v>
      </c>
      <c r="H5912" t="s">
        <v>2398</v>
      </c>
      <c r="I5912">
        <v>100</v>
      </c>
      <c r="J5912">
        <v>4</v>
      </c>
      <c r="K5912">
        <v>21</v>
      </c>
    </row>
    <row r="5913" spans="1:11" ht="16.5" x14ac:dyDescent="0.3">
      <c r="A5913" s="1">
        <v>42667</v>
      </c>
      <c r="B5913" s="5">
        <f>YEAR(Table1[[#This Row],[Order Date]])</f>
        <v>2016</v>
      </c>
      <c r="C5913" s="5">
        <f>MONTH(Table1[[#This Row],[Order Date]])</f>
        <v>10</v>
      </c>
      <c r="D5913" t="s">
        <v>659</v>
      </c>
      <c r="E5913" t="s">
        <v>27</v>
      </c>
      <c r="F5913" t="s">
        <v>39</v>
      </c>
      <c r="G5913" t="s">
        <v>52</v>
      </c>
      <c r="H5913" t="s">
        <v>2331</v>
      </c>
      <c r="I5913">
        <v>359.98</v>
      </c>
      <c r="J5913">
        <v>2</v>
      </c>
      <c r="K5913">
        <v>21.6</v>
      </c>
    </row>
    <row r="5914" spans="1:11" ht="16.5" x14ac:dyDescent="0.3">
      <c r="A5914" s="1">
        <v>42667</v>
      </c>
      <c r="B5914" s="5">
        <f>YEAR(Table1[[#This Row],[Order Date]])</f>
        <v>2016</v>
      </c>
      <c r="C5914" s="5">
        <f>MONTH(Table1[[#This Row],[Order Date]])</f>
        <v>10</v>
      </c>
      <c r="D5914" t="s">
        <v>2100</v>
      </c>
      <c r="E5914" t="s">
        <v>120</v>
      </c>
      <c r="F5914" t="s">
        <v>39</v>
      </c>
      <c r="G5914" t="s">
        <v>40</v>
      </c>
      <c r="H5914" t="s">
        <v>102</v>
      </c>
      <c r="I5914">
        <v>239.98</v>
      </c>
      <c r="J5914">
        <v>3</v>
      </c>
      <c r="K5914">
        <v>18</v>
      </c>
    </row>
    <row r="5915" spans="1:11" ht="16.5" x14ac:dyDescent="0.3">
      <c r="A5915" s="1">
        <v>42667</v>
      </c>
      <c r="B5915" s="5">
        <f>YEAR(Table1[[#This Row],[Order Date]])</f>
        <v>2016</v>
      </c>
      <c r="C5915" s="5">
        <f>MONTH(Table1[[#This Row],[Order Date]])</f>
        <v>10</v>
      </c>
      <c r="D5915" t="s">
        <v>1067</v>
      </c>
      <c r="E5915" t="s">
        <v>27</v>
      </c>
      <c r="F5915" t="s">
        <v>39</v>
      </c>
      <c r="G5915" t="s">
        <v>52</v>
      </c>
      <c r="H5915" t="s">
        <v>2125</v>
      </c>
      <c r="I5915">
        <v>199.99</v>
      </c>
      <c r="J5915">
        <v>1</v>
      </c>
      <c r="K5915">
        <v>86</v>
      </c>
    </row>
    <row r="5916" spans="1:11" ht="16.5" x14ac:dyDescent="0.3">
      <c r="A5916" s="1">
        <v>42667</v>
      </c>
      <c r="B5916" s="5">
        <f>YEAR(Table1[[#This Row],[Order Date]])</f>
        <v>2016</v>
      </c>
      <c r="C5916" s="5">
        <f>MONTH(Table1[[#This Row],[Order Date]])</f>
        <v>10</v>
      </c>
      <c r="D5916" t="s">
        <v>1161</v>
      </c>
      <c r="E5916" t="s">
        <v>10</v>
      </c>
      <c r="F5916" t="s">
        <v>11</v>
      </c>
      <c r="G5916" t="s">
        <v>12</v>
      </c>
      <c r="H5916" t="s">
        <v>134</v>
      </c>
      <c r="I5916">
        <v>15.55</v>
      </c>
      <c r="J5916">
        <v>3</v>
      </c>
      <c r="K5916">
        <v>5.44</v>
      </c>
    </row>
    <row r="5917" spans="1:11" ht="16.5" x14ac:dyDescent="0.3">
      <c r="A5917" s="1">
        <v>42667</v>
      </c>
      <c r="B5917" s="5">
        <f>YEAR(Table1[[#This Row],[Order Date]])</f>
        <v>2016</v>
      </c>
      <c r="C5917" s="5">
        <f>MONTH(Table1[[#This Row],[Order Date]])</f>
        <v>10</v>
      </c>
      <c r="D5917" t="s">
        <v>1097</v>
      </c>
      <c r="E5917" t="s">
        <v>27</v>
      </c>
      <c r="F5917" t="s">
        <v>39</v>
      </c>
      <c r="G5917" t="s">
        <v>52</v>
      </c>
      <c r="H5917" t="s">
        <v>1559</v>
      </c>
      <c r="I5917">
        <v>450</v>
      </c>
      <c r="J5917">
        <v>5</v>
      </c>
      <c r="K5917">
        <v>162</v>
      </c>
    </row>
    <row r="5918" spans="1:11" ht="16.5" x14ac:dyDescent="0.3">
      <c r="A5918" s="1">
        <v>42668</v>
      </c>
      <c r="B5918" s="5">
        <f>YEAR(Table1[[#This Row],[Order Date]])</f>
        <v>2016</v>
      </c>
      <c r="C5918" s="5">
        <f>MONTH(Table1[[#This Row],[Order Date]])</f>
        <v>10</v>
      </c>
      <c r="D5918" t="s">
        <v>249</v>
      </c>
      <c r="E5918" t="s">
        <v>123</v>
      </c>
      <c r="F5918" t="s">
        <v>39</v>
      </c>
      <c r="G5918" t="s">
        <v>40</v>
      </c>
      <c r="H5918" t="s">
        <v>287</v>
      </c>
      <c r="I5918">
        <v>783.96</v>
      </c>
      <c r="J5918">
        <v>5</v>
      </c>
      <c r="K5918">
        <v>78.400000000000006</v>
      </c>
    </row>
    <row r="5919" spans="1:11" ht="16.5" x14ac:dyDescent="0.3">
      <c r="A5919" s="1">
        <v>42670</v>
      </c>
      <c r="B5919" s="5">
        <f>YEAR(Table1[[#This Row],[Order Date]])</f>
        <v>2016</v>
      </c>
      <c r="C5919" s="5">
        <f>MONTH(Table1[[#This Row],[Order Date]])</f>
        <v>10</v>
      </c>
      <c r="D5919" t="s">
        <v>1951</v>
      </c>
      <c r="E5919" t="s">
        <v>149</v>
      </c>
      <c r="F5919" t="s">
        <v>34</v>
      </c>
      <c r="G5919" t="s">
        <v>47</v>
      </c>
      <c r="H5919" t="s">
        <v>2062</v>
      </c>
      <c r="I5919">
        <v>40.200000000000003</v>
      </c>
      <c r="J5919">
        <v>3</v>
      </c>
      <c r="K5919">
        <v>19.3</v>
      </c>
    </row>
    <row r="5920" spans="1:11" ht="16.5" x14ac:dyDescent="0.3">
      <c r="A5920" s="1">
        <v>42670</v>
      </c>
      <c r="B5920" s="5">
        <f>YEAR(Table1[[#This Row],[Order Date]])</f>
        <v>2016</v>
      </c>
      <c r="C5920" s="5">
        <f>MONTH(Table1[[#This Row],[Order Date]])</f>
        <v>10</v>
      </c>
      <c r="D5920" t="s">
        <v>788</v>
      </c>
      <c r="E5920" t="s">
        <v>27</v>
      </c>
      <c r="F5920" t="s">
        <v>11</v>
      </c>
      <c r="G5920" t="s">
        <v>92</v>
      </c>
      <c r="H5920" t="s">
        <v>658</v>
      </c>
      <c r="I5920">
        <v>43.92</v>
      </c>
      <c r="J5920">
        <v>4</v>
      </c>
      <c r="K5920">
        <v>11.86</v>
      </c>
    </row>
    <row r="5921" spans="1:11" ht="16.5" x14ac:dyDescent="0.3">
      <c r="A5921" s="1">
        <v>42670</v>
      </c>
      <c r="B5921" s="5">
        <f>YEAR(Table1[[#This Row],[Order Date]])</f>
        <v>2016</v>
      </c>
      <c r="C5921" s="5">
        <f>MONTH(Table1[[#This Row],[Order Date]])</f>
        <v>10</v>
      </c>
      <c r="D5921" t="s">
        <v>788</v>
      </c>
      <c r="E5921" t="s">
        <v>27</v>
      </c>
      <c r="F5921" t="s">
        <v>11</v>
      </c>
      <c r="G5921" t="s">
        <v>20</v>
      </c>
      <c r="H5921" t="s">
        <v>579</v>
      </c>
      <c r="I5921">
        <v>25.03</v>
      </c>
      <c r="J5921">
        <v>3</v>
      </c>
      <c r="K5921">
        <v>7.82</v>
      </c>
    </row>
    <row r="5922" spans="1:11" ht="16.5" x14ac:dyDescent="0.3">
      <c r="A5922" s="1">
        <v>42670</v>
      </c>
      <c r="B5922" s="5">
        <f>YEAR(Table1[[#This Row],[Order Date]])</f>
        <v>2016</v>
      </c>
      <c r="C5922" s="5">
        <f>MONTH(Table1[[#This Row],[Order Date]])</f>
        <v>10</v>
      </c>
      <c r="D5922" t="s">
        <v>1113</v>
      </c>
      <c r="E5922" t="s">
        <v>55</v>
      </c>
      <c r="F5922" t="s">
        <v>34</v>
      </c>
      <c r="G5922" t="s">
        <v>35</v>
      </c>
      <c r="H5922" t="s">
        <v>1692</v>
      </c>
      <c r="I5922">
        <v>290.98</v>
      </c>
      <c r="J5922">
        <v>1</v>
      </c>
      <c r="K5922">
        <v>75.650000000000006</v>
      </c>
    </row>
    <row r="5923" spans="1:11" ht="16.5" x14ac:dyDescent="0.3">
      <c r="A5923" s="1">
        <v>42670</v>
      </c>
      <c r="B5923" s="5">
        <f>YEAR(Table1[[#This Row],[Order Date]])</f>
        <v>2016</v>
      </c>
      <c r="C5923" s="5">
        <f>MONTH(Table1[[#This Row],[Order Date]])</f>
        <v>10</v>
      </c>
      <c r="D5923" t="s">
        <v>674</v>
      </c>
      <c r="E5923" t="s">
        <v>27</v>
      </c>
      <c r="F5923" t="s">
        <v>11</v>
      </c>
      <c r="G5923" t="s">
        <v>20</v>
      </c>
      <c r="H5923" t="s">
        <v>1232</v>
      </c>
      <c r="I5923">
        <v>67.14</v>
      </c>
      <c r="J5923">
        <v>4</v>
      </c>
      <c r="K5923">
        <v>25.18</v>
      </c>
    </row>
    <row r="5924" spans="1:11" ht="16.5" x14ac:dyDescent="0.3">
      <c r="A5924" s="1">
        <v>42670</v>
      </c>
      <c r="B5924" s="5">
        <f>YEAR(Table1[[#This Row],[Order Date]])</f>
        <v>2016</v>
      </c>
      <c r="C5924" s="5">
        <f>MONTH(Table1[[#This Row],[Order Date]])</f>
        <v>10</v>
      </c>
      <c r="D5924" t="s">
        <v>1113</v>
      </c>
      <c r="E5924" t="s">
        <v>149</v>
      </c>
      <c r="F5924" t="s">
        <v>34</v>
      </c>
      <c r="G5924" t="s">
        <v>35</v>
      </c>
      <c r="H5924" t="s">
        <v>1024</v>
      </c>
      <c r="I5924">
        <v>427.64</v>
      </c>
      <c r="J5924">
        <v>14</v>
      </c>
      <c r="K5924">
        <v>80.78</v>
      </c>
    </row>
    <row r="5925" spans="1:11" ht="16.5" x14ac:dyDescent="0.3">
      <c r="A5925" s="1">
        <v>42670</v>
      </c>
      <c r="B5925" s="5">
        <f>YEAR(Table1[[#This Row],[Order Date]])</f>
        <v>2016</v>
      </c>
      <c r="C5925" s="5">
        <f>MONTH(Table1[[#This Row],[Order Date]])</f>
        <v>10</v>
      </c>
      <c r="D5925" t="s">
        <v>1113</v>
      </c>
      <c r="E5925" t="s">
        <v>149</v>
      </c>
      <c r="F5925" t="s">
        <v>11</v>
      </c>
      <c r="G5925" t="s">
        <v>43</v>
      </c>
      <c r="H5925" t="s">
        <v>540</v>
      </c>
      <c r="I5925">
        <v>40.67</v>
      </c>
      <c r="J5925">
        <v>7</v>
      </c>
      <c r="K5925">
        <v>12.61</v>
      </c>
    </row>
    <row r="5926" spans="1:11" ht="16.5" x14ac:dyDescent="0.3">
      <c r="A5926" s="1">
        <v>42670</v>
      </c>
      <c r="B5926" s="5">
        <f>YEAR(Table1[[#This Row],[Order Date]])</f>
        <v>2016</v>
      </c>
      <c r="C5926" s="5">
        <f>MONTH(Table1[[#This Row],[Order Date]])</f>
        <v>10</v>
      </c>
      <c r="D5926" t="s">
        <v>1113</v>
      </c>
      <c r="E5926" t="s">
        <v>149</v>
      </c>
      <c r="F5926" t="s">
        <v>11</v>
      </c>
      <c r="G5926" t="s">
        <v>18</v>
      </c>
      <c r="H5926" t="s">
        <v>435</v>
      </c>
      <c r="I5926">
        <v>33.479999999999997</v>
      </c>
      <c r="J5926">
        <v>2</v>
      </c>
      <c r="K5926">
        <v>1.34</v>
      </c>
    </row>
    <row r="5927" spans="1:11" ht="16.5" x14ac:dyDescent="0.3">
      <c r="A5927" s="1">
        <v>42670</v>
      </c>
      <c r="B5927" s="5">
        <f>YEAR(Table1[[#This Row],[Order Date]])</f>
        <v>2016</v>
      </c>
      <c r="C5927" s="5">
        <f>MONTH(Table1[[#This Row],[Order Date]])</f>
        <v>10</v>
      </c>
      <c r="D5927" t="s">
        <v>1113</v>
      </c>
      <c r="E5927" t="s">
        <v>149</v>
      </c>
      <c r="F5927" t="s">
        <v>11</v>
      </c>
      <c r="G5927" t="s">
        <v>20</v>
      </c>
      <c r="H5927" t="s">
        <v>1202</v>
      </c>
      <c r="I5927">
        <v>9.73</v>
      </c>
      <c r="J5927">
        <v>2</v>
      </c>
      <c r="K5927">
        <v>3.28</v>
      </c>
    </row>
    <row r="5928" spans="1:11" ht="16.5" x14ac:dyDescent="0.3">
      <c r="A5928" s="1">
        <v>42671</v>
      </c>
      <c r="B5928" s="5">
        <f>YEAR(Table1[[#This Row],[Order Date]])</f>
        <v>2016</v>
      </c>
      <c r="C5928" s="5">
        <f>MONTH(Table1[[#This Row],[Order Date]])</f>
        <v>10</v>
      </c>
      <c r="D5928" t="s">
        <v>2112</v>
      </c>
      <c r="E5928" t="s">
        <v>27</v>
      </c>
      <c r="F5928" t="s">
        <v>11</v>
      </c>
      <c r="G5928" t="s">
        <v>18</v>
      </c>
      <c r="H5928" t="s">
        <v>1611</v>
      </c>
      <c r="I5928">
        <v>93.06</v>
      </c>
      <c r="J5928">
        <v>6</v>
      </c>
      <c r="K5928">
        <v>26.06</v>
      </c>
    </row>
    <row r="5929" spans="1:11" ht="16.5" x14ac:dyDescent="0.3">
      <c r="A5929" s="1">
        <v>42671</v>
      </c>
      <c r="B5929" s="5">
        <f>YEAR(Table1[[#This Row],[Order Date]])</f>
        <v>2016</v>
      </c>
      <c r="C5929" s="5">
        <f>MONTH(Table1[[#This Row],[Order Date]])</f>
        <v>10</v>
      </c>
      <c r="D5929" t="s">
        <v>2112</v>
      </c>
      <c r="E5929" t="s">
        <v>27</v>
      </c>
      <c r="F5929" t="s">
        <v>39</v>
      </c>
      <c r="G5929" t="s">
        <v>40</v>
      </c>
      <c r="H5929" t="s">
        <v>762</v>
      </c>
      <c r="I5929">
        <v>302.38</v>
      </c>
      <c r="J5929">
        <v>3</v>
      </c>
      <c r="K5929">
        <v>22.68</v>
      </c>
    </row>
    <row r="5930" spans="1:11" ht="16.5" x14ac:dyDescent="0.3">
      <c r="A5930" s="1">
        <v>42671</v>
      </c>
      <c r="B5930" s="5">
        <f>YEAR(Table1[[#This Row],[Order Date]])</f>
        <v>2016</v>
      </c>
      <c r="C5930" s="5">
        <f>MONTH(Table1[[#This Row],[Order Date]])</f>
        <v>10</v>
      </c>
      <c r="D5930" t="s">
        <v>387</v>
      </c>
      <c r="E5930" t="s">
        <v>177</v>
      </c>
      <c r="F5930" t="s">
        <v>11</v>
      </c>
      <c r="G5930" t="s">
        <v>12</v>
      </c>
      <c r="H5930" t="s">
        <v>1398</v>
      </c>
      <c r="I5930">
        <v>32.4</v>
      </c>
      <c r="J5930">
        <v>5</v>
      </c>
      <c r="K5930">
        <v>15.55</v>
      </c>
    </row>
    <row r="5931" spans="1:11" ht="16.5" x14ac:dyDescent="0.3">
      <c r="A5931" s="1">
        <v>42671</v>
      </c>
      <c r="B5931" s="5">
        <f>YEAR(Table1[[#This Row],[Order Date]])</f>
        <v>2016</v>
      </c>
      <c r="C5931" s="5">
        <f>MONTH(Table1[[#This Row],[Order Date]])</f>
        <v>10</v>
      </c>
      <c r="D5931" t="s">
        <v>387</v>
      </c>
      <c r="E5931" t="s">
        <v>177</v>
      </c>
      <c r="F5931" t="s">
        <v>11</v>
      </c>
      <c r="G5931" t="s">
        <v>18</v>
      </c>
      <c r="H5931" t="s">
        <v>2031</v>
      </c>
      <c r="I5931">
        <v>1082.48</v>
      </c>
      <c r="J5931">
        <v>8</v>
      </c>
      <c r="K5931">
        <v>10.82</v>
      </c>
    </row>
    <row r="5932" spans="1:11" ht="16.5" x14ac:dyDescent="0.3">
      <c r="A5932" s="1">
        <v>42671</v>
      </c>
      <c r="B5932" s="5">
        <f>YEAR(Table1[[#This Row],[Order Date]])</f>
        <v>2016</v>
      </c>
      <c r="C5932" s="5">
        <f>MONTH(Table1[[#This Row],[Order Date]])</f>
        <v>10</v>
      </c>
      <c r="D5932" t="s">
        <v>387</v>
      </c>
      <c r="E5932" t="s">
        <v>177</v>
      </c>
      <c r="F5932" t="s">
        <v>11</v>
      </c>
      <c r="G5932" t="s">
        <v>12</v>
      </c>
      <c r="H5932" t="s">
        <v>2477</v>
      </c>
      <c r="I5932">
        <v>56.91</v>
      </c>
      <c r="J5932">
        <v>3</v>
      </c>
      <c r="K5932">
        <v>27.32</v>
      </c>
    </row>
    <row r="5933" spans="1:11" ht="16.5" x14ac:dyDescent="0.3">
      <c r="A5933" s="1">
        <v>42671</v>
      </c>
      <c r="B5933" s="5">
        <f>YEAR(Table1[[#This Row],[Order Date]])</f>
        <v>2016</v>
      </c>
      <c r="C5933" s="5">
        <f>MONTH(Table1[[#This Row],[Order Date]])</f>
        <v>10</v>
      </c>
      <c r="D5933" t="s">
        <v>387</v>
      </c>
      <c r="E5933" t="s">
        <v>177</v>
      </c>
      <c r="F5933" t="s">
        <v>34</v>
      </c>
      <c r="G5933" t="s">
        <v>47</v>
      </c>
      <c r="H5933" t="s">
        <v>1728</v>
      </c>
      <c r="I5933">
        <v>77.599999999999994</v>
      </c>
      <c r="J5933">
        <v>4</v>
      </c>
      <c r="K5933">
        <v>38.020000000000003</v>
      </c>
    </row>
    <row r="5934" spans="1:11" ht="16.5" x14ac:dyDescent="0.3">
      <c r="A5934" s="1">
        <v>42671</v>
      </c>
      <c r="B5934" s="5">
        <f>YEAR(Table1[[#This Row],[Order Date]])</f>
        <v>2016</v>
      </c>
      <c r="C5934" s="5">
        <f>MONTH(Table1[[#This Row],[Order Date]])</f>
        <v>10</v>
      </c>
      <c r="D5934" t="s">
        <v>387</v>
      </c>
      <c r="E5934" t="s">
        <v>177</v>
      </c>
      <c r="F5934" t="s">
        <v>11</v>
      </c>
      <c r="G5934" t="s">
        <v>20</v>
      </c>
      <c r="H5934" t="s">
        <v>819</v>
      </c>
      <c r="I5934">
        <v>14.28</v>
      </c>
      <c r="J5934">
        <v>1</v>
      </c>
      <c r="K5934">
        <v>6.57</v>
      </c>
    </row>
    <row r="5935" spans="1:11" ht="16.5" x14ac:dyDescent="0.3">
      <c r="A5935" s="1">
        <v>42671</v>
      </c>
      <c r="B5935" s="5">
        <f>YEAR(Table1[[#This Row],[Order Date]])</f>
        <v>2016</v>
      </c>
      <c r="C5935" s="5">
        <f>MONTH(Table1[[#This Row],[Order Date]])</f>
        <v>10</v>
      </c>
      <c r="D5935" t="s">
        <v>2526</v>
      </c>
      <c r="E5935" t="s">
        <v>27</v>
      </c>
      <c r="F5935" t="s">
        <v>11</v>
      </c>
      <c r="G5935" t="s">
        <v>12</v>
      </c>
      <c r="H5935" t="s">
        <v>903</v>
      </c>
      <c r="I5935">
        <v>50.96</v>
      </c>
      <c r="J5935">
        <v>7</v>
      </c>
      <c r="K5935">
        <v>25.48</v>
      </c>
    </row>
    <row r="5936" spans="1:11" ht="16.5" x14ac:dyDescent="0.3">
      <c r="A5936" s="1">
        <v>42671</v>
      </c>
      <c r="B5936" s="5">
        <f>YEAR(Table1[[#This Row],[Order Date]])</f>
        <v>2016</v>
      </c>
      <c r="C5936" s="5">
        <f>MONTH(Table1[[#This Row],[Order Date]])</f>
        <v>10</v>
      </c>
      <c r="D5936" t="s">
        <v>2526</v>
      </c>
      <c r="E5936" t="s">
        <v>27</v>
      </c>
      <c r="F5936" t="s">
        <v>11</v>
      </c>
      <c r="G5936" t="s">
        <v>20</v>
      </c>
      <c r="H5936" t="s">
        <v>1175</v>
      </c>
      <c r="I5936">
        <v>49.54</v>
      </c>
      <c r="J5936">
        <v>3</v>
      </c>
      <c r="K5936">
        <v>17.34</v>
      </c>
    </row>
    <row r="5937" spans="1:11" ht="16.5" x14ac:dyDescent="0.3">
      <c r="A5937" s="1">
        <v>42671</v>
      </c>
      <c r="B5937" s="5">
        <f>YEAR(Table1[[#This Row],[Order Date]])</f>
        <v>2016</v>
      </c>
      <c r="C5937" s="5">
        <f>MONTH(Table1[[#This Row],[Order Date]])</f>
        <v>10</v>
      </c>
      <c r="D5937" t="s">
        <v>635</v>
      </c>
      <c r="E5937" t="s">
        <v>123</v>
      </c>
      <c r="F5937" t="s">
        <v>34</v>
      </c>
      <c r="G5937" t="s">
        <v>47</v>
      </c>
      <c r="H5937" t="s">
        <v>688</v>
      </c>
      <c r="I5937">
        <v>47.95</v>
      </c>
      <c r="J5937">
        <v>3</v>
      </c>
      <c r="K5937">
        <v>13.79</v>
      </c>
    </row>
    <row r="5938" spans="1:11" ht="16.5" x14ac:dyDescent="0.3">
      <c r="A5938" s="1">
        <v>42671</v>
      </c>
      <c r="B5938" s="5">
        <f>YEAR(Table1[[#This Row],[Order Date]])</f>
        <v>2016</v>
      </c>
      <c r="C5938" s="5">
        <f>MONTH(Table1[[#This Row],[Order Date]])</f>
        <v>10</v>
      </c>
      <c r="D5938" t="s">
        <v>635</v>
      </c>
      <c r="E5938" t="s">
        <v>123</v>
      </c>
      <c r="F5938" t="s">
        <v>11</v>
      </c>
      <c r="G5938" t="s">
        <v>20</v>
      </c>
      <c r="H5938" t="s">
        <v>471</v>
      </c>
      <c r="I5938">
        <v>37.43</v>
      </c>
      <c r="J5938">
        <v>5</v>
      </c>
      <c r="K5938">
        <v>-29.94</v>
      </c>
    </row>
    <row r="5939" spans="1:11" ht="16.5" x14ac:dyDescent="0.3">
      <c r="A5939" s="1">
        <v>42671</v>
      </c>
      <c r="B5939" s="5">
        <f>YEAR(Table1[[#This Row],[Order Date]])</f>
        <v>2016</v>
      </c>
      <c r="C5939" s="5">
        <f>MONTH(Table1[[#This Row],[Order Date]])</f>
        <v>10</v>
      </c>
      <c r="D5939" t="s">
        <v>635</v>
      </c>
      <c r="E5939" t="s">
        <v>123</v>
      </c>
      <c r="F5939" t="s">
        <v>34</v>
      </c>
      <c r="G5939" t="s">
        <v>47</v>
      </c>
      <c r="H5939" t="s">
        <v>1711</v>
      </c>
      <c r="I5939">
        <v>63.97</v>
      </c>
      <c r="J5939">
        <v>2</v>
      </c>
      <c r="K5939">
        <v>0</v>
      </c>
    </row>
    <row r="5940" spans="1:11" ht="16.5" x14ac:dyDescent="0.3">
      <c r="A5940" s="1">
        <v>42671</v>
      </c>
      <c r="B5940" s="5">
        <f>YEAR(Table1[[#This Row],[Order Date]])</f>
        <v>2016</v>
      </c>
      <c r="C5940" s="5">
        <f>MONTH(Table1[[#This Row],[Order Date]])</f>
        <v>10</v>
      </c>
      <c r="D5940" t="s">
        <v>635</v>
      </c>
      <c r="E5940" t="s">
        <v>123</v>
      </c>
      <c r="F5940" t="s">
        <v>34</v>
      </c>
      <c r="G5940" t="s">
        <v>47</v>
      </c>
      <c r="H5940" t="s">
        <v>1658</v>
      </c>
      <c r="I5940">
        <v>165.05</v>
      </c>
      <c r="J5940">
        <v>3</v>
      </c>
      <c r="K5940">
        <v>41.26</v>
      </c>
    </row>
    <row r="5941" spans="1:11" ht="16.5" x14ac:dyDescent="0.3">
      <c r="A5941" s="1">
        <v>42671</v>
      </c>
      <c r="B5941" s="5">
        <f>YEAR(Table1[[#This Row],[Order Date]])</f>
        <v>2016</v>
      </c>
      <c r="C5941" s="5">
        <f>MONTH(Table1[[#This Row],[Order Date]])</f>
        <v>10</v>
      </c>
      <c r="D5941" t="s">
        <v>1401</v>
      </c>
      <c r="E5941" t="s">
        <v>245</v>
      </c>
      <c r="F5941" t="s">
        <v>11</v>
      </c>
      <c r="G5941" t="s">
        <v>20</v>
      </c>
      <c r="H5941" t="s">
        <v>1927</v>
      </c>
      <c r="I5941">
        <v>17.62</v>
      </c>
      <c r="J5941">
        <v>4</v>
      </c>
      <c r="K5941">
        <v>-14.09</v>
      </c>
    </row>
    <row r="5942" spans="1:11" ht="16.5" x14ac:dyDescent="0.3">
      <c r="A5942" s="1">
        <v>42671</v>
      </c>
      <c r="B5942" s="5">
        <f>YEAR(Table1[[#This Row],[Order Date]])</f>
        <v>2016</v>
      </c>
      <c r="C5942" s="5">
        <f>MONTH(Table1[[#This Row],[Order Date]])</f>
        <v>10</v>
      </c>
      <c r="D5942" t="s">
        <v>915</v>
      </c>
      <c r="E5942" t="s">
        <v>123</v>
      </c>
      <c r="F5942" t="s">
        <v>11</v>
      </c>
      <c r="G5942" t="s">
        <v>20</v>
      </c>
      <c r="H5942" t="s">
        <v>1804</v>
      </c>
      <c r="I5942">
        <v>38.19</v>
      </c>
      <c r="J5942">
        <v>5</v>
      </c>
      <c r="K5942">
        <v>-26.73</v>
      </c>
    </row>
    <row r="5943" spans="1:11" ht="16.5" x14ac:dyDescent="0.3">
      <c r="A5943" s="1">
        <v>42671</v>
      </c>
      <c r="B5943" s="5">
        <f>YEAR(Table1[[#This Row],[Order Date]])</f>
        <v>2016</v>
      </c>
      <c r="C5943" s="5">
        <f>MONTH(Table1[[#This Row],[Order Date]])</f>
        <v>10</v>
      </c>
      <c r="D5943" t="s">
        <v>868</v>
      </c>
      <c r="E5943" t="s">
        <v>149</v>
      </c>
      <c r="F5943" t="s">
        <v>11</v>
      </c>
      <c r="G5943" t="s">
        <v>24</v>
      </c>
      <c r="H5943" t="s">
        <v>1235</v>
      </c>
      <c r="I5943">
        <v>12.42</v>
      </c>
      <c r="J5943">
        <v>3</v>
      </c>
      <c r="K5943">
        <v>5.22</v>
      </c>
    </row>
    <row r="5944" spans="1:11" ht="16.5" x14ac:dyDescent="0.3">
      <c r="A5944" s="1">
        <v>42671</v>
      </c>
      <c r="B5944" s="5">
        <f>YEAR(Table1[[#This Row],[Order Date]])</f>
        <v>2016</v>
      </c>
      <c r="C5944" s="5">
        <f>MONTH(Table1[[#This Row],[Order Date]])</f>
        <v>10</v>
      </c>
      <c r="D5944" t="s">
        <v>2162</v>
      </c>
      <c r="E5944" t="s">
        <v>149</v>
      </c>
      <c r="F5944" t="s">
        <v>34</v>
      </c>
      <c r="G5944" t="s">
        <v>47</v>
      </c>
      <c r="H5944" t="s">
        <v>2574</v>
      </c>
      <c r="I5944">
        <v>756.8</v>
      </c>
      <c r="J5944">
        <v>5</v>
      </c>
      <c r="K5944">
        <v>75.680000000000007</v>
      </c>
    </row>
    <row r="5945" spans="1:11" ht="16.5" x14ac:dyDescent="0.3">
      <c r="A5945" s="1">
        <v>42672</v>
      </c>
      <c r="B5945" s="5">
        <f>YEAR(Table1[[#This Row],[Order Date]])</f>
        <v>2016</v>
      </c>
      <c r="C5945" s="5">
        <f>MONTH(Table1[[#This Row],[Order Date]])</f>
        <v>10</v>
      </c>
      <c r="D5945" t="s">
        <v>495</v>
      </c>
      <c r="E5945" t="s">
        <v>177</v>
      </c>
      <c r="F5945" t="s">
        <v>11</v>
      </c>
      <c r="G5945" t="s">
        <v>18</v>
      </c>
      <c r="H5945" t="s">
        <v>1810</v>
      </c>
      <c r="I5945">
        <v>40.74</v>
      </c>
      <c r="J5945">
        <v>3</v>
      </c>
      <c r="K5945">
        <v>0.41</v>
      </c>
    </row>
    <row r="5946" spans="1:11" ht="16.5" x14ac:dyDescent="0.3">
      <c r="A5946" s="1">
        <v>42672</v>
      </c>
      <c r="B5946" s="5">
        <f>YEAR(Table1[[#This Row],[Order Date]])</f>
        <v>2016</v>
      </c>
      <c r="C5946" s="5">
        <f>MONTH(Table1[[#This Row],[Order Date]])</f>
        <v>10</v>
      </c>
      <c r="D5946" t="s">
        <v>495</v>
      </c>
      <c r="E5946" t="s">
        <v>177</v>
      </c>
      <c r="F5946" t="s">
        <v>11</v>
      </c>
      <c r="G5946" t="s">
        <v>92</v>
      </c>
      <c r="H5946" t="s">
        <v>776</v>
      </c>
      <c r="I5946">
        <v>11.67</v>
      </c>
      <c r="J5946">
        <v>3</v>
      </c>
      <c r="K5946">
        <v>3.03</v>
      </c>
    </row>
    <row r="5947" spans="1:11" ht="16.5" x14ac:dyDescent="0.3">
      <c r="A5947" s="1">
        <v>42672</v>
      </c>
      <c r="B5947" s="5">
        <f>YEAR(Table1[[#This Row],[Order Date]])</f>
        <v>2016</v>
      </c>
      <c r="C5947" s="5">
        <f>MONTH(Table1[[#This Row],[Order Date]])</f>
        <v>10</v>
      </c>
      <c r="D5947" t="s">
        <v>2212</v>
      </c>
      <c r="E5947" t="s">
        <v>110</v>
      </c>
      <c r="F5947" t="s">
        <v>34</v>
      </c>
      <c r="G5947" t="s">
        <v>47</v>
      </c>
      <c r="H5947" t="s">
        <v>2062</v>
      </c>
      <c r="I5947">
        <v>67</v>
      </c>
      <c r="J5947">
        <v>5</v>
      </c>
      <c r="K5947">
        <v>32.159999999999997</v>
      </c>
    </row>
    <row r="5948" spans="1:11" ht="16.5" x14ac:dyDescent="0.3">
      <c r="A5948" s="1">
        <v>42672</v>
      </c>
      <c r="B5948" s="5">
        <f>YEAR(Table1[[#This Row],[Order Date]])</f>
        <v>2016</v>
      </c>
      <c r="C5948" s="5">
        <f>MONTH(Table1[[#This Row],[Order Date]])</f>
        <v>10</v>
      </c>
      <c r="D5948" t="s">
        <v>1778</v>
      </c>
      <c r="E5948" t="s">
        <v>27</v>
      </c>
      <c r="F5948" t="s">
        <v>11</v>
      </c>
      <c r="G5948" t="s">
        <v>20</v>
      </c>
      <c r="H5948" t="s">
        <v>1927</v>
      </c>
      <c r="I5948">
        <v>11.74</v>
      </c>
      <c r="J5948">
        <v>1</v>
      </c>
      <c r="K5948">
        <v>3.82</v>
      </c>
    </row>
    <row r="5949" spans="1:11" ht="16.5" x14ac:dyDescent="0.3">
      <c r="A5949" s="1">
        <v>42673</v>
      </c>
      <c r="B5949" s="5">
        <f>YEAR(Table1[[#This Row],[Order Date]])</f>
        <v>2016</v>
      </c>
      <c r="C5949" s="5">
        <f>MONTH(Table1[[#This Row],[Order Date]])</f>
        <v>10</v>
      </c>
      <c r="D5949" t="s">
        <v>295</v>
      </c>
      <c r="E5949" t="s">
        <v>110</v>
      </c>
      <c r="F5949" t="s">
        <v>11</v>
      </c>
      <c r="G5949" t="s">
        <v>24</v>
      </c>
      <c r="H5949" t="s">
        <v>51</v>
      </c>
      <c r="I5949">
        <v>11.68</v>
      </c>
      <c r="J5949">
        <v>2</v>
      </c>
      <c r="K5949">
        <v>3.5</v>
      </c>
    </row>
    <row r="5950" spans="1:11" ht="16.5" x14ac:dyDescent="0.3">
      <c r="A5950" s="1">
        <v>42673</v>
      </c>
      <c r="B5950" s="5">
        <f>YEAR(Table1[[#This Row],[Order Date]])</f>
        <v>2016</v>
      </c>
      <c r="C5950" s="5">
        <f>MONTH(Table1[[#This Row],[Order Date]])</f>
        <v>10</v>
      </c>
      <c r="D5950" t="s">
        <v>525</v>
      </c>
      <c r="E5950" t="s">
        <v>149</v>
      </c>
      <c r="F5950" t="s">
        <v>11</v>
      </c>
      <c r="G5950" t="s">
        <v>20</v>
      </c>
      <c r="H5950" t="s">
        <v>511</v>
      </c>
      <c r="I5950">
        <v>28.75</v>
      </c>
      <c r="J5950">
        <v>3</v>
      </c>
      <c r="K5950">
        <v>10.06</v>
      </c>
    </row>
    <row r="5951" spans="1:11" ht="16.5" x14ac:dyDescent="0.3">
      <c r="A5951" s="1">
        <v>42673</v>
      </c>
      <c r="B5951" s="5">
        <f>YEAR(Table1[[#This Row],[Order Date]])</f>
        <v>2016</v>
      </c>
      <c r="C5951" s="5">
        <f>MONTH(Table1[[#This Row],[Order Date]])</f>
        <v>10</v>
      </c>
      <c r="D5951" t="s">
        <v>525</v>
      </c>
      <c r="E5951" t="s">
        <v>149</v>
      </c>
      <c r="F5951" t="s">
        <v>11</v>
      </c>
      <c r="G5951" t="s">
        <v>24</v>
      </c>
      <c r="H5951" t="s">
        <v>1069</v>
      </c>
      <c r="I5951">
        <v>114.95</v>
      </c>
      <c r="J5951">
        <v>5</v>
      </c>
      <c r="K5951">
        <v>32.19</v>
      </c>
    </row>
    <row r="5952" spans="1:11" ht="16.5" x14ac:dyDescent="0.3">
      <c r="A5952" s="1">
        <v>42673</v>
      </c>
      <c r="B5952" s="5">
        <f>YEAR(Table1[[#This Row],[Order Date]])</f>
        <v>2016</v>
      </c>
      <c r="C5952" s="5">
        <f>MONTH(Table1[[#This Row],[Order Date]])</f>
        <v>10</v>
      </c>
      <c r="D5952" t="s">
        <v>1677</v>
      </c>
      <c r="E5952" t="s">
        <v>27</v>
      </c>
      <c r="F5952" t="s">
        <v>11</v>
      </c>
      <c r="G5952" t="s">
        <v>43</v>
      </c>
      <c r="H5952" t="s">
        <v>1784</v>
      </c>
      <c r="I5952">
        <v>3.62</v>
      </c>
      <c r="J5952">
        <v>2</v>
      </c>
      <c r="K5952">
        <v>1.19</v>
      </c>
    </row>
    <row r="5953" spans="1:11" ht="16.5" x14ac:dyDescent="0.3">
      <c r="A5953" s="1">
        <v>42674</v>
      </c>
      <c r="B5953" s="5">
        <f>YEAR(Table1[[#This Row],[Order Date]])</f>
        <v>2016</v>
      </c>
      <c r="C5953" s="5">
        <f>MONTH(Table1[[#This Row],[Order Date]])</f>
        <v>10</v>
      </c>
      <c r="D5953" t="s">
        <v>2094</v>
      </c>
      <c r="E5953" t="s">
        <v>23</v>
      </c>
      <c r="F5953" t="s">
        <v>34</v>
      </c>
      <c r="G5953" t="s">
        <v>35</v>
      </c>
      <c r="H5953" t="s">
        <v>723</v>
      </c>
      <c r="I5953">
        <v>492.84</v>
      </c>
      <c r="J5953">
        <v>5</v>
      </c>
      <c r="K5953">
        <v>-14.08</v>
      </c>
    </row>
    <row r="5954" spans="1:11" ht="16.5" x14ac:dyDescent="0.3">
      <c r="A5954" s="1">
        <v>42674</v>
      </c>
      <c r="B5954" s="5">
        <f>YEAR(Table1[[#This Row],[Order Date]])</f>
        <v>2016</v>
      </c>
      <c r="C5954" s="5">
        <f>MONTH(Table1[[#This Row],[Order Date]])</f>
        <v>10</v>
      </c>
      <c r="D5954" t="s">
        <v>387</v>
      </c>
      <c r="E5954" t="s">
        <v>27</v>
      </c>
      <c r="F5954" t="s">
        <v>11</v>
      </c>
      <c r="G5954" t="s">
        <v>18</v>
      </c>
      <c r="H5954" t="s">
        <v>1384</v>
      </c>
      <c r="I5954">
        <v>1085.42</v>
      </c>
      <c r="J5954">
        <v>7</v>
      </c>
      <c r="K5954">
        <v>282.20999999999998</v>
      </c>
    </row>
    <row r="5955" spans="1:11" ht="16.5" x14ac:dyDescent="0.3">
      <c r="A5955" s="1">
        <v>42674</v>
      </c>
      <c r="B5955" s="5">
        <f>YEAR(Table1[[#This Row],[Order Date]])</f>
        <v>2016</v>
      </c>
      <c r="C5955" s="5">
        <f>MONTH(Table1[[#This Row],[Order Date]])</f>
        <v>10</v>
      </c>
      <c r="D5955" t="s">
        <v>809</v>
      </c>
      <c r="E5955" t="s">
        <v>123</v>
      </c>
      <c r="F5955" t="s">
        <v>11</v>
      </c>
      <c r="G5955" t="s">
        <v>12</v>
      </c>
      <c r="H5955" t="s">
        <v>441</v>
      </c>
      <c r="I5955">
        <v>32.06</v>
      </c>
      <c r="J5955">
        <v>6</v>
      </c>
      <c r="K5955">
        <v>11.22</v>
      </c>
    </row>
    <row r="5956" spans="1:11" ht="16.5" x14ac:dyDescent="0.3">
      <c r="A5956" s="1">
        <v>42674</v>
      </c>
      <c r="B5956" s="5">
        <f>YEAR(Table1[[#This Row],[Order Date]])</f>
        <v>2016</v>
      </c>
      <c r="C5956" s="5">
        <f>MONTH(Table1[[#This Row],[Order Date]])</f>
        <v>10</v>
      </c>
      <c r="D5956" t="s">
        <v>2271</v>
      </c>
      <c r="E5956" t="s">
        <v>840</v>
      </c>
      <c r="F5956" t="s">
        <v>11</v>
      </c>
      <c r="G5956" t="s">
        <v>200</v>
      </c>
      <c r="H5956" t="s">
        <v>2215</v>
      </c>
      <c r="I5956">
        <v>21.96</v>
      </c>
      <c r="J5956">
        <v>2</v>
      </c>
      <c r="K5956">
        <v>6.15</v>
      </c>
    </row>
    <row r="5957" spans="1:11" ht="16.5" x14ac:dyDescent="0.3">
      <c r="A5957" s="1">
        <v>42674</v>
      </c>
      <c r="B5957" s="5">
        <f>YEAR(Table1[[#This Row],[Order Date]])</f>
        <v>2016</v>
      </c>
      <c r="C5957" s="5">
        <f>MONTH(Table1[[#This Row],[Order Date]])</f>
        <v>10</v>
      </c>
      <c r="D5957" t="s">
        <v>2271</v>
      </c>
      <c r="E5957" t="s">
        <v>840</v>
      </c>
      <c r="F5957" t="s">
        <v>34</v>
      </c>
      <c r="G5957" t="s">
        <v>35</v>
      </c>
      <c r="H5957" t="s">
        <v>1942</v>
      </c>
      <c r="I5957">
        <v>368.97</v>
      </c>
      <c r="J5957">
        <v>3</v>
      </c>
      <c r="K5957">
        <v>81.17</v>
      </c>
    </row>
    <row r="5958" spans="1:11" ht="16.5" x14ac:dyDescent="0.3">
      <c r="A5958" s="1">
        <v>42674</v>
      </c>
      <c r="B5958" s="5">
        <f>YEAR(Table1[[#This Row],[Order Date]])</f>
        <v>2016</v>
      </c>
      <c r="C5958" s="5">
        <f>MONTH(Table1[[#This Row],[Order Date]])</f>
        <v>10</v>
      </c>
      <c r="D5958" t="s">
        <v>2271</v>
      </c>
      <c r="E5958" t="s">
        <v>840</v>
      </c>
      <c r="F5958" t="s">
        <v>11</v>
      </c>
      <c r="G5958" t="s">
        <v>24</v>
      </c>
      <c r="H5958" t="s">
        <v>1815</v>
      </c>
      <c r="I5958">
        <v>12.39</v>
      </c>
      <c r="J5958">
        <v>3</v>
      </c>
      <c r="K5958">
        <v>3.47</v>
      </c>
    </row>
    <row r="5959" spans="1:11" ht="16.5" x14ac:dyDescent="0.3">
      <c r="A5959" s="1">
        <v>42674</v>
      </c>
      <c r="B5959" s="5">
        <f>YEAR(Table1[[#This Row],[Order Date]])</f>
        <v>2016</v>
      </c>
      <c r="C5959" s="5">
        <f>MONTH(Table1[[#This Row],[Order Date]])</f>
        <v>10</v>
      </c>
      <c r="D5959" t="s">
        <v>2271</v>
      </c>
      <c r="E5959" t="s">
        <v>840</v>
      </c>
      <c r="F5959" t="s">
        <v>11</v>
      </c>
      <c r="G5959" t="s">
        <v>18</v>
      </c>
      <c r="H5959" t="s">
        <v>586</v>
      </c>
      <c r="I5959">
        <v>332.94</v>
      </c>
      <c r="J5959">
        <v>3</v>
      </c>
      <c r="K5959">
        <v>9.99</v>
      </c>
    </row>
    <row r="5960" spans="1:11" ht="16.5" x14ac:dyDescent="0.3">
      <c r="A5960" s="1">
        <v>42674</v>
      </c>
      <c r="B5960" s="5">
        <f>YEAR(Table1[[#This Row],[Order Date]])</f>
        <v>2016</v>
      </c>
      <c r="C5960" s="5">
        <f>MONTH(Table1[[#This Row],[Order Date]])</f>
        <v>10</v>
      </c>
      <c r="D5960" t="s">
        <v>1502</v>
      </c>
      <c r="E5960" t="s">
        <v>27</v>
      </c>
      <c r="F5960" t="s">
        <v>34</v>
      </c>
      <c r="G5960" t="s">
        <v>35</v>
      </c>
      <c r="H5960" t="s">
        <v>1726</v>
      </c>
      <c r="I5960">
        <v>1403.92</v>
      </c>
      <c r="J5960">
        <v>5</v>
      </c>
      <c r="K5960">
        <v>70.2</v>
      </c>
    </row>
    <row r="5961" spans="1:11" ht="16.5" x14ac:dyDescent="0.3">
      <c r="A5961" s="1">
        <v>42675</v>
      </c>
      <c r="B5961" s="5">
        <f>YEAR(Table1[[#This Row],[Order Date]])</f>
        <v>2016</v>
      </c>
      <c r="C5961" s="5">
        <f>MONTH(Table1[[#This Row],[Order Date]])</f>
        <v>11</v>
      </c>
      <c r="D5961" t="s">
        <v>973</v>
      </c>
      <c r="E5961" t="s">
        <v>55</v>
      </c>
      <c r="F5961" t="s">
        <v>39</v>
      </c>
      <c r="G5961" t="s">
        <v>40</v>
      </c>
      <c r="H5961" t="s">
        <v>642</v>
      </c>
      <c r="I5961">
        <v>21.8</v>
      </c>
      <c r="J5961">
        <v>2</v>
      </c>
      <c r="K5961">
        <v>6.1</v>
      </c>
    </row>
    <row r="5962" spans="1:11" ht="16.5" x14ac:dyDescent="0.3">
      <c r="A5962" s="1">
        <v>42675</v>
      </c>
      <c r="B5962" s="5">
        <f>YEAR(Table1[[#This Row],[Order Date]])</f>
        <v>2016</v>
      </c>
      <c r="C5962" s="5">
        <f>MONTH(Table1[[#This Row],[Order Date]])</f>
        <v>11</v>
      </c>
      <c r="D5962" t="s">
        <v>973</v>
      </c>
      <c r="E5962" t="s">
        <v>55</v>
      </c>
      <c r="F5962" t="s">
        <v>11</v>
      </c>
      <c r="G5962" t="s">
        <v>63</v>
      </c>
      <c r="H5962" t="s">
        <v>414</v>
      </c>
      <c r="I5962">
        <v>251.79</v>
      </c>
      <c r="J5962">
        <v>3</v>
      </c>
      <c r="K5962">
        <v>118.34</v>
      </c>
    </row>
    <row r="5963" spans="1:11" ht="16.5" x14ac:dyDescent="0.3">
      <c r="A5963" s="1">
        <v>42675</v>
      </c>
      <c r="B5963" s="5">
        <f>YEAR(Table1[[#This Row],[Order Date]])</f>
        <v>2016</v>
      </c>
      <c r="C5963" s="5">
        <f>MONTH(Table1[[#This Row],[Order Date]])</f>
        <v>11</v>
      </c>
      <c r="D5963" t="s">
        <v>1892</v>
      </c>
      <c r="E5963" t="s">
        <v>10</v>
      </c>
      <c r="F5963" t="s">
        <v>11</v>
      </c>
      <c r="G5963" t="s">
        <v>18</v>
      </c>
      <c r="H5963" t="s">
        <v>2422</v>
      </c>
      <c r="I5963">
        <v>111.67</v>
      </c>
      <c r="J5963">
        <v>9</v>
      </c>
      <c r="K5963">
        <v>6.98</v>
      </c>
    </row>
    <row r="5964" spans="1:11" ht="16.5" x14ac:dyDescent="0.3">
      <c r="A5964" s="1">
        <v>42675</v>
      </c>
      <c r="B5964" s="5">
        <f>YEAR(Table1[[#This Row],[Order Date]])</f>
        <v>2016</v>
      </c>
      <c r="C5964" s="5">
        <f>MONTH(Table1[[#This Row],[Order Date]])</f>
        <v>11</v>
      </c>
      <c r="D5964" t="s">
        <v>109</v>
      </c>
      <c r="E5964" t="s">
        <v>15</v>
      </c>
      <c r="F5964" t="s">
        <v>39</v>
      </c>
      <c r="G5964" t="s">
        <v>52</v>
      </c>
      <c r="H5964" t="s">
        <v>1063</v>
      </c>
      <c r="I5964">
        <v>68.11</v>
      </c>
      <c r="J5964">
        <v>3</v>
      </c>
      <c r="K5964">
        <v>17.88</v>
      </c>
    </row>
    <row r="5965" spans="1:11" ht="16.5" x14ac:dyDescent="0.3">
      <c r="A5965" s="1">
        <v>42677</v>
      </c>
      <c r="B5965" s="5">
        <f>YEAR(Table1[[#This Row],[Order Date]])</f>
        <v>2016</v>
      </c>
      <c r="C5965" s="5">
        <f>MONTH(Table1[[#This Row],[Order Date]])</f>
        <v>11</v>
      </c>
      <c r="D5965" t="s">
        <v>256</v>
      </c>
      <c r="E5965" t="s">
        <v>395</v>
      </c>
      <c r="F5965" t="s">
        <v>11</v>
      </c>
      <c r="G5965" t="s">
        <v>24</v>
      </c>
      <c r="H5965" t="s">
        <v>1253</v>
      </c>
      <c r="I5965">
        <v>75.959999999999994</v>
      </c>
      <c r="J5965">
        <v>2</v>
      </c>
      <c r="K5965">
        <v>22.79</v>
      </c>
    </row>
    <row r="5966" spans="1:11" ht="16.5" x14ac:dyDescent="0.3">
      <c r="A5966" s="1">
        <v>42677</v>
      </c>
      <c r="B5966" s="5">
        <f>YEAR(Table1[[#This Row],[Order Date]])</f>
        <v>2016</v>
      </c>
      <c r="C5966" s="5">
        <f>MONTH(Table1[[#This Row],[Order Date]])</f>
        <v>11</v>
      </c>
      <c r="D5966" t="s">
        <v>256</v>
      </c>
      <c r="E5966" t="s">
        <v>395</v>
      </c>
      <c r="F5966" t="s">
        <v>11</v>
      </c>
      <c r="G5966" t="s">
        <v>20</v>
      </c>
      <c r="H5966" t="s">
        <v>609</v>
      </c>
      <c r="I5966">
        <v>27.24</v>
      </c>
      <c r="J5966">
        <v>6</v>
      </c>
      <c r="K5966">
        <v>13.35</v>
      </c>
    </row>
    <row r="5967" spans="1:11" ht="16.5" x14ac:dyDescent="0.3">
      <c r="A5967" s="1">
        <v>42677</v>
      </c>
      <c r="B5967" s="5">
        <f>YEAR(Table1[[#This Row],[Order Date]])</f>
        <v>2016</v>
      </c>
      <c r="C5967" s="5">
        <f>MONTH(Table1[[#This Row],[Order Date]])</f>
        <v>11</v>
      </c>
      <c r="D5967" t="s">
        <v>1828</v>
      </c>
      <c r="E5967" t="s">
        <v>164</v>
      </c>
      <c r="F5967" t="s">
        <v>11</v>
      </c>
      <c r="G5967" t="s">
        <v>24</v>
      </c>
      <c r="H5967" t="s">
        <v>1823</v>
      </c>
      <c r="I5967">
        <v>8.82</v>
      </c>
      <c r="J5967">
        <v>3</v>
      </c>
      <c r="K5967">
        <v>2.38</v>
      </c>
    </row>
    <row r="5968" spans="1:11" ht="16.5" x14ac:dyDescent="0.3">
      <c r="A5968" s="1">
        <v>42677</v>
      </c>
      <c r="B5968" s="5">
        <f>YEAR(Table1[[#This Row],[Order Date]])</f>
        <v>2016</v>
      </c>
      <c r="C5968" s="5">
        <f>MONTH(Table1[[#This Row],[Order Date]])</f>
        <v>11</v>
      </c>
      <c r="D5968" t="s">
        <v>2558</v>
      </c>
      <c r="E5968" t="s">
        <v>27</v>
      </c>
      <c r="F5968" t="s">
        <v>34</v>
      </c>
      <c r="G5968" t="s">
        <v>35</v>
      </c>
      <c r="H5968" t="s">
        <v>2438</v>
      </c>
      <c r="I5968">
        <v>217.58</v>
      </c>
      <c r="J5968">
        <v>2</v>
      </c>
      <c r="K5968">
        <v>-29.92</v>
      </c>
    </row>
    <row r="5969" spans="1:11" ht="16.5" x14ac:dyDescent="0.3">
      <c r="A5969" s="1">
        <v>42677</v>
      </c>
      <c r="B5969" s="5">
        <f>YEAR(Table1[[#This Row],[Order Date]])</f>
        <v>2016</v>
      </c>
      <c r="C5969" s="5">
        <f>MONTH(Table1[[#This Row],[Order Date]])</f>
        <v>11</v>
      </c>
      <c r="D5969" t="s">
        <v>2558</v>
      </c>
      <c r="E5969" t="s">
        <v>27</v>
      </c>
      <c r="F5969" t="s">
        <v>39</v>
      </c>
      <c r="G5969" t="s">
        <v>52</v>
      </c>
      <c r="H5969" t="s">
        <v>2255</v>
      </c>
      <c r="I5969">
        <v>82.95</v>
      </c>
      <c r="J5969">
        <v>5</v>
      </c>
      <c r="K5969">
        <v>29.03</v>
      </c>
    </row>
    <row r="5970" spans="1:11" ht="16.5" x14ac:dyDescent="0.3">
      <c r="A5970" s="1">
        <v>42677</v>
      </c>
      <c r="B5970" s="5">
        <f>YEAR(Table1[[#This Row],[Order Date]])</f>
        <v>2016</v>
      </c>
      <c r="C5970" s="5">
        <f>MONTH(Table1[[#This Row],[Order Date]])</f>
        <v>11</v>
      </c>
      <c r="D5970" t="s">
        <v>2558</v>
      </c>
      <c r="E5970" t="s">
        <v>27</v>
      </c>
      <c r="F5970" t="s">
        <v>11</v>
      </c>
      <c r="G5970" t="s">
        <v>16</v>
      </c>
      <c r="H5970" t="s">
        <v>2181</v>
      </c>
      <c r="I5970">
        <v>87.71</v>
      </c>
      <c r="J5970">
        <v>7</v>
      </c>
      <c r="K5970">
        <v>41.22</v>
      </c>
    </row>
    <row r="5971" spans="1:11" ht="16.5" x14ac:dyDescent="0.3">
      <c r="A5971" s="1">
        <v>42677</v>
      </c>
      <c r="B5971" s="5">
        <f>YEAR(Table1[[#This Row],[Order Date]])</f>
        <v>2016</v>
      </c>
      <c r="C5971" s="5">
        <f>MONTH(Table1[[#This Row],[Order Date]])</f>
        <v>11</v>
      </c>
      <c r="D5971" t="s">
        <v>2558</v>
      </c>
      <c r="E5971" t="s">
        <v>27</v>
      </c>
      <c r="F5971" t="s">
        <v>11</v>
      </c>
      <c r="G5971" t="s">
        <v>92</v>
      </c>
      <c r="H5971" t="s">
        <v>2336</v>
      </c>
      <c r="I5971">
        <v>1101.48</v>
      </c>
      <c r="J5971">
        <v>4</v>
      </c>
      <c r="K5971">
        <v>429.58</v>
      </c>
    </row>
    <row r="5972" spans="1:11" ht="16.5" x14ac:dyDescent="0.3">
      <c r="A5972" s="1">
        <v>42677</v>
      </c>
      <c r="B5972" s="5">
        <f>YEAR(Table1[[#This Row],[Order Date]])</f>
        <v>2016</v>
      </c>
      <c r="C5972" s="5">
        <f>MONTH(Table1[[#This Row],[Order Date]])</f>
        <v>11</v>
      </c>
      <c r="D5972" t="s">
        <v>1152</v>
      </c>
      <c r="E5972" t="s">
        <v>33</v>
      </c>
      <c r="F5972" t="s">
        <v>11</v>
      </c>
      <c r="G5972" t="s">
        <v>43</v>
      </c>
      <c r="H5972" t="s">
        <v>1247</v>
      </c>
      <c r="I5972">
        <v>20</v>
      </c>
      <c r="J5972">
        <v>4</v>
      </c>
      <c r="K5972">
        <v>9.6</v>
      </c>
    </row>
    <row r="5973" spans="1:11" ht="16.5" x14ac:dyDescent="0.3">
      <c r="A5973" s="1">
        <v>42677</v>
      </c>
      <c r="B5973" s="5">
        <f>YEAR(Table1[[#This Row],[Order Date]])</f>
        <v>2016</v>
      </c>
      <c r="C5973" s="5">
        <f>MONTH(Table1[[#This Row],[Order Date]])</f>
        <v>11</v>
      </c>
      <c r="D5973" t="s">
        <v>1152</v>
      </c>
      <c r="E5973" t="s">
        <v>33</v>
      </c>
      <c r="F5973" t="s">
        <v>11</v>
      </c>
      <c r="G5973" t="s">
        <v>24</v>
      </c>
      <c r="H5973" t="s">
        <v>290</v>
      </c>
      <c r="I5973">
        <v>7.98</v>
      </c>
      <c r="J5973">
        <v>3</v>
      </c>
      <c r="K5973">
        <v>2.0699999999999998</v>
      </c>
    </row>
    <row r="5974" spans="1:11" ht="16.5" x14ac:dyDescent="0.3">
      <c r="A5974" s="1">
        <v>42677</v>
      </c>
      <c r="B5974" s="5">
        <f>YEAR(Table1[[#This Row],[Order Date]])</f>
        <v>2016</v>
      </c>
      <c r="C5974" s="5">
        <f>MONTH(Table1[[#This Row],[Order Date]])</f>
        <v>11</v>
      </c>
      <c r="D5974" t="s">
        <v>1152</v>
      </c>
      <c r="E5974" t="s">
        <v>33</v>
      </c>
      <c r="F5974" t="s">
        <v>34</v>
      </c>
      <c r="G5974" t="s">
        <v>47</v>
      </c>
      <c r="H5974" t="s">
        <v>2302</v>
      </c>
      <c r="I5974">
        <v>24.1</v>
      </c>
      <c r="J5974">
        <v>5</v>
      </c>
      <c r="K5974">
        <v>9.16</v>
      </c>
    </row>
    <row r="5975" spans="1:11" ht="16.5" x14ac:dyDescent="0.3">
      <c r="A5975" s="1">
        <v>42677</v>
      </c>
      <c r="B5975" s="5">
        <f>YEAR(Table1[[#This Row],[Order Date]])</f>
        <v>2016</v>
      </c>
      <c r="C5975" s="5">
        <f>MONTH(Table1[[#This Row],[Order Date]])</f>
        <v>11</v>
      </c>
      <c r="D5975" t="s">
        <v>1152</v>
      </c>
      <c r="E5975" t="s">
        <v>33</v>
      </c>
      <c r="F5975" t="s">
        <v>11</v>
      </c>
      <c r="G5975" t="s">
        <v>24</v>
      </c>
      <c r="H5975" t="s">
        <v>823</v>
      </c>
      <c r="I5975">
        <v>8.75</v>
      </c>
      <c r="J5975">
        <v>1</v>
      </c>
      <c r="K5975">
        <v>2.63</v>
      </c>
    </row>
    <row r="5976" spans="1:11" ht="16.5" x14ac:dyDescent="0.3">
      <c r="A5976" s="1">
        <v>42677</v>
      </c>
      <c r="B5976" s="5">
        <f>YEAR(Table1[[#This Row],[Order Date]])</f>
        <v>2016</v>
      </c>
      <c r="C5976" s="5">
        <f>MONTH(Table1[[#This Row],[Order Date]])</f>
        <v>11</v>
      </c>
      <c r="D5976" t="s">
        <v>1152</v>
      </c>
      <c r="E5976" t="s">
        <v>33</v>
      </c>
      <c r="F5976" t="s">
        <v>34</v>
      </c>
      <c r="G5976" t="s">
        <v>145</v>
      </c>
      <c r="H5976" t="s">
        <v>2511</v>
      </c>
      <c r="I5976">
        <v>842.94</v>
      </c>
      <c r="J5976">
        <v>3</v>
      </c>
      <c r="K5976">
        <v>160.16</v>
      </c>
    </row>
    <row r="5977" spans="1:11" ht="16.5" x14ac:dyDescent="0.3">
      <c r="A5977" s="1">
        <v>42677</v>
      </c>
      <c r="B5977" s="5">
        <f>YEAR(Table1[[#This Row],[Order Date]])</f>
        <v>2016</v>
      </c>
      <c r="C5977" s="5">
        <f>MONTH(Table1[[#This Row],[Order Date]])</f>
        <v>11</v>
      </c>
      <c r="D5977" t="s">
        <v>109</v>
      </c>
      <c r="E5977" t="s">
        <v>27</v>
      </c>
      <c r="F5977" t="s">
        <v>11</v>
      </c>
      <c r="G5977" t="s">
        <v>43</v>
      </c>
      <c r="H5977" t="s">
        <v>282</v>
      </c>
      <c r="I5977">
        <v>15.26</v>
      </c>
      <c r="J5977">
        <v>7</v>
      </c>
      <c r="K5977">
        <v>5.04</v>
      </c>
    </row>
    <row r="5978" spans="1:11" ht="16.5" x14ac:dyDescent="0.3">
      <c r="A5978" s="1">
        <v>42677</v>
      </c>
      <c r="B5978" s="5">
        <f>YEAR(Table1[[#This Row],[Order Date]])</f>
        <v>2016</v>
      </c>
      <c r="C5978" s="5">
        <f>MONTH(Table1[[#This Row],[Order Date]])</f>
        <v>11</v>
      </c>
      <c r="D5978" t="s">
        <v>109</v>
      </c>
      <c r="E5978" t="s">
        <v>27</v>
      </c>
      <c r="F5978" t="s">
        <v>11</v>
      </c>
      <c r="G5978" t="s">
        <v>92</v>
      </c>
      <c r="H5978" t="s">
        <v>1843</v>
      </c>
      <c r="I5978">
        <v>43.32</v>
      </c>
      <c r="J5978">
        <v>2</v>
      </c>
      <c r="K5978">
        <v>14.3</v>
      </c>
    </row>
    <row r="5979" spans="1:11" ht="16.5" x14ac:dyDescent="0.3">
      <c r="A5979" s="1">
        <v>42677</v>
      </c>
      <c r="B5979" s="5">
        <f>YEAR(Table1[[#This Row],[Order Date]])</f>
        <v>2016</v>
      </c>
      <c r="C5979" s="5">
        <f>MONTH(Table1[[#This Row],[Order Date]])</f>
        <v>11</v>
      </c>
      <c r="D5979" t="s">
        <v>109</v>
      </c>
      <c r="E5979" t="s">
        <v>27</v>
      </c>
      <c r="F5979" t="s">
        <v>11</v>
      </c>
      <c r="G5979" t="s">
        <v>20</v>
      </c>
      <c r="H5979" t="s">
        <v>609</v>
      </c>
      <c r="I5979">
        <v>43.58</v>
      </c>
      <c r="J5979">
        <v>12</v>
      </c>
      <c r="K5979">
        <v>15.8</v>
      </c>
    </row>
    <row r="5980" spans="1:11" ht="16.5" x14ac:dyDescent="0.3">
      <c r="A5980" s="1">
        <v>42677</v>
      </c>
      <c r="B5980" s="5">
        <f>YEAR(Table1[[#This Row],[Order Date]])</f>
        <v>2016</v>
      </c>
      <c r="C5980" s="5">
        <f>MONTH(Table1[[#This Row],[Order Date]])</f>
        <v>11</v>
      </c>
      <c r="D5980" t="s">
        <v>109</v>
      </c>
      <c r="E5980" t="s">
        <v>27</v>
      </c>
      <c r="F5980" t="s">
        <v>11</v>
      </c>
      <c r="G5980" t="s">
        <v>12</v>
      </c>
      <c r="H5980" t="s">
        <v>830</v>
      </c>
      <c r="I5980">
        <v>116.28</v>
      </c>
      <c r="J5980">
        <v>3</v>
      </c>
      <c r="K5980">
        <v>56.98</v>
      </c>
    </row>
    <row r="5981" spans="1:11" ht="16.5" x14ac:dyDescent="0.3">
      <c r="A5981" s="1">
        <v>42677</v>
      </c>
      <c r="B5981" s="5">
        <f>YEAR(Table1[[#This Row],[Order Date]])</f>
        <v>2016</v>
      </c>
      <c r="C5981" s="5">
        <f>MONTH(Table1[[#This Row],[Order Date]])</f>
        <v>11</v>
      </c>
      <c r="D5981" t="s">
        <v>109</v>
      </c>
      <c r="E5981" t="s">
        <v>27</v>
      </c>
      <c r="F5981" t="s">
        <v>11</v>
      </c>
      <c r="G5981" t="s">
        <v>20</v>
      </c>
      <c r="H5981" t="s">
        <v>425</v>
      </c>
      <c r="I5981">
        <v>9.3000000000000007</v>
      </c>
      <c r="J5981">
        <v>2</v>
      </c>
      <c r="K5981">
        <v>3.02</v>
      </c>
    </row>
    <row r="5982" spans="1:11" ht="16.5" x14ac:dyDescent="0.3">
      <c r="A5982" s="1">
        <v>42677</v>
      </c>
      <c r="B5982" s="5">
        <f>YEAR(Table1[[#This Row],[Order Date]])</f>
        <v>2016</v>
      </c>
      <c r="C5982" s="5">
        <f>MONTH(Table1[[#This Row],[Order Date]])</f>
        <v>11</v>
      </c>
      <c r="D5982" t="s">
        <v>109</v>
      </c>
      <c r="E5982" t="s">
        <v>27</v>
      </c>
      <c r="F5982" t="s">
        <v>11</v>
      </c>
      <c r="G5982" t="s">
        <v>12</v>
      </c>
      <c r="H5982" t="s">
        <v>1919</v>
      </c>
      <c r="I5982">
        <v>19.440000000000001</v>
      </c>
      <c r="J5982">
        <v>3</v>
      </c>
      <c r="K5982">
        <v>9.33</v>
      </c>
    </row>
    <row r="5983" spans="1:11" ht="16.5" x14ac:dyDescent="0.3">
      <c r="A5983" s="1">
        <v>42677</v>
      </c>
      <c r="B5983" s="5">
        <f>YEAR(Table1[[#This Row],[Order Date]])</f>
        <v>2016</v>
      </c>
      <c r="C5983" s="5">
        <f>MONTH(Table1[[#This Row],[Order Date]])</f>
        <v>11</v>
      </c>
      <c r="D5983" t="s">
        <v>109</v>
      </c>
      <c r="E5983" t="s">
        <v>27</v>
      </c>
      <c r="F5983" t="s">
        <v>11</v>
      </c>
      <c r="G5983" t="s">
        <v>12</v>
      </c>
      <c r="H5983" t="s">
        <v>1670</v>
      </c>
      <c r="I5983">
        <v>314.55</v>
      </c>
      <c r="J5983">
        <v>3</v>
      </c>
      <c r="K5983">
        <v>150.97999999999999</v>
      </c>
    </row>
    <row r="5984" spans="1:11" ht="16.5" x14ac:dyDescent="0.3">
      <c r="A5984" s="1">
        <v>42677</v>
      </c>
      <c r="B5984" s="5">
        <f>YEAR(Table1[[#This Row],[Order Date]])</f>
        <v>2016</v>
      </c>
      <c r="C5984" s="5">
        <f>MONTH(Table1[[#This Row],[Order Date]])</f>
        <v>11</v>
      </c>
      <c r="D5984" t="s">
        <v>734</v>
      </c>
      <c r="E5984" t="s">
        <v>10</v>
      </c>
      <c r="F5984" t="s">
        <v>11</v>
      </c>
      <c r="G5984" t="s">
        <v>12</v>
      </c>
      <c r="H5984" t="s">
        <v>1179</v>
      </c>
      <c r="I5984">
        <v>9.25</v>
      </c>
      <c r="J5984">
        <v>2</v>
      </c>
      <c r="K5984">
        <v>3.35</v>
      </c>
    </row>
    <row r="5985" spans="1:11" ht="16.5" x14ac:dyDescent="0.3">
      <c r="A5985" s="1">
        <v>42677</v>
      </c>
      <c r="B5985" s="5">
        <f>YEAR(Table1[[#This Row],[Order Date]])</f>
        <v>2016</v>
      </c>
      <c r="C5985" s="5">
        <f>MONTH(Table1[[#This Row],[Order Date]])</f>
        <v>11</v>
      </c>
      <c r="D5985" t="s">
        <v>848</v>
      </c>
      <c r="E5985" t="s">
        <v>91</v>
      </c>
      <c r="F5985" t="s">
        <v>11</v>
      </c>
      <c r="G5985" t="s">
        <v>20</v>
      </c>
      <c r="H5985" t="s">
        <v>2287</v>
      </c>
      <c r="I5985">
        <v>4.16</v>
      </c>
      <c r="J5985">
        <v>7</v>
      </c>
      <c r="K5985">
        <v>-3.47</v>
      </c>
    </row>
    <row r="5986" spans="1:11" ht="16.5" x14ac:dyDescent="0.3">
      <c r="A5986" s="1">
        <v>42677</v>
      </c>
      <c r="B5986" s="5">
        <f>YEAR(Table1[[#This Row],[Order Date]])</f>
        <v>2016</v>
      </c>
      <c r="C5986" s="5">
        <f>MONTH(Table1[[#This Row],[Order Date]])</f>
        <v>11</v>
      </c>
      <c r="D5986" t="s">
        <v>848</v>
      </c>
      <c r="E5986" t="s">
        <v>91</v>
      </c>
      <c r="F5986" t="s">
        <v>39</v>
      </c>
      <c r="G5986" t="s">
        <v>302</v>
      </c>
      <c r="H5986" t="s">
        <v>2616</v>
      </c>
      <c r="I5986">
        <v>179.99</v>
      </c>
      <c r="J5986">
        <v>3</v>
      </c>
      <c r="K5986">
        <v>-251.99</v>
      </c>
    </row>
    <row r="5987" spans="1:11" ht="16.5" x14ac:dyDescent="0.3">
      <c r="A5987" s="1">
        <v>42677</v>
      </c>
      <c r="B5987" s="5">
        <f>YEAR(Table1[[#This Row],[Order Date]])</f>
        <v>2016</v>
      </c>
      <c r="C5987" s="5">
        <f>MONTH(Table1[[#This Row],[Order Date]])</f>
        <v>11</v>
      </c>
      <c r="D5987" t="s">
        <v>1369</v>
      </c>
      <c r="E5987" t="s">
        <v>23</v>
      </c>
      <c r="F5987" t="s">
        <v>39</v>
      </c>
      <c r="G5987" t="s">
        <v>52</v>
      </c>
      <c r="H5987" t="s">
        <v>1559</v>
      </c>
      <c r="I5987">
        <v>72</v>
      </c>
      <c r="J5987">
        <v>1</v>
      </c>
      <c r="K5987">
        <v>14.4</v>
      </c>
    </row>
    <row r="5988" spans="1:11" ht="16.5" x14ac:dyDescent="0.3">
      <c r="A5988" s="1">
        <v>42677</v>
      </c>
      <c r="B5988" s="5">
        <f>YEAR(Table1[[#This Row],[Order Date]])</f>
        <v>2016</v>
      </c>
      <c r="C5988" s="5">
        <f>MONTH(Table1[[#This Row],[Order Date]])</f>
        <v>11</v>
      </c>
      <c r="D5988" t="s">
        <v>1369</v>
      </c>
      <c r="E5988" t="s">
        <v>23</v>
      </c>
      <c r="F5988" t="s">
        <v>34</v>
      </c>
      <c r="G5988" t="s">
        <v>35</v>
      </c>
      <c r="H5988" t="s">
        <v>574</v>
      </c>
      <c r="I5988">
        <v>470.16</v>
      </c>
      <c r="J5988">
        <v>7</v>
      </c>
      <c r="K5988">
        <v>-13.43</v>
      </c>
    </row>
    <row r="5989" spans="1:11" ht="16.5" x14ac:dyDescent="0.3">
      <c r="A5989" s="1">
        <v>42678</v>
      </c>
      <c r="B5989" s="5">
        <f>YEAR(Table1[[#This Row],[Order Date]])</f>
        <v>2016</v>
      </c>
      <c r="C5989" s="5">
        <f>MONTH(Table1[[#This Row],[Order Date]])</f>
        <v>11</v>
      </c>
      <c r="D5989" t="s">
        <v>1747</v>
      </c>
      <c r="E5989" t="s">
        <v>33</v>
      </c>
      <c r="F5989" t="s">
        <v>11</v>
      </c>
      <c r="G5989" t="s">
        <v>43</v>
      </c>
      <c r="H5989" t="s">
        <v>1036</v>
      </c>
      <c r="I5989">
        <v>10.74</v>
      </c>
      <c r="J5989">
        <v>3</v>
      </c>
      <c r="K5989">
        <v>5.26</v>
      </c>
    </row>
    <row r="5990" spans="1:11" ht="16.5" x14ac:dyDescent="0.3">
      <c r="A5990" s="1">
        <v>42678</v>
      </c>
      <c r="B5990" s="5">
        <f>YEAR(Table1[[#This Row],[Order Date]])</f>
        <v>2016</v>
      </c>
      <c r="C5990" s="5">
        <f>MONTH(Table1[[#This Row],[Order Date]])</f>
        <v>11</v>
      </c>
      <c r="D5990" t="s">
        <v>2526</v>
      </c>
      <c r="E5990" t="s">
        <v>164</v>
      </c>
      <c r="F5990" t="s">
        <v>34</v>
      </c>
      <c r="G5990" t="s">
        <v>47</v>
      </c>
      <c r="H5990" t="s">
        <v>2040</v>
      </c>
      <c r="I5990">
        <v>209.88</v>
      </c>
      <c r="J5990">
        <v>3</v>
      </c>
      <c r="K5990">
        <v>35.68</v>
      </c>
    </row>
    <row r="5991" spans="1:11" ht="16.5" x14ac:dyDescent="0.3">
      <c r="A5991" s="1">
        <v>42678</v>
      </c>
      <c r="B5991" s="5">
        <f>YEAR(Table1[[#This Row],[Order Date]])</f>
        <v>2016</v>
      </c>
      <c r="C5991" s="5">
        <f>MONTH(Table1[[#This Row],[Order Date]])</f>
        <v>11</v>
      </c>
      <c r="D5991" t="s">
        <v>1241</v>
      </c>
      <c r="E5991" t="s">
        <v>27</v>
      </c>
      <c r="F5991" t="s">
        <v>34</v>
      </c>
      <c r="G5991" t="s">
        <v>47</v>
      </c>
      <c r="H5991" t="s">
        <v>448</v>
      </c>
      <c r="I5991">
        <v>38.29</v>
      </c>
      <c r="J5991">
        <v>7</v>
      </c>
      <c r="K5991">
        <v>16.46</v>
      </c>
    </row>
    <row r="5992" spans="1:11" ht="16.5" x14ac:dyDescent="0.3">
      <c r="A5992" s="1">
        <v>42678</v>
      </c>
      <c r="B5992" s="5">
        <f>YEAR(Table1[[#This Row],[Order Date]])</f>
        <v>2016</v>
      </c>
      <c r="C5992" s="5">
        <f>MONTH(Table1[[#This Row],[Order Date]])</f>
        <v>11</v>
      </c>
      <c r="D5992" t="s">
        <v>1371</v>
      </c>
      <c r="E5992" t="s">
        <v>27</v>
      </c>
      <c r="F5992" t="s">
        <v>11</v>
      </c>
      <c r="G5992" t="s">
        <v>24</v>
      </c>
      <c r="H5992" t="s">
        <v>759</v>
      </c>
      <c r="I5992">
        <v>192.8</v>
      </c>
      <c r="J5992">
        <v>4</v>
      </c>
      <c r="K5992">
        <v>55.91</v>
      </c>
    </row>
    <row r="5993" spans="1:11" ht="16.5" x14ac:dyDescent="0.3">
      <c r="A5993" s="1">
        <v>42678</v>
      </c>
      <c r="B5993" s="5">
        <f>YEAR(Table1[[#This Row],[Order Date]])</f>
        <v>2016</v>
      </c>
      <c r="C5993" s="5">
        <f>MONTH(Table1[[#This Row],[Order Date]])</f>
        <v>11</v>
      </c>
      <c r="D5993" t="s">
        <v>1931</v>
      </c>
      <c r="E5993" t="s">
        <v>91</v>
      </c>
      <c r="F5993" t="s">
        <v>11</v>
      </c>
      <c r="G5993" t="s">
        <v>200</v>
      </c>
      <c r="H5993" t="s">
        <v>1515</v>
      </c>
      <c r="I5993">
        <v>17.579999999999998</v>
      </c>
      <c r="J5993">
        <v>7</v>
      </c>
      <c r="K5993">
        <v>-4.18</v>
      </c>
    </row>
    <row r="5994" spans="1:11" ht="16.5" x14ac:dyDescent="0.3">
      <c r="A5994" s="1">
        <v>42678</v>
      </c>
      <c r="B5994" s="5">
        <f>YEAR(Table1[[#This Row],[Order Date]])</f>
        <v>2016</v>
      </c>
      <c r="C5994" s="5">
        <f>MONTH(Table1[[#This Row],[Order Date]])</f>
        <v>11</v>
      </c>
      <c r="D5994" t="s">
        <v>1931</v>
      </c>
      <c r="E5994" t="s">
        <v>91</v>
      </c>
      <c r="F5994" t="s">
        <v>34</v>
      </c>
      <c r="G5994" t="s">
        <v>35</v>
      </c>
      <c r="H5994" t="s">
        <v>1435</v>
      </c>
      <c r="I5994">
        <v>104.78</v>
      </c>
      <c r="J5994">
        <v>1</v>
      </c>
      <c r="K5994">
        <v>-14.41</v>
      </c>
    </row>
    <row r="5995" spans="1:11" ht="16.5" x14ac:dyDescent="0.3">
      <c r="A5995" s="1">
        <v>42678</v>
      </c>
      <c r="B5995" s="5">
        <f>YEAR(Table1[[#This Row],[Order Date]])</f>
        <v>2016</v>
      </c>
      <c r="C5995" s="5">
        <f>MONTH(Table1[[#This Row],[Order Date]])</f>
        <v>11</v>
      </c>
      <c r="D5995" t="s">
        <v>1931</v>
      </c>
      <c r="E5995" t="s">
        <v>91</v>
      </c>
      <c r="F5995" t="s">
        <v>11</v>
      </c>
      <c r="G5995" t="s">
        <v>12</v>
      </c>
      <c r="H5995" t="s">
        <v>647</v>
      </c>
      <c r="I5995">
        <v>47.95</v>
      </c>
      <c r="J5995">
        <v>3</v>
      </c>
      <c r="K5995">
        <v>16.78</v>
      </c>
    </row>
    <row r="5996" spans="1:11" ht="16.5" x14ac:dyDescent="0.3">
      <c r="A5996" s="1">
        <v>42678</v>
      </c>
      <c r="B5996" s="5">
        <f>YEAR(Table1[[#This Row],[Order Date]])</f>
        <v>2016</v>
      </c>
      <c r="C5996" s="5">
        <f>MONTH(Table1[[#This Row],[Order Date]])</f>
        <v>11</v>
      </c>
      <c r="D5996" t="s">
        <v>1931</v>
      </c>
      <c r="E5996" t="s">
        <v>91</v>
      </c>
      <c r="F5996" t="s">
        <v>34</v>
      </c>
      <c r="G5996" t="s">
        <v>35</v>
      </c>
      <c r="H5996" t="s">
        <v>1454</v>
      </c>
      <c r="I5996">
        <v>650.35</v>
      </c>
      <c r="J5996">
        <v>3</v>
      </c>
      <c r="K5996">
        <v>-97.55</v>
      </c>
    </row>
    <row r="5997" spans="1:11" ht="16.5" x14ac:dyDescent="0.3">
      <c r="A5997" s="1">
        <v>42678</v>
      </c>
      <c r="B5997" s="5">
        <f>YEAR(Table1[[#This Row],[Order Date]])</f>
        <v>2016</v>
      </c>
      <c r="C5997" s="5">
        <f>MONTH(Table1[[#This Row],[Order Date]])</f>
        <v>11</v>
      </c>
      <c r="D5997" t="s">
        <v>1931</v>
      </c>
      <c r="E5997" t="s">
        <v>91</v>
      </c>
      <c r="F5997" t="s">
        <v>11</v>
      </c>
      <c r="G5997" t="s">
        <v>16</v>
      </c>
      <c r="H5997" t="s">
        <v>814</v>
      </c>
      <c r="I5997">
        <v>629.17999999999995</v>
      </c>
      <c r="J5997">
        <v>8</v>
      </c>
      <c r="K5997">
        <v>228.08</v>
      </c>
    </row>
    <row r="5998" spans="1:11" ht="16.5" x14ac:dyDescent="0.3">
      <c r="A5998" s="1">
        <v>42678</v>
      </c>
      <c r="B5998" s="5">
        <f>YEAR(Table1[[#This Row],[Order Date]])</f>
        <v>2016</v>
      </c>
      <c r="C5998" s="5">
        <f>MONTH(Table1[[#This Row],[Order Date]])</f>
        <v>11</v>
      </c>
      <c r="D5998" t="s">
        <v>1931</v>
      </c>
      <c r="E5998" t="s">
        <v>91</v>
      </c>
      <c r="F5998" t="s">
        <v>11</v>
      </c>
      <c r="G5998" t="s">
        <v>12</v>
      </c>
      <c r="H5998" t="s">
        <v>306</v>
      </c>
      <c r="I5998">
        <v>15.18</v>
      </c>
      <c r="J5998">
        <v>1</v>
      </c>
      <c r="K5998">
        <v>5.31</v>
      </c>
    </row>
    <row r="5999" spans="1:11" ht="16.5" x14ac:dyDescent="0.3">
      <c r="A5999" s="1">
        <v>42678</v>
      </c>
      <c r="B5999" s="5">
        <f>YEAR(Table1[[#This Row],[Order Date]])</f>
        <v>2016</v>
      </c>
      <c r="C5999" s="5">
        <f>MONTH(Table1[[#This Row],[Order Date]])</f>
        <v>11</v>
      </c>
      <c r="D5999" t="s">
        <v>1867</v>
      </c>
      <c r="E5999" t="s">
        <v>123</v>
      </c>
      <c r="F5999" t="s">
        <v>34</v>
      </c>
      <c r="G5999" t="s">
        <v>47</v>
      </c>
      <c r="H5999" t="s">
        <v>124</v>
      </c>
      <c r="I5999">
        <v>50.5</v>
      </c>
      <c r="J5999">
        <v>6</v>
      </c>
      <c r="K5999">
        <v>8.2100000000000009</v>
      </c>
    </row>
    <row r="6000" spans="1:11" ht="16.5" x14ac:dyDescent="0.3">
      <c r="A6000" s="1">
        <v>42678</v>
      </c>
      <c r="B6000" s="5">
        <f>YEAR(Table1[[#This Row],[Order Date]])</f>
        <v>2016</v>
      </c>
      <c r="C6000" s="5">
        <f>MONTH(Table1[[#This Row],[Order Date]])</f>
        <v>11</v>
      </c>
      <c r="D6000" t="s">
        <v>803</v>
      </c>
      <c r="E6000" t="s">
        <v>27</v>
      </c>
      <c r="F6000" t="s">
        <v>11</v>
      </c>
      <c r="G6000" t="s">
        <v>20</v>
      </c>
      <c r="H6000" t="s">
        <v>941</v>
      </c>
      <c r="I6000">
        <v>7.71</v>
      </c>
      <c r="J6000">
        <v>2</v>
      </c>
      <c r="K6000">
        <v>2.8</v>
      </c>
    </row>
    <row r="6001" spans="1:11" ht="16.5" x14ac:dyDescent="0.3">
      <c r="A6001" s="1">
        <v>42678</v>
      </c>
      <c r="B6001" s="5">
        <f>YEAR(Table1[[#This Row],[Order Date]])</f>
        <v>2016</v>
      </c>
      <c r="C6001" s="5">
        <f>MONTH(Table1[[#This Row],[Order Date]])</f>
        <v>11</v>
      </c>
      <c r="D6001" t="s">
        <v>803</v>
      </c>
      <c r="E6001" t="s">
        <v>27</v>
      </c>
      <c r="F6001" t="s">
        <v>11</v>
      </c>
      <c r="G6001" t="s">
        <v>20</v>
      </c>
      <c r="H6001" t="s">
        <v>995</v>
      </c>
      <c r="I6001">
        <v>4.18</v>
      </c>
      <c r="J6001">
        <v>1</v>
      </c>
      <c r="K6001">
        <v>1.31</v>
      </c>
    </row>
    <row r="6002" spans="1:11" ht="16.5" x14ac:dyDescent="0.3">
      <c r="A6002" s="1">
        <v>42678</v>
      </c>
      <c r="B6002" s="5">
        <f>YEAR(Table1[[#This Row],[Order Date]])</f>
        <v>2016</v>
      </c>
      <c r="C6002" s="5">
        <f>MONTH(Table1[[#This Row],[Order Date]])</f>
        <v>11</v>
      </c>
      <c r="D6002" t="s">
        <v>803</v>
      </c>
      <c r="E6002" t="s">
        <v>27</v>
      </c>
      <c r="F6002" t="s">
        <v>11</v>
      </c>
      <c r="G6002" t="s">
        <v>12</v>
      </c>
      <c r="H6002" t="s">
        <v>1116</v>
      </c>
      <c r="I6002">
        <v>38.880000000000003</v>
      </c>
      <c r="J6002">
        <v>6</v>
      </c>
      <c r="K6002">
        <v>18.66</v>
      </c>
    </row>
    <row r="6003" spans="1:11" ht="16.5" x14ac:dyDescent="0.3">
      <c r="A6003" s="1">
        <v>42678</v>
      </c>
      <c r="B6003" s="5">
        <f>YEAR(Table1[[#This Row],[Order Date]])</f>
        <v>2016</v>
      </c>
      <c r="C6003" s="5">
        <f>MONTH(Table1[[#This Row],[Order Date]])</f>
        <v>11</v>
      </c>
      <c r="D6003" t="s">
        <v>2407</v>
      </c>
      <c r="E6003" t="s">
        <v>245</v>
      </c>
      <c r="F6003" t="s">
        <v>11</v>
      </c>
      <c r="G6003" t="s">
        <v>18</v>
      </c>
      <c r="H6003" t="s">
        <v>623</v>
      </c>
      <c r="I6003">
        <v>45.25</v>
      </c>
      <c r="J6003">
        <v>2</v>
      </c>
      <c r="K6003">
        <v>3.96</v>
      </c>
    </row>
    <row r="6004" spans="1:11" ht="16.5" x14ac:dyDescent="0.3">
      <c r="A6004" s="1">
        <v>42678</v>
      </c>
      <c r="B6004" s="5">
        <f>YEAR(Table1[[#This Row],[Order Date]])</f>
        <v>2016</v>
      </c>
      <c r="C6004" s="5">
        <f>MONTH(Table1[[#This Row],[Order Date]])</f>
        <v>11</v>
      </c>
      <c r="D6004" t="s">
        <v>2407</v>
      </c>
      <c r="E6004" t="s">
        <v>245</v>
      </c>
      <c r="F6004" t="s">
        <v>34</v>
      </c>
      <c r="G6004" t="s">
        <v>145</v>
      </c>
      <c r="H6004" t="s">
        <v>1653</v>
      </c>
      <c r="I6004">
        <v>876.3</v>
      </c>
      <c r="J6004">
        <v>10</v>
      </c>
      <c r="K6004">
        <v>-292.10000000000002</v>
      </c>
    </row>
    <row r="6005" spans="1:11" ht="16.5" x14ac:dyDescent="0.3">
      <c r="A6005" s="1">
        <v>42678</v>
      </c>
      <c r="B6005" s="5">
        <f>YEAR(Table1[[#This Row],[Order Date]])</f>
        <v>2016</v>
      </c>
      <c r="C6005" s="5">
        <f>MONTH(Table1[[#This Row],[Order Date]])</f>
        <v>11</v>
      </c>
      <c r="D6005" t="s">
        <v>2407</v>
      </c>
      <c r="E6005" t="s">
        <v>245</v>
      </c>
      <c r="F6005" t="s">
        <v>11</v>
      </c>
      <c r="G6005" t="s">
        <v>200</v>
      </c>
      <c r="H6005" t="s">
        <v>2497</v>
      </c>
      <c r="I6005">
        <v>185.38</v>
      </c>
      <c r="J6005">
        <v>2</v>
      </c>
      <c r="K6005">
        <v>-34.76</v>
      </c>
    </row>
    <row r="6006" spans="1:11" ht="16.5" x14ac:dyDescent="0.3">
      <c r="A6006" s="1">
        <v>42678</v>
      </c>
      <c r="B6006" s="5">
        <f>YEAR(Table1[[#This Row],[Order Date]])</f>
        <v>2016</v>
      </c>
      <c r="C6006" s="5">
        <f>MONTH(Table1[[#This Row],[Order Date]])</f>
        <v>11</v>
      </c>
      <c r="D6006" t="s">
        <v>672</v>
      </c>
      <c r="E6006" t="s">
        <v>27</v>
      </c>
      <c r="F6006" t="s">
        <v>39</v>
      </c>
      <c r="G6006" t="s">
        <v>302</v>
      </c>
      <c r="H6006" t="s">
        <v>2617</v>
      </c>
      <c r="I6006">
        <v>686.4</v>
      </c>
      <c r="J6006">
        <v>2</v>
      </c>
      <c r="K6006">
        <v>77.22</v>
      </c>
    </row>
    <row r="6007" spans="1:11" ht="16.5" x14ac:dyDescent="0.3">
      <c r="A6007" s="1">
        <v>42678</v>
      </c>
      <c r="B6007" s="5">
        <f>YEAR(Table1[[#This Row],[Order Date]])</f>
        <v>2016</v>
      </c>
      <c r="C6007" s="5">
        <f>MONTH(Table1[[#This Row],[Order Date]])</f>
        <v>11</v>
      </c>
      <c r="D6007" t="s">
        <v>1684</v>
      </c>
      <c r="E6007" t="s">
        <v>10</v>
      </c>
      <c r="F6007" t="s">
        <v>34</v>
      </c>
      <c r="G6007" t="s">
        <v>47</v>
      </c>
      <c r="H6007" t="s">
        <v>2049</v>
      </c>
      <c r="I6007">
        <v>11.38</v>
      </c>
      <c r="J6007">
        <v>3</v>
      </c>
      <c r="K6007">
        <v>-5.69</v>
      </c>
    </row>
    <row r="6008" spans="1:11" ht="16.5" x14ac:dyDescent="0.3">
      <c r="A6008" s="1">
        <v>42678</v>
      </c>
      <c r="B6008" s="5">
        <f>YEAR(Table1[[#This Row],[Order Date]])</f>
        <v>2016</v>
      </c>
      <c r="C6008" s="5">
        <f>MONTH(Table1[[#This Row],[Order Date]])</f>
        <v>11</v>
      </c>
      <c r="D6008" t="s">
        <v>1684</v>
      </c>
      <c r="E6008" t="s">
        <v>10</v>
      </c>
      <c r="F6008" t="s">
        <v>34</v>
      </c>
      <c r="G6008" t="s">
        <v>47</v>
      </c>
      <c r="H6008" t="s">
        <v>654</v>
      </c>
      <c r="I6008">
        <v>66.11</v>
      </c>
      <c r="J6008">
        <v>4</v>
      </c>
      <c r="K6008">
        <v>-84.29</v>
      </c>
    </row>
    <row r="6009" spans="1:11" ht="16.5" x14ac:dyDescent="0.3">
      <c r="A6009" s="1">
        <v>42679</v>
      </c>
      <c r="B6009" s="5">
        <f>YEAR(Table1[[#This Row],[Order Date]])</f>
        <v>2016</v>
      </c>
      <c r="C6009" s="5">
        <f>MONTH(Table1[[#This Row],[Order Date]])</f>
        <v>11</v>
      </c>
      <c r="D6009" t="s">
        <v>1383</v>
      </c>
      <c r="E6009" t="s">
        <v>27</v>
      </c>
      <c r="F6009" t="s">
        <v>11</v>
      </c>
      <c r="G6009" t="s">
        <v>20</v>
      </c>
      <c r="H6009" t="s">
        <v>2339</v>
      </c>
      <c r="I6009">
        <v>29.12</v>
      </c>
      <c r="J6009">
        <v>5</v>
      </c>
      <c r="K6009">
        <v>9.83</v>
      </c>
    </row>
    <row r="6010" spans="1:11" ht="16.5" x14ac:dyDescent="0.3">
      <c r="A6010" s="1">
        <v>42679</v>
      </c>
      <c r="B6010" s="5">
        <f>YEAR(Table1[[#This Row],[Order Date]])</f>
        <v>2016</v>
      </c>
      <c r="C6010" s="5">
        <f>MONTH(Table1[[#This Row],[Order Date]])</f>
        <v>11</v>
      </c>
      <c r="D6010" t="s">
        <v>2526</v>
      </c>
      <c r="E6010" t="s">
        <v>23</v>
      </c>
      <c r="F6010" t="s">
        <v>39</v>
      </c>
      <c r="G6010" t="s">
        <v>40</v>
      </c>
      <c r="H6010" t="s">
        <v>2245</v>
      </c>
      <c r="I6010">
        <v>23.99</v>
      </c>
      <c r="J6010">
        <v>2</v>
      </c>
      <c r="K6010">
        <v>-15.99</v>
      </c>
    </row>
    <row r="6011" spans="1:11" ht="16.5" x14ac:dyDescent="0.3">
      <c r="A6011" s="1">
        <v>42679</v>
      </c>
      <c r="B6011" s="5">
        <f>YEAR(Table1[[#This Row],[Order Date]])</f>
        <v>2016</v>
      </c>
      <c r="C6011" s="5">
        <f>MONTH(Table1[[#This Row],[Order Date]])</f>
        <v>11</v>
      </c>
      <c r="D6011" t="s">
        <v>915</v>
      </c>
      <c r="E6011" t="s">
        <v>10</v>
      </c>
      <c r="F6011" t="s">
        <v>34</v>
      </c>
      <c r="G6011" t="s">
        <v>145</v>
      </c>
      <c r="H6011" t="s">
        <v>2003</v>
      </c>
      <c r="I6011">
        <v>863.13</v>
      </c>
      <c r="J6011">
        <v>8</v>
      </c>
      <c r="K6011">
        <v>-160.30000000000001</v>
      </c>
    </row>
    <row r="6012" spans="1:11" ht="16.5" x14ac:dyDescent="0.3">
      <c r="A6012" s="1">
        <v>42679</v>
      </c>
      <c r="B6012" s="5">
        <f>YEAR(Table1[[#This Row],[Order Date]])</f>
        <v>2016</v>
      </c>
      <c r="C6012" s="5">
        <f>MONTH(Table1[[#This Row],[Order Date]])</f>
        <v>11</v>
      </c>
      <c r="D6012" t="s">
        <v>915</v>
      </c>
      <c r="E6012" t="s">
        <v>10</v>
      </c>
      <c r="F6012" t="s">
        <v>11</v>
      </c>
      <c r="G6012" t="s">
        <v>20</v>
      </c>
      <c r="H6012" t="s">
        <v>118</v>
      </c>
      <c r="I6012">
        <v>3.56</v>
      </c>
      <c r="J6012">
        <v>3</v>
      </c>
      <c r="K6012">
        <v>-6.24</v>
      </c>
    </row>
    <row r="6013" spans="1:11" ht="16.5" x14ac:dyDescent="0.3">
      <c r="A6013" s="1">
        <v>42679</v>
      </c>
      <c r="B6013" s="5">
        <f>YEAR(Table1[[#This Row],[Order Date]])</f>
        <v>2016</v>
      </c>
      <c r="C6013" s="5">
        <f>MONTH(Table1[[#This Row],[Order Date]])</f>
        <v>11</v>
      </c>
      <c r="D6013" t="s">
        <v>915</v>
      </c>
      <c r="E6013" t="s">
        <v>10</v>
      </c>
      <c r="F6013" t="s">
        <v>34</v>
      </c>
      <c r="G6013" t="s">
        <v>74</v>
      </c>
      <c r="H6013" t="s">
        <v>2198</v>
      </c>
      <c r="I6013">
        <v>956.66</v>
      </c>
      <c r="J6013">
        <v>7</v>
      </c>
      <c r="K6013">
        <v>-225.1</v>
      </c>
    </row>
    <row r="6014" spans="1:11" ht="16.5" x14ac:dyDescent="0.3">
      <c r="A6014" s="1">
        <v>42679</v>
      </c>
      <c r="B6014" s="5">
        <f>YEAR(Table1[[#This Row],[Order Date]])</f>
        <v>2016</v>
      </c>
      <c r="C6014" s="5">
        <f>MONTH(Table1[[#This Row],[Order Date]])</f>
        <v>11</v>
      </c>
      <c r="D6014" t="s">
        <v>915</v>
      </c>
      <c r="E6014" t="s">
        <v>10</v>
      </c>
      <c r="F6014" t="s">
        <v>11</v>
      </c>
      <c r="G6014" t="s">
        <v>20</v>
      </c>
      <c r="H6014" t="s">
        <v>1123</v>
      </c>
      <c r="I6014">
        <v>12.59</v>
      </c>
      <c r="J6014">
        <v>3</v>
      </c>
      <c r="K6014">
        <v>-20.14</v>
      </c>
    </row>
    <row r="6015" spans="1:11" ht="16.5" x14ac:dyDescent="0.3">
      <c r="A6015" s="1">
        <v>42679</v>
      </c>
      <c r="B6015" s="5">
        <f>YEAR(Table1[[#This Row],[Order Date]])</f>
        <v>2016</v>
      </c>
      <c r="C6015" s="5">
        <f>MONTH(Table1[[#This Row],[Order Date]])</f>
        <v>11</v>
      </c>
      <c r="D6015" t="s">
        <v>915</v>
      </c>
      <c r="E6015" t="s">
        <v>10</v>
      </c>
      <c r="F6015" t="s">
        <v>39</v>
      </c>
      <c r="G6015" t="s">
        <v>52</v>
      </c>
      <c r="H6015" t="s">
        <v>2618</v>
      </c>
      <c r="I6015">
        <v>171.96</v>
      </c>
      <c r="J6015">
        <v>5</v>
      </c>
      <c r="K6015">
        <v>45.14</v>
      </c>
    </row>
    <row r="6016" spans="1:11" ht="16.5" x14ac:dyDescent="0.3">
      <c r="A6016" s="1">
        <v>42679</v>
      </c>
      <c r="B6016" s="5">
        <f>YEAR(Table1[[#This Row],[Order Date]])</f>
        <v>2016</v>
      </c>
      <c r="C6016" s="5">
        <f>MONTH(Table1[[#This Row],[Order Date]])</f>
        <v>11</v>
      </c>
      <c r="D6016" t="s">
        <v>1338</v>
      </c>
      <c r="E6016" t="s">
        <v>129</v>
      </c>
      <c r="F6016" t="s">
        <v>11</v>
      </c>
      <c r="G6016" t="s">
        <v>20</v>
      </c>
      <c r="H6016" t="s">
        <v>1123</v>
      </c>
      <c r="I6016">
        <v>104.9</v>
      </c>
      <c r="J6016">
        <v>5</v>
      </c>
      <c r="K6016">
        <v>50.35</v>
      </c>
    </row>
    <row r="6017" spans="1:11" ht="16.5" x14ac:dyDescent="0.3">
      <c r="A6017" s="1">
        <v>42679</v>
      </c>
      <c r="B6017" s="5">
        <f>YEAR(Table1[[#This Row],[Order Date]])</f>
        <v>2016</v>
      </c>
      <c r="C6017" s="5">
        <f>MONTH(Table1[[#This Row],[Order Date]])</f>
        <v>11</v>
      </c>
      <c r="D6017" t="s">
        <v>1338</v>
      </c>
      <c r="E6017" t="s">
        <v>129</v>
      </c>
      <c r="F6017" t="s">
        <v>11</v>
      </c>
      <c r="G6017" t="s">
        <v>24</v>
      </c>
      <c r="H6017" t="s">
        <v>526</v>
      </c>
      <c r="I6017">
        <v>39.68</v>
      </c>
      <c r="J6017">
        <v>2</v>
      </c>
      <c r="K6017">
        <v>16.27</v>
      </c>
    </row>
    <row r="6018" spans="1:11" ht="16.5" x14ac:dyDescent="0.3">
      <c r="A6018" s="1">
        <v>42679</v>
      </c>
      <c r="B6018" s="5">
        <f>YEAR(Table1[[#This Row],[Order Date]])</f>
        <v>2016</v>
      </c>
      <c r="C6018" s="5">
        <f>MONTH(Table1[[#This Row],[Order Date]])</f>
        <v>11</v>
      </c>
      <c r="D6018" t="s">
        <v>1338</v>
      </c>
      <c r="E6018" t="s">
        <v>129</v>
      </c>
      <c r="F6018" t="s">
        <v>11</v>
      </c>
      <c r="G6018" t="s">
        <v>16</v>
      </c>
      <c r="H6018" t="s">
        <v>2237</v>
      </c>
      <c r="I6018">
        <v>51.75</v>
      </c>
      <c r="J6018">
        <v>5</v>
      </c>
      <c r="K6018">
        <v>24.84</v>
      </c>
    </row>
    <row r="6019" spans="1:11" ht="16.5" x14ac:dyDescent="0.3">
      <c r="A6019" s="1">
        <v>42679</v>
      </c>
      <c r="B6019" s="5">
        <f>YEAR(Table1[[#This Row],[Order Date]])</f>
        <v>2016</v>
      </c>
      <c r="C6019" s="5">
        <f>MONTH(Table1[[#This Row],[Order Date]])</f>
        <v>11</v>
      </c>
      <c r="D6019" t="s">
        <v>1102</v>
      </c>
      <c r="E6019" t="s">
        <v>27</v>
      </c>
      <c r="F6019" t="s">
        <v>11</v>
      </c>
      <c r="G6019" t="s">
        <v>20</v>
      </c>
      <c r="H6019" t="s">
        <v>2075</v>
      </c>
      <c r="I6019">
        <v>53.25</v>
      </c>
      <c r="J6019">
        <v>2</v>
      </c>
      <c r="K6019">
        <v>19.97</v>
      </c>
    </row>
    <row r="6020" spans="1:11" ht="16.5" x14ac:dyDescent="0.3">
      <c r="A6020" s="1">
        <v>42679</v>
      </c>
      <c r="B6020" s="5">
        <f>YEAR(Table1[[#This Row],[Order Date]])</f>
        <v>2016</v>
      </c>
      <c r="C6020" s="5">
        <f>MONTH(Table1[[#This Row],[Order Date]])</f>
        <v>11</v>
      </c>
      <c r="D6020" t="s">
        <v>1408</v>
      </c>
      <c r="E6020" t="s">
        <v>10</v>
      </c>
      <c r="F6020" t="s">
        <v>11</v>
      </c>
      <c r="G6020" t="s">
        <v>16</v>
      </c>
      <c r="H6020" t="s">
        <v>409</v>
      </c>
      <c r="I6020">
        <v>11.84</v>
      </c>
      <c r="J6020">
        <v>1</v>
      </c>
      <c r="K6020">
        <v>4.4400000000000004</v>
      </c>
    </row>
    <row r="6021" spans="1:11" ht="16.5" x14ac:dyDescent="0.3">
      <c r="A6021" s="1">
        <v>42679</v>
      </c>
      <c r="B6021" s="5">
        <f>YEAR(Table1[[#This Row],[Order Date]])</f>
        <v>2016</v>
      </c>
      <c r="C6021" s="5">
        <f>MONTH(Table1[[#This Row],[Order Date]])</f>
        <v>11</v>
      </c>
      <c r="D6021" t="s">
        <v>1211</v>
      </c>
      <c r="E6021" t="s">
        <v>164</v>
      </c>
      <c r="F6021" t="s">
        <v>39</v>
      </c>
      <c r="G6021" t="s">
        <v>52</v>
      </c>
      <c r="H6021" t="s">
        <v>2619</v>
      </c>
      <c r="I6021">
        <v>479.72</v>
      </c>
      <c r="J6021">
        <v>4</v>
      </c>
      <c r="K6021">
        <v>52.77</v>
      </c>
    </row>
    <row r="6022" spans="1:11" ht="16.5" x14ac:dyDescent="0.3">
      <c r="A6022" s="1">
        <v>42679</v>
      </c>
      <c r="B6022" s="5">
        <f>YEAR(Table1[[#This Row],[Order Date]])</f>
        <v>2016</v>
      </c>
      <c r="C6022" s="5">
        <f>MONTH(Table1[[#This Row],[Order Date]])</f>
        <v>11</v>
      </c>
      <c r="D6022" t="s">
        <v>1778</v>
      </c>
      <c r="E6022" t="s">
        <v>27</v>
      </c>
      <c r="F6022" t="s">
        <v>39</v>
      </c>
      <c r="G6022" t="s">
        <v>52</v>
      </c>
      <c r="H6022" t="s">
        <v>2229</v>
      </c>
      <c r="I6022">
        <v>72</v>
      </c>
      <c r="J6022">
        <v>4</v>
      </c>
      <c r="K6022">
        <v>12.96</v>
      </c>
    </row>
    <row r="6023" spans="1:11" ht="16.5" x14ac:dyDescent="0.3">
      <c r="A6023" s="1">
        <v>42679</v>
      </c>
      <c r="B6023" s="5">
        <f>YEAR(Table1[[#This Row],[Order Date]])</f>
        <v>2016</v>
      </c>
      <c r="C6023" s="5">
        <f>MONTH(Table1[[#This Row],[Order Date]])</f>
        <v>11</v>
      </c>
      <c r="D6023" t="s">
        <v>1778</v>
      </c>
      <c r="E6023" t="s">
        <v>27</v>
      </c>
      <c r="F6023" t="s">
        <v>34</v>
      </c>
      <c r="G6023" t="s">
        <v>35</v>
      </c>
      <c r="H6023" t="s">
        <v>1821</v>
      </c>
      <c r="I6023">
        <v>113.89</v>
      </c>
      <c r="J6023">
        <v>2</v>
      </c>
      <c r="K6023">
        <v>9.9700000000000006</v>
      </c>
    </row>
    <row r="6024" spans="1:11" ht="16.5" x14ac:dyDescent="0.3">
      <c r="A6024" s="1">
        <v>42679</v>
      </c>
      <c r="B6024" s="5">
        <f>YEAR(Table1[[#This Row],[Order Date]])</f>
        <v>2016</v>
      </c>
      <c r="C6024" s="5">
        <f>MONTH(Table1[[#This Row],[Order Date]])</f>
        <v>11</v>
      </c>
      <c r="D6024" t="s">
        <v>1778</v>
      </c>
      <c r="E6024" t="s">
        <v>27</v>
      </c>
      <c r="F6024" t="s">
        <v>11</v>
      </c>
      <c r="G6024" t="s">
        <v>63</v>
      </c>
      <c r="H6024" t="s">
        <v>641</v>
      </c>
      <c r="I6024">
        <v>158.13</v>
      </c>
      <c r="J6024">
        <v>3</v>
      </c>
      <c r="K6024">
        <v>77.48</v>
      </c>
    </row>
    <row r="6025" spans="1:11" ht="16.5" x14ac:dyDescent="0.3">
      <c r="A6025" s="1">
        <v>42679</v>
      </c>
      <c r="B6025" s="5">
        <f>YEAR(Table1[[#This Row],[Order Date]])</f>
        <v>2016</v>
      </c>
      <c r="C6025" s="5">
        <f>MONTH(Table1[[#This Row],[Order Date]])</f>
        <v>11</v>
      </c>
      <c r="D6025" t="s">
        <v>1275</v>
      </c>
      <c r="E6025" t="s">
        <v>55</v>
      </c>
      <c r="F6025" t="s">
        <v>34</v>
      </c>
      <c r="G6025" t="s">
        <v>47</v>
      </c>
      <c r="H6025" t="s">
        <v>1220</v>
      </c>
      <c r="I6025">
        <v>273.95999999999998</v>
      </c>
      <c r="J6025">
        <v>2</v>
      </c>
      <c r="K6025">
        <v>71.23</v>
      </c>
    </row>
    <row r="6026" spans="1:11" ht="16.5" x14ac:dyDescent="0.3">
      <c r="A6026" s="1">
        <v>42679</v>
      </c>
      <c r="B6026" s="5">
        <f>YEAR(Table1[[#This Row],[Order Date]])</f>
        <v>2016</v>
      </c>
      <c r="C6026" s="5">
        <f>MONTH(Table1[[#This Row],[Order Date]])</f>
        <v>11</v>
      </c>
      <c r="D6026" t="s">
        <v>1275</v>
      </c>
      <c r="E6026" t="s">
        <v>55</v>
      </c>
      <c r="F6026" t="s">
        <v>39</v>
      </c>
      <c r="G6026" t="s">
        <v>52</v>
      </c>
      <c r="H6026" t="s">
        <v>2278</v>
      </c>
      <c r="I6026">
        <v>89.97</v>
      </c>
      <c r="J6026">
        <v>3</v>
      </c>
      <c r="K6026">
        <v>18.89</v>
      </c>
    </row>
    <row r="6027" spans="1:11" ht="16.5" x14ac:dyDescent="0.3">
      <c r="A6027" s="1">
        <v>42679</v>
      </c>
      <c r="B6027" s="5">
        <f>YEAR(Table1[[#This Row],[Order Date]])</f>
        <v>2016</v>
      </c>
      <c r="C6027" s="5">
        <f>MONTH(Table1[[#This Row],[Order Date]])</f>
        <v>11</v>
      </c>
      <c r="D6027" t="s">
        <v>1275</v>
      </c>
      <c r="E6027" t="s">
        <v>55</v>
      </c>
      <c r="F6027" t="s">
        <v>34</v>
      </c>
      <c r="G6027" t="s">
        <v>47</v>
      </c>
      <c r="H6027" t="s">
        <v>2574</v>
      </c>
      <c r="I6027">
        <v>756.8</v>
      </c>
      <c r="J6027">
        <v>5</v>
      </c>
      <c r="K6027">
        <v>75.680000000000007</v>
      </c>
    </row>
    <row r="6028" spans="1:11" ht="16.5" x14ac:dyDescent="0.3">
      <c r="A6028" s="1">
        <v>42680</v>
      </c>
      <c r="B6028" s="5">
        <f>YEAR(Table1[[#This Row],[Order Date]])</f>
        <v>2016</v>
      </c>
      <c r="C6028" s="5">
        <f>MONTH(Table1[[#This Row],[Order Date]])</f>
        <v>11</v>
      </c>
      <c r="D6028" t="s">
        <v>1497</v>
      </c>
      <c r="E6028" t="s">
        <v>27</v>
      </c>
      <c r="F6028" t="s">
        <v>34</v>
      </c>
      <c r="G6028" t="s">
        <v>35</v>
      </c>
      <c r="H6028" t="s">
        <v>2596</v>
      </c>
      <c r="I6028">
        <v>81.42</v>
      </c>
      <c r="J6028">
        <v>2</v>
      </c>
      <c r="K6028">
        <v>-9.16</v>
      </c>
    </row>
    <row r="6029" spans="1:11" ht="16.5" x14ac:dyDescent="0.3">
      <c r="A6029" s="1">
        <v>42680</v>
      </c>
      <c r="B6029" s="5">
        <f>YEAR(Table1[[#This Row],[Order Date]])</f>
        <v>2016</v>
      </c>
      <c r="C6029" s="5">
        <f>MONTH(Table1[[#This Row],[Order Date]])</f>
        <v>11</v>
      </c>
      <c r="D6029" t="s">
        <v>1497</v>
      </c>
      <c r="E6029" t="s">
        <v>27</v>
      </c>
      <c r="F6029" t="s">
        <v>34</v>
      </c>
      <c r="G6029" t="s">
        <v>47</v>
      </c>
      <c r="H6029" t="s">
        <v>1715</v>
      </c>
      <c r="I6029">
        <v>238.56</v>
      </c>
      <c r="J6029">
        <v>3</v>
      </c>
      <c r="K6029">
        <v>26.24</v>
      </c>
    </row>
    <row r="6030" spans="1:11" ht="16.5" x14ac:dyDescent="0.3">
      <c r="A6030" s="1">
        <v>42680</v>
      </c>
      <c r="B6030" s="5">
        <f>YEAR(Table1[[#This Row],[Order Date]])</f>
        <v>2016</v>
      </c>
      <c r="C6030" s="5">
        <f>MONTH(Table1[[#This Row],[Order Date]])</f>
        <v>11</v>
      </c>
      <c r="D6030" t="s">
        <v>817</v>
      </c>
      <c r="E6030" t="s">
        <v>123</v>
      </c>
      <c r="F6030" t="s">
        <v>34</v>
      </c>
      <c r="G6030" t="s">
        <v>35</v>
      </c>
      <c r="H6030" t="s">
        <v>1805</v>
      </c>
      <c r="I6030">
        <v>207.98</v>
      </c>
      <c r="J6030">
        <v>2</v>
      </c>
      <c r="K6030">
        <v>-28.6</v>
      </c>
    </row>
    <row r="6031" spans="1:11" ht="16.5" x14ac:dyDescent="0.3">
      <c r="A6031" s="1">
        <v>42680</v>
      </c>
      <c r="B6031" s="5">
        <f>YEAR(Table1[[#This Row],[Order Date]])</f>
        <v>2016</v>
      </c>
      <c r="C6031" s="5">
        <f>MONTH(Table1[[#This Row],[Order Date]])</f>
        <v>11</v>
      </c>
      <c r="D6031" t="s">
        <v>817</v>
      </c>
      <c r="E6031" t="s">
        <v>123</v>
      </c>
      <c r="F6031" t="s">
        <v>11</v>
      </c>
      <c r="G6031" t="s">
        <v>12</v>
      </c>
      <c r="H6031" t="s">
        <v>2500</v>
      </c>
      <c r="I6031">
        <v>36.11</v>
      </c>
      <c r="J6031">
        <v>2</v>
      </c>
      <c r="K6031">
        <v>12.64</v>
      </c>
    </row>
    <row r="6032" spans="1:11" ht="16.5" x14ac:dyDescent="0.3">
      <c r="A6032" s="1">
        <v>42680</v>
      </c>
      <c r="B6032" s="5">
        <f>YEAR(Table1[[#This Row],[Order Date]])</f>
        <v>2016</v>
      </c>
      <c r="C6032" s="5">
        <f>MONTH(Table1[[#This Row],[Order Date]])</f>
        <v>11</v>
      </c>
      <c r="D6032" t="s">
        <v>817</v>
      </c>
      <c r="E6032" t="s">
        <v>123</v>
      </c>
      <c r="F6032" t="s">
        <v>34</v>
      </c>
      <c r="G6032" t="s">
        <v>47</v>
      </c>
      <c r="H6032" t="s">
        <v>1794</v>
      </c>
      <c r="I6032">
        <v>35.57</v>
      </c>
      <c r="J6032">
        <v>2</v>
      </c>
      <c r="K6032">
        <v>5.78</v>
      </c>
    </row>
    <row r="6033" spans="1:11" ht="16.5" x14ac:dyDescent="0.3">
      <c r="A6033" s="1">
        <v>42680</v>
      </c>
      <c r="B6033" s="5">
        <f>YEAR(Table1[[#This Row],[Order Date]])</f>
        <v>2016</v>
      </c>
      <c r="C6033" s="5">
        <f>MONTH(Table1[[#This Row],[Order Date]])</f>
        <v>11</v>
      </c>
      <c r="D6033" t="s">
        <v>817</v>
      </c>
      <c r="E6033" t="s">
        <v>123</v>
      </c>
      <c r="F6033" t="s">
        <v>11</v>
      </c>
      <c r="G6033" t="s">
        <v>12</v>
      </c>
      <c r="H6033" t="s">
        <v>457</v>
      </c>
      <c r="I6033">
        <v>88.77</v>
      </c>
      <c r="J6033">
        <v>2</v>
      </c>
      <c r="K6033">
        <v>31.07</v>
      </c>
    </row>
    <row r="6034" spans="1:11" ht="16.5" x14ac:dyDescent="0.3">
      <c r="A6034" s="1">
        <v>42680</v>
      </c>
      <c r="B6034" s="5">
        <f>YEAR(Table1[[#This Row],[Order Date]])</f>
        <v>2016</v>
      </c>
      <c r="C6034" s="5">
        <f>MONTH(Table1[[#This Row],[Order Date]])</f>
        <v>11</v>
      </c>
      <c r="D6034" t="s">
        <v>1803</v>
      </c>
      <c r="E6034" t="s">
        <v>27</v>
      </c>
      <c r="F6034" t="s">
        <v>11</v>
      </c>
      <c r="G6034" t="s">
        <v>18</v>
      </c>
      <c r="H6034" t="s">
        <v>623</v>
      </c>
      <c r="I6034">
        <v>84.84</v>
      </c>
      <c r="J6034">
        <v>3</v>
      </c>
      <c r="K6034">
        <v>22.91</v>
      </c>
    </row>
    <row r="6035" spans="1:11" ht="16.5" x14ac:dyDescent="0.3">
      <c r="A6035" s="1">
        <v>42681</v>
      </c>
      <c r="B6035" s="5">
        <f>YEAR(Table1[[#This Row],[Order Date]])</f>
        <v>2016</v>
      </c>
      <c r="C6035" s="5">
        <f>MONTH(Table1[[#This Row],[Order Date]])</f>
        <v>11</v>
      </c>
      <c r="D6035" t="s">
        <v>2107</v>
      </c>
      <c r="E6035" t="s">
        <v>164</v>
      </c>
      <c r="F6035" t="s">
        <v>11</v>
      </c>
      <c r="G6035" t="s">
        <v>20</v>
      </c>
      <c r="H6035" t="s">
        <v>2119</v>
      </c>
      <c r="I6035">
        <v>27.68</v>
      </c>
      <c r="J6035">
        <v>2</v>
      </c>
      <c r="K6035">
        <v>9.69</v>
      </c>
    </row>
    <row r="6036" spans="1:11" ht="16.5" x14ac:dyDescent="0.3">
      <c r="A6036" s="1">
        <v>42681</v>
      </c>
      <c r="B6036" s="5">
        <f>YEAR(Table1[[#This Row],[Order Date]])</f>
        <v>2016</v>
      </c>
      <c r="C6036" s="5">
        <f>MONTH(Table1[[#This Row],[Order Date]])</f>
        <v>11</v>
      </c>
      <c r="D6036" t="s">
        <v>2179</v>
      </c>
      <c r="E6036" t="s">
        <v>27</v>
      </c>
      <c r="F6036" t="s">
        <v>11</v>
      </c>
      <c r="G6036" t="s">
        <v>20</v>
      </c>
      <c r="H6036" t="s">
        <v>611</v>
      </c>
      <c r="I6036">
        <v>37.44</v>
      </c>
      <c r="J6036">
        <v>4</v>
      </c>
      <c r="K6036">
        <v>11.7</v>
      </c>
    </row>
    <row r="6037" spans="1:11" ht="16.5" x14ac:dyDescent="0.3">
      <c r="A6037" s="1">
        <v>42681</v>
      </c>
      <c r="B6037" s="5">
        <f>YEAR(Table1[[#This Row],[Order Date]])</f>
        <v>2016</v>
      </c>
      <c r="C6037" s="5">
        <f>MONTH(Table1[[#This Row],[Order Date]])</f>
        <v>11</v>
      </c>
      <c r="D6037" t="s">
        <v>2179</v>
      </c>
      <c r="E6037" t="s">
        <v>27</v>
      </c>
      <c r="F6037" t="s">
        <v>11</v>
      </c>
      <c r="G6037" t="s">
        <v>20</v>
      </c>
      <c r="H6037" t="s">
        <v>431</v>
      </c>
      <c r="I6037">
        <v>26.98</v>
      </c>
      <c r="J6037">
        <v>4</v>
      </c>
      <c r="K6037">
        <v>8.77</v>
      </c>
    </row>
    <row r="6038" spans="1:11" ht="16.5" x14ac:dyDescent="0.3">
      <c r="A6038" s="1">
        <v>42681</v>
      </c>
      <c r="B6038" s="5">
        <f>YEAR(Table1[[#This Row],[Order Date]])</f>
        <v>2016</v>
      </c>
      <c r="C6038" s="5">
        <f>MONTH(Table1[[#This Row],[Order Date]])</f>
        <v>11</v>
      </c>
      <c r="D6038" t="s">
        <v>2179</v>
      </c>
      <c r="E6038" t="s">
        <v>27</v>
      </c>
      <c r="F6038" t="s">
        <v>11</v>
      </c>
      <c r="G6038" t="s">
        <v>200</v>
      </c>
      <c r="H6038" t="s">
        <v>2593</v>
      </c>
      <c r="I6038">
        <v>11.36</v>
      </c>
      <c r="J6038">
        <v>2</v>
      </c>
      <c r="K6038">
        <v>3.29</v>
      </c>
    </row>
    <row r="6039" spans="1:11" ht="16.5" x14ac:dyDescent="0.3">
      <c r="A6039" s="1">
        <v>42681</v>
      </c>
      <c r="B6039" s="5">
        <f>YEAR(Table1[[#This Row],[Order Date]])</f>
        <v>2016</v>
      </c>
      <c r="C6039" s="5">
        <f>MONTH(Table1[[#This Row],[Order Date]])</f>
        <v>11</v>
      </c>
      <c r="D6039" t="s">
        <v>2179</v>
      </c>
      <c r="E6039" t="s">
        <v>27</v>
      </c>
      <c r="F6039" t="s">
        <v>11</v>
      </c>
      <c r="G6039" t="s">
        <v>16</v>
      </c>
      <c r="H6039" t="s">
        <v>2030</v>
      </c>
      <c r="I6039">
        <v>14.62</v>
      </c>
      <c r="J6039">
        <v>2</v>
      </c>
      <c r="K6039">
        <v>6.87</v>
      </c>
    </row>
    <row r="6040" spans="1:11" ht="16.5" x14ac:dyDescent="0.3">
      <c r="A6040" s="1">
        <v>42681</v>
      </c>
      <c r="B6040" s="5">
        <f>YEAR(Table1[[#This Row],[Order Date]])</f>
        <v>2016</v>
      </c>
      <c r="C6040" s="5">
        <f>MONTH(Table1[[#This Row],[Order Date]])</f>
        <v>11</v>
      </c>
      <c r="D6040" t="s">
        <v>1883</v>
      </c>
      <c r="E6040" t="s">
        <v>27</v>
      </c>
      <c r="F6040" t="s">
        <v>34</v>
      </c>
      <c r="G6040" t="s">
        <v>47</v>
      </c>
      <c r="H6040" t="s">
        <v>2480</v>
      </c>
      <c r="I6040">
        <v>14.82</v>
      </c>
      <c r="J6040">
        <v>3</v>
      </c>
      <c r="K6040">
        <v>6.22</v>
      </c>
    </row>
    <row r="6041" spans="1:11" ht="16.5" x14ac:dyDescent="0.3">
      <c r="A6041" s="1">
        <v>42681</v>
      </c>
      <c r="B6041" s="5">
        <f>YEAR(Table1[[#This Row],[Order Date]])</f>
        <v>2016</v>
      </c>
      <c r="C6041" s="5">
        <f>MONTH(Table1[[#This Row],[Order Date]])</f>
        <v>11</v>
      </c>
      <c r="D6041" t="s">
        <v>1555</v>
      </c>
      <c r="E6041" t="s">
        <v>78</v>
      </c>
      <c r="F6041" t="s">
        <v>39</v>
      </c>
      <c r="G6041" t="s">
        <v>52</v>
      </c>
      <c r="H6041" t="s">
        <v>668</v>
      </c>
      <c r="I6041">
        <v>119.98</v>
      </c>
      <c r="J6041">
        <v>3</v>
      </c>
      <c r="K6041">
        <v>22.5</v>
      </c>
    </row>
    <row r="6042" spans="1:11" ht="16.5" x14ac:dyDescent="0.3">
      <c r="A6042" s="1">
        <v>42681</v>
      </c>
      <c r="B6042" s="5">
        <f>YEAR(Table1[[#This Row],[Order Date]])</f>
        <v>2016</v>
      </c>
      <c r="C6042" s="5">
        <f>MONTH(Table1[[#This Row],[Order Date]])</f>
        <v>11</v>
      </c>
      <c r="D6042" t="s">
        <v>672</v>
      </c>
      <c r="E6042" t="s">
        <v>177</v>
      </c>
      <c r="F6042" t="s">
        <v>11</v>
      </c>
      <c r="G6042" t="s">
        <v>43</v>
      </c>
      <c r="H6042" t="s">
        <v>2320</v>
      </c>
      <c r="I6042">
        <v>14.96</v>
      </c>
      <c r="J6042">
        <v>4</v>
      </c>
      <c r="K6042">
        <v>0.3</v>
      </c>
    </row>
    <row r="6043" spans="1:11" ht="16.5" x14ac:dyDescent="0.3">
      <c r="A6043" s="1">
        <v>42681</v>
      </c>
      <c r="B6043" s="5">
        <f>YEAR(Table1[[#This Row],[Order Date]])</f>
        <v>2016</v>
      </c>
      <c r="C6043" s="5">
        <f>MONTH(Table1[[#This Row],[Order Date]])</f>
        <v>11</v>
      </c>
      <c r="D6043" t="s">
        <v>1811</v>
      </c>
      <c r="E6043" t="s">
        <v>27</v>
      </c>
      <c r="F6043" t="s">
        <v>11</v>
      </c>
      <c r="G6043" t="s">
        <v>12</v>
      </c>
      <c r="H6043" t="s">
        <v>1353</v>
      </c>
      <c r="I6043">
        <v>12.9</v>
      </c>
      <c r="J6043">
        <v>2</v>
      </c>
      <c r="K6043">
        <v>6.32</v>
      </c>
    </row>
    <row r="6044" spans="1:11" ht="16.5" x14ac:dyDescent="0.3">
      <c r="A6044" s="1">
        <v>42681</v>
      </c>
      <c r="B6044" s="5">
        <f>YEAR(Table1[[#This Row],[Order Date]])</f>
        <v>2016</v>
      </c>
      <c r="C6044" s="5">
        <f>MONTH(Table1[[#This Row],[Order Date]])</f>
        <v>11</v>
      </c>
      <c r="D6044" t="s">
        <v>1338</v>
      </c>
      <c r="E6044" t="s">
        <v>2620</v>
      </c>
      <c r="F6044" t="s">
        <v>34</v>
      </c>
      <c r="G6044" t="s">
        <v>35</v>
      </c>
      <c r="H6044" t="s">
        <v>991</v>
      </c>
      <c r="I6044">
        <v>1603.14</v>
      </c>
      <c r="J6044">
        <v>4</v>
      </c>
      <c r="K6044">
        <v>100.2</v>
      </c>
    </row>
    <row r="6045" spans="1:11" ht="16.5" x14ac:dyDescent="0.3">
      <c r="A6045" s="1">
        <v>42681</v>
      </c>
      <c r="B6045" s="5">
        <f>YEAR(Table1[[#This Row],[Order Date]])</f>
        <v>2016</v>
      </c>
      <c r="C6045" s="5">
        <f>MONTH(Table1[[#This Row],[Order Date]])</f>
        <v>11</v>
      </c>
      <c r="D6045" t="s">
        <v>1286</v>
      </c>
      <c r="E6045" t="s">
        <v>149</v>
      </c>
      <c r="F6045" t="s">
        <v>39</v>
      </c>
      <c r="G6045" t="s">
        <v>40</v>
      </c>
      <c r="H6045" t="s">
        <v>517</v>
      </c>
      <c r="I6045">
        <v>263.95999999999998</v>
      </c>
      <c r="J6045">
        <v>4</v>
      </c>
      <c r="K6045">
        <v>71.27</v>
      </c>
    </row>
    <row r="6046" spans="1:11" ht="16.5" x14ac:dyDescent="0.3">
      <c r="A6046" s="1">
        <v>42681</v>
      </c>
      <c r="B6046" s="5">
        <f>YEAR(Table1[[#This Row],[Order Date]])</f>
        <v>2016</v>
      </c>
      <c r="C6046" s="5">
        <f>MONTH(Table1[[#This Row],[Order Date]])</f>
        <v>11</v>
      </c>
      <c r="D6046" t="s">
        <v>1286</v>
      </c>
      <c r="E6046" t="s">
        <v>149</v>
      </c>
      <c r="F6046" t="s">
        <v>39</v>
      </c>
      <c r="G6046" t="s">
        <v>40</v>
      </c>
      <c r="H6046" t="s">
        <v>1743</v>
      </c>
      <c r="I6046">
        <v>359.97</v>
      </c>
      <c r="J6046">
        <v>3</v>
      </c>
      <c r="K6046">
        <v>100.79</v>
      </c>
    </row>
    <row r="6047" spans="1:11" ht="16.5" x14ac:dyDescent="0.3">
      <c r="A6047" s="1">
        <v>42681</v>
      </c>
      <c r="B6047" s="5">
        <f>YEAR(Table1[[#This Row],[Order Date]])</f>
        <v>2016</v>
      </c>
      <c r="C6047" s="5">
        <f>MONTH(Table1[[#This Row],[Order Date]])</f>
        <v>11</v>
      </c>
      <c r="D6047" t="s">
        <v>1286</v>
      </c>
      <c r="E6047" t="s">
        <v>149</v>
      </c>
      <c r="F6047" t="s">
        <v>11</v>
      </c>
      <c r="G6047" t="s">
        <v>12</v>
      </c>
      <c r="H6047" t="s">
        <v>1170</v>
      </c>
      <c r="I6047">
        <v>12.96</v>
      </c>
      <c r="J6047">
        <v>2</v>
      </c>
      <c r="K6047">
        <v>6.22</v>
      </c>
    </row>
    <row r="6048" spans="1:11" ht="16.5" x14ac:dyDescent="0.3">
      <c r="A6048" s="1">
        <v>42681</v>
      </c>
      <c r="B6048" s="5">
        <f>YEAR(Table1[[#This Row],[Order Date]])</f>
        <v>2016</v>
      </c>
      <c r="C6048" s="5">
        <f>MONTH(Table1[[#This Row],[Order Date]])</f>
        <v>11</v>
      </c>
      <c r="D6048" t="s">
        <v>1286</v>
      </c>
      <c r="E6048" t="s">
        <v>149</v>
      </c>
      <c r="F6048" t="s">
        <v>11</v>
      </c>
      <c r="G6048" t="s">
        <v>18</v>
      </c>
      <c r="H6048" t="s">
        <v>1482</v>
      </c>
      <c r="I6048">
        <v>116.82</v>
      </c>
      <c r="J6048">
        <v>3</v>
      </c>
      <c r="K6048">
        <v>5.84</v>
      </c>
    </row>
    <row r="6049" spans="1:11" ht="16.5" x14ac:dyDescent="0.3">
      <c r="A6049" s="1">
        <v>42681</v>
      </c>
      <c r="B6049" s="5">
        <f>YEAR(Table1[[#This Row],[Order Date]])</f>
        <v>2016</v>
      </c>
      <c r="C6049" s="5">
        <f>MONTH(Table1[[#This Row],[Order Date]])</f>
        <v>11</v>
      </c>
      <c r="D6049" t="s">
        <v>1286</v>
      </c>
      <c r="E6049" t="s">
        <v>149</v>
      </c>
      <c r="F6049" t="s">
        <v>11</v>
      </c>
      <c r="G6049" t="s">
        <v>20</v>
      </c>
      <c r="H6049" t="s">
        <v>2461</v>
      </c>
      <c r="I6049">
        <v>276.77999999999997</v>
      </c>
      <c r="J6049">
        <v>2</v>
      </c>
      <c r="K6049">
        <v>89.95</v>
      </c>
    </row>
    <row r="6050" spans="1:11" ht="16.5" x14ac:dyDescent="0.3">
      <c r="A6050" s="1">
        <v>42681</v>
      </c>
      <c r="B6050" s="5">
        <f>YEAR(Table1[[#This Row],[Order Date]])</f>
        <v>2016</v>
      </c>
      <c r="C6050" s="5">
        <f>MONTH(Table1[[#This Row],[Order Date]])</f>
        <v>11</v>
      </c>
      <c r="D6050" t="s">
        <v>904</v>
      </c>
      <c r="E6050" t="s">
        <v>10</v>
      </c>
      <c r="F6050" t="s">
        <v>34</v>
      </c>
      <c r="G6050" t="s">
        <v>47</v>
      </c>
      <c r="H6050" t="s">
        <v>2420</v>
      </c>
      <c r="I6050">
        <v>44.46</v>
      </c>
      <c r="J6050">
        <v>5</v>
      </c>
      <c r="K6050">
        <v>-17.78</v>
      </c>
    </row>
    <row r="6051" spans="1:11" ht="16.5" x14ac:dyDescent="0.3">
      <c r="A6051" s="1">
        <v>42681</v>
      </c>
      <c r="B6051" s="5">
        <f>YEAR(Table1[[#This Row],[Order Date]])</f>
        <v>2016</v>
      </c>
      <c r="C6051" s="5">
        <f>MONTH(Table1[[#This Row],[Order Date]])</f>
        <v>11</v>
      </c>
      <c r="D6051" t="s">
        <v>904</v>
      </c>
      <c r="E6051" t="s">
        <v>10</v>
      </c>
      <c r="F6051" t="s">
        <v>11</v>
      </c>
      <c r="G6051" t="s">
        <v>18</v>
      </c>
      <c r="H6051" t="s">
        <v>2368</v>
      </c>
      <c r="I6051">
        <v>314.08999999999997</v>
      </c>
      <c r="J6051">
        <v>3</v>
      </c>
      <c r="K6051">
        <v>19.63</v>
      </c>
    </row>
    <row r="6052" spans="1:11" ht="16.5" x14ac:dyDescent="0.3">
      <c r="A6052" s="1">
        <v>42681</v>
      </c>
      <c r="B6052" s="5">
        <f>YEAR(Table1[[#This Row],[Order Date]])</f>
        <v>2016</v>
      </c>
      <c r="C6052" s="5">
        <f>MONTH(Table1[[#This Row],[Order Date]])</f>
        <v>11</v>
      </c>
      <c r="D6052" t="s">
        <v>197</v>
      </c>
      <c r="E6052" t="s">
        <v>27</v>
      </c>
      <c r="F6052" t="s">
        <v>39</v>
      </c>
      <c r="G6052" t="s">
        <v>52</v>
      </c>
      <c r="H6052" t="s">
        <v>905</v>
      </c>
      <c r="I6052">
        <v>479.97</v>
      </c>
      <c r="J6052">
        <v>3</v>
      </c>
      <c r="K6052">
        <v>163.19</v>
      </c>
    </row>
    <row r="6053" spans="1:11" ht="16.5" x14ac:dyDescent="0.3">
      <c r="A6053" s="1">
        <v>42681</v>
      </c>
      <c r="B6053" s="5">
        <f>YEAR(Table1[[#This Row],[Order Date]])</f>
        <v>2016</v>
      </c>
      <c r="C6053" s="5">
        <f>MONTH(Table1[[#This Row],[Order Date]])</f>
        <v>11</v>
      </c>
      <c r="D6053" t="s">
        <v>1405</v>
      </c>
      <c r="E6053" t="s">
        <v>27</v>
      </c>
      <c r="F6053" t="s">
        <v>11</v>
      </c>
      <c r="G6053" t="s">
        <v>20</v>
      </c>
      <c r="H6053" t="s">
        <v>311</v>
      </c>
      <c r="I6053">
        <v>57.58</v>
      </c>
      <c r="J6053">
        <v>2</v>
      </c>
      <c r="K6053">
        <v>20.149999999999999</v>
      </c>
    </row>
    <row r="6054" spans="1:11" ht="16.5" x14ac:dyDescent="0.3">
      <c r="A6054" s="1">
        <v>42682</v>
      </c>
      <c r="B6054" s="5">
        <f>YEAR(Table1[[#This Row],[Order Date]])</f>
        <v>2016</v>
      </c>
      <c r="C6054" s="5">
        <f>MONTH(Table1[[#This Row],[Order Date]])</f>
        <v>11</v>
      </c>
      <c r="D6054" t="s">
        <v>2286</v>
      </c>
      <c r="E6054" t="s">
        <v>33</v>
      </c>
      <c r="F6054" t="s">
        <v>34</v>
      </c>
      <c r="G6054" t="s">
        <v>74</v>
      </c>
      <c r="H6054" t="s">
        <v>2484</v>
      </c>
      <c r="I6054">
        <v>261.95999999999998</v>
      </c>
      <c r="J6054">
        <v>2</v>
      </c>
      <c r="K6054">
        <v>41.91</v>
      </c>
    </row>
    <row r="6055" spans="1:11" ht="16.5" x14ac:dyDescent="0.3">
      <c r="A6055" s="1">
        <v>42682</v>
      </c>
      <c r="B6055" s="5">
        <f>YEAR(Table1[[#This Row],[Order Date]])</f>
        <v>2016</v>
      </c>
      <c r="C6055" s="5">
        <f>MONTH(Table1[[#This Row],[Order Date]])</f>
        <v>11</v>
      </c>
      <c r="D6055" t="s">
        <v>2286</v>
      </c>
      <c r="E6055" t="s">
        <v>33</v>
      </c>
      <c r="F6055" t="s">
        <v>34</v>
      </c>
      <c r="G6055" t="s">
        <v>35</v>
      </c>
      <c r="H6055" t="s">
        <v>864</v>
      </c>
      <c r="I6055">
        <v>731.94</v>
      </c>
      <c r="J6055">
        <v>3</v>
      </c>
      <c r="K6055">
        <v>219.58</v>
      </c>
    </row>
    <row r="6056" spans="1:11" ht="16.5" x14ac:dyDescent="0.3">
      <c r="A6056" s="1">
        <v>42683</v>
      </c>
      <c r="B6056" s="5">
        <f>YEAR(Table1[[#This Row],[Order Date]])</f>
        <v>2016</v>
      </c>
      <c r="C6056" s="5">
        <f>MONTH(Table1[[#This Row],[Order Date]])</f>
        <v>11</v>
      </c>
      <c r="D6056" t="s">
        <v>1334</v>
      </c>
      <c r="E6056" t="s">
        <v>27</v>
      </c>
      <c r="F6056" t="s">
        <v>39</v>
      </c>
      <c r="G6056" t="s">
        <v>52</v>
      </c>
      <c r="H6056" t="s">
        <v>261</v>
      </c>
      <c r="I6056">
        <v>479.97</v>
      </c>
      <c r="J6056">
        <v>3</v>
      </c>
      <c r="K6056">
        <v>177.59</v>
      </c>
    </row>
    <row r="6057" spans="1:11" ht="16.5" x14ac:dyDescent="0.3">
      <c r="A6057" s="1">
        <v>42684</v>
      </c>
      <c r="B6057" s="5">
        <f>YEAR(Table1[[#This Row],[Order Date]])</f>
        <v>2016</v>
      </c>
      <c r="C6057" s="5">
        <f>MONTH(Table1[[#This Row],[Order Date]])</f>
        <v>11</v>
      </c>
      <c r="D6057" t="s">
        <v>1871</v>
      </c>
      <c r="E6057" t="s">
        <v>27</v>
      </c>
      <c r="F6057" t="s">
        <v>11</v>
      </c>
      <c r="G6057" t="s">
        <v>18</v>
      </c>
      <c r="H6057" t="s">
        <v>1753</v>
      </c>
      <c r="I6057">
        <v>155.82</v>
      </c>
      <c r="J6057">
        <v>7</v>
      </c>
      <c r="K6057">
        <v>42.07</v>
      </c>
    </row>
    <row r="6058" spans="1:11" ht="16.5" x14ac:dyDescent="0.3">
      <c r="A6058" s="1">
        <v>42684</v>
      </c>
      <c r="B6058" s="5">
        <f>YEAR(Table1[[#This Row],[Order Date]])</f>
        <v>2016</v>
      </c>
      <c r="C6058" s="5">
        <f>MONTH(Table1[[#This Row],[Order Date]])</f>
        <v>11</v>
      </c>
      <c r="D6058" t="s">
        <v>1871</v>
      </c>
      <c r="E6058" t="s">
        <v>27</v>
      </c>
      <c r="F6058" t="s">
        <v>11</v>
      </c>
      <c r="G6058" t="s">
        <v>20</v>
      </c>
      <c r="H6058" t="s">
        <v>1896</v>
      </c>
      <c r="I6058">
        <v>70.010000000000005</v>
      </c>
      <c r="J6058">
        <v>3</v>
      </c>
      <c r="K6058">
        <v>24.5</v>
      </c>
    </row>
    <row r="6059" spans="1:11" ht="16.5" x14ac:dyDescent="0.3">
      <c r="A6059" s="1">
        <v>42684</v>
      </c>
      <c r="B6059" s="5">
        <f>YEAR(Table1[[#This Row],[Order Date]])</f>
        <v>2016</v>
      </c>
      <c r="C6059" s="5">
        <f>MONTH(Table1[[#This Row],[Order Date]])</f>
        <v>11</v>
      </c>
      <c r="D6059" t="s">
        <v>2225</v>
      </c>
      <c r="E6059" t="s">
        <v>27</v>
      </c>
      <c r="F6059" t="s">
        <v>11</v>
      </c>
      <c r="G6059" t="s">
        <v>20</v>
      </c>
      <c r="H6059" t="s">
        <v>559</v>
      </c>
      <c r="I6059">
        <v>13.22</v>
      </c>
      <c r="J6059">
        <v>4</v>
      </c>
      <c r="K6059">
        <v>4.46</v>
      </c>
    </row>
    <row r="6060" spans="1:11" ht="16.5" x14ac:dyDescent="0.3">
      <c r="A6060" s="1">
        <v>42684</v>
      </c>
      <c r="B6060" s="5">
        <f>YEAR(Table1[[#This Row],[Order Date]])</f>
        <v>2016</v>
      </c>
      <c r="C6060" s="5">
        <f>MONTH(Table1[[#This Row],[Order Date]])</f>
        <v>11</v>
      </c>
      <c r="D6060" t="s">
        <v>2225</v>
      </c>
      <c r="E6060" t="s">
        <v>27</v>
      </c>
      <c r="F6060" t="s">
        <v>11</v>
      </c>
      <c r="G6060" t="s">
        <v>12</v>
      </c>
      <c r="H6060" t="s">
        <v>2272</v>
      </c>
      <c r="I6060">
        <v>32.4</v>
      </c>
      <c r="J6060">
        <v>5</v>
      </c>
      <c r="K6060">
        <v>15.55</v>
      </c>
    </row>
    <row r="6061" spans="1:11" ht="16.5" x14ac:dyDescent="0.3">
      <c r="A6061" s="1">
        <v>42684</v>
      </c>
      <c r="B6061" s="5">
        <f>YEAR(Table1[[#This Row],[Order Date]])</f>
        <v>2016</v>
      </c>
      <c r="C6061" s="5">
        <f>MONTH(Table1[[#This Row],[Order Date]])</f>
        <v>11</v>
      </c>
      <c r="D6061" t="s">
        <v>1856</v>
      </c>
      <c r="E6061" t="s">
        <v>30</v>
      </c>
      <c r="F6061" t="s">
        <v>11</v>
      </c>
      <c r="G6061" t="s">
        <v>24</v>
      </c>
      <c r="H6061" t="s">
        <v>960</v>
      </c>
      <c r="I6061">
        <v>41.86</v>
      </c>
      <c r="J6061">
        <v>7</v>
      </c>
      <c r="K6061">
        <v>10.47</v>
      </c>
    </row>
    <row r="6062" spans="1:11" ht="16.5" x14ac:dyDescent="0.3">
      <c r="A6062" s="1">
        <v>42684</v>
      </c>
      <c r="B6062" s="5">
        <f>YEAR(Table1[[#This Row],[Order Date]])</f>
        <v>2016</v>
      </c>
      <c r="C6062" s="5">
        <f>MONTH(Table1[[#This Row],[Order Date]])</f>
        <v>11</v>
      </c>
      <c r="D6062" t="s">
        <v>643</v>
      </c>
      <c r="E6062" t="s">
        <v>78</v>
      </c>
      <c r="F6062" t="s">
        <v>11</v>
      </c>
      <c r="G6062" t="s">
        <v>200</v>
      </c>
      <c r="H6062" t="s">
        <v>807</v>
      </c>
      <c r="I6062">
        <v>14.72</v>
      </c>
      <c r="J6062">
        <v>5</v>
      </c>
      <c r="K6062">
        <v>-3.31</v>
      </c>
    </row>
    <row r="6063" spans="1:11" ht="16.5" x14ac:dyDescent="0.3">
      <c r="A6063" s="1">
        <v>42684</v>
      </c>
      <c r="B6063" s="5">
        <f>YEAR(Table1[[#This Row],[Order Date]])</f>
        <v>2016</v>
      </c>
      <c r="C6063" s="5">
        <f>MONTH(Table1[[#This Row],[Order Date]])</f>
        <v>11</v>
      </c>
      <c r="D6063" t="s">
        <v>643</v>
      </c>
      <c r="E6063" t="s">
        <v>78</v>
      </c>
      <c r="F6063" t="s">
        <v>11</v>
      </c>
      <c r="G6063" t="s">
        <v>18</v>
      </c>
      <c r="H6063" t="s">
        <v>179</v>
      </c>
      <c r="I6063">
        <v>38.979999999999997</v>
      </c>
      <c r="J6063">
        <v>3</v>
      </c>
      <c r="K6063">
        <v>-2.44</v>
      </c>
    </row>
    <row r="6064" spans="1:11" ht="16.5" x14ac:dyDescent="0.3">
      <c r="A6064" s="1">
        <v>42684</v>
      </c>
      <c r="B6064" s="5">
        <f>YEAR(Table1[[#This Row],[Order Date]])</f>
        <v>2016</v>
      </c>
      <c r="C6064" s="5">
        <f>MONTH(Table1[[#This Row],[Order Date]])</f>
        <v>11</v>
      </c>
      <c r="D6064" t="s">
        <v>1181</v>
      </c>
      <c r="E6064" t="s">
        <v>78</v>
      </c>
      <c r="F6064" t="s">
        <v>11</v>
      </c>
      <c r="G6064" t="s">
        <v>16</v>
      </c>
      <c r="H6064" t="s">
        <v>584</v>
      </c>
      <c r="I6064">
        <v>9.2200000000000006</v>
      </c>
      <c r="J6064">
        <v>4</v>
      </c>
      <c r="K6064">
        <v>3.34</v>
      </c>
    </row>
    <row r="6065" spans="1:11" ht="16.5" x14ac:dyDescent="0.3">
      <c r="A6065" s="1">
        <v>42684</v>
      </c>
      <c r="B6065" s="5">
        <f>YEAR(Table1[[#This Row],[Order Date]])</f>
        <v>2016</v>
      </c>
      <c r="C6065" s="5">
        <f>MONTH(Table1[[#This Row],[Order Date]])</f>
        <v>11</v>
      </c>
      <c r="D6065" t="s">
        <v>1181</v>
      </c>
      <c r="E6065" t="s">
        <v>78</v>
      </c>
      <c r="F6065" t="s">
        <v>39</v>
      </c>
      <c r="G6065" t="s">
        <v>40</v>
      </c>
      <c r="H6065" t="s">
        <v>597</v>
      </c>
      <c r="I6065">
        <v>41.96</v>
      </c>
      <c r="J6065">
        <v>7</v>
      </c>
      <c r="K6065">
        <v>-9.7899999999999991</v>
      </c>
    </row>
    <row r="6066" spans="1:11" ht="16.5" x14ac:dyDescent="0.3">
      <c r="A6066" s="1">
        <v>42684</v>
      </c>
      <c r="B6066" s="5">
        <f>YEAR(Table1[[#This Row],[Order Date]])</f>
        <v>2016</v>
      </c>
      <c r="C6066" s="5">
        <f>MONTH(Table1[[#This Row],[Order Date]])</f>
        <v>11</v>
      </c>
      <c r="D6066" t="s">
        <v>1181</v>
      </c>
      <c r="E6066" t="s">
        <v>78</v>
      </c>
      <c r="F6066" t="s">
        <v>11</v>
      </c>
      <c r="G6066" t="s">
        <v>12</v>
      </c>
      <c r="H6066" t="s">
        <v>1609</v>
      </c>
      <c r="I6066">
        <v>89.57</v>
      </c>
      <c r="J6066">
        <v>2</v>
      </c>
      <c r="K6066">
        <v>32.47</v>
      </c>
    </row>
    <row r="6067" spans="1:11" ht="16.5" x14ac:dyDescent="0.3">
      <c r="A6067" s="1">
        <v>42684</v>
      </c>
      <c r="B6067" s="5">
        <f>YEAR(Table1[[#This Row],[Order Date]])</f>
        <v>2016</v>
      </c>
      <c r="C6067" s="5">
        <f>MONTH(Table1[[#This Row],[Order Date]])</f>
        <v>11</v>
      </c>
      <c r="D6067" t="s">
        <v>1181</v>
      </c>
      <c r="E6067" t="s">
        <v>78</v>
      </c>
      <c r="F6067" t="s">
        <v>11</v>
      </c>
      <c r="G6067" t="s">
        <v>12</v>
      </c>
      <c r="H6067" t="s">
        <v>1608</v>
      </c>
      <c r="I6067">
        <v>22.25</v>
      </c>
      <c r="J6067">
        <v>3</v>
      </c>
      <c r="K6067">
        <v>7.51</v>
      </c>
    </row>
    <row r="6068" spans="1:11" ht="16.5" x14ac:dyDescent="0.3">
      <c r="A6068" s="1">
        <v>42684</v>
      </c>
      <c r="B6068" s="5">
        <f>YEAR(Table1[[#This Row],[Order Date]])</f>
        <v>2016</v>
      </c>
      <c r="C6068" s="5">
        <f>MONTH(Table1[[#This Row],[Order Date]])</f>
        <v>11</v>
      </c>
      <c r="D6068" t="s">
        <v>1181</v>
      </c>
      <c r="E6068" t="s">
        <v>78</v>
      </c>
      <c r="F6068" t="s">
        <v>11</v>
      </c>
      <c r="G6068" t="s">
        <v>92</v>
      </c>
      <c r="H6068" t="s">
        <v>2340</v>
      </c>
      <c r="I6068">
        <v>334.88</v>
      </c>
      <c r="J6068">
        <v>4</v>
      </c>
      <c r="K6068">
        <v>29.3</v>
      </c>
    </row>
    <row r="6069" spans="1:11" ht="16.5" x14ac:dyDescent="0.3">
      <c r="A6069" s="1">
        <v>42684</v>
      </c>
      <c r="B6069" s="5">
        <f>YEAR(Table1[[#This Row],[Order Date]])</f>
        <v>2016</v>
      </c>
      <c r="C6069" s="5">
        <f>MONTH(Table1[[#This Row],[Order Date]])</f>
        <v>11</v>
      </c>
      <c r="D6069" t="s">
        <v>1181</v>
      </c>
      <c r="E6069" t="s">
        <v>78</v>
      </c>
      <c r="F6069" t="s">
        <v>34</v>
      </c>
      <c r="G6069" t="s">
        <v>47</v>
      </c>
      <c r="H6069" t="s">
        <v>1216</v>
      </c>
      <c r="I6069">
        <v>148.29</v>
      </c>
      <c r="J6069">
        <v>7</v>
      </c>
      <c r="K6069">
        <v>29.66</v>
      </c>
    </row>
    <row r="6070" spans="1:11" ht="16.5" x14ac:dyDescent="0.3">
      <c r="A6070" s="1">
        <v>42684</v>
      </c>
      <c r="B6070" s="5">
        <f>YEAR(Table1[[#This Row],[Order Date]])</f>
        <v>2016</v>
      </c>
      <c r="C6070" s="5">
        <f>MONTH(Table1[[#This Row],[Order Date]])</f>
        <v>11</v>
      </c>
      <c r="D6070" t="s">
        <v>1181</v>
      </c>
      <c r="E6070" t="s">
        <v>78</v>
      </c>
      <c r="F6070" t="s">
        <v>11</v>
      </c>
      <c r="G6070" t="s">
        <v>12</v>
      </c>
      <c r="H6070" t="s">
        <v>1315</v>
      </c>
      <c r="I6070">
        <v>4.62</v>
      </c>
      <c r="J6070">
        <v>1</v>
      </c>
      <c r="K6070">
        <v>1.68</v>
      </c>
    </row>
    <row r="6071" spans="1:11" ht="16.5" x14ac:dyDescent="0.3">
      <c r="A6071" s="1">
        <v>42684</v>
      </c>
      <c r="B6071" s="5">
        <f>YEAR(Table1[[#This Row],[Order Date]])</f>
        <v>2016</v>
      </c>
      <c r="C6071" s="5">
        <f>MONTH(Table1[[#This Row],[Order Date]])</f>
        <v>11</v>
      </c>
      <c r="D6071" t="s">
        <v>1181</v>
      </c>
      <c r="E6071" t="s">
        <v>78</v>
      </c>
      <c r="F6071" t="s">
        <v>39</v>
      </c>
      <c r="G6071" t="s">
        <v>52</v>
      </c>
      <c r="H6071" t="s">
        <v>1725</v>
      </c>
      <c r="I6071">
        <v>178.92</v>
      </c>
      <c r="J6071">
        <v>7</v>
      </c>
      <c r="K6071">
        <v>-29.07</v>
      </c>
    </row>
    <row r="6072" spans="1:11" ht="16.5" x14ac:dyDescent="0.3">
      <c r="A6072" s="1">
        <v>42684</v>
      </c>
      <c r="B6072" s="5">
        <f>YEAR(Table1[[#This Row],[Order Date]])</f>
        <v>2016</v>
      </c>
      <c r="C6072" s="5">
        <f>MONTH(Table1[[#This Row],[Order Date]])</f>
        <v>11</v>
      </c>
      <c r="D6072" t="s">
        <v>1181</v>
      </c>
      <c r="E6072" t="s">
        <v>78</v>
      </c>
      <c r="F6072" t="s">
        <v>11</v>
      </c>
      <c r="G6072" t="s">
        <v>20</v>
      </c>
      <c r="H6072" t="s">
        <v>2075</v>
      </c>
      <c r="I6072">
        <v>69.89</v>
      </c>
      <c r="J6072">
        <v>7</v>
      </c>
      <c r="K6072">
        <v>-46.59</v>
      </c>
    </row>
    <row r="6073" spans="1:11" ht="16.5" x14ac:dyDescent="0.3">
      <c r="A6073" s="1">
        <v>42684</v>
      </c>
      <c r="B6073" s="5">
        <f>YEAR(Table1[[#This Row],[Order Date]])</f>
        <v>2016</v>
      </c>
      <c r="C6073" s="5">
        <f>MONTH(Table1[[#This Row],[Order Date]])</f>
        <v>11</v>
      </c>
      <c r="D6073" t="s">
        <v>902</v>
      </c>
      <c r="E6073" t="s">
        <v>10</v>
      </c>
      <c r="F6073" t="s">
        <v>39</v>
      </c>
      <c r="G6073" t="s">
        <v>52</v>
      </c>
      <c r="H6073" t="s">
        <v>426</v>
      </c>
      <c r="I6073">
        <v>279.94</v>
      </c>
      <c r="J6073">
        <v>7</v>
      </c>
      <c r="K6073">
        <v>48.99</v>
      </c>
    </row>
    <row r="6074" spans="1:11" ht="16.5" x14ac:dyDescent="0.3">
      <c r="A6074" s="1">
        <v>42684</v>
      </c>
      <c r="B6074" s="5">
        <f>YEAR(Table1[[#This Row],[Order Date]])</f>
        <v>2016</v>
      </c>
      <c r="C6074" s="5">
        <f>MONTH(Table1[[#This Row],[Order Date]])</f>
        <v>11</v>
      </c>
      <c r="D6074" t="s">
        <v>2147</v>
      </c>
      <c r="E6074" t="s">
        <v>186</v>
      </c>
      <c r="F6074" t="s">
        <v>34</v>
      </c>
      <c r="G6074" t="s">
        <v>47</v>
      </c>
      <c r="H6074" t="s">
        <v>1990</v>
      </c>
      <c r="I6074">
        <v>37.299999999999997</v>
      </c>
      <c r="J6074">
        <v>2</v>
      </c>
      <c r="K6074">
        <v>17.16</v>
      </c>
    </row>
    <row r="6075" spans="1:11" ht="16.5" x14ac:dyDescent="0.3">
      <c r="A6075" s="1">
        <v>42684</v>
      </c>
      <c r="B6075" s="5">
        <f>YEAR(Table1[[#This Row],[Order Date]])</f>
        <v>2016</v>
      </c>
      <c r="C6075" s="5">
        <f>MONTH(Table1[[#This Row],[Order Date]])</f>
        <v>11</v>
      </c>
      <c r="D6075" t="s">
        <v>2147</v>
      </c>
      <c r="E6075" t="s">
        <v>186</v>
      </c>
      <c r="F6075" t="s">
        <v>11</v>
      </c>
      <c r="G6075" t="s">
        <v>20</v>
      </c>
      <c r="H6075" t="s">
        <v>362</v>
      </c>
      <c r="I6075">
        <v>81.96</v>
      </c>
      <c r="J6075">
        <v>2</v>
      </c>
      <c r="K6075">
        <v>39.340000000000003</v>
      </c>
    </row>
    <row r="6076" spans="1:11" ht="16.5" x14ac:dyDescent="0.3">
      <c r="A6076" s="1">
        <v>42684</v>
      </c>
      <c r="B6076" s="5">
        <f>YEAR(Table1[[#This Row],[Order Date]])</f>
        <v>2016</v>
      </c>
      <c r="C6076" s="5">
        <f>MONTH(Table1[[#This Row],[Order Date]])</f>
        <v>11</v>
      </c>
      <c r="D6076" t="s">
        <v>1771</v>
      </c>
      <c r="E6076" t="s">
        <v>149</v>
      </c>
      <c r="F6076" t="s">
        <v>11</v>
      </c>
      <c r="G6076" t="s">
        <v>20</v>
      </c>
      <c r="H6076" t="s">
        <v>1804</v>
      </c>
      <c r="I6076">
        <v>20.37</v>
      </c>
      <c r="J6076">
        <v>1</v>
      </c>
      <c r="K6076">
        <v>7.38</v>
      </c>
    </row>
    <row r="6077" spans="1:11" ht="16.5" x14ac:dyDescent="0.3">
      <c r="A6077" s="1">
        <v>42684</v>
      </c>
      <c r="B6077" s="5">
        <f>YEAR(Table1[[#This Row],[Order Date]])</f>
        <v>2016</v>
      </c>
      <c r="C6077" s="5">
        <f>MONTH(Table1[[#This Row],[Order Date]])</f>
        <v>11</v>
      </c>
      <c r="D6077" t="s">
        <v>1771</v>
      </c>
      <c r="E6077" t="s">
        <v>149</v>
      </c>
      <c r="F6077" t="s">
        <v>11</v>
      </c>
      <c r="G6077" t="s">
        <v>20</v>
      </c>
      <c r="H6077" t="s">
        <v>781</v>
      </c>
      <c r="I6077">
        <v>49.85</v>
      </c>
      <c r="J6077">
        <v>3</v>
      </c>
      <c r="K6077">
        <v>16.82</v>
      </c>
    </row>
    <row r="6078" spans="1:11" ht="16.5" x14ac:dyDescent="0.3">
      <c r="A6078" s="1">
        <v>42684</v>
      </c>
      <c r="B6078" s="5">
        <f>YEAR(Table1[[#This Row],[Order Date]])</f>
        <v>2016</v>
      </c>
      <c r="C6078" s="5">
        <f>MONTH(Table1[[#This Row],[Order Date]])</f>
        <v>11</v>
      </c>
      <c r="D6078" t="s">
        <v>587</v>
      </c>
      <c r="E6078" t="s">
        <v>27</v>
      </c>
      <c r="F6078" t="s">
        <v>11</v>
      </c>
      <c r="G6078" t="s">
        <v>12</v>
      </c>
      <c r="H6078" t="s">
        <v>2500</v>
      </c>
      <c r="I6078">
        <v>67.709999999999994</v>
      </c>
      <c r="J6078">
        <v>3</v>
      </c>
      <c r="K6078">
        <v>32.5</v>
      </c>
    </row>
    <row r="6079" spans="1:11" ht="16.5" x14ac:dyDescent="0.3">
      <c r="A6079" s="1">
        <v>42684</v>
      </c>
      <c r="B6079" s="5">
        <f>YEAR(Table1[[#This Row],[Order Date]])</f>
        <v>2016</v>
      </c>
      <c r="C6079" s="5">
        <f>MONTH(Table1[[#This Row],[Order Date]])</f>
        <v>11</v>
      </c>
      <c r="D6079" t="s">
        <v>587</v>
      </c>
      <c r="E6079" t="s">
        <v>27</v>
      </c>
      <c r="F6079" t="s">
        <v>11</v>
      </c>
      <c r="G6079" t="s">
        <v>92</v>
      </c>
      <c r="H6079" t="s">
        <v>2621</v>
      </c>
      <c r="I6079">
        <v>129.91999999999999</v>
      </c>
      <c r="J6079">
        <v>4</v>
      </c>
      <c r="K6079">
        <v>38.979999999999997</v>
      </c>
    </row>
    <row r="6080" spans="1:11" ht="16.5" x14ac:dyDescent="0.3">
      <c r="A6080" s="1">
        <v>42684</v>
      </c>
      <c r="B6080" s="5">
        <f>YEAR(Table1[[#This Row],[Order Date]])</f>
        <v>2016</v>
      </c>
      <c r="C6080" s="5">
        <f>MONTH(Table1[[#This Row],[Order Date]])</f>
        <v>11</v>
      </c>
      <c r="D6080" t="s">
        <v>587</v>
      </c>
      <c r="E6080" t="s">
        <v>27</v>
      </c>
      <c r="F6080" t="s">
        <v>34</v>
      </c>
      <c r="G6080" t="s">
        <v>47</v>
      </c>
      <c r="H6080" t="s">
        <v>57</v>
      </c>
      <c r="I6080">
        <v>467.46</v>
      </c>
      <c r="J6080">
        <v>9</v>
      </c>
      <c r="K6080">
        <v>191.66</v>
      </c>
    </row>
    <row r="6081" spans="1:11" ht="16.5" x14ac:dyDescent="0.3">
      <c r="A6081" s="1">
        <v>42684</v>
      </c>
      <c r="B6081" s="5">
        <f>YEAR(Table1[[#This Row],[Order Date]])</f>
        <v>2016</v>
      </c>
      <c r="C6081" s="5">
        <f>MONTH(Table1[[#This Row],[Order Date]])</f>
        <v>11</v>
      </c>
      <c r="D6081" t="s">
        <v>587</v>
      </c>
      <c r="E6081" t="s">
        <v>27</v>
      </c>
      <c r="F6081" t="s">
        <v>11</v>
      </c>
      <c r="G6081" t="s">
        <v>12</v>
      </c>
      <c r="H6081" t="s">
        <v>621</v>
      </c>
      <c r="I6081">
        <v>61.4</v>
      </c>
      <c r="J6081">
        <v>5</v>
      </c>
      <c r="K6081">
        <v>28.86</v>
      </c>
    </row>
    <row r="6082" spans="1:11" ht="16.5" x14ac:dyDescent="0.3">
      <c r="A6082" s="1">
        <v>42684</v>
      </c>
      <c r="B6082" s="5">
        <f>YEAR(Table1[[#This Row],[Order Date]])</f>
        <v>2016</v>
      </c>
      <c r="C6082" s="5">
        <f>MONTH(Table1[[#This Row],[Order Date]])</f>
        <v>11</v>
      </c>
      <c r="D6082" t="s">
        <v>587</v>
      </c>
      <c r="E6082" t="s">
        <v>27</v>
      </c>
      <c r="F6082" t="s">
        <v>11</v>
      </c>
      <c r="G6082" t="s">
        <v>18</v>
      </c>
      <c r="H6082" t="s">
        <v>1757</v>
      </c>
      <c r="I6082">
        <v>720.76</v>
      </c>
      <c r="J6082">
        <v>4</v>
      </c>
      <c r="K6082">
        <v>187.4</v>
      </c>
    </row>
    <row r="6083" spans="1:11" ht="16.5" x14ac:dyDescent="0.3">
      <c r="A6083" s="1">
        <v>42684</v>
      </c>
      <c r="B6083" s="5">
        <f>YEAR(Table1[[#This Row],[Order Date]])</f>
        <v>2016</v>
      </c>
      <c r="C6083" s="5">
        <f>MONTH(Table1[[#This Row],[Order Date]])</f>
        <v>11</v>
      </c>
      <c r="D6083" t="s">
        <v>587</v>
      </c>
      <c r="E6083" t="s">
        <v>27</v>
      </c>
      <c r="F6083" t="s">
        <v>11</v>
      </c>
      <c r="G6083" t="s">
        <v>20</v>
      </c>
      <c r="H6083" t="s">
        <v>1647</v>
      </c>
      <c r="I6083">
        <v>5.18</v>
      </c>
      <c r="J6083">
        <v>3</v>
      </c>
      <c r="K6083">
        <v>1.81</v>
      </c>
    </row>
    <row r="6084" spans="1:11" ht="16.5" x14ac:dyDescent="0.3">
      <c r="A6084" s="1">
        <v>42684</v>
      </c>
      <c r="B6084" s="5">
        <f>YEAR(Table1[[#This Row],[Order Date]])</f>
        <v>2016</v>
      </c>
      <c r="C6084" s="5">
        <f>MONTH(Table1[[#This Row],[Order Date]])</f>
        <v>11</v>
      </c>
      <c r="D6084" t="s">
        <v>587</v>
      </c>
      <c r="E6084" t="s">
        <v>27</v>
      </c>
      <c r="F6084" t="s">
        <v>11</v>
      </c>
      <c r="G6084" t="s">
        <v>24</v>
      </c>
      <c r="H6084" t="s">
        <v>2622</v>
      </c>
      <c r="I6084">
        <v>14.7</v>
      </c>
      <c r="J6084">
        <v>5</v>
      </c>
      <c r="K6084">
        <v>3.97</v>
      </c>
    </row>
    <row r="6085" spans="1:11" ht="16.5" x14ac:dyDescent="0.3">
      <c r="A6085" s="1">
        <v>42684</v>
      </c>
      <c r="B6085" s="5">
        <f>YEAR(Table1[[#This Row],[Order Date]])</f>
        <v>2016</v>
      </c>
      <c r="C6085" s="5">
        <f>MONTH(Table1[[#This Row],[Order Date]])</f>
        <v>11</v>
      </c>
      <c r="D6085" t="s">
        <v>530</v>
      </c>
      <c r="E6085" t="s">
        <v>27</v>
      </c>
      <c r="F6085" t="s">
        <v>34</v>
      </c>
      <c r="G6085" t="s">
        <v>47</v>
      </c>
      <c r="H6085" t="s">
        <v>2471</v>
      </c>
      <c r="I6085">
        <v>9.98</v>
      </c>
      <c r="J6085">
        <v>1</v>
      </c>
      <c r="K6085">
        <v>2.79</v>
      </c>
    </row>
    <row r="6086" spans="1:11" ht="16.5" x14ac:dyDescent="0.3">
      <c r="A6086" s="1">
        <v>42684</v>
      </c>
      <c r="B6086" s="5">
        <f>YEAR(Table1[[#This Row],[Order Date]])</f>
        <v>2016</v>
      </c>
      <c r="C6086" s="5">
        <f>MONTH(Table1[[#This Row],[Order Date]])</f>
        <v>11</v>
      </c>
      <c r="D6086" t="s">
        <v>2071</v>
      </c>
      <c r="E6086" t="s">
        <v>27</v>
      </c>
      <c r="F6086" t="s">
        <v>11</v>
      </c>
      <c r="G6086" t="s">
        <v>18</v>
      </c>
      <c r="H6086" t="s">
        <v>2598</v>
      </c>
      <c r="I6086">
        <v>29.74</v>
      </c>
      <c r="J6086">
        <v>1</v>
      </c>
      <c r="K6086">
        <v>4.46</v>
      </c>
    </row>
    <row r="6087" spans="1:11" ht="16.5" x14ac:dyDescent="0.3">
      <c r="A6087" s="1">
        <v>42684</v>
      </c>
      <c r="B6087" s="5">
        <f>YEAR(Table1[[#This Row],[Order Date]])</f>
        <v>2016</v>
      </c>
      <c r="C6087" s="5">
        <f>MONTH(Table1[[#This Row],[Order Date]])</f>
        <v>11</v>
      </c>
      <c r="D6087" t="s">
        <v>58</v>
      </c>
      <c r="E6087" t="s">
        <v>78</v>
      </c>
      <c r="F6087" t="s">
        <v>11</v>
      </c>
      <c r="G6087" t="s">
        <v>12</v>
      </c>
      <c r="H6087" t="s">
        <v>2195</v>
      </c>
      <c r="I6087">
        <v>31.1</v>
      </c>
      <c r="J6087">
        <v>6</v>
      </c>
      <c r="K6087">
        <v>10.89</v>
      </c>
    </row>
    <row r="6088" spans="1:11" ht="16.5" x14ac:dyDescent="0.3">
      <c r="A6088" s="1">
        <v>42684</v>
      </c>
      <c r="B6088" s="5">
        <f>YEAR(Table1[[#This Row],[Order Date]])</f>
        <v>2016</v>
      </c>
      <c r="C6088" s="5">
        <f>MONTH(Table1[[#This Row],[Order Date]])</f>
        <v>11</v>
      </c>
      <c r="D6088" t="s">
        <v>210</v>
      </c>
      <c r="E6088" t="s">
        <v>840</v>
      </c>
      <c r="F6088" t="s">
        <v>39</v>
      </c>
      <c r="G6088" t="s">
        <v>40</v>
      </c>
      <c r="H6088" t="s">
        <v>1934</v>
      </c>
      <c r="I6088">
        <v>221.98</v>
      </c>
      <c r="J6088">
        <v>2</v>
      </c>
      <c r="K6088">
        <v>62.15</v>
      </c>
    </row>
    <row r="6089" spans="1:11" ht="16.5" x14ac:dyDescent="0.3">
      <c r="A6089" s="1">
        <v>42684</v>
      </c>
      <c r="B6089" s="5">
        <f>YEAR(Table1[[#This Row],[Order Date]])</f>
        <v>2016</v>
      </c>
      <c r="C6089" s="5">
        <f>MONTH(Table1[[#This Row],[Order Date]])</f>
        <v>11</v>
      </c>
      <c r="D6089" t="s">
        <v>210</v>
      </c>
      <c r="E6089" t="s">
        <v>840</v>
      </c>
      <c r="F6089" t="s">
        <v>34</v>
      </c>
      <c r="G6089" t="s">
        <v>74</v>
      </c>
      <c r="H6089" t="s">
        <v>155</v>
      </c>
      <c r="I6089">
        <v>341.96</v>
      </c>
      <c r="J6089">
        <v>2</v>
      </c>
      <c r="K6089">
        <v>54.71</v>
      </c>
    </row>
    <row r="6090" spans="1:11" ht="16.5" x14ac:dyDescent="0.3">
      <c r="A6090" s="1">
        <v>42684</v>
      </c>
      <c r="B6090" s="5">
        <f>YEAR(Table1[[#This Row],[Order Date]])</f>
        <v>2016</v>
      </c>
      <c r="C6090" s="5">
        <f>MONTH(Table1[[#This Row],[Order Date]])</f>
        <v>11</v>
      </c>
      <c r="D6090" t="s">
        <v>275</v>
      </c>
      <c r="E6090" t="s">
        <v>149</v>
      </c>
      <c r="F6090" t="s">
        <v>11</v>
      </c>
      <c r="G6090" t="s">
        <v>20</v>
      </c>
      <c r="H6090" t="s">
        <v>787</v>
      </c>
      <c r="I6090">
        <v>3.64</v>
      </c>
      <c r="J6090">
        <v>1</v>
      </c>
      <c r="K6090">
        <v>1.37</v>
      </c>
    </row>
    <row r="6091" spans="1:11" ht="16.5" x14ac:dyDescent="0.3">
      <c r="A6091" s="1">
        <v>42684</v>
      </c>
      <c r="B6091" s="5">
        <f>YEAR(Table1[[#This Row],[Order Date]])</f>
        <v>2016</v>
      </c>
      <c r="C6091" s="5">
        <f>MONTH(Table1[[#This Row],[Order Date]])</f>
        <v>11</v>
      </c>
      <c r="D6091" t="s">
        <v>275</v>
      </c>
      <c r="E6091" t="s">
        <v>149</v>
      </c>
      <c r="F6091" t="s">
        <v>39</v>
      </c>
      <c r="G6091" t="s">
        <v>40</v>
      </c>
      <c r="H6091" t="s">
        <v>1114</v>
      </c>
      <c r="I6091">
        <v>881.93</v>
      </c>
      <c r="J6091">
        <v>7</v>
      </c>
      <c r="K6091">
        <v>220.48</v>
      </c>
    </row>
    <row r="6092" spans="1:11" ht="16.5" x14ac:dyDescent="0.3">
      <c r="A6092" s="1">
        <v>42685</v>
      </c>
      <c r="B6092" s="5">
        <f>YEAR(Table1[[#This Row],[Order Date]])</f>
        <v>2016</v>
      </c>
      <c r="C6092" s="5">
        <f>MONTH(Table1[[#This Row],[Order Date]])</f>
        <v>11</v>
      </c>
      <c r="D6092" t="s">
        <v>2456</v>
      </c>
      <c r="E6092" t="s">
        <v>149</v>
      </c>
      <c r="F6092" t="s">
        <v>39</v>
      </c>
      <c r="G6092" t="s">
        <v>52</v>
      </c>
      <c r="H6092" t="s">
        <v>1718</v>
      </c>
      <c r="I6092">
        <v>59.97</v>
      </c>
      <c r="J6092">
        <v>3</v>
      </c>
      <c r="K6092">
        <v>14.99</v>
      </c>
    </row>
    <row r="6093" spans="1:11" ht="16.5" x14ac:dyDescent="0.3">
      <c r="A6093" s="1">
        <v>42685</v>
      </c>
      <c r="B6093" s="5">
        <f>YEAR(Table1[[#This Row],[Order Date]])</f>
        <v>2016</v>
      </c>
      <c r="C6093" s="5">
        <f>MONTH(Table1[[#This Row],[Order Date]])</f>
        <v>11</v>
      </c>
      <c r="D6093" t="s">
        <v>2456</v>
      </c>
      <c r="E6093" t="s">
        <v>149</v>
      </c>
      <c r="F6093" t="s">
        <v>11</v>
      </c>
      <c r="G6093" t="s">
        <v>18</v>
      </c>
      <c r="H6093" t="s">
        <v>753</v>
      </c>
      <c r="I6093">
        <v>83.36</v>
      </c>
      <c r="J6093">
        <v>1</v>
      </c>
      <c r="K6093">
        <v>20.84</v>
      </c>
    </row>
    <row r="6094" spans="1:11" ht="16.5" x14ac:dyDescent="0.3">
      <c r="A6094" s="1">
        <v>42685</v>
      </c>
      <c r="B6094" s="5">
        <f>YEAR(Table1[[#This Row],[Order Date]])</f>
        <v>2016</v>
      </c>
      <c r="C6094" s="5">
        <f>MONTH(Table1[[#This Row],[Order Date]])</f>
        <v>11</v>
      </c>
      <c r="D6094" t="s">
        <v>2103</v>
      </c>
      <c r="E6094" t="s">
        <v>15</v>
      </c>
      <c r="F6094" t="s">
        <v>39</v>
      </c>
      <c r="G6094" t="s">
        <v>52</v>
      </c>
      <c r="H6094" t="s">
        <v>1556</v>
      </c>
      <c r="I6094">
        <v>95.97</v>
      </c>
      <c r="J6094">
        <v>4</v>
      </c>
      <c r="K6094">
        <v>1.2</v>
      </c>
    </row>
    <row r="6095" spans="1:11" ht="16.5" x14ac:dyDescent="0.3">
      <c r="A6095" s="1">
        <v>42685</v>
      </c>
      <c r="B6095" s="5">
        <f>YEAR(Table1[[#This Row],[Order Date]])</f>
        <v>2016</v>
      </c>
      <c r="C6095" s="5">
        <f>MONTH(Table1[[#This Row],[Order Date]])</f>
        <v>11</v>
      </c>
      <c r="D6095" t="s">
        <v>2103</v>
      </c>
      <c r="E6095" t="s">
        <v>15</v>
      </c>
      <c r="F6095" t="s">
        <v>34</v>
      </c>
      <c r="G6095" t="s">
        <v>35</v>
      </c>
      <c r="H6095" t="s">
        <v>2068</v>
      </c>
      <c r="I6095">
        <v>47.99</v>
      </c>
      <c r="J6095">
        <v>2</v>
      </c>
      <c r="K6095">
        <v>-2.06</v>
      </c>
    </row>
    <row r="6096" spans="1:11" ht="16.5" x14ac:dyDescent="0.3">
      <c r="A6096" s="1">
        <v>42685</v>
      </c>
      <c r="B6096" s="5">
        <f>YEAR(Table1[[#This Row],[Order Date]])</f>
        <v>2016</v>
      </c>
      <c r="C6096" s="5">
        <f>MONTH(Table1[[#This Row],[Order Date]])</f>
        <v>11</v>
      </c>
      <c r="D6096" t="s">
        <v>1405</v>
      </c>
      <c r="E6096" t="s">
        <v>110</v>
      </c>
      <c r="F6096" t="s">
        <v>39</v>
      </c>
      <c r="G6096" t="s">
        <v>40</v>
      </c>
      <c r="H6096" t="s">
        <v>1518</v>
      </c>
      <c r="I6096">
        <v>257.98</v>
      </c>
      <c r="J6096">
        <v>2</v>
      </c>
      <c r="K6096">
        <v>74.81</v>
      </c>
    </row>
    <row r="6097" spans="1:11" ht="16.5" x14ac:dyDescent="0.3">
      <c r="A6097" s="1">
        <v>42685</v>
      </c>
      <c r="B6097" s="5">
        <f>YEAR(Table1[[#This Row],[Order Date]])</f>
        <v>2016</v>
      </c>
      <c r="C6097" s="5">
        <f>MONTH(Table1[[#This Row],[Order Date]])</f>
        <v>11</v>
      </c>
      <c r="D6097" t="s">
        <v>1051</v>
      </c>
      <c r="E6097" t="s">
        <v>27</v>
      </c>
      <c r="F6097" t="s">
        <v>34</v>
      </c>
      <c r="G6097" t="s">
        <v>47</v>
      </c>
      <c r="H6097" t="s">
        <v>616</v>
      </c>
      <c r="I6097">
        <v>6.96</v>
      </c>
      <c r="J6097">
        <v>4</v>
      </c>
      <c r="K6097">
        <v>2.23</v>
      </c>
    </row>
    <row r="6098" spans="1:11" ht="16.5" x14ac:dyDescent="0.3">
      <c r="A6098" s="1">
        <v>42685</v>
      </c>
      <c r="B6098" s="5">
        <f>YEAR(Table1[[#This Row],[Order Date]])</f>
        <v>2016</v>
      </c>
      <c r="C6098" s="5">
        <f>MONTH(Table1[[#This Row],[Order Date]])</f>
        <v>11</v>
      </c>
      <c r="D6098" t="s">
        <v>562</v>
      </c>
      <c r="E6098" t="s">
        <v>123</v>
      </c>
      <c r="F6098" t="s">
        <v>11</v>
      </c>
      <c r="G6098" t="s">
        <v>20</v>
      </c>
      <c r="H6098" t="s">
        <v>469</v>
      </c>
      <c r="I6098">
        <v>9.89</v>
      </c>
      <c r="J6098">
        <v>2</v>
      </c>
      <c r="K6098">
        <v>-6.92</v>
      </c>
    </row>
    <row r="6099" spans="1:11" ht="16.5" x14ac:dyDescent="0.3">
      <c r="A6099" s="1">
        <v>42685</v>
      </c>
      <c r="B6099" s="5">
        <f>YEAR(Table1[[#This Row],[Order Date]])</f>
        <v>2016</v>
      </c>
      <c r="C6099" s="5">
        <f>MONTH(Table1[[#This Row],[Order Date]])</f>
        <v>11</v>
      </c>
      <c r="D6099" t="s">
        <v>562</v>
      </c>
      <c r="E6099" t="s">
        <v>123</v>
      </c>
      <c r="F6099" t="s">
        <v>11</v>
      </c>
      <c r="G6099" t="s">
        <v>92</v>
      </c>
      <c r="H6099" t="s">
        <v>2552</v>
      </c>
      <c r="I6099">
        <v>671.54</v>
      </c>
      <c r="J6099">
        <v>3</v>
      </c>
      <c r="K6099">
        <v>50.37</v>
      </c>
    </row>
    <row r="6100" spans="1:11" ht="16.5" x14ac:dyDescent="0.3">
      <c r="A6100" s="1">
        <v>42685</v>
      </c>
      <c r="B6100" s="5">
        <f>YEAR(Table1[[#This Row],[Order Date]])</f>
        <v>2016</v>
      </c>
      <c r="C6100" s="5">
        <f>MONTH(Table1[[#This Row],[Order Date]])</f>
        <v>11</v>
      </c>
      <c r="D6100" t="s">
        <v>1946</v>
      </c>
      <c r="E6100" t="s">
        <v>149</v>
      </c>
      <c r="F6100" t="s">
        <v>11</v>
      </c>
      <c r="G6100" t="s">
        <v>18</v>
      </c>
      <c r="H6100" t="s">
        <v>299</v>
      </c>
      <c r="I6100">
        <v>28.14</v>
      </c>
      <c r="J6100">
        <v>3</v>
      </c>
      <c r="K6100">
        <v>7.88</v>
      </c>
    </row>
    <row r="6101" spans="1:11" ht="16.5" x14ac:dyDescent="0.3">
      <c r="A6101" s="1">
        <v>42685</v>
      </c>
      <c r="B6101" s="5">
        <f>YEAR(Table1[[#This Row],[Order Date]])</f>
        <v>2016</v>
      </c>
      <c r="C6101" s="5">
        <f>MONTH(Table1[[#This Row],[Order Date]])</f>
        <v>11</v>
      </c>
      <c r="D6101" t="s">
        <v>1946</v>
      </c>
      <c r="E6101" t="s">
        <v>149</v>
      </c>
      <c r="F6101" t="s">
        <v>39</v>
      </c>
      <c r="G6101" t="s">
        <v>52</v>
      </c>
      <c r="H6101" t="s">
        <v>2229</v>
      </c>
      <c r="I6101">
        <v>36</v>
      </c>
      <c r="J6101">
        <v>2</v>
      </c>
      <c r="K6101">
        <v>6.48</v>
      </c>
    </row>
    <row r="6102" spans="1:11" ht="16.5" x14ac:dyDescent="0.3">
      <c r="A6102" s="1">
        <v>42685</v>
      </c>
      <c r="B6102" s="5">
        <f>YEAR(Table1[[#This Row],[Order Date]])</f>
        <v>2016</v>
      </c>
      <c r="C6102" s="5">
        <f>MONTH(Table1[[#This Row],[Order Date]])</f>
        <v>11</v>
      </c>
      <c r="D6102" t="s">
        <v>1946</v>
      </c>
      <c r="E6102" t="s">
        <v>149</v>
      </c>
      <c r="F6102" t="s">
        <v>11</v>
      </c>
      <c r="G6102" t="s">
        <v>24</v>
      </c>
      <c r="H6102" t="s">
        <v>1852</v>
      </c>
      <c r="I6102">
        <v>92.94</v>
      </c>
      <c r="J6102">
        <v>3</v>
      </c>
      <c r="K6102">
        <v>25.09</v>
      </c>
    </row>
    <row r="6103" spans="1:11" ht="16.5" x14ac:dyDescent="0.3">
      <c r="A6103" s="1">
        <v>42685</v>
      </c>
      <c r="B6103" s="5">
        <f>YEAR(Table1[[#This Row],[Order Date]])</f>
        <v>2016</v>
      </c>
      <c r="C6103" s="5">
        <f>MONTH(Table1[[#This Row],[Order Date]])</f>
        <v>11</v>
      </c>
      <c r="D6103" t="s">
        <v>1946</v>
      </c>
      <c r="E6103" t="s">
        <v>149</v>
      </c>
      <c r="F6103" t="s">
        <v>34</v>
      </c>
      <c r="G6103" t="s">
        <v>35</v>
      </c>
      <c r="H6103" t="s">
        <v>1480</v>
      </c>
      <c r="I6103">
        <v>245.65</v>
      </c>
      <c r="J6103">
        <v>3</v>
      </c>
      <c r="K6103">
        <v>8.19</v>
      </c>
    </row>
    <row r="6104" spans="1:11" ht="16.5" x14ac:dyDescent="0.3">
      <c r="A6104" s="1">
        <v>42685</v>
      </c>
      <c r="B6104" s="5">
        <f>YEAR(Table1[[#This Row],[Order Date]])</f>
        <v>2016</v>
      </c>
      <c r="C6104" s="5">
        <f>MONTH(Table1[[#This Row],[Order Date]])</f>
        <v>11</v>
      </c>
      <c r="D6104" t="s">
        <v>1946</v>
      </c>
      <c r="E6104" t="s">
        <v>149</v>
      </c>
      <c r="F6104" t="s">
        <v>11</v>
      </c>
      <c r="G6104" t="s">
        <v>20</v>
      </c>
      <c r="H6104" t="s">
        <v>2218</v>
      </c>
      <c r="I6104">
        <v>55.01</v>
      </c>
      <c r="J6104">
        <v>3</v>
      </c>
      <c r="K6104">
        <v>17.190000000000001</v>
      </c>
    </row>
    <row r="6105" spans="1:11" ht="16.5" x14ac:dyDescent="0.3">
      <c r="A6105" s="1">
        <v>42685</v>
      </c>
      <c r="B6105" s="5">
        <f>YEAR(Table1[[#This Row],[Order Date]])</f>
        <v>2016</v>
      </c>
      <c r="C6105" s="5">
        <f>MONTH(Table1[[#This Row],[Order Date]])</f>
        <v>11</v>
      </c>
      <c r="D6105" t="s">
        <v>1946</v>
      </c>
      <c r="E6105" t="s">
        <v>149</v>
      </c>
      <c r="F6105" t="s">
        <v>11</v>
      </c>
      <c r="G6105" t="s">
        <v>20</v>
      </c>
      <c r="H6105" t="s">
        <v>1927</v>
      </c>
      <c r="I6105">
        <v>35.229999999999997</v>
      </c>
      <c r="J6105">
        <v>3</v>
      </c>
      <c r="K6105">
        <v>11.45</v>
      </c>
    </row>
    <row r="6106" spans="1:11" ht="16.5" x14ac:dyDescent="0.3">
      <c r="A6106" s="1">
        <v>42685</v>
      </c>
      <c r="B6106" s="5">
        <f>YEAR(Table1[[#This Row],[Order Date]])</f>
        <v>2016</v>
      </c>
      <c r="C6106" s="5">
        <f>MONTH(Table1[[#This Row],[Order Date]])</f>
        <v>11</v>
      </c>
      <c r="D6106" t="s">
        <v>871</v>
      </c>
      <c r="E6106" t="s">
        <v>27</v>
      </c>
      <c r="F6106" t="s">
        <v>34</v>
      </c>
      <c r="G6106" t="s">
        <v>47</v>
      </c>
      <c r="H6106" t="s">
        <v>2623</v>
      </c>
      <c r="I6106">
        <v>41.96</v>
      </c>
      <c r="J6106">
        <v>2</v>
      </c>
      <c r="K6106">
        <v>10.91</v>
      </c>
    </row>
    <row r="6107" spans="1:11" ht="16.5" x14ac:dyDescent="0.3">
      <c r="A6107" s="1">
        <v>42685</v>
      </c>
      <c r="B6107" s="5">
        <f>YEAR(Table1[[#This Row],[Order Date]])</f>
        <v>2016</v>
      </c>
      <c r="C6107" s="5">
        <f>MONTH(Table1[[#This Row],[Order Date]])</f>
        <v>11</v>
      </c>
      <c r="D6107" t="s">
        <v>871</v>
      </c>
      <c r="E6107" t="s">
        <v>27</v>
      </c>
      <c r="F6107" t="s">
        <v>34</v>
      </c>
      <c r="G6107" t="s">
        <v>35</v>
      </c>
      <c r="H6107" t="s">
        <v>994</v>
      </c>
      <c r="I6107">
        <v>451.15</v>
      </c>
      <c r="J6107">
        <v>3</v>
      </c>
      <c r="K6107">
        <v>0</v>
      </c>
    </row>
    <row r="6108" spans="1:11" ht="16.5" x14ac:dyDescent="0.3">
      <c r="A6108" s="1">
        <v>42685</v>
      </c>
      <c r="B6108" s="5">
        <f>YEAR(Table1[[#This Row],[Order Date]])</f>
        <v>2016</v>
      </c>
      <c r="C6108" s="5">
        <f>MONTH(Table1[[#This Row],[Order Date]])</f>
        <v>11</v>
      </c>
      <c r="D6108" t="s">
        <v>871</v>
      </c>
      <c r="E6108" t="s">
        <v>27</v>
      </c>
      <c r="F6108" t="s">
        <v>11</v>
      </c>
      <c r="G6108" t="s">
        <v>20</v>
      </c>
      <c r="H6108" t="s">
        <v>1302</v>
      </c>
      <c r="I6108">
        <v>31.5</v>
      </c>
      <c r="J6108">
        <v>11</v>
      </c>
      <c r="K6108">
        <v>11.03</v>
      </c>
    </row>
    <row r="6109" spans="1:11" ht="16.5" x14ac:dyDescent="0.3">
      <c r="A6109" s="1">
        <v>42685</v>
      </c>
      <c r="B6109" s="5">
        <f>YEAR(Table1[[#This Row],[Order Date]])</f>
        <v>2016</v>
      </c>
      <c r="C6109" s="5">
        <f>MONTH(Table1[[#This Row],[Order Date]])</f>
        <v>11</v>
      </c>
      <c r="D6109" t="s">
        <v>2526</v>
      </c>
      <c r="E6109" t="s">
        <v>129</v>
      </c>
      <c r="F6109" t="s">
        <v>34</v>
      </c>
      <c r="G6109" t="s">
        <v>145</v>
      </c>
      <c r="H6109" t="s">
        <v>321</v>
      </c>
      <c r="I6109">
        <v>2678.94</v>
      </c>
      <c r="J6109">
        <v>6</v>
      </c>
      <c r="K6109">
        <v>241.1</v>
      </c>
    </row>
    <row r="6110" spans="1:11" ht="16.5" x14ac:dyDescent="0.3">
      <c r="A6110" s="1">
        <v>42685</v>
      </c>
      <c r="B6110" s="5">
        <f>YEAR(Table1[[#This Row],[Order Date]])</f>
        <v>2016</v>
      </c>
      <c r="C6110" s="5">
        <f>MONTH(Table1[[#This Row],[Order Date]])</f>
        <v>11</v>
      </c>
      <c r="D6110" t="s">
        <v>2624</v>
      </c>
      <c r="E6110" t="s">
        <v>15</v>
      </c>
      <c r="F6110" t="s">
        <v>11</v>
      </c>
      <c r="G6110" t="s">
        <v>24</v>
      </c>
      <c r="H6110" t="s">
        <v>1823</v>
      </c>
      <c r="I6110">
        <v>14.11</v>
      </c>
      <c r="J6110">
        <v>6</v>
      </c>
      <c r="K6110">
        <v>1.23</v>
      </c>
    </row>
    <row r="6111" spans="1:11" ht="16.5" x14ac:dyDescent="0.3">
      <c r="A6111" s="1">
        <v>42686</v>
      </c>
      <c r="B6111" s="5">
        <f>YEAR(Table1[[#This Row],[Order Date]])</f>
        <v>2016</v>
      </c>
      <c r="C6111" s="5">
        <f>MONTH(Table1[[#This Row],[Order Date]])</f>
        <v>11</v>
      </c>
      <c r="D6111" t="s">
        <v>380</v>
      </c>
      <c r="E6111" t="s">
        <v>95</v>
      </c>
      <c r="F6111" t="s">
        <v>11</v>
      </c>
      <c r="G6111" t="s">
        <v>20</v>
      </c>
      <c r="H6111" t="s">
        <v>1491</v>
      </c>
      <c r="I6111">
        <v>6.27</v>
      </c>
      <c r="J6111">
        <v>5</v>
      </c>
      <c r="K6111">
        <v>-4.5999999999999996</v>
      </c>
    </row>
    <row r="6112" spans="1:11" ht="16.5" x14ac:dyDescent="0.3">
      <c r="A6112" s="1">
        <v>42686</v>
      </c>
      <c r="B6112" s="5">
        <f>YEAR(Table1[[#This Row],[Order Date]])</f>
        <v>2016</v>
      </c>
      <c r="C6112" s="5">
        <f>MONTH(Table1[[#This Row],[Order Date]])</f>
        <v>11</v>
      </c>
      <c r="D6112" t="s">
        <v>380</v>
      </c>
      <c r="E6112" t="s">
        <v>95</v>
      </c>
      <c r="F6112" t="s">
        <v>11</v>
      </c>
      <c r="G6112" t="s">
        <v>20</v>
      </c>
      <c r="H6112" t="s">
        <v>2267</v>
      </c>
      <c r="I6112">
        <v>4.37</v>
      </c>
      <c r="J6112">
        <v>7</v>
      </c>
      <c r="K6112">
        <v>-3.35</v>
      </c>
    </row>
    <row r="6113" spans="1:11" ht="16.5" x14ac:dyDescent="0.3">
      <c r="A6113" s="1">
        <v>42686</v>
      </c>
      <c r="B6113" s="5">
        <f>YEAR(Table1[[#This Row],[Order Date]])</f>
        <v>2016</v>
      </c>
      <c r="C6113" s="5">
        <f>MONTH(Table1[[#This Row],[Order Date]])</f>
        <v>11</v>
      </c>
      <c r="D6113" t="s">
        <v>380</v>
      </c>
      <c r="E6113" t="s">
        <v>95</v>
      </c>
      <c r="F6113" t="s">
        <v>39</v>
      </c>
      <c r="G6113" t="s">
        <v>52</v>
      </c>
      <c r="H6113" t="s">
        <v>1718</v>
      </c>
      <c r="I6113">
        <v>31.98</v>
      </c>
      <c r="J6113">
        <v>2</v>
      </c>
      <c r="K6113">
        <v>2</v>
      </c>
    </row>
    <row r="6114" spans="1:11" ht="16.5" x14ac:dyDescent="0.3">
      <c r="A6114" s="1">
        <v>42686</v>
      </c>
      <c r="B6114" s="5">
        <f>YEAR(Table1[[#This Row],[Order Date]])</f>
        <v>2016</v>
      </c>
      <c r="C6114" s="5">
        <f>MONTH(Table1[[#This Row],[Order Date]])</f>
        <v>11</v>
      </c>
      <c r="D6114" t="s">
        <v>483</v>
      </c>
      <c r="E6114" t="s">
        <v>129</v>
      </c>
      <c r="F6114" t="s">
        <v>11</v>
      </c>
      <c r="G6114" t="s">
        <v>63</v>
      </c>
      <c r="H6114" t="s">
        <v>2370</v>
      </c>
      <c r="I6114">
        <v>287.52</v>
      </c>
      <c r="J6114">
        <v>8</v>
      </c>
      <c r="K6114">
        <v>129.38</v>
      </c>
    </row>
    <row r="6115" spans="1:11" ht="16.5" x14ac:dyDescent="0.3">
      <c r="A6115" s="1">
        <v>42686</v>
      </c>
      <c r="B6115" s="5">
        <f>YEAR(Table1[[#This Row],[Order Date]])</f>
        <v>2016</v>
      </c>
      <c r="C6115" s="5">
        <f>MONTH(Table1[[#This Row],[Order Date]])</f>
        <v>11</v>
      </c>
      <c r="D6115" t="s">
        <v>483</v>
      </c>
      <c r="E6115" t="s">
        <v>129</v>
      </c>
      <c r="F6115" t="s">
        <v>11</v>
      </c>
      <c r="G6115" t="s">
        <v>92</v>
      </c>
      <c r="H6115" t="s">
        <v>1829</v>
      </c>
      <c r="I6115">
        <v>37.68</v>
      </c>
      <c r="J6115">
        <v>2</v>
      </c>
      <c r="K6115">
        <v>10.55</v>
      </c>
    </row>
    <row r="6116" spans="1:11" ht="16.5" x14ac:dyDescent="0.3">
      <c r="A6116" s="1">
        <v>42686</v>
      </c>
      <c r="B6116" s="5">
        <f>YEAR(Table1[[#This Row],[Order Date]])</f>
        <v>2016</v>
      </c>
      <c r="C6116" s="5">
        <f>MONTH(Table1[[#This Row],[Order Date]])</f>
        <v>11</v>
      </c>
      <c r="D6116" t="s">
        <v>483</v>
      </c>
      <c r="E6116" t="s">
        <v>129</v>
      </c>
      <c r="F6116" t="s">
        <v>11</v>
      </c>
      <c r="G6116" t="s">
        <v>12</v>
      </c>
      <c r="H6116" t="s">
        <v>2154</v>
      </c>
      <c r="I6116">
        <v>19.98</v>
      </c>
      <c r="J6116">
        <v>2</v>
      </c>
      <c r="K6116">
        <v>8.99</v>
      </c>
    </row>
    <row r="6117" spans="1:11" ht="16.5" x14ac:dyDescent="0.3">
      <c r="A6117" s="1">
        <v>42686</v>
      </c>
      <c r="B6117" s="5">
        <f>YEAR(Table1[[#This Row],[Order Date]])</f>
        <v>2016</v>
      </c>
      <c r="C6117" s="5">
        <f>MONTH(Table1[[#This Row],[Order Date]])</f>
        <v>11</v>
      </c>
      <c r="D6117" t="s">
        <v>483</v>
      </c>
      <c r="E6117" t="s">
        <v>129</v>
      </c>
      <c r="F6117" t="s">
        <v>11</v>
      </c>
      <c r="G6117" t="s">
        <v>24</v>
      </c>
      <c r="H6117" t="s">
        <v>1823</v>
      </c>
      <c r="I6117">
        <v>20.58</v>
      </c>
      <c r="J6117">
        <v>7</v>
      </c>
      <c r="K6117">
        <v>5.56</v>
      </c>
    </row>
    <row r="6118" spans="1:11" ht="16.5" x14ac:dyDescent="0.3">
      <c r="A6118" s="1">
        <v>42686</v>
      </c>
      <c r="B6118" s="5">
        <f>YEAR(Table1[[#This Row],[Order Date]])</f>
        <v>2016</v>
      </c>
      <c r="C6118" s="5">
        <f>MONTH(Table1[[#This Row],[Order Date]])</f>
        <v>11</v>
      </c>
      <c r="D6118" t="s">
        <v>483</v>
      </c>
      <c r="E6118" t="s">
        <v>129</v>
      </c>
      <c r="F6118" t="s">
        <v>11</v>
      </c>
      <c r="G6118" t="s">
        <v>20</v>
      </c>
      <c r="H6118" t="s">
        <v>1998</v>
      </c>
      <c r="I6118">
        <v>17.38</v>
      </c>
      <c r="J6118">
        <v>2</v>
      </c>
      <c r="K6118">
        <v>8.69</v>
      </c>
    </row>
    <row r="6119" spans="1:11" ht="16.5" x14ac:dyDescent="0.3">
      <c r="A6119" s="1">
        <v>42686</v>
      </c>
      <c r="B6119" s="5">
        <f>YEAR(Table1[[#This Row],[Order Date]])</f>
        <v>2016</v>
      </c>
      <c r="C6119" s="5">
        <f>MONTH(Table1[[#This Row],[Order Date]])</f>
        <v>11</v>
      </c>
      <c r="D6119" t="s">
        <v>1677</v>
      </c>
      <c r="E6119" t="s">
        <v>78</v>
      </c>
      <c r="F6119" t="s">
        <v>34</v>
      </c>
      <c r="G6119" t="s">
        <v>35</v>
      </c>
      <c r="H6119" t="s">
        <v>274</v>
      </c>
      <c r="I6119">
        <v>1474.8</v>
      </c>
      <c r="J6119">
        <v>7</v>
      </c>
      <c r="K6119">
        <v>-21.07</v>
      </c>
    </row>
    <row r="6120" spans="1:11" ht="16.5" x14ac:dyDescent="0.3">
      <c r="A6120" s="1">
        <v>42686</v>
      </c>
      <c r="B6120" s="5">
        <f>YEAR(Table1[[#This Row],[Order Date]])</f>
        <v>2016</v>
      </c>
      <c r="C6120" s="5">
        <f>MONTH(Table1[[#This Row],[Order Date]])</f>
        <v>11</v>
      </c>
      <c r="D6120" t="s">
        <v>1677</v>
      </c>
      <c r="E6120" t="s">
        <v>78</v>
      </c>
      <c r="F6120" t="s">
        <v>11</v>
      </c>
      <c r="G6120" t="s">
        <v>92</v>
      </c>
      <c r="H6120" t="s">
        <v>114</v>
      </c>
      <c r="I6120">
        <v>110.1</v>
      </c>
      <c r="J6120">
        <v>2</v>
      </c>
      <c r="K6120">
        <v>33.03</v>
      </c>
    </row>
    <row r="6121" spans="1:11" ht="16.5" x14ac:dyDescent="0.3">
      <c r="A6121" s="1">
        <v>42686</v>
      </c>
      <c r="B6121" s="5">
        <f>YEAR(Table1[[#This Row],[Order Date]])</f>
        <v>2016</v>
      </c>
      <c r="C6121" s="5">
        <f>MONTH(Table1[[#This Row],[Order Date]])</f>
        <v>11</v>
      </c>
      <c r="D6121" t="s">
        <v>1677</v>
      </c>
      <c r="E6121" t="s">
        <v>78</v>
      </c>
      <c r="F6121" t="s">
        <v>11</v>
      </c>
      <c r="G6121" t="s">
        <v>43</v>
      </c>
      <c r="H6121" t="s">
        <v>1561</v>
      </c>
      <c r="I6121">
        <v>16.75</v>
      </c>
      <c r="J6121">
        <v>6</v>
      </c>
      <c r="K6121">
        <v>5.44</v>
      </c>
    </row>
    <row r="6122" spans="1:11" ht="16.5" x14ac:dyDescent="0.3">
      <c r="A6122" s="1">
        <v>42686</v>
      </c>
      <c r="B6122" s="5">
        <f>YEAR(Table1[[#This Row],[Order Date]])</f>
        <v>2016</v>
      </c>
      <c r="C6122" s="5">
        <f>MONTH(Table1[[#This Row],[Order Date]])</f>
        <v>11</v>
      </c>
      <c r="D6122" t="s">
        <v>1677</v>
      </c>
      <c r="E6122" t="s">
        <v>78</v>
      </c>
      <c r="F6122" t="s">
        <v>34</v>
      </c>
      <c r="G6122" t="s">
        <v>35</v>
      </c>
      <c r="H6122" t="s">
        <v>864</v>
      </c>
      <c r="I6122">
        <v>1537.07</v>
      </c>
      <c r="J6122">
        <v>9</v>
      </c>
      <c r="K6122">
        <v>0</v>
      </c>
    </row>
    <row r="6123" spans="1:11" ht="16.5" x14ac:dyDescent="0.3">
      <c r="A6123" s="1">
        <v>42686</v>
      </c>
      <c r="B6123" s="5">
        <f>YEAR(Table1[[#This Row],[Order Date]])</f>
        <v>2016</v>
      </c>
      <c r="C6123" s="5">
        <f>MONTH(Table1[[#This Row],[Order Date]])</f>
        <v>11</v>
      </c>
      <c r="D6123" t="s">
        <v>1677</v>
      </c>
      <c r="E6123" t="s">
        <v>78</v>
      </c>
      <c r="F6123" t="s">
        <v>34</v>
      </c>
      <c r="G6123" t="s">
        <v>35</v>
      </c>
      <c r="H6123" t="s">
        <v>1731</v>
      </c>
      <c r="I6123">
        <v>449.37</v>
      </c>
      <c r="J6123">
        <v>2</v>
      </c>
      <c r="K6123">
        <v>-12.84</v>
      </c>
    </row>
    <row r="6124" spans="1:11" ht="16.5" x14ac:dyDescent="0.3">
      <c r="A6124" s="1">
        <v>42686</v>
      </c>
      <c r="B6124" s="5">
        <f>YEAR(Table1[[#This Row],[Order Date]])</f>
        <v>2016</v>
      </c>
      <c r="C6124" s="5">
        <f>MONTH(Table1[[#This Row],[Order Date]])</f>
        <v>11</v>
      </c>
      <c r="D6124" t="s">
        <v>752</v>
      </c>
      <c r="E6124" t="s">
        <v>27</v>
      </c>
      <c r="F6124" t="s">
        <v>39</v>
      </c>
      <c r="G6124" t="s">
        <v>40</v>
      </c>
      <c r="H6124" t="s">
        <v>1878</v>
      </c>
      <c r="I6124">
        <v>203.98</v>
      </c>
      <c r="J6124">
        <v>3</v>
      </c>
      <c r="K6124">
        <v>25.5</v>
      </c>
    </row>
    <row r="6125" spans="1:11" ht="16.5" x14ac:dyDescent="0.3">
      <c r="A6125" s="1">
        <v>42686</v>
      </c>
      <c r="B6125" s="5">
        <f>YEAR(Table1[[#This Row],[Order Date]])</f>
        <v>2016</v>
      </c>
      <c r="C6125" s="5">
        <f>MONTH(Table1[[#This Row],[Order Date]])</f>
        <v>11</v>
      </c>
      <c r="D6125" t="s">
        <v>752</v>
      </c>
      <c r="E6125" t="s">
        <v>27</v>
      </c>
      <c r="F6125" t="s">
        <v>34</v>
      </c>
      <c r="G6125" t="s">
        <v>145</v>
      </c>
      <c r="H6125" t="s">
        <v>2511</v>
      </c>
      <c r="I6125">
        <v>674.35</v>
      </c>
      <c r="J6125">
        <v>3</v>
      </c>
      <c r="K6125">
        <v>-8.43</v>
      </c>
    </row>
    <row r="6126" spans="1:11" ht="16.5" x14ac:dyDescent="0.3">
      <c r="A6126" s="1">
        <v>42686</v>
      </c>
      <c r="B6126" s="5">
        <f>YEAR(Table1[[#This Row],[Order Date]])</f>
        <v>2016</v>
      </c>
      <c r="C6126" s="5">
        <f>MONTH(Table1[[#This Row],[Order Date]])</f>
        <v>11</v>
      </c>
      <c r="D6126" t="s">
        <v>536</v>
      </c>
      <c r="E6126" t="s">
        <v>15</v>
      </c>
      <c r="F6126" t="s">
        <v>34</v>
      </c>
      <c r="G6126" t="s">
        <v>47</v>
      </c>
      <c r="H6126" t="s">
        <v>2000</v>
      </c>
      <c r="I6126">
        <v>22.75</v>
      </c>
      <c r="J6126">
        <v>6</v>
      </c>
      <c r="K6126">
        <v>-8.5299999999999994</v>
      </c>
    </row>
    <row r="6127" spans="1:11" ht="16.5" x14ac:dyDescent="0.3">
      <c r="A6127" s="1">
        <v>42687</v>
      </c>
      <c r="B6127" s="5">
        <f>YEAR(Table1[[#This Row],[Order Date]])</f>
        <v>2016</v>
      </c>
      <c r="C6127" s="5">
        <f>MONTH(Table1[[#This Row],[Order Date]])</f>
        <v>11</v>
      </c>
      <c r="D6127" t="s">
        <v>1177</v>
      </c>
      <c r="E6127" t="s">
        <v>164</v>
      </c>
      <c r="F6127" t="s">
        <v>11</v>
      </c>
      <c r="G6127" t="s">
        <v>24</v>
      </c>
      <c r="H6127" t="s">
        <v>1358</v>
      </c>
      <c r="I6127">
        <v>44.02</v>
      </c>
      <c r="J6127">
        <v>2</v>
      </c>
      <c r="K6127">
        <v>11.45</v>
      </c>
    </row>
    <row r="6128" spans="1:11" ht="16.5" x14ac:dyDescent="0.3">
      <c r="A6128" s="1">
        <v>42687</v>
      </c>
      <c r="B6128" s="5">
        <f>YEAR(Table1[[#This Row],[Order Date]])</f>
        <v>2016</v>
      </c>
      <c r="C6128" s="5">
        <f>MONTH(Table1[[#This Row],[Order Date]])</f>
        <v>11</v>
      </c>
      <c r="D6128" t="s">
        <v>392</v>
      </c>
      <c r="E6128" t="s">
        <v>245</v>
      </c>
      <c r="F6128" t="s">
        <v>11</v>
      </c>
      <c r="G6128" t="s">
        <v>200</v>
      </c>
      <c r="H6128" t="s">
        <v>262</v>
      </c>
      <c r="I6128">
        <v>52.14</v>
      </c>
      <c r="J6128">
        <v>7</v>
      </c>
      <c r="K6128">
        <v>5.87</v>
      </c>
    </row>
    <row r="6129" spans="1:11" ht="16.5" x14ac:dyDescent="0.3">
      <c r="A6129" s="1">
        <v>42687</v>
      </c>
      <c r="B6129" s="5">
        <f>YEAR(Table1[[#This Row],[Order Date]])</f>
        <v>2016</v>
      </c>
      <c r="C6129" s="5">
        <f>MONTH(Table1[[#This Row],[Order Date]])</f>
        <v>11</v>
      </c>
      <c r="D6129" t="s">
        <v>2625</v>
      </c>
      <c r="E6129" t="s">
        <v>164</v>
      </c>
      <c r="F6129" t="s">
        <v>34</v>
      </c>
      <c r="G6129" t="s">
        <v>47</v>
      </c>
      <c r="H6129" t="s">
        <v>1779</v>
      </c>
      <c r="I6129">
        <v>4.18</v>
      </c>
      <c r="J6129">
        <v>1</v>
      </c>
      <c r="K6129">
        <v>1.5</v>
      </c>
    </row>
    <row r="6130" spans="1:11" ht="16.5" x14ac:dyDescent="0.3">
      <c r="A6130" s="1">
        <v>42687</v>
      </c>
      <c r="B6130" s="5">
        <f>YEAR(Table1[[#This Row],[Order Date]])</f>
        <v>2016</v>
      </c>
      <c r="C6130" s="5">
        <f>MONTH(Table1[[#This Row],[Order Date]])</f>
        <v>11</v>
      </c>
      <c r="D6130" t="s">
        <v>2225</v>
      </c>
      <c r="E6130" t="s">
        <v>23</v>
      </c>
      <c r="F6130" t="s">
        <v>11</v>
      </c>
      <c r="G6130" t="s">
        <v>12</v>
      </c>
      <c r="H6130" t="s">
        <v>1054</v>
      </c>
      <c r="I6130">
        <v>217.06</v>
      </c>
      <c r="J6130">
        <v>7</v>
      </c>
      <c r="K6130">
        <v>78.680000000000007</v>
      </c>
    </row>
    <row r="6131" spans="1:11" ht="16.5" x14ac:dyDescent="0.3">
      <c r="A6131" s="1">
        <v>42687</v>
      </c>
      <c r="B6131" s="5">
        <f>YEAR(Table1[[#This Row],[Order Date]])</f>
        <v>2016</v>
      </c>
      <c r="C6131" s="5">
        <f>MONTH(Table1[[#This Row],[Order Date]])</f>
        <v>11</v>
      </c>
      <c r="D6131" t="s">
        <v>562</v>
      </c>
      <c r="E6131" t="s">
        <v>15</v>
      </c>
      <c r="F6131" t="s">
        <v>11</v>
      </c>
      <c r="G6131" t="s">
        <v>20</v>
      </c>
      <c r="H6131" t="s">
        <v>1970</v>
      </c>
      <c r="I6131">
        <v>3.14</v>
      </c>
      <c r="J6131">
        <v>2</v>
      </c>
      <c r="K6131">
        <v>-4.7</v>
      </c>
    </row>
    <row r="6132" spans="1:11" ht="16.5" x14ac:dyDescent="0.3">
      <c r="A6132" s="1">
        <v>42687</v>
      </c>
      <c r="B6132" s="5">
        <f>YEAR(Table1[[#This Row],[Order Date]])</f>
        <v>2016</v>
      </c>
      <c r="C6132" s="5">
        <f>MONTH(Table1[[#This Row],[Order Date]])</f>
        <v>11</v>
      </c>
      <c r="D6132" t="s">
        <v>176</v>
      </c>
      <c r="E6132" t="s">
        <v>149</v>
      </c>
      <c r="F6132" t="s">
        <v>11</v>
      </c>
      <c r="G6132" t="s">
        <v>18</v>
      </c>
      <c r="H6132" t="s">
        <v>463</v>
      </c>
      <c r="I6132">
        <v>77.55</v>
      </c>
      <c r="J6132">
        <v>5</v>
      </c>
      <c r="K6132">
        <v>20.16</v>
      </c>
    </row>
    <row r="6133" spans="1:11" ht="16.5" x14ac:dyDescent="0.3">
      <c r="A6133" s="1">
        <v>42687</v>
      </c>
      <c r="B6133" s="5">
        <f>YEAR(Table1[[#This Row],[Order Date]])</f>
        <v>2016</v>
      </c>
      <c r="C6133" s="5">
        <f>MONTH(Table1[[#This Row],[Order Date]])</f>
        <v>11</v>
      </c>
      <c r="D6133" t="s">
        <v>176</v>
      </c>
      <c r="E6133" t="s">
        <v>149</v>
      </c>
      <c r="F6133" t="s">
        <v>11</v>
      </c>
      <c r="G6133" t="s">
        <v>18</v>
      </c>
      <c r="H6133" t="s">
        <v>516</v>
      </c>
      <c r="I6133">
        <v>24.88</v>
      </c>
      <c r="J6133">
        <v>2</v>
      </c>
      <c r="K6133">
        <v>6.97</v>
      </c>
    </row>
    <row r="6134" spans="1:11" ht="16.5" x14ac:dyDescent="0.3">
      <c r="A6134" s="1">
        <v>42687</v>
      </c>
      <c r="B6134" s="5">
        <f>YEAR(Table1[[#This Row],[Order Date]])</f>
        <v>2016</v>
      </c>
      <c r="C6134" s="5">
        <f>MONTH(Table1[[#This Row],[Order Date]])</f>
        <v>11</v>
      </c>
      <c r="D6134" t="s">
        <v>176</v>
      </c>
      <c r="E6134" t="s">
        <v>149</v>
      </c>
      <c r="F6134" t="s">
        <v>11</v>
      </c>
      <c r="G6134" t="s">
        <v>24</v>
      </c>
      <c r="H6134" t="s">
        <v>1600</v>
      </c>
      <c r="I6134">
        <v>140.75</v>
      </c>
      <c r="J6134">
        <v>5</v>
      </c>
      <c r="K6134">
        <v>39.409999999999997</v>
      </c>
    </row>
    <row r="6135" spans="1:11" ht="16.5" x14ac:dyDescent="0.3">
      <c r="A6135" s="1">
        <v>42687</v>
      </c>
      <c r="B6135" s="5">
        <f>YEAR(Table1[[#This Row],[Order Date]])</f>
        <v>2016</v>
      </c>
      <c r="C6135" s="5">
        <f>MONTH(Table1[[#This Row],[Order Date]])</f>
        <v>11</v>
      </c>
      <c r="D6135" t="s">
        <v>176</v>
      </c>
      <c r="E6135" t="s">
        <v>149</v>
      </c>
      <c r="F6135" t="s">
        <v>11</v>
      </c>
      <c r="G6135" t="s">
        <v>18</v>
      </c>
      <c r="H6135" t="s">
        <v>1171</v>
      </c>
      <c r="I6135">
        <v>36.630000000000003</v>
      </c>
      <c r="J6135">
        <v>3</v>
      </c>
      <c r="K6135">
        <v>9.89</v>
      </c>
    </row>
    <row r="6136" spans="1:11" ht="16.5" x14ac:dyDescent="0.3">
      <c r="A6136" s="1">
        <v>42687</v>
      </c>
      <c r="B6136" s="5">
        <f>YEAR(Table1[[#This Row],[Order Date]])</f>
        <v>2016</v>
      </c>
      <c r="C6136" s="5">
        <f>MONTH(Table1[[#This Row],[Order Date]])</f>
        <v>11</v>
      </c>
      <c r="D6136" t="s">
        <v>1038</v>
      </c>
      <c r="E6136" t="s">
        <v>840</v>
      </c>
      <c r="F6136" t="s">
        <v>34</v>
      </c>
      <c r="G6136" t="s">
        <v>47</v>
      </c>
      <c r="H6136" t="s">
        <v>1833</v>
      </c>
      <c r="I6136">
        <v>30.36</v>
      </c>
      <c r="J6136">
        <v>4</v>
      </c>
      <c r="K6136">
        <v>13.05</v>
      </c>
    </row>
    <row r="6137" spans="1:11" ht="16.5" x14ac:dyDescent="0.3">
      <c r="A6137" s="1">
        <v>42687</v>
      </c>
      <c r="B6137" s="5">
        <f>YEAR(Table1[[#This Row],[Order Date]])</f>
        <v>2016</v>
      </c>
      <c r="C6137" s="5">
        <f>MONTH(Table1[[#This Row],[Order Date]])</f>
        <v>11</v>
      </c>
      <c r="D6137" t="s">
        <v>1962</v>
      </c>
      <c r="E6137" t="s">
        <v>149</v>
      </c>
      <c r="F6137" t="s">
        <v>39</v>
      </c>
      <c r="G6137" t="s">
        <v>40</v>
      </c>
      <c r="H6137" t="s">
        <v>2626</v>
      </c>
      <c r="I6137">
        <v>2279.96</v>
      </c>
      <c r="J6137">
        <v>4</v>
      </c>
      <c r="K6137">
        <v>592.79</v>
      </c>
    </row>
    <row r="6138" spans="1:11" ht="16.5" x14ac:dyDescent="0.3">
      <c r="A6138" s="1">
        <v>42687</v>
      </c>
      <c r="B6138" s="5">
        <f>YEAR(Table1[[#This Row],[Order Date]])</f>
        <v>2016</v>
      </c>
      <c r="C6138" s="5">
        <f>MONTH(Table1[[#This Row],[Order Date]])</f>
        <v>11</v>
      </c>
      <c r="D6138" t="s">
        <v>1962</v>
      </c>
      <c r="E6138" t="s">
        <v>149</v>
      </c>
      <c r="F6138" t="s">
        <v>11</v>
      </c>
      <c r="G6138" t="s">
        <v>16</v>
      </c>
      <c r="H6138" t="s">
        <v>1336</v>
      </c>
      <c r="I6138">
        <v>14.94</v>
      </c>
      <c r="J6138">
        <v>3</v>
      </c>
      <c r="K6138">
        <v>6.87</v>
      </c>
    </row>
    <row r="6139" spans="1:11" ht="16.5" x14ac:dyDescent="0.3">
      <c r="A6139" s="1">
        <v>42687</v>
      </c>
      <c r="B6139" s="5">
        <f>YEAR(Table1[[#This Row],[Order Date]])</f>
        <v>2016</v>
      </c>
      <c r="C6139" s="5">
        <f>MONTH(Table1[[#This Row],[Order Date]])</f>
        <v>11</v>
      </c>
      <c r="D6139" t="s">
        <v>2188</v>
      </c>
      <c r="E6139" t="s">
        <v>164</v>
      </c>
      <c r="F6139" t="s">
        <v>34</v>
      </c>
      <c r="G6139" t="s">
        <v>47</v>
      </c>
      <c r="H6139" t="s">
        <v>2513</v>
      </c>
      <c r="I6139">
        <v>19.54</v>
      </c>
      <c r="J6139">
        <v>2</v>
      </c>
      <c r="K6139">
        <v>7.23</v>
      </c>
    </row>
    <row r="6140" spans="1:11" ht="16.5" x14ac:dyDescent="0.3">
      <c r="A6140" s="1">
        <v>42688</v>
      </c>
      <c r="B6140" s="5">
        <f>YEAR(Table1[[#This Row],[Order Date]])</f>
        <v>2016</v>
      </c>
      <c r="C6140" s="5">
        <f>MONTH(Table1[[#This Row],[Order Date]])</f>
        <v>11</v>
      </c>
      <c r="D6140" t="s">
        <v>554</v>
      </c>
      <c r="E6140" t="s">
        <v>30</v>
      </c>
      <c r="F6140" t="s">
        <v>39</v>
      </c>
      <c r="G6140" t="s">
        <v>52</v>
      </c>
      <c r="H6140" t="s">
        <v>2341</v>
      </c>
      <c r="I6140">
        <v>499.98</v>
      </c>
      <c r="J6140">
        <v>2</v>
      </c>
      <c r="K6140">
        <v>115</v>
      </c>
    </row>
    <row r="6141" spans="1:11" ht="16.5" x14ac:dyDescent="0.3">
      <c r="A6141" s="1">
        <v>42688</v>
      </c>
      <c r="B6141" s="5">
        <f>YEAR(Table1[[#This Row],[Order Date]])</f>
        <v>2016</v>
      </c>
      <c r="C6141" s="5">
        <f>MONTH(Table1[[#This Row],[Order Date]])</f>
        <v>11</v>
      </c>
      <c r="D6141" t="s">
        <v>554</v>
      </c>
      <c r="E6141" t="s">
        <v>30</v>
      </c>
      <c r="F6141" t="s">
        <v>11</v>
      </c>
      <c r="G6141" t="s">
        <v>12</v>
      </c>
      <c r="H6141" t="s">
        <v>1591</v>
      </c>
      <c r="I6141">
        <v>5.28</v>
      </c>
      <c r="J6141">
        <v>1</v>
      </c>
      <c r="K6141">
        <v>2.38</v>
      </c>
    </row>
    <row r="6142" spans="1:11" ht="16.5" x14ac:dyDescent="0.3">
      <c r="A6142" s="1">
        <v>42688</v>
      </c>
      <c r="B6142" s="5">
        <f>YEAR(Table1[[#This Row],[Order Date]])</f>
        <v>2016</v>
      </c>
      <c r="C6142" s="5">
        <f>MONTH(Table1[[#This Row],[Order Date]])</f>
        <v>11</v>
      </c>
      <c r="D6142" t="s">
        <v>554</v>
      </c>
      <c r="E6142" t="s">
        <v>30</v>
      </c>
      <c r="F6142" t="s">
        <v>11</v>
      </c>
      <c r="G6142" t="s">
        <v>20</v>
      </c>
      <c r="H6142" t="s">
        <v>559</v>
      </c>
      <c r="I6142">
        <v>8.26</v>
      </c>
      <c r="J6142">
        <v>2</v>
      </c>
      <c r="K6142">
        <v>3.88</v>
      </c>
    </row>
    <row r="6143" spans="1:11" ht="16.5" x14ac:dyDescent="0.3">
      <c r="A6143" s="1">
        <v>42688</v>
      </c>
      <c r="B6143" s="5">
        <f>YEAR(Table1[[#This Row],[Order Date]])</f>
        <v>2016</v>
      </c>
      <c r="C6143" s="5">
        <f>MONTH(Table1[[#This Row],[Order Date]])</f>
        <v>11</v>
      </c>
      <c r="D6143" t="s">
        <v>2627</v>
      </c>
      <c r="E6143" t="s">
        <v>27</v>
      </c>
      <c r="F6143" t="s">
        <v>11</v>
      </c>
      <c r="G6143" t="s">
        <v>16</v>
      </c>
      <c r="H6143" t="s">
        <v>1704</v>
      </c>
      <c r="I6143">
        <v>7.38</v>
      </c>
      <c r="J6143">
        <v>2</v>
      </c>
      <c r="K6143">
        <v>3.47</v>
      </c>
    </row>
    <row r="6144" spans="1:11" ht="16.5" x14ac:dyDescent="0.3">
      <c r="A6144" s="1">
        <v>42688</v>
      </c>
      <c r="B6144" s="5">
        <f>YEAR(Table1[[#This Row],[Order Date]])</f>
        <v>2016</v>
      </c>
      <c r="C6144" s="5">
        <f>MONTH(Table1[[#This Row],[Order Date]])</f>
        <v>11</v>
      </c>
      <c r="D6144" t="s">
        <v>2308</v>
      </c>
      <c r="E6144" t="s">
        <v>10</v>
      </c>
      <c r="F6144" t="s">
        <v>11</v>
      </c>
      <c r="G6144" t="s">
        <v>20</v>
      </c>
      <c r="H6144" t="s">
        <v>2329</v>
      </c>
      <c r="I6144">
        <v>2.2999999999999998</v>
      </c>
      <c r="J6144">
        <v>2</v>
      </c>
      <c r="K6144">
        <v>-3.9</v>
      </c>
    </row>
    <row r="6145" spans="1:11" ht="16.5" x14ac:dyDescent="0.3">
      <c r="A6145" s="1">
        <v>42688</v>
      </c>
      <c r="B6145" s="5">
        <f>YEAR(Table1[[#This Row],[Order Date]])</f>
        <v>2016</v>
      </c>
      <c r="C6145" s="5">
        <f>MONTH(Table1[[#This Row],[Order Date]])</f>
        <v>11</v>
      </c>
      <c r="D6145" t="s">
        <v>1084</v>
      </c>
      <c r="E6145" t="s">
        <v>149</v>
      </c>
      <c r="F6145" t="s">
        <v>34</v>
      </c>
      <c r="G6145" t="s">
        <v>35</v>
      </c>
      <c r="H6145" t="s">
        <v>1072</v>
      </c>
      <c r="I6145">
        <v>408.01</v>
      </c>
      <c r="J6145">
        <v>2</v>
      </c>
      <c r="K6145">
        <v>72.53</v>
      </c>
    </row>
    <row r="6146" spans="1:11" ht="16.5" x14ac:dyDescent="0.3">
      <c r="A6146" s="1">
        <v>42688</v>
      </c>
      <c r="B6146" s="5">
        <f>YEAR(Table1[[#This Row],[Order Date]])</f>
        <v>2016</v>
      </c>
      <c r="C6146" s="5">
        <f>MONTH(Table1[[#This Row],[Order Date]])</f>
        <v>11</v>
      </c>
      <c r="D6146" t="s">
        <v>1084</v>
      </c>
      <c r="E6146" t="s">
        <v>149</v>
      </c>
      <c r="F6146" t="s">
        <v>11</v>
      </c>
      <c r="G6146" t="s">
        <v>18</v>
      </c>
      <c r="H6146" t="s">
        <v>2092</v>
      </c>
      <c r="I6146">
        <v>40.44</v>
      </c>
      <c r="J6146">
        <v>3</v>
      </c>
      <c r="K6146">
        <v>10.51</v>
      </c>
    </row>
    <row r="6147" spans="1:11" ht="16.5" x14ac:dyDescent="0.3">
      <c r="A6147" s="1">
        <v>42688</v>
      </c>
      <c r="B6147" s="5">
        <f>YEAR(Table1[[#This Row],[Order Date]])</f>
        <v>2016</v>
      </c>
      <c r="C6147" s="5">
        <f>MONTH(Table1[[#This Row],[Order Date]])</f>
        <v>11</v>
      </c>
      <c r="D6147" t="s">
        <v>2017</v>
      </c>
      <c r="E6147" t="s">
        <v>23</v>
      </c>
      <c r="F6147" t="s">
        <v>34</v>
      </c>
      <c r="G6147" t="s">
        <v>35</v>
      </c>
      <c r="H6147" t="s">
        <v>2182</v>
      </c>
      <c r="I6147">
        <v>380.06</v>
      </c>
      <c r="J6147">
        <v>3</v>
      </c>
      <c r="K6147">
        <v>-21.72</v>
      </c>
    </row>
    <row r="6148" spans="1:11" ht="16.5" x14ac:dyDescent="0.3">
      <c r="A6148" s="1">
        <v>42688</v>
      </c>
      <c r="B6148" s="5">
        <f>YEAR(Table1[[#This Row],[Order Date]])</f>
        <v>2016</v>
      </c>
      <c r="C6148" s="5">
        <f>MONTH(Table1[[#This Row],[Order Date]])</f>
        <v>11</v>
      </c>
      <c r="D6148" t="s">
        <v>2017</v>
      </c>
      <c r="E6148" t="s">
        <v>23</v>
      </c>
      <c r="F6148" t="s">
        <v>39</v>
      </c>
      <c r="G6148" t="s">
        <v>603</v>
      </c>
      <c r="H6148" t="s">
        <v>1081</v>
      </c>
      <c r="I6148">
        <v>1199.98</v>
      </c>
      <c r="J6148">
        <v>4</v>
      </c>
      <c r="K6148">
        <v>180</v>
      </c>
    </row>
    <row r="6149" spans="1:11" ht="16.5" x14ac:dyDescent="0.3">
      <c r="A6149" s="1">
        <v>42688</v>
      </c>
      <c r="B6149" s="5">
        <f>YEAR(Table1[[#This Row],[Order Date]])</f>
        <v>2016</v>
      </c>
      <c r="C6149" s="5">
        <f>MONTH(Table1[[#This Row],[Order Date]])</f>
        <v>11</v>
      </c>
      <c r="D6149" t="s">
        <v>2017</v>
      </c>
      <c r="E6149" t="s">
        <v>23</v>
      </c>
      <c r="F6149" t="s">
        <v>34</v>
      </c>
      <c r="G6149" t="s">
        <v>47</v>
      </c>
      <c r="H6149" t="s">
        <v>381</v>
      </c>
      <c r="I6149">
        <v>48.58</v>
      </c>
      <c r="J6149">
        <v>3</v>
      </c>
      <c r="K6149">
        <v>9.7200000000000006</v>
      </c>
    </row>
    <row r="6150" spans="1:11" ht="16.5" x14ac:dyDescent="0.3">
      <c r="A6150" s="1">
        <v>42688</v>
      </c>
      <c r="B6150" s="5">
        <f>YEAR(Table1[[#This Row],[Order Date]])</f>
        <v>2016</v>
      </c>
      <c r="C6150" s="5">
        <f>MONTH(Table1[[#This Row],[Order Date]])</f>
        <v>11</v>
      </c>
      <c r="D6150" t="s">
        <v>1762</v>
      </c>
      <c r="E6150" t="s">
        <v>27</v>
      </c>
      <c r="F6150" t="s">
        <v>11</v>
      </c>
      <c r="G6150" t="s">
        <v>24</v>
      </c>
      <c r="H6150" t="s">
        <v>317</v>
      </c>
      <c r="I6150">
        <v>9.84</v>
      </c>
      <c r="J6150">
        <v>3</v>
      </c>
      <c r="K6150">
        <v>2.85</v>
      </c>
    </row>
    <row r="6151" spans="1:11" ht="16.5" x14ac:dyDescent="0.3">
      <c r="A6151" s="1">
        <v>42688</v>
      </c>
      <c r="B6151" s="5">
        <f>YEAR(Table1[[#This Row],[Order Date]])</f>
        <v>2016</v>
      </c>
      <c r="C6151" s="5">
        <f>MONTH(Table1[[#This Row],[Order Date]])</f>
        <v>11</v>
      </c>
      <c r="D6151" t="s">
        <v>599</v>
      </c>
      <c r="E6151" t="s">
        <v>59</v>
      </c>
      <c r="F6151" t="s">
        <v>11</v>
      </c>
      <c r="G6151" t="s">
        <v>12</v>
      </c>
      <c r="H6151" t="s">
        <v>1673</v>
      </c>
      <c r="I6151">
        <v>16.45</v>
      </c>
      <c r="J6151">
        <v>5</v>
      </c>
      <c r="K6151">
        <v>7.57</v>
      </c>
    </row>
    <row r="6152" spans="1:11" ht="16.5" x14ac:dyDescent="0.3">
      <c r="A6152" s="1">
        <v>42688</v>
      </c>
      <c r="B6152" s="5">
        <f>YEAR(Table1[[#This Row],[Order Date]])</f>
        <v>2016</v>
      </c>
      <c r="C6152" s="5">
        <f>MONTH(Table1[[#This Row],[Order Date]])</f>
        <v>11</v>
      </c>
      <c r="D6152" t="s">
        <v>599</v>
      </c>
      <c r="E6152" t="s">
        <v>59</v>
      </c>
      <c r="F6152" t="s">
        <v>34</v>
      </c>
      <c r="G6152" t="s">
        <v>47</v>
      </c>
      <c r="H6152" t="s">
        <v>849</v>
      </c>
      <c r="I6152">
        <v>19.920000000000002</v>
      </c>
      <c r="J6152">
        <v>4</v>
      </c>
      <c r="K6152">
        <v>6.57</v>
      </c>
    </row>
    <row r="6153" spans="1:11" ht="16.5" x14ac:dyDescent="0.3">
      <c r="A6153" s="1">
        <v>42688</v>
      </c>
      <c r="B6153" s="5">
        <f>YEAR(Table1[[#This Row],[Order Date]])</f>
        <v>2016</v>
      </c>
      <c r="C6153" s="5">
        <f>MONTH(Table1[[#This Row],[Order Date]])</f>
        <v>11</v>
      </c>
      <c r="D6153" t="s">
        <v>1164</v>
      </c>
      <c r="E6153" t="s">
        <v>531</v>
      </c>
      <c r="F6153" t="s">
        <v>39</v>
      </c>
      <c r="G6153" t="s">
        <v>40</v>
      </c>
      <c r="H6153" t="s">
        <v>1729</v>
      </c>
      <c r="I6153">
        <v>89.97</v>
      </c>
      <c r="J6153">
        <v>3</v>
      </c>
      <c r="K6153">
        <v>25.19</v>
      </c>
    </row>
    <row r="6154" spans="1:11" ht="16.5" x14ac:dyDescent="0.3">
      <c r="A6154" s="1">
        <v>42688</v>
      </c>
      <c r="B6154" s="5">
        <f>YEAR(Table1[[#This Row],[Order Date]])</f>
        <v>2016</v>
      </c>
      <c r="C6154" s="5">
        <f>MONTH(Table1[[#This Row],[Order Date]])</f>
        <v>11</v>
      </c>
      <c r="D6154" t="s">
        <v>9</v>
      </c>
      <c r="E6154" t="s">
        <v>149</v>
      </c>
      <c r="F6154" t="s">
        <v>39</v>
      </c>
      <c r="G6154" t="s">
        <v>40</v>
      </c>
      <c r="H6154" t="s">
        <v>1947</v>
      </c>
      <c r="I6154">
        <v>13.98</v>
      </c>
      <c r="J6154">
        <v>2</v>
      </c>
      <c r="K6154">
        <v>3.91</v>
      </c>
    </row>
    <row r="6155" spans="1:11" ht="16.5" x14ac:dyDescent="0.3">
      <c r="A6155" s="1">
        <v>42688</v>
      </c>
      <c r="B6155" s="5">
        <f>YEAR(Table1[[#This Row],[Order Date]])</f>
        <v>2016</v>
      </c>
      <c r="C6155" s="5">
        <f>MONTH(Table1[[#This Row],[Order Date]])</f>
        <v>11</v>
      </c>
      <c r="D6155" t="s">
        <v>9</v>
      </c>
      <c r="E6155" t="s">
        <v>149</v>
      </c>
      <c r="F6155" t="s">
        <v>11</v>
      </c>
      <c r="G6155" t="s">
        <v>24</v>
      </c>
      <c r="H6155" t="s">
        <v>484</v>
      </c>
      <c r="I6155">
        <v>23.65</v>
      </c>
      <c r="J6155">
        <v>1</v>
      </c>
      <c r="K6155">
        <v>6.15</v>
      </c>
    </row>
    <row r="6156" spans="1:11" ht="16.5" x14ac:dyDescent="0.3">
      <c r="A6156" s="1">
        <v>42689</v>
      </c>
      <c r="B6156" s="5">
        <f>YEAR(Table1[[#This Row],[Order Date]])</f>
        <v>2016</v>
      </c>
      <c r="C6156" s="5">
        <f>MONTH(Table1[[#This Row],[Order Date]])</f>
        <v>11</v>
      </c>
      <c r="D6156" t="s">
        <v>2124</v>
      </c>
      <c r="E6156" t="s">
        <v>27</v>
      </c>
      <c r="F6156" t="s">
        <v>39</v>
      </c>
      <c r="G6156" t="s">
        <v>52</v>
      </c>
      <c r="H6156" t="s">
        <v>1615</v>
      </c>
      <c r="I6156">
        <v>99.39</v>
      </c>
      <c r="J6156">
        <v>3</v>
      </c>
      <c r="K6156">
        <v>40.75</v>
      </c>
    </row>
    <row r="6157" spans="1:11" ht="16.5" x14ac:dyDescent="0.3">
      <c r="A6157" s="1">
        <v>42689</v>
      </c>
      <c r="B6157" s="5">
        <f>YEAR(Table1[[#This Row],[Order Date]])</f>
        <v>2016</v>
      </c>
      <c r="C6157" s="5">
        <f>MONTH(Table1[[#This Row],[Order Date]])</f>
        <v>11</v>
      </c>
      <c r="D6157" t="s">
        <v>1945</v>
      </c>
      <c r="E6157" t="s">
        <v>27</v>
      </c>
      <c r="F6157" t="s">
        <v>11</v>
      </c>
      <c r="G6157" t="s">
        <v>20</v>
      </c>
      <c r="H6157" t="s">
        <v>1606</v>
      </c>
      <c r="I6157">
        <v>1016.79</v>
      </c>
      <c r="J6157">
        <v>1</v>
      </c>
      <c r="K6157">
        <v>381.3</v>
      </c>
    </row>
    <row r="6158" spans="1:11" ht="16.5" x14ac:dyDescent="0.3">
      <c r="A6158" s="1">
        <v>42689</v>
      </c>
      <c r="B6158" s="5">
        <f>YEAR(Table1[[#This Row],[Order Date]])</f>
        <v>2016</v>
      </c>
      <c r="C6158" s="5">
        <f>MONTH(Table1[[#This Row],[Order Date]])</f>
        <v>11</v>
      </c>
      <c r="D6158" t="s">
        <v>1945</v>
      </c>
      <c r="E6158" t="s">
        <v>27</v>
      </c>
      <c r="F6158" t="s">
        <v>11</v>
      </c>
      <c r="G6158" t="s">
        <v>20</v>
      </c>
      <c r="H6158" t="s">
        <v>1377</v>
      </c>
      <c r="I6158">
        <v>38.14</v>
      </c>
      <c r="J6158">
        <v>7</v>
      </c>
      <c r="K6158">
        <v>13.35</v>
      </c>
    </row>
    <row r="6159" spans="1:11" ht="16.5" x14ac:dyDescent="0.3">
      <c r="A6159" s="1">
        <v>42689</v>
      </c>
      <c r="B6159" s="5">
        <f>YEAR(Table1[[#This Row],[Order Date]])</f>
        <v>2016</v>
      </c>
      <c r="C6159" s="5">
        <f>MONTH(Table1[[#This Row],[Order Date]])</f>
        <v>11</v>
      </c>
      <c r="D6159" t="s">
        <v>443</v>
      </c>
      <c r="E6159" t="s">
        <v>27</v>
      </c>
      <c r="F6159" t="s">
        <v>39</v>
      </c>
      <c r="G6159" t="s">
        <v>40</v>
      </c>
      <c r="H6159" t="s">
        <v>1266</v>
      </c>
      <c r="I6159">
        <v>361.38</v>
      </c>
      <c r="J6159">
        <v>2</v>
      </c>
      <c r="K6159">
        <v>27.1</v>
      </c>
    </row>
    <row r="6160" spans="1:11" ht="16.5" x14ac:dyDescent="0.3">
      <c r="A6160" s="1">
        <v>42689</v>
      </c>
      <c r="B6160" s="5">
        <f>YEAR(Table1[[#This Row],[Order Date]])</f>
        <v>2016</v>
      </c>
      <c r="C6160" s="5">
        <f>MONTH(Table1[[#This Row],[Order Date]])</f>
        <v>11</v>
      </c>
      <c r="D6160" t="s">
        <v>1289</v>
      </c>
      <c r="E6160" t="s">
        <v>245</v>
      </c>
      <c r="F6160" t="s">
        <v>34</v>
      </c>
      <c r="G6160" t="s">
        <v>145</v>
      </c>
      <c r="H6160" t="s">
        <v>1553</v>
      </c>
      <c r="I6160">
        <v>630.02</v>
      </c>
      <c r="J6160">
        <v>4</v>
      </c>
      <c r="K6160">
        <v>-199.51</v>
      </c>
    </row>
    <row r="6161" spans="1:11" ht="16.5" x14ac:dyDescent="0.3">
      <c r="A6161" s="1">
        <v>42690</v>
      </c>
      <c r="B6161" s="5">
        <f>YEAR(Table1[[#This Row],[Order Date]])</f>
        <v>2016</v>
      </c>
      <c r="C6161" s="5">
        <f>MONTH(Table1[[#This Row],[Order Date]])</f>
        <v>11</v>
      </c>
      <c r="D6161" t="s">
        <v>465</v>
      </c>
      <c r="E6161" t="s">
        <v>399</v>
      </c>
      <c r="F6161" t="s">
        <v>11</v>
      </c>
      <c r="G6161" t="s">
        <v>63</v>
      </c>
      <c r="H6161" t="s">
        <v>64</v>
      </c>
      <c r="I6161">
        <v>28.4</v>
      </c>
      <c r="J6161">
        <v>5</v>
      </c>
      <c r="K6161">
        <v>13.35</v>
      </c>
    </row>
    <row r="6162" spans="1:11" ht="16.5" x14ac:dyDescent="0.3">
      <c r="A6162" s="1">
        <v>42690</v>
      </c>
      <c r="B6162" s="5">
        <f>YEAR(Table1[[#This Row],[Order Date]])</f>
        <v>2016</v>
      </c>
      <c r="C6162" s="5">
        <f>MONTH(Table1[[#This Row],[Order Date]])</f>
        <v>11</v>
      </c>
      <c r="D6162" t="s">
        <v>125</v>
      </c>
      <c r="E6162" t="s">
        <v>27</v>
      </c>
      <c r="F6162" t="s">
        <v>11</v>
      </c>
      <c r="G6162" t="s">
        <v>20</v>
      </c>
      <c r="H6162" t="s">
        <v>2267</v>
      </c>
      <c r="I6162">
        <v>8.32</v>
      </c>
      <c r="J6162">
        <v>5</v>
      </c>
      <c r="K6162">
        <v>2.81</v>
      </c>
    </row>
    <row r="6163" spans="1:11" ht="16.5" x14ac:dyDescent="0.3">
      <c r="A6163" s="1">
        <v>42691</v>
      </c>
      <c r="B6163" s="5">
        <f>YEAR(Table1[[#This Row],[Order Date]])</f>
        <v>2016</v>
      </c>
      <c r="C6163" s="5">
        <f>MONTH(Table1[[#This Row],[Order Date]])</f>
        <v>11</v>
      </c>
      <c r="D6163" t="s">
        <v>1258</v>
      </c>
      <c r="E6163" t="s">
        <v>399</v>
      </c>
      <c r="F6163" t="s">
        <v>11</v>
      </c>
      <c r="G6163" t="s">
        <v>20</v>
      </c>
      <c r="H6163" t="s">
        <v>451</v>
      </c>
      <c r="I6163">
        <v>10.78</v>
      </c>
      <c r="J6163">
        <v>3</v>
      </c>
      <c r="K6163">
        <v>3.37</v>
      </c>
    </row>
    <row r="6164" spans="1:11" ht="16.5" x14ac:dyDescent="0.3">
      <c r="A6164" s="1">
        <v>42691</v>
      </c>
      <c r="B6164" s="5">
        <f>YEAR(Table1[[#This Row],[Order Date]])</f>
        <v>2016</v>
      </c>
      <c r="C6164" s="5">
        <f>MONTH(Table1[[#This Row],[Order Date]])</f>
        <v>11</v>
      </c>
      <c r="D6164" t="s">
        <v>1574</v>
      </c>
      <c r="E6164" t="s">
        <v>10</v>
      </c>
      <c r="F6164" t="s">
        <v>39</v>
      </c>
      <c r="G6164" t="s">
        <v>40</v>
      </c>
      <c r="H6164" t="s">
        <v>2362</v>
      </c>
      <c r="I6164">
        <v>67.180000000000007</v>
      </c>
      <c r="J6164">
        <v>3</v>
      </c>
      <c r="K6164">
        <v>6.72</v>
      </c>
    </row>
    <row r="6165" spans="1:11" ht="16.5" x14ac:dyDescent="0.3">
      <c r="A6165" s="1">
        <v>42691</v>
      </c>
      <c r="B6165" s="5">
        <f>YEAR(Table1[[#This Row],[Order Date]])</f>
        <v>2016</v>
      </c>
      <c r="C6165" s="5">
        <f>MONTH(Table1[[#This Row],[Order Date]])</f>
        <v>11</v>
      </c>
      <c r="D6165" t="s">
        <v>1574</v>
      </c>
      <c r="E6165" t="s">
        <v>10</v>
      </c>
      <c r="F6165" t="s">
        <v>11</v>
      </c>
      <c r="G6165" t="s">
        <v>12</v>
      </c>
      <c r="H6165" t="s">
        <v>2523</v>
      </c>
      <c r="I6165">
        <v>15.23</v>
      </c>
      <c r="J6165">
        <v>4</v>
      </c>
      <c r="K6165">
        <v>5.52</v>
      </c>
    </row>
    <row r="6166" spans="1:11" ht="16.5" x14ac:dyDescent="0.3">
      <c r="A6166" s="1">
        <v>42691</v>
      </c>
      <c r="B6166" s="5">
        <f>YEAR(Table1[[#This Row],[Order Date]])</f>
        <v>2016</v>
      </c>
      <c r="C6166" s="5">
        <f>MONTH(Table1[[#This Row],[Order Date]])</f>
        <v>11</v>
      </c>
      <c r="D6166" t="s">
        <v>2013</v>
      </c>
      <c r="E6166" t="s">
        <v>27</v>
      </c>
      <c r="F6166" t="s">
        <v>11</v>
      </c>
      <c r="G6166" t="s">
        <v>200</v>
      </c>
      <c r="H6166" t="s">
        <v>2207</v>
      </c>
      <c r="I6166">
        <v>49.5</v>
      </c>
      <c r="J6166">
        <v>5</v>
      </c>
      <c r="K6166">
        <v>13.37</v>
      </c>
    </row>
    <row r="6167" spans="1:11" ht="16.5" x14ac:dyDescent="0.3">
      <c r="A6167" s="1">
        <v>42692</v>
      </c>
      <c r="B6167" s="5">
        <f>YEAR(Table1[[#This Row],[Order Date]])</f>
        <v>2016</v>
      </c>
      <c r="C6167" s="5">
        <f>MONTH(Table1[[#This Row],[Order Date]])</f>
        <v>11</v>
      </c>
      <c r="D6167" t="s">
        <v>951</v>
      </c>
      <c r="E6167" t="s">
        <v>840</v>
      </c>
      <c r="F6167" t="s">
        <v>11</v>
      </c>
      <c r="G6167" t="s">
        <v>18</v>
      </c>
      <c r="H6167" t="s">
        <v>795</v>
      </c>
      <c r="I6167">
        <v>1117.92</v>
      </c>
      <c r="J6167">
        <v>4</v>
      </c>
      <c r="K6167">
        <v>55.9</v>
      </c>
    </row>
    <row r="6168" spans="1:11" ht="16.5" x14ac:dyDescent="0.3">
      <c r="A6168" s="1">
        <v>42692</v>
      </c>
      <c r="B6168" s="5">
        <f>YEAR(Table1[[#This Row],[Order Date]])</f>
        <v>2016</v>
      </c>
      <c r="C6168" s="5">
        <f>MONTH(Table1[[#This Row],[Order Date]])</f>
        <v>11</v>
      </c>
      <c r="D6168" t="s">
        <v>628</v>
      </c>
      <c r="E6168" t="s">
        <v>10</v>
      </c>
      <c r="F6168" t="s">
        <v>11</v>
      </c>
      <c r="G6168" t="s">
        <v>24</v>
      </c>
      <c r="H6168" t="s">
        <v>76</v>
      </c>
      <c r="I6168">
        <v>6.37</v>
      </c>
      <c r="J6168">
        <v>2</v>
      </c>
      <c r="K6168">
        <v>1.03</v>
      </c>
    </row>
    <row r="6169" spans="1:11" ht="16.5" x14ac:dyDescent="0.3">
      <c r="A6169" s="1">
        <v>42692</v>
      </c>
      <c r="B6169" s="5">
        <f>YEAR(Table1[[#This Row],[Order Date]])</f>
        <v>2016</v>
      </c>
      <c r="C6169" s="5">
        <f>MONTH(Table1[[#This Row],[Order Date]])</f>
        <v>11</v>
      </c>
      <c r="D6169" t="s">
        <v>628</v>
      </c>
      <c r="E6169" t="s">
        <v>10</v>
      </c>
      <c r="F6169" t="s">
        <v>11</v>
      </c>
      <c r="G6169" t="s">
        <v>16</v>
      </c>
      <c r="H6169" t="s">
        <v>1500</v>
      </c>
      <c r="I6169">
        <v>48.85</v>
      </c>
      <c r="J6169">
        <v>2</v>
      </c>
      <c r="K6169">
        <v>15.88</v>
      </c>
    </row>
    <row r="6170" spans="1:11" ht="16.5" x14ac:dyDescent="0.3">
      <c r="A6170" s="1">
        <v>42692</v>
      </c>
      <c r="B6170" s="5">
        <f>YEAR(Table1[[#This Row],[Order Date]])</f>
        <v>2016</v>
      </c>
      <c r="C6170" s="5">
        <f>MONTH(Table1[[#This Row],[Order Date]])</f>
        <v>11</v>
      </c>
      <c r="D6170" t="s">
        <v>628</v>
      </c>
      <c r="E6170" t="s">
        <v>10</v>
      </c>
      <c r="F6170" t="s">
        <v>11</v>
      </c>
      <c r="G6170" t="s">
        <v>12</v>
      </c>
      <c r="H6170" t="s">
        <v>936</v>
      </c>
      <c r="I6170">
        <v>19.649999999999999</v>
      </c>
      <c r="J6170">
        <v>2</v>
      </c>
      <c r="K6170">
        <v>6.63</v>
      </c>
    </row>
    <row r="6171" spans="1:11" ht="16.5" x14ac:dyDescent="0.3">
      <c r="A6171" s="1">
        <v>42692</v>
      </c>
      <c r="B6171" s="5">
        <f>YEAR(Table1[[#This Row],[Order Date]])</f>
        <v>2016</v>
      </c>
      <c r="C6171" s="5">
        <f>MONTH(Table1[[#This Row],[Order Date]])</f>
        <v>11</v>
      </c>
      <c r="D6171" t="s">
        <v>628</v>
      </c>
      <c r="E6171" t="s">
        <v>10</v>
      </c>
      <c r="F6171" t="s">
        <v>34</v>
      </c>
      <c r="G6171" t="s">
        <v>35</v>
      </c>
      <c r="H6171" t="s">
        <v>1066</v>
      </c>
      <c r="I6171">
        <v>255.11</v>
      </c>
      <c r="J6171">
        <v>6</v>
      </c>
      <c r="K6171">
        <v>-18.22</v>
      </c>
    </row>
    <row r="6172" spans="1:11" ht="16.5" x14ac:dyDescent="0.3">
      <c r="A6172" s="1">
        <v>42692</v>
      </c>
      <c r="B6172" s="5">
        <f>YEAR(Table1[[#This Row],[Order Date]])</f>
        <v>2016</v>
      </c>
      <c r="C6172" s="5">
        <f>MONTH(Table1[[#This Row],[Order Date]])</f>
        <v>11</v>
      </c>
      <c r="D6172" t="s">
        <v>637</v>
      </c>
      <c r="E6172" t="s">
        <v>78</v>
      </c>
      <c r="F6172" t="s">
        <v>11</v>
      </c>
      <c r="G6172" t="s">
        <v>92</v>
      </c>
      <c r="H6172" t="s">
        <v>1843</v>
      </c>
      <c r="I6172">
        <v>103.97</v>
      </c>
      <c r="J6172">
        <v>6</v>
      </c>
      <c r="K6172">
        <v>16.89</v>
      </c>
    </row>
    <row r="6173" spans="1:11" ht="16.5" x14ac:dyDescent="0.3">
      <c r="A6173" s="1">
        <v>42692</v>
      </c>
      <c r="B6173" s="5">
        <f>YEAR(Table1[[#This Row],[Order Date]])</f>
        <v>2016</v>
      </c>
      <c r="C6173" s="5">
        <f>MONTH(Table1[[#This Row],[Order Date]])</f>
        <v>11</v>
      </c>
      <c r="D6173" t="s">
        <v>1557</v>
      </c>
      <c r="E6173" t="s">
        <v>27</v>
      </c>
      <c r="F6173" t="s">
        <v>39</v>
      </c>
      <c r="G6173" t="s">
        <v>40</v>
      </c>
      <c r="H6173" t="s">
        <v>2035</v>
      </c>
      <c r="I6173">
        <v>61.19</v>
      </c>
      <c r="J6173">
        <v>1</v>
      </c>
      <c r="K6173">
        <v>6.12</v>
      </c>
    </row>
    <row r="6174" spans="1:11" ht="16.5" x14ac:dyDescent="0.3">
      <c r="A6174" s="1">
        <v>42692</v>
      </c>
      <c r="B6174" s="5">
        <f>YEAR(Table1[[#This Row],[Order Date]])</f>
        <v>2016</v>
      </c>
      <c r="C6174" s="5">
        <f>MONTH(Table1[[#This Row],[Order Date]])</f>
        <v>11</v>
      </c>
      <c r="D6174" t="s">
        <v>1557</v>
      </c>
      <c r="E6174" t="s">
        <v>27</v>
      </c>
      <c r="F6174" t="s">
        <v>11</v>
      </c>
      <c r="G6174" t="s">
        <v>92</v>
      </c>
      <c r="H6174" t="s">
        <v>2354</v>
      </c>
      <c r="I6174">
        <v>67.84</v>
      </c>
      <c r="J6174">
        <v>1</v>
      </c>
      <c r="K6174">
        <v>18.32</v>
      </c>
    </row>
    <row r="6175" spans="1:11" ht="16.5" x14ac:dyDescent="0.3">
      <c r="A6175" s="1">
        <v>42692</v>
      </c>
      <c r="B6175" s="5">
        <f>YEAR(Table1[[#This Row],[Order Date]])</f>
        <v>2016</v>
      </c>
      <c r="C6175" s="5">
        <f>MONTH(Table1[[#This Row],[Order Date]])</f>
        <v>11</v>
      </c>
      <c r="D6175" t="s">
        <v>244</v>
      </c>
      <c r="E6175" t="s">
        <v>110</v>
      </c>
      <c r="F6175" t="s">
        <v>34</v>
      </c>
      <c r="G6175" t="s">
        <v>35</v>
      </c>
      <c r="H6175" t="s">
        <v>231</v>
      </c>
      <c r="I6175">
        <v>301.95999999999998</v>
      </c>
      <c r="J6175">
        <v>2</v>
      </c>
      <c r="K6175">
        <v>33.22</v>
      </c>
    </row>
    <row r="6176" spans="1:11" ht="16.5" x14ac:dyDescent="0.3">
      <c r="A6176" s="1">
        <v>42692</v>
      </c>
      <c r="B6176" s="5">
        <f>YEAR(Table1[[#This Row],[Order Date]])</f>
        <v>2016</v>
      </c>
      <c r="C6176" s="5">
        <f>MONTH(Table1[[#This Row],[Order Date]])</f>
        <v>11</v>
      </c>
      <c r="D6176" t="s">
        <v>1242</v>
      </c>
      <c r="E6176" t="s">
        <v>488</v>
      </c>
      <c r="F6176" t="s">
        <v>39</v>
      </c>
      <c r="G6176" t="s">
        <v>52</v>
      </c>
      <c r="H6176" t="s">
        <v>2102</v>
      </c>
      <c r="I6176">
        <v>1319.96</v>
      </c>
      <c r="J6176">
        <v>4</v>
      </c>
      <c r="K6176">
        <v>527.98</v>
      </c>
    </row>
    <row r="6177" spans="1:11" ht="16.5" x14ac:dyDescent="0.3">
      <c r="A6177" s="1">
        <v>42692</v>
      </c>
      <c r="B6177" s="5">
        <f>YEAR(Table1[[#This Row],[Order Date]])</f>
        <v>2016</v>
      </c>
      <c r="C6177" s="5">
        <f>MONTH(Table1[[#This Row],[Order Date]])</f>
        <v>11</v>
      </c>
      <c r="D6177" t="s">
        <v>635</v>
      </c>
      <c r="E6177" t="s">
        <v>27</v>
      </c>
      <c r="F6177" t="s">
        <v>39</v>
      </c>
      <c r="G6177" t="s">
        <v>52</v>
      </c>
      <c r="H6177" t="s">
        <v>1032</v>
      </c>
      <c r="I6177">
        <v>595</v>
      </c>
      <c r="J6177">
        <v>5</v>
      </c>
      <c r="K6177">
        <v>95.2</v>
      </c>
    </row>
    <row r="6178" spans="1:11" ht="16.5" x14ac:dyDescent="0.3">
      <c r="A6178" s="1">
        <v>42692</v>
      </c>
      <c r="B6178" s="5">
        <f>YEAR(Table1[[#This Row],[Order Date]])</f>
        <v>2016</v>
      </c>
      <c r="C6178" s="5">
        <f>MONTH(Table1[[#This Row],[Order Date]])</f>
        <v>11</v>
      </c>
      <c r="D6178" t="s">
        <v>2444</v>
      </c>
      <c r="E6178" t="s">
        <v>27</v>
      </c>
      <c r="F6178" t="s">
        <v>11</v>
      </c>
      <c r="G6178" t="s">
        <v>20</v>
      </c>
      <c r="H6178" t="s">
        <v>2257</v>
      </c>
      <c r="I6178">
        <v>61.12</v>
      </c>
      <c r="J6178">
        <v>5</v>
      </c>
      <c r="K6178">
        <v>22.16</v>
      </c>
    </row>
    <row r="6179" spans="1:11" ht="16.5" x14ac:dyDescent="0.3">
      <c r="A6179" s="1">
        <v>42693</v>
      </c>
      <c r="B6179" s="5">
        <f>YEAR(Table1[[#This Row],[Order Date]])</f>
        <v>2016</v>
      </c>
      <c r="C6179" s="5">
        <f>MONTH(Table1[[#This Row],[Order Date]])</f>
        <v>11</v>
      </c>
      <c r="D6179" t="s">
        <v>2396</v>
      </c>
      <c r="E6179" t="s">
        <v>149</v>
      </c>
      <c r="F6179" t="s">
        <v>11</v>
      </c>
      <c r="G6179" t="s">
        <v>20</v>
      </c>
      <c r="H6179" t="s">
        <v>1859</v>
      </c>
      <c r="I6179">
        <v>14.35</v>
      </c>
      <c r="J6179">
        <v>3</v>
      </c>
      <c r="K6179">
        <v>4.66</v>
      </c>
    </row>
    <row r="6180" spans="1:11" ht="16.5" x14ac:dyDescent="0.3">
      <c r="A6180" s="1">
        <v>42693</v>
      </c>
      <c r="B6180" s="5">
        <f>YEAR(Table1[[#This Row],[Order Date]])</f>
        <v>2016</v>
      </c>
      <c r="C6180" s="5">
        <f>MONTH(Table1[[#This Row],[Order Date]])</f>
        <v>11</v>
      </c>
      <c r="D6180" t="s">
        <v>2396</v>
      </c>
      <c r="E6180" t="s">
        <v>149</v>
      </c>
      <c r="F6180" t="s">
        <v>11</v>
      </c>
      <c r="G6180" t="s">
        <v>18</v>
      </c>
      <c r="H6180" t="s">
        <v>192</v>
      </c>
      <c r="I6180">
        <v>64.959999999999994</v>
      </c>
      <c r="J6180">
        <v>2</v>
      </c>
      <c r="K6180">
        <v>2.6</v>
      </c>
    </row>
    <row r="6181" spans="1:11" ht="16.5" x14ac:dyDescent="0.3">
      <c r="A6181" s="1">
        <v>42693</v>
      </c>
      <c r="B6181" s="5">
        <f>YEAR(Table1[[#This Row],[Order Date]])</f>
        <v>2016</v>
      </c>
      <c r="C6181" s="5">
        <f>MONTH(Table1[[#This Row],[Order Date]])</f>
        <v>11</v>
      </c>
      <c r="D6181" t="s">
        <v>2396</v>
      </c>
      <c r="E6181" t="s">
        <v>149</v>
      </c>
      <c r="F6181" t="s">
        <v>11</v>
      </c>
      <c r="G6181" t="s">
        <v>18</v>
      </c>
      <c r="H6181" t="s">
        <v>1847</v>
      </c>
      <c r="I6181">
        <v>68.599999999999994</v>
      </c>
      <c r="J6181">
        <v>4</v>
      </c>
      <c r="K6181">
        <v>18.52</v>
      </c>
    </row>
    <row r="6182" spans="1:11" ht="16.5" x14ac:dyDescent="0.3">
      <c r="A6182" s="1">
        <v>42693</v>
      </c>
      <c r="B6182" s="5">
        <f>YEAR(Table1[[#This Row],[Order Date]])</f>
        <v>2016</v>
      </c>
      <c r="C6182" s="5">
        <f>MONTH(Table1[[#This Row],[Order Date]])</f>
        <v>11</v>
      </c>
      <c r="D6182" t="s">
        <v>900</v>
      </c>
      <c r="E6182" t="s">
        <v>10</v>
      </c>
      <c r="F6182" t="s">
        <v>11</v>
      </c>
      <c r="G6182" t="s">
        <v>18</v>
      </c>
      <c r="H6182" t="s">
        <v>1439</v>
      </c>
      <c r="I6182">
        <v>100.7</v>
      </c>
      <c r="J6182">
        <v>6</v>
      </c>
      <c r="K6182">
        <v>-16.36</v>
      </c>
    </row>
    <row r="6183" spans="1:11" ht="16.5" x14ac:dyDescent="0.3">
      <c r="A6183" s="1">
        <v>42693</v>
      </c>
      <c r="B6183" s="5">
        <f>YEAR(Table1[[#This Row],[Order Date]])</f>
        <v>2016</v>
      </c>
      <c r="C6183" s="5">
        <f>MONTH(Table1[[#This Row],[Order Date]])</f>
        <v>11</v>
      </c>
      <c r="D6183" t="s">
        <v>900</v>
      </c>
      <c r="E6183" t="s">
        <v>10</v>
      </c>
      <c r="F6183" t="s">
        <v>34</v>
      </c>
      <c r="G6183" t="s">
        <v>47</v>
      </c>
      <c r="H6183" t="s">
        <v>2493</v>
      </c>
      <c r="I6183">
        <v>2.33</v>
      </c>
      <c r="J6183">
        <v>2</v>
      </c>
      <c r="K6183">
        <v>-0.76</v>
      </c>
    </row>
    <row r="6184" spans="1:11" ht="16.5" x14ac:dyDescent="0.3">
      <c r="A6184" s="1">
        <v>42693</v>
      </c>
      <c r="B6184" s="5">
        <f>YEAR(Table1[[#This Row],[Order Date]])</f>
        <v>2016</v>
      </c>
      <c r="C6184" s="5">
        <f>MONTH(Table1[[#This Row],[Order Date]])</f>
        <v>11</v>
      </c>
      <c r="D6184" t="s">
        <v>900</v>
      </c>
      <c r="E6184" t="s">
        <v>10</v>
      </c>
      <c r="F6184" t="s">
        <v>11</v>
      </c>
      <c r="G6184" t="s">
        <v>20</v>
      </c>
      <c r="H6184" t="s">
        <v>96</v>
      </c>
      <c r="I6184">
        <v>10.78</v>
      </c>
      <c r="J6184">
        <v>5</v>
      </c>
      <c r="K6184">
        <v>-17.25</v>
      </c>
    </row>
    <row r="6185" spans="1:11" ht="16.5" x14ac:dyDescent="0.3">
      <c r="A6185" s="1">
        <v>42693</v>
      </c>
      <c r="B6185" s="5">
        <f>YEAR(Table1[[#This Row],[Order Date]])</f>
        <v>2016</v>
      </c>
      <c r="C6185" s="5">
        <f>MONTH(Table1[[#This Row],[Order Date]])</f>
        <v>11</v>
      </c>
      <c r="D6185" t="s">
        <v>900</v>
      </c>
      <c r="E6185" t="s">
        <v>10</v>
      </c>
      <c r="F6185" t="s">
        <v>11</v>
      </c>
      <c r="G6185" t="s">
        <v>43</v>
      </c>
      <c r="H6185" t="s">
        <v>160</v>
      </c>
      <c r="I6185">
        <v>58.37</v>
      </c>
      <c r="J6185">
        <v>12</v>
      </c>
      <c r="K6185">
        <v>21.89</v>
      </c>
    </row>
    <row r="6186" spans="1:11" ht="16.5" x14ac:dyDescent="0.3">
      <c r="A6186" s="1">
        <v>42693</v>
      </c>
      <c r="B6186" s="5">
        <f>YEAR(Table1[[#This Row],[Order Date]])</f>
        <v>2016</v>
      </c>
      <c r="C6186" s="5">
        <f>MONTH(Table1[[#This Row],[Order Date]])</f>
        <v>11</v>
      </c>
      <c r="D6186" t="s">
        <v>900</v>
      </c>
      <c r="E6186" t="s">
        <v>10</v>
      </c>
      <c r="F6186" t="s">
        <v>11</v>
      </c>
      <c r="G6186" t="s">
        <v>63</v>
      </c>
      <c r="H6186" t="s">
        <v>2409</v>
      </c>
      <c r="I6186">
        <v>40.97</v>
      </c>
      <c r="J6186">
        <v>3</v>
      </c>
      <c r="K6186">
        <v>13.83</v>
      </c>
    </row>
    <row r="6187" spans="1:11" ht="16.5" x14ac:dyDescent="0.3">
      <c r="A6187" s="1">
        <v>42693</v>
      </c>
      <c r="B6187" s="5">
        <f>YEAR(Table1[[#This Row],[Order Date]])</f>
        <v>2016</v>
      </c>
      <c r="C6187" s="5">
        <f>MONTH(Table1[[#This Row],[Order Date]])</f>
        <v>11</v>
      </c>
      <c r="D6187" t="s">
        <v>900</v>
      </c>
      <c r="E6187" t="s">
        <v>10</v>
      </c>
      <c r="F6187" t="s">
        <v>39</v>
      </c>
      <c r="G6187" t="s">
        <v>40</v>
      </c>
      <c r="H6187" t="s">
        <v>1215</v>
      </c>
      <c r="I6187">
        <v>71.959999999999994</v>
      </c>
      <c r="J6187">
        <v>5</v>
      </c>
      <c r="K6187">
        <v>25.19</v>
      </c>
    </row>
    <row r="6188" spans="1:11" ht="16.5" x14ac:dyDescent="0.3">
      <c r="A6188" s="1">
        <v>42693</v>
      </c>
      <c r="B6188" s="5">
        <f>YEAR(Table1[[#This Row],[Order Date]])</f>
        <v>2016</v>
      </c>
      <c r="C6188" s="5">
        <f>MONTH(Table1[[#This Row],[Order Date]])</f>
        <v>11</v>
      </c>
      <c r="D6188" t="s">
        <v>900</v>
      </c>
      <c r="E6188" t="s">
        <v>10</v>
      </c>
      <c r="F6188" t="s">
        <v>11</v>
      </c>
      <c r="G6188" t="s">
        <v>12</v>
      </c>
      <c r="H6188" t="s">
        <v>2605</v>
      </c>
      <c r="I6188">
        <v>10.37</v>
      </c>
      <c r="J6188">
        <v>2</v>
      </c>
      <c r="K6188">
        <v>3.63</v>
      </c>
    </row>
    <row r="6189" spans="1:11" ht="16.5" x14ac:dyDescent="0.3">
      <c r="A6189" s="1">
        <v>42693</v>
      </c>
      <c r="B6189" s="5">
        <f>YEAR(Table1[[#This Row],[Order Date]])</f>
        <v>2016</v>
      </c>
      <c r="C6189" s="5">
        <f>MONTH(Table1[[#This Row],[Order Date]])</f>
        <v>11</v>
      </c>
      <c r="D6189" t="s">
        <v>900</v>
      </c>
      <c r="E6189" t="s">
        <v>10</v>
      </c>
      <c r="F6189" t="s">
        <v>11</v>
      </c>
      <c r="G6189" t="s">
        <v>20</v>
      </c>
      <c r="H6189" t="s">
        <v>929</v>
      </c>
      <c r="I6189">
        <v>1.19</v>
      </c>
      <c r="J6189">
        <v>2</v>
      </c>
      <c r="K6189">
        <v>-2.0299999999999998</v>
      </c>
    </row>
    <row r="6190" spans="1:11" ht="16.5" x14ac:dyDescent="0.3">
      <c r="A6190" s="1">
        <v>42693</v>
      </c>
      <c r="B6190" s="5">
        <f>YEAR(Table1[[#This Row],[Order Date]])</f>
        <v>2016</v>
      </c>
      <c r="C6190" s="5">
        <f>MONTH(Table1[[#This Row],[Order Date]])</f>
        <v>11</v>
      </c>
      <c r="D6190" t="s">
        <v>268</v>
      </c>
      <c r="E6190" t="s">
        <v>149</v>
      </c>
      <c r="F6190" t="s">
        <v>11</v>
      </c>
      <c r="G6190" t="s">
        <v>24</v>
      </c>
      <c r="H6190" t="s">
        <v>1182</v>
      </c>
      <c r="I6190">
        <v>17.28</v>
      </c>
      <c r="J6190">
        <v>6</v>
      </c>
      <c r="K6190">
        <v>5.01</v>
      </c>
    </row>
    <row r="6191" spans="1:11" ht="16.5" x14ac:dyDescent="0.3">
      <c r="A6191" s="1">
        <v>42693</v>
      </c>
      <c r="B6191" s="5">
        <f>YEAR(Table1[[#This Row],[Order Date]])</f>
        <v>2016</v>
      </c>
      <c r="C6191" s="5">
        <f>MONTH(Table1[[#This Row],[Order Date]])</f>
        <v>11</v>
      </c>
      <c r="D6191" t="s">
        <v>268</v>
      </c>
      <c r="E6191" t="s">
        <v>149</v>
      </c>
      <c r="F6191" t="s">
        <v>11</v>
      </c>
      <c r="G6191" t="s">
        <v>20</v>
      </c>
      <c r="H6191" t="s">
        <v>222</v>
      </c>
      <c r="I6191">
        <v>17.71</v>
      </c>
      <c r="J6191">
        <v>3</v>
      </c>
      <c r="K6191">
        <v>6.42</v>
      </c>
    </row>
    <row r="6192" spans="1:11" ht="16.5" x14ac:dyDescent="0.3">
      <c r="A6192" s="1">
        <v>42693</v>
      </c>
      <c r="B6192" s="5">
        <f>YEAR(Table1[[#This Row],[Order Date]])</f>
        <v>2016</v>
      </c>
      <c r="C6192" s="5">
        <f>MONTH(Table1[[#This Row],[Order Date]])</f>
        <v>11</v>
      </c>
      <c r="D6192" t="s">
        <v>2190</v>
      </c>
      <c r="E6192" t="s">
        <v>129</v>
      </c>
      <c r="F6192" t="s">
        <v>11</v>
      </c>
      <c r="G6192" t="s">
        <v>92</v>
      </c>
      <c r="H6192" t="s">
        <v>1983</v>
      </c>
      <c r="I6192">
        <v>54.96</v>
      </c>
      <c r="J6192">
        <v>3</v>
      </c>
      <c r="K6192">
        <v>15.94</v>
      </c>
    </row>
    <row r="6193" spans="1:11" ht="16.5" x14ac:dyDescent="0.3">
      <c r="A6193" s="1">
        <v>42693</v>
      </c>
      <c r="B6193" s="5">
        <f>YEAR(Table1[[#This Row],[Order Date]])</f>
        <v>2016</v>
      </c>
      <c r="C6193" s="5">
        <f>MONTH(Table1[[#This Row],[Order Date]])</f>
        <v>11</v>
      </c>
      <c r="D6193" t="s">
        <v>760</v>
      </c>
      <c r="E6193" t="s">
        <v>245</v>
      </c>
      <c r="F6193" t="s">
        <v>11</v>
      </c>
      <c r="G6193" t="s">
        <v>24</v>
      </c>
      <c r="H6193" t="s">
        <v>808</v>
      </c>
      <c r="I6193">
        <v>18.48</v>
      </c>
      <c r="J6193">
        <v>2</v>
      </c>
      <c r="K6193">
        <v>6.01</v>
      </c>
    </row>
    <row r="6194" spans="1:11" ht="16.5" x14ac:dyDescent="0.3">
      <c r="A6194" s="1">
        <v>42693</v>
      </c>
      <c r="B6194" s="5">
        <f>YEAR(Table1[[#This Row],[Order Date]])</f>
        <v>2016</v>
      </c>
      <c r="C6194" s="5">
        <f>MONTH(Table1[[#This Row],[Order Date]])</f>
        <v>11</v>
      </c>
      <c r="D6194" t="s">
        <v>69</v>
      </c>
      <c r="E6194" t="s">
        <v>149</v>
      </c>
      <c r="F6194" t="s">
        <v>11</v>
      </c>
      <c r="G6194" t="s">
        <v>92</v>
      </c>
      <c r="H6194" t="s">
        <v>1979</v>
      </c>
      <c r="I6194">
        <v>8.74</v>
      </c>
      <c r="J6194">
        <v>2</v>
      </c>
      <c r="K6194">
        <v>2.27</v>
      </c>
    </row>
    <row r="6195" spans="1:11" ht="16.5" x14ac:dyDescent="0.3">
      <c r="A6195" s="1">
        <v>42693</v>
      </c>
      <c r="B6195" s="5">
        <f>YEAR(Table1[[#This Row],[Order Date]])</f>
        <v>2016</v>
      </c>
      <c r="C6195" s="5">
        <f>MONTH(Table1[[#This Row],[Order Date]])</f>
        <v>11</v>
      </c>
      <c r="D6195" t="s">
        <v>69</v>
      </c>
      <c r="E6195" t="s">
        <v>149</v>
      </c>
      <c r="F6195" t="s">
        <v>11</v>
      </c>
      <c r="G6195" t="s">
        <v>12</v>
      </c>
      <c r="H6195" t="s">
        <v>1582</v>
      </c>
      <c r="I6195">
        <v>44.75</v>
      </c>
      <c r="J6195">
        <v>5</v>
      </c>
      <c r="K6195">
        <v>20.59</v>
      </c>
    </row>
    <row r="6196" spans="1:11" ht="16.5" x14ac:dyDescent="0.3">
      <c r="A6196" s="1">
        <v>42693</v>
      </c>
      <c r="B6196" s="5">
        <f>YEAR(Table1[[#This Row],[Order Date]])</f>
        <v>2016</v>
      </c>
      <c r="C6196" s="5">
        <f>MONTH(Table1[[#This Row],[Order Date]])</f>
        <v>11</v>
      </c>
      <c r="D6196" t="s">
        <v>1167</v>
      </c>
      <c r="E6196" t="s">
        <v>164</v>
      </c>
      <c r="F6196" t="s">
        <v>34</v>
      </c>
      <c r="G6196" t="s">
        <v>47</v>
      </c>
      <c r="H6196" t="s">
        <v>1512</v>
      </c>
      <c r="I6196">
        <v>31.96</v>
      </c>
      <c r="J6196">
        <v>2</v>
      </c>
      <c r="K6196">
        <v>1.6</v>
      </c>
    </row>
    <row r="6197" spans="1:11" ht="16.5" x14ac:dyDescent="0.3">
      <c r="A6197" s="1">
        <v>42694</v>
      </c>
      <c r="B6197" s="5">
        <f>YEAR(Table1[[#This Row],[Order Date]])</f>
        <v>2016</v>
      </c>
      <c r="C6197" s="5">
        <f>MONTH(Table1[[#This Row],[Order Date]])</f>
        <v>11</v>
      </c>
      <c r="D6197" t="s">
        <v>1926</v>
      </c>
      <c r="E6197" t="s">
        <v>840</v>
      </c>
      <c r="F6197" t="s">
        <v>11</v>
      </c>
      <c r="G6197" t="s">
        <v>16</v>
      </c>
      <c r="H6197" t="s">
        <v>1434</v>
      </c>
      <c r="I6197">
        <v>14.62</v>
      </c>
      <c r="J6197">
        <v>2</v>
      </c>
      <c r="K6197">
        <v>6.87</v>
      </c>
    </row>
    <row r="6198" spans="1:11" ht="16.5" x14ac:dyDescent="0.3">
      <c r="A6198" s="1">
        <v>42694</v>
      </c>
      <c r="B6198" s="5">
        <f>YEAR(Table1[[#This Row],[Order Date]])</f>
        <v>2016</v>
      </c>
      <c r="C6198" s="5">
        <f>MONTH(Table1[[#This Row],[Order Date]])</f>
        <v>11</v>
      </c>
      <c r="D6198" t="s">
        <v>1926</v>
      </c>
      <c r="E6198" t="s">
        <v>840</v>
      </c>
      <c r="F6198" t="s">
        <v>39</v>
      </c>
      <c r="G6198" t="s">
        <v>40</v>
      </c>
      <c r="H6198" t="s">
        <v>2628</v>
      </c>
      <c r="I6198">
        <v>944.93</v>
      </c>
      <c r="J6198">
        <v>7</v>
      </c>
      <c r="K6198">
        <v>236.23</v>
      </c>
    </row>
    <row r="6199" spans="1:11" ht="16.5" x14ac:dyDescent="0.3">
      <c r="A6199" s="1">
        <v>42694</v>
      </c>
      <c r="B6199" s="5">
        <f>YEAR(Table1[[#This Row],[Order Date]])</f>
        <v>2016</v>
      </c>
      <c r="C6199" s="5">
        <f>MONTH(Table1[[#This Row],[Order Date]])</f>
        <v>11</v>
      </c>
      <c r="D6199" t="s">
        <v>1046</v>
      </c>
      <c r="E6199" t="s">
        <v>78</v>
      </c>
      <c r="F6199" t="s">
        <v>11</v>
      </c>
      <c r="G6199" t="s">
        <v>43</v>
      </c>
      <c r="H6199" t="s">
        <v>2587</v>
      </c>
      <c r="I6199">
        <v>19.100000000000001</v>
      </c>
      <c r="J6199">
        <v>7</v>
      </c>
      <c r="K6199">
        <v>6.68</v>
      </c>
    </row>
    <row r="6200" spans="1:11" ht="16.5" x14ac:dyDescent="0.3">
      <c r="A6200" s="1">
        <v>42694</v>
      </c>
      <c r="B6200" s="5">
        <f>YEAR(Table1[[#This Row],[Order Date]])</f>
        <v>2016</v>
      </c>
      <c r="C6200" s="5">
        <f>MONTH(Table1[[#This Row],[Order Date]])</f>
        <v>11</v>
      </c>
      <c r="D6200" t="s">
        <v>1046</v>
      </c>
      <c r="E6200" t="s">
        <v>78</v>
      </c>
      <c r="F6200" t="s">
        <v>11</v>
      </c>
      <c r="G6200" t="s">
        <v>16</v>
      </c>
      <c r="H6200" t="s">
        <v>1432</v>
      </c>
      <c r="I6200">
        <v>18.5</v>
      </c>
      <c r="J6200">
        <v>8</v>
      </c>
      <c r="K6200">
        <v>6.24</v>
      </c>
    </row>
    <row r="6201" spans="1:11" ht="16.5" x14ac:dyDescent="0.3">
      <c r="A6201" s="1">
        <v>42694</v>
      </c>
      <c r="B6201" s="5">
        <f>YEAR(Table1[[#This Row],[Order Date]])</f>
        <v>2016</v>
      </c>
      <c r="C6201" s="5">
        <f>MONTH(Table1[[#This Row],[Order Date]])</f>
        <v>11</v>
      </c>
      <c r="D6201" t="s">
        <v>1046</v>
      </c>
      <c r="E6201" t="s">
        <v>78</v>
      </c>
      <c r="F6201" t="s">
        <v>39</v>
      </c>
      <c r="G6201" t="s">
        <v>52</v>
      </c>
      <c r="H6201" t="s">
        <v>261</v>
      </c>
      <c r="I6201">
        <v>255.98</v>
      </c>
      <c r="J6201">
        <v>2</v>
      </c>
      <c r="K6201">
        <v>54.4</v>
      </c>
    </row>
    <row r="6202" spans="1:11" ht="16.5" x14ac:dyDescent="0.3">
      <c r="A6202" s="1">
        <v>42694</v>
      </c>
      <c r="B6202" s="5">
        <f>YEAR(Table1[[#This Row],[Order Date]])</f>
        <v>2016</v>
      </c>
      <c r="C6202" s="5">
        <f>MONTH(Table1[[#This Row],[Order Date]])</f>
        <v>11</v>
      </c>
      <c r="D6202" t="s">
        <v>1046</v>
      </c>
      <c r="E6202" t="s">
        <v>78</v>
      </c>
      <c r="F6202" t="s">
        <v>34</v>
      </c>
      <c r="G6202" t="s">
        <v>74</v>
      </c>
      <c r="H6202" t="s">
        <v>2161</v>
      </c>
      <c r="I6202">
        <v>86.97</v>
      </c>
      <c r="J6202">
        <v>3</v>
      </c>
      <c r="K6202">
        <v>-48.7</v>
      </c>
    </row>
    <row r="6203" spans="1:11" ht="16.5" x14ac:dyDescent="0.3">
      <c r="A6203" s="1">
        <v>42694</v>
      </c>
      <c r="B6203" s="5">
        <f>YEAR(Table1[[#This Row],[Order Date]])</f>
        <v>2016</v>
      </c>
      <c r="C6203" s="5">
        <f>MONTH(Table1[[#This Row],[Order Date]])</f>
        <v>11</v>
      </c>
      <c r="D6203" t="s">
        <v>547</v>
      </c>
      <c r="E6203" t="s">
        <v>78</v>
      </c>
      <c r="F6203" t="s">
        <v>11</v>
      </c>
      <c r="G6203" t="s">
        <v>12</v>
      </c>
      <c r="H6203" t="s">
        <v>45</v>
      </c>
      <c r="I6203">
        <v>15.7</v>
      </c>
      <c r="J6203">
        <v>3</v>
      </c>
      <c r="K6203">
        <v>5.0999999999999996</v>
      </c>
    </row>
    <row r="6204" spans="1:11" ht="16.5" x14ac:dyDescent="0.3">
      <c r="A6204" s="1">
        <v>42694</v>
      </c>
      <c r="B6204" s="5">
        <f>YEAR(Table1[[#This Row],[Order Date]])</f>
        <v>2016</v>
      </c>
      <c r="C6204" s="5">
        <f>MONTH(Table1[[#This Row],[Order Date]])</f>
        <v>11</v>
      </c>
      <c r="D6204" t="s">
        <v>547</v>
      </c>
      <c r="E6204" t="s">
        <v>78</v>
      </c>
      <c r="F6204" t="s">
        <v>11</v>
      </c>
      <c r="G6204" t="s">
        <v>20</v>
      </c>
      <c r="H6204" t="s">
        <v>1380</v>
      </c>
      <c r="I6204">
        <v>2.63</v>
      </c>
      <c r="J6204">
        <v>2</v>
      </c>
      <c r="K6204">
        <v>-1.93</v>
      </c>
    </row>
    <row r="6205" spans="1:11" ht="16.5" x14ac:dyDescent="0.3">
      <c r="A6205" s="1">
        <v>42694</v>
      </c>
      <c r="B6205" s="5">
        <f>YEAR(Table1[[#This Row],[Order Date]])</f>
        <v>2016</v>
      </c>
      <c r="C6205" s="5">
        <f>MONTH(Table1[[#This Row],[Order Date]])</f>
        <v>11</v>
      </c>
      <c r="D6205" t="s">
        <v>547</v>
      </c>
      <c r="E6205" t="s">
        <v>78</v>
      </c>
      <c r="F6205" t="s">
        <v>11</v>
      </c>
      <c r="G6205" t="s">
        <v>20</v>
      </c>
      <c r="H6205" t="s">
        <v>1228</v>
      </c>
      <c r="I6205">
        <v>14.43</v>
      </c>
      <c r="J6205">
        <v>3</v>
      </c>
      <c r="K6205">
        <v>-10.58</v>
      </c>
    </row>
    <row r="6206" spans="1:11" ht="16.5" x14ac:dyDescent="0.3">
      <c r="A6206" s="1">
        <v>42694</v>
      </c>
      <c r="B6206" s="5">
        <f>YEAR(Table1[[#This Row],[Order Date]])</f>
        <v>2016</v>
      </c>
      <c r="C6206" s="5">
        <f>MONTH(Table1[[#This Row],[Order Date]])</f>
        <v>11</v>
      </c>
      <c r="D6206" t="s">
        <v>90</v>
      </c>
      <c r="E6206" t="s">
        <v>10</v>
      </c>
      <c r="F6206" t="s">
        <v>34</v>
      </c>
      <c r="G6206" t="s">
        <v>35</v>
      </c>
      <c r="H6206" t="s">
        <v>1480</v>
      </c>
      <c r="I6206">
        <v>318.43</v>
      </c>
      <c r="J6206">
        <v>5</v>
      </c>
      <c r="K6206">
        <v>-77.33</v>
      </c>
    </row>
    <row r="6207" spans="1:11" ht="16.5" x14ac:dyDescent="0.3">
      <c r="A6207" s="1">
        <v>42694</v>
      </c>
      <c r="B6207" s="5">
        <f>YEAR(Table1[[#This Row],[Order Date]])</f>
        <v>2016</v>
      </c>
      <c r="C6207" s="5">
        <f>MONTH(Table1[[#This Row],[Order Date]])</f>
        <v>11</v>
      </c>
      <c r="D6207" t="s">
        <v>90</v>
      </c>
      <c r="E6207" t="s">
        <v>10</v>
      </c>
      <c r="F6207" t="s">
        <v>39</v>
      </c>
      <c r="G6207" t="s">
        <v>40</v>
      </c>
      <c r="H6207" t="s">
        <v>1764</v>
      </c>
      <c r="I6207">
        <v>122.92</v>
      </c>
      <c r="J6207">
        <v>7</v>
      </c>
      <c r="K6207">
        <v>46.1</v>
      </c>
    </row>
    <row r="6208" spans="1:11" ht="16.5" x14ac:dyDescent="0.3">
      <c r="A6208" s="1">
        <v>42694</v>
      </c>
      <c r="B6208" s="5">
        <f>YEAR(Table1[[#This Row],[Order Date]])</f>
        <v>2016</v>
      </c>
      <c r="C6208" s="5">
        <f>MONTH(Table1[[#This Row],[Order Date]])</f>
        <v>11</v>
      </c>
      <c r="D6208" t="s">
        <v>90</v>
      </c>
      <c r="E6208" t="s">
        <v>10</v>
      </c>
      <c r="F6208" t="s">
        <v>34</v>
      </c>
      <c r="G6208" t="s">
        <v>47</v>
      </c>
      <c r="H6208" t="s">
        <v>281</v>
      </c>
      <c r="I6208">
        <v>7.07</v>
      </c>
      <c r="J6208">
        <v>3</v>
      </c>
      <c r="K6208">
        <v>-2.83</v>
      </c>
    </row>
    <row r="6209" spans="1:11" ht="16.5" x14ac:dyDescent="0.3">
      <c r="A6209" s="1">
        <v>42694</v>
      </c>
      <c r="B6209" s="5">
        <f>YEAR(Table1[[#This Row],[Order Date]])</f>
        <v>2016</v>
      </c>
      <c r="C6209" s="5">
        <f>MONTH(Table1[[#This Row],[Order Date]])</f>
        <v>11</v>
      </c>
      <c r="D6209" t="s">
        <v>959</v>
      </c>
      <c r="E6209" t="s">
        <v>129</v>
      </c>
      <c r="F6209" t="s">
        <v>11</v>
      </c>
      <c r="G6209" t="s">
        <v>12</v>
      </c>
      <c r="H6209" t="s">
        <v>739</v>
      </c>
      <c r="I6209">
        <v>9.08</v>
      </c>
      <c r="J6209">
        <v>2</v>
      </c>
      <c r="K6209">
        <v>4.09</v>
      </c>
    </row>
    <row r="6210" spans="1:11" ht="16.5" x14ac:dyDescent="0.3">
      <c r="A6210" s="1">
        <v>42694</v>
      </c>
      <c r="B6210" s="5">
        <f>YEAR(Table1[[#This Row],[Order Date]])</f>
        <v>2016</v>
      </c>
      <c r="C6210" s="5">
        <f>MONTH(Table1[[#This Row],[Order Date]])</f>
        <v>11</v>
      </c>
      <c r="D6210" t="s">
        <v>959</v>
      </c>
      <c r="E6210" t="s">
        <v>129</v>
      </c>
      <c r="F6210" t="s">
        <v>11</v>
      </c>
      <c r="G6210" t="s">
        <v>12</v>
      </c>
      <c r="H6210" t="s">
        <v>979</v>
      </c>
      <c r="I6210">
        <v>314.55</v>
      </c>
      <c r="J6210">
        <v>3</v>
      </c>
      <c r="K6210">
        <v>150.97999999999999</v>
      </c>
    </row>
    <row r="6211" spans="1:11" ht="16.5" x14ac:dyDescent="0.3">
      <c r="A6211" s="1">
        <v>42694</v>
      </c>
      <c r="B6211" s="5">
        <f>YEAR(Table1[[#This Row],[Order Date]])</f>
        <v>2016</v>
      </c>
      <c r="C6211" s="5">
        <f>MONTH(Table1[[#This Row],[Order Date]])</f>
        <v>11</v>
      </c>
      <c r="D6211" t="s">
        <v>959</v>
      </c>
      <c r="E6211" t="s">
        <v>129</v>
      </c>
      <c r="F6211" t="s">
        <v>11</v>
      </c>
      <c r="G6211" t="s">
        <v>20</v>
      </c>
      <c r="H6211" t="s">
        <v>150</v>
      </c>
      <c r="I6211">
        <v>4.91</v>
      </c>
      <c r="J6211">
        <v>1</v>
      </c>
      <c r="K6211">
        <v>2.31</v>
      </c>
    </row>
    <row r="6212" spans="1:11" ht="16.5" x14ac:dyDescent="0.3">
      <c r="A6212" s="1">
        <v>42694</v>
      </c>
      <c r="B6212" s="5">
        <f>YEAR(Table1[[#This Row],[Order Date]])</f>
        <v>2016</v>
      </c>
      <c r="C6212" s="5">
        <f>MONTH(Table1[[#This Row],[Order Date]])</f>
        <v>11</v>
      </c>
      <c r="D6212" t="s">
        <v>83</v>
      </c>
      <c r="E6212" t="s">
        <v>10</v>
      </c>
      <c r="F6212" t="s">
        <v>39</v>
      </c>
      <c r="G6212" t="s">
        <v>40</v>
      </c>
      <c r="H6212" t="s">
        <v>42</v>
      </c>
      <c r="I6212">
        <v>151.19</v>
      </c>
      <c r="J6212">
        <v>1</v>
      </c>
      <c r="K6212">
        <v>13.23</v>
      </c>
    </row>
    <row r="6213" spans="1:11" ht="16.5" x14ac:dyDescent="0.3">
      <c r="A6213" s="1">
        <v>42694</v>
      </c>
      <c r="B6213" s="5">
        <f>YEAR(Table1[[#This Row],[Order Date]])</f>
        <v>2016</v>
      </c>
      <c r="C6213" s="5">
        <f>MONTH(Table1[[#This Row],[Order Date]])</f>
        <v>11</v>
      </c>
      <c r="D6213" t="s">
        <v>346</v>
      </c>
      <c r="E6213" t="s">
        <v>27</v>
      </c>
      <c r="F6213" t="s">
        <v>11</v>
      </c>
      <c r="G6213" t="s">
        <v>92</v>
      </c>
      <c r="H6213" t="s">
        <v>1050</v>
      </c>
      <c r="I6213">
        <v>39</v>
      </c>
      <c r="J6213">
        <v>12</v>
      </c>
      <c r="K6213">
        <v>11.31</v>
      </c>
    </row>
    <row r="6214" spans="1:11" ht="16.5" x14ac:dyDescent="0.3">
      <c r="A6214" s="1">
        <v>42694</v>
      </c>
      <c r="B6214" s="5">
        <f>YEAR(Table1[[#This Row],[Order Date]])</f>
        <v>2016</v>
      </c>
      <c r="C6214" s="5">
        <f>MONTH(Table1[[#This Row],[Order Date]])</f>
        <v>11</v>
      </c>
      <c r="D6214" t="s">
        <v>1198</v>
      </c>
      <c r="E6214" t="s">
        <v>59</v>
      </c>
      <c r="F6214" t="s">
        <v>11</v>
      </c>
      <c r="G6214" t="s">
        <v>20</v>
      </c>
      <c r="H6214" t="s">
        <v>1174</v>
      </c>
      <c r="I6214">
        <v>128.4</v>
      </c>
      <c r="J6214">
        <v>3</v>
      </c>
      <c r="K6214">
        <v>62.92</v>
      </c>
    </row>
    <row r="6215" spans="1:11" ht="16.5" x14ac:dyDescent="0.3">
      <c r="A6215" s="1">
        <v>42694</v>
      </c>
      <c r="B6215" s="5">
        <f>YEAR(Table1[[#This Row],[Order Date]])</f>
        <v>2016</v>
      </c>
      <c r="C6215" s="5">
        <f>MONTH(Table1[[#This Row],[Order Date]])</f>
        <v>11</v>
      </c>
      <c r="D6215" t="s">
        <v>1327</v>
      </c>
      <c r="E6215" t="s">
        <v>123</v>
      </c>
      <c r="F6215" t="s">
        <v>34</v>
      </c>
      <c r="G6215" t="s">
        <v>74</v>
      </c>
      <c r="H6215" t="s">
        <v>1880</v>
      </c>
      <c r="I6215">
        <v>289.57</v>
      </c>
      <c r="J6215">
        <v>2</v>
      </c>
      <c r="K6215">
        <v>10.86</v>
      </c>
    </row>
    <row r="6216" spans="1:11" ht="16.5" x14ac:dyDescent="0.3">
      <c r="A6216" s="1">
        <v>42694</v>
      </c>
      <c r="B6216" s="5">
        <f>YEAR(Table1[[#This Row],[Order Date]])</f>
        <v>2016</v>
      </c>
      <c r="C6216" s="5">
        <f>MONTH(Table1[[#This Row],[Order Date]])</f>
        <v>11</v>
      </c>
      <c r="D6216" t="s">
        <v>1327</v>
      </c>
      <c r="E6216" t="s">
        <v>123</v>
      </c>
      <c r="F6216" t="s">
        <v>11</v>
      </c>
      <c r="G6216" t="s">
        <v>18</v>
      </c>
      <c r="H6216" t="s">
        <v>1229</v>
      </c>
      <c r="I6216">
        <v>39.72</v>
      </c>
      <c r="J6216">
        <v>5</v>
      </c>
      <c r="K6216">
        <v>4.47</v>
      </c>
    </row>
    <row r="6217" spans="1:11" ht="16.5" x14ac:dyDescent="0.3">
      <c r="A6217" s="1">
        <v>42694</v>
      </c>
      <c r="B6217" s="5">
        <f>YEAR(Table1[[#This Row],[Order Date]])</f>
        <v>2016</v>
      </c>
      <c r="C6217" s="5">
        <f>MONTH(Table1[[#This Row],[Order Date]])</f>
        <v>11</v>
      </c>
      <c r="D6217" t="s">
        <v>1327</v>
      </c>
      <c r="E6217" t="s">
        <v>123</v>
      </c>
      <c r="F6217" t="s">
        <v>39</v>
      </c>
      <c r="G6217" t="s">
        <v>40</v>
      </c>
      <c r="H6217" t="s">
        <v>2035</v>
      </c>
      <c r="I6217">
        <v>244.77</v>
      </c>
      <c r="J6217">
        <v>4</v>
      </c>
      <c r="K6217">
        <v>24.48</v>
      </c>
    </row>
    <row r="6218" spans="1:11" ht="16.5" x14ac:dyDescent="0.3">
      <c r="A6218" s="1">
        <v>42694</v>
      </c>
      <c r="B6218" s="5">
        <f>YEAR(Table1[[#This Row],[Order Date]])</f>
        <v>2016</v>
      </c>
      <c r="C6218" s="5">
        <f>MONTH(Table1[[#This Row],[Order Date]])</f>
        <v>11</v>
      </c>
      <c r="D6218" t="s">
        <v>2244</v>
      </c>
      <c r="E6218" t="s">
        <v>27</v>
      </c>
      <c r="F6218" t="s">
        <v>39</v>
      </c>
      <c r="G6218" t="s">
        <v>52</v>
      </c>
      <c r="H6218" t="s">
        <v>2579</v>
      </c>
      <c r="I6218">
        <v>27.88</v>
      </c>
      <c r="J6218">
        <v>2</v>
      </c>
      <c r="K6218">
        <v>3.9</v>
      </c>
    </row>
    <row r="6219" spans="1:11" ht="16.5" x14ac:dyDescent="0.3">
      <c r="A6219" s="1">
        <v>42695</v>
      </c>
      <c r="B6219" s="5">
        <f>YEAR(Table1[[#This Row],[Order Date]])</f>
        <v>2016</v>
      </c>
      <c r="C6219" s="5">
        <f>MONTH(Table1[[#This Row],[Order Date]])</f>
        <v>11</v>
      </c>
      <c r="D6219" t="s">
        <v>2079</v>
      </c>
      <c r="E6219" t="s">
        <v>91</v>
      </c>
      <c r="F6219" t="s">
        <v>34</v>
      </c>
      <c r="G6219" t="s">
        <v>35</v>
      </c>
      <c r="H6219" t="s">
        <v>1128</v>
      </c>
      <c r="I6219">
        <v>195.14</v>
      </c>
      <c r="J6219">
        <v>4</v>
      </c>
      <c r="K6219">
        <v>-12.2</v>
      </c>
    </row>
    <row r="6220" spans="1:11" ht="16.5" x14ac:dyDescent="0.3">
      <c r="A6220" s="1">
        <v>42695</v>
      </c>
      <c r="B6220" s="5">
        <f>YEAR(Table1[[#This Row],[Order Date]])</f>
        <v>2016</v>
      </c>
      <c r="C6220" s="5">
        <f>MONTH(Table1[[#This Row],[Order Date]])</f>
        <v>11</v>
      </c>
      <c r="D6220" t="s">
        <v>1555</v>
      </c>
      <c r="E6220" t="s">
        <v>395</v>
      </c>
      <c r="F6220" t="s">
        <v>11</v>
      </c>
      <c r="G6220" t="s">
        <v>12</v>
      </c>
      <c r="H6220" t="s">
        <v>1767</v>
      </c>
      <c r="I6220">
        <v>40.46</v>
      </c>
      <c r="J6220">
        <v>7</v>
      </c>
      <c r="K6220">
        <v>19.829999999999998</v>
      </c>
    </row>
    <row r="6221" spans="1:11" ht="16.5" x14ac:dyDescent="0.3">
      <c r="A6221" s="1">
        <v>42695</v>
      </c>
      <c r="B6221" s="5">
        <f>YEAR(Table1[[#This Row],[Order Date]])</f>
        <v>2016</v>
      </c>
      <c r="C6221" s="5">
        <f>MONTH(Table1[[#This Row],[Order Date]])</f>
        <v>11</v>
      </c>
      <c r="D6221" t="s">
        <v>1555</v>
      </c>
      <c r="E6221" t="s">
        <v>395</v>
      </c>
      <c r="F6221" t="s">
        <v>39</v>
      </c>
      <c r="G6221" t="s">
        <v>40</v>
      </c>
      <c r="H6221" t="s">
        <v>1707</v>
      </c>
      <c r="I6221">
        <v>404.94</v>
      </c>
      <c r="J6221">
        <v>3</v>
      </c>
      <c r="K6221">
        <v>109.33</v>
      </c>
    </row>
    <row r="6222" spans="1:11" ht="16.5" x14ac:dyDescent="0.3">
      <c r="A6222" s="1">
        <v>42695</v>
      </c>
      <c r="B6222" s="5">
        <f>YEAR(Table1[[#This Row],[Order Date]])</f>
        <v>2016</v>
      </c>
      <c r="C6222" s="5">
        <f>MONTH(Table1[[#This Row],[Order Date]])</f>
        <v>11</v>
      </c>
      <c r="D6222" t="s">
        <v>280</v>
      </c>
      <c r="E6222" t="s">
        <v>78</v>
      </c>
      <c r="F6222" t="s">
        <v>39</v>
      </c>
      <c r="G6222" t="s">
        <v>302</v>
      </c>
      <c r="H6222" t="s">
        <v>2629</v>
      </c>
      <c r="I6222">
        <v>30.35</v>
      </c>
      <c r="J6222">
        <v>7</v>
      </c>
      <c r="K6222">
        <v>-24.28</v>
      </c>
    </row>
    <row r="6223" spans="1:11" ht="16.5" x14ac:dyDescent="0.3">
      <c r="A6223" s="1">
        <v>42695</v>
      </c>
      <c r="B6223" s="5">
        <f>YEAR(Table1[[#This Row],[Order Date]])</f>
        <v>2016</v>
      </c>
      <c r="C6223" s="5">
        <f>MONTH(Table1[[#This Row],[Order Date]])</f>
        <v>11</v>
      </c>
      <c r="D6223" t="s">
        <v>280</v>
      </c>
      <c r="E6223" t="s">
        <v>78</v>
      </c>
      <c r="F6223" t="s">
        <v>34</v>
      </c>
      <c r="G6223" t="s">
        <v>35</v>
      </c>
      <c r="H6223" t="s">
        <v>1066</v>
      </c>
      <c r="I6223">
        <v>127.55</v>
      </c>
      <c r="J6223">
        <v>3</v>
      </c>
      <c r="K6223">
        <v>-9.11</v>
      </c>
    </row>
    <row r="6224" spans="1:11" ht="16.5" x14ac:dyDescent="0.3">
      <c r="A6224" s="1">
        <v>42695</v>
      </c>
      <c r="B6224" s="5">
        <f>YEAR(Table1[[#This Row],[Order Date]])</f>
        <v>2016</v>
      </c>
      <c r="C6224" s="5">
        <f>MONTH(Table1[[#This Row],[Order Date]])</f>
        <v>11</v>
      </c>
      <c r="D6224" t="s">
        <v>280</v>
      </c>
      <c r="E6224" t="s">
        <v>78</v>
      </c>
      <c r="F6224" t="s">
        <v>34</v>
      </c>
      <c r="G6224" t="s">
        <v>47</v>
      </c>
      <c r="H6224" t="s">
        <v>1362</v>
      </c>
      <c r="I6224">
        <v>77.95</v>
      </c>
      <c r="J6224">
        <v>3</v>
      </c>
      <c r="K6224">
        <v>15.59</v>
      </c>
    </row>
    <row r="6225" spans="1:11" ht="16.5" x14ac:dyDescent="0.3">
      <c r="A6225" s="1">
        <v>42695</v>
      </c>
      <c r="B6225" s="5">
        <f>YEAR(Table1[[#This Row],[Order Date]])</f>
        <v>2016</v>
      </c>
      <c r="C6225" s="5">
        <f>MONTH(Table1[[#This Row],[Order Date]])</f>
        <v>11</v>
      </c>
      <c r="D6225" t="s">
        <v>983</v>
      </c>
      <c r="E6225" t="s">
        <v>15</v>
      </c>
      <c r="F6225" t="s">
        <v>11</v>
      </c>
      <c r="G6225" t="s">
        <v>12</v>
      </c>
      <c r="H6225" t="s">
        <v>2333</v>
      </c>
      <c r="I6225">
        <v>38.43</v>
      </c>
      <c r="J6225">
        <v>1</v>
      </c>
      <c r="K6225">
        <v>13.45</v>
      </c>
    </row>
    <row r="6226" spans="1:11" ht="16.5" x14ac:dyDescent="0.3">
      <c r="A6226" s="1">
        <v>42695</v>
      </c>
      <c r="B6226" s="5">
        <f>YEAR(Table1[[#This Row],[Order Date]])</f>
        <v>2016</v>
      </c>
      <c r="C6226" s="5">
        <f>MONTH(Table1[[#This Row],[Order Date]])</f>
        <v>11</v>
      </c>
      <c r="D6226" t="s">
        <v>983</v>
      </c>
      <c r="E6226" t="s">
        <v>15</v>
      </c>
      <c r="F6226" t="s">
        <v>11</v>
      </c>
      <c r="G6226" t="s">
        <v>18</v>
      </c>
      <c r="H6226" t="s">
        <v>2092</v>
      </c>
      <c r="I6226">
        <v>21.57</v>
      </c>
      <c r="J6226">
        <v>2</v>
      </c>
      <c r="K6226">
        <v>1.62</v>
      </c>
    </row>
    <row r="6227" spans="1:11" ht="16.5" x14ac:dyDescent="0.3">
      <c r="A6227" s="1">
        <v>42695</v>
      </c>
      <c r="B6227" s="5">
        <f>YEAR(Table1[[#This Row],[Order Date]])</f>
        <v>2016</v>
      </c>
      <c r="C6227" s="5">
        <f>MONTH(Table1[[#This Row],[Order Date]])</f>
        <v>11</v>
      </c>
      <c r="D6227" t="s">
        <v>983</v>
      </c>
      <c r="E6227" t="s">
        <v>15</v>
      </c>
      <c r="F6227" t="s">
        <v>39</v>
      </c>
      <c r="G6227" t="s">
        <v>52</v>
      </c>
      <c r="H6227" t="s">
        <v>2113</v>
      </c>
      <c r="I6227">
        <v>81.58</v>
      </c>
      <c r="J6227">
        <v>3</v>
      </c>
      <c r="K6227">
        <v>2.04</v>
      </c>
    </row>
    <row r="6228" spans="1:11" ht="16.5" x14ac:dyDescent="0.3">
      <c r="A6228" s="1">
        <v>42695</v>
      </c>
      <c r="B6228" s="5">
        <f>YEAR(Table1[[#This Row],[Order Date]])</f>
        <v>2016</v>
      </c>
      <c r="C6228" s="5">
        <f>MONTH(Table1[[#This Row],[Order Date]])</f>
        <v>11</v>
      </c>
      <c r="D6228" t="s">
        <v>151</v>
      </c>
      <c r="E6228" t="s">
        <v>149</v>
      </c>
      <c r="F6228" t="s">
        <v>11</v>
      </c>
      <c r="G6228" t="s">
        <v>12</v>
      </c>
      <c r="H6228" t="s">
        <v>2547</v>
      </c>
      <c r="I6228">
        <v>12.96</v>
      </c>
      <c r="J6228">
        <v>2</v>
      </c>
      <c r="K6228">
        <v>6.35</v>
      </c>
    </row>
    <row r="6229" spans="1:11" ht="16.5" x14ac:dyDescent="0.3">
      <c r="A6229" s="1">
        <v>42695</v>
      </c>
      <c r="B6229" s="5">
        <f>YEAR(Table1[[#This Row],[Order Date]])</f>
        <v>2016</v>
      </c>
      <c r="C6229" s="5">
        <f>MONTH(Table1[[#This Row],[Order Date]])</f>
        <v>11</v>
      </c>
      <c r="D6229" t="s">
        <v>1547</v>
      </c>
      <c r="E6229" t="s">
        <v>149</v>
      </c>
      <c r="F6229" t="s">
        <v>34</v>
      </c>
      <c r="G6229" t="s">
        <v>74</v>
      </c>
      <c r="H6229" t="s">
        <v>1909</v>
      </c>
      <c r="I6229">
        <v>113.57</v>
      </c>
      <c r="J6229">
        <v>2</v>
      </c>
      <c r="K6229">
        <v>12.78</v>
      </c>
    </row>
    <row r="6230" spans="1:11" ht="16.5" x14ac:dyDescent="0.3">
      <c r="A6230" s="1">
        <v>42695</v>
      </c>
      <c r="B6230" s="5">
        <f>YEAR(Table1[[#This Row],[Order Date]])</f>
        <v>2016</v>
      </c>
      <c r="C6230" s="5">
        <f>MONTH(Table1[[#This Row],[Order Date]])</f>
        <v>11</v>
      </c>
      <c r="D6230" t="s">
        <v>1568</v>
      </c>
      <c r="E6230" t="s">
        <v>27</v>
      </c>
      <c r="F6230" t="s">
        <v>11</v>
      </c>
      <c r="G6230" t="s">
        <v>12</v>
      </c>
      <c r="H6230" t="s">
        <v>2108</v>
      </c>
      <c r="I6230">
        <v>32.4</v>
      </c>
      <c r="J6230">
        <v>5</v>
      </c>
      <c r="K6230">
        <v>15.55</v>
      </c>
    </row>
    <row r="6231" spans="1:11" ht="16.5" x14ac:dyDescent="0.3">
      <c r="A6231" s="1">
        <v>42696</v>
      </c>
      <c r="B6231" s="5">
        <f>YEAR(Table1[[#This Row],[Order Date]])</f>
        <v>2016</v>
      </c>
      <c r="C6231" s="5">
        <f>MONTH(Table1[[#This Row],[Order Date]])</f>
        <v>11</v>
      </c>
      <c r="D6231" t="s">
        <v>2435</v>
      </c>
      <c r="E6231" t="s">
        <v>149</v>
      </c>
      <c r="F6231" t="s">
        <v>34</v>
      </c>
      <c r="G6231" t="s">
        <v>47</v>
      </c>
      <c r="H6231" t="s">
        <v>1586</v>
      </c>
      <c r="I6231">
        <v>39.880000000000003</v>
      </c>
      <c r="J6231">
        <v>2</v>
      </c>
      <c r="K6231">
        <v>11.17</v>
      </c>
    </row>
    <row r="6232" spans="1:11" ht="16.5" x14ac:dyDescent="0.3">
      <c r="A6232" s="1">
        <v>42696</v>
      </c>
      <c r="B6232" s="5">
        <f>YEAR(Table1[[#This Row],[Order Date]])</f>
        <v>2016</v>
      </c>
      <c r="C6232" s="5">
        <f>MONTH(Table1[[#This Row],[Order Date]])</f>
        <v>11</v>
      </c>
      <c r="D6232" t="s">
        <v>2435</v>
      </c>
      <c r="E6232" t="s">
        <v>149</v>
      </c>
      <c r="F6232" t="s">
        <v>11</v>
      </c>
      <c r="G6232" t="s">
        <v>20</v>
      </c>
      <c r="H6232" t="s">
        <v>113</v>
      </c>
      <c r="I6232">
        <v>12.19</v>
      </c>
      <c r="J6232">
        <v>4</v>
      </c>
      <c r="K6232">
        <v>4.1100000000000003</v>
      </c>
    </row>
    <row r="6233" spans="1:11" ht="16.5" x14ac:dyDescent="0.3">
      <c r="A6233" s="1">
        <v>42696</v>
      </c>
      <c r="B6233" s="5">
        <f>YEAR(Table1[[#This Row],[Order Date]])</f>
        <v>2016</v>
      </c>
      <c r="C6233" s="5">
        <f>MONTH(Table1[[#This Row],[Order Date]])</f>
        <v>11</v>
      </c>
      <c r="D6233" t="s">
        <v>2435</v>
      </c>
      <c r="E6233" t="s">
        <v>149</v>
      </c>
      <c r="F6233" t="s">
        <v>11</v>
      </c>
      <c r="G6233" t="s">
        <v>24</v>
      </c>
      <c r="H6233" t="s">
        <v>2530</v>
      </c>
      <c r="I6233">
        <v>20.82</v>
      </c>
      <c r="J6233">
        <v>3</v>
      </c>
      <c r="K6233">
        <v>7.5</v>
      </c>
    </row>
    <row r="6234" spans="1:11" ht="16.5" x14ac:dyDescent="0.3">
      <c r="A6234" s="1">
        <v>42696</v>
      </c>
      <c r="B6234" s="5">
        <f>YEAR(Table1[[#This Row],[Order Date]])</f>
        <v>2016</v>
      </c>
      <c r="C6234" s="5">
        <f>MONTH(Table1[[#This Row],[Order Date]])</f>
        <v>11</v>
      </c>
      <c r="D6234" t="s">
        <v>437</v>
      </c>
      <c r="E6234" t="s">
        <v>110</v>
      </c>
      <c r="F6234" t="s">
        <v>11</v>
      </c>
      <c r="G6234" t="s">
        <v>20</v>
      </c>
      <c r="H6234" t="s">
        <v>469</v>
      </c>
      <c r="I6234">
        <v>49.44</v>
      </c>
      <c r="J6234">
        <v>3</v>
      </c>
      <c r="K6234">
        <v>24.23</v>
      </c>
    </row>
    <row r="6235" spans="1:11" ht="16.5" x14ac:dyDescent="0.3">
      <c r="A6235" s="1">
        <v>42696</v>
      </c>
      <c r="B6235" s="5">
        <f>YEAR(Table1[[#This Row],[Order Date]])</f>
        <v>2016</v>
      </c>
      <c r="C6235" s="5">
        <f>MONTH(Table1[[#This Row],[Order Date]])</f>
        <v>11</v>
      </c>
      <c r="D6235" t="s">
        <v>1951</v>
      </c>
      <c r="E6235" t="s">
        <v>10</v>
      </c>
      <c r="F6235" t="s">
        <v>11</v>
      </c>
      <c r="G6235" t="s">
        <v>20</v>
      </c>
      <c r="H6235" t="s">
        <v>1280</v>
      </c>
      <c r="I6235">
        <v>6.22</v>
      </c>
      <c r="J6235">
        <v>6</v>
      </c>
      <c r="K6235">
        <v>-9.6300000000000008</v>
      </c>
    </row>
    <row r="6236" spans="1:11" ht="16.5" x14ac:dyDescent="0.3">
      <c r="A6236" s="1">
        <v>42696</v>
      </c>
      <c r="B6236" s="5">
        <f>YEAR(Table1[[#This Row],[Order Date]])</f>
        <v>2016</v>
      </c>
      <c r="C6236" s="5">
        <f>MONTH(Table1[[#This Row],[Order Date]])</f>
        <v>11</v>
      </c>
      <c r="D6236" t="s">
        <v>1951</v>
      </c>
      <c r="E6236" t="s">
        <v>10</v>
      </c>
      <c r="F6236" t="s">
        <v>11</v>
      </c>
      <c r="G6236" t="s">
        <v>24</v>
      </c>
      <c r="H6236" t="s">
        <v>988</v>
      </c>
      <c r="I6236">
        <v>23.62</v>
      </c>
      <c r="J6236">
        <v>9</v>
      </c>
      <c r="K6236">
        <v>2.66</v>
      </c>
    </row>
    <row r="6237" spans="1:11" ht="16.5" x14ac:dyDescent="0.3">
      <c r="A6237" s="1">
        <v>42696</v>
      </c>
      <c r="B6237" s="5">
        <f>YEAR(Table1[[#This Row],[Order Date]])</f>
        <v>2016</v>
      </c>
      <c r="C6237" s="5">
        <f>MONTH(Table1[[#This Row],[Order Date]])</f>
        <v>11</v>
      </c>
      <c r="D6237" t="s">
        <v>1951</v>
      </c>
      <c r="E6237" t="s">
        <v>10</v>
      </c>
      <c r="F6237" t="s">
        <v>39</v>
      </c>
      <c r="G6237" t="s">
        <v>52</v>
      </c>
      <c r="H6237" t="s">
        <v>1955</v>
      </c>
      <c r="I6237">
        <v>24.03</v>
      </c>
      <c r="J6237">
        <v>2</v>
      </c>
      <c r="K6237">
        <v>-0.6</v>
      </c>
    </row>
    <row r="6238" spans="1:11" ht="16.5" x14ac:dyDescent="0.3">
      <c r="A6238" s="1">
        <v>42696</v>
      </c>
      <c r="B6238" s="5">
        <f>YEAR(Table1[[#This Row],[Order Date]])</f>
        <v>2016</v>
      </c>
      <c r="C6238" s="5">
        <f>MONTH(Table1[[#This Row],[Order Date]])</f>
        <v>11</v>
      </c>
      <c r="D6238" t="s">
        <v>1951</v>
      </c>
      <c r="E6238" t="s">
        <v>10</v>
      </c>
      <c r="F6238" t="s">
        <v>11</v>
      </c>
      <c r="G6238" t="s">
        <v>16</v>
      </c>
      <c r="H6238" t="s">
        <v>1098</v>
      </c>
      <c r="I6238">
        <v>2.09</v>
      </c>
      <c r="J6238">
        <v>1</v>
      </c>
      <c r="K6238">
        <v>0.68</v>
      </c>
    </row>
    <row r="6239" spans="1:11" ht="16.5" x14ac:dyDescent="0.3">
      <c r="A6239" s="1">
        <v>42696</v>
      </c>
      <c r="B6239" s="5">
        <f>YEAR(Table1[[#This Row],[Order Date]])</f>
        <v>2016</v>
      </c>
      <c r="C6239" s="5">
        <f>MONTH(Table1[[#This Row],[Order Date]])</f>
        <v>11</v>
      </c>
      <c r="D6239" t="s">
        <v>1951</v>
      </c>
      <c r="E6239" t="s">
        <v>10</v>
      </c>
      <c r="F6239" t="s">
        <v>11</v>
      </c>
      <c r="G6239" t="s">
        <v>20</v>
      </c>
      <c r="H6239" t="s">
        <v>1490</v>
      </c>
      <c r="I6239">
        <v>4.49</v>
      </c>
      <c r="J6239">
        <v>6</v>
      </c>
      <c r="K6239">
        <v>-6.73</v>
      </c>
    </row>
    <row r="6240" spans="1:11" ht="16.5" x14ac:dyDescent="0.3">
      <c r="A6240" s="1">
        <v>42696</v>
      </c>
      <c r="B6240" s="5">
        <f>YEAR(Table1[[#This Row],[Order Date]])</f>
        <v>2016</v>
      </c>
      <c r="C6240" s="5">
        <f>MONTH(Table1[[#This Row],[Order Date]])</f>
        <v>11</v>
      </c>
      <c r="D6240" t="s">
        <v>2222</v>
      </c>
      <c r="E6240" t="s">
        <v>149</v>
      </c>
      <c r="F6240" t="s">
        <v>11</v>
      </c>
      <c r="G6240" t="s">
        <v>20</v>
      </c>
      <c r="H6240" t="s">
        <v>1029</v>
      </c>
      <c r="I6240">
        <v>134.27000000000001</v>
      </c>
      <c r="J6240">
        <v>8</v>
      </c>
      <c r="K6240">
        <v>47</v>
      </c>
    </row>
    <row r="6241" spans="1:11" ht="16.5" x14ac:dyDescent="0.3">
      <c r="A6241" s="1">
        <v>42697</v>
      </c>
      <c r="B6241" s="5">
        <f>YEAR(Table1[[#This Row],[Order Date]])</f>
        <v>2016</v>
      </c>
      <c r="C6241" s="5">
        <f>MONTH(Table1[[#This Row],[Order Date]])</f>
        <v>11</v>
      </c>
      <c r="D6241" t="s">
        <v>1483</v>
      </c>
      <c r="E6241" t="s">
        <v>23</v>
      </c>
      <c r="F6241" t="s">
        <v>11</v>
      </c>
      <c r="G6241" t="s">
        <v>43</v>
      </c>
      <c r="H6241" t="s">
        <v>1508</v>
      </c>
      <c r="I6241">
        <v>15.8</v>
      </c>
      <c r="J6241">
        <v>5</v>
      </c>
      <c r="K6241">
        <v>2.37</v>
      </c>
    </row>
    <row r="6242" spans="1:11" ht="16.5" x14ac:dyDescent="0.3">
      <c r="A6242" s="1">
        <v>42697</v>
      </c>
      <c r="B6242" s="5">
        <f>YEAR(Table1[[#This Row],[Order Date]])</f>
        <v>2016</v>
      </c>
      <c r="C6242" s="5">
        <f>MONTH(Table1[[#This Row],[Order Date]])</f>
        <v>11</v>
      </c>
      <c r="D6242" t="s">
        <v>1483</v>
      </c>
      <c r="E6242" t="s">
        <v>23</v>
      </c>
      <c r="F6242" t="s">
        <v>34</v>
      </c>
      <c r="G6242" t="s">
        <v>47</v>
      </c>
      <c r="H6242" t="s">
        <v>1092</v>
      </c>
      <c r="I6242">
        <v>14.37</v>
      </c>
      <c r="J6242">
        <v>2</v>
      </c>
      <c r="K6242">
        <v>3.95</v>
      </c>
    </row>
    <row r="6243" spans="1:11" ht="16.5" x14ac:dyDescent="0.3">
      <c r="A6243" s="1">
        <v>42697</v>
      </c>
      <c r="B6243" s="5">
        <f>YEAR(Table1[[#This Row],[Order Date]])</f>
        <v>2016</v>
      </c>
      <c r="C6243" s="5">
        <f>MONTH(Table1[[#This Row],[Order Date]])</f>
        <v>11</v>
      </c>
      <c r="D6243" t="s">
        <v>1483</v>
      </c>
      <c r="E6243" t="s">
        <v>23</v>
      </c>
      <c r="F6243" t="s">
        <v>34</v>
      </c>
      <c r="G6243" t="s">
        <v>47</v>
      </c>
      <c r="H6243" t="s">
        <v>2557</v>
      </c>
      <c r="I6243">
        <v>70.45</v>
      </c>
      <c r="J6243">
        <v>7</v>
      </c>
      <c r="K6243">
        <v>12.33</v>
      </c>
    </row>
    <row r="6244" spans="1:11" ht="16.5" x14ac:dyDescent="0.3">
      <c r="A6244" s="1">
        <v>42698</v>
      </c>
      <c r="B6244" s="5">
        <f>YEAR(Table1[[#This Row],[Order Date]])</f>
        <v>2016</v>
      </c>
      <c r="C6244" s="5">
        <f>MONTH(Table1[[#This Row],[Order Date]])</f>
        <v>11</v>
      </c>
      <c r="D6244" t="s">
        <v>1099</v>
      </c>
      <c r="E6244" t="s">
        <v>23</v>
      </c>
      <c r="F6244" t="s">
        <v>11</v>
      </c>
      <c r="G6244" t="s">
        <v>43</v>
      </c>
      <c r="H6244" t="s">
        <v>2630</v>
      </c>
      <c r="I6244">
        <v>4.42</v>
      </c>
      <c r="J6244">
        <v>3</v>
      </c>
      <c r="K6244">
        <v>1.6</v>
      </c>
    </row>
    <row r="6245" spans="1:11" ht="16.5" x14ac:dyDescent="0.3">
      <c r="A6245" s="1">
        <v>42698</v>
      </c>
      <c r="B6245" s="5">
        <f>YEAR(Table1[[#This Row],[Order Date]])</f>
        <v>2016</v>
      </c>
      <c r="C6245" s="5">
        <f>MONTH(Table1[[#This Row],[Order Date]])</f>
        <v>11</v>
      </c>
      <c r="D6245" t="s">
        <v>417</v>
      </c>
      <c r="E6245" t="s">
        <v>149</v>
      </c>
      <c r="F6245" t="s">
        <v>11</v>
      </c>
      <c r="G6245" t="s">
        <v>20</v>
      </c>
      <c r="H6245" t="s">
        <v>1257</v>
      </c>
      <c r="I6245">
        <v>17.22</v>
      </c>
      <c r="J6245">
        <v>4</v>
      </c>
      <c r="K6245">
        <v>6.03</v>
      </c>
    </row>
    <row r="6246" spans="1:11" ht="16.5" x14ac:dyDescent="0.3">
      <c r="A6246" s="1">
        <v>42698</v>
      </c>
      <c r="B6246" s="5">
        <f>YEAR(Table1[[#This Row],[Order Date]])</f>
        <v>2016</v>
      </c>
      <c r="C6246" s="5">
        <f>MONTH(Table1[[#This Row],[Order Date]])</f>
        <v>11</v>
      </c>
      <c r="D6246" t="s">
        <v>417</v>
      </c>
      <c r="E6246" t="s">
        <v>149</v>
      </c>
      <c r="F6246" t="s">
        <v>11</v>
      </c>
      <c r="G6246" t="s">
        <v>12</v>
      </c>
      <c r="H6246" t="s">
        <v>2295</v>
      </c>
      <c r="I6246">
        <v>11.56</v>
      </c>
      <c r="J6246">
        <v>2</v>
      </c>
      <c r="K6246">
        <v>5.66</v>
      </c>
    </row>
    <row r="6247" spans="1:11" ht="16.5" x14ac:dyDescent="0.3">
      <c r="A6247" s="1">
        <v>42698</v>
      </c>
      <c r="B6247" s="5">
        <f>YEAR(Table1[[#This Row],[Order Date]])</f>
        <v>2016</v>
      </c>
      <c r="C6247" s="5">
        <f>MONTH(Table1[[#This Row],[Order Date]])</f>
        <v>11</v>
      </c>
      <c r="D6247" t="s">
        <v>417</v>
      </c>
      <c r="E6247" t="s">
        <v>149</v>
      </c>
      <c r="F6247" t="s">
        <v>39</v>
      </c>
      <c r="G6247" t="s">
        <v>52</v>
      </c>
      <c r="H6247" t="s">
        <v>388</v>
      </c>
      <c r="I6247">
        <v>88.4</v>
      </c>
      <c r="J6247">
        <v>4</v>
      </c>
      <c r="K6247">
        <v>11.49</v>
      </c>
    </row>
    <row r="6248" spans="1:11" ht="16.5" x14ac:dyDescent="0.3">
      <c r="A6248" s="1">
        <v>42698</v>
      </c>
      <c r="B6248" s="5">
        <f>YEAR(Table1[[#This Row],[Order Date]])</f>
        <v>2016</v>
      </c>
      <c r="C6248" s="5">
        <f>MONTH(Table1[[#This Row],[Order Date]])</f>
        <v>11</v>
      </c>
      <c r="D6248" t="s">
        <v>417</v>
      </c>
      <c r="E6248" t="s">
        <v>149</v>
      </c>
      <c r="F6248" t="s">
        <v>11</v>
      </c>
      <c r="G6248" t="s">
        <v>12</v>
      </c>
      <c r="H6248" t="s">
        <v>1365</v>
      </c>
      <c r="I6248">
        <v>6.48</v>
      </c>
      <c r="J6248">
        <v>1</v>
      </c>
      <c r="K6248">
        <v>3.11</v>
      </c>
    </row>
    <row r="6249" spans="1:11" ht="16.5" x14ac:dyDescent="0.3">
      <c r="A6249" s="1">
        <v>42698</v>
      </c>
      <c r="B6249" s="5">
        <f>YEAR(Table1[[#This Row],[Order Date]])</f>
        <v>2016</v>
      </c>
      <c r="C6249" s="5">
        <f>MONTH(Table1[[#This Row],[Order Date]])</f>
        <v>11</v>
      </c>
      <c r="D6249" t="s">
        <v>1699</v>
      </c>
      <c r="E6249" t="s">
        <v>27</v>
      </c>
      <c r="F6249" t="s">
        <v>39</v>
      </c>
      <c r="G6249" t="s">
        <v>40</v>
      </c>
      <c r="H6249" t="s">
        <v>2050</v>
      </c>
      <c r="I6249">
        <v>33.520000000000003</v>
      </c>
      <c r="J6249">
        <v>2</v>
      </c>
      <c r="K6249">
        <v>3.35</v>
      </c>
    </row>
    <row r="6250" spans="1:11" ht="16.5" x14ac:dyDescent="0.3">
      <c r="A6250" s="1">
        <v>42698</v>
      </c>
      <c r="B6250" s="5">
        <f>YEAR(Table1[[#This Row],[Order Date]])</f>
        <v>2016</v>
      </c>
      <c r="C6250" s="5">
        <f>MONTH(Table1[[#This Row],[Order Date]])</f>
        <v>11</v>
      </c>
      <c r="D6250" t="s">
        <v>1699</v>
      </c>
      <c r="E6250" t="s">
        <v>27</v>
      </c>
      <c r="F6250" t="s">
        <v>34</v>
      </c>
      <c r="G6250" t="s">
        <v>47</v>
      </c>
      <c r="H6250" t="s">
        <v>60</v>
      </c>
      <c r="I6250">
        <v>9.94</v>
      </c>
      <c r="J6250">
        <v>2</v>
      </c>
      <c r="K6250">
        <v>3.08</v>
      </c>
    </row>
    <row r="6251" spans="1:11" ht="16.5" x14ac:dyDescent="0.3">
      <c r="A6251" s="1">
        <v>42698</v>
      </c>
      <c r="B6251" s="5">
        <f>YEAR(Table1[[#This Row],[Order Date]])</f>
        <v>2016</v>
      </c>
      <c r="C6251" s="5">
        <f>MONTH(Table1[[#This Row],[Order Date]])</f>
        <v>11</v>
      </c>
      <c r="D6251" t="s">
        <v>2631</v>
      </c>
      <c r="E6251" t="s">
        <v>10</v>
      </c>
      <c r="F6251" t="s">
        <v>11</v>
      </c>
      <c r="G6251" t="s">
        <v>18</v>
      </c>
      <c r="H6251" t="s">
        <v>2219</v>
      </c>
      <c r="I6251">
        <v>41.92</v>
      </c>
      <c r="J6251">
        <v>5</v>
      </c>
      <c r="K6251">
        <v>3.67</v>
      </c>
    </row>
    <row r="6252" spans="1:11" ht="16.5" x14ac:dyDescent="0.3">
      <c r="A6252" s="1">
        <v>42698</v>
      </c>
      <c r="B6252" s="5">
        <f>YEAR(Table1[[#This Row],[Order Date]])</f>
        <v>2016</v>
      </c>
      <c r="C6252" s="5">
        <f>MONTH(Table1[[#This Row],[Order Date]])</f>
        <v>11</v>
      </c>
      <c r="D6252" t="s">
        <v>2631</v>
      </c>
      <c r="E6252" t="s">
        <v>10</v>
      </c>
      <c r="F6252" t="s">
        <v>39</v>
      </c>
      <c r="G6252" t="s">
        <v>52</v>
      </c>
      <c r="H6252" t="s">
        <v>2221</v>
      </c>
      <c r="I6252">
        <v>297.58</v>
      </c>
      <c r="J6252">
        <v>3</v>
      </c>
      <c r="K6252">
        <v>-7.44</v>
      </c>
    </row>
    <row r="6253" spans="1:11" ht="16.5" x14ac:dyDescent="0.3">
      <c r="A6253" s="1">
        <v>42698</v>
      </c>
      <c r="B6253" s="5">
        <f>YEAR(Table1[[#This Row],[Order Date]])</f>
        <v>2016</v>
      </c>
      <c r="C6253" s="5">
        <f>MONTH(Table1[[#This Row],[Order Date]])</f>
        <v>11</v>
      </c>
      <c r="D6253" t="s">
        <v>2631</v>
      </c>
      <c r="E6253" t="s">
        <v>10</v>
      </c>
      <c r="F6253" t="s">
        <v>11</v>
      </c>
      <c r="G6253" t="s">
        <v>43</v>
      </c>
      <c r="H6253" t="s">
        <v>1133</v>
      </c>
      <c r="I6253">
        <v>4.34</v>
      </c>
      <c r="J6253">
        <v>3</v>
      </c>
      <c r="K6253">
        <v>0.87</v>
      </c>
    </row>
    <row r="6254" spans="1:11" ht="16.5" x14ac:dyDescent="0.3">
      <c r="A6254" s="1">
        <v>42698</v>
      </c>
      <c r="B6254" s="5">
        <f>YEAR(Table1[[#This Row],[Order Date]])</f>
        <v>2016</v>
      </c>
      <c r="C6254" s="5">
        <f>MONTH(Table1[[#This Row],[Order Date]])</f>
        <v>11</v>
      </c>
      <c r="D6254" t="s">
        <v>2631</v>
      </c>
      <c r="E6254" t="s">
        <v>10</v>
      </c>
      <c r="F6254" t="s">
        <v>39</v>
      </c>
      <c r="G6254" t="s">
        <v>52</v>
      </c>
      <c r="H6254" t="s">
        <v>1428</v>
      </c>
      <c r="I6254">
        <v>94.99</v>
      </c>
      <c r="J6254">
        <v>2</v>
      </c>
      <c r="K6254">
        <v>-2.37</v>
      </c>
    </row>
    <row r="6255" spans="1:11" ht="16.5" x14ac:dyDescent="0.3">
      <c r="A6255" s="1">
        <v>42698</v>
      </c>
      <c r="B6255" s="5">
        <f>YEAR(Table1[[#This Row],[Order Date]])</f>
        <v>2016</v>
      </c>
      <c r="C6255" s="5">
        <f>MONTH(Table1[[#This Row],[Order Date]])</f>
        <v>11</v>
      </c>
      <c r="D6255" t="s">
        <v>2631</v>
      </c>
      <c r="E6255" t="s">
        <v>10</v>
      </c>
      <c r="F6255" t="s">
        <v>11</v>
      </c>
      <c r="G6255" t="s">
        <v>12</v>
      </c>
      <c r="H6255" t="s">
        <v>1126</v>
      </c>
      <c r="I6255">
        <v>74.349999999999994</v>
      </c>
      <c r="J6255">
        <v>3</v>
      </c>
      <c r="K6255">
        <v>23.24</v>
      </c>
    </row>
    <row r="6256" spans="1:11" ht="16.5" x14ac:dyDescent="0.3">
      <c r="A6256" s="1">
        <v>42698</v>
      </c>
      <c r="B6256" s="5">
        <f>YEAR(Table1[[#This Row],[Order Date]])</f>
        <v>2016</v>
      </c>
      <c r="C6256" s="5">
        <f>MONTH(Table1[[#This Row],[Order Date]])</f>
        <v>11</v>
      </c>
      <c r="D6256" t="s">
        <v>2631</v>
      </c>
      <c r="E6256" t="s">
        <v>10</v>
      </c>
      <c r="F6256" t="s">
        <v>11</v>
      </c>
      <c r="G6256" t="s">
        <v>24</v>
      </c>
      <c r="H6256" t="s">
        <v>885</v>
      </c>
      <c r="I6256">
        <v>14.04</v>
      </c>
      <c r="J6256">
        <v>3</v>
      </c>
      <c r="K6256">
        <v>1.58</v>
      </c>
    </row>
    <row r="6257" spans="1:11" ht="16.5" x14ac:dyDescent="0.3">
      <c r="A6257" s="1">
        <v>42698</v>
      </c>
      <c r="B6257" s="5">
        <f>YEAR(Table1[[#This Row],[Order Date]])</f>
        <v>2016</v>
      </c>
      <c r="C6257" s="5">
        <f>MONTH(Table1[[#This Row],[Order Date]])</f>
        <v>11</v>
      </c>
      <c r="D6257" t="s">
        <v>2632</v>
      </c>
      <c r="E6257" t="s">
        <v>91</v>
      </c>
      <c r="F6257" t="s">
        <v>11</v>
      </c>
      <c r="G6257" t="s">
        <v>12</v>
      </c>
      <c r="H6257" t="s">
        <v>2546</v>
      </c>
      <c r="I6257">
        <v>24.78</v>
      </c>
      <c r="J6257">
        <v>1</v>
      </c>
      <c r="K6257">
        <v>7.75</v>
      </c>
    </row>
    <row r="6258" spans="1:11" ht="16.5" x14ac:dyDescent="0.3">
      <c r="A6258" s="1">
        <v>42698</v>
      </c>
      <c r="B6258" s="5">
        <f>YEAR(Table1[[#This Row],[Order Date]])</f>
        <v>2016</v>
      </c>
      <c r="C6258" s="5">
        <f>MONTH(Table1[[#This Row],[Order Date]])</f>
        <v>11</v>
      </c>
      <c r="D6258" t="s">
        <v>680</v>
      </c>
      <c r="E6258" t="s">
        <v>10</v>
      </c>
      <c r="F6258" t="s">
        <v>39</v>
      </c>
      <c r="G6258" t="s">
        <v>40</v>
      </c>
      <c r="H6258" t="s">
        <v>2261</v>
      </c>
      <c r="I6258">
        <v>657.55</v>
      </c>
      <c r="J6258">
        <v>6</v>
      </c>
      <c r="K6258">
        <v>49.32</v>
      </c>
    </row>
    <row r="6259" spans="1:11" ht="16.5" x14ac:dyDescent="0.3">
      <c r="A6259" s="1">
        <v>42698</v>
      </c>
      <c r="B6259" s="5">
        <f>YEAR(Table1[[#This Row],[Order Date]])</f>
        <v>2016</v>
      </c>
      <c r="C6259" s="5">
        <f>MONTH(Table1[[#This Row],[Order Date]])</f>
        <v>11</v>
      </c>
      <c r="D6259" t="s">
        <v>1791</v>
      </c>
      <c r="E6259" t="s">
        <v>27</v>
      </c>
      <c r="F6259" t="s">
        <v>39</v>
      </c>
      <c r="G6259" t="s">
        <v>52</v>
      </c>
      <c r="H6259" t="s">
        <v>1787</v>
      </c>
      <c r="I6259">
        <v>659.9</v>
      </c>
      <c r="J6259">
        <v>2</v>
      </c>
      <c r="K6259">
        <v>217.77</v>
      </c>
    </row>
    <row r="6260" spans="1:11" ht="16.5" x14ac:dyDescent="0.3">
      <c r="A6260" s="1">
        <v>42698</v>
      </c>
      <c r="B6260" s="5">
        <f>YEAR(Table1[[#This Row],[Order Date]])</f>
        <v>2016</v>
      </c>
      <c r="C6260" s="5">
        <f>MONTH(Table1[[#This Row],[Order Date]])</f>
        <v>11</v>
      </c>
      <c r="D6260" t="s">
        <v>1791</v>
      </c>
      <c r="E6260" t="s">
        <v>27</v>
      </c>
      <c r="F6260" t="s">
        <v>34</v>
      </c>
      <c r="G6260" t="s">
        <v>35</v>
      </c>
      <c r="H6260" t="s">
        <v>594</v>
      </c>
      <c r="I6260">
        <v>1684.75</v>
      </c>
      <c r="J6260">
        <v>6</v>
      </c>
      <c r="K6260">
        <v>210.59</v>
      </c>
    </row>
    <row r="6261" spans="1:11" ht="16.5" x14ac:dyDescent="0.3">
      <c r="A6261" s="1">
        <v>42698</v>
      </c>
      <c r="B6261" s="5">
        <f>YEAR(Table1[[#This Row],[Order Date]])</f>
        <v>2016</v>
      </c>
      <c r="C6261" s="5">
        <f>MONTH(Table1[[#This Row],[Order Date]])</f>
        <v>11</v>
      </c>
      <c r="D6261" t="s">
        <v>1791</v>
      </c>
      <c r="E6261" t="s">
        <v>27</v>
      </c>
      <c r="F6261" t="s">
        <v>39</v>
      </c>
      <c r="G6261" t="s">
        <v>52</v>
      </c>
      <c r="H6261" t="s">
        <v>2428</v>
      </c>
      <c r="I6261">
        <v>559.91999999999996</v>
      </c>
      <c r="J6261">
        <v>8</v>
      </c>
      <c r="K6261">
        <v>190.37</v>
      </c>
    </row>
    <row r="6262" spans="1:11" ht="16.5" x14ac:dyDescent="0.3">
      <c r="A6262" s="1">
        <v>42698</v>
      </c>
      <c r="B6262" s="5">
        <f>YEAR(Table1[[#This Row],[Order Date]])</f>
        <v>2016</v>
      </c>
      <c r="C6262" s="5">
        <f>MONTH(Table1[[#This Row],[Order Date]])</f>
        <v>11</v>
      </c>
      <c r="D6262" t="s">
        <v>1534</v>
      </c>
      <c r="E6262" t="s">
        <v>164</v>
      </c>
      <c r="F6262" t="s">
        <v>11</v>
      </c>
      <c r="G6262" t="s">
        <v>20</v>
      </c>
      <c r="H6262" t="s">
        <v>37</v>
      </c>
      <c r="I6262">
        <v>1219.96</v>
      </c>
      <c r="J6262">
        <v>5</v>
      </c>
      <c r="K6262">
        <v>381.24</v>
      </c>
    </row>
    <row r="6263" spans="1:11" ht="16.5" x14ac:dyDescent="0.3">
      <c r="A6263" s="1">
        <v>42698</v>
      </c>
      <c r="B6263" s="5">
        <f>YEAR(Table1[[#This Row],[Order Date]])</f>
        <v>2016</v>
      </c>
      <c r="C6263" s="5">
        <f>MONTH(Table1[[#This Row],[Order Date]])</f>
        <v>11</v>
      </c>
      <c r="D6263" t="s">
        <v>593</v>
      </c>
      <c r="E6263" t="s">
        <v>531</v>
      </c>
      <c r="F6263" t="s">
        <v>34</v>
      </c>
      <c r="G6263" t="s">
        <v>47</v>
      </c>
      <c r="H6263" t="s">
        <v>57</v>
      </c>
      <c r="I6263">
        <v>207.76</v>
      </c>
      <c r="J6263">
        <v>4</v>
      </c>
      <c r="K6263">
        <v>85.18</v>
      </c>
    </row>
    <row r="6264" spans="1:11" ht="16.5" x14ac:dyDescent="0.3">
      <c r="A6264" s="1">
        <v>42698</v>
      </c>
      <c r="B6264" s="5">
        <f>YEAR(Table1[[#This Row],[Order Date]])</f>
        <v>2016</v>
      </c>
      <c r="C6264" s="5">
        <f>MONTH(Table1[[#This Row],[Order Date]])</f>
        <v>11</v>
      </c>
      <c r="D6264" t="s">
        <v>2222</v>
      </c>
      <c r="E6264" t="s">
        <v>78</v>
      </c>
      <c r="F6264" t="s">
        <v>11</v>
      </c>
      <c r="G6264" t="s">
        <v>63</v>
      </c>
      <c r="H6264" t="s">
        <v>65</v>
      </c>
      <c r="I6264">
        <v>40.75</v>
      </c>
      <c r="J6264">
        <v>3</v>
      </c>
      <c r="K6264">
        <v>15.28</v>
      </c>
    </row>
    <row r="6265" spans="1:11" ht="16.5" x14ac:dyDescent="0.3">
      <c r="A6265" s="1">
        <v>42698</v>
      </c>
      <c r="B6265" s="5">
        <f>YEAR(Table1[[#This Row],[Order Date]])</f>
        <v>2016</v>
      </c>
      <c r="C6265" s="5">
        <f>MONTH(Table1[[#This Row],[Order Date]])</f>
        <v>11</v>
      </c>
      <c r="D6265" t="s">
        <v>2222</v>
      </c>
      <c r="E6265" t="s">
        <v>78</v>
      </c>
      <c r="F6265" t="s">
        <v>39</v>
      </c>
      <c r="G6265" t="s">
        <v>52</v>
      </c>
      <c r="H6265" t="s">
        <v>2464</v>
      </c>
      <c r="I6265">
        <v>139.96</v>
      </c>
      <c r="J6265">
        <v>5</v>
      </c>
      <c r="K6265">
        <v>-22.74</v>
      </c>
    </row>
    <row r="6266" spans="1:11" ht="16.5" x14ac:dyDescent="0.3">
      <c r="A6266" s="1">
        <v>42698</v>
      </c>
      <c r="B6266" s="5">
        <f>YEAR(Table1[[#This Row],[Order Date]])</f>
        <v>2016</v>
      </c>
      <c r="C6266" s="5">
        <f>MONTH(Table1[[#This Row],[Order Date]])</f>
        <v>11</v>
      </c>
      <c r="D6266" t="s">
        <v>2496</v>
      </c>
      <c r="E6266" t="s">
        <v>164</v>
      </c>
      <c r="F6266" t="s">
        <v>11</v>
      </c>
      <c r="G6266" t="s">
        <v>200</v>
      </c>
      <c r="H6266" t="s">
        <v>2251</v>
      </c>
      <c r="I6266">
        <v>25.35</v>
      </c>
      <c r="J6266">
        <v>3</v>
      </c>
      <c r="K6266">
        <v>7.61</v>
      </c>
    </row>
    <row r="6267" spans="1:11" ht="16.5" x14ac:dyDescent="0.3">
      <c r="A6267" s="1">
        <v>42698</v>
      </c>
      <c r="B6267" s="5">
        <f>YEAR(Table1[[#This Row],[Order Date]])</f>
        <v>2016</v>
      </c>
      <c r="C6267" s="5">
        <f>MONTH(Table1[[#This Row],[Order Date]])</f>
        <v>11</v>
      </c>
      <c r="D6267" t="s">
        <v>1672</v>
      </c>
      <c r="E6267" t="s">
        <v>164</v>
      </c>
      <c r="F6267" t="s">
        <v>34</v>
      </c>
      <c r="G6267" t="s">
        <v>47</v>
      </c>
      <c r="H6267" t="s">
        <v>2249</v>
      </c>
      <c r="I6267">
        <v>82.26</v>
      </c>
      <c r="J6267">
        <v>3</v>
      </c>
      <c r="K6267">
        <v>33.729999999999997</v>
      </c>
    </row>
    <row r="6268" spans="1:11" ht="16.5" x14ac:dyDescent="0.3">
      <c r="A6268" s="1">
        <v>42698</v>
      </c>
      <c r="B6268" s="5">
        <f>YEAR(Table1[[#This Row],[Order Date]])</f>
        <v>2016</v>
      </c>
      <c r="C6268" s="5">
        <f>MONTH(Table1[[#This Row],[Order Date]])</f>
        <v>11</v>
      </c>
      <c r="D6268" t="s">
        <v>343</v>
      </c>
      <c r="E6268" t="s">
        <v>123</v>
      </c>
      <c r="F6268" t="s">
        <v>34</v>
      </c>
      <c r="G6268" t="s">
        <v>74</v>
      </c>
      <c r="H6268" t="s">
        <v>2633</v>
      </c>
      <c r="I6268">
        <v>339.92</v>
      </c>
      <c r="J6268">
        <v>5</v>
      </c>
      <c r="K6268">
        <v>8.5</v>
      </c>
    </row>
    <row r="6269" spans="1:11" ht="16.5" x14ac:dyDescent="0.3">
      <c r="A6269" s="1">
        <v>42698</v>
      </c>
      <c r="B6269" s="5">
        <f>YEAR(Table1[[#This Row],[Order Date]])</f>
        <v>2016</v>
      </c>
      <c r="C6269" s="5">
        <f>MONTH(Table1[[#This Row],[Order Date]])</f>
        <v>11</v>
      </c>
      <c r="D6269" t="s">
        <v>343</v>
      </c>
      <c r="E6269" t="s">
        <v>123</v>
      </c>
      <c r="F6269" t="s">
        <v>11</v>
      </c>
      <c r="G6269" t="s">
        <v>12</v>
      </c>
      <c r="H6269" t="s">
        <v>1673</v>
      </c>
      <c r="I6269">
        <v>10.53</v>
      </c>
      <c r="J6269">
        <v>4</v>
      </c>
      <c r="K6269">
        <v>3.42</v>
      </c>
    </row>
    <row r="6270" spans="1:11" ht="16.5" x14ac:dyDescent="0.3">
      <c r="A6270" s="1">
        <v>42698</v>
      </c>
      <c r="B6270" s="5">
        <f>YEAR(Table1[[#This Row],[Order Date]])</f>
        <v>2016</v>
      </c>
      <c r="C6270" s="5">
        <f>MONTH(Table1[[#This Row],[Order Date]])</f>
        <v>11</v>
      </c>
      <c r="D6270" t="s">
        <v>343</v>
      </c>
      <c r="E6270" t="s">
        <v>123</v>
      </c>
      <c r="F6270" t="s">
        <v>11</v>
      </c>
      <c r="G6270" t="s">
        <v>92</v>
      </c>
      <c r="H6270" t="s">
        <v>421</v>
      </c>
      <c r="I6270">
        <v>42.38</v>
      </c>
      <c r="J6270">
        <v>2</v>
      </c>
      <c r="K6270">
        <v>4.24</v>
      </c>
    </row>
    <row r="6271" spans="1:11" ht="16.5" x14ac:dyDescent="0.3">
      <c r="A6271" s="1">
        <v>42699</v>
      </c>
      <c r="B6271" s="5">
        <f>YEAR(Table1[[#This Row],[Order Date]])</f>
        <v>2016</v>
      </c>
      <c r="C6271" s="5">
        <f>MONTH(Table1[[#This Row],[Order Date]])</f>
        <v>11</v>
      </c>
      <c r="D6271" t="s">
        <v>2013</v>
      </c>
      <c r="E6271" t="s">
        <v>123</v>
      </c>
      <c r="F6271" t="s">
        <v>11</v>
      </c>
      <c r="G6271" t="s">
        <v>12</v>
      </c>
      <c r="H6271" t="s">
        <v>2533</v>
      </c>
      <c r="I6271">
        <v>5.08</v>
      </c>
      <c r="J6271">
        <v>1</v>
      </c>
      <c r="K6271">
        <v>1.65</v>
      </c>
    </row>
    <row r="6272" spans="1:11" ht="16.5" x14ac:dyDescent="0.3">
      <c r="A6272" s="1">
        <v>42699</v>
      </c>
      <c r="B6272" s="5">
        <f>YEAR(Table1[[#This Row],[Order Date]])</f>
        <v>2016</v>
      </c>
      <c r="C6272" s="5">
        <f>MONTH(Table1[[#This Row],[Order Date]])</f>
        <v>11</v>
      </c>
      <c r="D6272" t="s">
        <v>1457</v>
      </c>
      <c r="E6272" t="s">
        <v>177</v>
      </c>
      <c r="F6272" t="s">
        <v>11</v>
      </c>
      <c r="G6272" t="s">
        <v>18</v>
      </c>
      <c r="H6272" t="s">
        <v>1854</v>
      </c>
      <c r="I6272">
        <v>563.4</v>
      </c>
      <c r="J6272">
        <v>4</v>
      </c>
      <c r="K6272">
        <v>67.61</v>
      </c>
    </row>
    <row r="6273" spans="1:11" ht="16.5" x14ac:dyDescent="0.3">
      <c r="A6273" s="1">
        <v>42699</v>
      </c>
      <c r="B6273" s="5">
        <f>YEAR(Table1[[#This Row],[Order Date]])</f>
        <v>2016</v>
      </c>
      <c r="C6273" s="5">
        <f>MONTH(Table1[[#This Row],[Order Date]])</f>
        <v>11</v>
      </c>
      <c r="D6273" t="s">
        <v>1457</v>
      </c>
      <c r="E6273" t="s">
        <v>177</v>
      </c>
      <c r="F6273" t="s">
        <v>39</v>
      </c>
      <c r="G6273" t="s">
        <v>302</v>
      </c>
      <c r="H6273" t="s">
        <v>2634</v>
      </c>
      <c r="I6273">
        <v>319.92</v>
      </c>
      <c r="J6273">
        <v>8</v>
      </c>
      <c r="K6273">
        <v>118.37</v>
      </c>
    </row>
    <row r="6274" spans="1:11" ht="16.5" x14ac:dyDescent="0.3">
      <c r="A6274" s="1">
        <v>42699</v>
      </c>
      <c r="B6274" s="5">
        <f>YEAR(Table1[[#This Row],[Order Date]])</f>
        <v>2016</v>
      </c>
      <c r="C6274" s="5">
        <f>MONTH(Table1[[#This Row],[Order Date]])</f>
        <v>11</v>
      </c>
      <c r="D6274" t="s">
        <v>915</v>
      </c>
      <c r="E6274" t="s">
        <v>101</v>
      </c>
      <c r="F6274" t="s">
        <v>39</v>
      </c>
      <c r="G6274" t="s">
        <v>40</v>
      </c>
      <c r="H6274" t="s">
        <v>2290</v>
      </c>
      <c r="I6274">
        <v>59.98</v>
      </c>
      <c r="J6274">
        <v>2</v>
      </c>
      <c r="K6274">
        <v>17.989999999999998</v>
      </c>
    </row>
    <row r="6275" spans="1:11" ht="16.5" x14ac:dyDescent="0.3">
      <c r="A6275" s="1">
        <v>42699</v>
      </c>
      <c r="B6275" s="5">
        <f>YEAR(Table1[[#This Row],[Order Date]])</f>
        <v>2016</v>
      </c>
      <c r="C6275" s="5">
        <f>MONTH(Table1[[#This Row],[Order Date]])</f>
        <v>11</v>
      </c>
      <c r="D6275" t="s">
        <v>2103</v>
      </c>
      <c r="E6275" t="s">
        <v>110</v>
      </c>
      <c r="F6275" t="s">
        <v>34</v>
      </c>
      <c r="G6275" t="s">
        <v>145</v>
      </c>
      <c r="H6275" t="s">
        <v>2066</v>
      </c>
      <c r="I6275">
        <v>1568.61</v>
      </c>
      <c r="J6275">
        <v>9</v>
      </c>
      <c r="K6275">
        <v>329.41</v>
      </c>
    </row>
    <row r="6276" spans="1:11" ht="16.5" x14ac:dyDescent="0.3">
      <c r="A6276" s="1">
        <v>42699</v>
      </c>
      <c r="B6276" s="5">
        <f>YEAR(Table1[[#This Row],[Order Date]])</f>
        <v>2016</v>
      </c>
      <c r="C6276" s="5">
        <f>MONTH(Table1[[#This Row],[Order Date]])</f>
        <v>11</v>
      </c>
      <c r="D6276" t="s">
        <v>2103</v>
      </c>
      <c r="E6276" t="s">
        <v>110</v>
      </c>
      <c r="F6276" t="s">
        <v>11</v>
      </c>
      <c r="G6276" t="s">
        <v>20</v>
      </c>
      <c r="H6276" t="s">
        <v>2119</v>
      </c>
      <c r="I6276">
        <v>17.3</v>
      </c>
      <c r="J6276">
        <v>1</v>
      </c>
      <c r="K6276">
        <v>8.3000000000000007</v>
      </c>
    </row>
    <row r="6277" spans="1:11" ht="16.5" x14ac:dyDescent="0.3">
      <c r="A6277" s="1">
        <v>42699</v>
      </c>
      <c r="B6277" s="5">
        <f>YEAR(Table1[[#This Row],[Order Date]])</f>
        <v>2016</v>
      </c>
      <c r="C6277" s="5">
        <f>MONTH(Table1[[#This Row],[Order Date]])</f>
        <v>11</v>
      </c>
      <c r="D6277" t="s">
        <v>2103</v>
      </c>
      <c r="E6277" t="s">
        <v>110</v>
      </c>
      <c r="F6277" t="s">
        <v>39</v>
      </c>
      <c r="G6277" t="s">
        <v>52</v>
      </c>
      <c r="H6277" t="s">
        <v>2522</v>
      </c>
      <c r="I6277">
        <v>160</v>
      </c>
      <c r="J6277">
        <v>8</v>
      </c>
      <c r="K6277">
        <v>62.4</v>
      </c>
    </row>
    <row r="6278" spans="1:11" ht="16.5" x14ac:dyDescent="0.3">
      <c r="A6278" s="1">
        <v>42699</v>
      </c>
      <c r="B6278" s="5">
        <f>YEAR(Table1[[#This Row],[Order Date]])</f>
        <v>2016</v>
      </c>
      <c r="C6278" s="5">
        <f>MONTH(Table1[[#This Row],[Order Date]])</f>
        <v>11</v>
      </c>
      <c r="D6278" t="s">
        <v>392</v>
      </c>
      <c r="E6278" t="s">
        <v>78</v>
      </c>
      <c r="F6278" t="s">
        <v>11</v>
      </c>
      <c r="G6278" t="s">
        <v>20</v>
      </c>
      <c r="H6278" t="s">
        <v>2127</v>
      </c>
      <c r="I6278">
        <v>456.59</v>
      </c>
      <c r="J6278">
        <v>2</v>
      </c>
      <c r="K6278">
        <v>-304.39</v>
      </c>
    </row>
    <row r="6279" spans="1:11" ht="16.5" x14ac:dyDescent="0.3">
      <c r="A6279" s="1">
        <v>42699</v>
      </c>
      <c r="B6279" s="5">
        <f>YEAR(Table1[[#This Row],[Order Date]])</f>
        <v>2016</v>
      </c>
      <c r="C6279" s="5">
        <f>MONTH(Table1[[#This Row],[Order Date]])</f>
        <v>11</v>
      </c>
      <c r="D6279" t="s">
        <v>392</v>
      </c>
      <c r="E6279" t="s">
        <v>78</v>
      </c>
      <c r="F6279" t="s">
        <v>39</v>
      </c>
      <c r="G6279" t="s">
        <v>302</v>
      </c>
      <c r="H6279" t="s">
        <v>2402</v>
      </c>
      <c r="I6279">
        <v>4499.99</v>
      </c>
      <c r="J6279">
        <v>5</v>
      </c>
      <c r="K6279">
        <v>-6599.98</v>
      </c>
    </row>
    <row r="6280" spans="1:11" ht="16.5" x14ac:dyDescent="0.3">
      <c r="A6280" s="1">
        <v>42699</v>
      </c>
      <c r="B6280" s="5">
        <f>YEAR(Table1[[#This Row],[Order Date]])</f>
        <v>2016</v>
      </c>
      <c r="C6280" s="5">
        <f>MONTH(Table1[[#This Row],[Order Date]])</f>
        <v>11</v>
      </c>
      <c r="D6280" t="s">
        <v>392</v>
      </c>
      <c r="E6280" t="s">
        <v>78</v>
      </c>
      <c r="F6280" t="s">
        <v>39</v>
      </c>
      <c r="G6280" t="s">
        <v>52</v>
      </c>
      <c r="H6280" t="s">
        <v>2635</v>
      </c>
      <c r="I6280">
        <v>59.98</v>
      </c>
      <c r="J6280">
        <v>3</v>
      </c>
      <c r="K6280">
        <v>12</v>
      </c>
    </row>
    <row r="6281" spans="1:11" ht="16.5" x14ac:dyDescent="0.3">
      <c r="A6281" s="1">
        <v>42699</v>
      </c>
      <c r="B6281" s="5">
        <f>YEAR(Table1[[#This Row],[Order Date]])</f>
        <v>2016</v>
      </c>
      <c r="C6281" s="5">
        <f>MONTH(Table1[[#This Row],[Order Date]])</f>
        <v>11</v>
      </c>
      <c r="D6281" t="s">
        <v>505</v>
      </c>
      <c r="E6281" t="s">
        <v>488</v>
      </c>
      <c r="F6281" t="s">
        <v>11</v>
      </c>
      <c r="G6281" t="s">
        <v>18</v>
      </c>
      <c r="H6281" t="s">
        <v>2219</v>
      </c>
      <c r="I6281">
        <v>73.36</v>
      </c>
      <c r="J6281">
        <v>7</v>
      </c>
      <c r="K6281">
        <v>19.809999999999999</v>
      </c>
    </row>
    <row r="6282" spans="1:11" ht="16.5" x14ac:dyDescent="0.3">
      <c r="A6282" s="1">
        <v>42699</v>
      </c>
      <c r="B6282" s="5">
        <f>YEAR(Table1[[#This Row],[Order Date]])</f>
        <v>2016</v>
      </c>
      <c r="C6282" s="5">
        <f>MONTH(Table1[[#This Row],[Order Date]])</f>
        <v>11</v>
      </c>
      <c r="D6282" t="s">
        <v>935</v>
      </c>
      <c r="E6282" t="s">
        <v>27</v>
      </c>
      <c r="F6282" t="s">
        <v>34</v>
      </c>
      <c r="G6282" t="s">
        <v>35</v>
      </c>
      <c r="H6282" t="s">
        <v>862</v>
      </c>
      <c r="I6282">
        <v>194.35</v>
      </c>
      <c r="J6282">
        <v>3</v>
      </c>
      <c r="K6282">
        <v>19.440000000000001</v>
      </c>
    </row>
    <row r="6283" spans="1:11" ht="16.5" x14ac:dyDescent="0.3">
      <c r="A6283" s="1">
        <v>42700</v>
      </c>
      <c r="B6283" s="5">
        <f>YEAR(Table1[[#This Row],[Order Date]])</f>
        <v>2016</v>
      </c>
      <c r="C6283" s="5">
        <f>MONTH(Table1[[#This Row],[Order Date]])</f>
        <v>11</v>
      </c>
      <c r="D6283" t="s">
        <v>748</v>
      </c>
      <c r="E6283" t="s">
        <v>488</v>
      </c>
      <c r="F6283" t="s">
        <v>11</v>
      </c>
      <c r="G6283" t="s">
        <v>12</v>
      </c>
      <c r="H6283" t="s">
        <v>625</v>
      </c>
      <c r="I6283">
        <v>70.98</v>
      </c>
      <c r="J6283">
        <v>7</v>
      </c>
      <c r="K6283">
        <v>34.78</v>
      </c>
    </row>
    <row r="6284" spans="1:11" ht="16.5" x14ac:dyDescent="0.3">
      <c r="A6284" s="1">
        <v>42700</v>
      </c>
      <c r="B6284" s="5">
        <f>YEAR(Table1[[#This Row],[Order Date]])</f>
        <v>2016</v>
      </c>
      <c r="C6284" s="5">
        <f>MONTH(Table1[[#This Row],[Order Date]])</f>
        <v>11</v>
      </c>
      <c r="D6284" t="s">
        <v>748</v>
      </c>
      <c r="E6284" t="s">
        <v>488</v>
      </c>
      <c r="F6284" t="s">
        <v>11</v>
      </c>
      <c r="G6284" t="s">
        <v>20</v>
      </c>
      <c r="H6284" t="s">
        <v>162</v>
      </c>
      <c r="I6284">
        <v>91.68</v>
      </c>
      <c r="J6284">
        <v>3</v>
      </c>
      <c r="K6284">
        <v>45.84</v>
      </c>
    </row>
    <row r="6285" spans="1:11" ht="16.5" x14ac:dyDescent="0.3">
      <c r="A6285" s="1">
        <v>42700</v>
      </c>
      <c r="B6285" s="5">
        <f>YEAR(Table1[[#This Row],[Order Date]])</f>
        <v>2016</v>
      </c>
      <c r="C6285" s="5">
        <f>MONTH(Table1[[#This Row],[Order Date]])</f>
        <v>11</v>
      </c>
      <c r="D6285" t="s">
        <v>748</v>
      </c>
      <c r="E6285" t="s">
        <v>488</v>
      </c>
      <c r="F6285" t="s">
        <v>11</v>
      </c>
      <c r="G6285" t="s">
        <v>20</v>
      </c>
      <c r="H6285" t="s">
        <v>2165</v>
      </c>
      <c r="I6285">
        <v>33.75</v>
      </c>
      <c r="J6285">
        <v>5</v>
      </c>
      <c r="K6285">
        <v>16.88</v>
      </c>
    </row>
    <row r="6286" spans="1:11" ht="16.5" x14ac:dyDescent="0.3">
      <c r="A6286" s="1">
        <v>42700</v>
      </c>
      <c r="B6286" s="5">
        <f>YEAR(Table1[[#This Row],[Order Date]])</f>
        <v>2016</v>
      </c>
      <c r="C6286" s="5">
        <f>MONTH(Table1[[#This Row],[Order Date]])</f>
        <v>11</v>
      </c>
      <c r="D6286" t="s">
        <v>748</v>
      </c>
      <c r="E6286" t="s">
        <v>488</v>
      </c>
      <c r="F6286" t="s">
        <v>39</v>
      </c>
      <c r="G6286" t="s">
        <v>302</v>
      </c>
      <c r="H6286" t="s">
        <v>2636</v>
      </c>
      <c r="I6286">
        <v>3040</v>
      </c>
      <c r="J6286">
        <v>8</v>
      </c>
      <c r="K6286">
        <v>1459.2</v>
      </c>
    </row>
    <row r="6287" spans="1:11" ht="16.5" x14ac:dyDescent="0.3">
      <c r="A6287" s="1">
        <v>42700</v>
      </c>
      <c r="B6287" s="5">
        <f>YEAR(Table1[[#This Row],[Order Date]])</f>
        <v>2016</v>
      </c>
      <c r="C6287" s="5">
        <f>MONTH(Table1[[#This Row],[Order Date]])</f>
        <v>11</v>
      </c>
      <c r="D6287" t="s">
        <v>1576</v>
      </c>
      <c r="E6287" t="s">
        <v>164</v>
      </c>
      <c r="F6287" t="s">
        <v>11</v>
      </c>
      <c r="G6287" t="s">
        <v>20</v>
      </c>
      <c r="H6287" t="s">
        <v>937</v>
      </c>
      <c r="I6287">
        <v>7.31</v>
      </c>
      <c r="J6287">
        <v>2</v>
      </c>
      <c r="K6287">
        <v>2.56</v>
      </c>
    </row>
    <row r="6288" spans="1:11" ht="16.5" x14ac:dyDescent="0.3">
      <c r="A6288" s="1">
        <v>42700</v>
      </c>
      <c r="B6288" s="5">
        <f>YEAR(Table1[[#This Row],[Order Date]])</f>
        <v>2016</v>
      </c>
      <c r="C6288" s="5">
        <f>MONTH(Table1[[#This Row],[Order Date]])</f>
        <v>11</v>
      </c>
      <c r="D6288" t="s">
        <v>630</v>
      </c>
      <c r="E6288" t="s">
        <v>23</v>
      </c>
      <c r="F6288" t="s">
        <v>39</v>
      </c>
      <c r="G6288" t="s">
        <v>40</v>
      </c>
      <c r="H6288" t="s">
        <v>2143</v>
      </c>
      <c r="I6288">
        <v>494.98</v>
      </c>
      <c r="J6288">
        <v>3</v>
      </c>
      <c r="K6288">
        <v>-115.5</v>
      </c>
    </row>
    <row r="6289" spans="1:11" ht="16.5" x14ac:dyDescent="0.3">
      <c r="A6289" s="1">
        <v>42700</v>
      </c>
      <c r="B6289" s="5">
        <f>YEAR(Table1[[#This Row],[Order Date]])</f>
        <v>2016</v>
      </c>
      <c r="C6289" s="5">
        <f>MONTH(Table1[[#This Row],[Order Date]])</f>
        <v>11</v>
      </c>
      <c r="D6289" t="s">
        <v>674</v>
      </c>
      <c r="E6289" t="s">
        <v>123</v>
      </c>
      <c r="F6289" t="s">
        <v>11</v>
      </c>
      <c r="G6289" t="s">
        <v>20</v>
      </c>
      <c r="H6289" t="s">
        <v>436</v>
      </c>
      <c r="I6289">
        <v>3.74</v>
      </c>
      <c r="J6289">
        <v>4</v>
      </c>
      <c r="K6289">
        <v>-2.62</v>
      </c>
    </row>
    <row r="6290" spans="1:11" ht="16.5" x14ac:dyDescent="0.3">
      <c r="A6290" s="1">
        <v>42700</v>
      </c>
      <c r="B6290" s="5">
        <f>YEAR(Table1[[#This Row],[Order Date]])</f>
        <v>2016</v>
      </c>
      <c r="C6290" s="5">
        <f>MONTH(Table1[[#This Row],[Order Date]])</f>
        <v>11</v>
      </c>
      <c r="D6290" t="s">
        <v>291</v>
      </c>
      <c r="E6290" t="s">
        <v>149</v>
      </c>
      <c r="F6290" t="s">
        <v>34</v>
      </c>
      <c r="G6290" t="s">
        <v>145</v>
      </c>
      <c r="H6290" t="s">
        <v>255</v>
      </c>
      <c r="I6290">
        <v>313.18</v>
      </c>
      <c r="J6290">
        <v>2</v>
      </c>
      <c r="K6290">
        <v>-120.05</v>
      </c>
    </row>
    <row r="6291" spans="1:11" ht="16.5" x14ac:dyDescent="0.3">
      <c r="A6291" s="1">
        <v>42700</v>
      </c>
      <c r="B6291" s="5">
        <f>YEAR(Table1[[#This Row],[Order Date]])</f>
        <v>2016</v>
      </c>
      <c r="C6291" s="5">
        <f>MONTH(Table1[[#This Row],[Order Date]])</f>
        <v>11</v>
      </c>
      <c r="D6291" t="s">
        <v>680</v>
      </c>
      <c r="E6291" t="s">
        <v>10</v>
      </c>
      <c r="F6291" t="s">
        <v>11</v>
      </c>
      <c r="G6291" t="s">
        <v>24</v>
      </c>
      <c r="H6291" t="s">
        <v>645</v>
      </c>
      <c r="I6291">
        <v>17.86</v>
      </c>
      <c r="J6291">
        <v>4</v>
      </c>
      <c r="K6291">
        <v>4.24</v>
      </c>
    </row>
    <row r="6292" spans="1:11" ht="16.5" x14ac:dyDescent="0.3">
      <c r="A6292" s="1">
        <v>42700</v>
      </c>
      <c r="B6292" s="5">
        <f>YEAR(Table1[[#This Row],[Order Date]])</f>
        <v>2016</v>
      </c>
      <c r="C6292" s="5">
        <f>MONTH(Table1[[#This Row],[Order Date]])</f>
        <v>11</v>
      </c>
      <c r="D6292" t="s">
        <v>159</v>
      </c>
      <c r="E6292" t="s">
        <v>613</v>
      </c>
      <c r="F6292" t="s">
        <v>39</v>
      </c>
      <c r="G6292" t="s">
        <v>52</v>
      </c>
      <c r="H6292" t="s">
        <v>1718</v>
      </c>
      <c r="I6292">
        <v>59.97</v>
      </c>
      <c r="J6292">
        <v>3</v>
      </c>
      <c r="K6292">
        <v>14.99</v>
      </c>
    </row>
    <row r="6293" spans="1:11" ht="16.5" x14ac:dyDescent="0.3">
      <c r="A6293" s="1">
        <v>42700</v>
      </c>
      <c r="B6293" s="5">
        <f>YEAR(Table1[[#This Row],[Order Date]])</f>
        <v>2016</v>
      </c>
      <c r="C6293" s="5">
        <f>MONTH(Table1[[#This Row],[Order Date]])</f>
        <v>11</v>
      </c>
      <c r="D6293" t="s">
        <v>159</v>
      </c>
      <c r="E6293" t="s">
        <v>613</v>
      </c>
      <c r="F6293" t="s">
        <v>11</v>
      </c>
      <c r="G6293" t="s">
        <v>12</v>
      </c>
      <c r="H6293" t="s">
        <v>1884</v>
      </c>
      <c r="I6293">
        <v>13.36</v>
      </c>
      <c r="J6293">
        <v>2</v>
      </c>
      <c r="K6293">
        <v>6.41</v>
      </c>
    </row>
    <row r="6294" spans="1:11" ht="16.5" x14ac:dyDescent="0.3">
      <c r="A6294" s="1">
        <v>42700</v>
      </c>
      <c r="B6294" s="5">
        <f>YEAR(Table1[[#This Row],[Order Date]])</f>
        <v>2016</v>
      </c>
      <c r="C6294" s="5">
        <f>MONTH(Table1[[#This Row],[Order Date]])</f>
        <v>11</v>
      </c>
      <c r="D6294" t="s">
        <v>900</v>
      </c>
      <c r="E6294" t="s">
        <v>23</v>
      </c>
      <c r="F6294" t="s">
        <v>11</v>
      </c>
      <c r="G6294" t="s">
        <v>20</v>
      </c>
      <c r="H6294" t="s">
        <v>1896</v>
      </c>
      <c r="I6294">
        <v>78.760000000000005</v>
      </c>
      <c r="J6294">
        <v>9</v>
      </c>
      <c r="K6294">
        <v>-57.76</v>
      </c>
    </row>
    <row r="6295" spans="1:11" ht="16.5" x14ac:dyDescent="0.3">
      <c r="A6295" s="1">
        <v>42700</v>
      </c>
      <c r="B6295" s="5">
        <f>YEAR(Table1[[#This Row],[Order Date]])</f>
        <v>2016</v>
      </c>
      <c r="C6295" s="5">
        <f>MONTH(Table1[[#This Row],[Order Date]])</f>
        <v>11</v>
      </c>
      <c r="D6295" t="s">
        <v>1258</v>
      </c>
      <c r="E6295" t="s">
        <v>27</v>
      </c>
      <c r="F6295" t="s">
        <v>34</v>
      </c>
      <c r="G6295" t="s">
        <v>74</v>
      </c>
      <c r="H6295" t="s">
        <v>1344</v>
      </c>
      <c r="I6295">
        <v>3406.66</v>
      </c>
      <c r="J6295">
        <v>8</v>
      </c>
      <c r="K6295">
        <v>160.31</v>
      </c>
    </row>
    <row r="6296" spans="1:11" ht="16.5" x14ac:dyDescent="0.3">
      <c r="A6296" s="1">
        <v>42700</v>
      </c>
      <c r="B6296" s="5">
        <f>YEAR(Table1[[#This Row],[Order Date]])</f>
        <v>2016</v>
      </c>
      <c r="C6296" s="5">
        <f>MONTH(Table1[[#This Row],[Order Date]])</f>
        <v>11</v>
      </c>
      <c r="D6296" t="s">
        <v>1258</v>
      </c>
      <c r="E6296" t="s">
        <v>27</v>
      </c>
      <c r="F6296" t="s">
        <v>11</v>
      </c>
      <c r="G6296" t="s">
        <v>24</v>
      </c>
      <c r="H6296" t="s">
        <v>1815</v>
      </c>
      <c r="I6296">
        <v>37.17</v>
      </c>
      <c r="J6296">
        <v>9</v>
      </c>
      <c r="K6296">
        <v>10.41</v>
      </c>
    </row>
    <row r="6297" spans="1:11" ht="16.5" x14ac:dyDescent="0.3">
      <c r="A6297" s="1">
        <v>42700</v>
      </c>
      <c r="B6297" s="5">
        <f>YEAR(Table1[[#This Row],[Order Date]])</f>
        <v>2016</v>
      </c>
      <c r="C6297" s="5">
        <f>MONTH(Table1[[#This Row],[Order Date]])</f>
        <v>11</v>
      </c>
      <c r="D6297" t="s">
        <v>1258</v>
      </c>
      <c r="E6297" t="s">
        <v>27</v>
      </c>
      <c r="F6297" t="s">
        <v>11</v>
      </c>
      <c r="G6297" t="s">
        <v>92</v>
      </c>
      <c r="H6297" t="s">
        <v>2621</v>
      </c>
      <c r="I6297">
        <v>64.959999999999994</v>
      </c>
      <c r="J6297">
        <v>2</v>
      </c>
      <c r="K6297">
        <v>19.489999999999998</v>
      </c>
    </row>
    <row r="6298" spans="1:11" ht="16.5" x14ac:dyDescent="0.3">
      <c r="A6298" s="1">
        <v>42700</v>
      </c>
      <c r="B6298" s="5">
        <f>YEAR(Table1[[#This Row],[Order Date]])</f>
        <v>2016</v>
      </c>
      <c r="C6298" s="5">
        <f>MONTH(Table1[[#This Row],[Order Date]])</f>
        <v>11</v>
      </c>
      <c r="D6298" t="s">
        <v>1258</v>
      </c>
      <c r="E6298" t="s">
        <v>27</v>
      </c>
      <c r="F6298" t="s">
        <v>34</v>
      </c>
      <c r="G6298" t="s">
        <v>47</v>
      </c>
      <c r="H6298" t="s">
        <v>2036</v>
      </c>
      <c r="I6298">
        <v>595.38</v>
      </c>
      <c r="J6298">
        <v>6</v>
      </c>
      <c r="K6298">
        <v>297.69</v>
      </c>
    </row>
    <row r="6299" spans="1:11" ht="16.5" x14ac:dyDescent="0.3">
      <c r="A6299" s="1">
        <v>42701</v>
      </c>
      <c r="B6299" s="5">
        <f>YEAR(Table1[[#This Row],[Order Date]])</f>
        <v>2016</v>
      </c>
      <c r="C6299" s="5">
        <f>MONTH(Table1[[#This Row],[Order Date]])</f>
        <v>11</v>
      </c>
      <c r="D6299" t="s">
        <v>1521</v>
      </c>
      <c r="E6299" t="s">
        <v>15</v>
      </c>
      <c r="F6299" t="s">
        <v>11</v>
      </c>
      <c r="G6299" t="s">
        <v>18</v>
      </c>
      <c r="H6299" t="s">
        <v>133</v>
      </c>
      <c r="I6299">
        <v>97.98</v>
      </c>
      <c r="J6299">
        <v>2</v>
      </c>
      <c r="K6299">
        <v>-24.5</v>
      </c>
    </row>
    <row r="6300" spans="1:11" ht="16.5" x14ac:dyDescent="0.3">
      <c r="A6300" s="1">
        <v>42701</v>
      </c>
      <c r="B6300" s="5">
        <f>YEAR(Table1[[#This Row],[Order Date]])</f>
        <v>2016</v>
      </c>
      <c r="C6300" s="5">
        <f>MONTH(Table1[[#This Row],[Order Date]])</f>
        <v>11</v>
      </c>
      <c r="D6300" t="s">
        <v>1521</v>
      </c>
      <c r="E6300" t="s">
        <v>15</v>
      </c>
      <c r="F6300" t="s">
        <v>39</v>
      </c>
      <c r="G6300" t="s">
        <v>52</v>
      </c>
      <c r="H6300" t="s">
        <v>53</v>
      </c>
      <c r="I6300">
        <v>62.4</v>
      </c>
      <c r="J6300">
        <v>6</v>
      </c>
      <c r="K6300">
        <v>19.5</v>
      </c>
    </row>
    <row r="6301" spans="1:11" ht="16.5" x14ac:dyDescent="0.3">
      <c r="A6301" s="1">
        <v>42701</v>
      </c>
      <c r="B6301" s="5">
        <f>YEAR(Table1[[#This Row],[Order Date]])</f>
        <v>2016</v>
      </c>
      <c r="C6301" s="5">
        <f>MONTH(Table1[[#This Row],[Order Date]])</f>
        <v>11</v>
      </c>
      <c r="D6301" t="s">
        <v>1831</v>
      </c>
      <c r="E6301" t="s">
        <v>95</v>
      </c>
      <c r="F6301" t="s">
        <v>39</v>
      </c>
      <c r="G6301" t="s">
        <v>40</v>
      </c>
      <c r="H6301" t="s">
        <v>2637</v>
      </c>
      <c r="I6301">
        <v>271.99</v>
      </c>
      <c r="J6301">
        <v>1</v>
      </c>
      <c r="K6301">
        <v>23.8</v>
      </c>
    </row>
    <row r="6302" spans="1:11" ht="16.5" x14ac:dyDescent="0.3">
      <c r="A6302" s="1">
        <v>42701</v>
      </c>
      <c r="B6302" s="5">
        <f>YEAR(Table1[[#This Row],[Order Date]])</f>
        <v>2016</v>
      </c>
      <c r="C6302" s="5">
        <f>MONTH(Table1[[#This Row],[Order Date]])</f>
        <v>11</v>
      </c>
      <c r="D6302" t="s">
        <v>2162</v>
      </c>
      <c r="E6302" t="s">
        <v>110</v>
      </c>
      <c r="F6302" t="s">
        <v>11</v>
      </c>
      <c r="G6302" t="s">
        <v>92</v>
      </c>
      <c r="H6302" t="s">
        <v>440</v>
      </c>
      <c r="I6302">
        <v>167.29</v>
      </c>
      <c r="J6302">
        <v>6</v>
      </c>
      <c r="K6302">
        <v>29.74</v>
      </c>
    </row>
    <row r="6303" spans="1:11" ht="16.5" x14ac:dyDescent="0.3">
      <c r="A6303" s="1">
        <v>42701</v>
      </c>
      <c r="B6303" s="5">
        <f>YEAR(Table1[[#This Row],[Order Date]])</f>
        <v>2016</v>
      </c>
      <c r="C6303" s="5">
        <f>MONTH(Table1[[#This Row],[Order Date]])</f>
        <v>11</v>
      </c>
      <c r="D6303" t="s">
        <v>883</v>
      </c>
      <c r="E6303" t="s">
        <v>1283</v>
      </c>
      <c r="F6303" t="s">
        <v>39</v>
      </c>
      <c r="G6303" t="s">
        <v>52</v>
      </c>
      <c r="H6303" t="s">
        <v>1325</v>
      </c>
      <c r="I6303">
        <v>34.950000000000003</v>
      </c>
      <c r="J6303">
        <v>5</v>
      </c>
      <c r="K6303">
        <v>15.38</v>
      </c>
    </row>
    <row r="6304" spans="1:11" ht="16.5" x14ac:dyDescent="0.3">
      <c r="A6304" s="1">
        <v>42701</v>
      </c>
      <c r="B6304" s="5">
        <f>YEAR(Table1[[#This Row],[Order Date]])</f>
        <v>2016</v>
      </c>
      <c r="C6304" s="5">
        <f>MONTH(Table1[[#This Row],[Order Date]])</f>
        <v>11</v>
      </c>
      <c r="D6304" t="s">
        <v>883</v>
      </c>
      <c r="E6304" t="s">
        <v>1283</v>
      </c>
      <c r="F6304" t="s">
        <v>11</v>
      </c>
      <c r="G6304" t="s">
        <v>20</v>
      </c>
      <c r="H6304" t="s">
        <v>701</v>
      </c>
      <c r="I6304">
        <v>152</v>
      </c>
      <c r="J6304">
        <v>5</v>
      </c>
      <c r="K6304">
        <v>69.92</v>
      </c>
    </row>
    <row r="6305" spans="1:11" ht="16.5" x14ac:dyDescent="0.3">
      <c r="A6305" s="1">
        <v>42701</v>
      </c>
      <c r="B6305" s="5">
        <f>YEAR(Table1[[#This Row],[Order Date]])</f>
        <v>2016</v>
      </c>
      <c r="C6305" s="5">
        <f>MONTH(Table1[[#This Row],[Order Date]])</f>
        <v>11</v>
      </c>
      <c r="D6305" t="s">
        <v>1871</v>
      </c>
      <c r="E6305" t="s">
        <v>177</v>
      </c>
      <c r="F6305" t="s">
        <v>34</v>
      </c>
      <c r="G6305" t="s">
        <v>47</v>
      </c>
      <c r="H6305" t="s">
        <v>124</v>
      </c>
      <c r="I6305">
        <v>31.56</v>
      </c>
      <c r="J6305">
        <v>3</v>
      </c>
      <c r="K6305">
        <v>10.41</v>
      </c>
    </row>
    <row r="6306" spans="1:11" ht="16.5" x14ac:dyDescent="0.3">
      <c r="A6306" s="1">
        <v>42701</v>
      </c>
      <c r="B6306" s="5">
        <f>YEAR(Table1[[#This Row],[Order Date]])</f>
        <v>2016</v>
      </c>
      <c r="C6306" s="5">
        <f>MONTH(Table1[[#This Row],[Order Date]])</f>
        <v>11</v>
      </c>
      <c r="D6306" t="s">
        <v>722</v>
      </c>
      <c r="E6306" t="s">
        <v>123</v>
      </c>
      <c r="F6306" t="s">
        <v>39</v>
      </c>
      <c r="G6306" t="s">
        <v>40</v>
      </c>
      <c r="H6306" t="s">
        <v>1807</v>
      </c>
      <c r="I6306">
        <v>116.76</v>
      </c>
      <c r="J6306">
        <v>1</v>
      </c>
      <c r="K6306">
        <v>14.6</v>
      </c>
    </row>
    <row r="6307" spans="1:11" ht="16.5" x14ac:dyDescent="0.3">
      <c r="A6307" s="1">
        <v>42701</v>
      </c>
      <c r="B6307" s="5">
        <f>YEAR(Table1[[#This Row],[Order Date]])</f>
        <v>2016</v>
      </c>
      <c r="C6307" s="5">
        <f>MONTH(Table1[[#This Row],[Order Date]])</f>
        <v>11</v>
      </c>
      <c r="D6307" t="s">
        <v>722</v>
      </c>
      <c r="E6307" t="s">
        <v>123</v>
      </c>
      <c r="F6307" t="s">
        <v>34</v>
      </c>
      <c r="G6307" t="s">
        <v>145</v>
      </c>
      <c r="H6307" t="s">
        <v>473</v>
      </c>
      <c r="I6307">
        <v>331.02</v>
      </c>
      <c r="J6307">
        <v>7</v>
      </c>
      <c r="K6307">
        <v>-114.35</v>
      </c>
    </row>
    <row r="6308" spans="1:11" ht="16.5" x14ac:dyDescent="0.3">
      <c r="A6308" s="1">
        <v>42701</v>
      </c>
      <c r="B6308" s="5">
        <f>YEAR(Table1[[#This Row],[Order Date]])</f>
        <v>2016</v>
      </c>
      <c r="C6308" s="5">
        <f>MONTH(Table1[[#This Row],[Order Date]])</f>
        <v>11</v>
      </c>
      <c r="D6308" t="s">
        <v>2504</v>
      </c>
      <c r="E6308" t="s">
        <v>95</v>
      </c>
      <c r="F6308" t="s">
        <v>11</v>
      </c>
      <c r="G6308" t="s">
        <v>18</v>
      </c>
      <c r="H6308" t="s">
        <v>516</v>
      </c>
      <c r="I6308">
        <v>39.81</v>
      </c>
      <c r="J6308">
        <v>4</v>
      </c>
      <c r="K6308">
        <v>3.98</v>
      </c>
    </row>
    <row r="6309" spans="1:11" ht="16.5" x14ac:dyDescent="0.3">
      <c r="A6309" s="1">
        <v>42701</v>
      </c>
      <c r="B6309" s="5">
        <f>YEAR(Table1[[#This Row],[Order Date]])</f>
        <v>2016</v>
      </c>
      <c r="C6309" s="5">
        <f>MONTH(Table1[[#This Row],[Order Date]])</f>
        <v>11</v>
      </c>
      <c r="D6309" t="s">
        <v>352</v>
      </c>
      <c r="E6309" t="s">
        <v>177</v>
      </c>
      <c r="F6309" t="s">
        <v>11</v>
      </c>
      <c r="G6309" t="s">
        <v>12</v>
      </c>
      <c r="H6309" t="s">
        <v>2638</v>
      </c>
      <c r="I6309">
        <v>25.92</v>
      </c>
      <c r="J6309">
        <v>4</v>
      </c>
      <c r="K6309">
        <v>12.44</v>
      </c>
    </row>
    <row r="6310" spans="1:11" ht="16.5" x14ac:dyDescent="0.3">
      <c r="A6310" s="1">
        <v>42701</v>
      </c>
      <c r="B6310" s="5">
        <f>YEAR(Table1[[#This Row],[Order Date]])</f>
        <v>2016</v>
      </c>
      <c r="C6310" s="5">
        <f>MONTH(Table1[[#This Row],[Order Date]])</f>
        <v>11</v>
      </c>
      <c r="D6310" t="s">
        <v>352</v>
      </c>
      <c r="E6310" t="s">
        <v>177</v>
      </c>
      <c r="F6310" t="s">
        <v>11</v>
      </c>
      <c r="G6310" t="s">
        <v>24</v>
      </c>
      <c r="H6310" t="s">
        <v>1006</v>
      </c>
      <c r="I6310">
        <v>34.65</v>
      </c>
      <c r="J6310">
        <v>3</v>
      </c>
      <c r="K6310">
        <v>9.6999999999999993</v>
      </c>
    </row>
    <row r="6311" spans="1:11" ht="16.5" x14ac:dyDescent="0.3">
      <c r="A6311" s="1">
        <v>42701</v>
      </c>
      <c r="B6311" s="5">
        <f>YEAR(Table1[[#This Row],[Order Date]])</f>
        <v>2016</v>
      </c>
      <c r="C6311" s="5">
        <f>MONTH(Table1[[#This Row],[Order Date]])</f>
        <v>11</v>
      </c>
      <c r="D6311" t="s">
        <v>352</v>
      </c>
      <c r="E6311" t="s">
        <v>177</v>
      </c>
      <c r="F6311" t="s">
        <v>11</v>
      </c>
      <c r="G6311" t="s">
        <v>12</v>
      </c>
      <c r="H6311" t="s">
        <v>491</v>
      </c>
      <c r="I6311">
        <v>204.95</v>
      </c>
      <c r="J6311">
        <v>5</v>
      </c>
      <c r="K6311">
        <v>100.43</v>
      </c>
    </row>
    <row r="6312" spans="1:11" ht="16.5" x14ac:dyDescent="0.3">
      <c r="A6312" s="1">
        <v>42701</v>
      </c>
      <c r="B6312" s="5">
        <f>YEAR(Table1[[#This Row],[Order Date]])</f>
        <v>2016</v>
      </c>
      <c r="C6312" s="5">
        <f>MONTH(Table1[[#This Row],[Order Date]])</f>
        <v>11</v>
      </c>
      <c r="D6312" t="s">
        <v>352</v>
      </c>
      <c r="E6312" t="s">
        <v>177</v>
      </c>
      <c r="F6312" t="s">
        <v>11</v>
      </c>
      <c r="G6312" t="s">
        <v>20</v>
      </c>
      <c r="H6312" t="s">
        <v>744</v>
      </c>
      <c r="I6312">
        <v>79.95</v>
      </c>
      <c r="J6312">
        <v>5</v>
      </c>
      <c r="K6312">
        <v>38.380000000000003</v>
      </c>
    </row>
    <row r="6313" spans="1:11" ht="16.5" x14ac:dyDescent="0.3">
      <c r="A6313" s="1">
        <v>42702</v>
      </c>
      <c r="B6313" s="5">
        <f>YEAR(Table1[[#This Row],[Order Date]])</f>
        <v>2016</v>
      </c>
      <c r="C6313" s="5">
        <f>MONTH(Table1[[#This Row],[Order Date]])</f>
        <v>11</v>
      </c>
      <c r="D6313" t="s">
        <v>2639</v>
      </c>
      <c r="E6313" t="s">
        <v>613</v>
      </c>
      <c r="F6313" t="s">
        <v>11</v>
      </c>
      <c r="G6313" t="s">
        <v>20</v>
      </c>
      <c r="H6313" t="s">
        <v>1302</v>
      </c>
      <c r="I6313">
        <v>7.16</v>
      </c>
      <c r="J6313">
        <v>2</v>
      </c>
      <c r="K6313">
        <v>3.44</v>
      </c>
    </row>
    <row r="6314" spans="1:11" ht="16.5" x14ac:dyDescent="0.3">
      <c r="A6314" s="1">
        <v>42702</v>
      </c>
      <c r="B6314" s="5">
        <f>YEAR(Table1[[#This Row],[Order Date]])</f>
        <v>2016</v>
      </c>
      <c r="C6314" s="5">
        <f>MONTH(Table1[[#This Row],[Order Date]])</f>
        <v>11</v>
      </c>
      <c r="D6314" t="s">
        <v>54</v>
      </c>
      <c r="E6314" t="s">
        <v>123</v>
      </c>
      <c r="F6314" t="s">
        <v>11</v>
      </c>
      <c r="G6314" t="s">
        <v>20</v>
      </c>
      <c r="H6314" t="s">
        <v>555</v>
      </c>
      <c r="I6314">
        <v>7.43</v>
      </c>
      <c r="J6314">
        <v>6</v>
      </c>
      <c r="K6314">
        <v>-5.7</v>
      </c>
    </row>
    <row r="6315" spans="1:11" ht="16.5" x14ac:dyDescent="0.3">
      <c r="A6315" s="1">
        <v>42702</v>
      </c>
      <c r="B6315" s="5">
        <f>YEAR(Table1[[#This Row],[Order Date]])</f>
        <v>2016</v>
      </c>
      <c r="C6315" s="5">
        <f>MONTH(Table1[[#This Row],[Order Date]])</f>
        <v>11</v>
      </c>
      <c r="D6315" t="s">
        <v>684</v>
      </c>
      <c r="E6315" t="s">
        <v>30</v>
      </c>
      <c r="F6315" t="s">
        <v>34</v>
      </c>
      <c r="G6315" t="s">
        <v>35</v>
      </c>
      <c r="H6315" t="s">
        <v>265</v>
      </c>
      <c r="I6315">
        <v>182.67</v>
      </c>
      <c r="J6315">
        <v>3</v>
      </c>
      <c r="K6315">
        <v>52.97</v>
      </c>
    </row>
    <row r="6316" spans="1:11" ht="16.5" x14ac:dyDescent="0.3">
      <c r="A6316" s="1">
        <v>42702</v>
      </c>
      <c r="B6316" s="5">
        <f>YEAR(Table1[[#This Row],[Order Date]])</f>
        <v>2016</v>
      </c>
      <c r="C6316" s="5">
        <f>MONTH(Table1[[#This Row],[Order Date]])</f>
        <v>11</v>
      </c>
      <c r="D6316" t="s">
        <v>684</v>
      </c>
      <c r="E6316" t="s">
        <v>30</v>
      </c>
      <c r="F6316" t="s">
        <v>39</v>
      </c>
      <c r="G6316" t="s">
        <v>52</v>
      </c>
      <c r="H6316" t="s">
        <v>477</v>
      </c>
      <c r="I6316">
        <v>101.7</v>
      </c>
      <c r="J6316">
        <v>6</v>
      </c>
      <c r="K6316">
        <v>6.1</v>
      </c>
    </row>
    <row r="6317" spans="1:11" ht="16.5" x14ac:dyDescent="0.3">
      <c r="A6317" s="1">
        <v>42702</v>
      </c>
      <c r="B6317" s="5">
        <f>YEAR(Table1[[#This Row],[Order Date]])</f>
        <v>2016</v>
      </c>
      <c r="C6317" s="5">
        <f>MONTH(Table1[[#This Row],[Order Date]])</f>
        <v>11</v>
      </c>
      <c r="D6317" t="s">
        <v>684</v>
      </c>
      <c r="E6317" t="s">
        <v>30</v>
      </c>
      <c r="F6317" t="s">
        <v>11</v>
      </c>
      <c r="G6317" t="s">
        <v>18</v>
      </c>
      <c r="H6317" t="s">
        <v>1110</v>
      </c>
      <c r="I6317">
        <v>1126.02</v>
      </c>
      <c r="J6317">
        <v>3</v>
      </c>
      <c r="K6317">
        <v>56.3</v>
      </c>
    </row>
    <row r="6318" spans="1:11" ht="16.5" x14ac:dyDescent="0.3">
      <c r="A6318" s="1">
        <v>42702</v>
      </c>
      <c r="B6318" s="5">
        <f>YEAR(Table1[[#This Row],[Order Date]])</f>
        <v>2016</v>
      </c>
      <c r="C6318" s="5">
        <f>MONTH(Table1[[#This Row],[Order Date]])</f>
        <v>11</v>
      </c>
      <c r="D6318" t="s">
        <v>684</v>
      </c>
      <c r="E6318" t="s">
        <v>30</v>
      </c>
      <c r="F6318" t="s">
        <v>11</v>
      </c>
      <c r="G6318" t="s">
        <v>18</v>
      </c>
      <c r="H6318" t="s">
        <v>1498</v>
      </c>
      <c r="I6318">
        <v>1263.3</v>
      </c>
      <c r="J6318">
        <v>6</v>
      </c>
      <c r="K6318">
        <v>315.83</v>
      </c>
    </row>
    <row r="6319" spans="1:11" ht="16.5" x14ac:dyDescent="0.3">
      <c r="A6319" s="1">
        <v>42702</v>
      </c>
      <c r="B6319" s="5">
        <f>YEAR(Table1[[#This Row],[Order Date]])</f>
        <v>2016</v>
      </c>
      <c r="C6319" s="5">
        <f>MONTH(Table1[[#This Row],[Order Date]])</f>
        <v>11</v>
      </c>
      <c r="D6319" t="s">
        <v>589</v>
      </c>
      <c r="E6319" t="s">
        <v>23</v>
      </c>
      <c r="F6319" t="s">
        <v>39</v>
      </c>
      <c r="G6319" t="s">
        <v>40</v>
      </c>
      <c r="H6319" t="s">
        <v>42</v>
      </c>
      <c r="I6319">
        <v>340.18</v>
      </c>
      <c r="J6319">
        <v>3</v>
      </c>
      <c r="K6319">
        <v>-73.709999999999994</v>
      </c>
    </row>
    <row r="6320" spans="1:11" ht="16.5" x14ac:dyDescent="0.3">
      <c r="A6320" s="1">
        <v>42702</v>
      </c>
      <c r="B6320" s="5">
        <f>YEAR(Table1[[#This Row],[Order Date]])</f>
        <v>2016</v>
      </c>
      <c r="C6320" s="5">
        <f>MONTH(Table1[[#This Row],[Order Date]])</f>
        <v>11</v>
      </c>
      <c r="D6320" t="s">
        <v>589</v>
      </c>
      <c r="E6320" t="s">
        <v>23</v>
      </c>
      <c r="F6320" t="s">
        <v>11</v>
      </c>
      <c r="G6320" t="s">
        <v>43</v>
      </c>
      <c r="H6320" t="s">
        <v>2553</v>
      </c>
      <c r="I6320">
        <v>12.67</v>
      </c>
      <c r="J6320">
        <v>8</v>
      </c>
      <c r="K6320">
        <v>2.69</v>
      </c>
    </row>
    <row r="6321" spans="1:11" ht="16.5" x14ac:dyDescent="0.3">
      <c r="A6321" s="1">
        <v>42702</v>
      </c>
      <c r="B6321" s="5">
        <f>YEAR(Table1[[#This Row],[Order Date]])</f>
        <v>2016</v>
      </c>
      <c r="C6321" s="5">
        <f>MONTH(Table1[[#This Row],[Order Date]])</f>
        <v>11</v>
      </c>
      <c r="D6321" t="s">
        <v>589</v>
      </c>
      <c r="E6321" t="s">
        <v>23</v>
      </c>
      <c r="F6321" t="s">
        <v>11</v>
      </c>
      <c r="G6321" t="s">
        <v>20</v>
      </c>
      <c r="H6321" t="s">
        <v>2226</v>
      </c>
      <c r="I6321">
        <v>6.89</v>
      </c>
      <c r="J6321">
        <v>2</v>
      </c>
      <c r="K6321">
        <v>-5.05</v>
      </c>
    </row>
    <row r="6322" spans="1:11" ht="16.5" x14ac:dyDescent="0.3">
      <c r="A6322" s="1">
        <v>42702</v>
      </c>
      <c r="B6322" s="5">
        <f>YEAR(Table1[[#This Row],[Order Date]])</f>
        <v>2016</v>
      </c>
      <c r="C6322" s="5">
        <f>MONTH(Table1[[#This Row],[Order Date]])</f>
        <v>11</v>
      </c>
      <c r="D6322" t="s">
        <v>589</v>
      </c>
      <c r="E6322" t="s">
        <v>23</v>
      </c>
      <c r="F6322" t="s">
        <v>11</v>
      </c>
      <c r="G6322" t="s">
        <v>18</v>
      </c>
      <c r="H6322" t="s">
        <v>356</v>
      </c>
      <c r="I6322">
        <v>32.54</v>
      </c>
      <c r="J6322">
        <v>2</v>
      </c>
      <c r="K6322">
        <v>-7.73</v>
      </c>
    </row>
    <row r="6323" spans="1:11" ht="16.5" x14ac:dyDescent="0.3">
      <c r="A6323" s="1">
        <v>42702</v>
      </c>
      <c r="B6323" s="5">
        <f>YEAR(Table1[[#This Row],[Order Date]])</f>
        <v>2016</v>
      </c>
      <c r="C6323" s="5">
        <f>MONTH(Table1[[#This Row],[Order Date]])</f>
        <v>11</v>
      </c>
      <c r="D6323" t="s">
        <v>589</v>
      </c>
      <c r="E6323" t="s">
        <v>23</v>
      </c>
      <c r="F6323" t="s">
        <v>34</v>
      </c>
      <c r="G6323" t="s">
        <v>35</v>
      </c>
      <c r="H6323" t="s">
        <v>793</v>
      </c>
      <c r="I6323">
        <v>347.8</v>
      </c>
      <c r="J6323">
        <v>7</v>
      </c>
      <c r="K6323">
        <v>-24.84</v>
      </c>
    </row>
    <row r="6324" spans="1:11" ht="16.5" x14ac:dyDescent="0.3">
      <c r="A6324" s="1">
        <v>42703</v>
      </c>
      <c r="B6324" s="5">
        <f>YEAR(Table1[[#This Row],[Order Date]])</f>
        <v>2016</v>
      </c>
      <c r="C6324" s="5">
        <f>MONTH(Table1[[#This Row],[Order Date]])</f>
        <v>11</v>
      </c>
      <c r="D6324" t="s">
        <v>1009</v>
      </c>
      <c r="E6324" t="s">
        <v>10</v>
      </c>
      <c r="F6324" t="s">
        <v>39</v>
      </c>
      <c r="G6324" t="s">
        <v>52</v>
      </c>
      <c r="H6324" t="s">
        <v>1573</v>
      </c>
      <c r="I6324">
        <v>58.42</v>
      </c>
      <c r="J6324">
        <v>2</v>
      </c>
      <c r="K6324">
        <v>16.79</v>
      </c>
    </row>
    <row r="6325" spans="1:11" ht="16.5" x14ac:dyDescent="0.3">
      <c r="A6325" s="1">
        <v>42703</v>
      </c>
      <c r="B6325" s="5">
        <f>YEAR(Table1[[#This Row],[Order Date]])</f>
        <v>2016</v>
      </c>
      <c r="C6325" s="5">
        <f>MONTH(Table1[[#This Row],[Order Date]])</f>
        <v>11</v>
      </c>
      <c r="D6325" t="s">
        <v>398</v>
      </c>
      <c r="E6325" t="s">
        <v>15</v>
      </c>
      <c r="F6325" t="s">
        <v>34</v>
      </c>
      <c r="G6325" t="s">
        <v>47</v>
      </c>
      <c r="H6325" t="s">
        <v>2574</v>
      </c>
      <c r="I6325">
        <v>242.18</v>
      </c>
      <c r="J6325">
        <v>4</v>
      </c>
      <c r="K6325">
        <v>-302.72000000000003</v>
      </c>
    </row>
    <row r="6326" spans="1:11" ht="16.5" x14ac:dyDescent="0.3">
      <c r="A6326" s="1">
        <v>42704</v>
      </c>
      <c r="B6326" s="5">
        <f>YEAR(Table1[[#This Row],[Order Date]])</f>
        <v>2016</v>
      </c>
      <c r="C6326" s="5">
        <f>MONTH(Table1[[#This Row],[Order Date]])</f>
        <v>11</v>
      </c>
      <c r="D6326" t="s">
        <v>1968</v>
      </c>
      <c r="E6326" t="s">
        <v>245</v>
      </c>
      <c r="F6326" t="s">
        <v>39</v>
      </c>
      <c r="G6326" t="s">
        <v>40</v>
      </c>
      <c r="H6326" t="s">
        <v>163</v>
      </c>
      <c r="I6326">
        <v>36.19</v>
      </c>
      <c r="J6326">
        <v>1</v>
      </c>
      <c r="K6326">
        <v>2.71</v>
      </c>
    </row>
    <row r="6327" spans="1:11" ht="16.5" x14ac:dyDescent="0.3">
      <c r="A6327" s="1">
        <v>42704</v>
      </c>
      <c r="B6327" s="5">
        <f>YEAR(Table1[[#This Row],[Order Date]])</f>
        <v>2016</v>
      </c>
      <c r="C6327" s="5">
        <f>MONTH(Table1[[#This Row],[Order Date]])</f>
        <v>11</v>
      </c>
      <c r="D6327" t="s">
        <v>675</v>
      </c>
      <c r="E6327" t="s">
        <v>110</v>
      </c>
      <c r="F6327" t="s">
        <v>11</v>
      </c>
      <c r="G6327" t="s">
        <v>12</v>
      </c>
      <c r="H6327" t="s">
        <v>135</v>
      </c>
      <c r="I6327">
        <v>33.36</v>
      </c>
      <c r="J6327">
        <v>4</v>
      </c>
      <c r="K6327">
        <v>16.68</v>
      </c>
    </row>
    <row r="6328" spans="1:11" ht="16.5" x14ac:dyDescent="0.3">
      <c r="A6328" s="1">
        <v>42704</v>
      </c>
      <c r="B6328" s="5">
        <f>YEAR(Table1[[#This Row],[Order Date]])</f>
        <v>2016</v>
      </c>
      <c r="C6328" s="5">
        <f>MONTH(Table1[[#This Row],[Order Date]])</f>
        <v>11</v>
      </c>
      <c r="D6328" t="s">
        <v>675</v>
      </c>
      <c r="E6328" t="s">
        <v>110</v>
      </c>
      <c r="F6328" t="s">
        <v>11</v>
      </c>
      <c r="G6328" t="s">
        <v>12</v>
      </c>
      <c r="H6328" t="s">
        <v>2387</v>
      </c>
      <c r="I6328">
        <v>13.76</v>
      </c>
      <c r="J6328">
        <v>2</v>
      </c>
      <c r="K6328">
        <v>6.33</v>
      </c>
    </row>
    <row r="6329" spans="1:11" ht="16.5" x14ac:dyDescent="0.3">
      <c r="A6329" s="1">
        <v>42704</v>
      </c>
      <c r="B6329" s="5">
        <f>YEAR(Table1[[#This Row],[Order Date]])</f>
        <v>2016</v>
      </c>
      <c r="C6329" s="5">
        <f>MONTH(Table1[[#This Row],[Order Date]])</f>
        <v>11</v>
      </c>
      <c r="D6329" t="s">
        <v>675</v>
      </c>
      <c r="E6329" t="s">
        <v>110</v>
      </c>
      <c r="F6329" t="s">
        <v>11</v>
      </c>
      <c r="G6329" t="s">
        <v>18</v>
      </c>
      <c r="H6329" t="s">
        <v>257</v>
      </c>
      <c r="I6329">
        <v>496.86</v>
      </c>
      <c r="J6329">
        <v>7</v>
      </c>
      <c r="K6329">
        <v>24.84</v>
      </c>
    </row>
    <row r="6330" spans="1:11" ht="16.5" x14ac:dyDescent="0.3">
      <c r="A6330" s="1">
        <v>42704</v>
      </c>
      <c r="B6330" s="5">
        <f>YEAR(Table1[[#This Row],[Order Date]])</f>
        <v>2016</v>
      </c>
      <c r="C6330" s="5">
        <f>MONTH(Table1[[#This Row],[Order Date]])</f>
        <v>11</v>
      </c>
      <c r="D6330" t="s">
        <v>675</v>
      </c>
      <c r="E6330" t="s">
        <v>110</v>
      </c>
      <c r="F6330" t="s">
        <v>34</v>
      </c>
      <c r="G6330" t="s">
        <v>35</v>
      </c>
      <c r="H6330" t="s">
        <v>1805</v>
      </c>
      <c r="I6330">
        <v>389.97</v>
      </c>
      <c r="J6330">
        <v>3</v>
      </c>
      <c r="K6330">
        <v>35.1</v>
      </c>
    </row>
    <row r="6331" spans="1:11" ht="16.5" x14ac:dyDescent="0.3">
      <c r="A6331" s="1">
        <v>42705</v>
      </c>
      <c r="B6331" s="5">
        <f>YEAR(Table1[[#This Row],[Order Date]])</f>
        <v>2016</v>
      </c>
      <c r="C6331" s="5">
        <f>MONTH(Table1[[#This Row],[Order Date]])</f>
        <v>12</v>
      </c>
      <c r="D6331" t="s">
        <v>1074</v>
      </c>
      <c r="E6331" t="s">
        <v>315</v>
      </c>
      <c r="F6331" t="s">
        <v>11</v>
      </c>
      <c r="G6331" t="s">
        <v>12</v>
      </c>
      <c r="H6331" t="s">
        <v>2133</v>
      </c>
      <c r="I6331">
        <v>23.92</v>
      </c>
      <c r="J6331">
        <v>4</v>
      </c>
      <c r="K6331">
        <v>11.72</v>
      </c>
    </row>
    <row r="6332" spans="1:11" ht="16.5" x14ac:dyDescent="0.3">
      <c r="A6332" s="1">
        <v>42705</v>
      </c>
      <c r="B6332" s="5">
        <f>YEAR(Table1[[#This Row],[Order Date]])</f>
        <v>2016</v>
      </c>
      <c r="C6332" s="5">
        <f>MONTH(Table1[[#This Row],[Order Date]])</f>
        <v>12</v>
      </c>
      <c r="D6332" t="s">
        <v>857</v>
      </c>
      <c r="E6332" t="s">
        <v>531</v>
      </c>
      <c r="F6332" t="s">
        <v>34</v>
      </c>
      <c r="G6332" t="s">
        <v>35</v>
      </c>
      <c r="H6332" t="s">
        <v>235</v>
      </c>
      <c r="I6332">
        <v>172.5</v>
      </c>
      <c r="J6332">
        <v>2</v>
      </c>
      <c r="K6332">
        <v>51.75</v>
      </c>
    </row>
    <row r="6333" spans="1:11" ht="16.5" x14ac:dyDescent="0.3">
      <c r="A6333" s="1">
        <v>42705</v>
      </c>
      <c r="B6333" s="5">
        <f>YEAR(Table1[[#This Row],[Order Date]])</f>
        <v>2016</v>
      </c>
      <c r="C6333" s="5">
        <f>MONTH(Table1[[#This Row],[Order Date]])</f>
        <v>12</v>
      </c>
      <c r="D6333" t="s">
        <v>857</v>
      </c>
      <c r="E6333" t="s">
        <v>531</v>
      </c>
      <c r="F6333" t="s">
        <v>39</v>
      </c>
      <c r="G6333" t="s">
        <v>40</v>
      </c>
      <c r="H6333" t="s">
        <v>1239</v>
      </c>
      <c r="I6333">
        <v>179.97</v>
      </c>
      <c r="J6333">
        <v>3</v>
      </c>
      <c r="K6333">
        <v>44.99</v>
      </c>
    </row>
    <row r="6334" spans="1:11" ht="16.5" x14ac:dyDescent="0.3">
      <c r="A6334" s="1">
        <v>42705</v>
      </c>
      <c r="B6334" s="5">
        <f>YEAR(Table1[[#This Row],[Order Date]])</f>
        <v>2016</v>
      </c>
      <c r="C6334" s="5">
        <f>MONTH(Table1[[#This Row],[Order Date]])</f>
        <v>12</v>
      </c>
      <c r="D6334" t="s">
        <v>794</v>
      </c>
      <c r="E6334" t="s">
        <v>129</v>
      </c>
      <c r="F6334" t="s">
        <v>34</v>
      </c>
      <c r="G6334" t="s">
        <v>47</v>
      </c>
      <c r="H6334" t="s">
        <v>1450</v>
      </c>
      <c r="I6334">
        <v>17.309999999999999</v>
      </c>
      <c r="J6334">
        <v>3</v>
      </c>
      <c r="K6334">
        <v>5.19</v>
      </c>
    </row>
    <row r="6335" spans="1:11" ht="16.5" x14ac:dyDescent="0.3">
      <c r="A6335" s="1">
        <v>42705</v>
      </c>
      <c r="B6335" s="5">
        <f>YEAR(Table1[[#This Row],[Order Date]])</f>
        <v>2016</v>
      </c>
      <c r="C6335" s="5">
        <f>MONTH(Table1[[#This Row],[Order Date]])</f>
        <v>12</v>
      </c>
      <c r="D6335" t="s">
        <v>547</v>
      </c>
      <c r="E6335" t="s">
        <v>120</v>
      </c>
      <c r="F6335" t="s">
        <v>11</v>
      </c>
      <c r="G6335" t="s">
        <v>24</v>
      </c>
      <c r="H6335" t="s">
        <v>1569</v>
      </c>
      <c r="I6335">
        <v>4.7</v>
      </c>
      <c r="J6335">
        <v>2</v>
      </c>
      <c r="K6335">
        <v>0.41</v>
      </c>
    </row>
    <row r="6336" spans="1:11" ht="16.5" x14ac:dyDescent="0.3">
      <c r="A6336" s="1">
        <v>42705</v>
      </c>
      <c r="B6336" s="5">
        <f>YEAR(Table1[[#This Row],[Order Date]])</f>
        <v>2016</v>
      </c>
      <c r="C6336" s="5">
        <f>MONTH(Table1[[#This Row],[Order Date]])</f>
        <v>12</v>
      </c>
      <c r="D6336" t="s">
        <v>1016</v>
      </c>
      <c r="E6336" t="s">
        <v>27</v>
      </c>
      <c r="F6336" t="s">
        <v>34</v>
      </c>
      <c r="G6336" t="s">
        <v>47</v>
      </c>
      <c r="H6336" t="s">
        <v>975</v>
      </c>
      <c r="I6336">
        <v>16.739999999999998</v>
      </c>
      <c r="J6336">
        <v>2</v>
      </c>
      <c r="K6336">
        <v>4.3499999999999996</v>
      </c>
    </row>
    <row r="6337" spans="1:11" ht="16.5" x14ac:dyDescent="0.3">
      <c r="A6337" s="1">
        <v>42705</v>
      </c>
      <c r="B6337" s="5">
        <f>YEAR(Table1[[#This Row],[Order Date]])</f>
        <v>2016</v>
      </c>
      <c r="C6337" s="5">
        <f>MONTH(Table1[[#This Row],[Order Date]])</f>
        <v>12</v>
      </c>
      <c r="D6337" t="s">
        <v>1198</v>
      </c>
      <c r="E6337" t="s">
        <v>613</v>
      </c>
      <c r="F6337" t="s">
        <v>11</v>
      </c>
      <c r="G6337" t="s">
        <v>20</v>
      </c>
      <c r="H6337" t="s">
        <v>1927</v>
      </c>
      <c r="I6337">
        <v>88.08</v>
      </c>
      <c r="J6337">
        <v>6</v>
      </c>
      <c r="K6337">
        <v>40.520000000000003</v>
      </c>
    </row>
    <row r="6338" spans="1:11" ht="16.5" x14ac:dyDescent="0.3">
      <c r="A6338" s="1">
        <v>42705</v>
      </c>
      <c r="B6338" s="5">
        <f>YEAR(Table1[[#This Row],[Order Date]])</f>
        <v>2016</v>
      </c>
      <c r="C6338" s="5">
        <f>MONTH(Table1[[#This Row],[Order Date]])</f>
        <v>12</v>
      </c>
      <c r="D6338" t="s">
        <v>1198</v>
      </c>
      <c r="E6338" t="s">
        <v>613</v>
      </c>
      <c r="F6338" t="s">
        <v>34</v>
      </c>
      <c r="G6338" t="s">
        <v>35</v>
      </c>
      <c r="H6338" t="s">
        <v>994</v>
      </c>
      <c r="I6338">
        <v>751.92</v>
      </c>
      <c r="J6338">
        <v>4</v>
      </c>
      <c r="K6338">
        <v>150.38</v>
      </c>
    </row>
    <row r="6339" spans="1:11" ht="16.5" x14ac:dyDescent="0.3">
      <c r="A6339" s="1">
        <v>42705</v>
      </c>
      <c r="B6339" s="5">
        <f>YEAR(Table1[[#This Row],[Order Date]])</f>
        <v>2016</v>
      </c>
      <c r="C6339" s="5">
        <f>MONTH(Table1[[#This Row],[Order Date]])</f>
        <v>12</v>
      </c>
      <c r="D6339" t="s">
        <v>151</v>
      </c>
      <c r="E6339" t="s">
        <v>245</v>
      </c>
      <c r="F6339" t="s">
        <v>39</v>
      </c>
      <c r="G6339" t="s">
        <v>40</v>
      </c>
      <c r="H6339" t="s">
        <v>1743</v>
      </c>
      <c r="I6339">
        <v>863.93</v>
      </c>
      <c r="J6339">
        <v>9</v>
      </c>
      <c r="K6339">
        <v>86.39</v>
      </c>
    </row>
    <row r="6340" spans="1:11" ht="16.5" x14ac:dyDescent="0.3">
      <c r="A6340" s="1">
        <v>42705</v>
      </c>
      <c r="B6340" s="5">
        <f>YEAR(Table1[[#This Row],[Order Date]])</f>
        <v>2016</v>
      </c>
      <c r="C6340" s="5">
        <f>MONTH(Table1[[#This Row],[Order Date]])</f>
        <v>12</v>
      </c>
      <c r="D6340" t="s">
        <v>1661</v>
      </c>
      <c r="E6340" t="s">
        <v>10</v>
      </c>
      <c r="F6340" t="s">
        <v>34</v>
      </c>
      <c r="G6340" t="s">
        <v>35</v>
      </c>
      <c r="H6340" t="s">
        <v>793</v>
      </c>
      <c r="I6340">
        <v>248.43</v>
      </c>
      <c r="J6340">
        <v>5</v>
      </c>
      <c r="K6340">
        <v>-17.75</v>
      </c>
    </row>
    <row r="6341" spans="1:11" ht="16.5" x14ac:dyDescent="0.3">
      <c r="A6341" s="1">
        <v>42705</v>
      </c>
      <c r="B6341" s="5">
        <f>YEAR(Table1[[#This Row],[Order Date]])</f>
        <v>2016</v>
      </c>
      <c r="C6341" s="5">
        <f>MONTH(Table1[[#This Row],[Order Date]])</f>
        <v>12</v>
      </c>
      <c r="D6341" t="s">
        <v>1661</v>
      </c>
      <c r="E6341" t="s">
        <v>10</v>
      </c>
      <c r="F6341" t="s">
        <v>11</v>
      </c>
      <c r="G6341" t="s">
        <v>92</v>
      </c>
      <c r="H6341" t="s">
        <v>764</v>
      </c>
      <c r="I6341">
        <v>11.65</v>
      </c>
      <c r="J6341">
        <v>4</v>
      </c>
      <c r="K6341">
        <v>-30.87</v>
      </c>
    </row>
    <row r="6342" spans="1:11" ht="16.5" x14ac:dyDescent="0.3">
      <c r="A6342" s="1">
        <v>42705</v>
      </c>
      <c r="B6342" s="5">
        <f>YEAR(Table1[[#This Row],[Order Date]])</f>
        <v>2016</v>
      </c>
      <c r="C6342" s="5">
        <f>MONTH(Table1[[#This Row],[Order Date]])</f>
        <v>12</v>
      </c>
      <c r="D6342" t="s">
        <v>1661</v>
      </c>
      <c r="E6342" t="s">
        <v>10</v>
      </c>
      <c r="F6342" t="s">
        <v>34</v>
      </c>
      <c r="G6342" t="s">
        <v>35</v>
      </c>
      <c r="H6342" t="s">
        <v>265</v>
      </c>
      <c r="I6342">
        <v>85.25</v>
      </c>
      <c r="J6342">
        <v>2</v>
      </c>
      <c r="K6342">
        <v>-1.22</v>
      </c>
    </row>
    <row r="6343" spans="1:11" ht="16.5" x14ac:dyDescent="0.3">
      <c r="A6343" s="1">
        <v>42705</v>
      </c>
      <c r="B6343" s="5">
        <f>YEAR(Table1[[#This Row],[Order Date]])</f>
        <v>2016</v>
      </c>
      <c r="C6343" s="5">
        <f>MONTH(Table1[[#This Row],[Order Date]])</f>
        <v>12</v>
      </c>
      <c r="D6343" t="s">
        <v>254</v>
      </c>
      <c r="E6343" t="s">
        <v>434</v>
      </c>
      <c r="F6343" t="s">
        <v>39</v>
      </c>
      <c r="G6343" t="s">
        <v>40</v>
      </c>
      <c r="H6343" t="s">
        <v>2379</v>
      </c>
      <c r="I6343">
        <v>137.94</v>
      </c>
      <c r="J6343">
        <v>3</v>
      </c>
      <c r="K6343">
        <v>35.86</v>
      </c>
    </row>
    <row r="6344" spans="1:11" ht="16.5" x14ac:dyDescent="0.3">
      <c r="A6344" s="1">
        <v>42705</v>
      </c>
      <c r="B6344" s="5">
        <f>YEAR(Table1[[#This Row],[Order Date]])</f>
        <v>2016</v>
      </c>
      <c r="C6344" s="5">
        <f>MONTH(Table1[[#This Row],[Order Date]])</f>
        <v>12</v>
      </c>
      <c r="D6344" t="s">
        <v>254</v>
      </c>
      <c r="E6344" t="s">
        <v>434</v>
      </c>
      <c r="F6344" t="s">
        <v>34</v>
      </c>
      <c r="G6344" t="s">
        <v>47</v>
      </c>
      <c r="H6344" t="s">
        <v>1698</v>
      </c>
      <c r="I6344">
        <v>111.15</v>
      </c>
      <c r="J6344">
        <v>5</v>
      </c>
      <c r="K6344">
        <v>48.91</v>
      </c>
    </row>
    <row r="6345" spans="1:11" ht="16.5" x14ac:dyDescent="0.3">
      <c r="A6345" s="1">
        <v>42705</v>
      </c>
      <c r="B6345" s="5">
        <f>YEAR(Table1[[#This Row],[Order Date]])</f>
        <v>2016</v>
      </c>
      <c r="C6345" s="5">
        <f>MONTH(Table1[[#This Row],[Order Date]])</f>
        <v>12</v>
      </c>
      <c r="D6345" t="s">
        <v>254</v>
      </c>
      <c r="E6345" t="s">
        <v>434</v>
      </c>
      <c r="F6345" t="s">
        <v>11</v>
      </c>
      <c r="G6345" t="s">
        <v>92</v>
      </c>
      <c r="H6345" t="s">
        <v>755</v>
      </c>
      <c r="I6345">
        <v>901.95</v>
      </c>
      <c r="J6345">
        <v>3</v>
      </c>
      <c r="K6345">
        <v>297.64</v>
      </c>
    </row>
    <row r="6346" spans="1:11" ht="16.5" x14ac:dyDescent="0.3">
      <c r="A6346" s="1">
        <v>42705</v>
      </c>
      <c r="B6346" s="5">
        <f>YEAR(Table1[[#This Row],[Order Date]])</f>
        <v>2016</v>
      </c>
      <c r="C6346" s="5">
        <f>MONTH(Table1[[#This Row],[Order Date]])</f>
        <v>12</v>
      </c>
      <c r="D6346" t="s">
        <v>254</v>
      </c>
      <c r="E6346" t="s">
        <v>434</v>
      </c>
      <c r="F6346" t="s">
        <v>34</v>
      </c>
      <c r="G6346" t="s">
        <v>145</v>
      </c>
      <c r="H6346" t="s">
        <v>2066</v>
      </c>
      <c r="I6346">
        <v>366.01</v>
      </c>
      <c r="J6346">
        <v>3</v>
      </c>
      <c r="K6346">
        <v>-47.06</v>
      </c>
    </row>
    <row r="6347" spans="1:11" ht="16.5" x14ac:dyDescent="0.3">
      <c r="A6347" s="1">
        <v>42705</v>
      </c>
      <c r="B6347" s="5">
        <f>YEAR(Table1[[#This Row],[Order Date]])</f>
        <v>2016</v>
      </c>
      <c r="C6347" s="5">
        <f>MONTH(Table1[[#This Row],[Order Date]])</f>
        <v>12</v>
      </c>
      <c r="D6347" t="s">
        <v>387</v>
      </c>
      <c r="E6347" t="s">
        <v>55</v>
      </c>
      <c r="F6347" t="s">
        <v>11</v>
      </c>
      <c r="G6347" t="s">
        <v>92</v>
      </c>
      <c r="H6347" t="s">
        <v>755</v>
      </c>
      <c r="I6347">
        <v>2104.5500000000002</v>
      </c>
      <c r="J6347">
        <v>7</v>
      </c>
      <c r="K6347">
        <v>694.5</v>
      </c>
    </row>
    <row r="6348" spans="1:11" ht="16.5" x14ac:dyDescent="0.3">
      <c r="A6348" s="1">
        <v>42705</v>
      </c>
      <c r="B6348" s="5">
        <f>YEAR(Table1[[#This Row],[Order Date]])</f>
        <v>2016</v>
      </c>
      <c r="C6348" s="5">
        <f>MONTH(Table1[[#This Row],[Order Date]])</f>
        <v>12</v>
      </c>
      <c r="D6348" t="s">
        <v>387</v>
      </c>
      <c r="E6348" t="s">
        <v>55</v>
      </c>
      <c r="F6348" t="s">
        <v>11</v>
      </c>
      <c r="G6348" t="s">
        <v>200</v>
      </c>
      <c r="H6348" t="s">
        <v>1010</v>
      </c>
      <c r="I6348">
        <v>40.700000000000003</v>
      </c>
      <c r="J6348">
        <v>5</v>
      </c>
      <c r="K6348">
        <v>11.8</v>
      </c>
    </row>
    <row r="6349" spans="1:11" ht="16.5" x14ac:dyDescent="0.3">
      <c r="A6349" s="1">
        <v>42705</v>
      </c>
      <c r="B6349" s="5">
        <f>YEAR(Table1[[#This Row],[Order Date]])</f>
        <v>2016</v>
      </c>
      <c r="C6349" s="5">
        <f>MONTH(Table1[[#This Row],[Order Date]])</f>
        <v>12</v>
      </c>
      <c r="D6349" t="s">
        <v>562</v>
      </c>
      <c r="E6349" t="s">
        <v>27</v>
      </c>
      <c r="F6349" t="s">
        <v>34</v>
      </c>
      <c r="G6349" t="s">
        <v>47</v>
      </c>
      <c r="H6349" t="s">
        <v>1512</v>
      </c>
      <c r="I6349">
        <v>31.96</v>
      </c>
      <c r="J6349">
        <v>2</v>
      </c>
      <c r="K6349">
        <v>1.6</v>
      </c>
    </row>
    <row r="6350" spans="1:11" ht="16.5" x14ac:dyDescent="0.3">
      <c r="A6350" s="1">
        <v>42705</v>
      </c>
      <c r="B6350" s="5">
        <f>YEAR(Table1[[#This Row],[Order Date]])</f>
        <v>2016</v>
      </c>
      <c r="C6350" s="5">
        <f>MONTH(Table1[[#This Row],[Order Date]])</f>
        <v>12</v>
      </c>
      <c r="D6350" t="s">
        <v>562</v>
      </c>
      <c r="E6350" t="s">
        <v>27</v>
      </c>
      <c r="F6350" t="s">
        <v>11</v>
      </c>
      <c r="G6350" t="s">
        <v>12</v>
      </c>
      <c r="H6350" t="s">
        <v>2186</v>
      </c>
      <c r="I6350">
        <v>47.9</v>
      </c>
      <c r="J6350">
        <v>1</v>
      </c>
      <c r="K6350">
        <v>22.99</v>
      </c>
    </row>
    <row r="6351" spans="1:11" ht="16.5" x14ac:dyDescent="0.3">
      <c r="A6351" s="1">
        <v>42705</v>
      </c>
      <c r="B6351" s="5">
        <f>YEAR(Table1[[#This Row],[Order Date]])</f>
        <v>2016</v>
      </c>
      <c r="C6351" s="5">
        <f>MONTH(Table1[[#This Row],[Order Date]])</f>
        <v>12</v>
      </c>
      <c r="D6351" t="s">
        <v>562</v>
      </c>
      <c r="E6351" t="s">
        <v>27</v>
      </c>
      <c r="F6351" t="s">
        <v>11</v>
      </c>
      <c r="G6351" t="s">
        <v>18</v>
      </c>
      <c r="H6351" t="s">
        <v>2569</v>
      </c>
      <c r="I6351">
        <v>1112.94</v>
      </c>
      <c r="J6351">
        <v>3</v>
      </c>
      <c r="K6351">
        <v>222.59</v>
      </c>
    </row>
    <row r="6352" spans="1:11" ht="16.5" x14ac:dyDescent="0.3">
      <c r="A6352" s="1">
        <v>42705</v>
      </c>
      <c r="B6352" s="5">
        <f>YEAR(Table1[[#This Row],[Order Date]])</f>
        <v>2016</v>
      </c>
      <c r="C6352" s="5">
        <f>MONTH(Table1[[#This Row],[Order Date]])</f>
        <v>12</v>
      </c>
      <c r="D6352" t="s">
        <v>562</v>
      </c>
      <c r="E6352" t="s">
        <v>27</v>
      </c>
      <c r="F6352" t="s">
        <v>11</v>
      </c>
      <c r="G6352" t="s">
        <v>63</v>
      </c>
      <c r="H6352" t="s">
        <v>1444</v>
      </c>
      <c r="I6352">
        <v>22.92</v>
      </c>
      <c r="J6352">
        <v>3</v>
      </c>
      <c r="K6352">
        <v>11.23</v>
      </c>
    </row>
    <row r="6353" spans="1:11" ht="16.5" x14ac:dyDescent="0.3">
      <c r="A6353" s="1">
        <v>42705</v>
      </c>
      <c r="B6353" s="5">
        <f>YEAR(Table1[[#This Row],[Order Date]])</f>
        <v>2016</v>
      </c>
      <c r="C6353" s="5">
        <f>MONTH(Table1[[#This Row],[Order Date]])</f>
        <v>12</v>
      </c>
      <c r="D6353" t="s">
        <v>1495</v>
      </c>
      <c r="E6353" t="s">
        <v>27</v>
      </c>
      <c r="F6353" t="s">
        <v>11</v>
      </c>
      <c r="G6353" t="s">
        <v>24</v>
      </c>
      <c r="H6353" t="s">
        <v>1915</v>
      </c>
      <c r="I6353">
        <v>23.04</v>
      </c>
      <c r="J6353">
        <v>8</v>
      </c>
      <c r="K6353">
        <v>6.91</v>
      </c>
    </row>
    <row r="6354" spans="1:11" ht="16.5" x14ac:dyDescent="0.3">
      <c r="A6354" s="1">
        <v>42706</v>
      </c>
      <c r="B6354" s="5">
        <f>YEAR(Table1[[#This Row],[Order Date]])</f>
        <v>2016</v>
      </c>
      <c r="C6354" s="5">
        <f>MONTH(Table1[[#This Row],[Order Date]])</f>
        <v>12</v>
      </c>
      <c r="D6354" t="s">
        <v>1801</v>
      </c>
      <c r="E6354" t="s">
        <v>27</v>
      </c>
      <c r="F6354" t="s">
        <v>11</v>
      </c>
      <c r="G6354" t="s">
        <v>12</v>
      </c>
      <c r="H6354" t="s">
        <v>1622</v>
      </c>
      <c r="I6354">
        <v>25.92</v>
      </c>
      <c r="J6354">
        <v>4</v>
      </c>
      <c r="K6354">
        <v>12.44</v>
      </c>
    </row>
    <row r="6355" spans="1:11" ht="16.5" x14ac:dyDescent="0.3">
      <c r="A6355" s="1">
        <v>42706</v>
      </c>
      <c r="B6355" s="5">
        <f>YEAR(Table1[[#This Row],[Order Date]])</f>
        <v>2016</v>
      </c>
      <c r="C6355" s="5">
        <f>MONTH(Table1[[#This Row],[Order Date]])</f>
        <v>12</v>
      </c>
      <c r="D6355" t="s">
        <v>1801</v>
      </c>
      <c r="E6355" t="s">
        <v>27</v>
      </c>
      <c r="F6355" t="s">
        <v>11</v>
      </c>
      <c r="G6355" t="s">
        <v>12</v>
      </c>
      <c r="H6355" t="s">
        <v>2240</v>
      </c>
      <c r="I6355">
        <v>40.46</v>
      </c>
      <c r="J6355">
        <v>7</v>
      </c>
      <c r="K6355">
        <v>19.829999999999998</v>
      </c>
    </row>
    <row r="6356" spans="1:11" ht="16.5" x14ac:dyDescent="0.3">
      <c r="A6356" s="1">
        <v>42706</v>
      </c>
      <c r="B6356" s="5">
        <f>YEAR(Table1[[#This Row],[Order Date]])</f>
        <v>2016</v>
      </c>
      <c r="C6356" s="5">
        <f>MONTH(Table1[[#This Row],[Order Date]])</f>
        <v>12</v>
      </c>
      <c r="D6356" t="s">
        <v>1801</v>
      </c>
      <c r="E6356" t="s">
        <v>27</v>
      </c>
      <c r="F6356" t="s">
        <v>11</v>
      </c>
      <c r="G6356" t="s">
        <v>18</v>
      </c>
      <c r="H6356" t="s">
        <v>585</v>
      </c>
      <c r="I6356">
        <v>33.869999999999997</v>
      </c>
      <c r="J6356">
        <v>3</v>
      </c>
      <c r="K6356">
        <v>8.81</v>
      </c>
    </row>
    <row r="6357" spans="1:11" ht="16.5" x14ac:dyDescent="0.3">
      <c r="A6357" s="1">
        <v>42706</v>
      </c>
      <c r="B6357" s="5">
        <f>YEAR(Table1[[#This Row],[Order Date]])</f>
        <v>2016</v>
      </c>
      <c r="C6357" s="5">
        <f>MONTH(Table1[[#This Row],[Order Date]])</f>
        <v>12</v>
      </c>
      <c r="D6357" t="s">
        <v>1394</v>
      </c>
      <c r="E6357" t="s">
        <v>27</v>
      </c>
      <c r="F6357" t="s">
        <v>11</v>
      </c>
      <c r="G6357" t="s">
        <v>20</v>
      </c>
      <c r="H6357" t="s">
        <v>1509</v>
      </c>
      <c r="I6357">
        <v>24.7</v>
      </c>
      <c r="J6357">
        <v>2</v>
      </c>
      <c r="K6357">
        <v>9.26</v>
      </c>
    </row>
    <row r="6358" spans="1:11" ht="16.5" x14ac:dyDescent="0.3">
      <c r="A6358" s="1">
        <v>42706</v>
      </c>
      <c r="B6358" s="5">
        <f>YEAR(Table1[[#This Row],[Order Date]])</f>
        <v>2016</v>
      </c>
      <c r="C6358" s="5">
        <f>MONTH(Table1[[#This Row],[Order Date]])</f>
        <v>12</v>
      </c>
      <c r="D6358" t="s">
        <v>1394</v>
      </c>
      <c r="E6358" t="s">
        <v>27</v>
      </c>
      <c r="F6358" t="s">
        <v>11</v>
      </c>
      <c r="G6358" t="s">
        <v>92</v>
      </c>
      <c r="H6358" t="s">
        <v>206</v>
      </c>
      <c r="I6358">
        <v>59.7</v>
      </c>
      <c r="J6358">
        <v>3</v>
      </c>
      <c r="K6358">
        <v>26.87</v>
      </c>
    </row>
    <row r="6359" spans="1:11" ht="16.5" x14ac:dyDescent="0.3">
      <c r="A6359" s="1">
        <v>42706</v>
      </c>
      <c r="B6359" s="5">
        <f>YEAR(Table1[[#This Row],[Order Date]])</f>
        <v>2016</v>
      </c>
      <c r="C6359" s="5">
        <f>MONTH(Table1[[#This Row],[Order Date]])</f>
        <v>12</v>
      </c>
      <c r="D6359" t="s">
        <v>1394</v>
      </c>
      <c r="E6359" t="s">
        <v>27</v>
      </c>
      <c r="F6359" t="s">
        <v>34</v>
      </c>
      <c r="G6359" t="s">
        <v>47</v>
      </c>
      <c r="H6359" t="s">
        <v>2303</v>
      </c>
      <c r="I6359">
        <v>14.52</v>
      </c>
      <c r="J6359">
        <v>3</v>
      </c>
      <c r="K6359">
        <v>5.66</v>
      </c>
    </row>
    <row r="6360" spans="1:11" ht="16.5" x14ac:dyDescent="0.3">
      <c r="A6360" s="1">
        <v>42706</v>
      </c>
      <c r="B6360" s="5">
        <f>YEAR(Table1[[#This Row],[Order Date]])</f>
        <v>2016</v>
      </c>
      <c r="C6360" s="5">
        <f>MONTH(Table1[[#This Row],[Order Date]])</f>
        <v>12</v>
      </c>
      <c r="D6360" t="s">
        <v>1394</v>
      </c>
      <c r="E6360" t="s">
        <v>27</v>
      </c>
      <c r="F6360" t="s">
        <v>11</v>
      </c>
      <c r="G6360" t="s">
        <v>20</v>
      </c>
      <c r="H6360" t="s">
        <v>1139</v>
      </c>
      <c r="I6360">
        <v>104.18</v>
      </c>
      <c r="J6360">
        <v>3</v>
      </c>
      <c r="K6360">
        <v>33.86</v>
      </c>
    </row>
    <row r="6361" spans="1:11" ht="16.5" x14ac:dyDescent="0.3">
      <c r="A6361" s="1">
        <v>42706</v>
      </c>
      <c r="B6361" s="5">
        <f>YEAR(Table1[[#This Row],[Order Date]])</f>
        <v>2016</v>
      </c>
      <c r="C6361" s="5">
        <f>MONTH(Table1[[#This Row],[Order Date]])</f>
        <v>12</v>
      </c>
      <c r="D6361" t="s">
        <v>167</v>
      </c>
      <c r="E6361" t="s">
        <v>1529</v>
      </c>
      <c r="F6361" t="s">
        <v>11</v>
      </c>
      <c r="G6361" t="s">
        <v>18</v>
      </c>
      <c r="H6361" t="s">
        <v>1958</v>
      </c>
      <c r="I6361">
        <v>2079.4</v>
      </c>
      <c r="J6361">
        <v>5</v>
      </c>
      <c r="K6361">
        <v>582.23</v>
      </c>
    </row>
    <row r="6362" spans="1:11" ht="16.5" x14ac:dyDescent="0.3">
      <c r="A6362" s="1">
        <v>42706</v>
      </c>
      <c r="B6362" s="5">
        <f>YEAR(Table1[[#This Row],[Order Date]])</f>
        <v>2016</v>
      </c>
      <c r="C6362" s="5">
        <f>MONTH(Table1[[#This Row],[Order Date]])</f>
        <v>12</v>
      </c>
      <c r="D6362" t="s">
        <v>167</v>
      </c>
      <c r="E6362" t="s">
        <v>1529</v>
      </c>
      <c r="F6362" t="s">
        <v>39</v>
      </c>
      <c r="G6362" t="s">
        <v>40</v>
      </c>
      <c r="H6362" t="s">
        <v>720</v>
      </c>
      <c r="I6362">
        <v>629.95000000000005</v>
      </c>
      <c r="J6362">
        <v>5</v>
      </c>
      <c r="K6362">
        <v>176.39</v>
      </c>
    </row>
    <row r="6363" spans="1:11" ht="16.5" x14ac:dyDescent="0.3">
      <c r="A6363" s="1">
        <v>42706</v>
      </c>
      <c r="B6363" s="5">
        <f>YEAR(Table1[[#This Row],[Order Date]])</f>
        <v>2016</v>
      </c>
      <c r="C6363" s="5">
        <f>MONTH(Table1[[#This Row],[Order Date]])</f>
        <v>12</v>
      </c>
      <c r="D6363" t="s">
        <v>167</v>
      </c>
      <c r="E6363" t="s">
        <v>1529</v>
      </c>
      <c r="F6363" t="s">
        <v>34</v>
      </c>
      <c r="G6363" t="s">
        <v>47</v>
      </c>
      <c r="H6363" t="s">
        <v>2576</v>
      </c>
      <c r="I6363">
        <v>72.42</v>
      </c>
      <c r="J6363">
        <v>6</v>
      </c>
      <c r="K6363">
        <v>23.9</v>
      </c>
    </row>
    <row r="6364" spans="1:11" ht="16.5" x14ac:dyDescent="0.3">
      <c r="A6364" s="1">
        <v>42706</v>
      </c>
      <c r="B6364" s="5">
        <f>YEAR(Table1[[#This Row],[Order Date]])</f>
        <v>2016</v>
      </c>
      <c r="C6364" s="5">
        <f>MONTH(Table1[[#This Row],[Order Date]])</f>
        <v>12</v>
      </c>
      <c r="D6364" t="s">
        <v>1623</v>
      </c>
      <c r="E6364" t="s">
        <v>149</v>
      </c>
      <c r="F6364" t="s">
        <v>11</v>
      </c>
      <c r="G6364" t="s">
        <v>20</v>
      </c>
      <c r="H6364" t="s">
        <v>2461</v>
      </c>
      <c r="I6364">
        <v>415.18</v>
      </c>
      <c r="J6364">
        <v>3</v>
      </c>
      <c r="K6364">
        <v>134.93</v>
      </c>
    </row>
    <row r="6365" spans="1:11" ht="16.5" x14ac:dyDescent="0.3">
      <c r="A6365" s="1">
        <v>42706</v>
      </c>
      <c r="B6365" s="5">
        <f>YEAR(Table1[[#This Row],[Order Date]])</f>
        <v>2016</v>
      </c>
      <c r="C6365" s="5">
        <f>MONTH(Table1[[#This Row],[Order Date]])</f>
        <v>12</v>
      </c>
      <c r="D6365" t="s">
        <v>1623</v>
      </c>
      <c r="E6365" t="s">
        <v>149</v>
      </c>
      <c r="F6365" t="s">
        <v>11</v>
      </c>
      <c r="G6365" t="s">
        <v>20</v>
      </c>
      <c r="H6365" t="s">
        <v>1927</v>
      </c>
      <c r="I6365">
        <v>35.229999999999997</v>
      </c>
      <c r="J6365">
        <v>3</v>
      </c>
      <c r="K6365">
        <v>11.45</v>
      </c>
    </row>
    <row r="6366" spans="1:11" ht="16.5" x14ac:dyDescent="0.3">
      <c r="A6366" s="1">
        <v>42706</v>
      </c>
      <c r="B6366" s="5">
        <f>YEAR(Table1[[#This Row],[Order Date]])</f>
        <v>2016</v>
      </c>
      <c r="C6366" s="5">
        <f>MONTH(Table1[[#This Row],[Order Date]])</f>
        <v>12</v>
      </c>
      <c r="D6366" t="s">
        <v>1623</v>
      </c>
      <c r="E6366" t="s">
        <v>149</v>
      </c>
      <c r="F6366" t="s">
        <v>11</v>
      </c>
      <c r="G6366" t="s">
        <v>12</v>
      </c>
      <c r="H6366" t="s">
        <v>1759</v>
      </c>
      <c r="I6366">
        <v>54.96</v>
      </c>
      <c r="J6366">
        <v>1</v>
      </c>
      <c r="K6366">
        <v>26.93</v>
      </c>
    </row>
    <row r="6367" spans="1:11" ht="16.5" x14ac:dyDescent="0.3">
      <c r="A6367" s="1">
        <v>42706</v>
      </c>
      <c r="B6367" s="5">
        <f>YEAR(Table1[[#This Row],[Order Date]])</f>
        <v>2016</v>
      </c>
      <c r="C6367" s="5">
        <f>MONTH(Table1[[#This Row],[Order Date]])</f>
        <v>12</v>
      </c>
      <c r="D6367" t="s">
        <v>1478</v>
      </c>
      <c r="E6367" t="s">
        <v>278</v>
      </c>
      <c r="F6367" t="s">
        <v>39</v>
      </c>
      <c r="G6367" t="s">
        <v>52</v>
      </c>
      <c r="H6367" t="s">
        <v>1451</v>
      </c>
      <c r="I6367">
        <v>165.6</v>
      </c>
      <c r="J6367">
        <v>3</v>
      </c>
      <c r="K6367">
        <v>-6.21</v>
      </c>
    </row>
    <row r="6368" spans="1:11" ht="16.5" x14ac:dyDescent="0.3">
      <c r="A6368" s="1">
        <v>42706</v>
      </c>
      <c r="B6368" s="5">
        <f>YEAR(Table1[[#This Row],[Order Date]])</f>
        <v>2016</v>
      </c>
      <c r="C6368" s="5">
        <f>MONTH(Table1[[#This Row],[Order Date]])</f>
        <v>12</v>
      </c>
      <c r="D6368" t="s">
        <v>671</v>
      </c>
      <c r="E6368" t="s">
        <v>395</v>
      </c>
      <c r="F6368" t="s">
        <v>11</v>
      </c>
      <c r="G6368" t="s">
        <v>20</v>
      </c>
      <c r="H6368" t="s">
        <v>1649</v>
      </c>
      <c r="I6368">
        <v>115.84</v>
      </c>
      <c r="J6368">
        <v>8</v>
      </c>
      <c r="K6368">
        <v>54.44</v>
      </c>
    </row>
    <row r="6369" spans="1:11" ht="16.5" x14ac:dyDescent="0.3">
      <c r="A6369" s="1">
        <v>42706</v>
      </c>
      <c r="B6369" s="5">
        <f>YEAR(Table1[[#This Row],[Order Date]])</f>
        <v>2016</v>
      </c>
      <c r="C6369" s="5">
        <f>MONTH(Table1[[#This Row],[Order Date]])</f>
        <v>12</v>
      </c>
      <c r="D6369" t="s">
        <v>578</v>
      </c>
      <c r="E6369" t="s">
        <v>10</v>
      </c>
      <c r="F6369" t="s">
        <v>34</v>
      </c>
      <c r="G6369" t="s">
        <v>74</v>
      </c>
      <c r="H6369" t="s">
        <v>2203</v>
      </c>
      <c r="I6369">
        <v>781.86</v>
      </c>
      <c r="J6369">
        <v>10</v>
      </c>
      <c r="K6369">
        <v>-137.97999999999999</v>
      </c>
    </row>
    <row r="6370" spans="1:11" ht="16.5" x14ac:dyDescent="0.3">
      <c r="A6370" s="1">
        <v>42706</v>
      </c>
      <c r="B6370" s="5">
        <f>YEAR(Table1[[#This Row],[Order Date]])</f>
        <v>2016</v>
      </c>
      <c r="C6370" s="5">
        <f>MONTH(Table1[[#This Row],[Order Date]])</f>
        <v>12</v>
      </c>
      <c r="D6370" t="s">
        <v>578</v>
      </c>
      <c r="E6370" t="s">
        <v>10</v>
      </c>
      <c r="F6370" t="s">
        <v>11</v>
      </c>
      <c r="G6370" t="s">
        <v>12</v>
      </c>
      <c r="H6370" t="s">
        <v>2069</v>
      </c>
      <c r="I6370">
        <v>30.82</v>
      </c>
      <c r="J6370">
        <v>9</v>
      </c>
      <c r="K6370">
        <v>9.6300000000000008</v>
      </c>
    </row>
    <row r="6371" spans="1:11" ht="16.5" x14ac:dyDescent="0.3">
      <c r="A6371" s="1">
        <v>42707</v>
      </c>
      <c r="B6371" s="5">
        <f>YEAR(Table1[[#This Row],[Order Date]])</f>
        <v>2016</v>
      </c>
      <c r="C6371" s="5">
        <f>MONTH(Table1[[#This Row],[Order Date]])</f>
        <v>12</v>
      </c>
      <c r="D6371" t="s">
        <v>2313</v>
      </c>
      <c r="E6371" t="s">
        <v>149</v>
      </c>
      <c r="F6371" t="s">
        <v>11</v>
      </c>
      <c r="G6371" t="s">
        <v>12</v>
      </c>
      <c r="H6371" t="s">
        <v>1765</v>
      </c>
      <c r="I6371">
        <v>182.72</v>
      </c>
      <c r="J6371">
        <v>8</v>
      </c>
      <c r="K6371">
        <v>84.05</v>
      </c>
    </row>
    <row r="6372" spans="1:11" ht="16.5" x14ac:dyDescent="0.3">
      <c r="A6372" s="1">
        <v>42707</v>
      </c>
      <c r="B6372" s="5">
        <f>YEAR(Table1[[#This Row],[Order Date]])</f>
        <v>2016</v>
      </c>
      <c r="C6372" s="5">
        <f>MONTH(Table1[[#This Row],[Order Date]])</f>
        <v>12</v>
      </c>
      <c r="D6372" t="s">
        <v>2313</v>
      </c>
      <c r="E6372" t="s">
        <v>149</v>
      </c>
      <c r="F6372" t="s">
        <v>34</v>
      </c>
      <c r="G6372" t="s">
        <v>145</v>
      </c>
      <c r="H6372" t="s">
        <v>663</v>
      </c>
      <c r="I6372">
        <v>400.03</v>
      </c>
      <c r="J6372">
        <v>2</v>
      </c>
      <c r="K6372">
        <v>-153.35</v>
      </c>
    </row>
    <row r="6373" spans="1:11" ht="16.5" x14ac:dyDescent="0.3">
      <c r="A6373" s="1">
        <v>42707</v>
      </c>
      <c r="B6373" s="5">
        <f>YEAR(Table1[[#This Row],[Order Date]])</f>
        <v>2016</v>
      </c>
      <c r="C6373" s="5">
        <f>MONTH(Table1[[#This Row],[Order Date]])</f>
        <v>12</v>
      </c>
      <c r="D6373" t="s">
        <v>2313</v>
      </c>
      <c r="E6373" t="s">
        <v>149</v>
      </c>
      <c r="F6373" t="s">
        <v>11</v>
      </c>
      <c r="G6373" t="s">
        <v>18</v>
      </c>
      <c r="H6373" t="s">
        <v>551</v>
      </c>
      <c r="I6373">
        <v>33.630000000000003</v>
      </c>
      <c r="J6373">
        <v>3</v>
      </c>
      <c r="K6373">
        <v>10.09</v>
      </c>
    </row>
    <row r="6374" spans="1:11" ht="16.5" x14ac:dyDescent="0.3">
      <c r="A6374" s="1">
        <v>42707</v>
      </c>
      <c r="B6374" s="5">
        <f>YEAR(Table1[[#This Row],[Order Date]])</f>
        <v>2016</v>
      </c>
      <c r="C6374" s="5">
        <f>MONTH(Table1[[#This Row],[Order Date]])</f>
        <v>12</v>
      </c>
      <c r="D6374" t="s">
        <v>2313</v>
      </c>
      <c r="E6374" t="s">
        <v>149</v>
      </c>
      <c r="F6374" t="s">
        <v>34</v>
      </c>
      <c r="G6374" t="s">
        <v>35</v>
      </c>
      <c r="H6374" t="s">
        <v>430</v>
      </c>
      <c r="I6374">
        <v>542.65</v>
      </c>
      <c r="J6374">
        <v>3</v>
      </c>
      <c r="K6374">
        <v>102.5</v>
      </c>
    </row>
    <row r="6375" spans="1:11" ht="16.5" x14ac:dyDescent="0.3">
      <c r="A6375" s="1">
        <v>42707</v>
      </c>
      <c r="B6375" s="5">
        <f>YEAR(Table1[[#This Row],[Order Date]])</f>
        <v>2016</v>
      </c>
      <c r="C6375" s="5">
        <f>MONTH(Table1[[#This Row],[Order Date]])</f>
        <v>12</v>
      </c>
      <c r="D6375" t="s">
        <v>2313</v>
      </c>
      <c r="E6375" t="s">
        <v>149</v>
      </c>
      <c r="F6375" t="s">
        <v>11</v>
      </c>
      <c r="G6375" t="s">
        <v>16</v>
      </c>
      <c r="H6375" t="s">
        <v>1702</v>
      </c>
      <c r="I6375">
        <v>6.3</v>
      </c>
      <c r="J6375">
        <v>2</v>
      </c>
      <c r="K6375">
        <v>3.02</v>
      </c>
    </row>
    <row r="6376" spans="1:11" ht="16.5" x14ac:dyDescent="0.3">
      <c r="A6376" s="1">
        <v>42707</v>
      </c>
      <c r="B6376" s="5">
        <f>YEAR(Table1[[#This Row],[Order Date]])</f>
        <v>2016</v>
      </c>
      <c r="C6376" s="5">
        <f>MONTH(Table1[[#This Row],[Order Date]])</f>
        <v>12</v>
      </c>
      <c r="D6376" t="s">
        <v>2455</v>
      </c>
      <c r="E6376" t="s">
        <v>23</v>
      </c>
      <c r="F6376" t="s">
        <v>11</v>
      </c>
      <c r="G6376" t="s">
        <v>92</v>
      </c>
      <c r="H6376" t="s">
        <v>2004</v>
      </c>
      <c r="I6376">
        <v>394.82</v>
      </c>
      <c r="J6376">
        <v>4</v>
      </c>
      <c r="K6376">
        <v>93.77</v>
      </c>
    </row>
    <row r="6377" spans="1:11" ht="16.5" x14ac:dyDescent="0.3">
      <c r="A6377" s="1">
        <v>42707</v>
      </c>
      <c r="B6377" s="5">
        <f>YEAR(Table1[[#This Row],[Order Date]])</f>
        <v>2016</v>
      </c>
      <c r="C6377" s="5">
        <f>MONTH(Table1[[#This Row],[Order Date]])</f>
        <v>12</v>
      </c>
      <c r="D6377" t="s">
        <v>2455</v>
      </c>
      <c r="E6377" t="s">
        <v>23</v>
      </c>
      <c r="F6377" t="s">
        <v>11</v>
      </c>
      <c r="G6377" t="s">
        <v>20</v>
      </c>
      <c r="H6377" t="s">
        <v>758</v>
      </c>
      <c r="I6377">
        <v>18.190000000000001</v>
      </c>
      <c r="J6377">
        <v>4</v>
      </c>
      <c r="K6377">
        <v>-14.55</v>
      </c>
    </row>
    <row r="6378" spans="1:11" ht="16.5" x14ac:dyDescent="0.3">
      <c r="A6378" s="1">
        <v>42707</v>
      </c>
      <c r="B6378" s="5">
        <f>YEAR(Table1[[#This Row],[Order Date]])</f>
        <v>2016</v>
      </c>
      <c r="C6378" s="5">
        <f>MONTH(Table1[[#This Row],[Order Date]])</f>
        <v>12</v>
      </c>
      <c r="D6378" t="s">
        <v>2230</v>
      </c>
      <c r="E6378" t="s">
        <v>27</v>
      </c>
      <c r="F6378" t="s">
        <v>39</v>
      </c>
      <c r="G6378" t="s">
        <v>52</v>
      </c>
      <c r="H6378" t="s">
        <v>2102</v>
      </c>
      <c r="I6378">
        <v>1649.95</v>
      </c>
      <c r="J6378">
        <v>5</v>
      </c>
      <c r="K6378">
        <v>659.98</v>
      </c>
    </row>
    <row r="6379" spans="1:11" ht="16.5" x14ac:dyDescent="0.3">
      <c r="A6379" s="1">
        <v>42707</v>
      </c>
      <c r="B6379" s="5">
        <f>YEAR(Table1[[#This Row],[Order Date]])</f>
        <v>2016</v>
      </c>
      <c r="C6379" s="5">
        <f>MONTH(Table1[[#This Row],[Order Date]])</f>
        <v>12</v>
      </c>
      <c r="D6379" t="s">
        <v>2230</v>
      </c>
      <c r="E6379" t="s">
        <v>27</v>
      </c>
      <c r="F6379" t="s">
        <v>34</v>
      </c>
      <c r="G6379" t="s">
        <v>47</v>
      </c>
      <c r="H6379" t="s">
        <v>1990</v>
      </c>
      <c r="I6379">
        <v>111.9</v>
      </c>
      <c r="J6379">
        <v>6</v>
      </c>
      <c r="K6379">
        <v>51.47</v>
      </c>
    </row>
    <row r="6380" spans="1:11" ht="16.5" x14ac:dyDescent="0.3">
      <c r="A6380" s="1">
        <v>42707</v>
      </c>
      <c r="B6380" s="5">
        <f>YEAR(Table1[[#This Row],[Order Date]])</f>
        <v>2016</v>
      </c>
      <c r="C6380" s="5">
        <f>MONTH(Table1[[#This Row],[Order Date]])</f>
        <v>12</v>
      </c>
      <c r="D6380" t="s">
        <v>77</v>
      </c>
      <c r="E6380" t="s">
        <v>129</v>
      </c>
      <c r="F6380" t="s">
        <v>34</v>
      </c>
      <c r="G6380" t="s">
        <v>145</v>
      </c>
      <c r="H6380" t="s">
        <v>942</v>
      </c>
      <c r="I6380">
        <v>581.96</v>
      </c>
      <c r="J6380">
        <v>2</v>
      </c>
      <c r="K6380">
        <v>104.75</v>
      </c>
    </row>
    <row r="6381" spans="1:11" ht="16.5" x14ac:dyDescent="0.3">
      <c r="A6381" s="1">
        <v>42707</v>
      </c>
      <c r="B6381" s="5">
        <f>YEAR(Table1[[#This Row],[Order Date]])</f>
        <v>2016</v>
      </c>
      <c r="C6381" s="5">
        <f>MONTH(Table1[[#This Row],[Order Date]])</f>
        <v>12</v>
      </c>
      <c r="D6381" t="s">
        <v>77</v>
      </c>
      <c r="E6381" t="s">
        <v>129</v>
      </c>
      <c r="F6381" t="s">
        <v>34</v>
      </c>
      <c r="G6381" t="s">
        <v>35</v>
      </c>
      <c r="H6381" t="s">
        <v>1575</v>
      </c>
      <c r="I6381">
        <v>29.98</v>
      </c>
      <c r="J6381">
        <v>1</v>
      </c>
      <c r="K6381">
        <v>8.09</v>
      </c>
    </row>
    <row r="6382" spans="1:11" ht="16.5" x14ac:dyDescent="0.3">
      <c r="A6382" s="1">
        <v>42707</v>
      </c>
      <c r="B6382" s="5">
        <f>YEAR(Table1[[#This Row],[Order Date]])</f>
        <v>2016</v>
      </c>
      <c r="C6382" s="5">
        <f>MONTH(Table1[[#This Row],[Order Date]])</f>
        <v>12</v>
      </c>
      <c r="D6382" t="s">
        <v>363</v>
      </c>
      <c r="E6382" t="s">
        <v>27</v>
      </c>
      <c r="F6382" t="s">
        <v>11</v>
      </c>
      <c r="G6382" t="s">
        <v>18</v>
      </c>
      <c r="H6382" t="s">
        <v>1440</v>
      </c>
      <c r="I6382">
        <v>772.68</v>
      </c>
      <c r="J6382">
        <v>4</v>
      </c>
      <c r="K6382">
        <v>108.18</v>
      </c>
    </row>
    <row r="6383" spans="1:11" ht="16.5" x14ac:dyDescent="0.3">
      <c r="A6383" s="1">
        <v>42707</v>
      </c>
      <c r="B6383" s="5">
        <f>YEAR(Table1[[#This Row],[Order Date]])</f>
        <v>2016</v>
      </c>
      <c r="C6383" s="5">
        <f>MONTH(Table1[[#This Row],[Order Date]])</f>
        <v>12</v>
      </c>
      <c r="D6383" t="s">
        <v>983</v>
      </c>
      <c r="E6383" t="s">
        <v>27</v>
      </c>
      <c r="F6383" t="s">
        <v>34</v>
      </c>
      <c r="G6383" t="s">
        <v>145</v>
      </c>
      <c r="H6383" t="s">
        <v>874</v>
      </c>
      <c r="I6383">
        <v>268.7</v>
      </c>
      <c r="J6383">
        <v>3</v>
      </c>
      <c r="K6383">
        <v>6.72</v>
      </c>
    </row>
    <row r="6384" spans="1:11" ht="16.5" x14ac:dyDescent="0.3">
      <c r="A6384" s="1">
        <v>42707</v>
      </c>
      <c r="B6384" s="5">
        <f>YEAR(Table1[[#This Row],[Order Date]])</f>
        <v>2016</v>
      </c>
      <c r="C6384" s="5">
        <f>MONTH(Table1[[#This Row],[Order Date]])</f>
        <v>12</v>
      </c>
      <c r="D6384" t="s">
        <v>983</v>
      </c>
      <c r="E6384" t="s">
        <v>27</v>
      </c>
      <c r="F6384" t="s">
        <v>11</v>
      </c>
      <c r="G6384" t="s">
        <v>24</v>
      </c>
      <c r="H6384" t="s">
        <v>38</v>
      </c>
      <c r="I6384">
        <v>21.92</v>
      </c>
      <c r="J6384">
        <v>8</v>
      </c>
      <c r="K6384">
        <v>5.92</v>
      </c>
    </row>
    <row r="6385" spans="1:11" ht="16.5" x14ac:dyDescent="0.3">
      <c r="A6385" s="1">
        <v>42707</v>
      </c>
      <c r="B6385" s="5">
        <f>YEAR(Table1[[#This Row],[Order Date]])</f>
        <v>2016</v>
      </c>
      <c r="C6385" s="5">
        <f>MONTH(Table1[[#This Row],[Order Date]])</f>
        <v>12</v>
      </c>
      <c r="D6385" t="s">
        <v>983</v>
      </c>
      <c r="E6385" t="s">
        <v>27</v>
      </c>
      <c r="F6385" t="s">
        <v>11</v>
      </c>
      <c r="G6385" t="s">
        <v>18</v>
      </c>
      <c r="H6385" t="s">
        <v>179</v>
      </c>
      <c r="I6385">
        <v>48.72</v>
      </c>
      <c r="J6385">
        <v>3</v>
      </c>
      <c r="K6385">
        <v>7.31</v>
      </c>
    </row>
    <row r="6386" spans="1:11" ht="16.5" x14ac:dyDescent="0.3">
      <c r="A6386" s="1">
        <v>42707</v>
      </c>
      <c r="B6386" s="5">
        <f>YEAR(Table1[[#This Row],[Order Date]])</f>
        <v>2016</v>
      </c>
      <c r="C6386" s="5">
        <f>MONTH(Table1[[#This Row],[Order Date]])</f>
        <v>12</v>
      </c>
      <c r="D6386" t="s">
        <v>983</v>
      </c>
      <c r="E6386" t="s">
        <v>27</v>
      </c>
      <c r="F6386" t="s">
        <v>34</v>
      </c>
      <c r="G6386" t="s">
        <v>74</v>
      </c>
      <c r="H6386" t="s">
        <v>412</v>
      </c>
      <c r="I6386">
        <v>205.67</v>
      </c>
      <c r="J6386">
        <v>2</v>
      </c>
      <c r="K6386">
        <v>-12.1</v>
      </c>
    </row>
    <row r="6387" spans="1:11" ht="16.5" x14ac:dyDescent="0.3">
      <c r="A6387" s="1">
        <v>42708</v>
      </c>
      <c r="B6387" s="5">
        <f>YEAR(Table1[[#This Row],[Order Date]])</f>
        <v>2016</v>
      </c>
      <c r="C6387" s="5">
        <f>MONTH(Table1[[#This Row],[Order Date]])</f>
        <v>12</v>
      </c>
      <c r="D6387" t="s">
        <v>1234</v>
      </c>
      <c r="E6387" t="s">
        <v>149</v>
      </c>
      <c r="F6387" t="s">
        <v>34</v>
      </c>
      <c r="G6387" t="s">
        <v>47</v>
      </c>
      <c r="H6387" t="s">
        <v>1085</v>
      </c>
      <c r="I6387">
        <v>113.79</v>
      </c>
      <c r="J6387">
        <v>3</v>
      </c>
      <c r="K6387">
        <v>20.48</v>
      </c>
    </row>
    <row r="6388" spans="1:11" ht="16.5" x14ac:dyDescent="0.3">
      <c r="A6388" s="1">
        <v>42708</v>
      </c>
      <c r="B6388" s="5">
        <f>YEAR(Table1[[#This Row],[Order Date]])</f>
        <v>2016</v>
      </c>
      <c r="C6388" s="5">
        <f>MONTH(Table1[[#This Row],[Order Date]])</f>
        <v>12</v>
      </c>
      <c r="D6388" t="s">
        <v>1234</v>
      </c>
      <c r="E6388" t="s">
        <v>149</v>
      </c>
      <c r="F6388" t="s">
        <v>39</v>
      </c>
      <c r="G6388" t="s">
        <v>52</v>
      </c>
      <c r="H6388" t="s">
        <v>158</v>
      </c>
      <c r="I6388">
        <v>78.150000000000006</v>
      </c>
      <c r="J6388">
        <v>1</v>
      </c>
      <c r="K6388">
        <v>34.39</v>
      </c>
    </row>
    <row r="6389" spans="1:11" ht="16.5" x14ac:dyDescent="0.3">
      <c r="A6389" s="1">
        <v>42708</v>
      </c>
      <c r="B6389" s="5">
        <f>YEAR(Table1[[#This Row],[Order Date]])</f>
        <v>2016</v>
      </c>
      <c r="C6389" s="5">
        <f>MONTH(Table1[[#This Row],[Order Date]])</f>
        <v>12</v>
      </c>
      <c r="D6389" t="s">
        <v>1234</v>
      </c>
      <c r="E6389" t="s">
        <v>149</v>
      </c>
      <c r="F6389" t="s">
        <v>11</v>
      </c>
      <c r="G6389" t="s">
        <v>20</v>
      </c>
      <c r="H6389" t="s">
        <v>1647</v>
      </c>
      <c r="I6389">
        <v>1.73</v>
      </c>
      <c r="J6389">
        <v>1</v>
      </c>
      <c r="K6389">
        <v>0.6</v>
      </c>
    </row>
    <row r="6390" spans="1:11" ht="16.5" x14ac:dyDescent="0.3">
      <c r="A6390" s="1">
        <v>42708</v>
      </c>
      <c r="B6390" s="5">
        <f>YEAR(Table1[[#This Row],[Order Date]])</f>
        <v>2016</v>
      </c>
      <c r="C6390" s="5">
        <f>MONTH(Table1[[#This Row],[Order Date]])</f>
        <v>12</v>
      </c>
      <c r="D6390" t="s">
        <v>1234</v>
      </c>
      <c r="E6390" t="s">
        <v>149</v>
      </c>
      <c r="F6390" t="s">
        <v>11</v>
      </c>
      <c r="G6390" t="s">
        <v>12</v>
      </c>
      <c r="H6390" t="s">
        <v>625</v>
      </c>
      <c r="I6390">
        <v>40.56</v>
      </c>
      <c r="J6390">
        <v>4</v>
      </c>
      <c r="K6390">
        <v>19.87</v>
      </c>
    </row>
    <row r="6391" spans="1:11" ht="16.5" x14ac:dyDescent="0.3">
      <c r="A6391" s="1">
        <v>42708</v>
      </c>
      <c r="B6391" s="5">
        <f>YEAR(Table1[[#This Row],[Order Date]])</f>
        <v>2016</v>
      </c>
      <c r="C6391" s="5">
        <f>MONTH(Table1[[#This Row],[Order Date]])</f>
        <v>12</v>
      </c>
      <c r="D6391" t="s">
        <v>1234</v>
      </c>
      <c r="E6391" t="s">
        <v>149</v>
      </c>
      <c r="F6391" t="s">
        <v>11</v>
      </c>
      <c r="G6391" t="s">
        <v>18</v>
      </c>
      <c r="H6391" t="s">
        <v>2344</v>
      </c>
      <c r="I6391">
        <v>182.94</v>
      </c>
      <c r="J6391">
        <v>3</v>
      </c>
      <c r="K6391">
        <v>3.66</v>
      </c>
    </row>
    <row r="6392" spans="1:11" ht="16.5" x14ac:dyDescent="0.3">
      <c r="A6392" s="1">
        <v>42708</v>
      </c>
      <c r="B6392" s="5">
        <f>YEAR(Table1[[#This Row],[Order Date]])</f>
        <v>2016</v>
      </c>
      <c r="C6392" s="5">
        <f>MONTH(Table1[[#This Row],[Order Date]])</f>
        <v>12</v>
      </c>
      <c r="D6392" t="s">
        <v>1234</v>
      </c>
      <c r="E6392" t="s">
        <v>149</v>
      </c>
      <c r="F6392" t="s">
        <v>11</v>
      </c>
      <c r="G6392" t="s">
        <v>18</v>
      </c>
      <c r="H6392" t="s">
        <v>2610</v>
      </c>
      <c r="I6392">
        <v>193.86</v>
      </c>
      <c r="J6392">
        <v>2</v>
      </c>
      <c r="K6392">
        <v>11.63</v>
      </c>
    </row>
    <row r="6393" spans="1:11" ht="16.5" x14ac:dyDescent="0.3">
      <c r="A6393" s="1">
        <v>42708</v>
      </c>
      <c r="B6393" s="5">
        <f>YEAR(Table1[[#This Row],[Order Date]])</f>
        <v>2016</v>
      </c>
      <c r="C6393" s="5">
        <f>MONTH(Table1[[#This Row],[Order Date]])</f>
        <v>12</v>
      </c>
      <c r="D6393" t="s">
        <v>738</v>
      </c>
      <c r="E6393" t="s">
        <v>149</v>
      </c>
      <c r="F6393" t="s">
        <v>11</v>
      </c>
      <c r="G6393" t="s">
        <v>18</v>
      </c>
      <c r="H6393" t="s">
        <v>2640</v>
      </c>
      <c r="I6393">
        <v>212.88</v>
      </c>
      <c r="J6393">
        <v>6</v>
      </c>
      <c r="K6393">
        <v>0</v>
      </c>
    </row>
    <row r="6394" spans="1:11" ht="16.5" x14ac:dyDescent="0.3">
      <c r="A6394" s="1">
        <v>42708</v>
      </c>
      <c r="B6394" s="5">
        <f>YEAR(Table1[[#This Row],[Order Date]])</f>
        <v>2016</v>
      </c>
      <c r="C6394" s="5">
        <f>MONTH(Table1[[#This Row],[Order Date]])</f>
        <v>12</v>
      </c>
      <c r="D6394" t="s">
        <v>878</v>
      </c>
      <c r="E6394" t="s">
        <v>149</v>
      </c>
      <c r="F6394" t="s">
        <v>11</v>
      </c>
      <c r="G6394" t="s">
        <v>20</v>
      </c>
      <c r="H6394" t="s">
        <v>1367</v>
      </c>
      <c r="I6394">
        <v>15.53</v>
      </c>
      <c r="J6394">
        <v>3</v>
      </c>
      <c r="K6394">
        <v>5.82</v>
      </c>
    </row>
    <row r="6395" spans="1:11" ht="16.5" x14ac:dyDescent="0.3">
      <c r="A6395" s="1">
        <v>42708</v>
      </c>
      <c r="B6395" s="5">
        <f>YEAR(Table1[[#This Row],[Order Date]])</f>
        <v>2016</v>
      </c>
      <c r="C6395" s="5">
        <f>MONTH(Table1[[#This Row],[Order Date]])</f>
        <v>12</v>
      </c>
      <c r="D6395" t="s">
        <v>1254</v>
      </c>
      <c r="E6395" t="s">
        <v>27</v>
      </c>
      <c r="F6395" t="s">
        <v>11</v>
      </c>
      <c r="G6395" t="s">
        <v>12</v>
      </c>
      <c r="H6395" t="s">
        <v>2243</v>
      </c>
      <c r="I6395">
        <v>104.85</v>
      </c>
      <c r="J6395">
        <v>1</v>
      </c>
      <c r="K6395">
        <v>50.33</v>
      </c>
    </row>
    <row r="6396" spans="1:11" ht="16.5" x14ac:dyDescent="0.3">
      <c r="A6396" s="1">
        <v>42709</v>
      </c>
      <c r="B6396" s="5">
        <f>YEAR(Table1[[#This Row],[Order Date]])</f>
        <v>2016</v>
      </c>
      <c r="C6396" s="5">
        <f>MONTH(Table1[[#This Row],[Order Date]])</f>
        <v>12</v>
      </c>
      <c r="D6396" t="s">
        <v>1803</v>
      </c>
      <c r="E6396" t="s">
        <v>164</v>
      </c>
      <c r="F6396" t="s">
        <v>11</v>
      </c>
      <c r="G6396" t="s">
        <v>20</v>
      </c>
      <c r="H6396" t="s">
        <v>528</v>
      </c>
      <c r="I6396">
        <v>407.98</v>
      </c>
      <c r="J6396">
        <v>3</v>
      </c>
      <c r="K6396">
        <v>132.59</v>
      </c>
    </row>
    <row r="6397" spans="1:11" ht="16.5" x14ac:dyDescent="0.3">
      <c r="A6397" s="1">
        <v>42709</v>
      </c>
      <c r="B6397" s="5">
        <f>YEAR(Table1[[#This Row],[Order Date]])</f>
        <v>2016</v>
      </c>
      <c r="C6397" s="5">
        <f>MONTH(Table1[[#This Row],[Order Date]])</f>
        <v>12</v>
      </c>
      <c r="D6397" t="s">
        <v>2641</v>
      </c>
      <c r="E6397" t="s">
        <v>157</v>
      </c>
      <c r="F6397" t="s">
        <v>39</v>
      </c>
      <c r="G6397" t="s">
        <v>40</v>
      </c>
      <c r="H6397" t="s">
        <v>832</v>
      </c>
      <c r="I6397">
        <v>384.45</v>
      </c>
      <c r="J6397">
        <v>11</v>
      </c>
      <c r="K6397">
        <v>103.8</v>
      </c>
    </row>
    <row r="6398" spans="1:11" ht="16.5" x14ac:dyDescent="0.3">
      <c r="A6398" s="1">
        <v>42709</v>
      </c>
      <c r="B6398" s="5">
        <f>YEAR(Table1[[#This Row],[Order Date]])</f>
        <v>2016</v>
      </c>
      <c r="C6398" s="5">
        <f>MONTH(Table1[[#This Row],[Order Date]])</f>
        <v>12</v>
      </c>
      <c r="D6398" t="s">
        <v>2641</v>
      </c>
      <c r="E6398" t="s">
        <v>157</v>
      </c>
      <c r="F6398" t="s">
        <v>39</v>
      </c>
      <c r="G6398" t="s">
        <v>40</v>
      </c>
      <c r="H6398" t="s">
        <v>2443</v>
      </c>
      <c r="I6398">
        <v>149.97</v>
      </c>
      <c r="J6398">
        <v>3</v>
      </c>
      <c r="K6398">
        <v>6</v>
      </c>
    </row>
    <row r="6399" spans="1:11" ht="16.5" x14ac:dyDescent="0.3">
      <c r="A6399" s="1">
        <v>42709</v>
      </c>
      <c r="B6399" s="5">
        <f>YEAR(Table1[[#This Row],[Order Date]])</f>
        <v>2016</v>
      </c>
      <c r="C6399" s="5">
        <f>MONTH(Table1[[#This Row],[Order Date]])</f>
        <v>12</v>
      </c>
      <c r="D6399" t="s">
        <v>2641</v>
      </c>
      <c r="E6399" t="s">
        <v>157</v>
      </c>
      <c r="F6399" t="s">
        <v>34</v>
      </c>
      <c r="G6399" t="s">
        <v>35</v>
      </c>
      <c r="H6399" t="s">
        <v>864</v>
      </c>
      <c r="I6399">
        <v>1951.84</v>
      </c>
      <c r="J6399">
        <v>8</v>
      </c>
      <c r="K6399">
        <v>585.54999999999995</v>
      </c>
    </row>
    <row r="6400" spans="1:11" ht="16.5" x14ac:dyDescent="0.3">
      <c r="A6400" s="1">
        <v>42709</v>
      </c>
      <c r="B6400" s="5">
        <f>YEAR(Table1[[#This Row],[Order Date]])</f>
        <v>2016</v>
      </c>
      <c r="C6400" s="5">
        <f>MONTH(Table1[[#This Row],[Order Date]])</f>
        <v>12</v>
      </c>
      <c r="D6400" t="s">
        <v>2641</v>
      </c>
      <c r="E6400" t="s">
        <v>157</v>
      </c>
      <c r="F6400" t="s">
        <v>11</v>
      </c>
      <c r="G6400" t="s">
        <v>20</v>
      </c>
      <c r="H6400" t="s">
        <v>368</v>
      </c>
      <c r="I6400">
        <v>171.55</v>
      </c>
      <c r="J6400">
        <v>5</v>
      </c>
      <c r="K6400">
        <v>80.63</v>
      </c>
    </row>
    <row r="6401" spans="1:11" ht="16.5" x14ac:dyDescent="0.3">
      <c r="A6401" s="1">
        <v>42709</v>
      </c>
      <c r="B6401" s="5">
        <f>YEAR(Table1[[#This Row],[Order Date]])</f>
        <v>2016</v>
      </c>
      <c r="C6401" s="5">
        <f>MONTH(Table1[[#This Row],[Order Date]])</f>
        <v>12</v>
      </c>
      <c r="D6401" t="s">
        <v>742</v>
      </c>
      <c r="E6401" t="s">
        <v>33</v>
      </c>
      <c r="F6401" t="s">
        <v>34</v>
      </c>
      <c r="G6401" t="s">
        <v>47</v>
      </c>
      <c r="H6401" t="s">
        <v>2224</v>
      </c>
      <c r="I6401">
        <v>191.82</v>
      </c>
      <c r="J6401">
        <v>3</v>
      </c>
      <c r="K6401">
        <v>74.81</v>
      </c>
    </row>
    <row r="6402" spans="1:11" ht="16.5" x14ac:dyDescent="0.3">
      <c r="A6402" s="1">
        <v>42709</v>
      </c>
      <c r="B6402" s="5">
        <f>YEAR(Table1[[#This Row],[Order Date]])</f>
        <v>2016</v>
      </c>
      <c r="C6402" s="5">
        <f>MONTH(Table1[[#This Row],[Order Date]])</f>
        <v>12</v>
      </c>
      <c r="D6402" t="s">
        <v>742</v>
      </c>
      <c r="E6402" t="s">
        <v>149</v>
      </c>
      <c r="F6402" t="s">
        <v>11</v>
      </c>
      <c r="G6402" t="s">
        <v>18</v>
      </c>
      <c r="H6402" t="s">
        <v>1384</v>
      </c>
      <c r="I6402">
        <v>465.18</v>
      </c>
      <c r="J6402">
        <v>3</v>
      </c>
      <c r="K6402">
        <v>120.95</v>
      </c>
    </row>
    <row r="6403" spans="1:11" ht="16.5" x14ac:dyDescent="0.3">
      <c r="A6403" s="1">
        <v>42709</v>
      </c>
      <c r="B6403" s="5">
        <f>YEAR(Table1[[#This Row],[Order Date]])</f>
        <v>2016</v>
      </c>
      <c r="C6403" s="5">
        <f>MONTH(Table1[[#This Row],[Order Date]])</f>
        <v>12</v>
      </c>
      <c r="D6403" t="s">
        <v>573</v>
      </c>
      <c r="E6403" t="s">
        <v>434</v>
      </c>
      <c r="F6403" t="s">
        <v>34</v>
      </c>
      <c r="G6403" t="s">
        <v>74</v>
      </c>
      <c r="H6403" t="s">
        <v>2421</v>
      </c>
      <c r="I6403">
        <v>81.94</v>
      </c>
      <c r="J6403">
        <v>1</v>
      </c>
      <c r="K6403">
        <v>20.49</v>
      </c>
    </row>
    <row r="6404" spans="1:11" ht="16.5" x14ac:dyDescent="0.3">
      <c r="A6404" s="1">
        <v>42709</v>
      </c>
      <c r="B6404" s="5">
        <f>YEAR(Table1[[#This Row],[Order Date]])</f>
        <v>2016</v>
      </c>
      <c r="C6404" s="5">
        <f>MONTH(Table1[[#This Row],[Order Date]])</f>
        <v>12</v>
      </c>
      <c r="D6404" t="s">
        <v>1676</v>
      </c>
      <c r="E6404" t="s">
        <v>2044</v>
      </c>
      <c r="F6404" t="s">
        <v>11</v>
      </c>
      <c r="G6404" t="s">
        <v>24</v>
      </c>
      <c r="H6404" t="s">
        <v>386</v>
      </c>
      <c r="I6404">
        <v>33.92</v>
      </c>
      <c r="J6404">
        <v>8</v>
      </c>
      <c r="K6404">
        <v>13.23</v>
      </c>
    </row>
    <row r="6405" spans="1:11" ht="16.5" x14ac:dyDescent="0.3">
      <c r="A6405" s="1">
        <v>42709</v>
      </c>
      <c r="B6405" s="5">
        <f>YEAR(Table1[[#This Row],[Order Date]])</f>
        <v>2016</v>
      </c>
      <c r="C6405" s="5">
        <f>MONTH(Table1[[#This Row],[Order Date]])</f>
        <v>12</v>
      </c>
      <c r="D6405" t="s">
        <v>2021</v>
      </c>
      <c r="E6405" t="s">
        <v>33</v>
      </c>
      <c r="F6405" t="s">
        <v>39</v>
      </c>
      <c r="G6405" t="s">
        <v>40</v>
      </c>
      <c r="H6405" t="s">
        <v>1596</v>
      </c>
      <c r="I6405">
        <v>699.98</v>
      </c>
      <c r="J6405">
        <v>2</v>
      </c>
      <c r="K6405">
        <v>195.99</v>
      </c>
    </row>
    <row r="6406" spans="1:11" ht="16.5" x14ac:dyDescent="0.3">
      <c r="A6406" s="1">
        <v>42709</v>
      </c>
      <c r="B6406" s="5">
        <f>YEAR(Table1[[#This Row],[Order Date]])</f>
        <v>2016</v>
      </c>
      <c r="C6406" s="5">
        <f>MONTH(Table1[[#This Row],[Order Date]])</f>
        <v>12</v>
      </c>
      <c r="D6406" t="s">
        <v>2021</v>
      </c>
      <c r="E6406" t="s">
        <v>33</v>
      </c>
      <c r="F6406" t="s">
        <v>11</v>
      </c>
      <c r="G6406" t="s">
        <v>18</v>
      </c>
      <c r="H6406" t="s">
        <v>2359</v>
      </c>
      <c r="I6406">
        <v>584.82000000000005</v>
      </c>
      <c r="J6406">
        <v>9</v>
      </c>
      <c r="K6406">
        <v>70.180000000000007</v>
      </c>
    </row>
    <row r="6407" spans="1:11" ht="16.5" x14ac:dyDescent="0.3">
      <c r="A6407" s="1">
        <v>42709</v>
      </c>
      <c r="B6407" s="5">
        <f>YEAR(Table1[[#This Row],[Order Date]])</f>
        <v>2016</v>
      </c>
      <c r="C6407" s="5">
        <f>MONTH(Table1[[#This Row],[Order Date]])</f>
        <v>12</v>
      </c>
      <c r="D6407" t="s">
        <v>684</v>
      </c>
      <c r="E6407" t="s">
        <v>15</v>
      </c>
      <c r="F6407" t="s">
        <v>11</v>
      </c>
      <c r="G6407" t="s">
        <v>16</v>
      </c>
      <c r="H6407" t="s">
        <v>188</v>
      </c>
      <c r="I6407">
        <v>11.95</v>
      </c>
      <c r="J6407">
        <v>3</v>
      </c>
      <c r="K6407">
        <v>3.88</v>
      </c>
    </row>
    <row r="6408" spans="1:11" ht="16.5" x14ac:dyDescent="0.3">
      <c r="A6408" s="1">
        <v>42709</v>
      </c>
      <c r="B6408" s="5">
        <f>YEAR(Table1[[#This Row],[Order Date]])</f>
        <v>2016</v>
      </c>
      <c r="C6408" s="5">
        <f>MONTH(Table1[[#This Row],[Order Date]])</f>
        <v>12</v>
      </c>
      <c r="D6408" t="s">
        <v>401</v>
      </c>
      <c r="E6408" t="s">
        <v>15</v>
      </c>
      <c r="F6408" t="s">
        <v>11</v>
      </c>
      <c r="G6408" t="s">
        <v>24</v>
      </c>
      <c r="H6408" t="s">
        <v>2084</v>
      </c>
      <c r="I6408">
        <v>3.54</v>
      </c>
      <c r="J6408">
        <v>2</v>
      </c>
      <c r="K6408">
        <v>0.31</v>
      </c>
    </row>
    <row r="6409" spans="1:11" ht="16.5" x14ac:dyDescent="0.3">
      <c r="A6409" s="1">
        <v>42709</v>
      </c>
      <c r="B6409" s="5">
        <f>YEAR(Table1[[#This Row],[Order Date]])</f>
        <v>2016</v>
      </c>
      <c r="C6409" s="5">
        <f>MONTH(Table1[[#This Row],[Order Date]])</f>
        <v>12</v>
      </c>
      <c r="D6409" t="s">
        <v>2439</v>
      </c>
      <c r="E6409" t="s">
        <v>59</v>
      </c>
      <c r="F6409" t="s">
        <v>34</v>
      </c>
      <c r="G6409" t="s">
        <v>47</v>
      </c>
      <c r="H6409" t="s">
        <v>2062</v>
      </c>
      <c r="I6409">
        <v>13.4</v>
      </c>
      <c r="J6409">
        <v>1</v>
      </c>
      <c r="K6409">
        <v>6.43</v>
      </c>
    </row>
    <row r="6410" spans="1:11" ht="16.5" x14ac:dyDescent="0.3">
      <c r="A6410" s="1">
        <v>42709</v>
      </c>
      <c r="B6410" s="5">
        <f>YEAR(Table1[[#This Row],[Order Date]])</f>
        <v>2016</v>
      </c>
      <c r="C6410" s="5">
        <f>MONTH(Table1[[#This Row],[Order Date]])</f>
        <v>12</v>
      </c>
      <c r="D6410" t="s">
        <v>2439</v>
      </c>
      <c r="E6410" t="s">
        <v>59</v>
      </c>
      <c r="F6410" t="s">
        <v>11</v>
      </c>
      <c r="G6410" t="s">
        <v>12</v>
      </c>
      <c r="H6410" t="s">
        <v>625</v>
      </c>
      <c r="I6410">
        <v>4.9800000000000004</v>
      </c>
      <c r="J6410">
        <v>1</v>
      </c>
      <c r="K6410">
        <v>2.34</v>
      </c>
    </row>
    <row r="6411" spans="1:11" ht="16.5" x14ac:dyDescent="0.3">
      <c r="A6411" s="1">
        <v>42709</v>
      </c>
      <c r="B6411" s="5">
        <f>YEAR(Table1[[#This Row],[Order Date]])</f>
        <v>2016</v>
      </c>
      <c r="C6411" s="5">
        <f>MONTH(Table1[[#This Row],[Order Date]])</f>
        <v>12</v>
      </c>
      <c r="D6411" t="s">
        <v>2439</v>
      </c>
      <c r="E6411" t="s">
        <v>59</v>
      </c>
      <c r="F6411" t="s">
        <v>11</v>
      </c>
      <c r="G6411" t="s">
        <v>63</v>
      </c>
      <c r="H6411" t="s">
        <v>1350</v>
      </c>
      <c r="I6411">
        <v>109.69</v>
      </c>
      <c r="J6411">
        <v>7</v>
      </c>
      <c r="K6411">
        <v>51.55</v>
      </c>
    </row>
    <row r="6412" spans="1:11" ht="16.5" x14ac:dyDescent="0.3">
      <c r="A6412" s="1">
        <v>42710</v>
      </c>
      <c r="B6412" s="5">
        <f>YEAR(Table1[[#This Row],[Order Date]])</f>
        <v>2016</v>
      </c>
      <c r="C6412" s="5">
        <f>MONTH(Table1[[#This Row],[Order Date]])</f>
        <v>12</v>
      </c>
      <c r="D6412" t="s">
        <v>1521</v>
      </c>
      <c r="E6412" t="s">
        <v>27</v>
      </c>
      <c r="F6412" t="s">
        <v>11</v>
      </c>
      <c r="G6412" t="s">
        <v>12</v>
      </c>
      <c r="H6412" t="s">
        <v>1203</v>
      </c>
      <c r="I6412">
        <v>19.440000000000001</v>
      </c>
      <c r="J6412">
        <v>3</v>
      </c>
      <c r="K6412">
        <v>9.33</v>
      </c>
    </row>
    <row r="6413" spans="1:11" ht="16.5" x14ac:dyDescent="0.3">
      <c r="A6413" s="1">
        <v>42710</v>
      </c>
      <c r="B6413" s="5">
        <f>YEAR(Table1[[#This Row],[Order Date]])</f>
        <v>2016</v>
      </c>
      <c r="C6413" s="5">
        <f>MONTH(Table1[[#This Row],[Order Date]])</f>
        <v>12</v>
      </c>
      <c r="D6413" t="s">
        <v>709</v>
      </c>
      <c r="E6413" t="s">
        <v>164</v>
      </c>
      <c r="F6413" t="s">
        <v>39</v>
      </c>
      <c r="G6413" t="s">
        <v>40</v>
      </c>
      <c r="H6413" t="s">
        <v>2026</v>
      </c>
      <c r="I6413">
        <v>156.79</v>
      </c>
      <c r="J6413">
        <v>1</v>
      </c>
      <c r="K6413">
        <v>13.72</v>
      </c>
    </row>
    <row r="6414" spans="1:11" ht="16.5" x14ac:dyDescent="0.3">
      <c r="A6414" s="1">
        <v>42710</v>
      </c>
      <c r="B6414" s="5">
        <f>YEAR(Table1[[#This Row],[Order Date]])</f>
        <v>2016</v>
      </c>
      <c r="C6414" s="5">
        <f>MONTH(Table1[[#This Row],[Order Date]])</f>
        <v>12</v>
      </c>
      <c r="D6414" t="s">
        <v>709</v>
      </c>
      <c r="E6414" t="s">
        <v>164</v>
      </c>
      <c r="F6414" t="s">
        <v>39</v>
      </c>
      <c r="G6414" t="s">
        <v>40</v>
      </c>
      <c r="H6414" t="s">
        <v>1917</v>
      </c>
      <c r="I6414">
        <v>431.98</v>
      </c>
      <c r="J6414">
        <v>3</v>
      </c>
      <c r="K6414">
        <v>27</v>
      </c>
    </row>
    <row r="6415" spans="1:11" ht="16.5" x14ac:dyDescent="0.3">
      <c r="A6415" s="1">
        <v>42710</v>
      </c>
      <c r="B6415" s="5">
        <f>YEAR(Table1[[#This Row],[Order Date]])</f>
        <v>2016</v>
      </c>
      <c r="C6415" s="5">
        <f>MONTH(Table1[[#This Row],[Order Date]])</f>
        <v>12</v>
      </c>
      <c r="D6415" t="s">
        <v>709</v>
      </c>
      <c r="E6415" t="s">
        <v>164</v>
      </c>
      <c r="F6415" t="s">
        <v>11</v>
      </c>
      <c r="G6415" t="s">
        <v>63</v>
      </c>
      <c r="H6415" t="s">
        <v>2072</v>
      </c>
      <c r="I6415">
        <v>35.89</v>
      </c>
      <c r="J6415">
        <v>1</v>
      </c>
      <c r="K6415">
        <v>16.149999999999999</v>
      </c>
    </row>
    <row r="6416" spans="1:11" ht="16.5" x14ac:dyDescent="0.3">
      <c r="A6416" s="1">
        <v>42710</v>
      </c>
      <c r="B6416" s="5">
        <f>YEAR(Table1[[#This Row],[Order Date]])</f>
        <v>2016</v>
      </c>
      <c r="C6416" s="5">
        <f>MONTH(Table1[[#This Row],[Order Date]])</f>
        <v>12</v>
      </c>
      <c r="D6416" t="s">
        <v>709</v>
      </c>
      <c r="E6416" t="s">
        <v>164</v>
      </c>
      <c r="F6416" t="s">
        <v>11</v>
      </c>
      <c r="G6416" t="s">
        <v>20</v>
      </c>
      <c r="H6416" t="s">
        <v>431</v>
      </c>
      <c r="I6416">
        <v>47.21</v>
      </c>
      <c r="J6416">
        <v>7</v>
      </c>
      <c r="K6416">
        <v>15.34</v>
      </c>
    </row>
    <row r="6417" spans="1:11" ht="16.5" x14ac:dyDescent="0.3">
      <c r="A6417" s="1">
        <v>42710</v>
      </c>
      <c r="B6417" s="5">
        <f>YEAR(Table1[[#This Row],[Order Date]])</f>
        <v>2016</v>
      </c>
      <c r="C6417" s="5">
        <f>MONTH(Table1[[#This Row],[Order Date]])</f>
        <v>12</v>
      </c>
      <c r="D6417" t="s">
        <v>709</v>
      </c>
      <c r="E6417" t="s">
        <v>164</v>
      </c>
      <c r="F6417" t="s">
        <v>11</v>
      </c>
      <c r="G6417" t="s">
        <v>12</v>
      </c>
      <c r="H6417" t="s">
        <v>1984</v>
      </c>
      <c r="I6417">
        <v>248.08</v>
      </c>
      <c r="J6417">
        <v>7</v>
      </c>
      <c r="K6417">
        <v>116.6</v>
      </c>
    </row>
    <row r="6418" spans="1:11" ht="16.5" x14ac:dyDescent="0.3">
      <c r="A6418" s="1">
        <v>42710</v>
      </c>
      <c r="B6418" s="5">
        <f>YEAR(Table1[[#This Row],[Order Date]])</f>
        <v>2016</v>
      </c>
      <c r="C6418" s="5">
        <f>MONTH(Table1[[#This Row],[Order Date]])</f>
        <v>12</v>
      </c>
      <c r="D6418" t="s">
        <v>709</v>
      </c>
      <c r="E6418" t="s">
        <v>164</v>
      </c>
      <c r="F6418" t="s">
        <v>11</v>
      </c>
      <c r="G6418" t="s">
        <v>12</v>
      </c>
      <c r="H6418" t="s">
        <v>1255</v>
      </c>
      <c r="I6418">
        <v>189.7</v>
      </c>
      <c r="J6418">
        <v>5</v>
      </c>
      <c r="K6418">
        <v>89.16</v>
      </c>
    </row>
    <row r="6419" spans="1:11" ht="16.5" x14ac:dyDescent="0.3">
      <c r="A6419" s="1">
        <v>42710</v>
      </c>
      <c r="B6419" s="5">
        <f>YEAR(Table1[[#This Row],[Order Date]])</f>
        <v>2016</v>
      </c>
      <c r="C6419" s="5">
        <f>MONTH(Table1[[#This Row],[Order Date]])</f>
        <v>12</v>
      </c>
      <c r="D6419" t="s">
        <v>709</v>
      </c>
      <c r="E6419" t="s">
        <v>164</v>
      </c>
      <c r="F6419" t="s">
        <v>11</v>
      </c>
      <c r="G6419" t="s">
        <v>20</v>
      </c>
      <c r="H6419" t="s">
        <v>765</v>
      </c>
      <c r="I6419">
        <v>59.81</v>
      </c>
      <c r="J6419">
        <v>3</v>
      </c>
      <c r="K6419">
        <v>19.440000000000001</v>
      </c>
    </row>
    <row r="6420" spans="1:11" ht="16.5" x14ac:dyDescent="0.3">
      <c r="A6420" s="1">
        <v>42710</v>
      </c>
      <c r="B6420" s="5">
        <f>YEAR(Table1[[#This Row],[Order Date]])</f>
        <v>2016</v>
      </c>
      <c r="C6420" s="5">
        <f>MONTH(Table1[[#This Row],[Order Date]])</f>
        <v>12</v>
      </c>
      <c r="D6420" t="s">
        <v>2205</v>
      </c>
      <c r="E6420" t="s">
        <v>149</v>
      </c>
      <c r="F6420" t="s">
        <v>11</v>
      </c>
      <c r="G6420" t="s">
        <v>20</v>
      </c>
      <c r="H6420" t="s">
        <v>2461</v>
      </c>
      <c r="I6420">
        <v>968.74</v>
      </c>
      <c r="J6420">
        <v>7</v>
      </c>
      <c r="K6420">
        <v>314.83999999999997</v>
      </c>
    </row>
    <row r="6421" spans="1:11" ht="16.5" x14ac:dyDescent="0.3">
      <c r="A6421" s="1">
        <v>42710</v>
      </c>
      <c r="B6421" s="5">
        <f>YEAR(Table1[[#This Row],[Order Date]])</f>
        <v>2016</v>
      </c>
      <c r="C6421" s="5">
        <f>MONTH(Table1[[#This Row],[Order Date]])</f>
        <v>12</v>
      </c>
      <c r="D6421" t="s">
        <v>2205</v>
      </c>
      <c r="E6421" t="s">
        <v>149</v>
      </c>
      <c r="F6421" t="s">
        <v>11</v>
      </c>
      <c r="G6421" t="s">
        <v>20</v>
      </c>
      <c r="H6421" t="s">
        <v>1309</v>
      </c>
      <c r="I6421">
        <v>222.35</v>
      </c>
      <c r="J6421">
        <v>13</v>
      </c>
      <c r="K6421">
        <v>77.819999999999993</v>
      </c>
    </row>
    <row r="6422" spans="1:11" ht="16.5" x14ac:dyDescent="0.3">
      <c r="A6422" s="1">
        <v>42710</v>
      </c>
      <c r="B6422" s="5">
        <f>YEAR(Table1[[#This Row],[Order Date]])</f>
        <v>2016</v>
      </c>
      <c r="C6422" s="5">
        <f>MONTH(Table1[[#This Row],[Order Date]])</f>
        <v>12</v>
      </c>
      <c r="D6422" t="s">
        <v>2205</v>
      </c>
      <c r="E6422" t="s">
        <v>149</v>
      </c>
      <c r="F6422" t="s">
        <v>39</v>
      </c>
      <c r="G6422" t="s">
        <v>603</v>
      </c>
      <c r="H6422" t="s">
        <v>604</v>
      </c>
      <c r="I6422">
        <v>479.98</v>
      </c>
      <c r="J6422">
        <v>2</v>
      </c>
      <c r="K6422">
        <v>90</v>
      </c>
    </row>
    <row r="6423" spans="1:11" ht="16.5" x14ac:dyDescent="0.3">
      <c r="A6423" s="1">
        <v>42710</v>
      </c>
      <c r="B6423" s="5">
        <f>YEAR(Table1[[#This Row],[Order Date]])</f>
        <v>2016</v>
      </c>
      <c r="C6423" s="5">
        <f>MONTH(Table1[[#This Row],[Order Date]])</f>
        <v>12</v>
      </c>
      <c r="D6423" t="s">
        <v>246</v>
      </c>
      <c r="E6423" t="s">
        <v>27</v>
      </c>
      <c r="F6423" t="s">
        <v>39</v>
      </c>
      <c r="G6423" t="s">
        <v>40</v>
      </c>
      <c r="H6423" t="s">
        <v>2427</v>
      </c>
      <c r="I6423">
        <v>271.95999999999998</v>
      </c>
      <c r="J6423">
        <v>5</v>
      </c>
      <c r="K6423">
        <v>27.2</v>
      </c>
    </row>
    <row r="6424" spans="1:11" ht="16.5" x14ac:dyDescent="0.3">
      <c r="A6424" s="1">
        <v>42710</v>
      </c>
      <c r="B6424" s="5">
        <f>YEAR(Table1[[#This Row],[Order Date]])</f>
        <v>2016</v>
      </c>
      <c r="C6424" s="5">
        <f>MONTH(Table1[[#This Row],[Order Date]])</f>
        <v>12</v>
      </c>
      <c r="D6424" t="s">
        <v>246</v>
      </c>
      <c r="E6424" t="s">
        <v>27</v>
      </c>
      <c r="F6424" t="s">
        <v>11</v>
      </c>
      <c r="G6424" t="s">
        <v>24</v>
      </c>
      <c r="H6424" t="s">
        <v>581</v>
      </c>
      <c r="I6424">
        <v>18.690000000000001</v>
      </c>
      <c r="J6424">
        <v>7</v>
      </c>
      <c r="K6424">
        <v>5.23</v>
      </c>
    </row>
    <row r="6425" spans="1:11" ht="16.5" x14ac:dyDescent="0.3">
      <c r="A6425" s="1">
        <v>42710</v>
      </c>
      <c r="B6425" s="5">
        <f>YEAR(Table1[[#This Row],[Order Date]])</f>
        <v>2016</v>
      </c>
      <c r="C6425" s="5">
        <f>MONTH(Table1[[#This Row],[Order Date]])</f>
        <v>12</v>
      </c>
      <c r="D6425" t="s">
        <v>246</v>
      </c>
      <c r="E6425" t="s">
        <v>27</v>
      </c>
      <c r="F6425" t="s">
        <v>11</v>
      </c>
      <c r="G6425" t="s">
        <v>12</v>
      </c>
      <c r="H6425" t="s">
        <v>1981</v>
      </c>
      <c r="I6425">
        <v>13.36</v>
      </c>
      <c r="J6425">
        <v>2</v>
      </c>
      <c r="K6425">
        <v>6.41</v>
      </c>
    </row>
    <row r="6426" spans="1:11" ht="16.5" x14ac:dyDescent="0.3">
      <c r="A6426" s="1">
        <v>42710</v>
      </c>
      <c r="B6426" s="5">
        <f>YEAR(Table1[[#This Row],[Order Date]])</f>
        <v>2016</v>
      </c>
      <c r="C6426" s="5">
        <f>MONTH(Table1[[#This Row],[Order Date]])</f>
        <v>12</v>
      </c>
      <c r="D6426" t="s">
        <v>246</v>
      </c>
      <c r="E6426" t="s">
        <v>27</v>
      </c>
      <c r="F6426" t="s">
        <v>39</v>
      </c>
      <c r="G6426" t="s">
        <v>40</v>
      </c>
      <c r="H6426" t="s">
        <v>2109</v>
      </c>
      <c r="I6426">
        <v>249.58</v>
      </c>
      <c r="J6426">
        <v>2</v>
      </c>
      <c r="K6426">
        <v>31.2</v>
      </c>
    </row>
    <row r="6427" spans="1:11" ht="16.5" x14ac:dyDescent="0.3">
      <c r="A6427" s="1">
        <v>42710</v>
      </c>
      <c r="B6427" s="5">
        <f>YEAR(Table1[[#This Row],[Order Date]])</f>
        <v>2016</v>
      </c>
      <c r="C6427" s="5">
        <f>MONTH(Table1[[#This Row],[Order Date]])</f>
        <v>12</v>
      </c>
      <c r="D6427" t="s">
        <v>246</v>
      </c>
      <c r="E6427" t="s">
        <v>27</v>
      </c>
      <c r="F6427" t="s">
        <v>11</v>
      </c>
      <c r="G6427" t="s">
        <v>43</v>
      </c>
      <c r="H6427" t="s">
        <v>130</v>
      </c>
      <c r="I6427">
        <v>13.86</v>
      </c>
      <c r="J6427">
        <v>7</v>
      </c>
      <c r="K6427">
        <v>0</v>
      </c>
    </row>
    <row r="6428" spans="1:11" ht="16.5" x14ac:dyDescent="0.3">
      <c r="A6428" s="1">
        <v>42710</v>
      </c>
      <c r="B6428" s="5">
        <f>YEAR(Table1[[#This Row],[Order Date]])</f>
        <v>2016</v>
      </c>
      <c r="C6428" s="5">
        <f>MONTH(Table1[[#This Row],[Order Date]])</f>
        <v>12</v>
      </c>
      <c r="D6428" t="s">
        <v>246</v>
      </c>
      <c r="E6428" t="s">
        <v>27</v>
      </c>
      <c r="F6428" t="s">
        <v>11</v>
      </c>
      <c r="G6428" t="s">
        <v>20</v>
      </c>
      <c r="H6428" t="s">
        <v>1491</v>
      </c>
      <c r="I6428">
        <v>13.38</v>
      </c>
      <c r="J6428">
        <v>4</v>
      </c>
      <c r="K6428">
        <v>4.68</v>
      </c>
    </row>
    <row r="6429" spans="1:11" ht="16.5" x14ac:dyDescent="0.3">
      <c r="A6429" s="1">
        <v>42710</v>
      </c>
      <c r="B6429" s="5">
        <f>YEAR(Table1[[#This Row],[Order Date]])</f>
        <v>2016</v>
      </c>
      <c r="C6429" s="5">
        <f>MONTH(Table1[[#This Row],[Order Date]])</f>
        <v>12</v>
      </c>
      <c r="D6429" t="s">
        <v>246</v>
      </c>
      <c r="E6429" t="s">
        <v>27</v>
      </c>
      <c r="F6429" t="s">
        <v>11</v>
      </c>
      <c r="G6429" t="s">
        <v>20</v>
      </c>
      <c r="H6429" t="s">
        <v>2061</v>
      </c>
      <c r="I6429">
        <v>437.47</v>
      </c>
      <c r="J6429">
        <v>14</v>
      </c>
      <c r="K6429">
        <v>153.12</v>
      </c>
    </row>
    <row r="6430" spans="1:11" ht="16.5" x14ac:dyDescent="0.3">
      <c r="A6430" s="1">
        <v>42712</v>
      </c>
      <c r="B6430" s="5">
        <f>YEAR(Table1[[#This Row],[Order Date]])</f>
        <v>2016</v>
      </c>
      <c r="C6430" s="5">
        <f>MONTH(Table1[[#This Row],[Order Date]])</f>
        <v>12</v>
      </c>
      <c r="D6430" t="s">
        <v>2282</v>
      </c>
      <c r="E6430" t="s">
        <v>10</v>
      </c>
      <c r="F6430" t="s">
        <v>39</v>
      </c>
      <c r="G6430" t="s">
        <v>40</v>
      </c>
      <c r="H6430" t="s">
        <v>41</v>
      </c>
      <c r="I6430">
        <v>1097.54</v>
      </c>
      <c r="J6430">
        <v>7</v>
      </c>
      <c r="K6430">
        <v>123.47</v>
      </c>
    </row>
    <row r="6431" spans="1:11" ht="16.5" x14ac:dyDescent="0.3">
      <c r="A6431" s="1">
        <v>42712</v>
      </c>
      <c r="B6431" s="5">
        <f>YEAR(Table1[[#This Row],[Order Date]])</f>
        <v>2016</v>
      </c>
      <c r="C6431" s="5">
        <f>MONTH(Table1[[#This Row],[Order Date]])</f>
        <v>12</v>
      </c>
      <c r="D6431" t="s">
        <v>2282</v>
      </c>
      <c r="E6431" t="s">
        <v>10</v>
      </c>
      <c r="F6431" t="s">
        <v>34</v>
      </c>
      <c r="G6431" t="s">
        <v>47</v>
      </c>
      <c r="H6431" t="s">
        <v>2599</v>
      </c>
      <c r="I6431">
        <v>190.92</v>
      </c>
      <c r="J6431">
        <v>5</v>
      </c>
      <c r="K6431">
        <v>-147.96</v>
      </c>
    </row>
    <row r="6432" spans="1:11" ht="16.5" x14ac:dyDescent="0.3">
      <c r="A6432" s="1">
        <v>42712</v>
      </c>
      <c r="B6432" s="5">
        <f>YEAR(Table1[[#This Row],[Order Date]])</f>
        <v>2016</v>
      </c>
      <c r="C6432" s="5">
        <f>MONTH(Table1[[#This Row],[Order Date]])</f>
        <v>12</v>
      </c>
      <c r="D6432" t="s">
        <v>334</v>
      </c>
      <c r="E6432" t="s">
        <v>315</v>
      </c>
      <c r="F6432" t="s">
        <v>39</v>
      </c>
      <c r="G6432" t="s">
        <v>40</v>
      </c>
      <c r="H6432" t="s">
        <v>2275</v>
      </c>
      <c r="I6432">
        <v>114.95</v>
      </c>
      <c r="J6432">
        <v>5</v>
      </c>
      <c r="K6432">
        <v>2.2999999999999998</v>
      </c>
    </row>
    <row r="6433" spans="1:11" ht="16.5" x14ac:dyDescent="0.3">
      <c r="A6433" s="1">
        <v>42712</v>
      </c>
      <c r="B6433" s="5">
        <f>YEAR(Table1[[#This Row],[Order Date]])</f>
        <v>2016</v>
      </c>
      <c r="C6433" s="5">
        <f>MONTH(Table1[[#This Row],[Order Date]])</f>
        <v>12</v>
      </c>
      <c r="D6433" t="s">
        <v>1369</v>
      </c>
      <c r="E6433" t="s">
        <v>78</v>
      </c>
      <c r="F6433" t="s">
        <v>11</v>
      </c>
      <c r="G6433" t="s">
        <v>20</v>
      </c>
      <c r="H6433" t="s">
        <v>1599</v>
      </c>
      <c r="I6433">
        <v>12.96</v>
      </c>
      <c r="J6433">
        <v>7</v>
      </c>
      <c r="K6433">
        <v>-9.5</v>
      </c>
    </row>
    <row r="6434" spans="1:11" ht="16.5" x14ac:dyDescent="0.3">
      <c r="A6434" s="1">
        <v>42712</v>
      </c>
      <c r="B6434" s="5">
        <f>YEAR(Table1[[#This Row],[Order Date]])</f>
        <v>2016</v>
      </c>
      <c r="C6434" s="5">
        <f>MONTH(Table1[[#This Row],[Order Date]])</f>
        <v>12</v>
      </c>
      <c r="D6434" t="s">
        <v>1249</v>
      </c>
      <c r="E6434" t="s">
        <v>27</v>
      </c>
      <c r="F6434" t="s">
        <v>11</v>
      </c>
      <c r="G6434" t="s">
        <v>24</v>
      </c>
      <c r="H6434" t="s">
        <v>845</v>
      </c>
      <c r="I6434">
        <v>8.56</v>
      </c>
      <c r="J6434">
        <v>2</v>
      </c>
      <c r="K6434">
        <v>2.48</v>
      </c>
    </row>
    <row r="6435" spans="1:11" ht="16.5" x14ac:dyDescent="0.3">
      <c r="A6435" s="1">
        <v>42712</v>
      </c>
      <c r="B6435" s="5">
        <f>YEAR(Table1[[#This Row],[Order Date]])</f>
        <v>2016</v>
      </c>
      <c r="C6435" s="5">
        <f>MONTH(Table1[[#This Row],[Order Date]])</f>
        <v>12</v>
      </c>
      <c r="D6435" t="s">
        <v>1249</v>
      </c>
      <c r="E6435" t="s">
        <v>27</v>
      </c>
      <c r="F6435" t="s">
        <v>11</v>
      </c>
      <c r="G6435" t="s">
        <v>12</v>
      </c>
      <c r="H6435" t="s">
        <v>216</v>
      </c>
      <c r="I6435">
        <v>45.36</v>
      </c>
      <c r="J6435">
        <v>7</v>
      </c>
      <c r="K6435">
        <v>21.77</v>
      </c>
    </row>
    <row r="6436" spans="1:11" ht="16.5" x14ac:dyDescent="0.3">
      <c r="A6436" s="1">
        <v>42712</v>
      </c>
      <c r="B6436" s="5">
        <f>YEAR(Table1[[#This Row],[Order Date]])</f>
        <v>2016</v>
      </c>
      <c r="C6436" s="5">
        <f>MONTH(Table1[[#This Row],[Order Date]])</f>
        <v>12</v>
      </c>
      <c r="D6436" t="s">
        <v>1249</v>
      </c>
      <c r="E6436" t="s">
        <v>27</v>
      </c>
      <c r="F6436" t="s">
        <v>34</v>
      </c>
      <c r="G6436" t="s">
        <v>145</v>
      </c>
      <c r="H6436" t="s">
        <v>397</v>
      </c>
      <c r="I6436">
        <v>1421.66</v>
      </c>
      <c r="J6436">
        <v>6</v>
      </c>
      <c r="K6436">
        <v>-195.48</v>
      </c>
    </row>
    <row r="6437" spans="1:11" ht="16.5" x14ac:dyDescent="0.3">
      <c r="A6437" s="1">
        <v>42712</v>
      </c>
      <c r="B6437" s="5">
        <f>YEAR(Table1[[#This Row],[Order Date]])</f>
        <v>2016</v>
      </c>
      <c r="C6437" s="5">
        <f>MONTH(Table1[[#This Row],[Order Date]])</f>
        <v>12</v>
      </c>
      <c r="D6437" t="s">
        <v>1413</v>
      </c>
      <c r="E6437" t="s">
        <v>27</v>
      </c>
      <c r="F6437" t="s">
        <v>11</v>
      </c>
      <c r="G6437" t="s">
        <v>18</v>
      </c>
      <c r="H6437" t="s">
        <v>1472</v>
      </c>
      <c r="I6437">
        <v>34.049999999999997</v>
      </c>
      <c r="J6437">
        <v>3</v>
      </c>
      <c r="K6437">
        <v>9.5299999999999994</v>
      </c>
    </row>
    <row r="6438" spans="1:11" ht="16.5" x14ac:dyDescent="0.3">
      <c r="A6438" s="1">
        <v>42712</v>
      </c>
      <c r="B6438" s="5">
        <f>YEAR(Table1[[#This Row],[Order Date]])</f>
        <v>2016</v>
      </c>
      <c r="C6438" s="5">
        <f>MONTH(Table1[[#This Row],[Order Date]])</f>
        <v>12</v>
      </c>
      <c r="D6438" t="s">
        <v>1413</v>
      </c>
      <c r="E6438" t="s">
        <v>27</v>
      </c>
      <c r="F6438" t="s">
        <v>11</v>
      </c>
      <c r="G6438" t="s">
        <v>18</v>
      </c>
      <c r="H6438" t="s">
        <v>1449</v>
      </c>
      <c r="I6438">
        <v>352.38</v>
      </c>
      <c r="J6438">
        <v>2</v>
      </c>
      <c r="K6438">
        <v>81.05</v>
      </c>
    </row>
    <row r="6439" spans="1:11" ht="16.5" x14ac:dyDescent="0.3">
      <c r="A6439" s="1">
        <v>42712</v>
      </c>
      <c r="B6439" s="5">
        <f>YEAR(Table1[[#This Row],[Order Date]])</f>
        <v>2016</v>
      </c>
      <c r="C6439" s="5">
        <f>MONTH(Table1[[#This Row],[Order Date]])</f>
        <v>12</v>
      </c>
      <c r="D6439" t="s">
        <v>1138</v>
      </c>
      <c r="E6439" t="s">
        <v>245</v>
      </c>
      <c r="F6439" t="s">
        <v>39</v>
      </c>
      <c r="G6439" t="s">
        <v>40</v>
      </c>
      <c r="H6439" t="s">
        <v>2109</v>
      </c>
      <c r="I6439">
        <v>249.58</v>
      </c>
      <c r="J6439">
        <v>2</v>
      </c>
      <c r="K6439">
        <v>31.2</v>
      </c>
    </row>
    <row r="6440" spans="1:11" ht="16.5" x14ac:dyDescent="0.3">
      <c r="A6440" s="1">
        <v>42712</v>
      </c>
      <c r="B6440" s="5">
        <f>YEAR(Table1[[#This Row],[Order Date]])</f>
        <v>2016</v>
      </c>
      <c r="C6440" s="5">
        <f>MONTH(Table1[[#This Row],[Order Date]])</f>
        <v>12</v>
      </c>
      <c r="D6440" t="s">
        <v>1138</v>
      </c>
      <c r="E6440" t="s">
        <v>245</v>
      </c>
      <c r="F6440" t="s">
        <v>39</v>
      </c>
      <c r="G6440" t="s">
        <v>52</v>
      </c>
      <c r="H6440" t="s">
        <v>1063</v>
      </c>
      <c r="I6440">
        <v>68.11</v>
      </c>
      <c r="J6440">
        <v>3</v>
      </c>
      <c r="K6440">
        <v>17.88</v>
      </c>
    </row>
    <row r="6441" spans="1:11" ht="16.5" x14ac:dyDescent="0.3">
      <c r="A6441" s="1">
        <v>42712</v>
      </c>
      <c r="B6441" s="5">
        <f>YEAR(Table1[[#This Row],[Order Date]])</f>
        <v>2016</v>
      </c>
      <c r="C6441" s="5">
        <f>MONTH(Table1[[#This Row],[Order Date]])</f>
        <v>12</v>
      </c>
      <c r="D6441" t="s">
        <v>1138</v>
      </c>
      <c r="E6441" t="s">
        <v>245</v>
      </c>
      <c r="F6441" t="s">
        <v>39</v>
      </c>
      <c r="G6441" t="s">
        <v>52</v>
      </c>
      <c r="H6441" t="s">
        <v>298</v>
      </c>
      <c r="I6441">
        <v>16.559999999999999</v>
      </c>
      <c r="J6441">
        <v>3</v>
      </c>
      <c r="K6441">
        <v>-2.48</v>
      </c>
    </row>
    <row r="6442" spans="1:11" ht="16.5" x14ac:dyDescent="0.3">
      <c r="A6442" s="1">
        <v>42712</v>
      </c>
      <c r="B6442" s="5">
        <f>YEAR(Table1[[#This Row],[Order Date]])</f>
        <v>2016</v>
      </c>
      <c r="C6442" s="5">
        <f>MONTH(Table1[[#This Row],[Order Date]])</f>
        <v>12</v>
      </c>
      <c r="D6442" t="s">
        <v>2057</v>
      </c>
      <c r="E6442" t="s">
        <v>78</v>
      </c>
      <c r="F6442" t="s">
        <v>11</v>
      </c>
      <c r="G6442" t="s">
        <v>12</v>
      </c>
      <c r="H6442" t="s">
        <v>1987</v>
      </c>
      <c r="I6442">
        <v>10.58</v>
      </c>
      <c r="J6442">
        <v>3</v>
      </c>
      <c r="K6442">
        <v>3.44</v>
      </c>
    </row>
    <row r="6443" spans="1:11" ht="16.5" x14ac:dyDescent="0.3">
      <c r="A6443" s="1">
        <v>42712</v>
      </c>
      <c r="B6443" s="5">
        <f>YEAR(Table1[[#This Row],[Order Date]])</f>
        <v>2016</v>
      </c>
      <c r="C6443" s="5">
        <f>MONTH(Table1[[#This Row],[Order Date]])</f>
        <v>12</v>
      </c>
      <c r="D6443" t="s">
        <v>1005</v>
      </c>
      <c r="E6443" t="s">
        <v>157</v>
      </c>
      <c r="F6443" t="s">
        <v>34</v>
      </c>
      <c r="G6443" t="s">
        <v>74</v>
      </c>
      <c r="H6443" t="s">
        <v>2389</v>
      </c>
      <c r="I6443">
        <v>405.86</v>
      </c>
      <c r="J6443">
        <v>7</v>
      </c>
      <c r="K6443">
        <v>32.47</v>
      </c>
    </row>
    <row r="6444" spans="1:11" ht="16.5" x14ac:dyDescent="0.3">
      <c r="A6444" s="1">
        <v>42712</v>
      </c>
      <c r="B6444" s="5">
        <f>YEAR(Table1[[#This Row],[Order Date]])</f>
        <v>2016</v>
      </c>
      <c r="C6444" s="5">
        <f>MONTH(Table1[[#This Row],[Order Date]])</f>
        <v>12</v>
      </c>
      <c r="D6444" t="s">
        <v>1005</v>
      </c>
      <c r="E6444" t="s">
        <v>157</v>
      </c>
      <c r="F6444" t="s">
        <v>34</v>
      </c>
      <c r="G6444" t="s">
        <v>35</v>
      </c>
      <c r="H6444" t="s">
        <v>1072</v>
      </c>
      <c r="I6444">
        <v>680.01</v>
      </c>
      <c r="J6444">
        <v>3</v>
      </c>
      <c r="K6444">
        <v>176.8</v>
      </c>
    </row>
    <row r="6445" spans="1:11" ht="16.5" x14ac:dyDescent="0.3">
      <c r="A6445" s="1">
        <v>42713</v>
      </c>
      <c r="B6445" s="5">
        <f>YEAR(Table1[[#This Row],[Order Date]])</f>
        <v>2016</v>
      </c>
      <c r="C6445" s="5">
        <f>MONTH(Table1[[#This Row],[Order Date]])</f>
        <v>12</v>
      </c>
      <c r="D6445" t="s">
        <v>452</v>
      </c>
      <c r="E6445" t="s">
        <v>996</v>
      </c>
      <c r="F6445" t="s">
        <v>11</v>
      </c>
      <c r="G6445" t="s">
        <v>24</v>
      </c>
      <c r="H6445" t="s">
        <v>2642</v>
      </c>
      <c r="I6445">
        <v>19.46</v>
      </c>
      <c r="J6445">
        <v>7</v>
      </c>
      <c r="K6445">
        <v>5.0599999999999996</v>
      </c>
    </row>
    <row r="6446" spans="1:11" ht="16.5" x14ac:dyDescent="0.3">
      <c r="A6446" s="1">
        <v>42713</v>
      </c>
      <c r="B6446" s="5">
        <f>YEAR(Table1[[#This Row],[Order Date]])</f>
        <v>2016</v>
      </c>
      <c r="C6446" s="5">
        <f>MONTH(Table1[[#This Row],[Order Date]])</f>
        <v>12</v>
      </c>
      <c r="D6446" t="s">
        <v>452</v>
      </c>
      <c r="E6446" t="s">
        <v>996</v>
      </c>
      <c r="F6446" t="s">
        <v>11</v>
      </c>
      <c r="G6446" t="s">
        <v>92</v>
      </c>
      <c r="H6446" t="s">
        <v>1387</v>
      </c>
      <c r="I6446">
        <v>60.34</v>
      </c>
      <c r="J6446">
        <v>7</v>
      </c>
      <c r="K6446">
        <v>15.69</v>
      </c>
    </row>
    <row r="6447" spans="1:11" ht="16.5" x14ac:dyDescent="0.3">
      <c r="A6447" s="1">
        <v>42713</v>
      </c>
      <c r="B6447" s="5">
        <f>YEAR(Table1[[#This Row],[Order Date]])</f>
        <v>2016</v>
      </c>
      <c r="C6447" s="5">
        <f>MONTH(Table1[[#This Row],[Order Date]])</f>
        <v>12</v>
      </c>
      <c r="D6447" t="s">
        <v>2156</v>
      </c>
      <c r="E6447" t="s">
        <v>434</v>
      </c>
      <c r="F6447" t="s">
        <v>11</v>
      </c>
      <c r="G6447" t="s">
        <v>16</v>
      </c>
      <c r="H6447" t="s">
        <v>2643</v>
      </c>
      <c r="I6447">
        <v>3.69</v>
      </c>
      <c r="J6447">
        <v>1</v>
      </c>
      <c r="K6447">
        <v>1.73</v>
      </c>
    </row>
    <row r="6448" spans="1:11" ht="16.5" x14ac:dyDescent="0.3">
      <c r="A6448" s="1">
        <v>42713</v>
      </c>
      <c r="B6448" s="5">
        <f>YEAR(Table1[[#This Row],[Order Date]])</f>
        <v>2016</v>
      </c>
      <c r="C6448" s="5">
        <f>MONTH(Table1[[#This Row],[Order Date]])</f>
        <v>12</v>
      </c>
      <c r="D6448" t="s">
        <v>2156</v>
      </c>
      <c r="E6448" t="s">
        <v>434</v>
      </c>
      <c r="F6448" t="s">
        <v>11</v>
      </c>
      <c r="G6448" t="s">
        <v>16</v>
      </c>
      <c r="H6448" t="s">
        <v>1860</v>
      </c>
      <c r="I6448">
        <v>122.12</v>
      </c>
      <c r="J6448">
        <v>4</v>
      </c>
      <c r="K6448">
        <v>56.18</v>
      </c>
    </row>
    <row r="6449" spans="1:11" ht="16.5" x14ac:dyDescent="0.3">
      <c r="A6449" s="1">
        <v>42713</v>
      </c>
      <c r="B6449" s="5">
        <f>YEAR(Table1[[#This Row],[Order Date]])</f>
        <v>2016</v>
      </c>
      <c r="C6449" s="5">
        <f>MONTH(Table1[[#This Row],[Order Date]])</f>
        <v>12</v>
      </c>
      <c r="D6449" t="s">
        <v>583</v>
      </c>
      <c r="E6449" t="s">
        <v>10</v>
      </c>
      <c r="F6449" t="s">
        <v>11</v>
      </c>
      <c r="G6449" t="s">
        <v>12</v>
      </c>
      <c r="H6449" t="s">
        <v>2076</v>
      </c>
      <c r="I6449">
        <v>9.39</v>
      </c>
      <c r="J6449">
        <v>2</v>
      </c>
      <c r="K6449">
        <v>3.29</v>
      </c>
    </row>
    <row r="6450" spans="1:11" ht="16.5" x14ac:dyDescent="0.3">
      <c r="A6450" s="1">
        <v>42713</v>
      </c>
      <c r="B6450" s="5">
        <f>YEAR(Table1[[#This Row],[Order Date]])</f>
        <v>2016</v>
      </c>
      <c r="C6450" s="5">
        <f>MONTH(Table1[[#This Row],[Order Date]])</f>
        <v>12</v>
      </c>
      <c r="D6450" t="s">
        <v>583</v>
      </c>
      <c r="E6450" t="s">
        <v>10</v>
      </c>
      <c r="F6450" t="s">
        <v>11</v>
      </c>
      <c r="G6450" t="s">
        <v>24</v>
      </c>
      <c r="H6450" t="s">
        <v>877</v>
      </c>
      <c r="I6450">
        <v>9.33</v>
      </c>
      <c r="J6450">
        <v>1</v>
      </c>
      <c r="K6450">
        <v>0.82</v>
      </c>
    </row>
    <row r="6451" spans="1:11" ht="16.5" x14ac:dyDescent="0.3">
      <c r="A6451" s="1">
        <v>42713</v>
      </c>
      <c r="B6451" s="5">
        <f>YEAR(Table1[[#This Row],[Order Date]])</f>
        <v>2016</v>
      </c>
      <c r="C6451" s="5">
        <f>MONTH(Table1[[#This Row],[Order Date]])</f>
        <v>12</v>
      </c>
      <c r="D6451" t="s">
        <v>389</v>
      </c>
      <c r="E6451" t="s">
        <v>120</v>
      </c>
      <c r="F6451" t="s">
        <v>34</v>
      </c>
      <c r="G6451" t="s">
        <v>145</v>
      </c>
      <c r="H6451" t="s">
        <v>1830</v>
      </c>
      <c r="I6451">
        <v>79.97</v>
      </c>
      <c r="J6451">
        <v>3</v>
      </c>
      <c r="K6451">
        <v>-29.32</v>
      </c>
    </row>
    <row r="6452" spans="1:11" ht="16.5" x14ac:dyDescent="0.3">
      <c r="A6452" s="1">
        <v>42713</v>
      </c>
      <c r="B6452" s="5">
        <f>YEAR(Table1[[#This Row],[Order Date]])</f>
        <v>2016</v>
      </c>
      <c r="C6452" s="5">
        <f>MONTH(Table1[[#This Row],[Order Date]])</f>
        <v>12</v>
      </c>
      <c r="D6452" t="s">
        <v>389</v>
      </c>
      <c r="E6452" t="s">
        <v>120</v>
      </c>
      <c r="F6452" t="s">
        <v>11</v>
      </c>
      <c r="G6452" t="s">
        <v>20</v>
      </c>
      <c r="H6452" t="s">
        <v>1313</v>
      </c>
      <c r="I6452">
        <v>2.95</v>
      </c>
      <c r="J6452">
        <v>2</v>
      </c>
      <c r="K6452">
        <v>-2.06</v>
      </c>
    </row>
    <row r="6453" spans="1:11" ht="16.5" x14ac:dyDescent="0.3">
      <c r="A6453" s="1">
        <v>42713</v>
      </c>
      <c r="B6453" s="5">
        <f>YEAR(Table1[[#This Row],[Order Date]])</f>
        <v>2016</v>
      </c>
      <c r="C6453" s="5">
        <f>MONTH(Table1[[#This Row],[Order Date]])</f>
        <v>12</v>
      </c>
      <c r="D6453" t="s">
        <v>1778</v>
      </c>
      <c r="E6453" t="s">
        <v>110</v>
      </c>
      <c r="F6453" t="s">
        <v>39</v>
      </c>
      <c r="G6453" t="s">
        <v>40</v>
      </c>
      <c r="H6453" t="s">
        <v>642</v>
      </c>
      <c r="I6453">
        <v>10.9</v>
      </c>
      <c r="J6453">
        <v>1</v>
      </c>
      <c r="K6453">
        <v>3.05</v>
      </c>
    </row>
    <row r="6454" spans="1:11" ht="16.5" x14ac:dyDescent="0.3">
      <c r="A6454" s="1">
        <v>42713</v>
      </c>
      <c r="B6454" s="5">
        <f>YEAR(Table1[[#This Row],[Order Date]])</f>
        <v>2016</v>
      </c>
      <c r="C6454" s="5">
        <f>MONTH(Table1[[#This Row],[Order Date]])</f>
        <v>12</v>
      </c>
      <c r="D6454" t="s">
        <v>1778</v>
      </c>
      <c r="E6454" t="s">
        <v>110</v>
      </c>
      <c r="F6454" t="s">
        <v>39</v>
      </c>
      <c r="G6454" t="s">
        <v>52</v>
      </c>
      <c r="H6454" t="s">
        <v>1314</v>
      </c>
      <c r="I6454">
        <v>59.98</v>
      </c>
      <c r="J6454">
        <v>2</v>
      </c>
      <c r="K6454">
        <v>25.19</v>
      </c>
    </row>
    <row r="6455" spans="1:11" ht="16.5" x14ac:dyDescent="0.3">
      <c r="A6455" s="1">
        <v>42713</v>
      </c>
      <c r="B6455" s="5">
        <f>YEAR(Table1[[#This Row],[Order Date]])</f>
        <v>2016</v>
      </c>
      <c r="C6455" s="5">
        <f>MONTH(Table1[[#This Row],[Order Date]])</f>
        <v>12</v>
      </c>
      <c r="D6455" t="s">
        <v>1778</v>
      </c>
      <c r="E6455" t="s">
        <v>110</v>
      </c>
      <c r="F6455" t="s">
        <v>11</v>
      </c>
      <c r="G6455" t="s">
        <v>92</v>
      </c>
      <c r="H6455" t="s">
        <v>114</v>
      </c>
      <c r="I6455">
        <v>61.93</v>
      </c>
      <c r="J6455">
        <v>1</v>
      </c>
      <c r="K6455">
        <v>23.4</v>
      </c>
    </row>
    <row r="6456" spans="1:11" ht="16.5" x14ac:dyDescent="0.3">
      <c r="A6456" s="1">
        <v>42713</v>
      </c>
      <c r="B6456" s="5">
        <f>YEAR(Table1[[#This Row],[Order Date]])</f>
        <v>2016</v>
      </c>
      <c r="C6456" s="5">
        <f>MONTH(Table1[[#This Row],[Order Date]])</f>
        <v>12</v>
      </c>
      <c r="D6456" t="s">
        <v>622</v>
      </c>
      <c r="E6456" t="s">
        <v>120</v>
      </c>
      <c r="F6456" t="s">
        <v>39</v>
      </c>
      <c r="G6456" t="s">
        <v>40</v>
      </c>
      <c r="H6456" t="s">
        <v>1789</v>
      </c>
      <c r="I6456">
        <v>40.68</v>
      </c>
      <c r="J6456">
        <v>3</v>
      </c>
      <c r="K6456">
        <v>-9.15</v>
      </c>
    </row>
    <row r="6457" spans="1:11" ht="16.5" x14ac:dyDescent="0.3">
      <c r="A6457" s="1">
        <v>42713</v>
      </c>
      <c r="B6457" s="5">
        <f>YEAR(Table1[[#This Row],[Order Date]])</f>
        <v>2016</v>
      </c>
      <c r="C6457" s="5">
        <f>MONTH(Table1[[#This Row],[Order Date]])</f>
        <v>12</v>
      </c>
      <c r="D6457" t="s">
        <v>883</v>
      </c>
      <c r="E6457" t="s">
        <v>15</v>
      </c>
      <c r="F6457" t="s">
        <v>11</v>
      </c>
      <c r="G6457" t="s">
        <v>200</v>
      </c>
      <c r="H6457" t="s">
        <v>782</v>
      </c>
      <c r="I6457">
        <v>20.57</v>
      </c>
      <c r="J6457">
        <v>3</v>
      </c>
      <c r="K6457">
        <v>1.54</v>
      </c>
    </row>
    <row r="6458" spans="1:11" ht="16.5" x14ac:dyDescent="0.3">
      <c r="A6458" s="1">
        <v>42713</v>
      </c>
      <c r="B6458" s="5">
        <f>YEAR(Table1[[#This Row],[Order Date]])</f>
        <v>2016</v>
      </c>
      <c r="C6458" s="5">
        <f>MONTH(Table1[[#This Row],[Order Date]])</f>
        <v>12</v>
      </c>
      <c r="D6458" t="s">
        <v>883</v>
      </c>
      <c r="E6458" t="s">
        <v>15</v>
      </c>
      <c r="F6458" t="s">
        <v>11</v>
      </c>
      <c r="G6458" t="s">
        <v>92</v>
      </c>
      <c r="H6458" t="s">
        <v>333</v>
      </c>
      <c r="I6458">
        <v>4.3600000000000003</v>
      </c>
      <c r="J6458">
        <v>2</v>
      </c>
      <c r="K6458">
        <v>-11.76</v>
      </c>
    </row>
    <row r="6459" spans="1:11" ht="16.5" x14ac:dyDescent="0.3">
      <c r="A6459" s="1">
        <v>42713</v>
      </c>
      <c r="B6459" s="5">
        <f>YEAR(Table1[[#This Row],[Order Date]])</f>
        <v>2016</v>
      </c>
      <c r="C6459" s="5">
        <f>MONTH(Table1[[#This Row],[Order Date]])</f>
        <v>12</v>
      </c>
      <c r="D6459" t="s">
        <v>883</v>
      </c>
      <c r="E6459" t="s">
        <v>15</v>
      </c>
      <c r="F6459" t="s">
        <v>39</v>
      </c>
      <c r="G6459" t="s">
        <v>52</v>
      </c>
      <c r="H6459" t="s">
        <v>1742</v>
      </c>
      <c r="I6459">
        <v>19.04</v>
      </c>
      <c r="J6459">
        <v>4</v>
      </c>
      <c r="K6459">
        <v>-1.43</v>
      </c>
    </row>
    <row r="6460" spans="1:11" ht="16.5" x14ac:dyDescent="0.3">
      <c r="A6460" s="1">
        <v>42713</v>
      </c>
      <c r="B6460" s="5">
        <f>YEAR(Table1[[#This Row],[Order Date]])</f>
        <v>2016</v>
      </c>
      <c r="C6460" s="5">
        <f>MONTH(Table1[[#This Row],[Order Date]])</f>
        <v>12</v>
      </c>
      <c r="D6460" t="s">
        <v>536</v>
      </c>
      <c r="E6460" t="s">
        <v>27</v>
      </c>
      <c r="F6460" t="s">
        <v>11</v>
      </c>
      <c r="G6460" t="s">
        <v>20</v>
      </c>
      <c r="H6460" t="s">
        <v>1174</v>
      </c>
      <c r="I6460">
        <v>273.92</v>
      </c>
      <c r="J6460">
        <v>8</v>
      </c>
      <c r="K6460">
        <v>99.3</v>
      </c>
    </row>
    <row r="6461" spans="1:11" ht="16.5" x14ac:dyDescent="0.3">
      <c r="A6461" s="1">
        <v>42713</v>
      </c>
      <c r="B6461" s="5">
        <f>YEAR(Table1[[#This Row],[Order Date]])</f>
        <v>2016</v>
      </c>
      <c r="C6461" s="5">
        <f>MONTH(Table1[[#This Row],[Order Date]])</f>
        <v>12</v>
      </c>
      <c r="D6461" t="s">
        <v>610</v>
      </c>
      <c r="E6461" t="s">
        <v>55</v>
      </c>
      <c r="F6461" t="s">
        <v>34</v>
      </c>
      <c r="G6461" t="s">
        <v>145</v>
      </c>
      <c r="H6461" t="s">
        <v>2018</v>
      </c>
      <c r="I6461">
        <v>1056.8599999999999</v>
      </c>
      <c r="J6461">
        <v>7</v>
      </c>
      <c r="K6461">
        <v>158.53</v>
      </c>
    </row>
    <row r="6462" spans="1:11" ht="16.5" x14ac:dyDescent="0.3">
      <c r="A6462" s="1">
        <v>42714</v>
      </c>
      <c r="B6462" s="5">
        <f>YEAR(Table1[[#This Row],[Order Date]])</f>
        <v>2016</v>
      </c>
      <c r="C6462" s="5">
        <f>MONTH(Table1[[#This Row],[Order Date]])</f>
        <v>12</v>
      </c>
      <c r="D6462" t="s">
        <v>1778</v>
      </c>
      <c r="E6462" t="s">
        <v>27</v>
      </c>
      <c r="F6462" t="s">
        <v>34</v>
      </c>
      <c r="G6462" t="s">
        <v>35</v>
      </c>
      <c r="H6462" t="s">
        <v>430</v>
      </c>
      <c r="I6462">
        <v>321.57</v>
      </c>
      <c r="J6462">
        <v>2</v>
      </c>
      <c r="K6462">
        <v>28.14</v>
      </c>
    </row>
    <row r="6463" spans="1:11" ht="16.5" x14ac:dyDescent="0.3">
      <c r="A6463" s="1">
        <v>42714</v>
      </c>
      <c r="B6463" s="5">
        <f>YEAR(Table1[[#This Row],[Order Date]])</f>
        <v>2016</v>
      </c>
      <c r="C6463" s="5">
        <f>MONTH(Table1[[#This Row],[Order Date]])</f>
        <v>12</v>
      </c>
      <c r="D6463" t="s">
        <v>85</v>
      </c>
      <c r="E6463" t="s">
        <v>149</v>
      </c>
      <c r="F6463" t="s">
        <v>11</v>
      </c>
      <c r="G6463" t="s">
        <v>18</v>
      </c>
      <c r="H6463" t="s">
        <v>1013</v>
      </c>
      <c r="I6463">
        <v>80.58</v>
      </c>
      <c r="J6463">
        <v>6</v>
      </c>
      <c r="K6463">
        <v>22.56</v>
      </c>
    </row>
    <row r="6464" spans="1:11" ht="16.5" x14ac:dyDescent="0.3">
      <c r="A6464" s="1">
        <v>42714</v>
      </c>
      <c r="B6464" s="5">
        <f>YEAR(Table1[[#This Row],[Order Date]])</f>
        <v>2016</v>
      </c>
      <c r="C6464" s="5">
        <f>MONTH(Table1[[#This Row],[Order Date]])</f>
        <v>12</v>
      </c>
      <c r="D6464" t="s">
        <v>85</v>
      </c>
      <c r="E6464" t="s">
        <v>149</v>
      </c>
      <c r="F6464" t="s">
        <v>11</v>
      </c>
      <c r="G6464" t="s">
        <v>63</v>
      </c>
      <c r="H6464" t="s">
        <v>2038</v>
      </c>
      <c r="I6464">
        <v>361.92</v>
      </c>
      <c r="J6464">
        <v>4</v>
      </c>
      <c r="K6464">
        <v>162.86000000000001</v>
      </c>
    </row>
    <row r="6465" spans="1:11" ht="16.5" x14ac:dyDescent="0.3">
      <c r="A6465" s="1">
        <v>42714</v>
      </c>
      <c r="B6465" s="5">
        <f>YEAR(Table1[[#This Row],[Order Date]])</f>
        <v>2016</v>
      </c>
      <c r="C6465" s="5">
        <f>MONTH(Table1[[#This Row],[Order Date]])</f>
        <v>12</v>
      </c>
      <c r="D6465" t="s">
        <v>1152</v>
      </c>
      <c r="E6465" t="s">
        <v>164</v>
      </c>
      <c r="F6465" t="s">
        <v>11</v>
      </c>
      <c r="G6465" t="s">
        <v>20</v>
      </c>
      <c r="H6465" t="s">
        <v>1136</v>
      </c>
      <c r="I6465">
        <v>153.55000000000001</v>
      </c>
      <c r="J6465">
        <v>3</v>
      </c>
      <c r="K6465">
        <v>51.82</v>
      </c>
    </row>
    <row r="6466" spans="1:11" ht="16.5" x14ac:dyDescent="0.3">
      <c r="A6466" s="1">
        <v>42714</v>
      </c>
      <c r="B6466" s="5">
        <f>YEAR(Table1[[#This Row],[Order Date]])</f>
        <v>2016</v>
      </c>
      <c r="C6466" s="5">
        <f>MONTH(Table1[[#This Row],[Order Date]])</f>
        <v>12</v>
      </c>
      <c r="D6466" t="s">
        <v>1152</v>
      </c>
      <c r="E6466" t="s">
        <v>164</v>
      </c>
      <c r="F6466" t="s">
        <v>11</v>
      </c>
      <c r="G6466" t="s">
        <v>92</v>
      </c>
      <c r="H6466" t="s">
        <v>2273</v>
      </c>
      <c r="I6466">
        <v>65.34</v>
      </c>
      <c r="J6466">
        <v>3</v>
      </c>
      <c r="K6466">
        <v>22.87</v>
      </c>
    </row>
    <row r="6467" spans="1:11" ht="16.5" x14ac:dyDescent="0.3">
      <c r="A6467" s="1">
        <v>42714</v>
      </c>
      <c r="B6467" s="5">
        <f>YEAR(Table1[[#This Row],[Order Date]])</f>
        <v>2016</v>
      </c>
      <c r="C6467" s="5">
        <f>MONTH(Table1[[#This Row],[Order Date]])</f>
        <v>12</v>
      </c>
      <c r="D6467" t="s">
        <v>1152</v>
      </c>
      <c r="E6467" t="s">
        <v>164</v>
      </c>
      <c r="F6467" t="s">
        <v>11</v>
      </c>
      <c r="G6467" t="s">
        <v>12</v>
      </c>
      <c r="H6467" t="s">
        <v>1158</v>
      </c>
      <c r="I6467">
        <v>123.92</v>
      </c>
      <c r="J6467">
        <v>4</v>
      </c>
      <c r="K6467">
        <v>55.76</v>
      </c>
    </row>
    <row r="6468" spans="1:11" ht="16.5" x14ac:dyDescent="0.3">
      <c r="A6468" s="1">
        <v>42714</v>
      </c>
      <c r="B6468" s="5">
        <f>YEAR(Table1[[#This Row],[Order Date]])</f>
        <v>2016</v>
      </c>
      <c r="C6468" s="5">
        <f>MONTH(Table1[[#This Row],[Order Date]])</f>
        <v>12</v>
      </c>
      <c r="D6468" t="s">
        <v>1152</v>
      </c>
      <c r="E6468" t="s">
        <v>164</v>
      </c>
      <c r="F6468" t="s">
        <v>11</v>
      </c>
      <c r="G6468" t="s">
        <v>92</v>
      </c>
      <c r="H6468" t="s">
        <v>2644</v>
      </c>
      <c r="I6468">
        <v>35.1</v>
      </c>
      <c r="J6468">
        <v>3</v>
      </c>
      <c r="K6468">
        <v>12.29</v>
      </c>
    </row>
    <row r="6469" spans="1:11" ht="16.5" x14ac:dyDescent="0.3">
      <c r="A6469" s="1">
        <v>42714</v>
      </c>
      <c r="B6469" s="5">
        <f>YEAR(Table1[[#This Row],[Order Date]])</f>
        <v>2016</v>
      </c>
      <c r="C6469" s="5">
        <f>MONTH(Table1[[#This Row],[Order Date]])</f>
        <v>12</v>
      </c>
      <c r="D6469" t="s">
        <v>1152</v>
      </c>
      <c r="E6469" t="s">
        <v>164</v>
      </c>
      <c r="F6469" t="s">
        <v>39</v>
      </c>
      <c r="G6469" t="s">
        <v>52</v>
      </c>
      <c r="H6469" t="s">
        <v>1422</v>
      </c>
      <c r="I6469">
        <v>44.75</v>
      </c>
      <c r="J6469">
        <v>5</v>
      </c>
      <c r="K6469">
        <v>8.5</v>
      </c>
    </row>
    <row r="6470" spans="1:11" ht="16.5" x14ac:dyDescent="0.3">
      <c r="A6470" s="1">
        <v>42714</v>
      </c>
      <c r="B6470" s="5">
        <f>YEAR(Table1[[#This Row],[Order Date]])</f>
        <v>2016</v>
      </c>
      <c r="C6470" s="5">
        <f>MONTH(Table1[[#This Row],[Order Date]])</f>
        <v>12</v>
      </c>
      <c r="D6470" t="s">
        <v>935</v>
      </c>
      <c r="E6470" t="s">
        <v>129</v>
      </c>
      <c r="F6470" t="s">
        <v>34</v>
      </c>
      <c r="G6470" t="s">
        <v>35</v>
      </c>
      <c r="H6470" t="s">
        <v>294</v>
      </c>
      <c r="I6470">
        <v>1424.9</v>
      </c>
      <c r="J6470">
        <v>5</v>
      </c>
      <c r="K6470">
        <v>356.23</v>
      </c>
    </row>
    <row r="6471" spans="1:11" ht="16.5" x14ac:dyDescent="0.3">
      <c r="A6471" s="1">
        <v>42714</v>
      </c>
      <c r="B6471" s="5">
        <f>YEAR(Table1[[#This Row],[Order Date]])</f>
        <v>2016</v>
      </c>
      <c r="C6471" s="5">
        <f>MONTH(Table1[[#This Row],[Order Date]])</f>
        <v>12</v>
      </c>
      <c r="D6471" t="s">
        <v>2259</v>
      </c>
      <c r="E6471" t="s">
        <v>27</v>
      </c>
      <c r="F6471" t="s">
        <v>11</v>
      </c>
      <c r="G6471" t="s">
        <v>12</v>
      </c>
      <c r="H6471" t="s">
        <v>1701</v>
      </c>
      <c r="I6471">
        <v>80.28</v>
      </c>
      <c r="J6471">
        <v>12</v>
      </c>
      <c r="K6471">
        <v>36.93</v>
      </c>
    </row>
    <row r="6472" spans="1:11" ht="16.5" x14ac:dyDescent="0.3">
      <c r="A6472" s="1">
        <v>42714</v>
      </c>
      <c r="B6472" s="5">
        <f>YEAR(Table1[[#This Row],[Order Date]])</f>
        <v>2016</v>
      </c>
      <c r="C6472" s="5">
        <f>MONTH(Table1[[#This Row],[Order Date]])</f>
        <v>12</v>
      </c>
      <c r="D6472" t="s">
        <v>2504</v>
      </c>
      <c r="E6472" t="s">
        <v>149</v>
      </c>
      <c r="F6472" t="s">
        <v>11</v>
      </c>
      <c r="G6472" t="s">
        <v>12</v>
      </c>
      <c r="H6472" t="s">
        <v>1608</v>
      </c>
      <c r="I6472">
        <v>18.54</v>
      </c>
      <c r="J6472">
        <v>2</v>
      </c>
      <c r="K6472">
        <v>8.7100000000000009</v>
      </c>
    </row>
    <row r="6473" spans="1:11" ht="16.5" x14ac:dyDescent="0.3">
      <c r="A6473" s="1">
        <v>42714</v>
      </c>
      <c r="B6473" s="5">
        <f>YEAR(Table1[[#This Row],[Order Date]])</f>
        <v>2016</v>
      </c>
      <c r="C6473" s="5">
        <f>MONTH(Table1[[#This Row],[Order Date]])</f>
        <v>12</v>
      </c>
      <c r="D6473" t="s">
        <v>2504</v>
      </c>
      <c r="E6473" t="s">
        <v>149</v>
      </c>
      <c r="F6473" t="s">
        <v>11</v>
      </c>
      <c r="G6473" t="s">
        <v>20</v>
      </c>
      <c r="H6473" t="s">
        <v>528</v>
      </c>
      <c r="I6473">
        <v>679.96</v>
      </c>
      <c r="J6473">
        <v>5</v>
      </c>
      <c r="K6473">
        <v>220.99</v>
      </c>
    </row>
    <row r="6474" spans="1:11" ht="16.5" x14ac:dyDescent="0.3">
      <c r="A6474" s="1">
        <v>42714</v>
      </c>
      <c r="B6474" s="5">
        <f>YEAR(Table1[[#This Row],[Order Date]])</f>
        <v>2016</v>
      </c>
      <c r="C6474" s="5">
        <f>MONTH(Table1[[#This Row],[Order Date]])</f>
        <v>12</v>
      </c>
      <c r="D6474" t="s">
        <v>1963</v>
      </c>
      <c r="E6474" t="s">
        <v>149</v>
      </c>
      <c r="F6474" t="s">
        <v>11</v>
      </c>
      <c r="G6474" t="s">
        <v>12</v>
      </c>
      <c r="H6474" t="s">
        <v>1065</v>
      </c>
      <c r="I6474">
        <v>62.82</v>
      </c>
      <c r="J6474">
        <v>9</v>
      </c>
      <c r="K6474">
        <v>29.53</v>
      </c>
    </row>
    <row r="6475" spans="1:11" ht="16.5" x14ac:dyDescent="0.3">
      <c r="A6475" s="1">
        <v>42714</v>
      </c>
      <c r="B6475" s="5">
        <f>YEAR(Table1[[#This Row],[Order Date]])</f>
        <v>2016</v>
      </c>
      <c r="C6475" s="5">
        <f>MONTH(Table1[[#This Row],[Order Date]])</f>
        <v>12</v>
      </c>
      <c r="D6475" t="s">
        <v>1357</v>
      </c>
      <c r="E6475" t="s">
        <v>149</v>
      </c>
      <c r="F6475" t="s">
        <v>11</v>
      </c>
      <c r="G6475" t="s">
        <v>12</v>
      </c>
      <c r="H6475" t="s">
        <v>1619</v>
      </c>
      <c r="I6475">
        <v>6.48</v>
      </c>
      <c r="J6475">
        <v>1</v>
      </c>
      <c r="K6475">
        <v>3.11</v>
      </c>
    </row>
    <row r="6476" spans="1:11" ht="16.5" x14ac:dyDescent="0.3">
      <c r="A6476" s="1">
        <v>42715</v>
      </c>
      <c r="B6476" s="5">
        <f>YEAR(Table1[[#This Row],[Order Date]])</f>
        <v>2016</v>
      </c>
      <c r="C6476" s="5">
        <f>MONTH(Table1[[#This Row],[Order Date]])</f>
        <v>12</v>
      </c>
      <c r="D6476" t="s">
        <v>1167</v>
      </c>
      <c r="E6476" t="s">
        <v>149</v>
      </c>
      <c r="F6476" t="s">
        <v>11</v>
      </c>
      <c r="G6476" t="s">
        <v>43</v>
      </c>
      <c r="H6476" t="s">
        <v>962</v>
      </c>
      <c r="I6476">
        <v>15.26</v>
      </c>
      <c r="J6476">
        <v>7</v>
      </c>
      <c r="K6476">
        <v>6.26</v>
      </c>
    </row>
    <row r="6477" spans="1:11" ht="16.5" x14ac:dyDescent="0.3">
      <c r="A6477" s="1">
        <v>42715</v>
      </c>
      <c r="B6477" s="5">
        <f>YEAR(Table1[[#This Row],[Order Date]])</f>
        <v>2016</v>
      </c>
      <c r="C6477" s="5">
        <f>MONTH(Table1[[#This Row],[Order Date]])</f>
        <v>12</v>
      </c>
      <c r="D6477" t="s">
        <v>1167</v>
      </c>
      <c r="E6477" t="s">
        <v>149</v>
      </c>
      <c r="F6477" t="s">
        <v>39</v>
      </c>
      <c r="G6477" t="s">
        <v>40</v>
      </c>
      <c r="H6477" t="s">
        <v>2597</v>
      </c>
      <c r="I6477">
        <v>1029.95</v>
      </c>
      <c r="J6477">
        <v>5</v>
      </c>
      <c r="K6477">
        <v>298.69</v>
      </c>
    </row>
    <row r="6478" spans="1:11" ht="16.5" x14ac:dyDescent="0.3">
      <c r="A6478" s="1">
        <v>42715</v>
      </c>
      <c r="B6478" s="5">
        <f>YEAR(Table1[[#This Row],[Order Date]])</f>
        <v>2016</v>
      </c>
      <c r="C6478" s="5">
        <f>MONTH(Table1[[#This Row],[Order Date]])</f>
        <v>12</v>
      </c>
      <c r="D6478" t="s">
        <v>2156</v>
      </c>
      <c r="E6478" t="s">
        <v>278</v>
      </c>
      <c r="F6478" t="s">
        <v>11</v>
      </c>
      <c r="G6478" t="s">
        <v>18</v>
      </c>
      <c r="H6478" t="s">
        <v>1525</v>
      </c>
      <c r="I6478">
        <v>243.38</v>
      </c>
      <c r="J6478">
        <v>3</v>
      </c>
      <c r="K6478">
        <v>-51.72</v>
      </c>
    </row>
    <row r="6479" spans="1:11" ht="16.5" x14ac:dyDescent="0.3">
      <c r="A6479" s="1">
        <v>42715</v>
      </c>
      <c r="B6479" s="5">
        <f>YEAR(Table1[[#This Row],[Order Date]])</f>
        <v>2016</v>
      </c>
      <c r="C6479" s="5">
        <f>MONTH(Table1[[#This Row],[Order Date]])</f>
        <v>12</v>
      </c>
      <c r="D6479" t="s">
        <v>2156</v>
      </c>
      <c r="E6479" t="s">
        <v>278</v>
      </c>
      <c r="F6479" t="s">
        <v>39</v>
      </c>
      <c r="G6479" t="s">
        <v>52</v>
      </c>
      <c r="H6479" t="s">
        <v>1737</v>
      </c>
      <c r="I6479">
        <v>119.8</v>
      </c>
      <c r="J6479">
        <v>5</v>
      </c>
      <c r="K6479">
        <v>29.95</v>
      </c>
    </row>
    <row r="6480" spans="1:11" ht="16.5" x14ac:dyDescent="0.3">
      <c r="A6480" s="1">
        <v>42715</v>
      </c>
      <c r="B6480" s="5">
        <f>YEAR(Table1[[#This Row],[Order Date]])</f>
        <v>2016</v>
      </c>
      <c r="C6480" s="5">
        <f>MONTH(Table1[[#This Row],[Order Date]])</f>
        <v>12</v>
      </c>
      <c r="D6480" t="s">
        <v>2156</v>
      </c>
      <c r="E6480" t="s">
        <v>278</v>
      </c>
      <c r="F6480" t="s">
        <v>39</v>
      </c>
      <c r="G6480" t="s">
        <v>40</v>
      </c>
      <c r="H6480" t="s">
        <v>138</v>
      </c>
      <c r="I6480">
        <v>300.77</v>
      </c>
      <c r="J6480">
        <v>4</v>
      </c>
      <c r="K6480">
        <v>30.08</v>
      </c>
    </row>
    <row r="6481" spans="1:11" ht="16.5" x14ac:dyDescent="0.3">
      <c r="A6481" s="1">
        <v>42715</v>
      </c>
      <c r="B6481" s="5">
        <f>YEAR(Table1[[#This Row],[Order Date]])</f>
        <v>2016</v>
      </c>
      <c r="C6481" s="5">
        <f>MONTH(Table1[[#This Row],[Order Date]])</f>
        <v>12</v>
      </c>
      <c r="D6481" t="s">
        <v>891</v>
      </c>
      <c r="E6481" t="s">
        <v>164</v>
      </c>
      <c r="F6481" t="s">
        <v>34</v>
      </c>
      <c r="G6481" t="s">
        <v>47</v>
      </c>
      <c r="H6481" t="s">
        <v>761</v>
      </c>
      <c r="I6481">
        <v>14.8</v>
      </c>
      <c r="J6481">
        <v>4</v>
      </c>
      <c r="K6481">
        <v>6.07</v>
      </c>
    </row>
    <row r="6482" spans="1:11" ht="16.5" x14ac:dyDescent="0.3">
      <c r="A6482" s="1">
        <v>42715</v>
      </c>
      <c r="B6482" s="5">
        <f>YEAR(Table1[[#This Row],[Order Date]])</f>
        <v>2016</v>
      </c>
      <c r="C6482" s="5">
        <f>MONTH(Table1[[#This Row],[Order Date]])</f>
        <v>12</v>
      </c>
      <c r="D6482" t="s">
        <v>891</v>
      </c>
      <c r="E6482" t="s">
        <v>164</v>
      </c>
      <c r="F6482" t="s">
        <v>39</v>
      </c>
      <c r="G6482" t="s">
        <v>40</v>
      </c>
      <c r="H6482" t="s">
        <v>400</v>
      </c>
      <c r="I6482">
        <v>302.38</v>
      </c>
      <c r="J6482">
        <v>3</v>
      </c>
      <c r="K6482">
        <v>22.68</v>
      </c>
    </row>
    <row r="6483" spans="1:11" ht="16.5" x14ac:dyDescent="0.3">
      <c r="A6483" s="1">
        <v>42715</v>
      </c>
      <c r="B6483" s="5">
        <f>YEAR(Table1[[#This Row],[Order Date]])</f>
        <v>2016</v>
      </c>
      <c r="C6483" s="5">
        <f>MONTH(Table1[[#This Row],[Order Date]])</f>
        <v>12</v>
      </c>
      <c r="D6483" t="s">
        <v>891</v>
      </c>
      <c r="E6483" t="s">
        <v>164</v>
      </c>
      <c r="F6483" t="s">
        <v>39</v>
      </c>
      <c r="G6483" t="s">
        <v>52</v>
      </c>
      <c r="H6483" t="s">
        <v>1795</v>
      </c>
      <c r="I6483">
        <v>316</v>
      </c>
      <c r="J6483">
        <v>4</v>
      </c>
      <c r="K6483">
        <v>31.6</v>
      </c>
    </row>
    <row r="6484" spans="1:11" ht="16.5" x14ac:dyDescent="0.3">
      <c r="A6484" s="1">
        <v>42715</v>
      </c>
      <c r="B6484" s="5">
        <f>YEAR(Table1[[#This Row],[Order Date]])</f>
        <v>2016</v>
      </c>
      <c r="C6484" s="5">
        <f>MONTH(Table1[[#This Row],[Order Date]])</f>
        <v>12</v>
      </c>
      <c r="D6484" t="s">
        <v>1079</v>
      </c>
      <c r="E6484" t="s">
        <v>123</v>
      </c>
      <c r="F6484" t="s">
        <v>11</v>
      </c>
      <c r="G6484" t="s">
        <v>18</v>
      </c>
      <c r="H6484" t="s">
        <v>2005</v>
      </c>
      <c r="I6484">
        <v>85.22</v>
      </c>
      <c r="J6484">
        <v>3</v>
      </c>
      <c r="K6484">
        <v>7.46</v>
      </c>
    </row>
    <row r="6485" spans="1:11" ht="16.5" x14ac:dyDescent="0.3">
      <c r="A6485" s="1">
        <v>42715</v>
      </c>
      <c r="B6485" s="5">
        <f>YEAR(Table1[[#This Row],[Order Date]])</f>
        <v>2016</v>
      </c>
      <c r="C6485" s="5">
        <f>MONTH(Table1[[#This Row],[Order Date]])</f>
        <v>12</v>
      </c>
      <c r="D6485" t="s">
        <v>879</v>
      </c>
      <c r="E6485" t="s">
        <v>120</v>
      </c>
      <c r="F6485" t="s">
        <v>11</v>
      </c>
      <c r="G6485" t="s">
        <v>24</v>
      </c>
      <c r="H6485" t="s">
        <v>869</v>
      </c>
      <c r="I6485">
        <v>6.67</v>
      </c>
      <c r="J6485">
        <v>3</v>
      </c>
      <c r="K6485">
        <v>1.67</v>
      </c>
    </row>
    <row r="6486" spans="1:11" ht="16.5" x14ac:dyDescent="0.3">
      <c r="A6486" s="1">
        <v>42715</v>
      </c>
      <c r="B6486" s="5">
        <f>YEAR(Table1[[#This Row],[Order Date]])</f>
        <v>2016</v>
      </c>
      <c r="C6486" s="5">
        <f>MONTH(Table1[[#This Row],[Order Date]])</f>
        <v>12</v>
      </c>
      <c r="D6486" t="s">
        <v>873</v>
      </c>
      <c r="E6486" t="s">
        <v>78</v>
      </c>
      <c r="F6486" t="s">
        <v>11</v>
      </c>
      <c r="G6486" t="s">
        <v>18</v>
      </c>
      <c r="H6486" t="s">
        <v>179</v>
      </c>
      <c r="I6486">
        <v>64.959999999999994</v>
      </c>
      <c r="J6486">
        <v>5</v>
      </c>
      <c r="K6486">
        <v>-4.0599999999999996</v>
      </c>
    </row>
    <row r="6487" spans="1:11" ht="16.5" x14ac:dyDescent="0.3">
      <c r="A6487" s="1">
        <v>42715</v>
      </c>
      <c r="B6487" s="5">
        <f>YEAR(Table1[[#This Row],[Order Date]])</f>
        <v>2016</v>
      </c>
      <c r="C6487" s="5">
        <f>MONTH(Table1[[#This Row],[Order Date]])</f>
        <v>12</v>
      </c>
      <c r="D6487" t="s">
        <v>873</v>
      </c>
      <c r="E6487" t="s">
        <v>78</v>
      </c>
      <c r="F6487" t="s">
        <v>11</v>
      </c>
      <c r="G6487" t="s">
        <v>200</v>
      </c>
      <c r="H6487" t="s">
        <v>2251</v>
      </c>
      <c r="I6487">
        <v>13.52</v>
      </c>
      <c r="J6487">
        <v>2</v>
      </c>
      <c r="K6487">
        <v>1.69</v>
      </c>
    </row>
    <row r="6488" spans="1:11" ht="16.5" x14ac:dyDescent="0.3">
      <c r="A6488" s="1">
        <v>42715</v>
      </c>
      <c r="B6488" s="5">
        <f>YEAR(Table1[[#This Row],[Order Date]])</f>
        <v>2016</v>
      </c>
      <c r="C6488" s="5">
        <f>MONTH(Table1[[#This Row],[Order Date]])</f>
        <v>12</v>
      </c>
      <c r="D6488" t="s">
        <v>873</v>
      </c>
      <c r="E6488" t="s">
        <v>78</v>
      </c>
      <c r="F6488" t="s">
        <v>34</v>
      </c>
      <c r="G6488" t="s">
        <v>35</v>
      </c>
      <c r="H6488" t="s">
        <v>1435</v>
      </c>
      <c r="I6488">
        <v>458.43</v>
      </c>
      <c r="J6488">
        <v>5</v>
      </c>
      <c r="K6488">
        <v>-137.53</v>
      </c>
    </row>
    <row r="6489" spans="1:11" ht="16.5" x14ac:dyDescent="0.3">
      <c r="A6489" s="1">
        <v>42715</v>
      </c>
      <c r="B6489" s="5">
        <f>YEAR(Table1[[#This Row],[Order Date]])</f>
        <v>2016</v>
      </c>
      <c r="C6489" s="5">
        <f>MONTH(Table1[[#This Row],[Order Date]])</f>
        <v>12</v>
      </c>
      <c r="D6489" t="s">
        <v>873</v>
      </c>
      <c r="E6489" t="s">
        <v>78</v>
      </c>
      <c r="F6489" t="s">
        <v>11</v>
      </c>
      <c r="G6489" t="s">
        <v>92</v>
      </c>
      <c r="H6489" t="s">
        <v>2316</v>
      </c>
      <c r="I6489">
        <v>387.14</v>
      </c>
      <c r="J6489">
        <v>4</v>
      </c>
      <c r="K6489">
        <v>24.2</v>
      </c>
    </row>
    <row r="6490" spans="1:11" ht="16.5" x14ac:dyDescent="0.3">
      <c r="A6490" s="1">
        <v>42715</v>
      </c>
      <c r="B6490" s="5">
        <f>YEAR(Table1[[#This Row],[Order Date]])</f>
        <v>2016</v>
      </c>
      <c r="C6490" s="5">
        <f>MONTH(Table1[[#This Row],[Order Date]])</f>
        <v>12</v>
      </c>
      <c r="D6490" t="s">
        <v>873</v>
      </c>
      <c r="E6490" t="s">
        <v>78</v>
      </c>
      <c r="F6490" t="s">
        <v>34</v>
      </c>
      <c r="G6490" t="s">
        <v>145</v>
      </c>
      <c r="H6490" t="s">
        <v>1496</v>
      </c>
      <c r="I6490">
        <v>328.59</v>
      </c>
      <c r="J6490">
        <v>3</v>
      </c>
      <c r="K6490">
        <v>-147.87</v>
      </c>
    </row>
    <row r="6491" spans="1:11" ht="16.5" x14ac:dyDescent="0.3">
      <c r="A6491" s="1">
        <v>42715</v>
      </c>
      <c r="B6491" s="5">
        <f>YEAR(Table1[[#This Row],[Order Date]])</f>
        <v>2016</v>
      </c>
      <c r="C6491" s="5">
        <f>MONTH(Table1[[#This Row],[Order Date]])</f>
        <v>12</v>
      </c>
      <c r="D6491" t="s">
        <v>167</v>
      </c>
      <c r="E6491" t="s">
        <v>91</v>
      </c>
      <c r="F6491" t="s">
        <v>34</v>
      </c>
      <c r="G6491" t="s">
        <v>35</v>
      </c>
      <c r="H6491" t="s">
        <v>1876</v>
      </c>
      <c r="I6491">
        <v>403.92</v>
      </c>
      <c r="J6491">
        <v>5</v>
      </c>
      <c r="K6491">
        <v>25.25</v>
      </c>
    </row>
    <row r="6492" spans="1:11" ht="16.5" x14ac:dyDescent="0.3">
      <c r="A6492" s="1">
        <v>42715</v>
      </c>
      <c r="B6492" s="5">
        <f>YEAR(Table1[[#This Row],[Order Date]])</f>
        <v>2016</v>
      </c>
      <c r="C6492" s="5">
        <f>MONTH(Table1[[#This Row],[Order Date]])</f>
        <v>12</v>
      </c>
      <c r="D6492" t="s">
        <v>1563</v>
      </c>
      <c r="E6492" t="s">
        <v>27</v>
      </c>
      <c r="F6492" t="s">
        <v>11</v>
      </c>
      <c r="G6492" t="s">
        <v>20</v>
      </c>
      <c r="H6492" t="s">
        <v>165</v>
      </c>
      <c r="I6492">
        <v>209.6</v>
      </c>
      <c r="J6492">
        <v>5</v>
      </c>
      <c r="K6492">
        <v>68.12</v>
      </c>
    </row>
    <row r="6493" spans="1:11" ht="16.5" x14ac:dyDescent="0.3">
      <c r="A6493" s="1">
        <v>42715</v>
      </c>
      <c r="B6493" s="5">
        <f>YEAR(Table1[[#This Row],[Order Date]])</f>
        <v>2016</v>
      </c>
      <c r="C6493" s="5">
        <f>MONTH(Table1[[#This Row],[Order Date]])</f>
        <v>12</v>
      </c>
      <c r="D6493" t="s">
        <v>1563</v>
      </c>
      <c r="E6493" t="s">
        <v>27</v>
      </c>
      <c r="F6493" t="s">
        <v>11</v>
      </c>
      <c r="G6493" t="s">
        <v>24</v>
      </c>
      <c r="H6493" t="s">
        <v>2571</v>
      </c>
      <c r="I6493">
        <v>23.32</v>
      </c>
      <c r="J6493">
        <v>2</v>
      </c>
      <c r="K6493">
        <v>6.06</v>
      </c>
    </row>
    <row r="6494" spans="1:11" ht="16.5" x14ac:dyDescent="0.3">
      <c r="A6494" s="1">
        <v>42715</v>
      </c>
      <c r="B6494" s="5">
        <f>YEAR(Table1[[#This Row],[Order Date]])</f>
        <v>2016</v>
      </c>
      <c r="C6494" s="5">
        <f>MONTH(Table1[[#This Row],[Order Date]])</f>
        <v>12</v>
      </c>
      <c r="D6494" t="s">
        <v>1563</v>
      </c>
      <c r="E6494" t="s">
        <v>27</v>
      </c>
      <c r="F6494" t="s">
        <v>11</v>
      </c>
      <c r="G6494" t="s">
        <v>12</v>
      </c>
      <c r="H6494" t="s">
        <v>2546</v>
      </c>
      <c r="I6494">
        <v>30.98</v>
      </c>
      <c r="J6494">
        <v>1</v>
      </c>
      <c r="K6494">
        <v>13.94</v>
      </c>
    </row>
    <row r="6495" spans="1:11" ht="16.5" x14ac:dyDescent="0.3">
      <c r="A6495" s="1">
        <v>42715</v>
      </c>
      <c r="B6495" s="5">
        <f>YEAR(Table1[[#This Row],[Order Date]])</f>
        <v>2016</v>
      </c>
      <c r="C6495" s="5">
        <f>MONTH(Table1[[#This Row],[Order Date]])</f>
        <v>12</v>
      </c>
      <c r="D6495" t="s">
        <v>1563</v>
      </c>
      <c r="E6495" t="s">
        <v>27</v>
      </c>
      <c r="F6495" t="s">
        <v>39</v>
      </c>
      <c r="G6495" t="s">
        <v>52</v>
      </c>
      <c r="H6495" t="s">
        <v>2278</v>
      </c>
      <c r="I6495">
        <v>119.96</v>
      </c>
      <c r="J6495">
        <v>4</v>
      </c>
      <c r="K6495">
        <v>25.19</v>
      </c>
    </row>
    <row r="6496" spans="1:11" ht="16.5" x14ac:dyDescent="0.3">
      <c r="A6496" s="1">
        <v>42715</v>
      </c>
      <c r="B6496" s="5">
        <f>YEAR(Table1[[#This Row],[Order Date]])</f>
        <v>2016</v>
      </c>
      <c r="C6496" s="5">
        <f>MONTH(Table1[[#This Row],[Order Date]])</f>
        <v>12</v>
      </c>
      <c r="D6496" t="s">
        <v>1563</v>
      </c>
      <c r="E6496" t="s">
        <v>27</v>
      </c>
      <c r="F6496" t="s">
        <v>34</v>
      </c>
      <c r="G6496" t="s">
        <v>35</v>
      </c>
      <c r="H6496" t="s">
        <v>1480</v>
      </c>
      <c r="I6496">
        <v>363.92</v>
      </c>
      <c r="J6496">
        <v>5</v>
      </c>
      <c r="K6496">
        <v>-31.84</v>
      </c>
    </row>
    <row r="6497" spans="1:11" ht="16.5" x14ac:dyDescent="0.3">
      <c r="A6497" s="1">
        <v>42715</v>
      </c>
      <c r="B6497" s="5">
        <f>YEAR(Table1[[#This Row],[Order Date]])</f>
        <v>2016</v>
      </c>
      <c r="C6497" s="5">
        <f>MONTH(Table1[[#This Row],[Order Date]])</f>
        <v>12</v>
      </c>
      <c r="D6497" t="s">
        <v>1563</v>
      </c>
      <c r="E6497" t="s">
        <v>27</v>
      </c>
      <c r="F6497" t="s">
        <v>11</v>
      </c>
      <c r="G6497" t="s">
        <v>20</v>
      </c>
      <c r="H6497" t="s">
        <v>1825</v>
      </c>
      <c r="I6497">
        <v>35.81</v>
      </c>
      <c r="J6497">
        <v>3</v>
      </c>
      <c r="K6497">
        <v>11.19</v>
      </c>
    </row>
    <row r="6498" spans="1:11" ht="16.5" x14ac:dyDescent="0.3">
      <c r="A6498" s="1">
        <v>42715</v>
      </c>
      <c r="B6498" s="5">
        <f>YEAR(Table1[[#This Row],[Order Date]])</f>
        <v>2016</v>
      </c>
      <c r="C6498" s="5">
        <f>MONTH(Table1[[#This Row],[Order Date]])</f>
        <v>12</v>
      </c>
      <c r="D6498" t="s">
        <v>1563</v>
      </c>
      <c r="E6498" t="s">
        <v>27</v>
      </c>
      <c r="F6498" t="s">
        <v>11</v>
      </c>
      <c r="G6498" t="s">
        <v>20</v>
      </c>
      <c r="H6498" t="s">
        <v>1533</v>
      </c>
      <c r="I6498">
        <v>122.69</v>
      </c>
      <c r="J6498">
        <v>9</v>
      </c>
      <c r="K6498">
        <v>39.869999999999997</v>
      </c>
    </row>
    <row r="6499" spans="1:11" ht="16.5" x14ac:dyDescent="0.3">
      <c r="A6499" s="1">
        <v>42715</v>
      </c>
      <c r="B6499" s="5">
        <f>YEAR(Table1[[#This Row],[Order Date]])</f>
        <v>2016</v>
      </c>
      <c r="C6499" s="5">
        <f>MONTH(Table1[[#This Row],[Order Date]])</f>
        <v>12</v>
      </c>
      <c r="D6499" t="s">
        <v>1563</v>
      </c>
      <c r="E6499" t="s">
        <v>27</v>
      </c>
      <c r="F6499" t="s">
        <v>34</v>
      </c>
      <c r="G6499" t="s">
        <v>145</v>
      </c>
      <c r="H6499" t="s">
        <v>1774</v>
      </c>
      <c r="I6499">
        <v>892.14</v>
      </c>
      <c r="J6499">
        <v>7</v>
      </c>
      <c r="K6499">
        <v>111.52</v>
      </c>
    </row>
    <row r="6500" spans="1:11" ht="16.5" x14ac:dyDescent="0.3">
      <c r="A6500" s="1">
        <v>42715</v>
      </c>
      <c r="B6500" s="5">
        <f>YEAR(Table1[[#This Row],[Order Date]])</f>
        <v>2016</v>
      </c>
      <c r="C6500" s="5">
        <f>MONTH(Table1[[#This Row],[Order Date]])</f>
        <v>12</v>
      </c>
      <c r="D6500" t="s">
        <v>1563</v>
      </c>
      <c r="E6500" t="s">
        <v>27</v>
      </c>
      <c r="F6500" t="s">
        <v>11</v>
      </c>
      <c r="G6500" t="s">
        <v>18</v>
      </c>
      <c r="H6500" t="s">
        <v>435</v>
      </c>
      <c r="I6500">
        <v>50.22</v>
      </c>
      <c r="J6500">
        <v>3</v>
      </c>
      <c r="K6500">
        <v>2.0099999999999998</v>
      </c>
    </row>
    <row r="6501" spans="1:11" ht="16.5" x14ac:dyDescent="0.3">
      <c r="A6501" s="1">
        <v>42715</v>
      </c>
      <c r="B6501" s="5">
        <f>YEAR(Table1[[#This Row],[Order Date]])</f>
        <v>2016</v>
      </c>
      <c r="C6501" s="5">
        <f>MONTH(Table1[[#This Row],[Order Date]])</f>
        <v>12</v>
      </c>
      <c r="D6501" t="s">
        <v>1563</v>
      </c>
      <c r="E6501" t="s">
        <v>27</v>
      </c>
      <c r="F6501" t="s">
        <v>11</v>
      </c>
      <c r="G6501" t="s">
        <v>92</v>
      </c>
      <c r="H6501" t="s">
        <v>1278</v>
      </c>
      <c r="I6501">
        <v>83.42</v>
      </c>
      <c r="J6501">
        <v>2</v>
      </c>
      <c r="K6501">
        <v>24.19</v>
      </c>
    </row>
    <row r="6502" spans="1:11" ht="16.5" x14ac:dyDescent="0.3">
      <c r="A6502" s="1">
        <v>42715</v>
      </c>
      <c r="B6502" s="5">
        <f>YEAR(Table1[[#This Row],[Order Date]])</f>
        <v>2016</v>
      </c>
      <c r="C6502" s="5">
        <f>MONTH(Table1[[#This Row],[Order Date]])</f>
        <v>12</v>
      </c>
      <c r="D6502" t="s">
        <v>1563</v>
      </c>
      <c r="E6502" t="s">
        <v>27</v>
      </c>
      <c r="F6502" t="s">
        <v>11</v>
      </c>
      <c r="G6502" t="s">
        <v>20</v>
      </c>
      <c r="H6502" t="s">
        <v>1918</v>
      </c>
      <c r="I6502">
        <v>5.87</v>
      </c>
      <c r="J6502">
        <v>2</v>
      </c>
      <c r="K6502">
        <v>2.13</v>
      </c>
    </row>
    <row r="6503" spans="1:11" ht="16.5" x14ac:dyDescent="0.3">
      <c r="A6503" s="1">
        <v>42715</v>
      </c>
      <c r="B6503" s="5">
        <f>YEAR(Table1[[#This Row],[Order Date]])</f>
        <v>2016</v>
      </c>
      <c r="C6503" s="5">
        <f>MONTH(Table1[[#This Row],[Order Date]])</f>
        <v>12</v>
      </c>
      <c r="D6503" t="s">
        <v>1797</v>
      </c>
      <c r="E6503" t="s">
        <v>78</v>
      </c>
      <c r="F6503" t="s">
        <v>11</v>
      </c>
      <c r="G6503" t="s">
        <v>92</v>
      </c>
      <c r="H6503" t="s">
        <v>801</v>
      </c>
      <c r="I6503">
        <v>73.540000000000006</v>
      </c>
      <c r="J6503">
        <v>4</v>
      </c>
      <c r="K6503">
        <v>9.19</v>
      </c>
    </row>
    <row r="6504" spans="1:11" ht="16.5" x14ac:dyDescent="0.3">
      <c r="A6504" s="1">
        <v>42716</v>
      </c>
      <c r="B6504" s="5">
        <f>YEAR(Table1[[#This Row],[Order Date]])</f>
        <v>2016</v>
      </c>
      <c r="C6504" s="5">
        <f>MONTH(Table1[[#This Row],[Order Date]])</f>
        <v>12</v>
      </c>
      <c r="D6504" t="s">
        <v>495</v>
      </c>
      <c r="E6504" t="s">
        <v>78</v>
      </c>
      <c r="F6504" t="s">
        <v>11</v>
      </c>
      <c r="G6504" t="s">
        <v>20</v>
      </c>
      <c r="H6504" t="s">
        <v>781</v>
      </c>
      <c r="I6504">
        <v>18.690000000000001</v>
      </c>
      <c r="J6504">
        <v>3</v>
      </c>
      <c r="K6504">
        <v>-14.33</v>
      </c>
    </row>
    <row r="6505" spans="1:11" ht="16.5" x14ac:dyDescent="0.3">
      <c r="A6505" s="1">
        <v>42716</v>
      </c>
      <c r="B6505" s="5">
        <f>YEAR(Table1[[#This Row],[Order Date]])</f>
        <v>2016</v>
      </c>
      <c r="C6505" s="5">
        <f>MONTH(Table1[[#This Row],[Order Date]])</f>
        <v>12</v>
      </c>
      <c r="D6505" t="s">
        <v>495</v>
      </c>
      <c r="E6505" t="s">
        <v>78</v>
      </c>
      <c r="F6505" t="s">
        <v>39</v>
      </c>
      <c r="G6505" t="s">
        <v>52</v>
      </c>
      <c r="H6505" t="s">
        <v>999</v>
      </c>
      <c r="I6505">
        <v>383.95</v>
      </c>
      <c r="J6505">
        <v>6</v>
      </c>
      <c r="K6505">
        <v>76.790000000000006</v>
      </c>
    </row>
    <row r="6506" spans="1:11" ht="16.5" x14ac:dyDescent="0.3">
      <c r="A6506" s="1">
        <v>42716</v>
      </c>
      <c r="B6506" s="5">
        <f>YEAR(Table1[[#This Row],[Order Date]])</f>
        <v>2016</v>
      </c>
      <c r="C6506" s="5">
        <f>MONTH(Table1[[#This Row],[Order Date]])</f>
        <v>12</v>
      </c>
      <c r="D6506" t="s">
        <v>1099</v>
      </c>
      <c r="E6506" t="s">
        <v>110</v>
      </c>
      <c r="F6506" t="s">
        <v>39</v>
      </c>
      <c r="G6506" t="s">
        <v>40</v>
      </c>
      <c r="H6506" t="s">
        <v>138</v>
      </c>
      <c r="I6506">
        <v>657.93</v>
      </c>
      <c r="J6506">
        <v>7</v>
      </c>
      <c r="K6506">
        <v>184.22</v>
      </c>
    </row>
    <row r="6507" spans="1:11" ht="16.5" x14ac:dyDescent="0.3">
      <c r="A6507" s="1">
        <v>42716</v>
      </c>
      <c r="B6507" s="5">
        <f>YEAR(Table1[[#This Row],[Order Date]])</f>
        <v>2016</v>
      </c>
      <c r="C6507" s="5">
        <f>MONTH(Table1[[#This Row],[Order Date]])</f>
        <v>12</v>
      </c>
      <c r="D6507" t="s">
        <v>1099</v>
      </c>
      <c r="E6507" t="s">
        <v>110</v>
      </c>
      <c r="F6507" t="s">
        <v>34</v>
      </c>
      <c r="G6507" t="s">
        <v>47</v>
      </c>
      <c r="H6507" t="s">
        <v>975</v>
      </c>
      <c r="I6507">
        <v>33.479999999999997</v>
      </c>
      <c r="J6507">
        <v>4</v>
      </c>
      <c r="K6507">
        <v>8.6999999999999993</v>
      </c>
    </row>
    <row r="6508" spans="1:11" ht="16.5" x14ac:dyDescent="0.3">
      <c r="A6508" s="1">
        <v>42716</v>
      </c>
      <c r="B6508" s="5">
        <f>YEAR(Table1[[#This Row],[Order Date]])</f>
        <v>2016</v>
      </c>
      <c r="C6508" s="5">
        <f>MONTH(Table1[[#This Row],[Order Date]])</f>
        <v>12</v>
      </c>
      <c r="D6508" t="s">
        <v>1099</v>
      </c>
      <c r="E6508" t="s">
        <v>110</v>
      </c>
      <c r="F6508" t="s">
        <v>11</v>
      </c>
      <c r="G6508" t="s">
        <v>24</v>
      </c>
      <c r="H6508" t="s">
        <v>326</v>
      </c>
      <c r="I6508">
        <v>13.9</v>
      </c>
      <c r="J6508">
        <v>5</v>
      </c>
      <c r="K6508">
        <v>3.61</v>
      </c>
    </row>
    <row r="6509" spans="1:11" ht="16.5" x14ac:dyDescent="0.3">
      <c r="A6509" s="1">
        <v>42716</v>
      </c>
      <c r="B6509" s="5">
        <f>YEAR(Table1[[#This Row],[Order Date]])</f>
        <v>2016</v>
      </c>
      <c r="C6509" s="5">
        <f>MONTH(Table1[[#This Row],[Order Date]])</f>
        <v>12</v>
      </c>
      <c r="D6509" t="s">
        <v>1099</v>
      </c>
      <c r="E6509" t="s">
        <v>110</v>
      </c>
      <c r="F6509" t="s">
        <v>11</v>
      </c>
      <c r="G6509" t="s">
        <v>18</v>
      </c>
      <c r="H6509" t="s">
        <v>1656</v>
      </c>
      <c r="I6509">
        <v>26.86</v>
      </c>
      <c r="J6509">
        <v>2</v>
      </c>
      <c r="K6509">
        <v>6.72</v>
      </c>
    </row>
    <row r="6510" spans="1:11" ht="16.5" x14ac:dyDescent="0.3">
      <c r="A6510" s="1">
        <v>42716</v>
      </c>
      <c r="B6510" s="5">
        <f>YEAR(Table1[[#This Row],[Order Date]])</f>
        <v>2016</v>
      </c>
      <c r="C6510" s="5">
        <f>MONTH(Table1[[#This Row],[Order Date]])</f>
        <v>12</v>
      </c>
      <c r="D6510" t="s">
        <v>1800</v>
      </c>
      <c r="E6510" t="s">
        <v>30</v>
      </c>
      <c r="F6510" t="s">
        <v>39</v>
      </c>
      <c r="G6510" t="s">
        <v>52</v>
      </c>
      <c r="H6510" t="s">
        <v>1008</v>
      </c>
      <c r="I6510">
        <v>249.95</v>
      </c>
      <c r="J6510">
        <v>5</v>
      </c>
      <c r="K6510">
        <v>20</v>
      </c>
    </row>
    <row r="6511" spans="1:11" ht="16.5" x14ac:dyDescent="0.3">
      <c r="A6511" s="1">
        <v>42716</v>
      </c>
      <c r="B6511" s="5">
        <f>YEAR(Table1[[#This Row],[Order Date]])</f>
        <v>2016</v>
      </c>
      <c r="C6511" s="5">
        <f>MONTH(Table1[[#This Row],[Order Date]])</f>
        <v>12</v>
      </c>
      <c r="D6511" t="s">
        <v>1800</v>
      </c>
      <c r="E6511" t="s">
        <v>30</v>
      </c>
      <c r="F6511" t="s">
        <v>11</v>
      </c>
      <c r="G6511" t="s">
        <v>12</v>
      </c>
      <c r="H6511" t="s">
        <v>2645</v>
      </c>
      <c r="I6511">
        <v>49.12</v>
      </c>
      <c r="J6511">
        <v>4</v>
      </c>
      <c r="K6511">
        <v>23.09</v>
      </c>
    </row>
    <row r="6512" spans="1:11" ht="16.5" x14ac:dyDescent="0.3">
      <c r="A6512" s="1">
        <v>42716</v>
      </c>
      <c r="B6512" s="5">
        <f>YEAR(Table1[[#This Row],[Order Date]])</f>
        <v>2016</v>
      </c>
      <c r="C6512" s="5">
        <f>MONTH(Table1[[#This Row],[Order Date]])</f>
        <v>12</v>
      </c>
      <c r="D6512" t="s">
        <v>1610</v>
      </c>
      <c r="E6512" t="s">
        <v>27</v>
      </c>
      <c r="F6512" t="s">
        <v>34</v>
      </c>
      <c r="G6512" t="s">
        <v>47</v>
      </c>
      <c r="H6512" t="s">
        <v>48</v>
      </c>
      <c r="I6512">
        <v>383.64</v>
      </c>
      <c r="J6512">
        <v>6</v>
      </c>
      <c r="K6512">
        <v>122.76</v>
      </c>
    </row>
    <row r="6513" spans="1:11" ht="16.5" x14ac:dyDescent="0.3">
      <c r="A6513" s="1">
        <v>42716</v>
      </c>
      <c r="B6513" s="5">
        <f>YEAR(Table1[[#This Row],[Order Date]])</f>
        <v>2016</v>
      </c>
      <c r="C6513" s="5">
        <f>MONTH(Table1[[#This Row],[Order Date]])</f>
        <v>12</v>
      </c>
      <c r="D6513" t="s">
        <v>1610</v>
      </c>
      <c r="E6513" t="s">
        <v>27</v>
      </c>
      <c r="F6513" t="s">
        <v>11</v>
      </c>
      <c r="G6513" t="s">
        <v>92</v>
      </c>
      <c r="H6513" t="s">
        <v>1829</v>
      </c>
      <c r="I6513">
        <v>56.52</v>
      </c>
      <c r="J6513">
        <v>3</v>
      </c>
      <c r="K6513">
        <v>15.83</v>
      </c>
    </row>
    <row r="6514" spans="1:11" ht="16.5" x14ac:dyDescent="0.3">
      <c r="A6514" s="1">
        <v>42716</v>
      </c>
      <c r="B6514" s="5">
        <f>YEAR(Table1[[#This Row],[Order Date]])</f>
        <v>2016</v>
      </c>
      <c r="C6514" s="5">
        <f>MONTH(Table1[[#This Row],[Order Date]])</f>
        <v>12</v>
      </c>
      <c r="D6514" t="s">
        <v>873</v>
      </c>
      <c r="E6514" t="s">
        <v>149</v>
      </c>
      <c r="F6514" t="s">
        <v>34</v>
      </c>
      <c r="G6514" t="s">
        <v>47</v>
      </c>
      <c r="H6514" t="s">
        <v>2576</v>
      </c>
      <c r="I6514">
        <v>60.35</v>
      </c>
      <c r="J6514">
        <v>5</v>
      </c>
      <c r="K6514">
        <v>19.920000000000002</v>
      </c>
    </row>
    <row r="6515" spans="1:11" ht="16.5" x14ac:dyDescent="0.3">
      <c r="A6515" s="1">
        <v>42716</v>
      </c>
      <c r="B6515" s="5">
        <f>YEAR(Table1[[#This Row],[Order Date]])</f>
        <v>2016</v>
      </c>
      <c r="C6515" s="5">
        <f>MONTH(Table1[[#This Row],[Order Date]])</f>
        <v>12</v>
      </c>
      <c r="D6515" t="s">
        <v>873</v>
      </c>
      <c r="E6515" t="s">
        <v>149</v>
      </c>
      <c r="F6515" t="s">
        <v>11</v>
      </c>
      <c r="G6515" t="s">
        <v>200</v>
      </c>
      <c r="H6515" t="s">
        <v>2565</v>
      </c>
      <c r="I6515">
        <v>35.520000000000003</v>
      </c>
      <c r="J6515">
        <v>4</v>
      </c>
      <c r="K6515">
        <v>9.9499999999999993</v>
      </c>
    </row>
    <row r="6516" spans="1:11" ht="16.5" x14ac:dyDescent="0.3">
      <c r="A6516" s="1">
        <v>42716</v>
      </c>
      <c r="B6516" s="5">
        <f>YEAR(Table1[[#This Row],[Order Date]])</f>
        <v>2016</v>
      </c>
      <c r="C6516" s="5">
        <f>MONTH(Table1[[#This Row],[Order Date]])</f>
        <v>12</v>
      </c>
      <c r="D6516" t="s">
        <v>873</v>
      </c>
      <c r="E6516" t="s">
        <v>149</v>
      </c>
      <c r="F6516" t="s">
        <v>11</v>
      </c>
      <c r="G6516" t="s">
        <v>24</v>
      </c>
      <c r="H6516" t="s">
        <v>2516</v>
      </c>
      <c r="I6516">
        <v>11.2</v>
      </c>
      <c r="J6516">
        <v>7</v>
      </c>
      <c r="K6516">
        <v>4.82</v>
      </c>
    </row>
    <row r="6517" spans="1:11" ht="16.5" x14ac:dyDescent="0.3">
      <c r="A6517" s="1">
        <v>42717</v>
      </c>
      <c r="B6517" s="5">
        <f>YEAR(Table1[[#This Row],[Order Date]])</f>
        <v>2016</v>
      </c>
      <c r="C6517" s="5">
        <f>MONTH(Table1[[#This Row],[Order Date]])</f>
        <v>12</v>
      </c>
      <c r="D6517" t="s">
        <v>1538</v>
      </c>
      <c r="E6517" t="s">
        <v>840</v>
      </c>
      <c r="F6517" t="s">
        <v>39</v>
      </c>
      <c r="G6517" t="s">
        <v>52</v>
      </c>
      <c r="H6517" t="s">
        <v>1690</v>
      </c>
      <c r="I6517">
        <v>63.88</v>
      </c>
      <c r="J6517">
        <v>4</v>
      </c>
      <c r="K6517">
        <v>24.91</v>
      </c>
    </row>
    <row r="6518" spans="1:11" ht="16.5" x14ac:dyDescent="0.3">
      <c r="A6518" s="1">
        <v>42717</v>
      </c>
      <c r="B6518" s="5">
        <f>YEAR(Table1[[#This Row],[Order Date]])</f>
        <v>2016</v>
      </c>
      <c r="C6518" s="5">
        <f>MONTH(Table1[[#This Row],[Order Date]])</f>
        <v>12</v>
      </c>
      <c r="D6518" t="s">
        <v>883</v>
      </c>
      <c r="E6518" t="s">
        <v>27</v>
      </c>
      <c r="F6518" t="s">
        <v>11</v>
      </c>
      <c r="G6518" t="s">
        <v>20</v>
      </c>
      <c r="H6518" t="s">
        <v>972</v>
      </c>
      <c r="I6518">
        <v>6.1</v>
      </c>
      <c r="J6518">
        <v>2</v>
      </c>
      <c r="K6518">
        <v>2.21</v>
      </c>
    </row>
    <row r="6519" spans="1:11" ht="16.5" x14ac:dyDescent="0.3">
      <c r="A6519" s="1">
        <v>42717</v>
      </c>
      <c r="B6519" s="5">
        <f>YEAR(Table1[[#This Row],[Order Date]])</f>
        <v>2016</v>
      </c>
      <c r="C6519" s="5">
        <f>MONTH(Table1[[#This Row],[Order Date]])</f>
        <v>12</v>
      </c>
      <c r="D6519" t="s">
        <v>883</v>
      </c>
      <c r="E6519" t="s">
        <v>27</v>
      </c>
      <c r="F6519" t="s">
        <v>34</v>
      </c>
      <c r="G6519" t="s">
        <v>145</v>
      </c>
      <c r="H6519" t="s">
        <v>1703</v>
      </c>
      <c r="I6519">
        <v>1114.27</v>
      </c>
      <c r="J6519">
        <v>4</v>
      </c>
      <c r="K6519">
        <v>41.79</v>
      </c>
    </row>
    <row r="6520" spans="1:11" ht="16.5" x14ac:dyDescent="0.3">
      <c r="A6520" s="1">
        <v>42717</v>
      </c>
      <c r="B6520" s="5">
        <f>YEAR(Table1[[#This Row],[Order Date]])</f>
        <v>2016</v>
      </c>
      <c r="C6520" s="5">
        <f>MONTH(Table1[[#This Row],[Order Date]])</f>
        <v>12</v>
      </c>
      <c r="D6520" t="s">
        <v>148</v>
      </c>
      <c r="E6520" t="s">
        <v>27</v>
      </c>
      <c r="F6520" t="s">
        <v>11</v>
      </c>
      <c r="G6520" t="s">
        <v>24</v>
      </c>
      <c r="H6520" t="s">
        <v>459</v>
      </c>
      <c r="I6520">
        <v>9.84</v>
      </c>
      <c r="J6520">
        <v>3</v>
      </c>
      <c r="K6520">
        <v>3.25</v>
      </c>
    </row>
    <row r="6521" spans="1:11" ht="16.5" x14ac:dyDescent="0.3">
      <c r="A6521" s="1">
        <v>42718</v>
      </c>
      <c r="B6521" s="5">
        <f>YEAR(Table1[[#This Row],[Order Date]])</f>
        <v>2016</v>
      </c>
      <c r="C6521" s="5">
        <f>MONTH(Table1[[#This Row],[Order Date]])</f>
        <v>12</v>
      </c>
      <c r="D6521" t="s">
        <v>904</v>
      </c>
      <c r="E6521" t="s">
        <v>329</v>
      </c>
      <c r="F6521" t="s">
        <v>34</v>
      </c>
      <c r="G6521" t="s">
        <v>47</v>
      </c>
      <c r="H6521" t="s">
        <v>1698</v>
      </c>
      <c r="I6521">
        <v>133.38</v>
      </c>
      <c r="J6521">
        <v>6</v>
      </c>
      <c r="K6521">
        <v>58.69</v>
      </c>
    </row>
    <row r="6522" spans="1:11" ht="16.5" x14ac:dyDescent="0.3">
      <c r="A6522" s="1">
        <v>42718</v>
      </c>
      <c r="B6522" s="5">
        <f>YEAR(Table1[[#This Row],[Order Date]])</f>
        <v>2016</v>
      </c>
      <c r="C6522" s="5">
        <f>MONTH(Table1[[#This Row],[Order Date]])</f>
        <v>12</v>
      </c>
      <c r="D6522" t="s">
        <v>1593</v>
      </c>
      <c r="E6522" t="s">
        <v>149</v>
      </c>
      <c r="F6522" t="s">
        <v>11</v>
      </c>
      <c r="G6522" t="s">
        <v>12</v>
      </c>
      <c r="H6522" t="s">
        <v>718</v>
      </c>
      <c r="I6522">
        <v>14.62</v>
      </c>
      <c r="J6522">
        <v>2</v>
      </c>
      <c r="K6522">
        <v>6.73</v>
      </c>
    </row>
    <row r="6523" spans="1:11" ht="16.5" x14ac:dyDescent="0.3">
      <c r="A6523" s="1">
        <v>42718</v>
      </c>
      <c r="B6523" s="5">
        <f>YEAR(Table1[[#This Row],[Order Date]])</f>
        <v>2016</v>
      </c>
      <c r="C6523" s="5">
        <f>MONTH(Table1[[#This Row],[Order Date]])</f>
        <v>12</v>
      </c>
      <c r="D6523" t="s">
        <v>1593</v>
      </c>
      <c r="E6523" t="s">
        <v>149</v>
      </c>
      <c r="F6523" t="s">
        <v>11</v>
      </c>
      <c r="G6523" t="s">
        <v>16</v>
      </c>
      <c r="H6523" t="s">
        <v>2210</v>
      </c>
      <c r="I6523">
        <v>5.76</v>
      </c>
      <c r="J6523">
        <v>2</v>
      </c>
      <c r="K6523">
        <v>2.82</v>
      </c>
    </row>
    <row r="6524" spans="1:11" ht="16.5" x14ac:dyDescent="0.3">
      <c r="A6524" s="1">
        <v>42718</v>
      </c>
      <c r="B6524" s="5">
        <f>YEAR(Table1[[#This Row],[Order Date]])</f>
        <v>2016</v>
      </c>
      <c r="C6524" s="5">
        <f>MONTH(Table1[[#This Row],[Order Date]])</f>
        <v>12</v>
      </c>
      <c r="D6524" t="s">
        <v>1593</v>
      </c>
      <c r="E6524" t="s">
        <v>149</v>
      </c>
      <c r="F6524" t="s">
        <v>11</v>
      </c>
      <c r="G6524" t="s">
        <v>43</v>
      </c>
      <c r="H6524" t="s">
        <v>1036</v>
      </c>
      <c r="I6524">
        <v>21.48</v>
      </c>
      <c r="J6524">
        <v>6</v>
      </c>
      <c r="K6524">
        <v>10.53</v>
      </c>
    </row>
    <row r="6525" spans="1:11" ht="16.5" x14ac:dyDescent="0.3">
      <c r="A6525" s="1">
        <v>42718</v>
      </c>
      <c r="B6525" s="5">
        <f>YEAR(Table1[[#This Row],[Order Date]])</f>
        <v>2016</v>
      </c>
      <c r="C6525" s="5">
        <f>MONTH(Table1[[#This Row],[Order Date]])</f>
        <v>12</v>
      </c>
      <c r="D6525" t="s">
        <v>1593</v>
      </c>
      <c r="E6525" t="s">
        <v>149</v>
      </c>
      <c r="F6525" t="s">
        <v>34</v>
      </c>
      <c r="G6525" t="s">
        <v>47</v>
      </c>
      <c r="H6525" t="s">
        <v>2036</v>
      </c>
      <c r="I6525">
        <v>396.92</v>
      </c>
      <c r="J6525">
        <v>4</v>
      </c>
      <c r="K6525">
        <v>198.46</v>
      </c>
    </row>
    <row r="6526" spans="1:11" ht="16.5" x14ac:dyDescent="0.3">
      <c r="A6526" s="1">
        <v>42718</v>
      </c>
      <c r="B6526" s="5">
        <f>YEAR(Table1[[#This Row],[Order Date]])</f>
        <v>2016</v>
      </c>
      <c r="C6526" s="5">
        <f>MONTH(Table1[[#This Row],[Order Date]])</f>
        <v>12</v>
      </c>
      <c r="D6526" t="s">
        <v>1593</v>
      </c>
      <c r="E6526" t="s">
        <v>149</v>
      </c>
      <c r="F6526" t="s">
        <v>11</v>
      </c>
      <c r="G6526" t="s">
        <v>18</v>
      </c>
      <c r="H6526" t="s">
        <v>1847</v>
      </c>
      <c r="I6526">
        <v>17.149999999999999</v>
      </c>
      <c r="J6526">
        <v>1</v>
      </c>
      <c r="K6526">
        <v>4.63</v>
      </c>
    </row>
    <row r="6527" spans="1:11" ht="16.5" x14ac:dyDescent="0.3">
      <c r="A6527" s="1">
        <v>42718</v>
      </c>
      <c r="B6527" s="5">
        <f>YEAR(Table1[[#This Row],[Order Date]])</f>
        <v>2016</v>
      </c>
      <c r="C6527" s="5">
        <f>MONTH(Table1[[#This Row],[Order Date]])</f>
        <v>12</v>
      </c>
      <c r="D6527" t="s">
        <v>1593</v>
      </c>
      <c r="E6527" t="s">
        <v>149</v>
      </c>
      <c r="F6527" t="s">
        <v>11</v>
      </c>
      <c r="G6527" t="s">
        <v>20</v>
      </c>
      <c r="H6527" t="s">
        <v>2524</v>
      </c>
      <c r="I6527">
        <v>23.12</v>
      </c>
      <c r="J6527">
        <v>2</v>
      </c>
      <c r="K6527">
        <v>7.8</v>
      </c>
    </row>
    <row r="6528" spans="1:11" ht="16.5" x14ac:dyDescent="0.3">
      <c r="A6528" s="1">
        <v>42718</v>
      </c>
      <c r="B6528" s="5">
        <f>YEAR(Table1[[#This Row],[Order Date]])</f>
        <v>2016</v>
      </c>
      <c r="C6528" s="5">
        <f>MONTH(Table1[[#This Row],[Order Date]])</f>
        <v>12</v>
      </c>
      <c r="D6528" t="s">
        <v>589</v>
      </c>
      <c r="E6528" t="s">
        <v>27</v>
      </c>
      <c r="F6528" t="s">
        <v>34</v>
      </c>
      <c r="G6528" t="s">
        <v>35</v>
      </c>
      <c r="H6528" t="s">
        <v>2596</v>
      </c>
      <c r="I6528">
        <v>81.42</v>
      </c>
      <c r="J6528">
        <v>2</v>
      </c>
      <c r="K6528">
        <v>-9.16</v>
      </c>
    </row>
    <row r="6529" spans="1:11" ht="16.5" x14ac:dyDescent="0.3">
      <c r="A6529" s="1">
        <v>42718</v>
      </c>
      <c r="B6529" s="5">
        <f>YEAR(Table1[[#This Row],[Order Date]])</f>
        <v>2016</v>
      </c>
      <c r="C6529" s="5">
        <f>MONTH(Table1[[#This Row],[Order Date]])</f>
        <v>12</v>
      </c>
      <c r="D6529" t="s">
        <v>589</v>
      </c>
      <c r="E6529" t="s">
        <v>27</v>
      </c>
      <c r="F6529" t="s">
        <v>11</v>
      </c>
      <c r="G6529" t="s">
        <v>18</v>
      </c>
      <c r="H6529" t="s">
        <v>2092</v>
      </c>
      <c r="I6529">
        <v>134.80000000000001</v>
      </c>
      <c r="J6529">
        <v>10</v>
      </c>
      <c r="K6529">
        <v>35.049999999999997</v>
      </c>
    </row>
    <row r="6530" spans="1:11" ht="16.5" x14ac:dyDescent="0.3">
      <c r="A6530" s="1">
        <v>42719</v>
      </c>
      <c r="B6530" s="5">
        <f>YEAR(Table1[[#This Row],[Order Date]])</f>
        <v>2016</v>
      </c>
      <c r="C6530" s="5">
        <f>MONTH(Table1[[#This Row],[Order Date]])</f>
        <v>12</v>
      </c>
      <c r="D6530" t="s">
        <v>2033</v>
      </c>
      <c r="E6530" t="s">
        <v>110</v>
      </c>
      <c r="F6530" t="s">
        <v>34</v>
      </c>
      <c r="G6530" t="s">
        <v>145</v>
      </c>
      <c r="H6530" t="s">
        <v>402</v>
      </c>
      <c r="I6530">
        <v>1652.94</v>
      </c>
      <c r="J6530">
        <v>3</v>
      </c>
      <c r="K6530">
        <v>231.41</v>
      </c>
    </row>
    <row r="6531" spans="1:11" ht="16.5" x14ac:dyDescent="0.3">
      <c r="A6531" s="1">
        <v>42719</v>
      </c>
      <c r="B6531" s="5">
        <f>YEAR(Table1[[#This Row],[Order Date]])</f>
        <v>2016</v>
      </c>
      <c r="C6531" s="5">
        <f>MONTH(Table1[[#This Row],[Order Date]])</f>
        <v>12</v>
      </c>
      <c r="D6531" t="s">
        <v>2033</v>
      </c>
      <c r="E6531" t="s">
        <v>110</v>
      </c>
      <c r="F6531" t="s">
        <v>11</v>
      </c>
      <c r="G6531" t="s">
        <v>18</v>
      </c>
      <c r="H6531" t="s">
        <v>1689</v>
      </c>
      <c r="I6531">
        <v>296.37</v>
      </c>
      <c r="J6531">
        <v>3</v>
      </c>
      <c r="K6531">
        <v>80.02</v>
      </c>
    </row>
    <row r="6532" spans="1:11" ht="16.5" x14ac:dyDescent="0.3">
      <c r="A6532" s="1">
        <v>42719</v>
      </c>
      <c r="B6532" s="5">
        <f>YEAR(Table1[[#This Row],[Order Date]])</f>
        <v>2016</v>
      </c>
      <c r="C6532" s="5">
        <f>MONTH(Table1[[#This Row],[Order Date]])</f>
        <v>12</v>
      </c>
      <c r="D6532" t="s">
        <v>552</v>
      </c>
      <c r="E6532" t="s">
        <v>27</v>
      </c>
      <c r="F6532" t="s">
        <v>34</v>
      </c>
      <c r="G6532" t="s">
        <v>47</v>
      </c>
      <c r="H6532" t="s">
        <v>1532</v>
      </c>
      <c r="I6532">
        <v>14.76</v>
      </c>
      <c r="J6532">
        <v>2</v>
      </c>
      <c r="K6532">
        <v>4.28</v>
      </c>
    </row>
    <row r="6533" spans="1:11" ht="16.5" x14ac:dyDescent="0.3">
      <c r="A6533" s="1">
        <v>42719</v>
      </c>
      <c r="B6533" s="5">
        <f>YEAR(Table1[[#This Row],[Order Date]])</f>
        <v>2016</v>
      </c>
      <c r="C6533" s="5">
        <f>MONTH(Table1[[#This Row],[Order Date]])</f>
        <v>12</v>
      </c>
      <c r="D6533" t="s">
        <v>401</v>
      </c>
      <c r="E6533" t="s">
        <v>91</v>
      </c>
      <c r="F6533" t="s">
        <v>34</v>
      </c>
      <c r="G6533" t="s">
        <v>145</v>
      </c>
      <c r="H6533" t="s">
        <v>320</v>
      </c>
      <c r="I6533">
        <v>564.20000000000005</v>
      </c>
      <c r="J6533">
        <v>3</v>
      </c>
      <c r="K6533">
        <v>-304.67</v>
      </c>
    </row>
    <row r="6534" spans="1:11" ht="16.5" x14ac:dyDescent="0.3">
      <c r="A6534" s="1">
        <v>42719</v>
      </c>
      <c r="B6534" s="5">
        <f>YEAR(Table1[[#This Row],[Order Date]])</f>
        <v>2016</v>
      </c>
      <c r="C6534" s="5">
        <f>MONTH(Table1[[#This Row],[Order Date]])</f>
        <v>12</v>
      </c>
      <c r="D6534" t="s">
        <v>401</v>
      </c>
      <c r="E6534" t="s">
        <v>91</v>
      </c>
      <c r="F6534" t="s">
        <v>11</v>
      </c>
      <c r="G6534" t="s">
        <v>92</v>
      </c>
      <c r="H6534" t="s">
        <v>1888</v>
      </c>
      <c r="I6534">
        <v>87.17</v>
      </c>
      <c r="J6534">
        <v>2</v>
      </c>
      <c r="K6534">
        <v>8.7200000000000006</v>
      </c>
    </row>
    <row r="6535" spans="1:11" ht="16.5" x14ac:dyDescent="0.3">
      <c r="A6535" s="1">
        <v>42719</v>
      </c>
      <c r="B6535" s="5">
        <f>YEAR(Table1[[#This Row],[Order Date]])</f>
        <v>2016</v>
      </c>
      <c r="C6535" s="5">
        <f>MONTH(Table1[[#This Row],[Order Date]])</f>
        <v>12</v>
      </c>
      <c r="D6535" t="s">
        <v>1548</v>
      </c>
      <c r="E6535" t="s">
        <v>78</v>
      </c>
      <c r="F6535" t="s">
        <v>11</v>
      </c>
      <c r="G6535" t="s">
        <v>20</v>
      </c>
      <c r="H6535" t="s">
        <v>1577</v>
      </c>
      <c r="I6535">
        <v>2.21</v>
      </c>
      <c r="J6535">
        <v>3</v>
      </c>
      <c r="K6535">
        <v>-1.48</v>
      </c>
    </row>
    <row r="6536" spans="1:11" ht="16.5" x14ac:dyDescent="0.3">
      <c r="A6536" s="1">
        <v>42719</v>
      </c>
      <c r="B6536" s="5">
        <f>YEAR(Table1[[#This Row],[Order Date]])</f>
        <v>2016</v>
      </c>
      <c r="C6536" s="5">
        <f>MONTH(Table1[[#This Row],[Order Date]])</f>
        <v>12</v>
      </c>
      <c r="D6536" t="s">
        <v>1676</v>
      </c>
      <c r="E6536" t="s">
        <v>101</v>
      </c>
      <c r="F6536" t="s">
        <v>11</v>
      </c>
      <c r="G6536" t="s">
        <v>12</v>
      </c>
      <c r="H6536" t="s">
        <v>2646</v>
      </c>
      <c r="I6536">
        <v>19.440000000000001</v>
      </c>
      <c r="J6536">
        <v>3</v>
      </c>
      <c r="K6536">
        <v>9.33</v>
      </c>
    </row>
    <row r="6537" spans="1:11" ht="16.5" x14ac:dyDescent="0.3">
      <c r="A6537" s="1">
        <v>42720</v>
      </c>
      <c r="B6537" s="5">
        <f>YEAR(Table1[[#This Row],[Order Date]])</f>
        <v>2016</v>
      </c>
      <c r="C6537" s="5">
        <f>MONTH(Table1[[#This Row],[Order Date]])</f>
        <v>12</v>
      </c>
      <c r="D6537" t="s">
        <v>1831</v>
      </c>
      <c r="E6537" t="s">
        <v>15</v>
      </c>
      <c r="F6537" t="s">
        <v>11</v>
      </c>
      <c r="G6537" t="s">
        <v>20</v>
      </c>
      <c r="H6537" t="s">
        <v>2177</v>
      </c>
      <c r="I6537">
        <v>4.79</v>
      </c>
      <c r="J6537">
        <v>3</v>
      </c>
      <c r="K6537">
        <v>-7.9</v>
      </c>
    </row>
    <row r="6538" spans="1:11" ht="16.5" x14ac:dyDescent="0.3">
      <c r="A6538" s="1">
        <v>42720</v>
      </c>
      <c r="B6538" s="5">
        <f>YEAR(Table1[[#This Row],[Order Date]])</f>
        <v>2016</v>
      </c>
      <c r="C6538" s="5">
        <f>MONTH(Table1[[#This Row],[Order Date]])</f>
        <v>12</v>
      </c>
      <c r="D6538" t="s">
        <v>1394</v>
      </c>
      <c r="E6538" t="s">
        <v>149</v>
      </c>
      <c r="F6538" t="s">
        <v>11</v>
      </c>
      <c r="G6538" t="s">
        <v>43</v>
      </c>
      <c r="H6538" t="s">
        <v>2630</v>
      </c>
      <c r="I6538">
        <v>3.68</v>
      </c>
      <c r="J6538">
        <v>2</v>
      </c>
      <c r="K6538">
        <v>1.8</v>
      </c>
    </row>
    <row r="6539" spans="1:11" ht="16.5" x14ac:dyDescent="0.3">
      <c r="A6539" s="1">
        <v>42720</v>
      </c>
      <c r="B6539" s="5">
        <f>YEAR(Table1[[#This Row],[Order Date]])</f>
        <v>2016</v>
      </c>
      <c r="C6539" s="5">
        <f>MONTH(Table1[[#This Row],[Order Date]])</f>
        <v>12</v>
      </c>
      <c r="D6539" t="s">
        <v>1593</v>
      </c>
      <c r="E6539" t="s">
        <v>27</v>
      </c>
      <c r="F6539" t="s">
        <v>34</v>
      </c>
      <c r="G6539" t="s">
        <v>35</v>
      </c>
      <c r="H6539" t="s">
        <v>1772</v>
      </c>
      <c r="I6539">
        <v>563.91999999999996</v>
      </c>
      <c r="J6539">
        <v>5</v>
      </c>
      <c r="K6539">
        <v>7.05</v>
      </c>
    </row>
    <row r="6540" spans="1:11" ht="16.5" x14ac:dyDescent="0.3">
      <c r="A6540" s="1">
        <v>42720</v>
      </c>
      <c r="B6540" s="5">
        <f>YEAR(Table1[[#This Row],[Order Date]])</f>
        <v>2016</v>
      </c>
      <c r="C6540" s="5">
        <f>MONTH(Table1[[#This Row],[Order Date]])</f>
        <v>12</v>
      </c>
      <c r="D6540" t="s">
        <v>1273</v>
      </c>
      <c r="E6540" t="s">
        <v>245</v>
      </c>
      <c r="F6540" t="s">
        <v>11</v>
      </c>
      <c r="G6540" t="s">
        <v>92</v>
      </c>
      <c r="H6540" t="s">
        <v>764</v>
      </c>
      <c r="I6540">
        <v>34.94</v>
      </c>
      <c r="J6540">
        <v>3</v>
      </c>
      <c r="K6540">
        <v>3.06</v>
      </c>
    </row>
    <row r="6541" spans="1:11" ht="16.5" x14ac:dyDescent="0.3">
      <c r="A6541" s="1">
        <v>42720</v>
      </c>
      <c r="B6541" s="5">
        <f>YEAR(Table1[[#This Row],[Order Date]])</f>
        <v>2016</v>
      </c>
      <c r="C6541" s="5">
        <f>MONTH(Table1[[#This Row],[Order Date]])</f>
        <v>12</v>
      </c>
      <c r="D6541" t="s">
        <v>1443</v>
      </c>
      <c r="E6541" t="s">
        <v>27</v>
      </c>
      <c r="F6541" t="s">
        <v>39</v>
      </c>
      <c r="G6541" t="s">
        <v>52</v>
      </c>
      <c r="H6541" t="s">
        <v>1437</v>
      </c>
      <c r="I6541">
        <v>21.21</v>
      </c>
      <c r="J6541">
        <v>7</v>
      </c>
      <c r="K6541">
        <v>4.45</v>
      </c>
    </row>
    <row r="6542" spans="1:11" ht="16.5" x14ac:dyDescent="0.3">
      <c r="A6542" s="1">
        <v>42721</v>
      </c>
      <c r="B6542" s="5">
        <f>YEAR(Table1[[#This Row],[Order Date]])</f>
        <v>2016</v>
      </c>
      <c r="C6542" s="5">
        <f>MONTH(Table1[[#This Row],[Order Date]])</f>
        <v>12</v>
      </c>
      <c r="D6542" t="s">
        <v>2614</v>
      </c>
      <c r="E6542" t="s">
        <v>27</v>
      </c>
      <c r="F6542" t="s">
        <v>34</v>
      </c>
      <c r="G6542" t="s">
        <v>145</v>
      </c>
      <c r="H6542" t="s">
        <v>2441</v>
      </c>
      <c r="I6542">
        <v>2003.52</v>
      </c>
      <c r="J6542">
        <v>6</v>
      </c>
      <c r="K6542">
        <v>-325.57</v>
      </c>
    </row>
    <row r="6543" spans="1:11" ht="16.5" x14ac:dyDescent="0.3">
      <c r="A6543" s="1">
        <v>42721</v>
      </c>
      <c r="B6543" s="5">
        <f>YEAR(Table1[[#This Row],[Order Date]])</f>
        <v>2016</v>
      </c>
      <c r="C6543" s="5">
        <f>MONTH(Table1[[#This Row],[Order Date]])</f>
        <v>12</v>
      </c>
      <c r="D6543" t="s">
        <v>1672</v>
      </c>
      <c r="E6543" t="s">
        <v>164</v>
      </c>
      <c r="F6543" t="s">
        <v>11</v>
      </c>
      <c r="G6543" t="s">
        <v>18</v>
      </c>
      <c r="H6543" t="s">
        <v>1611</v>
      </c>
      <c r="I6543">
        <v>46.53</v>
      </c>
      <c r="J6543">
        <v>3</v>
      </c>
      <c r="K6543">
        <v>13.03</v>
      </c>
    </row>
    <row r="6544" spans="1:11" ht="16.5" x14ac:dyDescent="0.3">
      <c r="A6544" s="1">
        <v>42721</v>
      </c>
      <c r="B6544" s="5">
        <f>YEAR(Table1[[#This Row],[Order Date]])</f>
        <v>2016</v>
      </c>
      <c r="C6544" s="5">
        <f>MONTH(Table1[[#This Row],[Order Date]])</f>
        <v>12</v>
      </c>
      <c r="D6544" t="s">
        <v>1631</v>
      </c>
      <c r="E6544" t="s">
        <v>10</v>
      </c>
      <c r="F6544" t="s">
        <v>11</v>
      </c>
      <c r="G6544" t="s">
        <v>12</v>
      </c>
      <c r="H6544" t="s">
        <v>1730</v>
      </c>
      <c r="I6544">
        <v>51.84</v>
      </c>
      <c r="J6544">
        <v>10</v>
      </c>
      <c r="K6544">
        <v>18.14</v>
      </c>
    </row>
    <row r="6545" spans="1:11" ht="16.5" x14ac:dyDescent="0.3">
      <c r="A6545" s="1">
        <v>42721</v>
      </c>
      <c r="B6545" s="5">
        <f>YEAR(Table1[[#This Row],[Order Date]])</f>
        <v>2016</v>
      </c>
      <c r="C6545" s="5">
        <f>MONTH(Table1[[#This Row],[Order Date]])</f>
        <v>12</v>
      </c>
      <c r="D6545" t="s">
        <v>1631</v>
      </c>
      <c r="E6545" t="s">
        <v>10</v>
      </c>
      <c r="F6545" t="s">
        <v>39</v>
      </c>
      <c r="G6545" t="s">
        <v>52</v>
      </c>
      <c r="H6545" t="s">
        <v>1451</v>
      </c>
      <c r="I6545">
        <v>165.6</v>
      </c>
      <c r="J6545">
        <v>3</v>
      </c>
      <c r="K6545">
        <v>-6.21</v>
      </c>
    </row>
    <row r="6546" spans="1:11" ht="16.5" x14ac:dyDescent="0.3">
      <c r="A6546" s="1">
        <v>42721</v>
      </c>
      <c r="B6546" s="5">
        <f>YEAR(Table1[[#This Row],[Order Date]])</f>
        <v>2016</v>
      </c>
      <c r="C6546" s="5">
        <f>MONTH(Table1[[#This Row],[Order Date]])</f>
        <v>12</v>
      </c>
      <c r="D6546" t="s">
        <v>873</v>
      </c>
      <c r="E6546" t="s">
        <v>399</v>
      </c>
      <c r="F6546" t="s">
        <v>11</v>
      </c>
      <c r="G6546" t="s">
        <v>20</v>
      </c>
      <c r="H6546" t="s">
        <v>431</v>
      </c>
      <c r="I6546">
        <v>13.49</v>
      </c>
      <c r="J6546">
        <v>2</v>
      </c>
      <c r="K6546">
        <v>4.38</v>
      </c>
    </row>
    <row r="6547" spans="1:11" ht="16.5" x14ac:dyDescent="0.3">
      <c r="A6547" s="1">
        <v>42721</v>
      </c>
      <c r="B6547" s="5">
        <f>YEAR(Table1[[#This Row],[Order Date]])</f>
        <v>2016</v>
      </c>
      <c r="C6547" s="5">
        <f>MONTH(Table1[[#This Row],[Order Date]])</f>
        <v>12</v>
      </c>
      <c r="D6547" t="s">
        <v>873</v>
      </c>
      <c r="E6547" t="s">
        <v>399</v>
      </c>
      <c r="F6547" t="s">
        <v>11</v>
      </c>
      <c r="G6547" t="s">
        <v>20</v>
      </c>
      <c r="H6547" t="s">
        <v>1218</v>
      </c>
      <c r="I6547">
        <v>11.42</v>
      </c>
      <c r="J6547">
        <v>1</v>
      </c>
      <c r="K6547">
        <v>3.85</v>
      </c>
    </row>
    <row r="6548" spans="1:11" ht="16.5" x14ac:dyDescent="0.3">
      <c r="A6548" s="1">
        <v>42721</v>
      </c>
      <c r="B6548" s="5">
        <f>YEAR(Table1[[#This Row],[Order Date]])</f>
        <v>2016</v>
      </c>
      <c r="C6548" s="5">
        <f>MONTH(Table1[[#This Row],[Order Date]])</f>
        <v>12</v>
      </c>
      <c r="D6548" t="s">
        <v>1817</v>
      </c>
      <c r="E6548" t="s">
        <v>110</v>
      </c>
      <c r="F6548" t="s">
        <v>11</v>
      </c>
      <c r="G6548" t="s">
        <v>20</v>
      </c>
      <c r="H6548" t="s">
        <v>2127</v>
      </c>
      <c r="I6548">
        <v>9892.74</v>
      </c>
      <c r="J6548">
        <v>13</v>
      </c>
      <c r="K6548">
        <v>4946.37</v>
      </c>
    </row>
    <row r="6549" spans="1:11" ht="16.5" x14ac:dyDescent="0.3">
      <c r="A6549" s="1">
        <v>42722</v>
      </c>
      <c r="B6549" s="5">
        <f>YEAR(Table1[[#This Row],[Order Date]])</f>
        <v>2016</v>
      </c>
      <c r="C6549" s="5">
        <f>MONTH(Table1[[#This Row],[Order Date]])</f>
        <v>12</v>
      </c>
      <c r="D6549" t="s">
        <v>1935</v>
      </c>
      <c r="E6549" t="s">
        <v>123</v>
      </c>
      <c r="F6549" t="s">
        <v>11</v>
      </c>
      <c r="G6549" t="s">
        <v>20</v>
      </c>
      <c r="H6549" t="s">
        <v>2269</v>
      </c>
      <c r="I6549">
        <v>254.06</v>
      </c>
      <c r="J6549">
        <v>7</v>
      </c>
      <c r="K6549">
        <v>-169.37</v>
      </c>
    </row>
    <row r="6550" spans="1:11" ht="16.5" x14ac:dyDescent="0.3">
      <c r="A6550" s="1">
        <v>42722</v>
      </c>
      <c r="B6550" s="5">
        <f>YEAR(Table1[[#This Row],[Order Date]])</f>
        <v>2016</v>
      </c>
      <c r="C6550" s="5">
        <f>MONTH(Table1[[#This Row],[Order Date]])</f>
        <v>12</v>
      </c>
      <c r="D6550" t="s">
        <v>1935</v>
      </c>
      <c r="E6550" t="s">
        <v>123</v>
      </c>
      <c r="F6550" t="s">
        <v>11</v>
      </c>
      <c r="G6550" t="s">
        <v>92</v>
      </c>
      <c r="H6550" t="s">
        <v>2152</v>
      </c>
      <c r="I6550">
        <v>194.53</v>
      </c>
      <c r="J6550">
        <v>2</v>
      </c>
      <c r="K6550">
        <v>24.32</v>
      </c>
    </row>
    <row r="6551" spans="1:11" ht="16.5" x14ac:dyDescent="0.3">
      <c r="A6551" s="1">
        <v>42722</v>
      </c>
      <c r="B6551" s="5">
        <f>YEAR(Table1[[#This Row],[Order Date]])</f>
        <v>2016</v>
      </c>
      <c r="C6551" s="5">
        <f>MONTH(Table1[[#This Row],[Order Date]])</f>
        <v>12</v>
      </c>
      <c r="D6551" t="s">
        <v>1935</v>
      </c>
      <c r="E6551" t="s">
        <v>123</v>
      </c>
      <c r="F6551" t="s">
        <v>11</v>
      </c>
      <c r="G6551" t="s">
        <v>200</v>
      </c>
      <c r="H6551" t="s">
        <v>1516</v>
      </c>
      <c r="I6551">
        <v>961.48</v>
      </c>
      <c r="J6551">
        <v>5</v>
      </c>
      <c r="K6551">
        <v>-204.31</v>
      </c>
    </row>
    <row r="6552" spans="1:11" ht="16.5" x14ac:dyDescent="0.3">
      <c r="A6552" s="1">
        <v>42722</v>
      </c>
      <c r="B6552" s="5">
        <f>YEAR(Table1[[#This Row],[Order Date]])</f>
        <v>2016</v>
      </c>
      <c r="C6552" s="5">
        <f>MONTH(Table1[[#This Row],[Order Date]])</f>
        <v>12</v>
      </c>
      <c r="D6552" t="s">
        <v>1635</v>
      </c>
      <c r="E6552" t="s">
        <v>315</v>
      </c>
      <c r="F6552" t="s">
        <v>34</v>
      </c>
      <c r="G6552" t="s">
        <v>47</v>
      </c>
      <c r="H6552" t="s">
        <v>2121</v>
      </c>
      <c r="I6552">
        <v>18.84</v>
      </c>
      <c r="J6552">
        <v>3</v>
      </c>
      <c r="K6552">
        <v>6.03</v>
      </c>
    </row>
    <row r="6553" spans="1:11" ht="16.5" x14ac:dyDescent="0.3">
      <c r="A6553" s="1">
        <v>42722</v>
      </c>
      <c r="B6553" s="5">
        <f>YEAR(Table1[[#This Row],[Order Date]])</f>
        <v>2016</v>
      </c>
      <c r="C6553" s="5">
        <f>MONTH(Table1[[#This Row],[Order Date]])</f>
        <v>12</v>
      </c>
      <c r="D6553" t="s">
        <v>1343</v>
      </c>
      <c r="E6553" t="s">
        <v>27</v>
      </c>
      <c r="F6553" t="s">
        <v>11</v>
      </c>
      <c r="G6553" t="s">
        <v>12</v>
      </c>
      <c r="H6553" t="s">
        <v>134</v>
      </c>
      <c r="I6553">
        <v>38.880000000000003</v>
      </c>
      <c r="J6553">
        <v>6</v>
      </c>
      <c r="K6553">
        <v>18.66</v>
      </c>
    </row>
    <row r="6554" spans="1:11" ht="16.5" x14ac:dyDescent="0.3">
      <c r="A6554" s="1">
        <v>42722</v>
      </c>
      <c r="B6554" s="5">
        <f>YEAR(Table1[[#This Row],[Order Date]])</f>
        <v>2016</v>
      </c>
      <c r="C6554" s="5">
        <f>MONTH(Table1[[#This Row],[Order Date]])</f>
        <v>12</v>
      </c>
      <c r="D6554" t="s">
        <v>1343</v>
      </c>
      <c r="E6554" t="s">
        <v>27</v>
      </c>
      <c r="F6554" t="s">
        <v>34</v>
      </c>
      <c r="G6554" t="s">
        <v>47</v>
      </c>
      <c r="H6554" t="s">
        <v>2647</v>
      </c>
      <c r="I6554">
        <v>183.84</v>
      </c>
      <c r="J6554">
        <v>8</v>
      </c>
      <c r="K6554">
        <v>62.51</v>
      </c>
    </row>
    <row r="6555" spans="1:11" ht="16.5" x14ac:dyDescent="0.3">
      <c r="A6555" s="1">
        <v>42722</v>
      </c>
      <c r="B6555" s="5">
        <f>YEAR(Table1[[#This Row],[Order Date]])</f>
        <v>2016</v>
      </c>
      <c r="C6555" s="5">
        <f>MONTH(Table1[[#This Row],[Order Date]])</f>
        <v>12</v>
      </c>
      <c r="D6555" t="s">
        <v>1343</v>
      </c>
      <c r="E6555" t="s">
        <v>27</v>
      </c>
      <c r="F6555" t="s">
        <v>11</v>
      </c>
      <c r="G6555" t="s">
        <v>200</v>
      </c>
      <c r="H6555" t="s">
        <v>2497</v>
      </c>
      <c r="I6555">
        <v>579.29999999999995</v>
      </c>
      <c r="J6555">
        <v>5</v>
      </c>
      <c r="K6555">
        <v>28.97</v>
      </c>
    </row>
    <row r="6556" spans="1:11" ht="16.5" x14ac:dyDescent="0.3">
      <c r="A6556" s="1">
        <v>42722</v>
      </c>
      <c r="B6556" s="5">
        <f>YEAR(Table1[[#This Row],[Order Date]])</f>
        <v>2016</v>
      </c>
      <c r="C6556" s="5">
        <f>MONTH(Table1[[#This Row],[Order Date]])</f>
        <v>12</v>
      </c>
      <c r="D6556" t="s">
        <v>1547</v>
      </c>
      <c r="E6556" t="s">
        <v>149</v>
      </c>
      <c r="F6556" t="s">
        <v>11</v>
      </c>
      <c r="G6556" t="s">
        <v>18</v>
      </c>
      <c r="H6556" t="s">
        <v>1572</v>
      </c>
      <c r="I6556">
        <v>900.08</v>
      </c>
      <c r="J6556">
        <v>4</v>
      </c>
      <c r="K6556">
        <v>117.01</v>
      </c>
    </row>
    <row r="6557" spans="1:11" ht="16.5" x14ac:dyDescent="0.3">
      <c r="A6557" s="1">
        <v>42722</v>
      </c>
      <c r="B6557" s="5">
        <f>YEAR(Table1[[#This Row],[Order Date]])</f>
        <v>2016</v>
      </c>
      <c r="C6557" s="5">
        <f>MONTH(Table1[[#This Row],[Order Date]])</f>
        <v>12</v>
      </c>
      <c r="D6557" t="s">
        <v>875</v>
      </c>
      <c r="E6557" t="s">
        <v>177</v>
      </c>
      <c r="F6557" t="s">
        <v>11</v>
      </c>
      <c r="G6557" t="s">
        <v>20</v>
      </c>
      <c r="H6557" t="s">
        <v>1142</v>
      </c>
      <c r="I6557">
        <v>1793.98</v>
      </c>
      <c r="J6557">
        <v>2</v>
      </c>
      <c r="K6557">
        <v>843.17</v>
      </c>
    </row>
    <row r="6558" spans="1:11" ht="16.5" x14ac:dyDescent="0.3">
      <c r="A6558" s="1">
        <v>42722</v>
      </c>
      <c r="B6558" s="5">
        <f>YEAR(Table1[[#This Row],[Order Date]])</f>
        <v>2016</v>
      </c>
      <c r="C6558" s="5">
        <f>MONTH(Table1[[#This Row],[Order Date]])</f>
        <v>12</v>
      </c>
      <c r="D6558" t="s">
        <v>1951</v>
      </c>
      <c r="E6558" t="s">
        <v>27</v>
      </c>
      <c r="F6558" t="s">
        <v>39</v>
      </c>
      <c r="G6558" t="s">
        <v>52</v>
      </c>
      <c r="H6558" t="s">
        <v>652</v>
      </c>
      <c r="I6558">
        <v>72.64</v>
      </c>
      <c r="J6558">
        <v>2</v>
      </c>
      <c r="K6558">
        <v>21.79</v>
      </c>
    </row>
    <row r="6559" spans="1:11" ht="16.5" x14ac:dyDescent="0.3">
      <c r="A6559" s="1">
        <v>42722</v>
      </c>
      <c r="B6559" s="5">
        <f>YEAR(Table1[[#This Row],[Order Date]])</f>
        <v>2016</v>
      </c>
      <c r="C6559" s="5">
        <f>MONTH(Table1[[#This Row],[Order Date]])</f>
        <v>12</v>
      </c>
      <c r="D6559" t="s">
        <v>1951</v>
      </c>
      <c r="E6559" t="s">
        <v>27</v>
      </c>
      <c r="F6559" t="s">
        <v>39</v>
      </c>
      <c r="G6559" t="s">
        <v>52</v>
      </c>
      <c r="H6559" t="s">
        <v>1628</v>
      </c>
      <c r="I6559">
        <v>772.47</v>
      </c>
      <c r="J6559">
        <v>3</v>
      </c>
      <c r="K6559">
        <v>146.77000000000001</v>
      </c>
    </row>
    <row r="6560" spans="1:11" ht="16.5" x14ac:dyDescent="0.3">
      <c r="A6560" s="1">
        <v>42722</v>
      </c>
      <c r="B6560" s="5">
        <f>YEAR(Table1[[#This Row],[Order Date]])</f>
        <v>2016</v>
      </c>
      <c r="C6560" s="5">
        <f>MONTH(Table1[[#This Row],[Order Date]])</f>
        <v>12</v>
      </c>
      <c r="D6560" t="s">
        <v>1951</v>
      </c>
      <c r="E6560" t="s">
        <v>27</v>
      </c>
      <c r="F6560" t="s">
        <v>34</v>
      </c>
      <c r="G6560" t="s">
        <v>47</v>
      </c>
      <c r="H6560" t="s">
        <v>2471</v>
      </c>
      <c r="I6560">
        <v>39.92</v>
      </c>
      <c r="J6560">
        <v>4</v>
      </c>
      <c r="K6560">
        <v>11.18</v>
      </c>
    </row>
    <row r="6561" spans="1:11" ht="16.5" x14ac:dyDescent="0.3">
      <c r="A6561" s="1">
        <v>42722</v>
      </c>
      <c r="B6561" s="5">
        <f>YEAR(Table1[[#This Row],[Order Date]])</f>
        <v>2016</v>
      </c>
      <c r="C6561" s="5">
        <f>MONTH(Table1[[#This Row],[Order Date]])</f>
        <v>12</v>
      </c>
      <c r="D6561" t="s">
        <v>963</v>
      </c>
      <c r="E6561" t="s">
        <v>91</v>
      </c>
      <c r="F6561" t="s">
        <v>11</v>
      </c>
      <c r="G6561" t="s">
        <v>20</v>
      </c>
      <c r="H6561" t="s">
        <v>911</v>
      </c>
      <c r="I6561">
        <v>45.24</v>
      </c>
      <c r="J6561">
        <v>4</v>
      </c>
      <c r="K6561">
        <v>-30.16</v>
      </c>
    </row>
    <row r="6562" spans="1:11" ht="16.5" x14ac:dyDescent="0.3">
      <c r="A6562" s="1">
        <v>42722</v>
      </c>
      <c r="B6562" s="5">
        <f>YEAR(Table1[[#This Row],[Order Date]])</f>
        <v>2016</v>
      </c>
      <c r="C6562" s="5">
        <f>MONTH(Table1[[#This Row],[Order Date]])</f>
        <v>12</v>
      </c>
      <c r="D6562" t="s">
        <v>963</v>
      </c>
      <c r="E6562" t="s">
        <v>91</v>
      </c>
      <c r="F6562" t="s">
        <v>11</v>
      </c>
      <c r="G6562" t="s">
        <v>24</v>
      </c>
      <c r="H6562" t="s">
        <v>51</v>
      </c>
      <c r="I6562">
        <v>18.690000000000001</v>
      </c>
      <c r="J6562">
        <v>4</v>
      </c>
      <c r="K6562">
        <v>2.34</v>
      </c>
    </row>
    <row r="6563" spans="1:11" ht="16.5" x14ac:dyDescent="0.3">
      <c r="A6563" s="1">
        <v>42722</v>
      </c>
      <c r="B6563" s="5">
        <f>YEAR(Table1[[#This Row],[Order Date]])</f>
        <v>2016</v>
      </c>
      <c r="C6563" s="5">
        <f>MONTH(Table1[[#This Row],[Order Date]])</f>
        <v>12</v>
      </c>
      <c r="D6563" t="s">
        <v>963</v>
      </c>
      <c r="E6563" t="s">
        <v>91</v>
      </c>
      <c r="F6563" t="s">
        <v>11</v>
      </c>
      <c r="G6563" t="s">
        <v>12</v>
      </c>
      <c r="H6563" t="s">
        <v>232</v>
      </c>
      <c r="I6563">
        <v>11.65</v>
      </c>
      <c r="J6563">
        <v>2</v>
      </c>
      <c r="K6563">
        <v>3.79</v>
      </c>
    </row>
    <row r="6564" spans="1:11" ht="16.5" x14ac:dyDescent="0.3">
      <c r="A6564" s="1">
        <v>42722</v>
      </c>
      <c r="B6564" s="5">
        <f>YEAR(Table1[[#This Row],[Order Date]])</f>
        <v>2016</v>
      </c>
      <c r="C6564" s="5">
        <f>MONTH(Table1[[#This Row],[Order Date]])</f>
        <v>12</v>
      </c>
      <c r="D6564" t="s">
        <v>963</v>
      </c>
      <c r="E6564" t="s">
        <v>91</v>
      </c>
      <c r="F6564" t="s">
        <v>39</v>
      </c>
      <c r="G6564" t="s">
        <v>52</v>
      </c>
      <c r="H6564" t="s">
        <v>2515</v>
      </c>
      <c r="I6564">
        <v>112.78</v>
      </c>
      <c r="J6564">
        <v>3</v>
      </c>
      <c r="K6564">
        <v>-8.4600000000000009</v>
      </c>
    </row>
    <row r="6565" spans="1:11" ht="16.5" x14ac:dyDescent="0.3">
      <c r="A6565" s="1">
        <v>42722</v>
      </c>
      <c r="B6565" s="5">
        <f>YEAR(Table1[[#This Row],[Order Date]])</f>
        <v>2016</v>
      </c>
      <c r="C6565" s="5">
        <f>MONTH(Table1[[#This Row],[Order Date]])</f>
        <v>12</v>
      </c>
      <c r="D6565" t="s">
        <v>963</v>
      </c>
      <c r="E6565" t="s">
        <v>91</v>
      </c>
      <c r="F6565" t="s">
        <v>34</v>
      </c>
      <c r="G6565" t="s">
        <v>145</v>
      </c>
      <c r="H6565" t="s">
        <v>2018</v>
      </c>
      <c r="I6565">
        <v>377.45</v>
      </c>
      <c r="J6565">
        <v>5</v>
      </c>
      <c r="K6565">
        <v>-264.22000000000003</v>
      </c>
    </row>
    <row r="6566" spans="1:11" ht="16.5" x14ac:dyDescent="0.3">
      <c r="A6566" s="1">
        <v>42722</v>
      </c>
      <c r="B6566" s="5">
        <f>YEAR(Table1[[#This Row],[Order Date]])</f>
        <v>2016</v>
      </c>
      <c r="C6566" s="5">
        <f>MONTH(Table1[[#This Row],[Order Date]])</f>
        <v>12</v>
      </c>
      <c r="D6566" t="s">
        <v>963</v>
      </c>
      <c r="E6566" t="s">
        <v>91</v>
      </c>
      <c r="F6566" t="s">
        <v>11</v>
      </c>
      <c r="G6566" t="s">
        <v>16</v>
      </c>
      <c r="H6566" t="s">
        <v>1588</v>
      </c>
      <c r="I6566">
        <v>15.94</v>
      </c>
      <c r="J6566">
        <v>4</v>
      </c>
      <c r="K6566">
        <v>5.18</v>
      </c>
    </row>
    <row r="6567" spans="1:11" ht="16.5" x14ac:dyDescent="0.3">
      <c r="A6567" s="1">
        <v>42722</v>
      </c>
      <c r="B6567" s="5">
        <f>YEAR(Table1[[#This Row],[Order Date]])</f>
        <v>2016</v>
      </c>
      <c r="C6567" s="5">
        <f>MONTH(Table1[[#This Row],[Order Date]])</f>
        <v>12</v>
      </c>
      <c r="D6567" t="s">
        <v>963</v>
      </c>
      <c r="E6567" t="s">
        <v>91</v>
      </c>
      <c r="F6567" t="s">
        <v>39</v>
      </c>
      <c r="G6567" t="s">
        <v>40</v>
      </c>
      <c r="H6567" t="s">
        <v>136</v>
      </c>
      <c r="I6567">
        <v>28.68</v>
      </c>
      <c r="J6567">
        <v>3</v>
      </c>
      <c r="K6567">
        <v>-7.17</v>
      </c>
    </row>
    <row r="6568" spans="1:11" ht="16.5" x14ac:dyDescent="0.3">
      <c r="A6568" s="1">
        <v>42722</v>
      </c>
      <c r="B6568" s="5">
        <f>YEAR(Table1[[#This Row],[Order Date]])</f>
        <v>2016</v>
      </c>
      <c r="C6568" s="5">
        <f>MONTH(Table1[[#This Row],[Order Date]])</f>
        <v>12</v>
      </c>
      <c r="D6568" t="s">
        <v>2176</v>
      </c>
      <c r="E6568" t="s">
        <v>996</v>
      </c>
      <c r="F6568" t="s">
        <v>34</v>
      </c>
      <c r="G6568" t="s">
        <v>35</v>
      </c>
      <c r="H6568" t="s">
        <v>994</v>
      </c>
      <c r="I6568">
        <v>563.94000000000005</v>
      </c>
      <c r="J6568">
        <v>3</v>
      </c>
      <c r="K6568">
        <v>112.79</v>
      </c>
    </row>
    <row r="6569" spans="1:11" ht="16.5" x14ac:dyDescent="0.3">
      <c r="A6569" s="1">
        <v>42722</v>
      </c>
      <c r="B6569" s="5">
        <f>YEAR(Table1[[#This Row],[Order Date]])</f>
        <v>2016</v>
      </c>
      <c r="C6569" s="5">
        <f>MONTH(Table1[[#This Row],[Order Date]])</f>
        <v>12</v>
      </c>
      <c r="D6569" t="s">
        <v>478</v>
      </c>
      <c r="E6569" t="s">
        <v>27</v>
      </c>
      <c r="F6569" t="s">
        <v>39</v>
      </c>
      <c r="G6569" t="s">
        <v>40</v>
      </c>
      <c r="H6569" t="s">
        <v>735</v>
      </c>
      <c r="I6569">
        <v>66.98</v>
      </c>
      <c r="J6569">
        <v>7</v>
      </c>
      <c r="K6569">
        <v>6.7</v>
      </c>
    </row>
    <row r="6570" spans="1:11" ht="16.5" x14ac:dyDescent="0.3">
      <c r="A6570" s="1">
        <v>42723</v>
      </c>
      <c r="B6570" s="5">
        <f>YEAR(Table1[[#This Row],[Order Date]])</f>
        <v>2016</v>
      </c>
      <c r="C6570" s="5">
        <f>MONTH(Table1[[#This Row],[Order Date]])</f>
        <v>12</v>
      </c>
      <c r="D6570" t="s">
        <v>1417</v>
      </c>
      <c r="E6570" t="s">
        <v>95</v>
      </c>
      <c r="F6570" t="s">
        <v>34</v>
      </c>
      <c r="G6570" t="s">
        <v>145</v>
      </c>
      <c r="H6570" t="s">
        <v>499</v>
      </c>
      <c r="I6570">
        <v>455.97</v>
      </c>
      <c r="J6570">
        <v>6</v>
      </c>
      <c r="K6570">
        <v>-218.87</v>
      </c>
    </row>
    <row r="6571" spans="1:11" ht="16.5" x14ac:dyDescent="0.3">
      <c r="A6571" s="1">
        <v>42723</v>
      </c>
      <c r="B6571" s="5">
        <f>YEAR(Table1[[#This Row],[Order Date]])</f>
        <v>2016</v>
      </c>
      <c r="C6571" s="5">
        <f>MONTH(Table1[[#This Row],[Order Date]])</f>
        <v>12</v>
      </c>
      <c r="D6571" t="s">
        <v>1417</v>
      </c>
      <c r="E6571" t="s">
        <v>95</v>
      </c>
      <c r="F6571" t="s">
        <v>11</v>
      </c>
      <c r="G6571" t="s">
        <v>20</v>
      </c>
      <c r="H6571" t="s">
        <v>886</v>
      </c>
      <c r="I6571">
        <v>10.44</v>
      </c>
      <c r="J6571">
        <v>6</v>
      </c>
      <c r="K6571">
        <v>-7.66</v>
      </c>
    </row>
    <row r="6572" spans="1:11" ht="16.5" x14ac:dyDescent="0.3">
      <c r="A6572" s="1">
        <v>42723</v>
      </c>
      <c r="B6572" s="5">
        <f>YEAR(Table1[[#This Row],[Order Date]])</f>
        <v>2016</v>
      </c>
      <c r="C6572" s="5">
        <f>MONTH(Table1[[#This Row],[Order Date]])</f>
        <v>12</v>
      </c>
      <c r="D6572" t="s">
        <v>1417</v>
      </c>
      <c r="E6572" t="s">
        <v>95</v>
      </c>
      <c r="F6572" t="s">
        <v>11</v>
      </c>
      <c r="G6572" t="s">
        <v>20</v>
      </c>
      <c r="H6572" t="s">
        <v>966</v>
      </c>
      <c r="I6572">
        <v>5.21</v>
      </c>
      <c r="J6572">
        <v>2</v>
      </c>
      <c r="K6572">
        <v>-4.17</v>
      </c>
    </row>
    <row r="6573" spans="1:11" ht="16.5" x14ac:dyDescent="0.3">
      <c r="A6573" s="1">
        <v>42723</v>
      </c>
      <c r="B6573" s="5">
        <f>YEAR(Table1[[#This Row],[Order Date]])</f>
        <v>2016</v>
      </c>
      <c r="C6573" s="5">
        <f>MONTH(Table1[[#This Row],[Order Date]])</f>
        <v>12</v>
      </c>
      <c r="D6573" t="s">
        <v>170</v>
      </c>
      <c r="E6573" t="s">
        <v>149</v>
      </c>
      <c r="F6573" t="s">
        <v>11</v>
      </c>
      <c r="G6573" t="s">
        <v>20</v>
      </c>
      <c r="H6573" t="s">
        <v>1218</v>
      </c>
      <c r="I6573">
        <v>34.25</v>
      </c>
      <c r="J6573">
        <v>3</v>
      </c>
      <c r="K6573">
        <v>11.56</v>
      </c>
    </row>
    <row r="6574" spans="1:11" ht="16.5" x14ac:dyDescent="0.3">
      <c r="A6574" s="1">
        <v>42723</v>
      </c>
      <c r="B6574" s="5">
        <f>YEAR(Table1[[#This Row],[Order Date]])</f>
        <v>2016</v>
      </c>
      <c r="C6574" s="5">
        <f>MONTH(Table1[[#This Row],[Order Date]])</f>
        <v>12</v>
      </c>
      <c r="D6574" t="s">
        <v>170</v>
      </c>
      <c r="E6574" t="s">
        <v>149</v>
      </c>
      <c r="F6574" t="s">
        <v>11</v>
      </c>
      <c r="G6574" t="s">
        <v>24</v>
      </c>
      <c r="H6574" t="s">
        <v>2390</v>
      </c>
      <c r="I6574">
        <v>3.52</v>
      </c>
      <c r="J6574">
        <v>2</v>
      </c>
      <c r="K6574">
        <v>1.02</v>
      </c>
    </row>
    <row r="6575" spans="1:11" ht="16.5" x14ac:dyDescent="0.3">
      <c r="A6575" s="1">
        <v>42723</v>
      </c>
      <c r="B6575" s="5">
        <f>YEAR(Table1[[#This Row],[Order Date]])</f>
        <v>2016</v>
      </c>
      <c r="C6575" s="5">
        <f>MONTH(Table1[[#This Row],[Order Date]])</f>
        <v>12</v>
      </c>
      <c r="D6575" t="s">
        <v>1457</v>
      </c>
      <c r="E6575" t="s">
        <v>15</v>
      </c>
      <c r="F6575" t="s">
        <v>11</v>
      </c>
      <c r="G6575" t="s">
        <v>20</v>
      </c>
      <c r="H6575" t="s">
        <v>205</v>
      </c>
      <c r="I6575">
        <v>1.8</v>
      </c>
      <c r="J6575">
        <v>5</v>
      </c>
      <c r="K6575">
        <v>-2.88</v>
      </c>
    </row>
    <row r="6576" spans="1:11" ht="16.5" x14ac:dyDescent="0.3">
      <c r="A6576" s="1">
        <v>42723</v>
      </c>
      <c r="B6576" s="5">
        <f>YEAR(Table1[[#This Row],[Order Date]])</f>
        <v>2016</v>
      </c>
      <c r="C6576" s="5">
        <f>MONTH(Table1[[#This Row],[Order Date]])</f>
        <v>12</v>
      </c>
      <c r="D6576" t="s">
        <v>256</v>
      </c>
      <c r="E6576" t="s">
        <v>23</v>
      </c>
      <c r="F6576" t="s">
        <v>34</v>
      </c>
      <c r="G6576" t="s">
        <v>47</v>
      </c>
      <c r="H6576" t="s">
        <v>1850</v>
      </c>
      <c r="I6576">
        <v>303.92</v>
      </c>
      <c r="J6576">
        <v>5</v>
      </c>
      <c r="K6576">
        <v>-30.39</v>
      </c>
    </row>
    <row r="6577" spans="1:11" ht="16.5" x14ac:dyDescent="0.3">
      <c r="A6577" s="1">
        <v>42724</v>
      </c>
      <c r="B6577" s="5">
        <f>YEAR(Table1[[#This Row],[Order Date]])</f>
        <v>2016</v>
      </c>
      <c r="C6577" s="5">
        <f>MONTH(Table1[[#This Row],[Order Date]])</f>
        <v>12</v>
      </c>
      <c r="D6577" t="s">
        <v>2388</v>
      </c>
      <c r="E6577" t="s">
        <v>329</v>
      </c>
      <c r="F6577" t="s">
        <v>39</v>
      </c>
      <c r="G6577" t="s">
        <v>52</v>
      </c>
      <c r="H6577" t="s">
        <v>388</v>
      </c>
      <c r="I6577">
        <v>66.3</v>
      </c>
      <c r="J6577">
        <v>3</v>
      </c>
      <c r="K6577">
        <v>8.6199999999999992</v>
      </c>
    </row>
    <row r="6578" spans="1:11" ht="16.5" x14ac:dyDescent="0.3">
      <c r="A6578" s="1">
        <v>42724</v>
      </c>
      <c r="B6578" s="5">
        <f>YEAR(Table1[[#This Row],[Order Date]])</f>
        <v>2016</v>
      </c>
      <c r="C6578" s="5">
        <f>MONTH(Table1[[#This Row],[Order Date]])</f>
        <v>12</v>
      </c>
      <c r="D6578" t="s">
        <v>1003</v>
      </c>
      <c r="E6578" t="s">
        <v>329</v>
      </c>
      <c r="F6578" t="s">
        <v>34</v>
      </c>
      <c r="G6578" t="s">
        <v>47</v>
      </c>
      <c r="H6578" t="s">
        <v>480</v>
      </c>
      <c r="I6578">
        <v>18.920000000000002</v>
      </c>
      <c r="J6578">
        <v>4</v>
      </c>
      <c r="K6578">
        <v>7.38</v>
      </c>
    </row>
    <row r="6579" spans="1:11" ht="16.5" x14ac:dyDescent="0.3">
      <c r="A6579" s="1">
        <v>42724</v>
      </c>
      <c r="B6579" s="5">
        <f>YEAR(Table1[[#This Row],[Order Date]])</f>
        <v>2016</v>
      </c>
      <c r="C6579" s="5">
        <f>MONTH(Table1[[#This Row],[Order Date]])</f>
        <v>12</v>
      </c>
      <c r="D6579" t="s">
        <v>1003</v>
      </c>
      <c r="E6579" t="s">
        <v>329</v>
      </c>
      <c r="F6579" t="s">
        <v>11</v>
      </c>
      <c r="G6579" t="s">
        <v>20</v>
      </c>
      <c r="H6579" t="s">
        <v>800</v>
      </c>
      <c r="I6579">
        <v>15.42</v>
      </c>
      <c r="J6579">
        <v>2</v>
      </c>
      <c r="K6579">
        <v>6.94</v>
      </c>
    </row>
    <row r="6580" spans="1:11" ht="16.5" x14ac:dyDescent="0.3">
      <c r="A6580" s="1">
        <v>42724</v>
      </c>
      <c r="B6580" s="5">
        <f>YEAR(Table1[[#This Row],[Order Date]])</f>
        <v>2016</v>
      </c>
      <c r="C6580" s="5">
        <f>MONTH(Table1[[#This Row],[Order Date]])</f>
        <v>12</v>
      </c>
      <c r="D6580" t="s">
        <v>1738</v>
      </c>
      <c r="E6580" t="s">
        <v>996</v>
      </c>
      <c r="F6580" t="s">
        <v>11</v>
      </c>
      <c r="G6580" t="s">
        <v>12</v>
      </c>
      <c r="H6580" t="s">
        <v>2648</v>
      </c>
      <c r="I6580">
        <v>33.9</v>
      </c>
      <c r="J6580">
        <v>5</v>
      </c>
      <c r="K6580">
        <v>15.59</v>
      </c>
    </row>
    <row r="6581" spans="1:11" ht="16.5" x14ac:dyDescent="0.3">
      <c r="A6581" s="1">
        <v>42726</v>
      </c>
      <c r="B6581" s="5">
        <f>YEAR(Table1[[#This Row],[Order Date]])</f>
        <v>2016</v>
      </c>
      <c r="C6581" s="5">
        <f>MONTH(Table1[[#This Row],[Order Date]])</f>
        <v>12</v>
      </c>
      <c r="D6581" t="s">
        <v>218</v>
      </c>
      <c r="E6581" t="s">
        <v>91</v>
      </c>
      <c r="F6581" t="s">
        <v>11</v>
      </c>
      <c r="G6581" t="s">
        <v>20</v>
      </c>
      <c r="H6581" t="s">
        <v>969</v>
      </c>
      <c r="I6581">
        <v>31.32</v>
      </c>
      <c r="J6581">
        <v>10</v>
      </c>
      <c r="K6581">
        <v>-25.06</v>
      </c>
    </row>
    <row r="6582" spans="1:11" ht="16.5" x14ac:dyDescent="0.3">
      <c r="A6582" s="1">
        <v>42726</v>
      </c>
      <c r="B6582" s="5">
        <f>YEAR(Table1[[#This Row],[Order Date]])</f>
        <v>2016</v>
      </c>
      <c r="C6582" s="5">
        <f>MONTH(Table1[[#This Row],[Order Date]])</f>
        <v>12</v>
      </c>
      <c r="D6582" t="s">
        <v>218</v>
      </c>
      <c r="E6582" t="s">
        <v>91</v>
      </c>
      <c r="F6582" t="s">
        <v>34</v>
      </c>
      <c r="G6582" t="s">
        <v>47</v>
      </c>
      <c r="H6582" t="s">
        <v>761</v>
      </c>
      <c r="I6582">
        <v>11.84</v>
      </c>
      <c r="J6582">
        <v>4</v>
      </c>
      <c r="K6582">
        <v>3.11</v>
      </c>
    </row>
    <row r="6583" spans="1:11" ht="16.5" x14ac:dyDescent="0.3">
      <c r="A6583" s="1">
        <v>42726</v>
      </c>
      <c r="B6583" s="5">
        <f>YEAR(Table1[[#This Row],[Order Date]])</f>
        <v>2016</v>
      </c>
      <c r="C6583" s="5">
        <f>MONTH(Table1[[#This Row],[Order Date]])</f>
        <v>12</v>
      </c>
      <c r="D6583" t="s">
        <v>218</v>
      </c>
      <c r="E6583" t="s">
        <v>91</v>
      </c>
      <c r="F6583" t="s">
        <v>34</v>
      </c>
      <c r="G6583" t="s">
        <v>47</v>
      </c>
      <c r="H6583" t="s">
        <v>775</v>
      </c>
      <c r="I6583">
        <v>22.78</v>
      </c>
      <c r="J6583">
        <v>1</v>
      </c>
      <c r="K6583">
        <v>4.84</v>
      </c>
    </row>
    <row r="6584" spans="1:11" ht="16.5" x14ac:dyDescent="0.3">
      <c r="A6584" s="1">
        <v>42726</v>
      </c>
      <c r="B6584" s="5">
        <f>YEAR(Table1[[#This Row],[Order Date]])</f>
        <v>2016</v>
      </c>
      <c r="C6584" s="5">
        <f>MONTH(Table1[[#This Row],[Order Date]])</f>
        <v>12</v>
      </c>
      <c r="D6584" t="s">
        <v>567</v>
      </c>
      <c r="E6584" t="s">
        <v>149</v>
      </c>
      <c r="F6584" t="s">
        <v>11</v>
      </c>
      <c r="G6584" t="s">
        <v>20</v>
      </c>
      <c r="H6584" t="s">
        <v>744</v>
      </c>
      <c r="I6584">
        <v>25.58</v>
      </c>
      <c r="J6584">
        <v>2</v>
      </c>
      <c r="K6584">
        <v>8.9499999999999993</v>
      </c>
    </row>
    <row r="6585" spans="1:11" ht="16.5" x14ac:dyDescent="0.3">
      <c r="A6585" s="1">
        <v>42726</v>
      </c>
      <c r="B6585" s="5">
        <f>YEAR(Table1[[#This Row],[Order Date]])</f>
        <v>2016</v>
      </c>
      <c r="C6585" s="5">
        <f>MONTH(Table1[[#This Row],[Order Date]])</f>
        <v>12</v>
      </c>
      <c r="D6585" t="s">
        <v>1097</v>
      </c>
      <c r="E6585" t="s">
        <v>164</v>
      </c>
      <c r="F6585" t="s">
        <v>11</v>
      </c>
      <c r="G6585" t="s">
        <v>20</v>
      </c>
      <c r="H6585" t="s">
        <v>2119</v>
      </c>
      <c r="I6585">
        <v>55.36</v>
      </c>
      <c r="J6585">
        <v>4</v>
      </c>
      <c r="K6585">
        <v>19.38</v>
      </c>
    </row>
    <row r="6586" spans="1:11" ht="16.5" x14ac:dyDescent="0.3">
      <c r="A6586" s="1">
        <v>42726</v>
      </c>
      <c r="B6586" s="5">
        <f>YEAR(Table1[[#This Row],[Order Date]])</f>
        <v>2016</v>
      </c>
      <c r="C6586" s="5">
        <f>MONTH(Table1[[#This Row],[Order Date]])</f>
        <v>12</v>
      </c>
      <c r="D6586" t="s">
        <v>1097</v>
      </c>
      <c r="E6586" t="s">
        <v>164</v>
      </c>
      <c r="F6586" t="s">
        <v>39</v>
      </c>
      <c r="G6586" t="s">
        <v>302</v>
      </c>
      <c r="H6586" t="s">
        <v>2629</v>
      </c>
      <c r="I6586">
        <v>11.56</v>
      </c>
      <c r="J6586">
        <v>1</v>
      </c>
      <c r="K6586">
        <v>3.76</v>
      </c>
    </row>
    <row r="6587" spans="1:11" ht="16.5" x14ac:dyDescent="0.3">
      <c r="A6587" s="1">
        <v>42726</v>
      </c>
      <c r="B6587" s="5">
        <f>YEAR(Table1[[#This Row],[Order Date]])</f>
        <v>2016</v>
      </c>
      <c r="C6587" s="5">
        <f>MONTH(Table1[[#This Row],[Order Date]])</f>
        <v>12</v>
      </c>
      <c r="D6587" t="s">
        <v>1339</v>
      </c>
      <c r="E6587" t="s">
        <v>27</v>
      </c>
      <c r="F6587" t="s">
        <v>34</v>
      </c>
      <c r="G6587" t="s">
        <v>47</v>
      </c>
      <c r="H6587" t="s">
        <v>1396</v>
      </c>
      <c r="I6587">
        <v>842.72</v>
      </c>
      <c r="J6587">
        <v>8</v>
      </c>
      <c r="K6587">
        <v>202.25</v>
      </c>
    </row>
    <row r="6588" spans="1:11" ht="16.5" x14ac:dyDescent="0.3">
      <c r="A6588" s="1">
        <v>42726</v>
      </c>
      <c r="B6588" s="5">
        <f>YEAR(Table1[[#This Row],[Order Date]])</f>
        <v>2016</v>
      </c>
      <c r="C6588" s="5">
        <f>MONTH(Table1[[#This Row],[Order Date]])</f>
        <v>12</v>
      </c>
      <c r="D6588" t="s">
        <v>1339</v>
      </c>
      <c r="E6588" t="s">
        <v>27</v>
      </c>
      <c r="F6588" t="s">
        <v>34</v>
      </c>
      <c r="G6588" t="s">
        <v>47</v>
      </c>
      <c r="H6588" t="s">
        <v>2623</v>
      </c>
      <c r="I6588">
        <v>41.96</v>
      </c>
      <c r="J6588">
        <v>2</v>
      </c>
      <c r="K6588">
        <v>10.91</v>
      </c>
    </row>
    <row r="6589" spans="1:11" ht="16.5" x14ac:dyDescent="0.3">
      <c r="A6589" s="1">
        <v>42727</v>
      </c>
      <c r="B6589" s="5">
        <f>YEAR(Table1[[#This Row],[Order Date]])</f>
        <v>2016</v>
      </c>
      <c r="C6589" s="5">
        <f>MONTH(Table1[[#This Row],[Order Date]])</f>
        <v>12</v>
      </c>
      <c r="D6589" t="s">
        <v>1263</v>
      </c>
      <c r="E6589" t="s">
        <v>55</v>
      </c>
      <c r="F6589" t="s">
        <v>34</v>
      </c>
      <c r="G6589" t="s">
        <v>47</v>
      </c>
      <c r="H6589" t="s">
        <v>2599</v>
      </c>
      <c r="I6589">
        <v>572.76</v>
      </c>
      <c r="J6589">
        <v>6</v>
      </c>
      <c r="K6589">
        <v>166.1</v>
      </c>
    </row>
    <row r="6590" spans="1:11" ht="16.5" x14ac:dyDescent="0.3">
      <c r="A6590" s="1">
        <v>42727</v>
      </c>
      <c r="B6590" s="5">
        <f>YEAR(Table1[[#This Row],[Order Date]])</f>
        <v>2016</v>
      </c>
      <c r="C6590" s="5">
        <f>MONTH(Table1[[#This Row],[Order Date]])</f>
        <v>12</v>
      </c>
      <c r="D6590" t="s">
        <v>1263</v>
      </c>
      <c r="E6590" t="s">
        <v>55</v>
      </c>
      <c r="F6590" t="s">
        <v>34</v>
      </c>
      <c r="G6590" t="s">
        <v>47</v>
      </c>
      <c r="H6590" t="s">
        <v>2599</v>
      </c>
      <c r="I6590">
        <v>286.38</v>
      </c>
      <c r="J6590">
        <v>3</v>
      </c>
      <c r="K6590">
        <v>83.05</v>
      </c>
    </row>
    <row r="6591" spans="1:11" ht="16.5" x14ac:dyDescent="0.3">
      <c r="A6591" s="1">
        <v>42727</v>
      </c>
      <c r="B6591" s="5">
        <f>YEAR(Table1[[#This Row],[Order Date]])</f>
        <v>2016</v>
      </c>
      <c r="C6591" s="5">
        <f>MONTH(Table1[[#This Row],[Order Date]])</f>
        <v>12</v>
      </c>
      <c r="D6591" t="s">
        <v>1974</v>
      </c>
      <c r="E6591" t="s">
        <v>15</v>
      </c>
      <c r="F6591" t="s">
        <v>34</v>
      </c>
      <c r="G6591" t="s">
        <v>74</v>
      </c>
      <c r="H6591" t="s">
        <v>2494</v>
      </c>
      <c r="I6591">
        <v>141.37</v>
      </c>
      <c r="J6591">
        <v>2</v>
      </c>
      <c r="K6591">
        <v>-14.14</v>
      </c>
    </row>
    <row r="6592" spans="1:11" ht="16.5" x14ac:dyDescent="0.3">
      <c r="A6592" s="1">
        <v>42727</v>
      </c>
      <c r="B6592" s="5">
        <f>YEAR(Table1[[#This Row],[Order Date]])</f>
        <v>2016</v>
      </c>
      <c r="C6592" s="5">
        <f>MONTH(Table1[[#This Row],[Order Date]])</f>
        <v>12</v>
      </c>
      <c r="D6592" t="s">
        <v>689</v>
      </c>
      <c r="E6592" t="s">
        <v>110</v>
      </c>
      <c r="F6592" t="s">
        <v>11</v>
      </c>
      <c r="G6592" t="s">
        <v>43</v>
      </c>
      <c r="H6592" t="s">
        <v>1045</v>
      </c>
      <c r="I6592">
        <v>24.85</v>
      </c>
      <c r="J6592">
        <v>7</v>
      </c>
      <c r="K6592">
        <v>11.68</v>
      </c>
    </row>
    <row r="6593" spans="1:11" ht="16.5" x14ac:dyDescent="0.3">
      <c r="A6593" s="1">
        <v>42727</v>
      </c>
      <c r="B6593" s="5">
        <f>YEAR(Table1[[#This Row],[Order Date]])</f>
        <v>2016</v>
      </c>
      <c r="C6593" s="5">
        <f>MONTH(Table1[[#This Row],[Order Date]])</f>
        <v>12</v>
      </c>
      <c r="D6593" t="s">
        <v>2230</v>
      </c>
      <c r="E6593" t="s">
        <v>78</v>
      </c>
      <c r="F6593" t="s">
        <v>11</v>
      </c>
      <c r="G6593" t="s">
        <v>20</v>
      </c>
      <c r="H6593" t="s">
        <v>1599</v>
      </c>
      <c r="I6593">
        <v>5.55</v>
      </c>
      <c r="J6593">
        <v>3</v>
      </c>
      <c r="K6593">
        <v>-4.07</v>
      </c>
    </row>
    <row r="6594" spans="1:11" ht="16.5" x14ac:dyDescent="0.3">
      <c r="A6594" s="1">
        <v>42727</v>
      </c>
      <c r="B6594" s="5">
        <f>YEAR(Table1[[#This Row],[Order Date]])</f>
        <v>2016</v>
      </c>
      <c r="C6594" s="5">
        <f>MONTH(Table1[[#This Row],[Order Date]])</f>
        <v>12</v>
      </c>
      <c r="D6594" t="s">
        <v>525</v>
      </c>
      <c r="E6594" t="s">
        <v>164</v>
      </c>
      <c r="F6594" t="s">
        <v>11</v>
      </c>
      <c r="G6594" t="s">
        <v>24</v>
      </c>
      <c r="H6594" t="s">
        <v>706</v>
      </c>
      <c r="I6594">
        <v>8.82</v>
      </c>
      <c r="J6594">
        <v>3</v>
      </c>
      <c r="K6594">
        <v>2.56</v>
      </c>
    </row>
    <row r="6595" spans="1:11" ht="16.5" x14ac:dyDescent="0.3">
      <c r="A6595" s="1">
        <v>42727</v>
      </c>
      <c r="B6595" s="5">
        <f>YEAR(Table1[[#This Row],[Order Date]])</f>
        <v>2016</v>
      </c>
      <c r="C6595" s="5">
        <f>MONTH(Table1[[#This Row],[Order Date]])</f>
        <v>12</v>
      </c>
      <c r="D6595" t="s">
        <v>525</v>
      </c>
      <c r="E6595" t="s">
        <v>164</v>
      </c>
      <c r="F6595" t="s">
        <v>11</v>
      </c>
      <c r="G6595" t="s">
        <v>12</v>
      </c>
      <c r="H6595" t="s">
        <v>1832</v>
      </c>
      <c r="I6595">
        <v>37.94</v>
      </c>
      <c r="J6595">
        <v>2</v>
      </c>
      <c r="K6595">
        <v>18.21</v>
      </c>
    </row>
    <row r="6596" spans="1:11" ht="16.5" x14ac:dyDescent="0.3">
      <c r="A6596" s="1">
        <v>42727</v>
      </c>
      <c r="B6596" s="5">
        <f>YEAR(Table1[[#This Row],[Order Date]])</f>
        <v>2016</v>
      </c>
      <c r="C6596" s="5">
        <f>MONTH(Table1[[#This Row],[Order Date]])</f>
        <v>12</v>
      </c>
      <c r="D6596" t="s">
        <v>525</v>
      </c>
      <c r="E6596" t="s">
        <v>164</v>
      </c>
      <c r="F6596" t="s">
        <v>11</v>
      </c>
      <c r="G6596" t="s">
        <v>24</v>
      </c>
      <c r="H6596" t="s">
        <v>411</v>
      </c>
      <c r="I6596">
        <v>4.2</v>
      </c>
      <c r="J6596">
        <v>2</v>
      </c>
      <c r="K6596">
        <v>1.18</v>
      </c>
    </row>
    <row r="6597" spans="1:11" ht="16.5" x14ac:dyDescent="0.3">
      <c r="A6597" s="1">
        <v>42727</v>
      </c>
      <c r="B6597" s="5">
        <f>YEAR(Table1[[#This Row],[Order Date]])</f>
        <v>2016</v>
      </c>
      <c r="C6597" s="5">
        <f>MONTH(Table1[[#This Row],[Order Date]])</f>
        <v>12</v>
      </c>
      <c r="D6597" t="s">
        <v>525</v>
      </c>
      <c r="E6597" t="s">
        <v>164</v>
      </c>
      <c r="F6597" t="s">
        <v>11</v>
      </c>
      <c r="G6597" t="s">
        <v>18</v>
      </c>
      <c r="H6597" t="s">
        <v>19</v>
      </c>
      <c r="I6597">
        <v>227.28</v>
      </c>
      <c r="J6597">
        <v>2</v>
      </c>
      <c r="K6597">
        <v>2.27</v>
      </c>
    </row>
    <row r="6598" spans="1:11" ht="16.5" x14ac:dyDescent="0.3">
      <c r="A6598" s="1">
        <v>42727</v>
      </c>
      <c r="B6598" s="5">
        <f>YEAR(Table1[[#This Row],[Order Date]])</f>
        <v>2016</v>
      </c>
      <c r="C6598" s="5">
        <f>MONTH(Table1[[#This Row],[Order Date]])</f>
        <v>12</v>
      </c>
      <c r="D6598" t="s">
        <v>525</v>
      </c>
      <c r="E6598" t="s">
        <v>164</v>
      </c>
      <c r="F6598" t="s">
        <v>11</v>
      </c>
      <c r="G6598" t="s">
        <v>12</v>
      </c>
      <c r="H6598" t="s">
        <v>2490</v>
      </c>
      <c r="I6598">
        <v>47.9</v>
      </c>
      <c r="J6598">
        <v>1</v>
      </c>
      <c r="K6598">
        <v>22.99</v>
      </c>
    </row>
    <row r="6599" spans="1:11" ht="16.5" x14ac:dyDescent="0.3">
      <c r="A6599" s="1">
        <v>42727</v>
      </c>
      <c r="B6599" s="5">
        <f>YEAR(Table1[[#This Row],[Order Date]])</f>
        <v>2016</v>
      </c>
      <c r="C6599" s="5">
        <f>MONTH(Table1[[#This Row],[Order Date]])</f>
        <v>12</v>
      </c>
      <c r="D6599" t="s">
        <v>525</v>
      </c>
      <c r="E6599" t="s">
        <v>164</v>
      </c>
      <c r="F6599" t="s">
        <v>11</v>
      </c>
      <c r="G6599" t="s">
        <v>63</v>
      </c>
      <c r="H6599" t="s">
        <v>64</v>
      </c>
      <c r="I6599">
        <v>61.96</v>
      </c>
      <c r="J6599">
        <v>2</v>
      </c>
      <c r="K6599">
        <v>30.36</v>
      </c>
    </row>
    <row r="6600" spans="1:11" ht="16.5" x14ac:dyDescent="0.3">
      <c r="A6600" s="1">
        <v>42727</v>
      </c>
      <c r="B6600" s="5">
        <f>YEAR(Table1[[#This Row],[Order Date]])</f>
        <v>2016</v>
      </c>
      <c r="C6600" s="5">
        <f>MONTH(Table1[[#This Row],[Order Date]])</f>
        <v>12</v>
      </c>
      <c r="D6600" t="s">
        <v>525</v>
      </c>
      <c r="E6600" t="s">
        <v>164</v>
      </c>
      <c r="F6600" t="s">
        <v>11</v>
      </c>
      <c r="G6600" t="s">
        <v>18</v>
      </c>
      <c r="H6600" t="s">
        <v>795</v>
      </c>
      <c r="I6600">
        <v>1117.92</v>
      </c>
      <c r="J6600">
        <v>4</v>
      </c>
      <c r="K6600">
        <v>55.9</v>
      </c>
    </row>
    <row r="6601" spans="1:11" ht="16.5" x14ac:dyDescent="0.3">
      <c r="A6601" s="1">
        <v>42727</v>
      </c>
      <c r="B6601" s="5">
        <f>YEAR(Table1[[#This Row],[Order Date]])</f>
        <v>2016</v>
      </c>
      <c r="C6601" s="5">
        <f>MONTH(Table1[[#This Row],[Order Date]])</f>
        <v>12</v>
      </c>
      <c r="D6601" t="s">
        <v>139</v>
      </c>
      <c r="E6601" t="s">
        <v>1529</v>
      </c>
      <c r="F6601" t="s">
        <v>39</v>
      </c>
      <c r="G6601" t="s">
        <v>603</v>
      </c>
      <c r="H6601" t="s">
        <v>1469</v>
      </c>
      <c r="I6601">
        <v>1999.96</v>
      </c>
      <c r="J6601">
        <v>4</v>
      </c>
      <c r="K6601">
        <v>899.98</v>
      </c>
    </row>
    <row r="6602" spans="1:11" ht="16.5" x14ac:dyDescent="0.3">
      <c r="A6602" s="1">
        <v>42727</v>
      </c>
      <c r="B6602" s="5">
        <f>YEAR(Table1[[#This Row],[Order Date]])</f>
        <v>2016</v>
      </c>
      <c r="C6602" s="5">
        <f>MONTH(Table1[[#This Row],[Order Date]])</f>
        <v>12</v>
      </c>
      <c r="D6602" t="s">
        <v>593</v>
      </c>
      <c r="E6602" t="s">
        <v>10</v>
      </c>
      <c r="F6602" t="s">
        <v>39</v>
      </c>
      <c r="G6602" t="s">
        <v>40</v>
      </c>
      <c r="H6602" t="s">
        <v>42</v>
      </c>
      <c r="I6602">
        <v>453.58</v>
      </c>
      <c r="J6602">
        <v>3</v>
      </c>
      <c r="K6602">
        <v>39.69</v>
      </c>
    </row>
    <row r="6603" spans="1:11" ht="16.5" x14ac:dyDescent="0.3">
      <c r="A6603" s="1">
        <v>42727</v>
      </c>
      <c r="B6603" s="5">
        <f>YEAR(Table1[[#This Row],[Order Date]])</f>
        <v>2016</v>
      </c>
      <c r="C6603" s="5">
        <f>MONTH(Table1[[#This Row],[Order Date]])</f>
        <v>12</v>
      </c>
      <c r="D6603" t="s">
        <v>593</v>
      </c>
      <c r="E6603" t="s">
        <v>10</v>
      </c>
      <c r="F6603" t="s">
        <v>11</v>
      </c>
      <c r="G6603" t="s">
        <v>16</v>
      </c>
      <c r="H6603" t="s">
        <v>1402</v>
      </c>
      <c r="I6603">
        <v>45.36</v>
      </c>
      <c r="J6603">
        <v>9</v>
      </c>
      <c r="K6603">
        <v>14.74</v>
      </c>
    </row>
    <row r="6604" spans="1:11" ht="16.5" x14ac:dyDescent="0.3">
      <c r="A6604" s="1">
        <v>42727</v>
      </c>
      <c r="B6604" s="5">
        <f>YEAR(Table1[[#This Row],[Order Date]])</f>
        <v>2016</v>
      </c>
      <c r="C6604" s="5">
        <f>MONTH(Table1[[#This Row],[Order Date]])</f>
        <v>12</v>
      </c>
      <c r="D6604" t="s">
        <v>593</v>
      </c>
      <c r="E6604" t="s">
        <v>10</v>
      </c>
      <c r="F6604" t="s">
        <v>39</v>
      </c>
      <c r="G6604" t="s">
        <v>40</v>
      </c>
      <c r="H6604" t="s">
        <v>2419</v>
      </c>
      <c r="I6604">
        <v>287.88</v>
      </c>
      <c r="J6604">
        <v>3</v>
      </c>
      <c r="K6604">
        <v>35.99</v>
      </c>
    </row>
    <row r="6605" spans="1:11" ht="16.5" x14ac:dyDescent="0.3">
      <c r="A6605" s="1">
        <v>42727</v>
      </c>
      <c r="B6605" s="5">
        <f>YEAR(Table1[[#This Row],[Order Date]])</f>
        <v>2016</v>
      </c>
      <c r="C6605" s="5">
        <f>MONTH(Table1[[#This Row],[Order Date]])</f>
        <v>12</v>
      </c>
      <c r="D6605" t="s">
        <v>593</v>
      </c>
      <c r="E6605" t="s">
        <v>10</v>
      </c>
      <c r="F6605" t="s">
        <v>39</v>
      </c>
      <c r="G6605" t="s">
        <v>40</v>
      </c>
      <c r="H6605" t="s">
        <v>939</v>
      </c>
      <c r="I6605">
        <v>131.88</v>
      </c>
      <c r="J6605">
        <v>3</v>
      </c>
      <c r="K6605">
        <v>14.84</v>
      </c>
    </row>
    <row r="6606" spans="1:11" ht="16.5" x14ac:dyDescent="0.3">
      <c r="A6606" s="1">
        <v>42727</v>
      </c>
      <c r="B6606" s="5">
        <f>YEAR(Table1[[#This Row],[Order Date]])</f>
        <v>2016</v>
      </c>
      <c r="C6606" s="5">
        <f>MONTH(Table1[[#This Row],[Order Date]])</f>
        <v>12</v>
      </c>
      <c r="D6606" t="s">
        <v>593</v>
      </c>
      <c r="E6606" t="s">
        <v>10</v>
      </c>
      <c r="F6606" t="s">
        <v>34</v>
      </c>
      <c r="G6606" t="s">
        <v>47</v>
      </c>
      <c r="H6606" t="s">
        <v>2493</v>
      </c>
      <c r="I6606">
        <v>2.33</v>
      </c>
      <c r="J6606">
        <v>2</v>
      </c>
      <c r="K6606">
        <v>-0.76</v>
      </c>
    </row>
    <row r="6607" spans="1:11" ht="16.5" x14ac:dyDescent="0.3">
      <c r="A6607" s="1">
        <v>42727</v>
      </c>
      <c r="B6607" s="5">
        <f>YEAR(Table1[[#This Row],[Order Date]])</f>
        <v>2016</v>
      </c>
      <c r="C6607" s="5">
        <f>MONTH(Table1[[#This Row],[Order Date]])</f>
        <v>12</v>
      </c>
      <c r="D6607" t="s">
        <v>1177</v>
      </c>
      <c r="E6607" t="s">
        <v>23</v>
      </c>
      <c r="F6607" t="s">
        <v>11</v>
      </c>
      <c r="G6607" t="s">
        <v>12</v>
      </c>
      <c r="H6607" t="s">
        <v>1524</v>
      </c>
      <c r="I6607">
        <v>7.97</v>
      </c>
      <c r="J6607">
        <v>2</v>
      </c>
      <c r="K6607">
        <v>2.69</v>
      </c>
    </row>
    <row r="6608" spans="1:11" ht="16.5" x14ac:dyDescent="0.3">
      <c r="A6608" s="1">
        <v>42727</v>
      </c>
      <c r="B6608" s="5">
        <f>YEAR(Table1[[#This Row],[Order Date]])</f>
        <v>2016</v>
      </c>
      <c r="C6608" s="5">
        <f>MONTH(Table1[[#This Row],[Order Date]])</f>
        <v>12</v>
      </c>
      <c r="D6608" t="s">
        <v>1177</v>
      </c>
      <c r="E6608" t="s">
        <v>23</v>
      </c>
      <c r="F6608" t="s">
        <v>39</v>
      </c>
      <c r="G6608" t="s">
        <v>40</v>
      </c>
      <c r="H6608" t="s">
        <v>2649</v>
      </c>
      <c r="I6608">
        <v>1499.97</v>
      </c>
      <c r="J6608">
        <v>5</v>
      </c>
      <c r="K6608">
        <v>-374.99</v>
      </c>
    </row>
    <row r="6609" spans="1:11" ht="16.5" x14ac:dyDescent="0.3">
      <c r="A6609" s="1">
        <v>42728</v>
      </c>
      <c r="B6609" s="5">
        <f>YEAR(Table1[[#This Row],[Order Date]])</f>
        <v>2016</v>
      </c>
      <c r="C6609" s="5">
        <f>MONTH(Table1[[#This Row],[Order Date]])</f>
        <v>12</v>
      </c>
      <c r="D6609" t="s">
        <v>769</v>
      </c>
      <c r="E6609" t="s">
        <v>245</v>
      </c>
      <c r="F6609" t="s">
        <v>11</v>
      </c>
      <c r="G6609" t="s">
        <v>20</v>
      </c>
      <c r="H6609" t="s">
        <v>88</v>
      </c>
      <c r="I6609">
        <v>27.88</v>
      </c>
      <c r="J6609">
        <v>3</v>
      </c>
      <c r="K6609">
        <v>-20.45</v>
      </c>
    </row>
    <row r="6610" spans="1:11" ht="16.5" x14ac:dyDescent="0.3">
      <c r="A6610" s="1">
        <v>42728</v>
      </c>
      <c r="B6610" s="5">
        <f>YEAR(Table1[[#This Row],[Order Date]])</f>
        <v>2016</v>
      </c>
      <c r="C6610" s="5">
        <f>MONTH(Table1[[#This Row],[Order Date]])</f>
        <v>12</v>
      </c>
      <c r="D6610" t="s">
        <v>769</v>
      </c>
      <c r="E6610" t="s">
        <v>245</v>
      </c>
      <c r="F6610" t="s">
        <v>11</v>
      </c>
      <c r="G6610" t="s">
        <v>18</v>
      </c>
      <c r="H6610" t="s">
        <v>1572</v>
      </c>
      <c r="I6610">
        <v>540.04999999999995</v>
      </c>
      <c r="J6610">
        <v>3</v>
      </c>
      <c r="K6610">
        <v>-47.25</v>
      </c>
    </row>
    <row r="6611" spans="1:11" ht="16.5" x14ac:dyDescent="0.3">
      <c r="A6611" s="1">
        <v>42728</v>
      </c>
      <c r="B6611" s="5">
        <f>YEAR(Table1[[#This Row],[Order Date]])</f>
        <v>2016</v>
      </c>
      <c r="C6611" s="5">
        <f>MONTH(Table1[[#This Row],[Order Date]])</f>
        <v>12</v>
      </c>
      <c r="D6611" t="s">
        <v>769</v>
      </c>
      <c r="E6611" t="s">
        <v>245</v>
      </c>
      <c r="F6611" t="s">
        <v>39</v>
      </c>
      <c r="G6611" t="s">
        <v>52</v>
      </c>
      <c r="H6611" t="s">
        <v>1939</v>
      </c>
      <c r="I6611">
        <v>255.68</v>
      </c>
      <c r="J6611">
        <v>8</v>
      </c>
      <c r="K6611">
        <v>76.7</v>
      </c>
    </row>
    <row r="6612" spans="1:11" ht="16.5" x14ac:dyDescent="0.3">
      <c r="A6612" s="1">
        <v>42728</v>
      </c>
      <c r="B6612" s="5">
        <f>YEAR(Table1[[#This Row],[Order Date]])</f>
        <v>2016</v>
      </c>
      <c r="C6612" s="5">
        <f>MONTH(Table1[[#This Row],[Order Date]])</f>
        <v>12</v>
      </c>
      <c r="D6612" t="s">
        <v>1977</v>
      </c>
      <c r="E6612" t="s">
        <v>164</v>
      </c>
      <c r="F6612" t="s">
        <v>11</v>
      </c>
      <c r="G6612" t="s">
        <v>12</v>
      </c>
      <c r="H6612" t="s">
        <v>441</v>
      </c>
      <c r="I6612">
        <v>33.4</v>
      </c>
      <c r="J6612">
        <v>5</v>
      </c>
      <c r="K6612">
        <v>16.03</v>
      </c>
    </row>
    <row r="6613" spans="1:11" ht="16.5" x14ac:dyDescent="0.3">
      <c r="A6613" s="1">
        <v>42728</v>
      </c>
      <c r="B6613" s="5">
        <f>YEAR(Table1[[#This Row],[Order Date]])</f>
        <v>2016</v>
      </c>
      <c r="C6613" s="5">
        <f>MONTH(Table1[[#This Row],[Order Date]])</f>
        <v>12</v>
      </c>
      <c r="D6613" t="s">
        <v>1288</v>
      </c>
      <c r="E6613" t="s">
        <v>149</v>
      </c>
      <c r="F6613" t="s">
        <v>34</v>
      </c>
      <c r="G6613" t="s">
        <v>47</v>
      </c>
      <c r="H6613" t="s">
        <v>444</v>
      </c>
      <c r="I6613">
        <v>799.56</v>
      </c>
      <c r="J6613">
        <v>9</v>
      </c>
      <c r="K6613">
        <v>207.89</v>
      </c>
    </row>
    <row r="6614" spans="1:11" ht="16.5" x14ac:dyDescent="0.3">
      <c r="A6614" s="1">
        <v>42728</v>
      </c>
      <c r="B6614" s="5">
        <f>YEAR(Table1[[#This Row],[Order Date]])</f>
        <v>2016</v>
      </c>
      <c r="C6614" s="5">
        <f>MONTH(Table1[[#This Row],[Order Date]])</f>
        <v>12</v>
      </c>
      <c r="D6614" t="s">
        <v>671</v>
      </c>
      <c r="E6614" t="s">
        <v>149</v>
      </c>
      <c r="F6614" t="s">
        <v>39</v>
      </c>
      <c r="G6614" t="s">
        <v>40</v>
      </c>
      <c r="H6614" t="s">
        <v>1551</v>
      </c>
      <c r="I6614">
        <v>197.97</v>
      </c>
      <c r="J6614">
        <v>3</v>
      </c>
      <c r="K6614">
        <v>53.45</v>
      </c>
    </row>
    <row r="6615" spans="1:11" ht="16.5" x14ac:dyDescent="0.3">
      <c r="A6615" s="1">
        <v>42728</v>
      </c>
      <c r="B6615" s="5">
        <f>YEAR(Table1[[#This Row],[Order Date]])</f>
        <v>2016</v>
      </c>
      <c r="C6615" s="5">
        <f>MONTH(Table1[[#This Row],[Order Date]])</f>
        <v>12</v>
      </c>
      <c r="D6615" t="s">
        <v>1799</v>
      </c>
      <c r="E6615" t="s">
        <v>27</v>
      </c>
      <c r="F6615" t="s">
        <v>34</v>
      </c>
      <c r="G6615" t="s">
        <v>47</v>
      </c>
      <c r="H6615" t="s">
        <v>1168</v>
      </c>
      <c r="I6615">
        <v>43.96</v>
      </c>
      <c r="J6615">
        <v>7</v>
      </c>
      <c r="K6615">
        <v>18.46</v>
      </c>
    </row>
    <row r="6616" spans="1:11" ht="16.5" x14ac:dyDescent="0.3">
      <c r="A6616" s="1">
        <v>42728</v>
      </c>
      <c r="B6616" s="5">
        <f>YEAR(Table1[[#This Row],[Order Date]])</f>
        <v>2016</v>
      </c>
      <c r="C6616" s="5">
        <f>MONTH(Table1[[#This Row],[Order Date]])</f>
        <v>12</v>
      </c>
      <c r="D6616" t="s">
        <v>1799</v>
      </c>
      <c r="E6616" t="s">
        <v>27</v>
      </c>
      <c r="F6616" t="s">
        <v>11</v>
      </c>
      <c r="G6616" t="s">
        <v>63</v>
      </c>
      <c r="H6616" t="s">
        <v>64</v>
      </c>
      <c r="I6616">
        <v>39.76</v>
      </c>
      <c r="J6616">
        <v>7</v>
      </c>
      <c r="K6616">
        <v>18.690000000000001</v>
      </c>
    </row>
    <row r="6617" spans="1:11" ht="16.5" x14ac:dyDescent="0.3">
      <c r="A6617" s="1">
        <v>42729</v>
      </c>
      <c r="B6617" s="5">
        <f>YEAR(Table1[[#This Row],[Order Date]])</f>
        <v>2016</v>
      </c>
      <c r="C6617" s="5">
        <f>MONTH(Table1[[#This Row],[Order Date]])</f>
        <v>12</v>
      </c>
      <c r="D6617" t="s">
        <v>875</v>
      </c>
      <c r="E6617" t="s">
        <v>27</v>
      </c>
      <c r="F6617" t="s">
        <v>39</v>
      </c>
      <c r="G6617" t="s">
        <v>40</v>
      </c>
      <c r="H6617" t="s">
        <v>2650</v>
      </c>
      <c r="I6617">
        <v>2575.94</v>
      </c>
      <c r="J6617">
        <v>7</v>
      </c>
      <c r="K6617">
        <v>257.58999999999997</v>
      </c>
    </row>
    <row r="6618" spans="1:11" ht="16.5" x14ac:dyDescent="0.3">
      <c r="A6618" s="1">
        <v>42729</v>
      </c>
      <c r="B6618" s="5">
        <f>YEAR(Table1[[#This Row],[Order Date]])</f>
        <v>2016</v>
      </c>
      <c r="C6618" s="5">
        <f>MONTH(Table1[[#This Row],[Order Date]])</f>
        <v>12</v>
      </c>
      <c r="D6618" t="s">
        <v>875</v>
      </c>
      <c r="E6618" t="s">
        <v>27</v>
      </c>
      <c r="F6618" t="s">
        <v>11</v>
      </c>
      <c r="G6618" t="s">
        <v>12</v>
      </c>
      <c r="H6618" t="s">
        <v>28</v>
      </c>
      <c r="I6618">
        <v>45.36</v>
      </c>
      <c r="J6618">
        <v>7</v>
      </c>
      <c r="K6618">
        <v>21.77</v>
      </c>
    </row>
    <row r="6619" spans="1:11" ht="16.5" x14ac:dyDescent="0.3">
      <c r="A6619" s="1">
        <v>42729</v>
      </c>
      <c r="B6619" s="5">
        <f>YEAR(Table1[[#This Row],[Order Date]])</f>
        <v>2016</v>
      </c>
      <c r="C6619" s="5">
        <f>MONTH(Table1[[#This Row],[Order Date]])</f>
        <v>12</v>
      </c>
      <c r="D6619" t="s">
        <v>875</v>
      </c>
      <c r="E6619" t="s">
        <v>27</v>
      </c>
      <c r="F6619" t="s">
        <v>39</v>
      </c>
      <c r="G6619" t="s">
        <v>52</v>
      </c>
      <c r="H6619" t="s">
        <v>652</v>
      </c>
      <c r="I6619">
        <v>254.24</v>
      </c>
      <c r="J6619">
        <v>7</v>
      </c>
      <c r="K6619">
        <v>76.27</v>
      </c>
    </row>
    <row r="6620" spans="1:11" ht="16.5" x14ac:dyDescent="0.3">
      <c r="A6620" s="1">
        <v>42729</v>
      </c>
      <c r="B6620" s="5">
        <f>YEAR(Table1[[#This Row],[Order Date]])</f>
        <v>2016</v>
      </c>
      <c r="C6620" s="5">
        <f>MONTH(Table1[[#This Row],[Order Date]])</f>
        <v>12</v>
      </c>
      <c r="D6620" t="s">
        <v>895</v>
      </c>
      <c r="E6620" t="s">
        <v>149</v>
      </c>
      <c r="F6620" t="s">
        <v>11</v>
      </c>
      <c r="G6620" t="s">
        <v>20</v>
      </c>
      <c r="H6620" t="s">
        <v>1029</v>
      </c>
      <c r="I6620">
        <v>33.57</v>
      </c>
      <c r="J6620">
        <v>2</v>
      </c>
      <c r="K6620">
        <v>11.75</v>
      </c>
    </row>
    <row r="6621" spans="1:11" ht="16.5" x14ac:dyDescent="0.3">
      <c r="A6621" s="1">
        <v>42729</v>
      </c>
      <c r="B6621" s="5">
        <f>YEAR(Table1[[#This Row],[Order Date]])</f>
        <v>2016</v>
      </c>
      <c r="C6621" s="5">
        <f>MONTH(Table1[[#This Row],[Order Date]])</f>
        <v>12</v>
      </c>
      <c r="D6621" t="s">
        <v>1680</v>
      </c>
      <c r="E6621" t="s">
        <v>685</v>
      </c>
      <c r="F6621" t="s">
        <v>34</v>
      </c>
      <c r="G6621" t="s">
        <v>47</v>
      </c>
      <c r="H6621" t="s">
        <v>1543</v>
      </c>
      <c r="I6621">
        <v>21.12</v>
      </c>
      <c r="J6621">
        <v>4</v>
      </c>
      <c r="K6621">
        <v>6.55</v>
      </c>
    </row>
    <row r="6622" spans="1:11" ht="16.5" x14ac:dyDescent="0.3">
      <c r="A6622" s="1">
        <v>42729</v>
      </c>
      <c r="B6622" s="5">
        <f>YEAR(Table1[[#This Row],[Order Date]])</f>
        <v>2016</v>
      </c>
      <c r="C6622" s="5">
        <f>MONTH(Table1[[#This Row],[Order Date]])</f>
        <v>12</v>
      </c>
      <c r="D6622" t="s">
        <v>1173</v>
      </c>
      <c r="E6622" t="s">
        <v>164</v>
      </c>
      <c r="F6622" t="s">
        <v>34</v>
      </c>
      <c r="G6622" t="s">
        <v>35</v>
      </c>
      <c r="H6622" t="s">
        <v>1692</v>
      </c>
      <c r="I6622">
        <v>698.35</v>
      </c>
      <c r="J6622">
        <v>3</v>
      </c>
      <c r="K6622">
        <v>52.38</v>
      </c>
    </row>
    <row r="6623" spans="1:11" ht="16.5" x14ac:dyDescent="0.3">
      <c r="A6623" s="1">
        <v>42729</v>
      </c>
      <c r="B6623" s="5">
        <f>YEAR(Table1[[#This Row],[Order Date]])</f>
        <v>2016</v>
      </c>
      <c r="C6623" s="5">
        <f>MONTH(Table1[[#This Row],[Order Date]])</f>
        <v>12</v>
      </c>
      <c r="D6623" t="s">
        <v>1173</v>
      </c>
      <c r="E6623" t="s">
        <v>164</v>
      </c>
      <c r="F6623" t="s">
        <v>34</v>
      </c>
      <c r="G6623" t="s">
        <v>145</v>
      </c>
      <c r="H6623" t="s">
        <v>1075</v>
      </c>
      <c r="I6623">
        <v>1747.25</v>
      </c>
      <c r="J6623">
        <v>5</v>
      </c>
      <c r="K6623">
        <v>629.01</v>
      </c>
    </row>
    <row r="6624" spans="1:11" ht="16.5" x14ac:dyDescent="0.3">
      <c r="A6624" s="1">
        <v>42729</v>
      </c>
      <c r="B6624" s="5">
        <f>YEAR(Table1[[#This Row],[Order Date]])</f>
        <v>2016</v>
      </c>
      <c r="C6624" s="5">
        <f>MONTH(Table1[[#This Row],[Order Date]])</f>
        <v>12</v>
      </c>
      <c r="D6624" t="s">
        <v>743</v>
      </c>
      <c r="E6624" t="s">
        <v>95</v>
      </c>
      <c r="F6624" t="s">
        <v>34</v>
      </c>
      <c r="G6624" t="s">
        <v>145</v>
      </c>
      <c r="H6624" t="s">
        <v>728</v>
      </c>
      <c r="I6624">
        <v>35.450000000000003</v>
      </c>
      <c r="J6624">
        <v>1</v>
      </c>
      <c r="K6624">
        <v>-24.1</v>
      </c>
    </row>
    <row r="6625" spans="1:11" ht="16.5" x14ac:dyDescent="0.3">
      <c r="A6625" s="1">
        <v>42729</v>
      </c>
      <c r="B6625" s="5">
        <f>YEAR(Table1[[#This Row],[Order Date]])</f>
        <v>2016</v>
      </c>
      <c r="C6625" s="5">
        <f>MONTH(Table1[[#This Row],[Order Date]])</f>
        <v>12</v>
      </c>
      <c r="D6625" t="s">
        <v>743</v>
      </c>
      <c r="E6625" t="s">
        <v>95</v>
      </c>
      <c r="F6625" t="s">
        <v>39</v>
      </c>
      <c r="G6625" t="s">
        <v>302</v>
      </c>
      <c r="H6625" t="s">
        <v>2536</v>
      </c>
      <c r="I6625">
        <v>269.97000000000003</v>
      </c>
      <c r="J6625">
        <v>2</v>
      </c>
      <c r="K6625">
        <v>-386.96</v>
      </c>
    </row>
    <row r="6626" spans="1:11" ht="16.5" x14ac:dyDescent="0.3">
      <c r="A6626" s="1">
        <v>42729</v>
      </c>
      <c r="B6626" s="5">
        <f>YEAR(Table1[[#This Row],[Order Date]])</f>
        <v>2016</v>
      </c>
      <c r="C6626" s="5">
        <f>MONTH(Table1[[#This Row],[Order Date]])</f>
        <v>12</v>
      </c>
      <c r="D6626" t="s">
        <v>743</v>
      </c>
      <c r="E6626" t="s">
        <v>95</v>
      </c>
      <c r="F6626" t="s">
        <v>39</v>
      </c>
      <c r="G6626" t="s">
        <v>52</v>
      </c>
      <c r="H6626" t="s">
        <v>673</v>
      </c>
      <c r="I6626">
        <v>45.12</v>
      </c>
      <c r="J6626">
        <v>3</v>
      </c>
      <c r="K6626">
        <v>-7.9</v>
      </c>
    </row>
    <row r="6627" spans="1:11" ht="16.5" x14ac:dyDescent="0.3">
      <c r="A6627" s="1">
        <v>42729</v>
      </c>
      <c r="B6627" s="5">
        <f>YEAR(Table1[[#This Row],[Order Date]])</f>
        <v>2016</v>
      </c>
      <c r="C6627" s="5">
        <f>MONTH(Table1[[#This Row],[Order Date]])</f>
        <v>12</v>
      </c>
      <c r="D6627" t="s">
        <v>743</v>
      </c>
      <c r="E6627" t="s">
        <v>95</v>
      </c>
      <c r="F6627" t="s">
        <v>39</v>
      </c>
      <c r="G6627" t="s">
        <v>52</v>
      </c>
      <c r="H6627" t="s">
        <v>243</v>
      </c>
      <c r="I6627">
        <v>100.8</v>
      </c>
      <c r="J6627">
        <v>2</v>
      </c>
      <c r="K6627">
        <v>21.42</v>
      </c>
    </row>
    <row r="6628" spans="1:11" ht="16.5" x14ac:dyDescent="0.3">
      <c r="A6628" s="1">
        <v>42729</v>
      </c>
      <c r="B6628" s="5">
        <f>YEAR(Table1[[#This Row],[Order Date]])</f>
        <v>2016</v>
      </c>
      <c r="C6628" s="5">
        <f>MONTH(Table1[[#This Row],[Order Date]])</f>
        <v>12</v>
      </c>
      <c r="D6628" t="s">
        <v>743</v>
      </c>
      <c r="E6628" t="s">
        <v>95</v>
      </c>
      <c r="F6628" t="s">
        <v>34</v>
      </c>
      <c r="G6628" t="s">
        <v>35</v>
      </c>
      <c r="H6628" t="s">
        <v>1575</v>
      </c>
      <c r="I6628">
        <v>47.97</v>
      </c>
      <c r="J6628">
        <v>2</v>
      </c>
      <c r="K6628">
        <v>4.2</v>
      </c>
    </row>
    <row r="6629" spans="1:11" ht="16.5" x14ac:dyDescent="0.3">
      <c r="A6629" s="1">
        <v>42729</v>
      </c>
      <c r="B6629" s="5">
        <f>YEAR(Table1[[#This Row],[Order Date]])</f>
        <v>2016</v>
      </c>
      <c r="C6629" s="5">
        <f>MONTH(Table1[[#This Row],[Order Date]])</f>
        <v>12</v>
      </c>
      <c r="D6629" t="s">
        <v>1614</v>
      </c>
      <c r="E6629" t="s">
        <v>149</v>
      </c>
      <c r="F6629" t="s">
        <v>34</v>
      </c>
      <c r="G6629" t="s">
        <v>145</v>
      </c>
      <c r="H6629" t="s">
        <v>255</v>
      </c>
      <c r="I6629">
        <v>313.18</v>
      </c>
      <c r="J6629">
        <v>2</v>
      </c>
      <c r="K6629">
        <v>-120.05</v>
      </c>
    </row>
    <row r="6630" spans="1:11" ht="16.5" x14ac:dyDescent="0.3">
      <c r="A6630" s="1">
        <v>42729</v>
      </c>
      <c r="B6630" s="5">
        <f>YEAR(Table1[[#This Row],[Order Date]])</f>
        <v>2016</v>
      </c>
      <c r="C6630" s="5">
        <f>MONTH(Table1[[#This Row],[Order Date]])</f>
        <v>12</v>
      </c>
      <c r="D6630" t="s">
        <v>1614</v>
      </c>
      <c r="E6630" t="s">
        <v>149</v>
      </c>
      <c r="F6630" t="s">
        <v>34</v>
      </c>
      <c r="G6630" t="s">
        <v>35</v>
      </c>
      <c r="H6630" t="s">
        <v>1731</v>
      </c>
      <c r="I6630">
        <v>866.65</v>
      </c>
      <c r="J6630">
        <v>3</v>
      </c>
      <c r="K6630">
        <v>173.33</v>
      </c>
    </row>
    <row r="6631" spans="1:11" ht="16.5" x14ac:dyDescent="0.3">
      <c r="A6631" s="1">
        <v>42729</v>
      </c>
      <c r="B6631" s="5">
        <f>YEAR(Table1[[#This Row],[Order Date]])</f>
        <v>2016</v>
      </c>
      <c r="C6631" s="5">
        <f>MONTH(Table1[[#This Row],[Order Date]])</f>
        <v>12</v>
      </c>
      <c r="D6631" t="s">
        <v>1910</v>
      </c>
      <c r="E6631" t="s">
        <v>101</v>
      </c>
      <c r="F6631" t="s">
        <v>11</v>
      </c>
      <c r="G6631" t="s">
        <v>24</v>
      </c>
      <c r="H6631" t="s">
        <v>105</v>
      </c>
      <c r="I6631">
        <v>19.89</v>
      </c>
      <c r="J6631">
        <v>9</v>
      </c>
      <c r="K6631">
        <v>5.37</v>
      </c>
    </row>
    <row r="6632" spans="1:11" ht="16.5" x14ac:dyDescent="0.3">
      <c r="A6632" s="1">
        <v>42729</v>
      </c>
      <c r="B6632" s="5">
        <f>YEAR(Table1[[#This Row],[Order Date]])</f>
        <v>2016</v>
      </c>
      <c r="C6632" s="5">
        <f>MONTH(Table1[[#This Row],[Order Date]])</f>
        <v>12</v>
      </c>
      <c r="D6632" t="s">
        <v>1910</v>
      </c>
      <c r="E6632" t="s">
        <v>101</v>
      </c>
      <c r="F6632" t="s">
        <v>39</v>
      </c>
      <c r="G6632" t="s">
        <v>52</v>
      </c>
      <c r="H6632" t="s">
        <v>2125</v>
      </c>
      <c r="I6632">
        <v>399.98</v>
      </c>
      <c r="J6632">
        <v>2</v>
      </c>
      <c r="K6632">
        <v>171.99</v>
      </c>
    </row>
    <row r="6633" spans="1:11" ht="16.5" x14ac:dyDescent="0.3">
      <c r="A6633" s="1">
        <v>42729</v>
      </c>
      <c r="B6633" s="5">
        <f>YEAR(Table1[[#This Row],[Order Date]])</f>
        <v>2016</v>
      </c>
      <c r="C6633" s="5">
        <f>MONTH(Table1[[#This Row],[Order Date]])</f>
        <v>12</v>
      </c>
      <c r="D6633" t="s">
        <v>1910</v>
      </c>
      <c r="E6633" t="s">
        <v>101</v>
      </c>
      <c r="F6633" t="s">
        <v>34</v>
      </c>
      <c r="G6633" t="s">
        <v>47</v>
      </c>
      <c r="H6633" t="s">
        <v>1658</v>
      </c>
      <c r="I6633">
        <v>343.85</v>
      </c>
      <c r="J6633">
        <v>5</v>
      </c>
      <c r="K6633">
        <v>137.54</v>
      </c>
    </row>
    <row r="6634" spans="1:11" ht="16.5" x14ac:dyDescent="0.3">
      <c r="A6634" s="1">
        <v>42729</v>
      </c>
      <c r="B6634" s="5">
        <f>YEAR(Table1[[#This Row],[Order Date]])</f>
        <v>2016</v>
      </c>
      <c r="C6634" s="5">
        <f>MONTH(Table1[[#This Row],[Order Date]])</f>
        <v>12</v>
      </c>
      <c r="D6634" t="s">
        <v>1910</v>
      </c>
      <c r="E6634" t="s">
        <v>101</v>
      </c>
      <c r="F6634" t="s">
        <v>11</v>
      </c>
      <c r="G6634" t="s">
        <v>12</v>
      </c>
      <c r="H6634" t="s">
        <v>1855</v>
      </c>
      <c r="I6634">
        <v>106.32</v>
      </c>
      <c r="J6634">
        <v>3</v>
      </c>
      <c r="K6634">
        <v>49.97</v>
      </c>
    </row>
    <row r="6635" spans="1:11" ht="16.5" x14ac:dyDescent="0.3">
      <c r="A6635" s="1">
        <v>42729</v>
      </c>
      <c r="B6635" s="5">
        <f>YEAR(Table1[[#This Row],[Order Date]])</f>
        <v>2016</v>
      </c>
      <c r="C6635" s="5">
        <f>MONTH(Table1[[#This Row],[Order Date]])</f>
        <v>12</v>
      </c>
      <c r="D6635" t="s">
        <v>1173</v>
      </c>
      <c r="E6635" t="s">
        <v>149</v>
      </c>
      <c r="F6635" t="s">
        <v>34</v>
      </c>
      <c r="G6635" t="s">
        <v>35</v>
      </c>
      <c r="H6635" t="s">
        <v>106</v>
      </c>
      <c r="I6635">
        <v>2563.06</v>
      </c>
      <c r="J6635">
        <v>8</v>
      </c>
      <c r="K6635">
        <v>313.26</v>
      </c>
    </row>
    <row r="6636" spans="1:11" ht="16.5" x14ac:dyDescent="0.3">
      <c r="A6636" s="1">
        <v>42730</v>
      </c>
      <c r="B6636" s="5">
        <f>YEAR(Table1[[#This Row],[Order Date]])</f>
        <v>2016</v>
      </c>
      <c r="C6636" s="5">
        <f>MONTH(Table1[[#This Row],[Order Date]])</f>
        <v>12</v>
      </c>
      <c r="D6636" t="s">
        <v>1758</v>
      </c>
      <c r="E6636" t="s">
        <v>164</v>
      </c>
      <c r="F6636" t="s">
        <v>11</v>
      </c>
      <c r="G6636" t="s">
        <v>12</v>
      </c>
      <c r="H6636" t="s">
        <v>2648</v>
      </c>
      <c r="I6636">
        <v>33.9</v>
      </c>
      <c r="J6636">
        <v>5</v>
      </c>
      <c r="K6636">
        <v>15.59</v>
      </c>
    </row>
    <row r="6637" spans="1:11" ht="16.5" x14ac:dyDescent="0.3">
      <c r="A6637" s="1">
        <v>42730</v>
      </c>
      <c r="B6637" s="5">
        <f>YEAR(Table1[[#This Row],[Order Date]])</f>
        <v>2016</v>
      </c>
      <c r="C6637" s="5">
        <f>MONTH(Table1[[#This Row],[Order Date]])</f>
        <v>12</v>
      </c>
      <c r="D6637" t="s">
        <v>601</v>
      </c>
      <c r="E6637" t="s">
        <v>149</v>
      </c>
      <c r="F6637" t="s">
        <v>39</v>
      </c>
      <c r="G6637" t="s">
        <v>52</v>
      </c>
      <c r="H6637" t="s">
        <v>1556</v>
      </c>
      <c r="I6637">
        <v>89.97</v>
      </c>
      <c r="J6637">
        <v>3</v>
      </c>
      <c r="K6637">
        <v>18.89</v>
      </c>
    </row>
    <row r="6638" spans="1:11" ht="16.5" x14ac:dyDescent="0.3">
      <c r="A6638" s="1">
        <v>42730</v>
      </c>
      <c r="B6638" s="5">
        <f>YEAR(Table1[[#This Row],[Order Date]])</f>
        <v>2016</v>
      </c>
      <c r="C6638" s="5">
        <f>MONTH(Table1[[#This Row],[Order Date]])</f>
        <v>12</v>
      </c>
      <c r="D6638" t="s">
        <v>1771</v>
      </c>
      <c r="E6638" t="s">
        <v>278</v>
      </c>
      <c r="F6638" t="s">
        <v>11</v>
      </c>
      <c r="G6638" t="s">
        <v>92</v>
      </c>
      <c r="H6638" t="s">
        <v>2644</v>
      </c>
      <c r="I6638">
        <v>18.72</v>
      </c>
      <c r="J6638">
        <v>2</v>
      </c>
      <c r="K6638">
        <v>3.51</v>
      </c>
    </row>
    <row r="6639" spans="1:11" ht="16.5" x14ac:dyDescent="0.3">
      <c r="A6639" s="1">
        <v>42730</v>
      </c>
      <c r="B6639" s="5">
        <f>YEAR(Table1[[#This Row],[Order Date]])</f>
        <v>2016</v>
      </c>
      <c r="C6639" s="5">
        <f>MONTH(Table1[[#This Row],[Order Date]])</f>
        <v>12</v>
      </c>
      <c r="D6639" t="s">
        <v>1747</v>
      </c>
      <c r="E6639" t="s">
        <v>278</v>
      </c>
      <c r="F6639" t="s">
        <v>11</v>
      </c>
      <c r="G6639" t="s">
        <v>24</v>
      </c>
      <c r="H6639" t="s">
        <v>1206</v>
      </c>
      <c r="I6639">
        <v>11.33</v>
      </c>
      <c r="J6639">
        <v>2</v>
      </c>
      <c r="K6639">
        <v>2.5499999999999998</v>
      </c>
    </row>
    <row r="6640" spans="1:11" ht="16.5" x14ac:dyDescent="0.3">
      <c r="A6640" s="1">
        <v>42730</v>
      </c>
      <c r="B6640" s="5">
        <f>YEAR(Table1[[#This Row],[Order Date]])</f>
        <v>2016</v>
      </c>
      <c r="C6640" s="5">
        <f>MONTH(Table1[[#This Row],[Order Date]])</f>
        <v>12</v>
      </c>
      <c r="D6640" t="s">
        <v>1330</v>
      </c>
      <c r="E6640" t="s">
        <v>27</v>
      </c>
      <c r="F6640" t="s">
        <v>11</v>
      </c>
      <c r="G6640" t="s">
        <v>200</v>
      </c>
      <c r="H6640" t="s">
        <v>2565</v>
      </c>
      <c r="I6640">
        <v>17.760000000000002</v>
      </c>
      <c r="J6640">
        <v>2</v>
      </c>
      <c r="K6640">
        <v>4.97</v>
      </c>
    </row>
    <row r="6641" spans="1:11" ht="16.5" x14ac:dyDescent="0.3">
      <c r="A6641" s="1">
        <v>42730</v>
      </c>
      <c r="B6641" s="5">
        <f>YEAR(Table1[[#This Row],[Order Date]])</f>
        <v>2016</v>
      </c>
      <c r="C6641" s="5">
        <f>MONTH(Table1[[#This Row],[Order Date]])</f>
        <v>12</v>
      </c>
      <c r="D6641" t="s">
        <v>1330</v>
      </c>
      <c r="E6641" t="s">
        <v>27</v>
      </c>
      <c r="F6641" t="s">
        <v>39</v>
      </c>
      <c r="G6641" t="s">
        <v>40</v>
      </c>
      <c r="H6641" t="s">
        <v>799</v>
      </c>
      <c r="I6641">
        <v>302.38</v>
      </c>
      <c r="J6641">
        <v>2</v>
      </c>
      <c r="K6641">
        <v>30.24</v>
      </c>
    </row>
    <row r="6642" spans="1:11" ht="16.5" x14ac:dyDescent="0.3">
      <c r="A6642" s="1">
        <v>42730</v>
      </c>
      <c r="B6642" s="5">
        <f>YEAR(Table1[[#This Row],[Order Date]])</f>
        <v>2016</v>
      </c>
      <c r="C6642" s="5">
        <f>MONTH(Table1[[#This Row],[Order Date]])</f>
        <v>12</v>
      </c>
      <c r="D6642" t="s">
        <v>1330</v>
      </c>
      <c r="E6642" t="s">
        <v>27</v>
      </c>
      <c r="F6642" t="s">
        <v>34</v>
      </c>
      <c r="G6642" t="s">
        <v>35</v>
      </c>
      <c r="H6642" t="s">
        <v>2041</v>
      </c>
      <c r="I6642">
        <v>146.35</v>
      </c>
      <c r="J6642">
        <v>3</v>
      </c>
      <c r="K6642">
        <v>-5.49</v>
      </c>
    </row>
    <row r="6643" spans="1:11" ht="16.5" x14ac:dyDescent="0.3">
      <c r="A6643" s="1">
        <v>42730</v>
      </c>
      <c r="B6643" s="5">
        <f>YEAR(Table1[[#This Row],[Order Date]])</f>
        <v>2016</v>
      </c>
      <c r="C6643" s="5">
        <f>MONTH(Table1[[#This Row],[Order Date]])</f>
        <v>12</v>
      </c>
      <c r="D6643" t="s">
        <v>1330</v>
      </c>
      <c r="E6643" t="s">
        <v>27</v>
      </c>
      <c r="F6643" t="s">
        <v>11</v>
      </c>
      <c r="G6643" t="s">
        <v>92</v>
      </c>
      <c r="H6643" t="s">
        <v>1468</v>
      </c>
      <c r="I6643">
        <v>7.9</v>
      </c>
      <c r="J6643">
        <v>2</v>
      </c>
      <c r="K6643">
        <v>2.0499999999999998</v>
      </c>
    </row>
    <row r="6644" spans="1:11" ht="16.5" x14ac:dyDescent="0.3">
      <c r="A6644" s="1">
        <v>42730</v>
      </c>
      <c r="B6644" s="5">
        <f>YEAR(Table1[[#This Row],[Order Date]])</f>
        <v>2016</v>
      </c>
      <c r="C6644" s="5">
        <f>MONTH(Table1[[#This Row],[Order Date]])</f>
        <v>12</v>
      </c>
      <c r="D6644" t="s">
        <v>1330</v>
      </c>
      <c r="E6644" t="s">
        <v>27</v>
      </c>
      <c r="F6644" t="s">
        <v>34</v>
      </c>
      <c r="G6644" t="s">
        <v>145</v>
      </c>
      <c r="H6644" t="s">
        <v>320</v>
      </c>
      <c r="I6644">
        <v>902.71</v>
      </c>
      <c r="J6644">
        <v>3</v>
      </c>
      <c r="K6644">
        <v>33.85</v>
      </c>
    </row>
    <row r="6645" spans="1:11" ht="16.5" x14ac:dyDescent="0.3">
      <c r="A6645" s="1">
        <v>42730</v>
      </c>
      <c r="B6645" s="5">
        <f>YEAR(Table1[[#This Row],[Order Date]])</f>
        <v>2016</v>
      </c>
      <c r="C6645" s="5">
        <f>MONTH(Table1[[#This Row],[Order Date]])</f>
        <v>12</v>
      </c>
      <c r="D6645" t="s">
        <v>1330</v>
      </c>
      <c r="E6645" t="s">
        <v>27</v>
      </c>
      <c r="F6645" t="s">
        <v>11</v>
      </c>
      <c r="G6645" t="s">
        <v>24</v>
      </c>
      <c r="H6645" t="s">
        <v>629</v>
      </c>
      <c r="I6645">
        <v>53.97</v>
      </c>
      <c r="J6645">
        <v>3</v>
      </c>
      <c r="K6645">
        <v>15.11</v>
      </c>
    </row>
    <row r="6646" spans="1:11" ht="16.5" x14ac:dyDescent="0.3">
      <c r="A6646" s="1">
        <v>42730</v>
      </c>
      <c r="B6646" s="5">
        <f>YEAR(Table1[[#This Row],[Order Date]])</f>
        <v>2016</v>
      </c>
      <c r="C6646" s="5">
        <f>MONTH(Table1[[#This Row],[Order Date]])</f>
        <v>12</v>
      </c>
      <c r="D6646" t="s">
        <v>2103</v>
      </c>
      <c r="E6646" t="s">
        <v>177</v>
      </c>
      <c r="F6646" t="s">
        <v>34</v>
      </c>
      <c r="G6646" t="s">
        <v>35</v>
      </c>
      <c r="H6646" t="s">
        <v>2025</v>
      </c>
      <c r="I6646">
        <v>212.94</v>
      </c>
      <c r="J6646">
        <v>3</v>
      </c>
      <c r="K6646">
        <v>25.55</v>
      </c>
    </row>
    <row r="6647" spans="1:11" ht="16.5" x14ac:dyDescent="0.3">
      <c r="A6647" s="1">
        <v>42730</v>
      </c>
      <c r="B6647" s="5">
        <f>YEAR(Table1[[#This Row],[Order Date]])</f>
        <v>2016</v>
      </c>
      <c r="C6647" s="5">
        <f>MONTH(Table1[[#This Row],[Order Date]])</f>
        <v>12</v>
      </c>
      <c r="D6647" t="s">
        <v>2103</v>
      </c>
      <c r="E6647" t="s">
        <v>177</v>
      </c>
      <c r="F6647" t="s">
        <v>11</v>
      </c>
      <c r="G6647" t="s">
        <v>92</v>
      </c>
      <c r="H6647" t="s">
        <v>421</v>
      </c>
      <c r="I6647">
        <v>26.49</v>
      </c>
      <c r="J6647">
        <v>1</v>
      </c>
      <c r="K6647">
        <v>7.42</v>
      </c>
    </row>
    <row r="6648" spans="1:11" ht="16.5" x14ac:dyDescent="0.3">
      <c r="A6648" s="1">
        <v>42730</v>
      </c>
      <c r="B6648" s="5">
        <f>YEAR(Table1[[#This Row],[Order Date]])</f>
        <v>2016</v>
      </c>
      <c r="C6648" s="5">
        <f>MONTH(Table1[[#This Row],[Order Date]])</f>
        <v>12</v>
      </c>
      <c r="D6648" t="s">
        <v>669</v>
      </c>
      <c r="E6648" t="s">
        <v>149</v>
      </c>
      <c r="F6648" t="s">
        <v>11</v>
      </c>
      <c r="G6648" t="s">
        <v>20</v>
      </c>
      <c r="H6648" t="s">
        <v>2267</v>
      </c>
      <c r="I6648">
        <v>4.99</v>
      </c>
      <c r="J6648">
        <v>3</v>
      </c>
      <c r="K6648">
        <v>1.68</v>
      </c>
    </row>
    <row r="6649" spans="1:11" ht="16.5" x14ac:dyDescent="0.3">
      <c r="A6649" s="1">
        <v>42731</v>
      </c>
      <c r="B6649" s="5">
        <f>YEAR(Table1[[#This Row],[Order Date]])</f>
        <v>2016</v>
      </c>
      <c r="C6649" s="5">
        <f>MONTH(Table1[[#This Row],[Order Date]])</f>
        <v>12</v>
      </c>
      <c r="D6649" t="s">
        <v>657</v>
      </c>
      <c r="E6649" t="s">
        <v>15</v>
      </c>
      <c r="F6649" t="s">
        <v>34</v>
      </c>
      <c r="G6649" t="s">
        <v>35</v>
      </c>
      <c r="H6649" t="s">
        <v>2159</v>
      </c>
      <c r="I6649">
        <v>845.49</v>
      </c>
      <c r="J6649">
        <v>8</v>
      </c>
      <c r="K6649">
        <v>-12.08</v>
      </c>
    </row>
    <row r="6650" spans="1:11" ht="16.5" x14ac:dyDescent="0.3">
      <c r="A6650" s="1">
        <v>42731</v>
      </c>
      <c r="B6650" s="5">
        <f>YEAR(Table1[[#This Row],[Order Date]])</f>
        <v>2016</v>
      </c>
      <c r="C6650" s="5">
        <f>MONTH(Table1[[#This Row],[Order Date]])</f>
        <v>12</v>
      </c>
      <c r="D6650" t="s">
        <v>2319</v>
      </c>
      <c r="E6650" t="s">
        <v>10</v>
      </c>
      <c r="F6650" t="s">
        <v>11</v>
      </c>
      <c r="G6650" t="s">
        <v>12</v>
      </c>
      <c r="H6650" t="s">
        <v>1730</v>
      </c>
      <c r="I6650">
        <v>10.37</v>
      </c>
      <c r="J6650">
        <v>2</v>
      </c>
      <c r="K6650">
        <v>3.63</v>
      </c>
    </row>
    <row r="6651" spans="1:11" ht="16.5" x14ac:dyDescent="0.3">
      <c r="A6651" s="1">
        <v>42731</v>
      </c>
      <c r="B6651" s="5">
        <f>YEAR(Table1[[#This Row],[Order Date]])</f>
        <v>2016</v>
      </c>
      <c r="C6651" s="5">
        <f>MONTH(Table1[[#This Row],[Order Date]])</f>
        <v>12</v>
      </c>
      <c r="D6651" t="s">
        <v>2319</v>
      </c>
      <c r="E6651" t="s">
        <v>10</v>
      </c>
      <c r="F6651" t="s">
        <v>11</v>
      </c>
      <c r="G6651" t="s">
        <v>12</v>
      </c>
      <c r="H6651" t="s">
        <v>1887</v>
      </c>
      <c r="I6651">
        <v>23.68</v>
      </c>
      <c r="J6651">
        <v>4</v>
      </c>
      <c r="K6651">
        <v>7.4</v>
      </c>
    </row>
    <row r="6652" spans="1:11" ht="16.5" x14ac:dyDescent="0.3">
      <c r="A6652" s="1">
        <v>42731</v>
      </c>
      <c r="B6652" s="5">
        <f>YEAR(Table1[[#This Row],[Order Date]])</f>
        <v>2016</v>
      </c>
      <c r="C6652" s="5">
        <f>MONTH(Table1[[#This Row],[Order Date]])</f>
        <v>12</v>
      </c>
      <c r="D6652" t="s">
        <v>1172</v>
      </c>
      <c r="E6652" t="s">
        <v>78</v>
      </c>
      <c r="F6652" t="s">
        <v>39</v>
      </c>
      <c r="G6652" t="s">
        <v>52</v>
      </c>
      <c r="H6652" t="s">
        <v>2398</v>
      </c>
      <c r="I6652">
        <v>40</v>
      </c>
      <c r="J6652">
        <v>2</v>
      </c>
      <c r="K6652">
        <v>0.5</v>
      </c>
    </row>
    <row r="6653" spans="1:11" ht="16.5" x14ac:dyDescent="0.3">
      <c r="A6653" s="1">
        <v>42731</v>
      </c>
      <c r="B6653" s="5">
        <f>YEAR(Table1[[#This Row],[Order Date]])</f>
        <v>2016</v>
      </c>
      <c r="C6653" s="5">
        <f>MONTH(Table1[[#This Row],[Order Date]])</f>
        <v>12</v>
      </c>
      <c r="D6653" t="s">
        <v>971</v>
      </c>
      <c r="E6653" t="s">
        <v>27</v>
      </c>
      <c r="F6653" t="s">
        <v>11</v>
      </c>
      <c r="G6653" t="s">
        <v>16</v>
      </c>
      <c r="H6653" t="s">
        <v>584</v>
      </c>
      <c r="I6653">
        <v>20.16</v>
      </c>
      <c r="J6653">
        <v>7</v>
      </c>
      <c r="K6653">
        <v>9.8800000000000008</v>
      </c>
    </row>
    <row r="6654" spans="1:11" ht="16.5" x14ac:dyDescent="0.3">
      <c r="A6654" s="1">
        <v>42731</v>
      </c>
      <c r="B6654" s="5">
        <f>YEAR(Table1[[#This Row],[Order Date]])</f>
        <v>2016</v>
      </c>
      <c r="C6654" s="5">
        <f>MONTH(Table1[[#This Row],[Order Date]])</f>
        <v>12</v>
      </c>
      <c r="D6654" t="s">
        <v>1513</v>
      </c>
      <c r="E6654" t="s">
        <v>78</v>
      </c>
      <c r="F6654" t="s">
        <v>11</v>
      </c>
      <c r="G6654" t="s">
        <v>43</v>
      </c>
      <c r="H6654" t="s">
        <v>1036</v>
      </c>
      <c r="I6654">
        <v>17.18</v>
      </c>
      <c r="J6654">
        <v>6</v>
      </c>
      <c r="K6654">
        <v>6.23</v>
      </c>
    </row>
    <row r="6655" spans="1:11" ht="16.5" x14ac:dyDescent="0.3">
      <c r="A6655" s="1">
        <v>42731</v>
      </c>
      <c r="B6655" s="5">
        <f>YEAR(Table1[[#This Row],[Order Date]])</f>
        <v>2016</v>
      </c>
      <c r="C6655" s="5">
        <f>MONTH(Table1[[#This Row],[Order Date]])</f>
        <v>12</v>
      </c>
      <c r="D6655" t="s">
        <v>2197</v>
      </c>
      <c r="E6655" t="s">
        <v>33</v>
      </c>
      <c r="F6655" t="s">
        <v>11</v>
      </c>
      <c r="G6655" t="s">
        <v>16</v>
      </c>
      <c r="H6655" t="s">
        <v>532</v>
      </c>
      <c r="I6655">
        <v>2.61</v>
      </c>
      <c r="J6655">
        <v>1</v>
      </c>
      <c r="K6655">
        <v>1.2</v>
      </c>
    </row>
    <row r="6656" spans="1:11" ht="16.5" x14ac:dyDescent="0.3">
      <c r="A6656" s="1">
        <v>42733</v>
      </c>
      <c r="B6656" s="5">
        <f>YEAR(Table1[[#This Row],[Order Date]])</f>
        <v>2016</v>
      </c>
      <c r="C6656" s="5">
        <f>MONTH(Table1[[#This Row],[Order Date]])</f>
        <v>12</v>
      </c>
      <c r="D6656" t="s">
        <v>208</v>
      </c>
      <c r="E6656" t="s">
        <v>157</v>
      </c>
      <c r="F6656" t="s">
        <v>34</v>
      </c>
      <c r="G6656" t="s">
        <v>35</v>
      </c>
      <c r="H6656" t="s">
        <v>1691</v>
      </c>
      <c r="I6656">
        <v>754.45</v>
      </c>
      <c r="J6656">
        <v>5</v>
      </c>
      <c r="K6656">
        <v>60.36</v>
      </c>
    </row>
    <row r="6657" spans="1:11" ht="16.5" x14ac:dyDescent="0.3">
      <c r="A6657" s="1">
        <v>42733</v>
      </c>
      <c r="B6657" s="5">
        <f>YEAR(Table1[[#This Row],[Order Date]])</f>
        <v>2016</v>
      </c>
      <c r="C6657" s="5">
        <f>MONTH(Table1[[#This Row],[Order Date]])</f>
        <v>12</v>
      </c>
      <c r="D6657" t="s">
        <v>283</v>
      </c>
      <c r="E6657" t="s">
        <v>15</v>
      </c>
      <c r="F6657" t="s">
        <v>11</v>
      </c>
      <c r="G6657" t="s">
        <v>12</v>
      </c>
      <c r="H6657" t="s">
        <v>1054</v>
      </c>
      <c r="I6657">
        <v>186.05</v>
      </c>
      <c r="J6657">
        <v>6</v>
      </c>
      <c r="K6657">
        <v>67.44</v>
      </c>
    </row>
    <row r="6658" spans="1:11" ht="16.5" x14ac:dyDescent="0.3">
      <c r="A6658" s="1">
        <v>42733</v>
      </c>
      <c r="B6658" s="5">
        <f>YEAR(Table1[[#This Row],[Order Date]])</f>
        <v>2016</v>
      </c>
      <c r="C6658" s="5">
        <f>MONTH(Table1[[#This Row],[Order Date]])</f>
        <v>12</v>
      </c>
      <c r="D6658" t="s">
        <v>2033</v>
      </c>
      <c r="E6658" t="s">
        <v>120</v>
      </c>
      <c r="F6658" t="s">
        <v>11</v>
      </c>
      <c r="G6658" t="s">
        <v>20</v>
      </c>
      <c r="H6658" t="s">
        <v>2228</v>
      </c>
      <c r="I6658">
        <v>38.090000000000003</v>
      </c>
      <c r="J6658">
        <v>4</v>
      </c>
      <c r="K6658">
        <v>-27.93</v>
      </c>
    </row>
    <row r="6659" spans="1:11" ht="16.5" x14ac:dyDescent="0.3">
      <c r="A6659" s="1">
        <v>42733</v>
      </c>
      <c r="B6659" s="5">
        <f>YEAR(Table1[[#This Row],[Order Date]])</f>
        <v>2016</v>
      </c>
      <c r="C6659" s="5">
        <f>MONTH(Table1[[#This Row],[Order Date]])</f>
        <v>12</v>
      </c>
      <c r="D6659" t="s">
        <v>2033</v>
      </c>
      <c r="E6659" t="s">
        <v>120</v>
      </c>
      <c r="F6659" t="s">
        <v>11</v>
      </c>
      <c r="G6659" t="s">
        <v>20</v>
      </c>
      <c r="H6659" t="s">
        <v>436</v>
      </c>
      <c r="I6659">
        <v>2.81</v>
      </c>
      <c r="J6659">
        <v>3</v>
      </c>
      <c r="K6659">
        <v>-1.97</v>
      </c>
    </row>
    <row r="6660" spans="1:11" ht="16.5" x14ac:dyDescent="0.3">
      <c r="A6660" s="1">
        <v>42733</v>
      </c>
      <c r="B6660" s="5">
        <f>YEAR(Table1[[#This Row],[Order Date]])</f>
        <v>2016</v>
      </c>
      <c r="C6660" s="5">
        <f>MONTH(Table1[[#This Row],[Order Date]])</f>
        <v>12</v>
      </c>
      <c r="D6660" t="s">
        <v>378</v>
      </c>
      <c r="E6660" t="s">
        <v>1283</v>
      </c>
      <c r="F6660" t="s">
        <v>34</v>
      </c>
      <c r="G6660" t="s">
        <v>47</v>
      </c>
      <c r="H6660" t="s">
        <v>1861</v>
      </c>
      <c r="I6660">
        <v>70.56</v>
      </c>
      <c r="J6660">
        <v>6</v>
      </c>
      <c r="K6660">
        <v>23.99</v>
      </c>
    </row>
    <row r="6661" spans="1:11" ht="16.5" x14ac:dyDescent="0.3">
      <c r="A6661" s="1">
        <v>42733</v>
      </c>
      <c r="B6661" s="5">
        <f>YEAR(Table1[[#This Row],[Order Date]])</f>
        <v>2016</v>
      </c>
      <c r="C6661" s="5">
        <f>MONTH(Table1[[#This Row],[Order Date]])</f>
        <v>12</v>
      </c>
      <c r="D6661" t="s">
        <v>378</v>
      </c>
      <c r="E6661" t="s">
        <v>1283</v>
      </c>
      <c r="F6661" t="s">
        <v>11</v>
      </c>
      <c r="G6661" t="s">
        <v>92</v>
      </c>
      <c r="H6661" t="s">
        <v>199</v>
      </c>
      <c r="I6661">
        <v>81.96</v>
      </c>
      <c r="J6661">
        <v>2</v>
      </c>
      <c r="K6661">
        <v>22.95</v>
      </c>
    </row>
    <row r="6662" spans="1:11" ht="16.5" x14ac:dyDescent="0.3">
      <c r="A6662" s="1">
        <v>42733</v>
      </c>
      <c r="B6662" s="5">
        <f>YEAR(Table1[[#This Row],[Order Date]])</f>
        <v>2016</v>
      </c>
      <c r="C6662" s="5">
        <f>MONTH(Table1[[#This Row],[Order Date]])</f>
        <v>12</v>
      </c>
      <c r="D6662" t="s">
        <v>2558</v>
      </c>
      <c r="E6662" t="s">
        <v>27</v>
      </c>
      <c r="F6662" t="s">
        <v>11</v>
      </c>
      <c r="G6662" t="s">
        <v>20</v>
      </c>
      <c r="H6662" t="s">
        <v>1120</v>
      </c>
      <c r="I6662">
        <v>11.23</v>
      </c>
      <c r="J6662">
        <v>3</v>
      </c>
      <c r="K6662">
        <v>3.93</v>
      </c>
    </row>
    <row r="6663" spans="1:11" ht="16.5" x14ac:dyDescent="0.3">
      <c r="A6663" s="1">
        <v>42733</v>
      </c>
      <c r="B6663" s="5">
        <f>YEAR(Table1[[#This Row],[Order Date]])</f>
        <v>2016</v>
      </c>
      <c r="C6663" s="5">
        <f>MONTH(Table1[[#This Row],[Order Date]])</f>
        <v>12</v>
      </c>
      <c r="D6663" t="s">
        <v>1012</v>
      </c>
      <c r="E6663" t="s">
        <v>91</v>
      </c>
      <c r="F6663" t="s">
        <v>11</v>
      </c>
      <c r="G6663" t="s">
        <v>63</v>
      </c>
      <c r="H6663" t="s">
        <v>1667</v>
      </c>
      <c r="I6663">
        <v>27.79</v>
      </c>
      <c r="J6663">
        <v>3</v>
      </c>
      <c r="K6663">
        <v>10.42</v>
      </c>
    </row>
    <row r="6664" spans="1:11" ht="16.5" x14ac:dyDescent="0.3">
      <c r="A6664" s="1">
        <v>42733</v>
      </c>
      <c r="B6664" s="5">
        <f>YEAR(Table1[[#This Row],[Order Date]])</f>
        <v>2016</v>
      </c>
      <c r="C6664" s="5">
        <f>MONTH(Table1[[#This Row],[Order Date]])</f>
        <v>12</v>
      </c>
      <c r="D6664" t="s">
        <v>576</v>
      </c>
      <c r="E6664" t="s">
        <v>123</v>
      </c>
      <c r="F6664" t="s">
        <v>11</v>
      </c>
      <c r="G6664" t="s">
        <v>12</v>
      </c>
      <c r="H6664" t="s">
        <v>441</v>
      </c>
      <c r="I6664">
        <v>37.409999999999997</v>
      </c>
      <c r="J6664">
        <v>7</v>
      </c>
      <c r="K6664">
        <v>13.09</v>
      </c>
    </row>
    <row r="6665" spans="1:11" ht="16.5" x14ac:dyDescent="0.3">
      <c r="A6665" s="1">
        <v>42733</v>
      </c>
      <c r="B6665" s="5">
        <f>YEAR(Table1[[#This Row],[Order Date]])</f>
        <v>2016</v>
      </c>
      <c r="C6665" s="5">
        <f>MONTH(Table1[[#This Row],[Order Date]])</f>
        <v>12</v>
      </c>
      <c r="D6665" t="s">
        <v>576</v>
      </c>
      <c r="E6665" t="s">
        <v>123</v>
      </c>
      <c r="F6665" t="s">
        <v>11</v>
      </c>
      <c r="G6665" t="s">
        <v>12</v>
      </c>
      <c r="H6665" t="s">
        <v>1768</v>
      </c>
      <c r="I6665">
        <v>25.34</v>
      </c>
      <c r="J6665">
        <v>6</v>
      </c>
      <c r="K6665">
        <v>8.8699999999999992</v>
      </c>
    </row>
    <row r="6666" spans="1:11" ht="16.5" x14ac:dyDescent="0.3">
      <c r="A6666" s="1">
        <v>42733</v>
      </c>
      <c r="B6666" s="5">
        <f>YEAR(Table1[[#This Row],[Order Date]])</f>
        <v>2016</v>
      </c>
      <c r="C6666" s="5">
        <f>MONTH(Table1[[#This Row],[Order Date]])</f>
        <v>12</v>
      </c>
      <c r="D6666" t="s">
        <v>809</v>
      </c>
      <c r="E6666" t="s">
        <v>27</v>
      </c>
      <c r="F6666" t="s">
        <v>11</v>
      </c>
      <c r="G6666" t="s">
        <v>18</v>
      </c>
      <c r="H6666" t="s">
        <v>1328</v>
      </c>
      <c r="I6666">
        <v>14.03</v>
      </c>
      <c r="J6666">
        <v>1</v>
      </c>
      <c r="K6666">
        <v>4.07</v>
      </c>
    </row>
    <row r="6667" spans="1:11" ht="16.5" x14ac:dyDescent="0.3">
      <c r="A6667" s="1">
        <v>42733</v>
      </c>
      <c r="B6667" s="5">
        <f>YEAR(Table1[[#This Row],[Order Date]])</f>
        <v>2016</v>
      </c>
      <c r="C6667" s="5">
        <f>MONTH(Table1[[#This Row],[Order Date]])</f>
        <v>12</v>
      </c>
      <c r="D6667" t="s">
        <v>809</v>
      </c>
      <c r="E6667" t="s">
        <v>27</v>
      </c>
      <c r="F6667" t="s">
        <v>11</v>
      </c>
      <c r="G6667" t="s">
        <v>200</v>
      </c>
      <c r="H6667" t="s">
        <v>2080</v>
      </c>
      <c r="I6667">
        <v>27.96</v>
      </c>
      <c r="J6667">
        <v>2</v>
      </c>
      <c r="K6667">
        <v>7.27</v>
      </c>
    </row>
    <row r="6668" spans="1:11" ht="16.5" x14ac:dyDescent="0.3">
      <c r="A6668" s="1">
        <v>42734</v>
      </c>
      <c r="B6668" s="5">
        <f>YEAR(Table1[[#This Row],[Order Date]])</f>
        <v>2016</v>
      </c>
      <c r="C6668" s="5">
        <f>MONTH(Table1[[#This Row],[Order Date]])</f>
        <v>12</v>
      </c>
      <c r="D6668" t="s">
        <v>1394</v>
      </c>
      <c r="E6668" t="s">
        <v>10</v>
      </c>
      <c r="F6668" t="s">
        <v>11</v>
      </c>
      <c r="G6668" t="s">
        <v>20</v>
      </c>
      <c r="H6668" t="s">
        <v>1370</v>
      </c>
      <c r="I6668">
        <v>6.92</v>
      </c>
      <c r="J6668">
        <v>6</v>
      </c>
      <c r="K6668">
        <v>-10.39</v>
      </c>
    </row>
    <row r="6669" spans="1:11" ht="16.5" x14ac:dyDescent="0.3">
      <c r="A6669" s="1">
        <v>42734</v>
      </c>
      <c r="B6669" s="5">
        <f>YEAR(Table1[[#This Row],[Order Date]])</f>
        <v>2016</v>
      </c>
      <c r="C6669" s="5">
        <f>MONTH(Table1[[#This Row],[Order Date]])</f>
        <v>12</v>
      </c>
      <c r="D6669" t="s">
        <v>778</v>
      </c>
      <c r="E6669" t="s">
        <v>78</v>
      </c>
      <c r="F6669" t="s">
        <v>11</v>
      </c>
      <c r="G6669" t="s">
        <v>16</v>
      </c>
      <c r="H6669" t="s">
        <v>1818</v>
      </c>
      <c r="I6669">
        <v>5.9</v>
      </c>
      <c r="J6669">
        <v>2</v>
      </c>
      <c r="K6669">
        <v>1.99</v>
      </c>
    </row>
    <row r="6670" spans="1:11" ht="16.5" x14ac:dyDescent="0.3">
      <c r="A6670" s="1">
        <v>42734</v>
      </c>
      <c r="B6670" s="5">
        <f>YEAR(Table1[[#This Row],[Order Date]])</f>
        <v>2016</v>
      </c>
      <c r="C6670" s="5">
        <f>MONTH(Table1[[#This Row],[Order Date]])</f>
        <v>12</v>
      </c>
      <c r="D6670" t="s">
        <v>778</v>
      </c>
      <c r="E6670" t="s">
        <v>78</v>
      </c>
      <c r="F6670" t="s">
        <v>11</v>
      </c>
      <c r="G6670" t="s">
        <v>200</v>
      </c>
      <c r="H6670" t="s">
        <v>782</v>
      </c>
      <c r="I6670">
        <v>13.71</v>
      </c>
      <c r="J6670">
        <v>2</v>
      </c>
      <c r="K6670">
        <v>1.03</v>
      </c>
    </row>
    <row r="6671" spans="1:11" ht="16.5" x14ac:dyDescent="0.3">
      <c r="A6671" s="1">
        <v>42734</v>
      </c>
      <c r="B6671" s="5">
        <f>YEAR(Table1[[#This Row],[Order Date]])</f>
        <v>2016</v>
      </c>
      <c r="C6671" s="5">
        <f>MONTH(Table1[[#This Row],[Order Date]])</f>
        <v>12</v>
      </c>
      <c r="D6671" t="s">
        <v>1369</v>
      </c>
      <c r="E6671" t="s">
        <v>27</v>
      </c>
      <c r="F6671" t="s">
        <v>11</v>
      </c>
      <c r="G6671" t="s">
        <v>18</v>
      </c>
      <c r="H6671" t="s">
        <v>2148</v>
      </c>
      <c r="I6671">
        <v>481.32</v>
      </c>
      <c r="J6671">
        <v>4</v>
      </c>
      <c r="K6671">
        <v>125.14</v>
      </c>
    </row>
    <row r="6672" spans="1:11" ht="16.5" x14ac:dyDescent="0.3">
      <c r="A6672" s="1">
        <v>42734</v>
      </c>
      <c r="B6672" s="5">
        <f>YEAR(Table1[[#This Row],[Order Date]])</f>
        <v>2016</v>
      </c>
      <c r="C6672" s="5">
        <f>MONTH(Table1[[#This Row],[Order Date]])</f>
        <v>12</v>
      </c>
      <c r="D6672" t="s">
        <v>1369</v>
      </c>
      <c r="E6672" t="s">
        <v>27</v>
      </c>
      <c r="F6672" t="s">
        <v>11</v>
      </c>
      <c r="G6672" t="s">
        <v>20</v>
      </c>
      <c r="H6672" t="s">
        <v>2177</v>
      </c>
      <c r="I6672">
        <v>6.38</v>
      </c>
      <c r="J6672">
        <v>1</v>
      </c>
      <c r="K6672">
        <v>2.15</v>
      </c>
    </row>
    <row r="6673" spans="1:11" ht="16.5" x14ac:dyDescent="0.3">
      <c r="A6673" s="1">
        <v>42734</v>
      </c>
      <c r="B6673" s="5">
        <f>YEAR(Table1[[#This Row],[Order Date]])</f>
        <v>2016</v>
      </c>
      <c r="C6673" s="5">
        <f>MONTH(Table1[[#This Row],[Order Date]])</f>
        <v>12</v>
      </c>
      <c r="D6673" t="s">
        <v>72</v>
      </c>
      <c r="E6673" t="s">
        <v>23</v>
      </c>
      <c r="F6673" t="s">
        <v>34</v>
      </c>
      <c r="G6673" t="s">
        <v>35</v>
      </c>
      <c r="H6673" t="s">
        <v>864</v>
      </c>
      <c r="I6673">
        <v>170.79</v>
      </c>
      <c r="J6673">
        <v>1</v>
      </c>
      <c r="K6673">
        <v>0</v>
      </c>
    </row>
    <row r="6674" spans="1:11" ht="16.5" x14ac:dyDescent="0.3">
      <c r="A6674" s="1">
        <v>42734</v>
      </c>
      <c r="B6674" s="5">
        <f>YEAR(Table1[[#This Row],[Order Date]])</f>
        <v>2016</v>
      </c>
      <c r="C6674" s="5">
        <f>MONTH(Table1[[#This Row],[Order Date]])</f>
        <v>12</v>
      </c>
      <c r="D6674" t="s">
        <v>2651</v>
      </c>
      <c r="E6674" t="s">
        <v>23</v>
      </c>
      <c r="F6674" t="s">
        <v>11</v>
      </c>
      <c r="G6674" t="s">
        <v>24</v>
      </c>
      <c r="H6674" t="s">
        <v>1815</v>
      </c>
      <c r="I6674">
        <v>16.52</v>
      </c>
      <c r="J6674">
        <v>5</v>
      </c>
      <c r="K6674">
        <v>1.65</v>
      </c>
    </row>
    <row r="6675" spans="1:11" ht="16.5" x14ac:dyDescent="0.3">
      <c r="A6675" s="1">
        <v>42734</v>
      </c>
      <c r="B6675" s="5">
        <f>YEAR(Table1[[#This Row],[Order Date]])</f>
        <v>2016</v>
      </c>
      <c r="C6675" s="5">
        <f>MONTH(Table1[[#This Row],[Order Date]])</f>
        <v>12</v>
      </c>
      <c r="D6675" t="s">
        <v>702</v>
      </c>
      <c r="E6675" t="s">
        <v>123</v>
      </c>
      <c r="F6675" t="s">
        <v>11</v>
      </c>
      <c r="G6675" t="s">
        <v>12</v>
      </c>
      <c r="H6675" t="s">
        <v>2500</v>
      </c>
      <c r="I6675">
        <v>72.22</v>
      </c>
      <c r="J6675">
        <v>4</v>
      </c>
      <c r="K6675">
        <v>25.28</v>
      </c>
    </row>
    <row r="6676" spans="1:11" ht="16.5" x14ac:dyDescent="0.3">
      <c r="A6676" s="1">
        <v>42735</v>
      </c>
      <c r="B6676" s="5">
        <f>YEAR(Table1[[#This Row],[Order Date]])</f>
        <v>2016</v>
      </c>
      <c r="C6676" s="5">
        <f>MONTH(Table1[[#This Row],[Order Date]])</f>
        <v>12</v>
      </c>
      <c r="D6676" t="s">
        <v>817</v>
      </c>
      <c r="E6676" t="s">
        <v>126</v>
      </c>
      <c r="F6676" t="s">
        <v>11</v>
      </c>
      <c r="G6676" t="s">
        <v>24</v>
      </c>
      <c r="H6676" t="s">
        <v>2351</v>
      </c>
      <c r="I6676">
        <v>3.64</v>
      </c>
      <c r="J6676">
        <v>2</v>
      </c>
      <c r="K6676">
        <v>1.64</v>
      </c>
    </row>
    <row r="6677" spans="1:11" ht="16.5" x14ac:dyDescent="0.3">
      <c r="A6677" s="1">
        <v>42735</v>
      </c>
      <c r="B6677" s="5">
        <f>YEAR(Table1[[#This Row],[Order Date]])</f>
        <v>2016</v>
      </c>
      <c r="C6677" s="5">
        <f>MONTH(Table1[[#This Row],[Order Date]])</f>
        <v>12</v>
      </c>
      <c r="D6677" t="s">
        <v>817</v>
      </c>
      <c r="E6677" t="s">
        <v>126</v>
      </c>
      <c r="F6677" t="s">
        <v>11</v>
      </c>
      <c r="G6677" t="s">
        <v>20</v>
      </c>
      <c r="H6677" t="s">
        <v>1827</v>
      </c>
      <c r="I6677">
        <v>159.77000000000001</v>
      </c>
      <c r="J6677">
        <v>7</v>
      </c>
      <c r="K6677">
        <v>53.92</v>
      </c>
    </row>
    <row r="6678" spans="1:11" ht="16.5" x14ac:dyDescent="0.3">
      <c r="A6678" s="1">
        <v>42735</v>
      </c>
      <c r="B6678" s="5">
        <f>YEAR(Table1[[#This Row],[Order Date]])</f>
        <v>2016</v>
      </c>
      <c r="C6678" s="5">
        <f>MONTH(Table1[[#This Row],[Order Date]])</f>
        <v>12</v>
      </c>
      <c r="D6678" t="s">
        <v>895</v>
      </c>
      <c r="E6678" t="s">
        <v>27</v>
      </c>
      <c r="F6678" t="s">
        <v>39</v>
      </c>
      <c r="G6678" t="s">
        <v>40</v>
      </c>
      <c r="H6678" t="s">
        <v>762</v>
      </c>
      <c r="I6678">
        <v>302.38</v>
      </c>
      <c r="J6678">
        <v>3</v>
      </c>
      <c r="K6678">
        <v>22.68</v>
      </c>
    </row>
    <row r="6679" spans="1:11" ht="16.5" x14ac:dyDescent="0.3">
      <c r="A6679" s="1">
        <v>42735</v>
      </c>
      <c r="B6679" s="5">
        <f>YEAR(Table1[[#This Row],[Order Date]])</f>
        <v>2016</v>
      </c>
      <c r="C6679" s="5">
        <f>MONTH(Table1[[#This Row],[Order Date]])</f>
        <v>12</v>
      </c>
      <c r="D6679" t="s">
        <v>915</v>
      </c>
      <c r="E6679" t="s">
        <v>123</v>
      </c>
      <c r="F6679" t="s">
        <v>11</v>
      </c>
      <c r="G6679" t="s">
        <v>24</v>
      </c>
      <c r="H6679" t="s">
        <v>260</v>
      </c>
      <c r="I6679">
        <v>47.62</v>
      </c>
      <c r="J6679">
        <v>3</v>
      </c>
      <c r="K6679">
        <v>3.57</v>
      </c>
    </row>
    <row r="6680" spans="1:11" ht="16.5" x14ac:dyDescent="0.3">
      <c r="A6680" s="1">
        <v>42735</v>
      </c>
      <c r="B6680" s="5">
        <f>YEAR(Table1[[#This Row],[Order Date]])</f>
        <v>2016</v>
      </c>
      <c r="C6680" s="5">
        <f>MONTH(Table1[[#This Row],[Order Date]])</f>
        <v>12</v>
      </c>
      <c r="D6680" t="s">
        <v>915</v>
      </c>
      <c r="E6680" t="s">
        <v>123</v>
      </c>
      <c r="F6680" t="s">
        <v>11</v>
      </c>
      <c r="G6680" t="s">
        <v>12</v>
      </c>
      <c r="H6680" t="s">
        <v>2076</v>
      </c>
      <c r="I6680">
        <v>23.48</v>
      </c>
      <c r="J6680">
        <v>5</v>
      </c>
      <c r="K6680">
        <v>8.2200000000000006</v>
      </c>
    </row>
    <row r="6681" spans="1:11" ht="16.5" x14ac:dyDescent="0.3">
      <c r="A6681" s="1">
        <v>42735</v>
      </c>
      <c r="B6681" s="5">
        <f>YEAR(Table1[[#This Row],[Order Date]])</f>
        <v>2016</v>
      </c>
      <c r="C6681" s="5">
        <f>MONTH(Table1[[#This Row],[Order Date]])</f>
        <v>12</v>
      </c>
      <c r="D6681" t="s">
        <v>2101</v>
      </c>
      <c r="E6681" t="s">
        <v>27</v>
      </c>
      <c r="F6681" t="s">
        <v>11</v>
      </c>
      <c r="G6681" t="s">
        <v>20</v>
      </c>
      <c r="H6681" t="s">
        <v>744</v>
      </c>
      <c r="I6681">
        <v>38.380000000000003</v>
      </c>
      <c r="J6681">
        <v>3</v>
      </c>
      <c r="K6681">
        <v>13.43</v>
      </c>
    </row>
    <row r="6682" spans="1:11" ht="16.5" x14ac:dyDescent="0.3">
      <c r="A6682" s="1">
        <v>42735</v>
      </c>
      <c r="B6682" s="5">
        <f>YEAR(Table1[[#This Row],[Order Date]])</f>
        <v>2016</v>
      </c>
      <c r="C6682" s="5">
        <f>MONTH(Table1[[#This Row],[Order Date]])</f>
        <v>12</v>
      </c>
      <c r="D6682" t="s">
        <v>824</v>
      </c>
      <c r="E6682" t="s">
        <v>78</v>
      </c>
      <c r="F6682" t="s">
        <v>11</v>
      </c>
      <c r="G6682" t="s">
        <v>18</v>
      </c>
      <c r="H6682" t="s">
        <v>1870</v>
      </c>
      <c r="I6682">
        <v>156.51</v>
      </c>
      <c r="J6682">
        <v>4</v>
      </c>
      <c r="K6682">
        <v>-35.22</v>
      </c>
    </row>
    <row r="6683" spans="1:11" ht="16.5" x14ac:dyDescent="0.3">
      <c r="A6683" s="1">
        <v>42736</v>
      </c>
      <c r="B6683" s="5">
        <f>YEAR(Table1[[#This Row],[Order Date]])</f>
        <v>2017</v>
      </c>
      <c r="C6683" s="5">
        <f>MONTH(Table1[[#This Row],[Order Date]])</f>
        <v>1</v>
      </c>
      <c r="D6683" t="s">
        <v>185</v>
      </c>
      <c r="E6683" t="s">
        <v>78</v>
      </c>
      <c r="F6683" t="s">
        <v>34</v>
      </c>
      <c r="G6683" t="s">
        <v>47</v>
      </c>
      <c r="H6683" t="s">
        <v>1732</v>
      </c>
      <c r="I6683">
        <v>48.9</v>
      </c>
      <c r="J6683">
        <v>4</v>
      </c>
      <c r="K6683">
        <v>8.56</v>
      </c>
    </row>
    <row r="6684" spans="1:11" ht="16.5" x14ac:dyDescent="0.3">
      <c r="A6684" s="1">
        <v>42736</v>
      </c>
      <c r="B6684" s="5">
        <f>YEAR(Table1[[#This Row],[Order Date]])</f>
        <v>2017</v>
      </c>
      <c r="C6684" s="5">
        <f>MONTH(Table1[[#This Row],[Order Date]])</f>
        <v>1</v>
      </c>
      <c r="D6684" t="s">
        <v>768</v>
      </c>
      <c r="E6684" t="s">
        <v>27</v>
      </c>
      <c r="F6684" t="s">
        <v>34</v>
      </c>
      <c r="G6684" t="s">
        <v>47</v>
      </c>
      <c r="H6684" t="s">
        <v>1952</v>
      </c>
      <c r="I6684">
        <v>474.43</v>
      </c>
      <c r="J6684">
        <v>11</v>
      </c>
      <c r="K6684">
        <v>199.26</v>
      </c>
    </row>
    <row r="6685" spans="1:11" ht="16.5" x14ac:dyDescent="0.3">
      <c r="A6685" s="1">
        <v>42736</v>
      </c>
      <c r="B6685" s="5">
        <f>YEAR(Table1[[#This Row],[Order Date]])</f>
        <v>2017</v>
      </c>
      <c r="C6685" s="5">
        <f>MONTH(Table1[[#This Row],[Order Date]])</f>
        <v>1</v>
      </c>
      <c r="D6685" t="s">
        <v>910</v>
      </c>
      <c r="E6685" t="s">
        <v>157</v>
      </c>
      <c r="F6685" t="s">
        <v>11</v>
      </c>
      <c r="G6685" t="s">
        <v>20</v>
      </c>
      <c r="H6685" t="s">
        <v>205</v>
      </c>
      <c r="I6685">
        <v>3.6</v>
      </c>
      <c r="J6685">
        <v>2</v>
      </c>
      <c r="K6685">
        <v>1.73</v>
      </c>
    </row>
    <row r="6686" spans="1:11" ht="16.5" x14ac:dyDescent="0.3">
      <c r="A6686" s="1">
        <v>42736</v>
      </c>
      <c r="B6686" s="5">
        <f>YEAR(Table1[[#This Row],[Order Date]])</f>
        <v>2017</v>
      </c>
      <c r="C6686" s="5">
        <f>MONTH(Table1[[#This Row],[Order Date]])</f>
        <v>1</v>
      </c>
      <c r="D6686" t="s">
        <v>2472</v>
      </c>
      <c r="E6686" t="s">
        <v>10</v>
      </c>
      <c r="F6686" t="s">
        <v>11</v>
      </c>
      <c r="G6686" t="s">
        <v>18</v>
      </c>
      <c r="H6686" t="s">
        <v>19</v>
      </c>
      <c r="I6686">
        <v>454.56</v>
      </c>
      <c r="J6686">
        <v>5</v>
      </c>
      <c r="K6686">
        <v>-107.96</v>
      </c>
    </row>
    <row r="6687" spans="1:11" ht="16.5" x14ac:dyDescent="0.3">
      <c r="A6687" s="1">
        <v>42736</v>
      </c>
      <c r="B6687" s="5">
        <f>YEAR(Table1[[#This Row],[Order Date]])</f>
        <v>2017</v>
      </c>
      <c r="C6687" s="5">
        <f>MONTH(Table1[[#This Row],[Order Date]])</f>
        <v>1</v>
      </c>
      <c r="D6687" t="s">
        <v>2472</v>
      </c>
      <c r="E6687" t="s">
        <v>10</v>
      </c>
      <c r="F6687" t="s">
        <v>34</v>
      </c>
      <c r="G6687" t="s">
        <v>47</v>
      </c>
      <c r="H6687" t="s">
        <v>1205</v>
      </c>
      <c r="I6687">
        <v>141.41999999999999</v>
      </c>
      <c r="J6687">
        <v>5</v>
      </c>
      <c r="K6687">
        <v>-187.38</v>
      </c>
    </row>
    <row r="6688" spans="1:11" ht="16.5" x14ac:dyDescent="0.3">
      <c r="A6688" s="1">
        <v>42736</v>
      </c>
      <c r="B6688" s="5">
        <f>YEAR(Table1[[#This Row],[Order Date]])</f>
        <v>2017</v>
      </c>
      <c r="C6688" s="5">
        <f>MONTH(Table1[[#This Row],[Order Date]])</f>
        <v>1</v>
      </c>
      <c r="D6688" t="s">
        <v>2472</v>
      </c>
      <c r="E6688" t="s">
        <v>10</v>
      </c>
      <c r="F6688" t="s">
        <v>34</v>
      </c>
      <c r="G6688" t="s">
        <v>35</v>
      </c>
      <c r="H6688" t="s">
        <v>2132</v>
      </c>
      <c r="I6688">
        <v>310.74</v>
      </c>
      <c r="J6688">
        <v>4</v>
      </c>
      <c r="K6688">
        <v>-26.64</v>
      </c>
    </row>
    <row r="6689" spans="1:11" ht="16.5" x14ac:dyDescent="0.3">
      <c r="A6689" s="1">
        <v>42736</v>
      </c>
      <c r="B6689" s="5">
        <f>YEAR(Table1[[#This Row],[Order Date]])</f>
        <v>2017</v>
      </c>
      <c r="C6689" s="5">
        <f>MONTH(Table1[[#This Row],[Order Date]])</f>
        <v>1</v>
      </c>
      <c r="D6689" t="s">
        <v>2472</v>
      </c>
      <c r="E6689" t="s">
        <v>10</v>
      </c>
      <c r="F6689" t="s">
        <v>11</v>
      </c>
      <c r="G6689" t="s">
        <v>24</v>
      </c>
      <c r="H6689" t="s">
        <v>949</v>
      </c>
      <c r="I6689">
        <v>12.74</v>
      </c>
      <c r="J6689">
        <v>4</v>
      </c>
      <c r="K6689">
        <v>2.23</v>
      </c>
    </row>
    <row r="6690" spans="1:11" ht="16.5" x14ac:dyDescent="0.3">
      <c r="A6690" s="1">
        <v>42736</v>
      </c>
      <c r="B6690" s="5">
        <f>YEAR(Table1[[#This Row],[Order Date]])</f>
        <v>2017</v>
      </c>
      <c r="C6690" s="5">
        <f>MONTH(Table1[[#This Row],[Order Date]])</f>
        <v>1</v>
      </c>
      <c r="D6690" t="s">
        <v>2472</v>
      </c>
      <c r="E6690" t="s">
        <v>10</v>
      </c>
      <c r="F6690" t="s">
        <v>11</v>
      </c>
      <c r="G6690" t="s">
        <v>20</v>
      </c>
      <c r="H6690" t="s">
        <v>1367</v>
      </c>
      <c r="I6690">
        <v>6.47</v>
      </c>
      <c r="J6690">
        <v>5</v>
      </c>
      <c r="K6690">
        <v>-9.7100000000000009</v>
      </c>
    </row>
    <row r="6691" spans="1:11" ht="16.5" x14ac:dyDescent="0.3">
      <c r="A6691" s="1">
        <v>42736</v>
      </c>
      <c r="B6691" s="5">
        <f>YEAR(Table1[[#This Row],[Order Date]])</f>
        <v>2017</v>
      </c>
      <c r="C6691" s="5">
        <f>MONTH(Table1[[#This Row],[Order Date]])</f>
        <v>1</v>
      </c>
      <c r="D6691" t="s">
        <v>2472</v>
      </c>
      <c r="E6691" t="s">
        <v>10</v>
      </c>
      <c r="F6691" t="s">
        <v>11</v>
      </c>
      <c r="G6691" t="s">
        <v>20</v>
      </c>
      <c r="H6691" t="s">
        <v>150</v>
      </c>
      <c r="I6691">
        <v>13.75</v>
      </c>
      <c r="J6691">
        <v>14</v>
      </c>
      <c r="K6691">
        <v>-22.68</v>
      </c>
    </row>
    <row r="6692" spans="1:11" ht="16.5" x14ac:dyDescent="0.3">
      <c r="A6692" s="1">
        <v>42736</v>
      </c>
      <c r="B6692" s="5">
        <f>YEAR(Table1[[#This Row],[Order Date]])</f>
        <v>2017</v>
      </c>
      <c r="C6692" s="5">
        <f>MONTH(Table1[[#This Row],[Order Date]])</f>
        <v>1</v>
      </c>
      <c r="D6692" t="s">
        <v>2472</v>
      </c>
      <c r="E6692" t="s">
        <v>10</v>
      </c>
      <c r="F6692" t="s">
        <v>11</v>
      </c>
      <c r="G6692" t="s">
        <v>92</v>
      </c>
      <c r="H6692" t="s">
        <v>1080</v>
      </c>
      <c r="I6692">
        <v>15.22</v>
      </c>
      <c r="J6692">
        <v>2</v>
      </c>
      <c r="K6692">
        <v>-38.82</v>
      </c>
    </row>
    <row r="6693" spans="1:11" ht="16.5" x14ac:dyDescent="0.3">
      <c r="A6693" s="1">
        <v>42737</v>
      </c>
      <c r="B6693" s="5">
        <f>YEAR(Table1[[#This Row],[Order Date]])</f>
        <v>2017</v>
      </c>
      <c r="C6693" s="5">
        <f>MONTH(Table1[[#This Row],[Order Date]])</f>
        <v>1</v>
      </c>
      <c r="D6693" t="s">
        <v>1033</v>
      </c>
      <c r="E6693" t="s">
        <v>245</v>
      </c>
      <c r="F6693" t="s">
        <v>39</v>
      </c>
      <c r="G6693" t="s">
        <v>302</v>
      </c>
      <c r="H6693" t="s">
        <v>2542</v>
      </c>
      <c r="I6693">
        <v>695.7</v>
      </c>
      <c r="J6693">
        <v>2</v>
      </c>
      <c r="K6693">
        <v>-27.83</v>
      </c>
    </row>
    <row r="6694" spans="1:11" ht="16.5" x14ac:dyDescent="0.3">
      <c r="A6694" s="1">
        <v>42737</v>
      </c>
      <c r="B6694" s="5">
        <f>YEAR(Table1[[#This Row],[Order Date]])</f>
        <v>2017</v>
      </c>
      <c r="C6694" s="5">
        <f>MONTH(Table1[[#This Row],[Order Date]])</f>
        <v>1</v>
      </c>
      <c r="D6694" t="s">
        <v>1033</v>
      </c>
      <c r="E6694" t="s">
        <v>245</v>
      </c>
      <c r="F6694" t="s">
        <v>11</v>
      </c>
      <c r="G6694" t="s">
        <v>20</v>
      </c>
      <c r="H6694" t="s">
        <v>969</v>
      </c>
      <c r="I6694">
        <v>15.66</v>
      </c>
      <c r="J6694">
        <v>5</v>
      </c>
      <c r="K6694">
        <v>-12.53</v>
      </c>
    </row>
    <row r="6695" spans="1:11" ht="16.5" x14ac:dyDescent="0.3">
      <c r="A6695" s="1">
        <v>42737</v>
      </c>
      <c r="B6695" s="5">
        <f>YEAR(Table1[[#This Row],[Order Date]])</f>
        <v>2017</v>
      </c>
      <c r="C6695" s="5">
        <f>MONTH(Table1[[#This Row],[Order Date]])</f>
        <v>1</v>
      </c>
      <c r="D6695" t="s">
        <v>1033</v>
      </c>
      <c r="E6695" t="s">
        <v>245</v>
      </c>
      <c r="F6695" t="s">
        <v>11</v>
      </c>
      <c r="G6695" t="s">
        <v>20</v>
      </c>
      <c r="H6695" t="s">
        <v>1228</v>
      </c>
      <c r="I6695">
        <v>28.85</v>
      </c>
      <c r="J6695">
        <v>6</v>
      </c>
      <c r="K6695">
        <v>-21.16</v>
      </c>
    </row>
    <row r="6696" spans="1:11" ht="16.5" x14ac:dyDescent="0.3">
      <c r="A6696" s="1">
        <v>42737</v>
      </c>
      <c r="B6696" s="5">
        <f>YEAR(Table1[[#This Row],[Order Date]])</f>
        <v>2017</v>
      </c>
      <c r="C6696" s="5">
        <f>MONTH(Table1[[#This Row],[Order Date]])</f>
        <v>1</v>
      </c>
      <c r="D6696" t="s">
        <v>1910</v>
      </c>
      <c r="E6696" t="s">
        <v>10</v>
      </c>
      <c r="F6696" t="s">
        <v>11</v>
      </c>
      <c r="G6696" t="s">
        <v>24</v>
      </c>
      <c r="H6696" t="s">
        <v>449</v>
      </c>
      <c r="I6696">
        <v>31.74</v>
      </c>
      <c r="J6696">
        <v>2</v>
      </c>
      <c r="K6696">
        <v>3.97</v>
      </c>
    </row>
    <row r="6697" spans="1:11" ht="16.5" x14ac:dyDescent="0.3">
      <c r="A6697" s="1">
        <v>42737</v>
      </c>
      <c r="B6697" s="5">
        <f>YEAR(Table1[[#This Row],[Order Date]])</f>
        <v>2017</v>
      </c>
      <c r="C6697" s="5">
        <f>MONTH(Table1[[#This Row],[Order Date]])</f>
        <v>1</v>
      </c>
      <c r="D6697" t="s">
        <v>1910</v>
      </c>
      <c r="E6697" t="s">
        <v>10</v>
      </c>
      <c r="F6697" t="s">
        <v>11</v>
      </c>
      <c r="G6697" t="s">
        <v>92</v>
      </c>
      <c r="H6697" t="s">
        <v>2652</v>
      </c>
      <c r="I6697">
        <v>5.43</v>
      </c>
      <c r="J6697">
        <v>2</v>
      </c>
      <c r="K6697">
        <v>-13.58</v>
      </c>
    </row>
    <row r="6698" spans="1:11" ht="16.5" x14ac:dyDescent="0.3">
      <c r="A6698" s="1">
        <v>42737</v>
      </c>
      <c r="B6698" s="5">
        <f>YEAR(Table1[[#This Row],[Order Date]])</f>
        <v>2017</v>
      </c>
      <c r="C6698" s="5">
        <f>MONTH(Table1[[#This Row],[Order Date]])</f>
        <v>1</v>
      </c>
      <c r="D6698" t="s">
        <v>1910</v>
      </c>
      <c r="E6698" t="s">
        <v>10</v>
      </c>
      <c r="F6698" t="s">
        <v>34</v>
      </c>
      <c r="G6698" t="s">
        <v>145</v>
      </c>
      <c r="H6698" t="s">
        <v>255</v>
      </c>
      <c r="I6698">
        <v>913.43</v>
      </c>
      <c r="J6698">
        <v>5</v>
      </c>
      <c r="K6698">
        <v>-169.64</v>
      </c>
    </row>
    <row r="6699" spans="1:11" ht="16.5" x14ac:dyDescent="0.3">
      <c r="A6699" s="1">
        <v>42737</v>
      </c>
      <c r="B6699" s="5">
        <f>YEAR(Table1[[#This Row],[Order Date]])</f>
        <v>2017</v>
      </c>
      <c r="C6699" s="5">
        <f>MONTH(Table1[[#This Row],[Order Date]])</f>
        <v>1</v>
      </c>
      <c r="D6699" t="s">
        <v>1910</v>
      </c>
      <c r="E6699" t="s">
        <v>10</v>
      </c>
      <c r="F6699" t="s">
        <v>11</v>
      </c>
      <c r="G6699" t="s">
        <v>18</v>
      </c>
      <c r="H6699" t="s">
        <v>1384</v>
      </c>
      <c r="I6699">
        <v>372.14</v>
      </c>
      <c r="J6699">
        <v>3</v>
      </c>
      <c r="K6699">
        <v>27.91</v>
      </c>
    </row>
    <row r="6700" spans="1:11" ht="16.5" x14ac:dyDescent="0.3">
      <c r="A6700" s="1">
        <v>42737</v>
      </c>
      <c r="B6700" s="5">
        <f>YEAR(Table1[[#This Row],[Order Date]])</f>
        <v>2017</v>
      </c>
      <c r="C6700" s="5">
        <f>MONTH(Table1[[#This Row],[Order Date]])</f>
        <v>1</v>
      </c>
      <c r="D6700" t="s">
        <v>1971</v>
      </c>
      <c r="E6700" t="s">
        <v>27</v>
      </c>
      <c r="F6700" t="s">
        <v>39</v>
      </c>
      <c r="G6700" t="s">
        <v>52</v>
      </c>
      <c r="H6700" t="s">
        <v>2255</v>
      </c>
      <c r="I6700">
        <v>16.59</v>
      </c>
      <c r="J6700">
        <v>1</v>
      </c>
      <c r="K6700">
        <v>5.81</v>
      </c>
    </row>
    <row r="6701" spans="1:11" ht="16.5" x14ac:dyDescent="0.3">
      <c r="A6701" s="1">
        <v>42738</v>
      </c>
      <c r="B6701" s="5">
        <f>YEAR(Table1[[#This Row],[Order Date]])</f>
        <v>2017</v>
      </c>
      <c r="C6701" s="5">
        <f>MONTH(Table1[[#This Row],[Order Date]])</f>
        <v>1</v>
      </c>
      <c r="D6701" t="s">
        <v>85</v>
      </c>
      <c r="E6701" t="s">
        <v>27</v>
      </c>
      <c r="F6701" t="s">
        <v>11</v>
      </c>
      <c r="G6701" t="s">
        <v>12</v>
      </c>
      <c r="H6701" t="s">
        <v>2605</v>
      </c>
      <c r="I6701">
        <v>38.880000000000003</v>
      </c>
      <c r="J6701">
        <v>6</v>
      </c>
      <c r="K6701">
        <v>18.66</v>
      </c>
    </row>
    <row r="6702" spans="1:11" ht="16.5" x14ac:dyDescent="0.3">
      <c r="A6702" s="1">
        <v>42738</v>
      </c>
      <c r="B6702" s="5">
        <f>YEAR(Table1[[#This Row],[Order Date]])</f>
        <v>2017</v>
      </c>
      <c r="C6702" s="5">
        <f>MONTH(Table1[[#This Row],[Order Date]])</f>
        <v>1</v>
      </c>
      <c r="D6702" t="s">
        <v>1948</v>
      </c>
      <c r="E6702" t="s">
        <v>27</v>
      </c>
      <c r="F6702" t="s">
        <v>11</v>
      </c>
      <c r="G6702" t="s">
        <v>20</v>
      </c>
      <c r="H6702" t="s">
        <v>2488</v>
      </c>
      <c r="I6702">
        <v>2022.27</v>
      </c>
      <c r="J6702">
        <v>8</v>
      </c>
      <c r="K6702">
        <v>682.52</v>
      </c>
    </row>
    <row r="6703" spans="1:11" ht="16.5" x14ac:dyDescent="0.3">
      <c r="A6703" s="1">
        <v>42738</v>
      </c>
      <c r="B6703" s="5">
        <f>YEAR(Table1[[#This Row],[Order Date]])</f>
        <v>2017</v>
      </c>
      <c r="C6703" s="5">
        <f>MONTH(Table1[[#This Row],[Order Date]])</f>
        <v>1</v>
      </c>
      <c r="D6703" t="s">
        <v>1948</v>
      </c>
      <c r="E6703" t="s">
        <v>27</v>
      </c>
      <c r="F6703" t="s">
        <v>11</v>
      </c>
      <c r="G6703" t="s">
        <v>24</v>
      </c>
      <c r="H6703" t="s">
        <v>2233</v>
      </c>
      <c r="I6703">
        <v>9.1199999999999992</v>
      </c>
      <c r="J6703">
        <v>3</v>
      </c>
      <c r="K6703">
        <v>3.1</v>
      </c>
    </row>
    <row r="6704" spans="1:11" ht="16.5" x14ac:dyDescent="0.3">
      <c r="A6704" s="1">
        <v>42741</v>
      </c>
      <c r="B6704" s="5">
        <f>YEAR(Table1[[#This Row],[Order Date]])</f>
        <v>2017</v>
      </c>
      <c r="C6704" s="5">
        <f>MONTH(Table1[[#This Row],[Order Date]])</f>
        <v>1</v>
      </c>
      <c r="D6704" t="s">
        <v>910</v>
      </c>
      <c r="E6704" t="s">
        <v>488</v>
      </c>
      <c r="F6704" t="s">
        <v>11</v>
      </c>
      <c r="G6704" t="s">
        <v>20</v>
      </c>
      <c r="H6704" t="s">
        <v>189</v>
      </c>
      <c r="I6704">
        <v>33.74</v>
      </c>
      <c r="J6704">
        <v>7</v>
      </c>
      <c r="K6704">
        <v>15.52</v>
      </c>
    </row>
    <row r="6705" spans="1:11" ht="16.5" x14ac:dyDescent="0.3">
      <c r="A6705" s="1">
        <v>42742</v>
      </c>
      <c r="B6705" s="5">
        <f>YEAR(Table1[[#This Row],[Order Date]])</f>
        <v>2017</v>
      </c>
      <c r="C6705" s="5">
        <f>MONTH(Table1[[#This Row],[Order Date]])</f>
        <v>1</v>
      </c>
      <c r="D6705" t="s">
        <v>1963</v>
      </c>
      <c r="E6705" t="s">
        <v>110</v>
      </c>
      <c r="F6705" t="s">
        <v>39</v>
      </c>
      <c r="G6705" t="s">
        <v>302</v>
      </c>
      <c r="H6705" t="s">
        <v>1236</v>
      </c>
      <c r="I6705">
        <v>3059.98</v>
      </c>
      <c r="J6705">
        <v>2</v>
      </c>
      <c r="K6705">
        <v>680</v>
      </c>
    </row>
    <row r="6706" spans="1:11" ht="16.5" x14ac:dyDescent="0.3">
      <c r="A6706" s="1">
        <v>42742</v>
      </c>
      <c r="B6706" s="5">
        <f>YEAR(Table1[[#This Row],[Order Date]])</f>
        <v>2017</v>
      </c>
      <c r="C6706" s="5">
        <f>MONTH(Table1[[#This Row],[Order Date]])</f>
        <v>1</v>
      </c>
      <c r="D6706" t="s">
        <v>2164</v>
      </c>
      <c r="E6706" t="s">
        <v>123</v>
      </c>
      <c r="F6706" t="s">
        <v>11</v>
      </c>
      <c r="G6706" t="s">
        <v>20</v>
      </c>
      <c r="H6706" t="s">
        <v>436</v>
      </c>
      <c r="I6706">
        <v>2.81</v>
      </c>
      <c r="J6706">
        <v>3</v>
      </c>
      <c r="K6706">
        <v>-1.97</v>
      </c>
    </row>
    <row r="6707" spans="1:11" ht="16.5" x14ac:dyDescent="0.3">
      <c r="A6707" s="1">
        <v>42742</v>
      </c>
      <c r="B6707" s="5">
        <f>YEAR(Table1[[#This Row],[Order Date]])</f>
        <v>2017</v>
      </c>
      <c r="C6707" s="5">
        <f>MONTH(Table1[[#This Row],[Order Date]])</f>
        <v>1</v>
      </c>
      <c r="D6707" t="s">
        <v>1623</v>
      </c>
      <c r="E6707" t="s">
        <v>27</v>
      </c>
      <c r="F6707" t="s">
        <v>11</v>
      </c>
      <c r="G6707" t="s">
        <v>18</v>
      </c>
      <c r="H6707" t="s">
        <v>111</v>
      </c>
      <c r="I6707">
        <v>153.78</v>
      </c>
      <c r="J6707">
        <v>11</v>
      </c>
      <c r="K6707">
        <v>44.6</v>
      </c>
    </row>
    <row r="6708" spans="1:11" ht="16.5" x14ac:dyDescent="0.3">
      <c r="A6708" s="1">
        <v>42742</v>
      </c>
      <c r="B6708" s="5">
        <f>YEAR(Table1[[#This Row],[Order Date]])</f>
        <v>2017</v>
      </c>
      <c r="C6708" s="5">
        <f>MONTH(Table1[[#This Row],[Order Date]])</f>
        <v>1</v>
      </c>
      <c r="D6708" t="s">
        <v>1623</v>
      </c>
      <c r="E6708" t="s">
        <v>27</v>
      </c>
      <c r="F6708" t="s">
        <v>11</v>
      </c>
      <c r="G6708" t="s">
        <v>18</v>
      </c>
      <c r="H6708" t="s">
        <v>356</v>
      </c>
      <c r="I6708">
        <v>61.02</v>
      </c>
      <c r="J6708">
        <v>3</v>
      </c>
      <c r="K6708">
        <v>0.61</v>
      </c>
    </row>
    <row r="6709" spans="1:11" ht="16.5" x14ac:dyDescent="0.3">
      <c r="A6709" s="1">
        <v>42742</v>
      </c>
      <c r="B6709" s="5">
        <f>YEAR(Table1[[#This Row],[Order Date]])</f>
        <v>2017</v>
      </c>
      <c r="C6709" s="5">
        <f>MONTH(Table1[[#This Row],[Order Date]])</f>
        <v>1</v>
      </c>
      <c r="D6709" t="s">
        <v>1623</v>
      </c>
      <c r="E6709" t="s">
        <v>27</v>
      </c>
      <c r="F6709" t="s">
        <v>11</v>
      </c>
      <c r="G6709" t="s">
        <v>200</v>
      </c>
      <c r="H6709" t="s">
        <v>2274</v>
      </c>
      <c r="I6709">
        <v>110.11</v>
      </c>
      <c r="J6709">
        <v>7</v>
      </c>
      <c r="K6709">
        <v>31.93</v>
      </c>
    </row>
    <row r="6710" spans="1:11" ht="16.5" x14ac:dyDescent="0.3">
      <c r="A6710" s="1">
        <v>42742</v>
      </c>
      <c r="B6710" s="5">
        <f>YEAR(Table1[[#This Row],[Order Date]])</f>
        <v>2017</v>
      </c>
      <c r="C6710" s="5">
        <f>MONTH(Table1[[#This Row],[Order Date]])</f>
        <v>1</v>
      </c>
      <c r="D6710" t="s">
        <v>1623</v>
      </c>
      <c r="E6710" t="s">
        <v>27</v>
      </c>
      <c r="F6710" t="s">
        <v>11</v>
      </c>
      <c r="G6710" t="s">
        <v>43</v>
      </c>
      <c r="H6710" t="s">
        <v>160</v>
      </c>
      <c r="I6710">
        <v>7.89</v>
      </c>
      <c r="J6710">
        <v>1</v>
      </c>
      <c r="K6710">
        <v>3.55</v>
      </c>
    </row>
    <row r="6711" spans="1:11" ht="16.5" x14ac:dyDescent="0.3">
      <c r="A6711" s="1">
        <v>42743</v>
      </c>
      <c r="B6711" s="5">
        <f>YEAR(Table1[[#This Row],[Order Date]])</f>
        <v>2017</v>
      </c>
      <c r="C6711" s="5">
        <f>MONTH(Table1[[#This Row],[Order Date]])</f>
        <v>1</v>
      </c>
      <c r="D6711" t="s">
        <v>1070</v>
      </c>
      <c r="E6711" t="s">
        <v>164</v>
      </c>
      <c r="F6711" t="s">
        <v>34</v>
      </c>
      <c r="G6711" t="s">
        <v>145</v>
      </c>
      <c r="H6711" t="s">
        <v>321</v>
      </c>
      <c r="I6711">
        <v>892.98</v>
      </c>
      <c r="J6711">
        <v>2</v>
      </c>
      <c r="K6711">
        <v>80.37</v>
      </c>
    </row>
    <row r="6712" spans="1:11" ht="16.5" x14ac:dyDescent="0.3">
      <c r="A6712" s="1">
        <v>42744</v>
      </c>
      <c r="B6712" s="5">
        <f>YEAR(Table1[[#This Row],[Order Date]])</f>
        <v>2017</v>
      </c>
      <c r="C6712" s="5">
        <f>MONTH(Table1[[#This Row],[Order Date]])</f>
        <v>1</v>
      </c>
      <c r="D6712" t="s">
        <v>1423</v>
      </c>
      <c r="E6712" t="s">
        <v>23</v>
      </c>
      <c r="F6712" t="s">
        <v>11</v>
      </c>
      <c r="G6712" t="s">
        <v>20</v>
      </c>
      <c r="H6712" t="s">
        <v>37</v>
      </c>
      <c r="I6712">
        <v>274.49</v>
      </c>
      <c r="J6712">
        <v>3</v>
      </c>
      <c r="K6712">
        <v>-228.74</v>
      </c>
    </row>
    <row r="6713" spans="1:11" ht="16.5" x14ac:dyDescent="0.3">
      <c r="A6713" s="1">
        <v>42747</v>
      </c>
      <c r="B6713" s="5">
        <f>YEAR(Table1[[#This Row],[Order Date]])</f>
        <v>2017</v>
      </c>
      <c r="C6713" s="5">
        <f>MONTH(Table1[[#This Row],[Order Date]])</f>
        <v>1</v>
      </c>
      <c r="D6713" t="s">
        <v>564</v>
      </c>
      <c r="E6713" t="s">
        <v>2044</v>
      </c>
      <c r="F6713" t="s">
        <v>11</v>
      </c>
      <c r="G6713" t="s">
        <v>12</v>
      </c>
      <c r="H6713" t="s">
        <v>127</v>
      </c>
      <c r="I6713">
        <v>40.08</v>
      </c>
      <c r="J6713">
        <v>6</v>
      </c>
      <c r="K6713">
        <v>19.239999999999998</v>
      </c>
    </row>
    <row r="6714" spans="1:11" ht="16.5" x14ac:dyDescent="0.3">
      <c r="A6714" s="1">
        <v>42747</v>
      </c>
      <c r="B6714" s="5">
        <f>YEAR(Table1[[#This Row],[Order Date]])</f>
        <v>2017</v>
      </c>
      <c r="C6714" s="5">
        <f>MONTH(Table1[[#This Row],[Order Date]])</f>
        <v>1</v>
      </c>
      <c r="D6714" t="s">
        <v>564</v>
      </c>
      <c r="E6714" t="s">
        <v>2044</v>
      </c>
      <c r="F6714" t="s">
        <v>34</v>
      </c>
      <c r="G6714" t="s">
        <v>47</v>
      </c>
      <c r="H6714" t="s">
        <v>2015</v>
      </c>
      <c r="I6714">
        <v>37.68</v>
      </c>
      <c r="J6714">
        <v>2</v>
      </c>
      <c r="K6714">
        <v>15.83</v>
      </c>
    </row>
    <row r="6715" spans="1:11" ht="16.5" x14ac:dyDescent="0.3">
      <c r="A6715" s="1">
        <v>42747</v>
      </c>
      <c r="B6715" s="5">
        <f>YEAR(Table1[[#This Row],[Order Date]])</f>
        <v>2017</v>
      </c>
      <c r="C6715" s="5">
        <f>MONTH(Table1[[#This Row],[Order Date]])</f>
        <v>1</v>
      </c>
      <c r="D6715" t="s">
        <v>2042</v>
      </c>
      <c r="E6715" t="s">
        <v>27</v>
      </c>
      <c r="F6715" t="s">
        <v>11</v>
      </c>
      <c r="G6715" t="s">
        <v>63</v>
      </c>
      <c r="H6715" t="s">
        <v>64</v>
      </c>
      <c r="I6715">
        <v>9.7799999999999994</v>
      </c>
      <c r="J6715">
        <v>1</v>
      </c>
      <c r="K6715">
        <v>4.8899999999999997</v>
      </c>
    </row>
    <row r="6716" spans="1:11" ht="16.5" x14ac:dyDescent="0.3">
      <c r="A6716" s="1">
        <v>42747</v>
      </c>
      <c r="B6716" s="5">
        <f>YEAR(Table1[[#This Row],[Order Date]])</f>
        <v>2017</v>
      </c>
      <c r="C6716" s="5">
        <f>MONTH(Table1[[#This Row],[Order Date]])</f>
        <v>1</v>
      </c>
      <c r="D6716" t="s">
        <v>2053</v>
      </c>
      <c r="E6716" t="s">
        <v>10</v>
      </c>
      <c r="F6716" t="s">
        <v>11</v>
      </c>
      <c r="G6716" t="s">
        <v>20</v>
      </c>
      <c r="H6716" t="s">
        <v>2127</v>
      </c>
      <c r="I6716">
        <v>760.98</v>
      </c>
      <c r="J6716">
        <v>5</v>
      </c>
      <c r="K6716">
        <v>-1141.47</v>
      </c>
    </row>
    <row r="6717" spans="1:11" ht="16.5" x14ac:dyDescent="0.3">
      <c r="A6717" s="1">
        <v>42748</v>
      </c>
      <c r="B6717" s="5">
        <f>YEAR(Table1[[#This Row],[Order Date]])</f>
        <v>2017</v>
      </c>
      <c r="C6717" s="5">
        <f>MONTH(Table1[[#This Row],[Order Date]])</f>
        <v>1</v>
      </c>
      <c r="D6717" t="s">
        <v>1744</v>
      </c>
      <c r="E6717" t="s">
        <v>186</v>
      </c>
      <c r="F6717" t="s">
        <v>11</v>
      </c>
      <c r="G6717" t="s">
        <v>12</v>
      </c>
      <c r="H6717" t="s">
        <v>1170</v>
      </c>
      <c r="I6717">
        <v>32.4</v>
      </c>
      <c r="J6717">
        <v>5</v>
      </c>
      <c r="K6717">
        <v>15.55</v>
      </c>
    </row>
    <row r="6718" spans="1:11" ht="16.5" x14ac:dyDescent="0.3">
      <c r="A6718" s="1">
        <v>42748</v>
      </c>
      <c r="B6718" s="5">
        <f>YEAR(Table1[[#This Row],[Order Date]])</f>
        <v>2017</v>
      </c>
      <c r="C6718" s="5">
        <f>MONTH(Table1[[#This Row],[Order Date]])</f>
        <v>1</v>
      </c>
      <c r="D6718" t="s">
        <v>1744</v>
      </c>
      <c r="E6718" t="s">
        <v>186</v>
      </c>
      <c r="F6718" t="s">
        <v>11</v>
      </c>
      <c r="G6718" t="s">
        <v>24</v>
      </c>
      <c r="H6718" t="s">
        <v>600</v>
      </c>
      <c r="I6718">
        <v>209.94</v>
      </c>
      <c r="J6718">
        <v>6</v>
      </c>
      <c r="K6718">
        <v>54.58</v>
      </c>
    </row>
    <row r="6719" spans="1:11" ht="16.5" x14ac:dyDescent="0.3">
      <c r="A6719" s="1">
        <v>42748</v>
      </c>
      <c r="B6719" s="5">
        <f>YEAR(Table1[[#This Row],[Order Date]])</f>
        <v>2017</v>
      </c>
      <c r="C6719" s="5">
        <f>MONTH(Table1[[#This Row],[Order Date]])</f>
        <v>1</v>
      </c>
      <c r="D6719" t="s">
        <v>1744</v>
      </c>
      <c r="E6719" t="s">
        <v>186</v>
      </c>
      <c r="F6719" t="s">
        <v>11</v>
      </c>
      <c r="G6719" t="s">
        <v>200</v>
      </c>
      <c r="H6719" t="s">
        <v>461</v>
      </c>
      <c r="I6719">
        <v>4164.05</v>
      </c>
      <c r="J6719">
        <v>5</v>
      </c>
      <c r="K6719">
        <v>83.28</v>
      </c>
    </row>
    <row r="6720" spans="1:11" ht="16.5" x14ac:dyDescent="0.3">
      <c r="A6720" s="1">
        <v>42748</v>
      </c>
      <c r="B6720" s="5">
        <f>YEAR(Table1[[#This Row],[Order Date]])</f>
        <v>2017</v>
      </c>
      <c r="C6720" s="5">
        <f>MONTH(Table1[[#This Row],[Order Date]])</f>
        <v>1</v>
      </c>
      <c r="D6720" t="s">
        <v>1744</v>
      </c>
      <c r="E6720" t="s">
        <v>186</v>
      </c>
      <c r="F6720" t="s">
        <v>34</v>
      </c>
      <c r="G6720" t="s">
        <v>74</v>
      </c>
      <c r="H6720" t="s">
        <v>835</v>
      </c>
      <c r="I6720">
        <v>212.94</v>
      </c>
      <c r="J6720">
        <v>3</v>
      </c>
      <c r="K6720">
        <v>53.24</v>
      </c>
    </row>
    <row r="6721" spans="1:11" ht="16.5" x14ac:dyDescent="0.3">
      <c r="A6721" s="1">
        <v>42749</v>
      </c>
      <c r="B6721" s="5">
        <f>YEAR(Table1[[#This Row],[Order Date]])</f>
        <v>2017</v>
      </c>
      <c r="C6721" s="5">
        <f>MONTH(Table1[[#This Row],[Order Date]])</f>
        <v>1</v>
      </c>
      <c r="D6721" t="s">
        <v>2503</v>
      </c>
      <c r="E6721" t="s">
        <v>245</v>
      </c>
      <c r="F6721" t="s">
        <v>11</v>
      </c>
      <c r="G6721" t="s">
        <v>63</v>
      </c>
      <c r="H6721" t="s">
        <v>98</v>
      </c>
      <c r="I6721">
        <v>21.74</v>
      </c>
      <c r="J6721">
        <v>1</v>
      </c>
      <c r="K6721">
        <v>7.34</v>
      </c>
    </row>
    <row r="6722" spans="1:11" ht="16.5" x14ac:dyDescent="0.3">
      <c r="A6722" s="1">
        <v>42749</v>
      </c>
      <c r="B6722" s="5">
        <f>YEAR(Table1[[#This Row],[Order Date]])</f>
        <v>2017</v>
      </c>
      <c r="C6722" s="5">
        <f>MONTH(Table1[[#This Row],[Order Date]])</f>
        <v>1</v>
      </c>
      <c r="D6722" t="s">
        <v>2503</v>
      </c>
      <c r="E6722" t="s">
        <v>245</v>
      </c>
      <c r="F6722" t="s">
        <v>39</v>
      </c>
      <c r="G6722" t="s">
        <v>40</v>
      </c>
      <c r="H6722" t="s">
        <v>229</v>
      </c>
      <c r="I6722">
        <v>7.92</v>
      </c>
      <c r="J6722">
        <v>5</v>
      </c>
      <c r="K6722">
        <v>0.69</v>
      </c>
    </row>
    <row r="6723" spans="1:11" ht="16.5" x14ac:dyDescent="0.3">
      <c r="A6723" s="1">
        <v>42749</v>
      </c>
      <c r="B6723" s="5">
        <f>YEAR(Table1[[#This Row],[Order Date]])</f>
        <v>2017</v>
      </c>
      <c r="C6723" s="5">
        <f>MONTH(Table1[[#This Row],[Order Date]])</f>
        <v>1</v>
      </c>
      <c r="D6723" t="s">
        <v>1931</v>
      </c>
      <c r="E6723" t="s">
        <v>278</v>
      </c>
      <c r="F6723" t="s">
        <v>39</v>
      </c>
      <c r="G6723" t="s">
        <v>52</v>
      </c>
      <c r="H6723" t="s">
        <v>2433</v>
      </c>
      <c r="I6723">
        <v>169.06</v>
      </c>
      <c r="J6723">
        <v>7</v>
      </c>
      <c r="K6723">
        <v>-14.79</v>
      </c>
    </row>
    <row r="6724" spans="1:11" ht="16.5" x14ac:dyDescent="0.3">
      <c r="A6724" s="1">
        <v>42749</v>
      </c>
      <c r="B6724" s="5">
        <f>YEAR(Table1[[#This Row],[Order Date]])</f>
        <v>2017</v>
      </c>
      <c r="C6724" s="5">
        <f>MONTH(Table1[[#This Row],[Order Date]])</f>
        <v>1</v>
      </c>
      <c r="D6724" t="s">
        <v>1931</v>
      </c>
      <c r="E6724" t="s">
        <v>278</v>
      </c>
      <c r="F6724" t="s">
        <v>11</v>
      </c>
      <c r="G6724" t="s">
        <v>18</v>
      </c>
      <c r="H6724" t="s">
        <v>2191</v>
      </c>
      <c r="I6724">
        <v>168.62</v>
      </c>
      <c r="J6724">
        <v>9</v>
      </c>
      <c r="K6724">
        <v>14.75</v>
      </c>
    </row>
    <row r="6725" spans="1:11" ht="16.5" x14ac:dyDescent="0.3">
      <c r="A6725" s="1">
        <v>42749</v>
      </c>
      <c r="B6725" s="5">
        <f>YEAR(Table1[[#This Row],[Order Date]])</f>
        <v>2017</v>
      </c>
      <c r="C6725" s="5">
        <f>MONTH(Table1[[#This Row],[Order Date]])</f>
        <v>1</v>
      </c>
      <c r="D6725" t="s">
        <v>796</v>
      </c>
      <c r="E6725" t="s">
        <v>120</v>
      </c>
      <c r="F6725" t="s">
        <v>11</v>
      </c>
      <c r="G6725" t="s">
        <v>63</v>
      </c>
      <c r="H6725" t="s">
        <v>1444</v>
      </c>
      <c r="I6725">
        <v>18.34</v>
      </c>
      <c r="J6725">
        <v>3</v>
      </c>
      <c r="K6725">
        <v>6.65</v>
      </c>
    </row>
    <row r="6726" spans="1:11" ht="16.5" x14ac:dyDescent="0.3">
      <c r="A6726" s="1">
        <v>42749</v>
      </c>
      <c r="B6726" s="5">
        <f>YEAR(Table1[[#This Row],[Order Date]])</f>
        <v>2017</v>
      </c>
      <c r="C6726" s="5">
        <f>MONTH(Table1[[#This Row],[Order Date]])</f>
        <v>1</v>
      </c>
      <c r="D6726" t="s">
        <v>796</v>
      </c>
      <c r="E6726" t="s">
        <v>120</v>
      </c>
      <c r="F6726" t="s">
        <v>11</v>
      </c>
      <c r="G6726" t="s">
        <v>12</v>
      </c>
      <c r="H6726" t="s">
        <v>1157</v>
      </c>
      <c r="I6726">
        <v>36.29</v>
      </c>
      <c r="J6726">
        <v>7</v>
      </c>
      <c r="K6726">
        <v>12.7</v>
      </c>
    </row>
    <row r="6727" spans="1:11" ht="16.5" x14ac:dyDescent="0.3">
      <c r="A6727" s="1">
        <v>42749</v>
      </c>
      <c r="B6727" s="5">
        <f>YEAR(Table1[[#This Row],[Order Date]])</f>
        <v>2017</v>
      </c>
      <c r="C6727" s="5">
        <f>MONTH(Table1[[#This Row],[Order Date]])</f>
        <v>1</v>
      </c>
      <c r="D6727" t="s">
        <v>796</v>
      </c>
      <c r="E6727" t="s">
        <v>120</v>
      </c>
      <c r="F6727" t="s">
        <v>39</v>
      </c>
      <c r="G6727" t="s">
        <v>40</v>
      </c>
      <c r="H6727" t="s">
        <v>2570</v>
      </c>
      <c r="I6727">
        <v>111.98</v>
      </c>
      <c r="J6727">
        <v>2</v>
      </c>
      <c r="K6727">
        <v>7</v>
      </c>
    </row>
    <row r="6728" spans="1:11" ht="16.5" x14ac:dyDescent="0.3">
      <c r="A6728" s="1">
        <v>42749</v>
      </c>
      <c r="B6728" s="5">
        <f>YEAR(Table1[[#This Row],[Order Date]])</f>
        <v>2017</v>
      </c>
      <c r="C6728" s="5">
        <f>MONTH(Table1[[#This Row],[Order Date]])</f>
        <v>1</v>
      </c>
      <c r="D6728" t="s">
        <v>796</v>
      </c>
      <c r="E6728" t="s">
        <v>120</v>
      </c>
      <c r="F6728" t="s">
        <v>11</v>
      </c>
      <c r="G6728" t="s">
        <v>20</v>
      </c>
      <c r="H6728" t="s">
        <v>2173</v>
      </c>
      <c r="I6728">
        <v>5.97</v>
      </c>
      <c r="J6728">
        <v>5</v>
      </c>
      <c r="K6728">
        <v>-4.58</v>
      </c>
    </row>
    <row r="6729" spans="1:11" ht="16.5" x14ac:dyDescent="0.3">
      <c r="A6729" s="1">
        <v>42749</v>
      </c>
      <c r="B6729" s="5">
        <f>YEAR(Table1[[#This Row],[Order Date]])</f>
        <v>2017</v>
      </c>
      <c r="C6729" s="5">
        <f>MONTH(Table1[[#This Row],[Order Date]])</f>
        <v>1</v>
      </c>
      <c r="D6729" t="s">
        <v>796</v>
      </c>
      <c r="E6729" t="s">
        <v>120</v>
      </c>
      <c r="F6729" t="s">
        <v>11</v>
      </c>
      <c r="G6729" t="s">
        <v>20</v>
      </c>
      <c r="H6729" t="s">
        <v>1491</v>
      </c>
      <c r="I6729">
        <v>2.5099999999999998</v>
      </c>
      <c r="J6729">
        <v>2</v>
      </c>
      <c r="K6729">
        <v>-1.84</v>
      </c>
    </row>
    <row r="6730" spans="1:11" ht="16.5" x14ac:dyDescent="0.3">
      <c r="A6730" s="1">
        <v>42749</v>
      </c>
      <c r="B6730" s="5">
        <f>YEAR(Table1[[#This Row],[Order Date]])</f>
        <v>2017</v>
      </c>
      <c r="C6730" s="5">
        <f>MONTH(Table1[[#This Row],[Order Date]])</f>
        <v>1</v>
      </c>
      <c r="D6730" t="s">
        <v>2284</v>
      </c>
      <c r="E6730" t="s">
        <v>27</v>
      </c>
      <c r="F6730" t="s">
        <v>11</v>
      </c>
      <c r="G6730" t="s">
        <v>12</v>
      </c>
      <c r="H6730" t="s">
        <v>2032</v>
      </c>
      <c r="I6730">
        <v>154.9</v>
      </c>
      <c r="J6730">
        <v>5</v>
      </c>
      <c r="K6730">
        <v>69.709999999999994</v>
      </c>
    </row>
    <row r="6731" spans="1:11" ht="16.5" x14ac:dyDescent="0.3">
      <c r="A6731" s="1">
        <v>42749</v>
      </c>
      <c r="B6731" s="5">
        <f>YEAR(Table1[[#This Row],[Order Date]])</f>
        <v>2017</v>
      </c>
      <c r="C6731" s="5">
        <f>MONTH(Table1[[#This Row],[Order Date]])</f>
        <v>1</v>
      </c>
      <c r="D6731" t="s">
        <v>228</v>
      </c>
      <c r="E6731" t="s">
        <v>129</v>
      </c>
      <c r="F6731" t="s">
        <v>11</v>
      </c>
      <c r="G6731" t="s">
        <v>18</v>
      </c>
      <c r="H6731" t="s">
        <v>2092</v>
      </c>
      <c r="I6731">
        <v>67.400000000000006</v>
      </c>
      <c r="J6731">
        <v>5</v>
      </c>
      <c r="K6731">
        <v>17.52</v>
      </c>
    </row>
    <row r="6732" spans="1:11" ht="16.5" x14ac:dyDescent="0.3">
      <c r="A6732" s="1">
        <v>42749</v>
      </c>
      <c r="B6732" s="5">
        <f>YEAR(Table1[[#This Row],[Order Date]])</f>
        <v>2017</v>
      </c>
      <c r="C6732" s="5">
        <f>MONTH(Table1[[#This Row],[Order Date]])</f>
        <v>1</v>
      </c>
      <c r="D6732" t="s">
        <v>228</v>
      </c>
      <c r="E6732" t="s">
        <v>129</v>
      </c>
      <c r="F6732" t="s">
        <v>11</v>
      </c>
      <c r="G6732" t="s">
        <v>43</v>
      </c>
      <c r="H6732" t="s">
        <v>2096</v>
      </c>
      <c r="I6732">
        <v>2.52</v>
      </c>
      <c r="J6732">
        <v>2</v>
      </c>
      <c r="K6732">
        <v>0.1</v>
      </c>
    </row>
    <row r="6733" spans="1:11" ht="16.5" x14ac:dyDescent="0.3">
      <c r="A6733" s="1">
        <v>42749</v>
      </c>
      <c r="B6733" s="5">
        <f>YEAR(Table1[[#This Row],[Order Date]])</f>
        <v>2017</v>
      </c>
      <c r="C6733" s="5">
        <f>MONTH(Table1[[#This Row],[Order Date]])</f>
        <v>1</v>
      </c>
      <c r="D6733" t="s">
        <v>228</v>
      </c>
      <c r="E6733" t="s">
        <v>129</v>
      </c>
      <c r="F6733" t="s">
        <v>39</v>
      </c>
      <c r="G6733" t="s">
        <v>40</v>
      </c>
      <c r="H6733" t="s">
        <v>1789</v>
      </c>
      <c r="I6733">
        <v>67.8</v>
      </c>
      <c r="J6733">
        <v>4</v>
      </c>
      <c r="K6733">
        <v>1.36</v>
      </c>
    </row>
    <row r="6734" spans="1:11" ht="16.5" x14ac:dyDescent="0.3">
      <c r="A6734" s="1">
        <v>42749</v>
      </c>
      <c r="B6734" s="5">
        <f>YEAR(Table1[[#This Row],[Order Date]])</f>
        <v>2017</v>
      </c>
      <c r="C6734" s="5">
        <f>MONTH(Table1[[#This Row],[Order Date]])</f>
        <v>1</v>
      </c>
      <c r="D6734" t="s">
        <v>228</v>
      </c>
      <c r="E6734" t="s">
        <v>129</v>
      </c>
      <c r="F6734" t="s">
        <v>11</v>
      </c>
      <c r="G6734" t="s">
        <v>18</v>
      </c>
      <c r="H6734" t="s">
        <v>299</v>
      </c>
      <c r="I6734">
        <v>18.760000000000002</v>
      </c>
      <c r="J6734">
        <v>2</v>
      </c>
      <c r="K6734">
        <v>5.25</v>
      </c>
    </row>
    <row r="6735" spans="1:11" ht="16.5" x14ac:dyDescent="0.3">
      <c r="A6735" s="1">
        <v>42749</v>
      </c>
      <c r="B6735" s="5">
        <f>YEAR(Table1[[#This Row],[Order Date]])</f>
        <v>2017</v>
      </c>
      <c r="C6735" s="5">
        <f>MONTH(Table1[[#This Row],[Order Date]])</f>
        <v>1</v>
      </c>
      <c r="D6735" t="s">
        <v>228</v>
      </c>
      <c r="E6735" t="s">
        <v>129</v>
      </c>
      <c r="F6735" t="s">
        <v>39</v>
      </c>
      <c r="G6735" t="s">
        <v>52</v>
      </c>
      <c r="H6735" t="s">
        <v>1437</v>
      </c>
      <c r="I6735">
        <v>12.12</v>
      </c>
      <c r="J6735">
        <v>4</v>
      </c>
      <c r="K6735">
        <v>2.5499999999999998</v>
      </c>
    </row>
    <row r="6736" spans="1:11" ht="16.5" x14ac:dyDescent="0.3">
      <c r="A6736" s="1">
        <v>42749</v>
      </c>
      <c r="B6736" s="5">
        <f>YEAR(Table1[[#This Row],[Order Date]])</f>
        <v>2017</v>
      </c>
      <c r="C6736" s="5">
        <f>MONTH(Table1[[#This Row],[Order Date]])</f>
        <v>1</v>
      </c>
      <c r="D6736" t="s">
        <v>228</v>
      </c>
      <c r="E6736" t="s">
        <v>129</v>
      </c>
      <c r="F6736" t="s">
        <v>11</v>
      </c>
      <c r="G6736" t="s">
        <v>12</v>
      </c>
      <c r="H6736" t="s">
        <v>2116</v>
      </c>
      <c r="I6736">
        <v>11.34</v>
      </c>
      <c r="J6736">
        <v>1</v>
      </c>
      <c r="K6736">
        <v>5.56</v>
      </c>
    </row>
    <row r="6737" spans="1:11" ht="16.5" x14ac:dyDescent="0.3">
      <c r="A6737" s="1">
        <v>42749</v>
      </c>
      <c r="B6737" s="5">
        <f>YEAR(Table1[[#This Row],[Order Date]])</f>
        <v>2017</v>
      </c>
      <c r="C6737" s="5">
        <f>MONTH(Table1[[#This Row],[Order Date]])</f>
        <v>1</v>
      </c>
      <c r="D6737" t="s">
        <v>228</v>
      </c>
      <c r="E6737" t="s">
        <v>129</v>
      </c>
      <c r="F6737" t="s">
        <v>39</v>
      </c>
      <c r="G6737" t="s">
        <v>52</v>
      </c>
      <c r="H6737" t="s">
        <v>1939</v>
      </c>
      <c r="I6737">
        <v>159.80000000000001</v>
      </c>
      <c r="J6737">
        <v>4</v>
      </c>
      <c r="K6737">
        <v>70.31</v>
      </c>
    </row>
    <row r="6738" spans="1:11" ht="16.5" x14ac:dyDescent="0.3">
      <c r="A6738" s="1">
        <v>42749</v>
      </c>
      <c r="B6738" s="5">
        <f>YEAR(Table1[[#This Row],[Order Date]])</f>
        <v>2017</v>
      </c>
      <c r="C6738" s="5">
        <f>MONTH(Table1[[#This Row],[Order Date]])</f>
        <v>1</v>
      </c>
      <c r="D6738" t="s">
        <v>228</v>
      </c>
      <c r="E6738" t="s">
        <v>129</v>
      </c>
      <c r="F6738" t="s">
        <v>34</v>
      </c>
      <c r="G6738" t="s">
        <v>47</v>
      </c>
      <c r="H6738" t="s">
        <v>2000</v>
      </c>
      <c r="I6738">
        <v>18.96</v>
      </c>
      <c r="J6738">
        <v>2</v>
      </c>
      <c r="K6738">
        <v>8.5299999999999994</v>
      </c>
    </row>
    <row r="6739" spans="1:11" ht="16.5" x14ac:dyDescent="0.3">
      <c r="A6739" s="1">
        <v>42750</v>
      </c>
      <c r="B6739" s="5">
        <f>YEAR(Table1[[#This Row],[Order Date]])</f>
        <v>2017</v>
      </c>
      <c r="C6739" s="5">
        <f>MONTH(Table1[[#This Row],[Order Date]])</f>
        <v>1</v>
      </c>
      <c r="D6739" t="s">
        <v>2534</v>
      </c>
      <c r="E6739" t="s">
        <v>23</v>
      </c>
      <c r="F6739" t="s">
        <v>11</v>
      </c>
      <c r="G6739" t="s">
        <v>92</v>
      </c>
      <c r="H6739" t="s">
        <v>2591</v>
      </c>
      <c r="I6739">
        <v>34.380000000000003</v>
      </c>
      <c r="J6739">
        <v>1</v>
      </c>
      <c r="K6739">
        <v>3.87</v>
      </c>
    </row>
    <row r="6740" spans="1:11" ht="16.5" x14ac:dyDescent="0.3">
      <c r="A6740" s="1">
        <v>42750</v>
      </c>
      <c r="B6740" s="5">
        <f>YEAR(Table1[[#This Row],[Order Date]])</f>
        <v>2017</v>
      </c>
      <c r="C6740" s="5">
        <f>MONTH(Table1[[#This Row],[Order Date]])</f>
        <v>1</v>
      </c>
      <c r="D6740" t="s">
        <v>2534</v>
      </c>
      <c r="E6740" t="s">
        <v>23</v>
      </c>
      <c r="F6740" t="s">
        <v>11</v>
      </c>
      <c r="G6740" t="s">
        <v>92</v>
      </c>
      <c r="H6740" t="s">
        <v>755</v>
      </c>
      <c r="I6740">
        <v>1924.16</v>
      </c>
      <c r="J6740">
        <v>8</v>
      </c>
      <c r="K6740">
        <v>312.68</v>
      </c>
    </row>
    <row r="6741" spans="1:11" ht="16.5" x14ac:dyDescent="0.3">
      <c r="A6741" s="1">
        <v>42750</v>
      </c>
      <c r="B6741" s="5">
        <f>YEAR(Table1[[#This Row],[Order Date]])</f>
        <v>2017</v>
      </c>
      <c r="C6741" s="5">
        <f>MONTH(Table1[[#This Row],[Order Date]])</f>
        <v>1</v>
      </c>
      <c r="D6741" t="s">
        <v>193</v>
      </c>
      <c r="E6741" t="s">
        <v>434</v>
      </c>
      <c r="F6741" t="s">
        <v>11</v>
      </c>
      <c r="G6741" t="s">
        <v>12</v>
      </c>
      <c r="H6741" t="s">
        <v>2533</v>
      </c>
      <c r="I6741">
        <v>12.7</v>
      </c>
      <c r="J6741">
        <v>2</v>
      </c>
      <c r="K6741">
        <v>5.84</v>
      </c>
    </row>
    <row r="6742" spans="1:11" ht="16.5" x14ac:dyDescent="0.3">
      <c r="A6742" s="1">
        <v>42750</v>
      </c>
      <c r="B6742" s="5">
        <f>YEAR(Table1[[#This Row],[Order Date]])</f>
        <v>2017</v>
      </c>
      <c r="C6742" s="5">
        <f>MONTH(Table1[[#This Row],[Order Date]])</f>
        <v>1</v>
      </c>
      <c r="D6742" t="s">
        <v>2385</v>
      </c>
      <c r="E6742" t="s">
        <v>27</v>
      </c>
      <c r="F6742" t="s">
        <v>11</v>
      </c>
      <c r="G6742" t="s">
        <v>24</v>
      </c>
      <c r="H6742" t="s">
        <v>577</v>
      </c>
      <c r="I6742">
        <v>21.4</v>
      </c>
      <c r="J6742">
        <v>5</v>
      </c>
      <c r="K6742">
        <v>6.21</v>
      </c>
    </row>
    <row r="6743" spans="1:11" ht="16.5" x14ac:dyDescent="0.3">
      <c r="A6743" s="1">
        <v>42750</v>
      </c>
      <c r="B6743" s="5">
        <f>YEAR(Table1[[#This Row],[Order Date]])</f>
        <v>2017</v>
      </c>
      <c r="C6743" s="5">
        <f>MONTH(Table1[[#This Row],[Order Date]])</f>
        <v>1</v>
      </c>
      <c r="D6743" t="s">
        <v>1762</v>
      </c>
      <c r="E6743" t="s">
        <v>10</v>
      </c>
      <c r="F6743" t="s">
        <v>11</v>
      </c>
      <c r="G6743" t="s">
        <v>20</v>
      </c>
      <c r="H6743" t="s">
        <v>362</v>
      </c>
      <c r="I6743">
        <v>32.78</v>
      </c>
      <c r="J6743">
        <v>4</v>
      </c>
      <c r="K6743">
        <v>-52.45</v>
      </c>
    </row>
    <row r="6744" spans="1:11" ht="16.5" x14ac:dyDescent="0.3">
      <c r="A6744" s="1">
        <v>42750</v>
      </c>
      <c r="B6744" s="5">
        <f>YEAR(Table1[[#This Row],[Order Date]])</f>
        <v>2017</v>
      </c>
      <c r="C6744" s="5">
        <f>MONTH(Table1[[#This Row],[Order Date]])</f>
        <v>1</v>
      </c>
      <c r="D6744" t="s">
        <v>1762</v>
      </c>
      <c r="E6744" t="s">
        <v>10</v>
      </c>
      <c r="F6744" t="s">
        <v>39</v>
      </c>
      <c r="G6744" t="s">
        <v>52</v>
      </c>
      <c r="H6744" t="s">
        <v>84</v>
      </c>
      <c r="I6744">
        <v>47.98</v>
      </c>
      <c r="J6744">
        <v>2</v>
      </c>
      <c r="K6744">
        <v>14.4</v>
      </c>
    </row>
    <row r="6745" spans="1:11" ht="16.5" x14ac:dyDescent="0.3">
      <c r="A6745" s="1">
        <v>42750</v>
      </c>
      <c r="B6745" s="5">
        <f>YEAR(Table1[[#This Row],[Order Date]])</f>
        <v>2017</v>
      </c>
      <c r="C6745" s="5">
        <f>MONTH(Table1[[#This Row],[Order Date]])</f>
        <v>1</v>
      </c>
      <c r="D6745" t="s">
        <v>1762</v>
      </c>
      <c r="E6745" t="s">
        <v>10</v>
      </c>
      <c r="F6745" t="s">
        <v>39</v>
      </c>
      <c r="G6745" t="s">
        <v>52</v>
      </c>
      <c r="H6745" t="s">
        <v>1441</v>
      </c>
      <c r="I6745">
        <v>62.59</v>
      </c>
      <c r="J6745">
        <v>8</v>
      </c>
      <c r="K6745">
        <v>13.3</v>
      </c>
    </row>
    <row r="6746" spans="1:11" ht="16.5" x14ac:dyDescent="0.3">
      <c r="A6746" s="1">
        <v>42750</v>
      </c>
      <c r="B6746" s="5">
        <f>YEAR(Table1[[#This Row],[Order Date]])</f>
        <v>2017</v>
      </c>
      <c r="C6746" s="5">
        <f>MONTH(Table1[[#This Row],[Order Date]])</f>
        <v>1</v>
      </c>
      <c r="D6746" t="s">
        <v>1762</v>
      </c>
      <c r="E6746" t="s">
        <v>10</v>
      </c>
      <c r="F6746" t="s">
        <v>11</v>
      </c>
      <c r="G6746" t="s">
        <v>20</v>
      </c>
      <c r="H6746" t="s">
        <v>952</v>
      </c>
      <c r="I6746">
        <v>4.28</v>
      </c>
      <c r="J6746">
        <v>1</v>
      </c>
      <c r="K6746">
        <v>-6.63</v>
      </c>
    </row>
    <row r="6747" spans="1:11" ht="16.5" x14ac:dyDescent="0.3">
      <c r="A6747" s="1">
        <v>42751</v>
      </c>
      <c r="B6747" s="5">
        <f>YEAR(Table1[[#This Row],[Order Date]])</f>
        <v>2017</v>
      </c>
      <c r="C6747" s="5">
        <f>MONTH(Table1[[#This Row],[Order Date]])</f>
        <v>1</v>
      </c>
      <c r="D6747" t="s">
        <v>29</v>
      </c>
      <c r="E6747" t="s">
        <v>27</v>
      </c>
      <c r="F6747" t="s">
        <v>34</v>
      </c>
      <c r="G6747" t="s">
        <v>47</v>
      </c>
      <c r="H6747" t="s">
        <v>797</v>
      </c>
      <c r="I6747">
        <v>27.92</v>
      </c>
      <c r="J6747">
        <v>4</v>
      </c>
      <c r="K6747">
        <v>8.1</v>
      </c>
    </row>
    <row r="6748" spans="1:11" ht="16.5" x14ac:dyDescent="0.3">
      <c r="A6748" s="1">
        <v>42751</v>
      </c>
      <c r="B6748" s="5">
        <f>YEAR(Table1[[#This Row],[Order Date]])</f>
        <v>2017</v>
      </c>
      <c r="C6748" s="5">
        <f>MONTH(Table1[[#This Row],[Order Date]])</f>
        <v>1</v>
      </c>
      <c r="D6748" t="s">
        <v>29</v>
      </c>
      <c r="E6748" t="s">
        <v>27</v>
      </c>
      <c r="F6748" t="s">
        <v>34</v>
      </c>
      <c r="G6748" t="s">
        <v>145</v>
      </c>
      <c r="H6748" t="s">
        <v>818</v>
      </c>
      <c r="I6748">
        <v>399.67</v>
      </c>
      <c r="J6748">
        <v>7</v>
      </c>
      <c r="K6748">
        <v>-14.99</v>
      </c>
    </row>
    <row r="6749" spans="1:11" ht="16.5" x14ac:dyDescent="0.3">
      <c r="A6749" s="1">
        <v>42751</v>
      </c>
      <c r="B6749" s="5">
        <f>YEAR(Table1[[#This Row],[Order Date]])</f>
        <v>2017</v>
      </c>
      <c r="C6749" s="5">
        <f>MONTH(Table1[[#This Row],[Order Date]])</f>
        <v>1</v>
      </c>
      <c r="D6749" t="s">
        <v>1705</v>
      </c>
      <c r="E6749" t="s">
        <v>110</v>
      </c>
      <c r="F6749" t="s">
        <v>11</v>
      </c>
      <c r="G6749" t="s">
        <v>20</v>
      </c>
      <c r="H6749" t="s">
        <v>828</v>
      </c>
      <c r="I6749">
        <v>5443.96</v>
      </c>
      <c r="J6749">
        <v>4</v>
      </c>
      <c r="K6749">
        <v>2504.2199999999998</v>
      </c>
    </row>
    <row r="6750" spans="1:11" ht="16.5" x14ac:dyDescent="0.3">
      <c r="A6750" s="1">
        <v>42751</v>
      </c>
      <c r="B6750" s="5">
        <f>YEAR(Table1[[#This Row],[Order Date]])</f>
        <v>2017</v>
      </c>
      <c r="C6750" s="5">
        <f>MONTH(Table1[[#This Row],[Order Date]])</f>
        <v>1</v>
      </c>
      <c r="D6750" t="s">
        <v>1705</v>
      </c>
      <c r="E6750" t="s">
        <v>110</v>
      </c>
      <c r="F6750" t="s">
        <v>34</v>
      </c>
      <c r="G6750" t="s">
        <v>35</v>
      </c>
      <c r="H6750" t="s">
        <v>1484</v>
      </c>
      <c r="I6750">
        <v>302.67</v>
      </c>
      <c r="J6750">
        <v>3</v>
      </c>
      <c r="K6750">
        <v>72.64</v>
      </c>
    </row>
    <row r="6751" spans="1:11" ht="16.5" x14ac:dyDescent="0.3">
      <c r="A6751" s="1">
        <v>42751</v>
      </c>
      <c r="B6751" s="5">
        <f>YEAR(Table1[[#This Row],[Order Date]])</f>
        <v>2017</v>
      </c>
      <c r="C6751" s="5">
        <f>MONTH(Table1[[#This Row],[Order Date]])</f>
        <v>1</v>
      </c>
      <c r="D6751" t="s">
        <v>1705</v>
      </c>
      <c r="E6751" t="s">
        <v>110</v>
      </c>
      <c r="F6751" t="s">
        <v>11</v>
      </c>
      <c r="G6751" t="s">
        <v>12</v>
      </c>
      <c r="H6751" t="s">
        <v>2517</v>
      </c>
      <c r="I6751">
        <v>56.07</v>
      </c>
      <c r="J6751">
        <v>7</v>
      </c>
      <c r="K6751">
        <v>25.23</v>
      </c>
    </row>
    <row r="6752" spans="1:11" ht="16.5" x14ac:dyDescent="0.3">
      <c r="A6752" s="1">
        <v>42754</v>
      </c>
      <c r="B6752" s="5">
        <f>YEAR(Table1[[#This Row],[Order Date]])</f>
        <v>2017</v>
      </c>
      <c r="C6752" s="5">
        <f>MONTH(Table1[[#This Row],[Order Date]])</f>
        <v>1</v>
      </c>
      <c r="D6752" t="s">
        <v>884</v>
      </c>
      <c r="E6752" t="s">
        <v>10</v>
      </c>
      <c r="F6752" t="s">
        <v>11</v>
      </c>
      <c r="G6752" t="s">
        <v>16</v>
      </c>
      <c r="H6752" t="s">
        <v>2260</v>
      </c>
      <c r="I6752">
        <v>6</v>
      </c>
      <c r="J6752">
        <v>2</v>
      </c>
      <c r="K6752">
        <v>2.1</v>
      </c>
    </row>
    <row r="6753" spans="1:11" ht="16.5" x14ac:dyDescent="0.3">
      <c r="A6753" s="1">
        <v>42754</v>
      </c>
      <c r="B6753" s="5">
        <f>YEAR(Table1[[#This Row],[Order Date]])</f>
        <v>2017</v>
      </c>
      <c r="C6753" s="5">
        <f>MONTH(Table1[[#This Row],[Order Date]])</f>
        <v>1</v>
      </c>
      <c r="D6753" t="s">
        <v>2631</v>
      </c>
      <c r="E6753" t="s">
        <v>23</v>
      </c>
      <c r="F6753" t="s">
        <v>39</v>
      </c>
      <c r="G6753" t="s">
        <v>40</v>
      </c>
      <c r="H6753" t="s">
        <v>648</v>
      </c>
      <c r="I6753">
        <v>429.6</v>
      </c>
      <c r="J6753">
        <v>2</v>
      </c>
      <c r="K6753">
        <v>-93.08</v>
      </c>
    </row>
    <row r="6754" spans="1:11" ht="16.5" x14ac:dyDescent="0.3">
      <c r="A6754" s="1">
        <v>42754</v>
      </c>
      <c r="B6754" s="5">
        <f>YEAR(Table1[[#This Row],[Order Date]])</f>
        <v>2017</v>
      </c>
      <c r="C6754" s="5">
        <f>MONTH(Table1[[#This Row],[Order Date]])</f>
        <v>1</v>
      </c>
      <c r="D6754" t="s">
        <v>2631</v>
      </c>
      <c r="E6754" t="s">
        <v>23</v>
      </c>
      <c r="F6754" t="s">
        <v>34</v>
      </c>
      <c r="G6754" t="s">
        <v>47</v>
      </c>
      <c r="H6754" t="s">
        <v>1735</v>
      </c>
      <c r="I6754">
        <v>31.97</v>
      </c>
      <c r="J6754">
        <v>2</v>
      </c>
      <c r="K6754">
        <v>6.39</v>
      </c>
    </row>
    <row r="6755" spans="1:11" ht="16.5" x14ac:dyDescent="0.3">
      <c r="A6755" s="1">
        <v>42754</v>
      </c>
      <c r="B6755" s="5">
        <f>YEAR(Table1[[#This Row],[Order Date]])</f>
        <v>2017</v>
      </c>
      <c r="C6755" s="5">
        <f>MONTH(Table1[[#This Row],[Order Date]])</f>
        <v>1</v>
      </c>
      <c r="D6755" t="s">
        <v>2631</v>
      </c>
      <c r="E6755" t="s">
        <v>23</v>
      </c>
      <c r="F6755" t="s">
        <v>34</v>
      </c>
      <c r="G6755" t="s">
        <v>35</v>
      </c>
      <c r="H6755" t="s">
        <v>2045</v>
      </c>
      <c r="I6755">
        <v>887.27</v>
      </c>
      <c r="J6755">
        <v>3</v>
      </c>
      <c r="K6755">
        <v>-63.38</v>
      </c>
    </row>
    <row r="6756" spans="1:11" ht="16.5" x14ac:dyDescent="0.3">
      <c r="A6756" s="1">
        <v>42754</v>
      </c>
      <c r="B6756" s="5">
        <f>YEAR(Table1[[#This Row],[Order Date]])</f>
        <v>2017</v>
      </c>
      <c r="C6756" s="5">
        <f>MONTH(Table1[[#This Row],[Order Date]])</f>
        <v>1</v>
      </c>
      <c r="D6756" t="s">
        <v>2631</v>
      </c>
      <c r="E6756" t="s">
        <v>23</v>
      </c>
      <c r="F6756" t="s">
        <v>11</v>
      </c>
      <c r="G6756" t="s">
        <v>12</v>
      </c>
      <c r="H6756" t="s">
        <v>2648</v>
      </c>
      <c r="I6756">
        <v>21.7</v>
      </c>
      <c r="J6756">
        <v>4</v>
      </c>
      <c r="K6756">
        <v>7.05</v>
      </c>
    </row>
    <row r="6757" spans="1:11" ht="16.5" x14ac:dyDescent="0.3">
      <c r="A6757" s="1">
        <v>42754</v>
      </c>
      <c r="B6757" s="5">
        <f>YEAR(Table1[[#This Row],[Order Date]])</f>
        <v>2017</v>
      </c>
      <c r="C6757" s="5">
        <f>MONTH(Table1[[#This Row],[Order Date]])</f>
        <v>1</v>
      </c>
      <c r="D6757" t="s">
        <v>655</v>
      </c>
      <c r="E6757" t="s">
        <v>2322</v>
      </c>
      <c r="F6757" t="s">
        <v>11</v>
      </c>
      <c r="G6757" t="s">
        <v>12</v>
      </c>
      <c r="H6757" t="s">
        <v>2202</v>
      </c>
      <c r="I6757">
        <v>79.92</v>
      </c>
      <c r="J6757">
        <v>4</v>
      </c>
      <c r="K6757">
        <v>37.56</v>
      </c>
    </row>
    <row r="6758" spans="1:11" ht="16.5" x14ac:dyDescent="0.3">
      <c r="A6758" s="1">
        <v>42754</v>
      </c>
      <c r="B6758" s="5">
        <f>YEAR(Table1[[#This Row],[Order Date]])</f>
        <v>2017</v>
      </c>
      <c r="C6758" s="5">
        <f>MONTH(Table1[[#This Row],[Order Date]])</f>
        <v>1</v>
      </c>
      <c r="D6758" t="s">
        <v>655</v>
      </c>
      <c r="E6758" t="s">
        <v>2322</v>
      </c>
      <c r="F6758" t="s">
        <v>11</v>
      </c>
      <c r="G6758" t="s">
        <v>12</v>
      </c>
      <c r="H6758" t="s">
        <v>936</v>
      </c>
      <c r="I6758">
        <v>12.28</v>
      </c>
      <c r="J6758">
        <v>1</v>
      </c>
      <c r="K6758">
        <v>5.77</v>
      </c>
    </row>
    <row r="6759" spans="1:11" ht="16.5" x14ac:dyDescent="0.3">
      <c r="A6759" s="1">
        <v>42754</v>
      </c>
      <c r="B6759" s="5">
        <f>YEAR(Table1[[#This Row],[Order Date]])</f>
        <v>2017</v>
      </c>
      <c r="C6759" s="5">
        <f>MONTH(Table1[[#This Row],[Order Date]])</f>
        <v>1</v>
      </c>
      <c r="D6759" t="s">
        <v>655</v>
      </c>
      <c r="E6759" t="s">
        <v>2322</v>
      </c>
      <c r="F6759" t="s">
        <v>11</v>
      </c>
      <c r="G6759" t="s">
        <v>92</v>
      </c>
      <c r="H6759" t="s">
        <v>1835</v>
      </c>
      <c r="I6759">
        <v>542.94000000000005</v>
      </c>
      <c r="J6759">
        <v>3</v>
      </c>
      <c r="K6759">
        <v>152.02000000000001</v>
      </c>
    </row>
    <row r="6760" spans="1:11" ht="16.5" x14ac:dyDescent="0.3">
      <c r="A6760" s="1">
        <v>42754</v>
      </c>
      <c r="B6760" s="5">
        <f>YEAR(Table1[[#This Row],[Order Date]])</f>
        <v>2017</v>
      </c>
      <c r="C6760" s="5">
        <f>MONTH(Table1[[#This Row],[Order Date]])</f>
        <v>1</v>
      </c>
      <c r="D6760" t="s">
        <v>655</v>
      </c>
      <c r="E6760" t="s">
        <v>2322</v>
      </c>
      <c r="F6760" t="s">
        <v>11</v>
      </c>
      <c r="G6760" t="s">
        <v>63</v>
      </c>
      <c r="H6760" t="s">
        <v>396</v>
      </c>
      <c r="I6760">
        <v>2.04</v>
      </c>
      <c r="J6760">
        <v>1</v>
      </c>
      <c r="K6760">
        <v>0.96</v>
      </c>
    </row>
    <row r="6761" spans="1:11" ht="16.5" x14ac:dyDescent="0.3">
      <c r="A6761" s="1">
        <v>42755</v>
      </c>
      <c r="B6761" s="5">
        <f>YEAR(Table1[[#This Row],[Order Date]])</f>
        <v>2017</v>
      </c>
      <c r="C6761" s="5">
        <f>MONTH(Table1[[#This Row],[Order Date]])</f>
        <v>1</v>
      </c>
      <c r="D6761" t="s">
        <v>2518</v>
      </c>
      <c r="E6761" t="s">
        <v>149</v>
      </c>
      <c r="F6761" t="s">
        <v>34</v>
      </c>
      <c r="G6761" t="s">
        <v>35</v>
      </c>
      <c r="H6761" t="s">
        <v>699</v>
      </c>
      <c r="I6761">
        <v>207.85</v>
      </c>
      <c r="J6761">
        <v>3</v>
      </c>
      <c r="K6761">
        <v>2.31</v>
      </c>
    </row>
    <row r="6762" spans="1:11" ht="16.5" x14ac:dyDescent="0.3">
      <c r="A6762" s="1">
        <v>42755</v>
      </c>
      <c r="B6762" s="5">
        <f>YEAR(Table1[[#This Row],[Order Date]])</f>
        <v>2017</v>
      </c>
      <c r="C6762" s="5">
        <f>MONTH(Table1[[#This Row],[Order Date]])</f>
        <v>1</v>
      </c>
      <c r="D6762" t="s">
        <v>1392</v>
      </c>
      <c r="E6762" t="s">
        <v>27</v>
      </c>
      <c r="F6762" t="s">
        <v>39</v>
      </c>
      <c r="G6762" t="s">
        <v>40</v>
      </c>
      <c r="H6762" t="s">
        <v>494</v>
      </c>
      <c r="I6762">
        <v>160.78</v>
      </c>
      <c r="J6762">
        <v>3</v>
      </c>
      <c r="K6762">
        <v>10.050000000000001</v>
      </c>
    </row>
    <row r="6763" spans="1:11" ht="16.5" x14ac:dyDescent="0.3">
      <c r="A6763" s="1">
        <v>42755</v>
      </c>
      <c r="B6763" s="5">
        <f>YEAR(Table1[[#This Row],[Order Date]])</f>
        <v>2017</v>
      </c>
      <c r="C6763" s="5">
        <f>MONTH(Table1[[#This Row],[Order Date]])</f>
        <v>1</v>
      </c>
      <c r="D6763" t="s">
        <v>217</v>
      </c>
      <c r="E6763" t="s">
        <v>27</v>
      </c>
      <c r="F6763" t="s">
        <v>11</v>
      </c>
      <c r="G6763" t="s">
        <v>24</v>
      </c>
      <c r="H6763" t="s">
        <v>207</v>
      </c>
      <c r="I6763">
        <v>24.2</v>
      </c>
      <c r="J6763">
        <v>5</v>
      </c>
      <c r="K6763">
        <v>7.99</v>
      </c>
    </row>
    <row r="6764" spans="1:11" ht="16.5" x14ac:dyDescent="0.3">
      <c r="A6764" s="1">
        <v>42755</v>
      </c>
      <c r="B6764" s="5">
        <f>YEAR(Table1[[#This Row],[Order Date]])</f>
        <v>2017</v>
      </c>
      <c r="C6764" s="5">
        <f>MONTH(Table1[[#This Row],[Order Date]])</f>
        <v>1</v>
      </c>
      <c r="D6764" t="s">
        <v>217</v>
      </c>
      <c r="E6764" t="s">
        <v>27</v>
      </c>
      <c r="F6764" t="s">
        <v>39</v>
      </c>
      <c r="G6764" t="s">
        <v>40</v>
      </c>
      <c r="H6764" t="s">
        <v>1345</v>
      </c>
      <c r="I6764">
        <v>359.98</v>
      </c>
      <c r="J6764">
        <v>3</v>
      </c>
      <c r="K6764">
        <v>130.49</v>
      </c>
    </row>
    <row r="6765" spans="1:11" ht="16.5" x14ac:dyDescent="0.3">
      <c r="A6765" s="1">
        <v>42755</v>
      </c>
      <c r="B6765" s="5">
        <f>YEAR(Table1[[#This Row],[Order Date]])</f>
        <v>2017</v>
      </c>
      <c r="C6765" s="5">
        <f>MONTH(Table1[[#This Row],[Order Date]])</f>
        <v>1</v>
      </c>
      <c r="D6765" t="s">
        <v>1487</v>
      </c>
      <c r="E6765" t="s">
        <v>613</v>
      </c>
      <c r="F6765" t="s">
        <v>11</v>
      </c>
      <c r="G6765" t="s">
        <v>24</v>
      </c>
      <c r="H6765" t="s">
        <v>2390</v>
      </c>
      <c r="I6765">
        <v>3.52</v>
      </c>
      <c r="J6765">
        <v>2</v>
      </c>
      <c r="K6765">
        <v>1.02</v>
      </c>
    </row>
    <row r="6766" spans="1:11" ht="16.5" x14ac:dyDescent="0.3">
      <c r="A6766" s="1">
        <v>42755</v>
      </c>
      <c r="B6766" s="5">
        <f>YEAR(Table1[[#This Row],[Order Date]])</f>
        <v>2017</v>
      </c>
      <c r="C6766" s="5">
        <f>MONTH(Table1[[#This Row],[Order Date]])</f>
        <v>1</v>
      </c>
      <c r="D6766" t="s">
        <v>1616</v>
      </c>
      <c r="E6766" t="s">
        <v>15</v>
      </c>
      <c r="F6766" t="s">
        <v>11</v>
      </c>
      <c r="G6766" t="s">
        <v>16</v>
      </c>
      <c r="H6766" t="s">
        <v>584</v>
      </c>
      <c r="I6766">
        <v>11.52</v>
      </c>
      <c r="J6766">
        <v>5</v>
      </c>
      <c r="K6766">
        <v>4.18</v>
      </c>
    </row>
    <row r="6767" spans="1:11" ht="16.5" x14ac:dyDescent="0.3">
      <c r="A6767" s="1">
        <v>42756</v>
      </c>
      <c r="B6767" s="5">
        <f>YEAR(Table1[[#This Row],[Order Date]])</f>
        <v>2017</v>
      </c>
      <c r="C6767" s="5">
        <f>MONTH(Table1[[#This Row],[Order Date]])</f>
        <v>1</v>
      </c>
      <c r="D6767" t="s">
        <v>928</v>
      </c>
      <c r="E6767" t="s">
        <v>164</v>
      </c>
      <c r="F6767" t="s">
        <v>11</v>
      </c>
      <c r="G6767" t="s">
        <v>18</v>
      </c>
      <c r="H6767" t="s">
        <v>297</v>
      </c>
      <c r="I6767">
        <v>242.94</v>
      </c>
      <c r="J6767">
        <v>3</v>
      </c>
      <c r="K6767">
        <v>9.7200000000000006</v>
      </c>
    </row>
    <row r="6768" spans="1:11" ht="16.5" x14ac:dyDescent="0.3">
      <c r="A6768" s="1">
        <v>42756</v>
      </c>
      <c r="B6768" s="5">
        <f>YEAR(Table1[[#This Row],[Order Date]])</f>
        <v>2017</v>
      </c>
      <c r="C6768" s="5">
        <f>MONTH(Table1[[#This Row],[Order Date]])</f>
        <v>1</v>
      </c>
      <c r="D6768" t="s">
        <v>928</v>
      </c>
      <c r="E6768" t="s">
        <v>164</v>
      </c>
      <c r="F6768" t="s">
        <v>39</v>
      </c>
      <c r="G6768" t="s">
        <v>52</v>
      </c>
      <c r="H6768" t="s">
        <v>1476</v>
      </c>
      <c r="I6768">
        <v>179.97</v>
      </c>
      <c r="J6768">
        <v>3</v>
      </c>
      <c r="K6768">
        <v>86.39</v>
      </c>
    </row>
    <row r="6769" spans="1:11" ht="16.5" x14ac:dyDescent="0.3">
      <c r="A6769" s="1">
        <v>42756</v>
      </c>
      <c r="B6769" s="5">
        <f>YEAR(Table1[[#This Row],[Order Date]])</f>
        <v>2017</v>
      </c>
      <c r="C6769" s="5">
        <f>MONTH(Table1[[#This Row],[Order Date]])</f>
        <v>1</v>
      </c>
      <c r="D6769" t="s">
        <v>928</v>
      </c>
      <c r="E6769" t="s">
        <v>164</v>
      </c>
      <c r="F6769" t="s">
        <v>11</v>
      </c>
      <c r="G6769" t="s">
        <v>20</v>
      </c>
      <c r="H6769" t="s">
        <v>781</v>
      </c>
      <c r="I6769">
        <v>99.7</v>
      </c>
      <c r="J6769">
        <v>6</v>
      </c>
      <c r="K6769">
        <v>33.65</v>
      </c>
    </row>
    <row r="6770" spans="1:11" ht="16.5" x14ac:dyDescent="0.3">
      <c r="A6770" s="1">
        <v>42756</v>
      </c>
      <c r="B6770" s="5">
        <f>YEAR(Table1[[#This Row],[Order Date]])</f>
        <v>2017</v>
      </c>
      <c r="C6770" s="5">
        <f>MONTH(Table1[[#This Row],[Order Date]])</f>
        <v>1</v>
      </c>
      <c r="D6770" t="s">
        <v>928</v>
      </c>
      <c r="E6770" t="s">
        <v>164</v>
      </c>
      <c r="F6770" t="s">
        <v>11</v>
      </c>
      <c r="G6770" t="s">
        <v>20</v>
      </c>
      <c r="H6770" t="s">
        <v>184</v>
      </c>
      <c r="I6770">
        <v>27.94</v>
      </c>
      <c r="J6770">
        <v>4</v>
      </c>
      <c r="K6770">
        <v>9.43</v>
      </c>
    </row>
    <row r="6771" spans="1:11" ht="16.5" x14ac:dyDescent="0.3">
      <c r="A6771" s="1">
        <v>42756</v>
      </c>
      <c r="B6771" s="5">
        <f>YEAR(Table1[[#This Row],[Order Date]])</f>
        <v>2017</v>
      </c>
      <c r="C6771" s="5">
        <f>MONTH(Table1[[#This Row],[Order Date]])</f>
        <v>1</v>
      </c>
      <c r="D6771" t="s">
        <v>928</v>
      </c>
      <c r="E6771" t="s">
        <v>164</v>
      </c>
      <c r="F6771" t="s">
        <v>34</v>
      </c>
      <c r="G6771" t="s">
        <v>74</v>
      </c>
      <c r="H6771" t="s">
        <v>2633</v>
      </c>
      <c r="I6771">
        <v>84.98</v>
      </c>
      <c r="J6771">
        <v>1</v>
      </c>
      <c r="K6771">
        <v>18.7</v>
      </c>
    </row>
    <row r="6772" spans="1:11" ht="16.5" x14ac:dyDescent="0.3">
      <c r="A6772" s="1">
        <v>42756</v>
      </c>
      <c r="B6772" s="5">
        <f>YEAR(Table1[[#This Row],[Order Date]])</f>
        <v>2017</v>
      </c>
      <c r="C6772" s="5">
        <f>MONTH(Table1[[#This Row],[Order Date]])</f>
        <v>1</v>
      </c>
      <c r="D6772" t="s">
        <v>928</v>
      </c>
      <c r="E6772" t="s">
        <v>164</v>
      </c>
      <c r="F6772" t="s">
        <v>11</v>
      </c>
      <c r="G6772" t="s">
        <v>20</v>
      </c>
      <c r="H6772" t="s">
        <v>1120</v>
      </c>
      <c r="I6772">
        <v>18.72</v>
      </c>
      <c r="J6772">
        <v>5</v>
      </c>
      <c r="K6772">
        <v>6.55</v>
      </c>
    </row>
    <row r="6773" spans="1:11" ht="16.5" x14ac:dyDescent="0.3">
      <c r="A6773" s="1">
        <v>42756</v>
      </c>
      <c r="B6773" s="5">
        <f>YEAR(Table1[[#This Row],[Order Date]])</f>
        <v>2017</v>
      </c>
      <c r="C6773" s="5">
        <f>MONTH(Table1[[#This Row],[Order Date]])</f>
        <v>1</v>
      </c>
      <c r="D6773" t="s">
        <v>1811</v>
      </c>
      <c r="E6773" t="s">
        <v>245</v>
      </c>
      <c r="F6773" t="s">
        <v>11</v>
      </c>
      <c r="G6773" t="s">
        <v>18</v>
      </c>
      <c r="H6773" t="s">
        <v>1400</v>
      </c>
      <c r="I6773">
        <v>348.21</v>
      </c>
      <c r="J6773">
        <v>7</v>
      </c>
      <c r="K6773">
        <v>30.47</v>
      </c>
    </row>
    <row r="6774" spans="1:11" ht="16.5" x14ac:dyDescent="0.3">
      <c r="A6774" s="1">
        <v>42756</v>
      </c>
      <c r="B6774" s="5">
        <f>YEAR(Table1[[#This Row],[Order Date]])</f>
        <v>2017</v>
      </c>
      <c r="C6774" s="5">
        <f>MONTH(Table1[[#This Row],[Order Date]])</f>
        <v>1</v>
      </c>
      <c r="D6774" t="s">
        <v>1811</v>
      </c>
      <c r="E6774" t="s">
        <v>245</v>
      </c>
      <c r="F6774" t="s">
        <v>11</v>
      </c>
      <c r="G6774" t="s">
        <v>20</v>
      </c>
      <c r="H6774" t="s">
        <v>1533</v>
      </c>
      <c r="I6774">
        <v>35.78</v>
      </c>
      <c r="J6774">
        <v>7</v>
      </c>
      <c r="K6774">
        <v>-28.63</v>
      </c>
    </row>
    <row r="6775" spans="1:11" ht="16.5" x14ac:dyDescent="0.3">
      <c r="A6775" s="1">
        <v>42756</v>
      </c>
      <c r="B6775" s="5">
        <f>YEAR(Table1[[#This Row],[Order Date]])</f>
        <v>2017</v>
      </c>
      <c r="C6775" s="5">
        <f>MONTH(Table1[[#This Row],[Order Date]])</f>
        <v>1</v>
      </c>
      <c r="D6775" t="s">
        <v>2585</v>
      </c>
      <c r="E6775" t="s">
        <v>110</v>
      </c>
      <c r="F6775" t="s">
        <v>11</v>
      </c>
      <c r="G6775" t="s">
        <v>20</v>
      </c>
      <c r="H6775" t="s">
        <v>899</v>
      </c>
      <c r="I6775">
        <v>14.4</v>
      </c>
      <c r="J6775">
        <v>5</v>
      </c>
      <c r="K6775">
        <v>7.06</v>
      </c>
    </row>
    <row r="6776" spans="1:11" ht="16.5" x14ac:dyDescent="0.3">
      <c r="A6776" s="1">
        <v>42756</v>
      </c>
      <c r="B6776" s="5">
        <f>YEAR(Table1[[#This Row],[Order Date]])</f>
        <v>2017</v>
      </c>
      <c r="C6776" s="5">
        <f>MONTH(Table1[[#This Row],[Order Date]])</f>
        <v>1</v>
      </c>
      <c r="D6776" t="s">
        <v>2585</v>
      </c>
      <c r="E6776" t="s">
        <v>110</v>
      </c>
      <c r="F6776" t="s">
        <v>39</v>
      </c>
      <c r="G6776" t="s">
        <v>52</v>
      </c>
      <c r="H6776" t="s">
        <v>2221</v>
      </c>
      <c r="I6776">
        <v>619.95000000000005</v>
      </c>
      <c r="J6776">
        <v>5</v>
      </c>
      <c r="K6776">
        <v>111.59</v>
      </c>
    </row>
    <row r="6777" spans="1:11" ht="16.5" x14ac:dyDescent="0.3">
      <c r="A6777" s="1">
        <v>42756</v>
      </c>
      <c r="B6777" s="5">
        <f>YEAR(Table1[[#This Row],[Order Date]])</f>
        <v>2017</v>
      </c>
      <c r="C6777" s="5">
        <f>MONTH(Table1[[#This Row],[Order Date]])</f>
        <v>1</v>
      </c>
      <c r="D6777" t="s">
        <v>2585</v>
      </c>
      <c r="E6777" t="s">
        <v>110</v>
      </c>
      <c r="F6777" t="s">
        <v>11</v>
      </c>
      <c r="G6777" t="s">
        <v>20</v>
      </c>
      <c r="H6777" t="s">
        <v>175</v>
      </c>
      <c r="I6777">
        <v>89.52</v>
      </c>
      <c r="J6777">
        <v>4</v>
      </c>
      <c r="K6777">
        <v>42.07</v>
      </c>
    </row>
    <row r="6778" spans="1:11" ht="16.5" x14ac:dyDescent="0.3">
      <c r="A6778" s="1">
        <v>42756</v>
      </c>
      <c r="B6778" s="5">
        <f>YEAR(Table1[[#This Row],[Order Date]])</f>
        <v>2017</v>
      </c>
      <c r="C6778" s="5">
        <f>MONTH(Table1[[#This Row],[Order Date]])</f>
        <v>1</v>
      </c>
      <c r="D6778" t="s">
        <v>2585</v>
      </c>
      <c r="E6778" t="s">
        <v>110</v>
      </c>
      <c r="F6778" t="s">
        <v>39</v>
      </c>
      <c r="G6778" t="s">
        <v>302</v>
      </c>
      <c r="H6778" t="s">
        <v>2653</v>
      </c>
      <c r="I6778">
        <v>350.97</v>
      </c>
      <c r="J6778">
        <v>3</v>
      </c>
      <c r="K6778">
        <v>152.09</v>
      </c>
    </row>
    <row r="6779" spans="1:11" ht="16.5" x14ac:dyDescent="0.3">
      <c r="A6779" s="1">
        <v>42756</v>
      </c>
      <c r="B6779" s="5">
        <f>YEAR(Table1[[#This Row],[Order Date]])</f>
        <v>2017</v>
      </c>
      <c r="C6779" s="5">
        <f>MONTH(Table1[[#This Row],[Order Date]])</f>
        <v>1</v>
      </c>
      <c r="D6779" t="s">
        <v>2585</v>
      </c>
      <c r="E6779" t="s">
        <v>110</v>
      </c>
      <c r="F6779" t="s">
        <v>39</v>
      </c>
      <c r="G6779" t="s">
        <v>40</v>
      </c>
      <c r="H6779" t="s">
        <v>2180</v>
      </c>
      <c r="I6779">
        <v>164.99</v>
      </c>
      <c r="J6779">
        <v>1</v>
      </c>
      <c r="K6779">
        <v>49.5</v>
      </c>
    </row>
    <row r="6780" spans="1:11" ht="16.5" x14ac:dyDescent="0.3">
      <c r="A6780" s="1">
        <v>42756</v>
      </c>
      <c r="B6780" s="5">
        <f>YEAR(Table1[[#This Row],[Order Date]])</f>
        <v>2017</v>
      </c>
      <c r="C6780" s="5">
        <f>MONTH(Table1[[#This Row],[Order Date]])</f>
        <v>1</v>
      </c>
      <c r="D6780" t="s">
        <v>2444</v>
      </c>
      <c r="E6780" t="s">
        <v>15</v>
      </c>
      <c r="F6780" t="s">
        <v>11</v>
      </c>
      <c r="G6780" t="s">
        <v>63</v>
      </c>
      <c r="H6780" t="s">
        <v>414</v>
      </c>
      <c r="I6780">
        <v>268.58</v>
      </c>
      <c r="J6780">
        <v>4</v>
      </c>
      <c r="K6780">
        <v>90.64</v>
      </c>
    </row>
    <row r="6781" spans="1:11" ht="16.5" x14ac:dyDescent="0.3">
      <c r="A6781" s="1">
        <v>42757</v>
      </c>
      <c r="B6781" s="5">
        <f>YEAR(Table1[[#This Row],[Order Date]])</f>
        <v>2017</v>
      </c>
      <c r="C6781" s="5">
        <f>MONTH(Table1[[#This Row],[Order Date]])</f>
        <v>1</v>
      </c>
      <c r="D6781" t="s">
        <v>1665</v>
      </c>
      <c r="E6781" t="s">
        <v>515</v>
      </c>
      <c r="F6781" t="s">
        <v>39</v>
      </c>
      <c r="G6781" t="s">
        <v>603</v>
      </c>
      <c r="H6781" t="s">
        <v>2654</v>
      </c>
      <c r="I6781">
        <v>2999.95</v>
      </c>
      <c r="J6781">
        <v>5</v>
      </c>
      <c r="K6781">
        <v>1379.98</v>
      </c>
    </row>
    <row r="6782" spans="1:11" ht="16.5" x14ac:dyDescent="0.3">
      <c r="A6782" s="1">
        <v>42757</v>
      </c>
      <c r="B6782" s="5">
        <f>YEAR(Table1[[#This Row],[Order Date]])</f>
        <v>2017</v>
      </c>
      <c r="C6782" s="5">
        <f>MONTH(Table1[[#This Row],[Order Date]])</f>
        <v>1</v>
      </c>
      <c r="D6782" t="s">
        <v>1665</v>
      </c>
      <c r="E6782" t="s">
        <v>515</v>
      </c>
      <c r="F6782" t="s">
        <v>11</v>
      </c>
      <c r="G6782" t="s">
        <v>18</v>
      </c>
      <c r="H6782" t="s">
        <v>1847</v>
      </c>
      <c r="I6782">
        <v>51.45</v>
      </c>
      <c r="J6782">
        <v>3</v>
      </c>
      <c r="K6782">
        <v>13.89</v>
      </c>
    </row>
    <row r="6783" spans="1:11" ht="16.5" x14ac:dyDescent="0.3">
      <c r="A6783" s="1">
        <v>42757</v>
      </c>
      <c r="B6783" s="5">
        <f>YEAR(Table1[[#This Row],[Order Date]])</f>
        <v>2017</v>
      </c>
      <c r="C6783" s="5">
        <f>MONTH(Table1[[#This Row],[Order Date]])</f>
        <v>1</v>
      </c>
      <c r="D6783" t="s">
        <v>1665</v>
      </c>
      <c r="E6783" t="s">
        <v>515</v>
      </c>
      <c r="F6783" t="s">
        <v>11</v>
      </c>
      <c r="G6783" t="s">
        <v>12</v>
      </c>
      <c r="H6783" t="s">
        <v>1105</v>
      </c>
      <c r="I6783">
        <v>11.96</v>
      </c>
      <c r="J6783">
        <v>2</v>
      </c>
      <c r="K6783">
        <v>5.38</v>
      </c>
    </row>
    <row r="6784" spans="1:11" ht="16.5" x14ac:dyDescent="0.3">
      <c r="A6784" s="1">
        <v>42757</v>
      </c>
      <c r="B6784" s="5">
        <f>YEAR(Table1[[#This Row],[Order Date]])</f>
        <v>2017</v>
      </c>
      <c r="C6784" s="5">
        <f>MONTH(Table1[[#This Row],[Order Date]])</f>
        <v>1</v>
      </c>
      <c r="D6784" t="s">
        <v>1665</v>
      </c>
      <c r="E6784" t="s">
        <v>515</v>
      </c>
      <c r="F6784" t="s">
        <v>11</v>
      </c>
      <c r="G6784" t="s">
        <v>18</v>
      </c>
      <c r="H6784" t="s">
        <v>1110</v>
      </c>
      <c r="I6784">
        <v>1126.02</v>
      </c>
      <c r="J6784">
        <v>3</v>
      </c>
      <c r="K6784">
        <v>56.3</v>
      </c>
    </row>
    <row r="6785" spans="1:11" ht="16.5" x14ac:dyDescent="0.3">
      <c r="A6785" s="1">
        <v>42757</v>
      </c>
      <c r="B6785" s="5">
        <f>YEAR(Table1[[#This Row],[Order Date]])</f>
        <v>2017</v>
      </c>
      <c r="C6785" s="5">
        <f>MONTH(Table1[[#This Row],[Order Date]])</f>
        <v>1</v>
      </c>
      <c r="D6785" t="s">
        <v>525</v>
      </c>
      <c r="E6785" t="s">
        <v>15</v>
      </c>
      <c r="F6785" t="s">
        <v>11</v>
      </c>
      <c r="G6785" t="s">
        <v>43</v>
      </c>
      <c r="H6785" t="s">
        <v>160</v>
      </c>
      <c r="I6785">
        <v>15.12</v>
      </c>
      <c r="J6785">
        <v>5</v>
      </c>
      <c r="K6785">
        <v>4.91</v>
      </c>
    </row>
    <row r="6786" spans="1:11" ht="16.5" x14ac:dyDescent="0.3">
      <c r="A6786" s="1">
        <v>42757</v>
      </c>
      <c r="B6786" s="5">
        <f>YEAR(Table1[[#This Row],[Order Date]])</f>
        <v>2017</v>
      </c>
      <c r="C6786" s="5">
        <f>MONTH(Table1[[#This Row],[Order Date]])</f>
        <v>1</v>
      </c>
      <c r="D6786" t="s">
        <v>525</v>
      </c>
      <c r="E6786" t="s">
        <v>15</v>
      </c>
      <c r="F6786" t="s">
        <v>11</v>
      </c>
      <c r="G6786" t="s">
        <v>24</v>
      </c>
      <c r="H6786" t="s">
        <v>988</v>
      </c>
      <c r="I6786">
        <v>7.87</v>
      </c>
      <c r="J6786">
        <v>3</v>
      </c>
      <c r="K6786">
        <v>0.89</v>
      </c>
    </row>
    <row r="6787" spans="1:11" ht="16.5" x14ac:dyDescent="0.3">
      <c r="A6787" s="1">
        <v>42758</v>
      </c>
      <c r="B6787" s="5">
        <f>YEAR(Table1[[#This Row],[Order Date]])</f>
        <v>2017</v>
      </c>
      <c r="C6787" s="5">
        <f>MONTH(Table1[[#This Row],[Order Date]])</f>
        <v>1</v>
      </c>
      <c r="D6787" t="s">
        <v>346</v>
      </c>
      <c r="E6787" t="s">
        <v>110</v>
      </c>
      <c r="F6787" t="s">
        <v>34</v>
      </c>
      <c r="G6787" t="s">
        <v>145</v>
      </c>
      <c r="H6787" t="s">
        <v>1195</v>
      </c>
      <c r="I6787">
        <v>210.98</v>
      </c>
      <c r="J6787">
        <v>2</v>
      </c>
      <c r="K6787">
        <v>21.1</v>
      </c>
    </row>
    <row r="6788" spans="1:11" ht="16.5" x14ac:dyDescent="0.3">
      <c r="A6788" s="1">
        <v>42758</v>
      </c>
      <c r="B6788" s="5">
        <f>YEAR(Table1[[#This Row],[Order Date]])</f>
        <v>2017</v>
      </c>
      <c r="C6788" s="5">
        <f>MONTH(Table1[[#This Row],[Order Date]])</f>
        <v>1</v>
      </c>
      <c r="D6788" t="s">
        <v>61</v>
      </c>
      <c r="E6788" t="s">
        <v>164</v>
      </c>
      <c r="F6788" t="s">
        <v>11</v>
      </c>
      <c r="G6788" t="s">
        <v>20</v>
      </c>
      <c r="H6788" t="s">
        <v>1650</v>
      </c>
      <c r="I6788">
        <v>19.68</v>
      </c>
      <c r="J6788">
        <v>5</v>
      </c>
      <c r="K6788">
        <v>6.89</v>
      </c>
    </row>
    <row r="6789" spans="1:11" ht="16.5" x14ac:dyDescent="0.3">
      <c r="A6789" s="1">
        <v>42758</v>
      </c>
      <c r="B6789" s="5">
        <f>YEAR(Table1[[#This Row],[Order Date]])</f>
        <v>2017</v>
      </c>
      <c r="C6789" s="5">
        <f>MONTH(Table1[[#This Row],[Order Date]])</f>
        <v>1</v>
      </c>
      <c r="D6789" t="s">
        <v>61</v>
      </c>
      <c r="E6789" t="s">
        <v>164</v>
      </c>
      <c r="F6789" t="s">
        <v>11</v>
      </c>
      <c r="G6789" t="s">
        <v>12</v>
      </c>
      <c r="H6789" t="s">
        <v>2172</v>
      </c>
      <c r="I6789">
        <v>25.92</v>
      </c>
      <c r="J6789">
        <v>4</v>
      </c>
      <c r="K6789">
        <v>12.44</v>
      </c>
    </row>
    <row r="6790" spans="1:11" ht="16.5" x14ac:dyDescent="0.3">
      <c r="A6790" s="1">
        <v>42758</v>
      </c>
      <c r="B6790" s="5">
        <f>YEAR(Table1[[#This Row],[Order Date]])</f>
        <v>2017</v>
      </c>
      <c r="C6790" s="5">
        <f>MONTH(Table1[[#This Row],[Order Date]])</f>
        <v>1</v>
      </c>
      <c r="D6790" t="s">
        <v>61</v>
      </c>
      <c r="E6790" t="s">
        <v>164</v>
      </c>
      <c r="F6790" t="s">
        <v>11</v>
      </c>
      <c r="G6790" t="s">
        <v>12</v>
      </c>
      <c r="H6790" t="s">
        <v>1622</v>
      </c>
      <c r="I6790">
        <v>6.48</v>
      </c>
      <c r="J6790">
        <v>1</v>
      </c>
      <c r="K6790">
        <v>3.11</v>
      </c>
    </row>
    <row r="6791" spans="1:11" ht="16.5" x14ac:dyDescent="0.3">
      <c r="A6791" s="1">
        <v>42758</v>
      </c>
      <c r="B6791" s="5">
        <f>YEAR(Table1[[#This Row],[Order Date]])</f>
        <v>2017</v>
      </c>
      <c r="C6791" s="5">
        <f>MONTH(Table1[[#This Row],[Order Date]])</f>
        <v>1</v>
      </c>
      <c r="D6791" t="s">
        <v>61</v>
      </c>
      <c r="E6791" t="s">
        <v>164</v>
      </c>
      <c r="F6791" t="s">
        <v>39</v>
      </c>
      <c r="G6791" t="s">
        <v>40</v>
      </c>
      <c r="H6791" t="s">
        <v>391</v>
      </c>
      <c r="I6791">
        <v>86.35</v>
      </c>
      <c r="J6791">
        <v>6</v>
      </c>
      <c r="K6791">
        <v>8.64</v>
      </c>
    </row>
    <row r="6792" spans="1:11" ht="16.5" x14ac:dyDescent="0.3">
      <c r="A6792" s="1">
        <v>42758</v>
      </c>
      <c r="B6792" s="5">
        <f>YEAR(Table1[[#This Row],[Order Date]])</f>
        <v>2017</v>
      </c>
      <c r="C6792" s="5">
        <f>MONTH(Table1[[#This Row],[Order Date]])</f>
        <v>1</v>
      </c>
      <c r="D6792" t="s">
        <v>626</v>
      </c>
      <c r="E6792" t="s">
        <v>95</v>
      </c>
      <c r="F6792" t="s">
        <v>39</v>
      </c>
      <c r="G6792" t="s">
        <v>52</v>
      </c>
      <c r="H6792" t="s">
        <v>508</v>
      </c>
      <c r="I6792">
        <v>95.98</v>
      </c>
      <c r="J6792">
        <v>2</v>
      </c>
      <c r="K6792">
        <v>12</v>
      </c>
    </row>
    <row r="6793" spans="1:11" ht="16.5" x14ac:dyDescent="0.3">
      <c r="A6793" s="1">
        <v>42758</v>
      </c>
      <c r="B6793" s="5">
        <f>YEAR(Table1[[#This Row],[Order Date]])</f>
        <v>2017</v>
      </c>
      <c r="C6793" s="5">
        <f>MONTH(Table1[[#This Row],[Order Date]])</f>
        <v>1</v>
      </c>
      <c r="D6793" t="s">
        <v>626</v>
      </c>
      <c r="E6793" t="s">
        <v>95</v>
      </c>
      <c r="F6793" t="s">
        <v>11</v>
      </c>
      <c r="G6793" t="s">
        <v>20</v>
      </c>
      <c r="H6793" t="s">
        <v>1043</v>
      </c>
      <c r="I6793">
        <v>4.9400000000000004</v>
      </c>
      <c r="J6793">
        <v>2</v>
      </c>
      <c r="K6793">
        <v>-3.62</v>
      </c>
    </row>
    <row r="6794" spans="1:11" ht="16.5" x14ac:dyDescent="0.3">
      <c r="A6794" s="1">
        <v>42759</v>
      </c>
      <c r="B6794" s="5">
        <f>YEAR(Table1[[#This Row],[Order Date]])</f>
        <v>2017</v>
      </c>
      <c r="C6794" s="5">
        <f>MONTH(Table1[[#This Row],[Order Date]])</f>
        <v>1</v>
      </c>
      <c r="D6794" t="s">
        <v>2021</v>
      </c>
      <c r="E6794" t="s">
        <v>30</v>
      </c>
      <c r="F6794" t="s">
        <v>11</v>
      </c>
      <c r="G6794" t="s">
        <v>43</v>
      </c>
      <c r="H6794" t="s">
        <v>1307</v>
      </c>
      <c r="I6794">
        <v>5.67</v>
      </c>
      <c r="J6794">
        <v>3</v>
      </c>
      <c r="K6794">
        <v>0.11</v>
      </c>
    </row>
    <row r="6795" spans="1:11" ht="16.5" x14ac:dyDescent="0.3">
      <c r="A6795" s="1">
        <v>42759</v>
      </c>
      <c r="B6795" s="5">
        <f>YEAR(Table1[[#This Row],[Order Date]])</f>
        <v>2017</v>
      </c>
      <c r="C6795" s="5">
        <f>MONTH(Table1[[#This Row],[Order Date]])</f>
        <v>1</v>
      </c>
      <c r="D6795" t="s">
        <v>1394</v>
      </c>
      <c r="E6795" t="s">
        <v>27</v>
      </c>
      <c r="F6795" t="s">
        <v>11</v>
      </c>
      <c r="G6795" t="s">
        <v>92</v>
      </c>
      <c r="H6795" t="s">
        <v>1387</v>
      </c>
      <c r="I6795">
        <v>25.86</v>
      </c>
      <c r="J6795">
        <v>3</v>
      </c>
      <c r="K6795">
        <v>6.72</v>
      </c>
    </row>
    <row r="6796" spans="1:11" ht="16.5" x14ac:dyDescent="0.3">
      <c r="A6796" s="1">
        <v>42759</v>
      </c>
      <c r="B6796" s="5">
        <f>YEAR(Table1[[#This Row],[Order Date]])</f>
        <v>2017</v>
      </c>
      <c r="C6796" s="5">
        <f>MONTH(Table1[[#This Row],[Order Date]])</f>
        <v>1</v>
      </c>
      <c r="D6796" t="s">
        <v>1394</v>
      </c>
      <c r="E6796" t="s">
        <v>27</v>
      </c>
      <c r="F6796" t="s">
        <v>11</v>
      </c>
      <c r="G6796" t="s">
        <v>20</v>
      </c>
      <c r="H6796" t="s">
        <v>2461</v>
      </c>
      <c r="I6796">
        <v>276.77999999999997</v>
      </c>
      <c r="J6796">
        <v>2</v>
      </c>
      <c r="K6796">
        <v>89.95</v>
      </c>
    </row>
    <row r="6797" spans="1:11" ht="16.5" x14ac:dyDescent="0.3">
      <c r="A6797" s="1">
        <v>42759</v>
      </c>
      <c r="B6797" s="5">
        <f>YEAR(Table1[[#This Row],[Order Date]])</f>
        <v>2017</v>
      </c>
      <c r="C6797" s="5">
        <f>MONTH(Table1[[#This Row],[Order Date]])</f>
        <v>1</v>
      </c>
      <c r="D6797" t="s">
        <v>1394</v>
      </c>
      <c r="E6797" t="s">
        <v>27</v>
      </c>
      <c r="F6797" t="s">
        <v>39</v>
      </c>
      <c r="G6797" t="s">
        <v>40</v>
      </c>
      <c r="H6797" t="s">
        <v>2379</v>
      </c>
      <c r="I6797">
        <v>110.35</v>
      </c>
      <c r="J6797">
        <v>3</v>
      </c>
      <c r="K6797">
        <v>8.2799999999999994</v>
      </c>
    </row>
    <row r="6798" spans="1:11" ht="16.5" x14ac:dyDescent="0.3">
      <c r="A6798" s="1">
        <v>42761</v>
      </c>
      <c r="B6798" s="5">
        <f>YEAR(Table1[[#This Row],[Order Date]])</f>
        <v>2017</v>
      </c>
      <c r="C6798" s="5">
        <f>MONTH(Table1[[#This Row],[Order Date]])</f>
        <v>1</v>
      </c>
      <c r="D6798" t="s">
        <v>139</v>
      </c>
      <c r="E6798" t="s">
        <v>488</v>
      </c>
      <c r="F6798" t="s">
        <v>11</v>
      </c>
      <c r="G6798" t="s">
        <v>24</v>
      </c>
      <c r="H6798" t="s">
        <v>2084</v>
      </c>
      <c r="I6798">
        <v>15.47</v>
      </c>
      <c r="J6798">
        <v>7</v>
      </c>
      <c r="K6798">
        <v>4.18</v>
      </c>
    </row>
    <row r="6799" spans="1:11" ht="16.5" x14ac:dyDescent="0.3">
      <c r="A6799" s="1">
        <v>42761</v>
      </c>
      <c r="B6799" s="5">
        <f>YEAR(Table1[[#This Row],[Order Date]])</f>
        <v>2017</v>
      </c>
      <c r="C6799" s="5">
        <f>MONTH(Table1[[#This Row],[Order Date]])</f>
        <v>1</v>
      </c>
      <c r="D6799" t="s">
        <v>139</v>
      </c>
      <c r="E6799" t="s">
        <v>488</v>
      </c>
      <c r="F6799" t="s">
        <v>11</v>
      </c>
      <c r="G6799" t="s">
        <v>20</v>
      </c>
      <c r="H6799" t="s">
        <v>1302</v>
      </c>
      <c r="I6799">
        <v>7.16</v>
      </c>
      <c r="J6799">
        <v>2</v>
      </c>
      <c r="K6799">
        <v>3.44</v>
      </c>
    </row>
    <row r="6800" spans="1:11" ht="16.5" x14ac:dyDescent="0.3">
      <c r="A6800" s="1">
        <v>42761</v>
      </c>
      <c r="B6800" s="5">
        <f>YEAR(Table1[[#This Row],[Order Date]])</f>
        <v>2017</v>
      </c>
      <c r="C6800" s="5">
        <f>MONTH(Table1[[#This Row],[Order Date]])</f>
        <v>1</v>
      </c>
      <c r="D6800" t="s">
        <v>2286</v>
      </c>
      <c r="E6800" t="s">
        <v>10</v>
      </c>
      <c r="F6800" t="s">
        <v>11</v>
      </c>
      <c r="G6800" t="s">
        <v>18</v>
      </c>
      <c r="H6800" t="s">
        <v>1472</v>
      </c>
      <c r="I6800">
        <v>18.16</v>
      </c>
      <c r="J6800">
        <v>2</v>
      </c>
      <c r="K6800">
        <v>1.82</v>
      </c>
    </row>
    <row r="6801" spans="1:11" ht="16.5" x14ac:dyDescent="0.3">
      <c r="A6801" s="1">
        <v>42761</v>
      </c>
      <c r="B6801" s="5">
        <f>YEAR(Table1[[#This Row],[Order Date]])</f>
        <v>2017</v>
      </c>
      <c r="C6801" s="5">
        <f>MONTH(Table1[[#This Row],[Order Date]])</f>
        <v>1</v>
      </c>
      <c r="D6801" t="s">
        <v>2455</v>
      </c>
      <c r="E6801" t="s">
        <v>27</v>
      </c>
      <c r="F6801" t="s">
        <v>11</v>
      </c>
      <c r="G6801" t="s">
        <v>43</v>
      </c>
      <c r="H6801" t="s">
        <v>496</v>
      </c>
      <c r="I6801">
        <v>11.84</v>
      </c>
      <c r="J6801">
        <v>8</v>
      </c>
      <c r="K6801">
        <v>5.68</v>
      </c>
    </row>
    <row r="6802" spans="1:11" ht="16.5" x14ac:dyDescent="0.3">
      <c r="A6802" s="1">
        <v>42761</v>
      </c>
      <c r="B6802" s="5">
        <f>YEAR(Table1[[#This Row],[Order Date]])</f>
        <v>2017</v>
      </c>
      <c r="C6802" s="5">
        <f>MONTH(Table1[[#This Row],[Order Date]])</f>
        <v>1</v>
      </c>
      <c r="D6802" t="s">
        <v>156</v>
      </c>
      <c r="E6802" t="s">
        <v>30</v>
      </c>
      <c r="F6802" t="s">
        <v>34</v>
      </c>
      <c r="G6802" t="s">
        <v>47</v>
      </c>
      <c r="H6802" t="s">
        <v>2185</v>
      </c>
      <c r="I6802">
        <v>62.72</v>
      </c>
      <c r="J6802">
        <v>4</v>
      </c>
      <c r="K6802">
        <v>24.46</v>
      </c>
    </row>
    <row r="6803" spans="1:11" ht="16.5" x14ac:dyDescent="0.3">
      <c r="A6803" s="1">
        <v>42761</v>
      </c>
      <c r="B6803" s="5">
        <f>YEAR(Table1[[#This Row],[Order Date]])</f>
        <v>2017</v>
      </c>
      <c r="C6803" s="5">
        <f>MONTH(Table1[[#This Row],[Order Date]])</f>
        <v>1</v>
      </c>
      <c r="D6803" t="s">
        <v>156</v>
      </c>
      <c r="E6803" t="s">
        <v>30</v>
      </c>
      <c r="F6803" t="s">
        <v>39</v>
      </c>
      <c r="G6803" t="s">
        <v>40</v>
      </c>
      <c r="H6803" t="s">
        <v>588</v>
      </c>
      <c r="I6803">
        <v>2939.93</v>
      </c>
      <c r="J6803">
        <v>7</v>
      </c>
      <c r="K6803">
        <v>764.38</v>
      </c>
    </row>
    <row r="6804" spans="1:11" ht="16.5" x14ac:dyDescent="0.3">
      <c r="A6804" s="1">
        <v>42762</v>
      </c>
      <c r="B6804" s="5">
        <f>YEAR(Table1[[#This Row],[Order Date]])</f>
        <v>2017</v>
      </c>
      <c r="C6804" s="5">
        <f>MONTH(Table1[[#This Row],[Order Date]])</f>
        <v>1</v>
      </c>
      <c r="D6804" t="s">
        <v>681</v>
      </c>
      <c r="E6804" t="s">
        <v>78</v>
      </c>
      <c r="F6804" t="s">
        <v>11</v>
      </c>
      <c r="G6804" t="s">
        <v>24</v>
      </c>
      <c r="H6804" t="s">
        <v>51</v>
      </c>
      <c r="I6804">
        <v>14.02</v>
      </c>
      <c r="J6804">
        <v>3</v>
      </c>
      <c r="K6804">
        <v>1.75</v>
      </c>
    </row>
    <row r="6805" spans="1:11" ht="16.5" x14ac:dyDescent="0.3">
      <c r="A6805" s="1">
        <v>42762</v>
      </c>
      <c r="B6805" s="5">
        <f>YEAR(Table1[[#This Row],[Order Date]])</f>
        <v>2017</v>
      </c>
      <c r="C6805" s="5">
        <f>MONTH(Table1[[#This Row],[Order Date]])</f>
        <v>1</v>
      </c>
      <c r="D6805" t="s">
        <v>681</v>
      </c>
      <c r="E6805" t="s">
        <v>78</v>
      </c>
      <c r="F6805" t="s">
        <v>39</v>
      </c>
      <c r="G6805" t="s">
        <v>52</v>
      </c>
      <c r="H6805" t="s">
        <v>1921</v>
      </c>
      <c r="I6805">
        <v>71.98</v>
      </c>
      <c r="J6805">
        <v>3</v>
      </c>
      <c r="K6805">
        <v>-9</v>
      </c>
    </row>
    <row r="6806" spans="1:11" ht="16.5" x14ac:dyDescent="0.3">
      <c r="A6806" s="1">
        <v>42762</v>
      </c>
      <c r="B6806" s="5">
        <f>YEAR(Table1[[#This Row],[Order Date]])</f>
        <v>2017</v>
      </c>
      <c r="C6806" s="5">
        <f>MONTH(Table1[[#This Row],[Order Date]])</f>
        <v>1</v>
      </c>
      <c r="D6806" t="s">
        <v>681</v>
      </c>
      <c r="E6806" t="s">
        <v>78</v>
      </c>
      <c r="F6806" t="s">
        <v>39</v>
      </c>
      <c r="G6806" t="s">
        <v>40</v>
      </c>
      <c r="H6806" t="s">
        <v>1239</v>
      </c>
      <c r="I6806">
        <v>107.98</v>
      </c>
      <c r="J6806">
        <v>3</v>
      </c>
      <c r="K6806">
        <v>-27</v>
      </c>
    </row>
    <row r="6807" spans="1:11" ht="16.5" x14ac:dyDescent="0.3">
      <c r="A6807" s="1">
        <v>42762</v>
      </c>
      <c r="B6807" s="5">
        <f>YEAR(Table1[[#This Row],[Order Date]])</f>
        <v>2017</v>
      </c>
      <c r="C6807" s="5">
        <f>MONTH(Table1[[#This Row],[Order Date]])</f>
        <v>1</v>
      </c>
      <c r="D6807" t="s">
        <v>1945</v>
      </c>
      <c r="E6807" t="s">
        <v>149</v>
      </c>
      <c r="F6807" t="s">
        <v>39</v>
      </c>
      <c r="G6807" t="s">
        <v>40</v>
      </c>
      <c r="H6807" t="s">
        <v>2379</v>
      </c>
      <c r="I6807">
        <v>137.94</v>
      </c>
      <c r="J6807">
        <v>3</v>
      </c>
      <c r="K6807">
        <v>35.86</v>
      </c>
    </row>
    <row r="6808" spans="1:11" ht="16.5" x14ac:dyDescent="0.3">
      <c r="A6808" s="1">
        <v>42763</v>
      </c>
      <c r="B6808" s="5">
        <f>YEAR(Table1[[#This Row],[Order Date]])</f>
        <v>2017</v>
      </c>
      <c r="C6808" s="5">
        <f>MONTH(Table1[[#This Row],[Order Date]])</f>
        <v>1</v>
      </c>
      <c r="D6808" t="s">
        <v>569</v>
      </c>
      <c r="E6808" t="s">
        <v>27</v>
      </c>
      <c r="F6808" t="s">
        <v>39</v>
      </c>
      <c r="G6808" t="s">
        <v>52</v>
      </c>
      <c r="H6808" t="s">
        <v>2532</v>
      </c>
      <c r="I6808">
        <v>239.97</v>
      </c>
      <c r="J6808">
        <v>3</v>
      </c>
      <c r="K6808">
        <v>26.4</v>
      </c>
    </row>
    <row r="6809" spans="1:11" ht="16.5" x14ac:dyDescent="0.3">
      <c r="A6809" s="1">
        <v>42763</v>
      </c>
      <c r="B6809" s="5">
        <f>YEAR(Table1[[#This Row],[Order Date]])</f>
        <v>2017</v>
      </c>
      <c r="C6809" s="5">
        <f>MONTH(Table1[[#This Row],[Order Date]])</f>
        <v>1</v>
      </c>
      <c r="D6809" t="s">
        <v>569</v>
      </c>
      <c r="E6809" t="s">
        <v>27</v>
      </c>
      <c r="F6809" t="s">
        <v>34</v>
      </c>
      <c r="G6809" t="s">
        <v>47</v>
      </c>
      <c r="H6809" t="s">
        <v>2557</v>
      </c>
      <c r="I6809">
        <v>37.74</v>
      </c>
      <c r="J6809">
        <v>3</v>
      </c>
      <c r="K6809">
        <v>12.83</v>
      </c>
    </row>
    <row r="6810" spans="1:11" ht="16.5" x14ac:dyDescent="0.3">
      <c r="A6810" s="1">
        <v>42763</v>
      </c>
      <c r="B6810" s="5">
        <f>YEAR(Table1[[#This Row],[Order Date]])</f>
        <v>2017</v>
      </c>
      <c r="C6810" s="5">
        <f>MONTH(Table1[[#This Row],[Order Date]])</f>
        <v>1</v>
      </c>
      <c r="D6810" t="s">
        <v>2111</v>
      </c>
      <c r="E6810" t="s">
        <v>1283</v>
      </c>
      <c r="F6810" t="s">
        <v>11</v>
      </c>
      <c r="G6810" t="s">
        <v>12</v>
      </c>
      <c r="H6810" t="s">
        <v>1057</v>
      </c>
      <c r="I6810">
        <v>279.89999999999998</v>
      </c>
      <c r="J6810">
        <v>5</v>
      </c>
      <c r="K6810">
        <v>137.15</v>
      </c>
    </row>
    <row r="6811" spans="1:11" ht="16.5" x14ac:dyDescent="0.3">
      <c r="A6811" s="1">
        <v>42763</v>
      </c>
      <c r="B6811" s="5">
        <f>YEAR(Table1[[#This Row],[Order Date]])</f>
        <v>2017</v>
      </c>
      <c r="C6811" s="5">
        <f>MONTH(Table1[[#This Row],[Order Date]])</f>
        <v>1</v>
      </c>
      <c r="D6811" t="s">
        <v>2501</v>
      </c>
      <c r="E6811" t="s">
        <v>149</v>
      </c>
      <c r="F6811" t="s">
        <v>39</v>
      </c>
      <c r="G6811" t="s">
        <v>52</v>
      </c>
      <c r="H6811" t="s">
        <v>668</v>
      </c>
      <c r="I6811">
        <v>449.91</v>
      </c>
      <c r="J6811">
        <v>9</v>
      </c>
      <c r="K6811">
        <v>157.47</v>
      </c>
    </row>
    <row r="6812" spans="1:11" ht="16.5" x14ac:dyDescent="0.3">
      <c r="A6812" s="1">
        <v>42764</v>
      </c>
      <c r="B6812" s="5">
        <f>YEAR(Table1[[#This Row],[Order Date]])</f>
        <v>2017</v>
      </c>
      <c r="C6812" s="5">
        <f>MONTH(Table1[[#This Row],[Order Date]])</f>
        <v>1</v>
      </c>
      <c r="D6812" t="s">
        <v>1840</v>
      </c>
      <c r="E6812" t="s">
        <v>15</v>
      </c>
      <c r="F6812" t="s">
        <v>11</v>
      </c>
      <c r="G6812" t="s">
        <v>20</v>
      </c>
      <c r="H6812" t="s">
        <v>758</v>
      </c>
      <c r="I6812">
        <v>12.13</v>
      </c>
      <c r="J6812">
        <v>4</v>
      </c>
      <c r="K6812">
        <v>-20.62</v>
      </c>
    </row>
    <row r="6813" spans="1:11" ht="16.5" x14ac:dyDescent="0.3">
      <c r="A6813" s="1">
        <v>42764</v>
      </c>
      <c r="B6813" s="5">
        <f>YEAR(Table1[[#This Row],[Order Date]])</f>
        <v>2017</v>
      </c>
      <c r="C6813" s="5">
        <f>MONTH(Table1[[#This Row],[Order Date]])</f>
        <v>1</v>
      </c>
      <c r="D6813" t="s">
        <v>1093</v>
      </c>
      <c r="E6813" t="s">
        <v>27</v>
      </c>
      <c r="F6813" t="s">
        <v>11</v>
      </c>
      <c r="G6813" t="s">
        <v>24</v>
      </c>
      <c r="H6813" t="s">
        <v>2572</v>
      </c>
      <c r="I6813">
        <v>8.34</v>
      </c>
      <c r="J6813">
        <v>3</v>
      </c>
      <c r="K6813">
        <v>2.17</v>
      </c>
    </row>
    <row r="6814" spans="1:11" ht="16.5" x14ac:dyDescent="0.3">
      <c r="A6814" s="1">
        <v>42764</v>
      </c>
      <c r="B6814" s="5">
        <f>YEAR(Table1[[#This Row],[Order Date]])</f>
        <v>2017</v>
      </c>
      <c r="C6814" s="5">
        <f>MONTH(Table1[[#This Row],[Order Date]])</f>
        <v>1</v>
      </c>
      <c r="D6814" t="s">
        <v>1093</v>
      </c>
      <c r="E6814" t="s">
        <v>27</v>
      </c>
      <c r="F6814" t="s">
        <v>11</v>
      </c>
      <c r="G6814" t="s">
        <v>200</v>
      </c>
      <c r="H6814" t="s">
        <v>782</v>
      </c>
      <c r="I6814">
        <v>8.57</v>
      </c>
      <c r="J6814">
        <v>1</v>
      </c>
      <c r="K6814">
        <v>2.23</v>
      </c>
    </row>
    <row r="6815" spans="1:11" ht="16.5" x14ac:dyDescent="0.3">
      <c r="A6815" s="1">
        <v>42764</v>
      </c>
      <c r="B6815" s="5">
        <f>YEAR(Table1[[#This Row],[Order Date]])</f>
        <v>2017</v>
      </c>
      <c r="C6815" s="5">
        <f>MONTH(Table1[[#This Row],[Order Date]])</f>
        <v>1</v>
      </c>
      <c r="D6815" t="s">
        <v>1093</v>
      </c>
      <c r="E6815" t="s">
        <v>27</v>
      </c>
      <c r="F6815" t="s">
        <v>11</v>
      </c>
      <c r="G6815" t="s">
        <v>20</v>
      </c>
      <c r="H6815" t="s">
        <v>984</v>
      </c>
      <c r="I6815">
        <v>119.62</v>
      </c>
      <c r="J6815">
        <v>8</v>
      </c>
      <c r="K6815">
        <v>40.369999999999997</v>
      </c>
    </row>
    <row r="6816" spans="1:11" ht="16.5" x14ac:dyDescent="0.3">
      <c r="A6816" s="1">
        <v>42764</v>
      </c>
      <c r="B6816" s="5">
        <f>YEAR(Table1[[#This Row],[Order Date]])</f>
        <v>2017</v>
      </c>
      <c r="C6816" s="5">
        <f>MONTH(Table1[[#This Row],[Order Date]])</f>
        <v>1</v>
      </c>
      <c r="D6816" t="s">
        <v>437</v>
      </c>
      <c r="E6816" t="s">
        <v>149</v>
      </c>
      <c r="F6816" t="s">
        <v>11</v>
      </c>
      <c r="G6816" t="s">
        <v>16</v>
      </c>
      <c r="H6816" t="s">
        <v>1632</v>
      </c>
      <c r="I6816">
        <v>5.22</v>
      </c>
      <c r="J6816">
        <v>2</v>
      </c>
      <c r="K6816">
        <v>2.4</v>
      </c>
    </row>
    <row r="6817" spans="1:11" ht="16.5" x14ac:dyDescent="0.3">
      <c r="A6817" s="1">
        <v>42764</v>
      </c>
      <c r="B6817" s="5">
        <f>YEAR(Table1[[#This Row],[Order Date]])</f>
        <v>2017</v>
      </c>
      <c r="C6817" s="5">
        <f>MONTH(Table1[[#This Row],[Order Date]])</f>
        <v>1</v>
      </c>
      <c r="D6817" t="s">
        <v>2456</v>
      </c>
      <c r="E6817" t="s">
        <v>23</v>
      </c>
      <c r="F6817" t="s">
        <v>11</v>
      </c>
      <c r="G6817" t="s">
        <v>24</v>
      </c>
      <c r="H6817" t="s">
        <v>998</v>
      </c>
      <c r="I6817">
        <v>4.7699999999999996</v>
      </c>
      <c r="J6817">
        <v>2</v>
      </c>
      <c r="K6817">
        <v>0.48</v>
      </c>
    </row>
    <row r="6818" spans="1:11" ht="16.5" x14ac:dyDescent="0.3">
      <c r="A6818" s="1">
        <v>42764</v>
      </c>
      <c r="B6818" s="5">
        <f>YEAR(Table1[[#This Row],[Order Date]])</f>
        <v>2017</v>
      </c>
      <c r="C6818" s="5">
        <f>MONTH(Table1[[#This Row],[Order Date]])</f>
        <v>1</v>
      </c>
      <c r="D6818" t="s">
        <v>217</v>
      </c>
      <c r="E6818" t="s">
        <v>395</v>
      </c>
      <c r="F6818" t="s">
        <v>11</v>
      </c>
      <c r="G6818" t="s">
        <v>12</v>
      </c>
      <c r="H6818" t="s">
        <v>1944</v>
      </c>
      <c r="I6818">
        <v>12.96</v>
      </c>
      <c r="J6818">
        <v>2</v>
      </c>
      <c r="K6818">
        <v>6.22</v>
      </c>
    </row>
    <row r="6819" spans="1:11" ht="16.5" x14ac:dyDescent="0.3">
      <c r="A6819" s="1">
        <v>42764</v>
      </c>
      <c r="B6819" s="5">
        <f>YEAR(Table1[[#This Row],[Order Date]])</f>
        <v>2017</v>
      </c>
      <c r="C6819" s="5">
        <f>MONTH(Table1[[#This Row],[Order Date]])</f>
        <v>1</v>
      </c>
      <c r="D6819" t="s">
        <v>217</v>
      </c>
      <c r="E6819" t="s">
        <v>395</v>
      </c>
      <c r="F6819" t="s">
        <v>11</v>
      </c>
      <c r="G6819" t="s">
        <v>12</v>
      </c>
      <c r="H6819" t="s">
        <v>306</v>
      </c>
      <c r="I6819">
        <v>94.85</v>
      </c>
      <c r="J6819">
        <v>5</v>
      </c>
      <c r="K6819">
        <v>45.53</v>
      </c>
    </row>
    <row r="6820" spans="1:11" ht="16.5" x14ac:dyDescent="0.3">
      <c r="A6820" s="1">
        <v>42764</v>
      </c>
      <c r="B6820" s="5">
        <f>YEAR(Table1[[#This Row],[Order Date]])</f>
        <v>2017</v>
      </c>
      <c r="C6820" s="5">
        <f>MONTH(Table1[[#This Row],[Order Date]])</f>
        <v>1</v>
      </c>
      <c r="D6820" t="s">
        <v>217</v>
      </c>
      <c r="E6820" t="s">
        <v>395</v>
      </c>
      <c r="F6820" t="s">
        <v>11</v>
      </c>
      <c r="G6820" t="s">
        <v>18</v>
      </c>
      <c r="H6820" t="s">
        <v>2092</v>
      </c>
      <c r="I6820">
        <v>13.48</v>
      </c>
      <c r="J6820">
        <v>1</v>
      </c>
      <c r="K6820">
        <v>3.5</v>
      </c>
    </row>
    <row r="6821" spans="1:11" ht="16.5" x14ac:dyDescent="0.3">
      <c r="A6821" s="1">
        <v>42764</v>
      </c>
      <c r="B6821" s="5">
        <f>YEAR(Table1[[#This Row],[Order Date]])</f>
        <v>2017</v>
      </c>
      <c r="C6821" s="5">
        <f>MONTH(Table1[[#This Row],[Order Date]])</f>
        <v>1</v>
      </c>
      <c r="D6821" t="s">
        <v>217</v>
      </c>
      <c r="E6821" t="s">
        <v>395</v>
      </c>
      <c r="F6821" t="s">
        <v>34</v>
      </c>
      <c r="G6821" t="s">
        <v>47</v>
      </c>
      <c r="H6821" t="s">
        <v>60</v>
      </c>
      <c r="I6821">
        <v>14.91</v>
      </c>
      <c r="J6821">
        <v>3</v>
      </c>
      <c r="K6821">
        <v>4.62</v>
      </c>
    </row>
    <row r="6822" spans="1:11" ht="16.5" x14ac:dyDescent="0.3">
      <c r="A6822" s="1">
        <v>42765</v>
      </c>
      <c r="B6822" s="5">
        <f>YEAR(Table1[[#This Row],[Order Date]])</f>
        <v>2017</v>
      </c>
      <c r="C6822" s="5">
        <f>MONTH(Table1[[#This Row],[Order Date]])</f>
        <v>1</v>
      </c>
      <c r="D6822" t="s">
        <v>1977</v>
      </c>
      <c r="E6822" t="s">
        <v>395</v>
      </c>
      <c r="F6822" t="s">
        <v>11</v>
      </c>
      <c r="G6822" t="s">
        <v>20</v>
      </c>
      <c r="H6822" t="s">
        <v>1565</v>
      </c>
      <c r="I6822">
        <v>18.28</v>
      </c>
      <c r="J6822">
        <v>2</v>
      </c>
      <c r="K6822">
        <v>9.14</v>
      </c>
    </row>
    <row r="6823" spans="1:11" ht="16.5" x14ac:dyDescent="0.3">
      <c r="A6823" s="1">
        <v>42765</v>
      </c>
      <c r="B6823" s="5">
        <f>YEAR(Table1[[#This Row],[Order Date]])</f>
        <v>2017</v>
      </c>
      <c r="C6823" s="5">
        <f>MONTH(Table1[[#This Row],[Order Date]])</f>
        <v>1</v>
      </c>
      <c r="D6823" t="s">
        <v>1977</v>
      </c>
      <c r="E6823" t="s">
        <v>395</v>
      </c>
      <c r="F6823" t="s">
        <v>39</v>
      </c>
      <c r="G6823" t="s">
        <v>40</v>
      </c>
      <c r="H6823" t="s">
        <v>87</v>
      </c>
      <c r="I6823">
        <v>207</v>
      </c>
      <c r="J6823">
        <v>3</v>
      </c>
      <c r="K6823">
        <v>51.75</v>
      </c>
    </row>
    <row r="6824" spans="1:11" ht="16.5" x14ac:dyDescent="0.3">
      <c r="A6824" s="1">
        <v>42765</v>
      </c>
      <c r="B6824" s="5">
        <f>YEAR(Table1[[#This Row],[Order Date]])</f>
        <v>2017</v>
      </c>
      <c r="C6824" s="5">
        <f>MONTH(Table1[[#This Row],[Order Date]])</f>
        <v>1</v>
      </c>
      <c r="D6824" t="s">
        <v>1977</v>
      </c>
      <c r="E6824" t="s">
        <v>395</v>
      </c>
      <c r="F6824" t="s">
        <v>11</v>
      </c>
      <c r="G6824" t="s">
        <v>20</v>
      </c>
      <c r="H6824" t="s">
        <v>1367</v>
      </c>
      <c r="I6824">
        <v>32.35</v>
      </c>
      <c r="J6824">
        <v>5</v>
      </c>
      <c r="K6824">
        <v>16.18</v>
      </c>
    </row>
    <row r="6825" spans="1:11" ht="16.5" x14ac:dyDescent="0.3">
      <c r="A6825" s="1">
        <v>42765</v>
      </c>
      <c r="B6825" s="5">
        <f>YEAR(Table1[[#This Row],[Order Date]])</f>
        <v>2017</v>
      </c>
      <c r="C6825" s="5">
        <f>MONTH(Table1[[#This Row],[Order Date]])</f>
        <v>1</v>
      </c>
      <c r="D6825" t="s">
        <v>1977</v>
      </c>
      <c r="E6825" t="s">
        <v>395</v>
      </c>
      <c r="F6825" t="s">
        <v>11</v>
      </c>
      <c r="G6825" t="s">
        <v>20</v>
      </c>
      <c r="H6825" t="s">
        <v>800</v>
      </c>
      <c r="I6825">
        <v>7.71</v>
      </c>
      <c r="J6825">
        <v>1</v>
      </c>
      <c r="K6825">
        <v>3.47</v>
      </c>
    </row>
    <row r="6826" spans="1:11" ht="16.5" x14ac:dyDescent="0.3">
      <c r="A6826" s="1">
        <v>42765</v>
      </c>
      <c r="B6826" s="5">
        <f>YEAR(Table1[[#This Row],[Order Date]])</f>
        <v>2017</v>
      </c>
      <c r="C6826" s="5">
        <f>MONTH(Table1[[#This Row],[Order Date]])</f>
        <v>1</v>
      </c>
      <c r="D6826" t="s">
        <v>1977</v>
      </c>
      <c r="E6826" t="s">
        <v>395</v>
      </c>
      <c r="F6826" t="s">
        <v>11</v>
      </c>
      <c r="G6826" t="s">
        <v>24</v>
      </c>
      <c r="H6826" t="s">
        <v>2234</v>
      </c>
      <c r="I6826">
        <v>40.299999999999997</v>
      </c>
      <c r="J6826">
        <v>2</v>
      </c>
      <c r="K6826">
        <v>10.88</v>
      </c>
    </row>
    <row r="6827" spans="1:11" ht="16.5" x14ac:dyDescent="0.3">
      <c r="A6827" s="1">
        <v>42765</v>
      </c>
      <c r="B6827" s="5">
        <f>YEAR(Table1[[#This Row],[Order Date]])</f>
        <v>2017</v>
      </c>
      <c r="C6827" s="5">
        <f>MONTH(Table1[[#This Row],[Order Date]])</f>
        <v>1</v>
      </c>
      <c r="D6827" t="s">
        <v>1977</v>
      </c>
      <c r="E6827" t="s">
        <v>395</v>
      </c>
      <c r="F6827" t="s">
        <v>34</v>
      </c>
      <c r="G6827" t="s">
        <v>47</v>
      </c>
      <c r="H6827" t="s">
        <v>2480</v>
      </c>
      <c r="I6827">
        <v>34.58</v>
      </c>
      <c r="J6827">
        <v>7</v>
      </c>
      <c r="K6827">
        <v>14.52</v>
      </c>
    </row>
    <row r="6828" spans="1:11" ht="16.5" x14ac:dyDescent="0.3">
      <c r="A6828" s="1">
        <v>42765</v>
      </c>
      <c r="B6828" s="5">
        <f>YEAR(Table1[[#This Row],[Order Date]])</f>
        <v>2017</v>
      </c>
      <c r="C6828" s="5">
        <f>MONTH(Table1[[#This Row],[Order Date]])</f>
        <v>1</v>
      </c>
      <c r="D6828" t="s">
        <v>77</v>
      </c>
      <c r="E6828" t="s">
        <v>27</v>
      </c>
      <c r="F6828" t="s">
        <v>11</v>
      </c>
      <c r="G6828" t="s">
        <v>18</v>
      </c>
      <c r="H6828" t="s">
        <v>418</v>
      </c>
      <c r="I6828">
        <v>129.30000000000001</v>
      </c>
      <c r="J6828">
        <v>2</v>
      </c>
      <c r="K6828">
        <v>6.47</v>
      </c>
    </row>
    <row r="6829" spans="1:11" ht="16.5" x14ac:dyDescent="0.3">
      <c r="A6829" s="1">
        <v>42765</v>
      </c>
      <c r="B6829" s="5">
        <f>YEAR(Table1[[#This Row],[Order Date]])</f>
        <v>2017</v>
      </c>
      <c r="C6829" s="5">
        <f>MONTH(Table1[[#This Row],[Order Date]])</f>
        <v>1</v>
      </c>
      <c r="D6829" t="s">
        <v>1494</v>
      </c>
      <c r="E6829" t="s">
        <v>27</v>
      </c>
      <c r="F6829" t="s">
        <v>11</v>
      </c>
      <c r="G6829" t="s">
        <v>24</v>
      </c>
      <c r="H6829" t="s">
        <v>2351</v>
      </c>
      <c r="I6829">
        <v>12.74</v>
      </c>
      <c r="J6829">
        <v>7</v>
      </c>
      <c r="K6829">
        <v>5.73</v>
      </c>
    </row>
    <row r="6830" spans="1:11" ht="16.5" x14ac:dyDescent="0.3">
      <c r="A6830" s="1">
        <v>42765</v>
      </c>
      <c r="B6830" s="5">
        <f>YEAR(Table1[[#This Row],[Order Date]])</f>
        <v>2017</v>
      </c>
      <c r="C6830" s="5">
        <f>MONTH(Table1[[#This Row],[Order Date]])</f>
        <v>1</v>
      </c>
      <c r="D6830" t="s">
        <v>1494</v>
      </c>
      <c r="E6830" t="s">
        <v>27</v>
      </c>
      <c r="F6830" t="s">
        <v>11</v>
      </c>
      <c r="G6830" t="s">
        <v>24</v>
      </c>
      <c r="H6830" t="s">
        <v>2622</v>
      </c>
      <c r="I6830">
        <v>8.82</v>
      </c>
      <c r="J6830">
        <v>3</v>
      </c>
      <c r="K6830">
        <v>2.38</v>
      </c>
    </row>
    <row r="6831" spans="1:11" ht="16.5" x14ac:dyDescent="0.3">
      <c r="A6831" s="1">
        <v>42765</v>
      </c>
      <c r="B6831" s="5">
        <f>YEAR(Table1[[#This Row],[Order Date]])</f>
        <v>2017</v>
      </c>
      <c r="C6831" s="5">
        <f>MONTH(Table1[[#This Row],[Order Date]])</f>
        <v>1</v>
      </c>
      <c r="D6831" t="s">
        <v>1494</v>
      </c>
      <c r="E6831" t="s">
        <v>27</v>
      </c>
      <c r="F6831" t="s">
        <v>34</v>
      </c>
      <c r="G6831" t="s">
        <v>35</v>
      </c>
      <c r="H6831" t="s">
        <v>231</v>
      </c>
      <c r="I6831">
        <v>120.78</v>
      </c>
      <c r="J6831">
        <v>1</v>
      </c>
      <c r="K6831">
        <v>-13.59</v>
      </c>
    </row>
    <row r="6832" spans="1:11" ht="16.5" x14ac:dyDescent="0.3">
      <c r="A6832" s="1">
        <v>42765</v>
      </c>
      <c r="B6832" s="5">
        <f>YEAR(Table1[[#This Row],[Order Date]])</f>
        <v>2017</v>
      </c>
      <c r="C6832" s="5">
        <f>MONTH(Table1[[#This Row],[Order Date]])</f>
        <v>1</v>
      </c>
      <c r="D6832" t="s">
        <v>622</v>
      </c>
      <c r="E6832" t="s">
        <v>123</v>
      </c>
      <c r="F6832" t="s">
        <v>34</v>
      </c>
      <c r="G6832" t="s">
        <v>35</v>
      </c>
      <c r="H6832" t="s">
        <v>2414</v>
      </c>
      <c r="I6832">
        <v>419.14</v>
      </c>
      <c r="J6832">
        <v>4</v>
      </c>
      <c r="K6832">
        <v>-68.11</v>
      </c>
    </row>
    <row r="6833" spans="1:11" ht="16.5" x14ac:dyDescent="0.3">
      <c r="A6833" s="1">
        <v>42765</v>
      </c>
      <c r="B6833" s="5">
        <f>YEAR(Table1[[#This Row],[Order Date]])</f>
        <v>2017</v>
      </c>
      <c r="C6833" s="5">
        <f>MONTH(Table1[[#This Row],[Order Date]])</f>
        <v>1</v>
      </c>
      <c r="D6833" t="s">
        <v>2540</v>
      </c>
      <c r="E6833" t="s">
        <v>15</v>
      </c>
      <c r="F6833" t="s">
        <v>34</v>
      </c>
      <c r="G6833" t="s">
        <v>145</v>
      </c>
      <c r="H6833" t="s">
        <v>146</v>
      </c>
      <c r="I6833">
        <v>69.38</v>
      </c>
      <c r="J6833">
        <v>1</v>
      </c>
      <c r="K6833">
        <v>-47.18</v>
      </c>
    </row>
    <row r="6834" spans="1:11" ht="16.5" x14ac:dyDescent="0.3">
      <c r="A6834" s="1">
        <v>42765</v>
      </c>
      <c r="B6834" s="5">
        <f>YEAR(Table1[[#This Row],[Order Date]])</f>
        <v>2017</v>
      </c>
      <c r="C6834" s="5">
        <f>MONTH(Table1[[#This Row],[Order Date]])</f>
        <v>1</v>
      </c>
      <c r="D6834" t="s">
        <v>2540</v>
      </c>
      <c r="E6834" t="s">
        <v>15</v>
      </c>
      <c r="F6834" t="s">
        <v>11</v>
      </c>
      <c r="G6834" t="s">
        <v>200</v>
      </c>
      <c r="H6834" t="s">
        <v>2207</v>
      </c>
      <c r="I6834">
        <v>31.68</v>
      </c>
      <c r="J6834">
        <v>4</v>
      </c>
      <c r="K6834">
        <v>2.77</v>
      </c>
    </row>
    <row r="6835" spans="1:11" ht="16.5" x14ac:dyDescent="0.3">
      <c r="A6835" s="1">
        <v>42765</v>
      </c>
      <c r="B6835" s="5">
        <f>YEAR(Table1[[#This Row],[Order Date]])</f>
        <v>2017</v>
      </c>
      <c r="C6835" s="5">
        <f>MONTH(Table1[[#This Row],[Order Date]])</f>
        <v>1</v>
      </c>
      <c r="D6835" t="s">
        <v>2540</v>
      </c>
      <c r="E6835" t="s">
        <v>15</v>
      </c>
      <c r="F6835" t="s">
        <v>39</v>
      </c>
      <c r="G6835" t="s">
        <v>40</v>
      </c>
      <c r="H6835" t="s">
        <v>1695</v>
      </c>
      <c r="I6835">
        <v>2003.17</v>
      </c>
      <c r="J6835">
        <v>4</v>
      </c>
      <c r="K6835">
        <v>250.4</v>
      </c>
    </row>
    <row r="6836" spans="1:11" ht="16.5" x14ac:dyDescent="0.3">
      <c r="A6836" s="1">
        <v>42765</v>
      </c>
      <c r="B6836" s="5">
        <f>YEAR(Table1[[#This Row],[Order Date]])</f>
        <v>2017</v>
      </c>
      <c r="C6836" s="5">
        <f>MONTH(Table1[[#This Row],[Order Date]])</f>
        <v>1</v>
      </c>
      <c r="D6836" t="s">
        <v>2540</v>
      </c>
      <c r="E6836" t="s">
        <v>15</v>
      </c>
      <c r="F6836" t="s">
        <v>11</v>
      </c>
      <c r="G6836" t="s">
        <v>24</v>
      </c>
      <c r="H6836" t="s">
        <v>2204</v>
      </c>
      <c r="I6836">
        <v>9.34</v>
      </c>
      <c r="J6836">
        <v>2</v>
      </c>
      <c r="K6836">
        <v>3.15</v>
      </c>
    </row>
    <row r="6837" spans="1:11" ht="16.5" x14ac:dyDescent="0.3">
      <c r="A6837" s="1">
        <v>42765</v>
      </c>
      <c r="B6837" s="5">
        <f>YEAR(Table1[[#This Row],[Order Date]])</f>
        <v>2017</v>
      </c>
      <c r="C6837" s="5">
        <f>MONTH(Table1[[#This Row],[Order Date]])</f>
        <v>1</v>
      </c>
      <c r="D6837" t="s">
        <v>1223</v>
      </c>
      <c r="E6837" t="s">
        <v>164</v>
      </c>
      <c r="F6837" t="s">
        <v>39</v>
      </c>
      <c r="G6837" t="s">
        <v>40</v>
      </c>
      <c r="H6837" t="s">
        <v>799</v>
      </c>
      <c r="I6837">
        <v>604.77</v>
      </c>
      <c r="J6837">
        <v>4</v>
      </c>
      <c r="K6837">
        <v>60.48</v>
      </c>
    </row>
    <row r="6838" spans="1:11" ht="16.5" x14ac:dyDescent="0.3">
      <c r="A6838" s="1">
        <v>42768</v>
      </c>
      <c r="B6838" s="5">
        <f>YEAR(Table1[[#This Row],[Order Date]])</f>
        <v>2017</v>
      </c>
      <c r="C6838" s="5">
        <f>MONTH(Table1[[#This Row],[Order Date]])</f>
        <v>2</v>
      </c>
      <c r="D6838" t="s">
        <v>1163</v>
      </c>
      <c r="E6838" t="s">
        <v>78</v>
      </c>
      <c r="F6838" t="s">
        <v>39</v>
      </c>
      <c r="G6838" t="s">
        <v>40</v>
      </c>
      <c r="H6838" t="s">
        <v>2408</v>
      </c>
      <c r="I6838">
        <v>59.97</v>
      </c>
      <c r="J6838">
        <v>5</v>
      </c>
      <c r="K6838">
        <v>-11.99</v>
      </c>
    </row>
    <row r="6839" spans="1:11" ht="16.5" x14ac:dyDescent="0.3">
      <c r="A6839" s="1">
        <v>42768</v>
      </c>
      <c r="B6839" s="5">
        <f>YEAR(Table1[[#This Row],[Order Date]])</f>
        <v>2017</v>
      </c>
      <c r="C6839" s="5">
        <f>MONTH(Table1[[#This Row],[Order Date]])</f>
        <v>2</v>
      </c>
      <c r="D6839" t="s">
        <v>1163</v>
      </c>
      <c r="E6839" t="s">
        <v>78</v>
      </c>
      <c r="F6839" t="s">
        <v>11</v>
      </c>
      <c r="G6839" t="s">
        <v>12</v>
      </c>
      <c r="H6839" t="s">
        <v>1041</v>
      </c>
      <c r="I6839">
        <v>78.3</v>
      </c>
      <c r="J6839">
        <v>2</v>
      </c>
      <c r="K6839">
        <v>29.36</v>
      </c>
    </row>
    <row r="6840" spans="1:11" ht="16.5" x14ac:dyDescent="0.3">
      <c r="A6840" s="1">
        <v>42768</v>
      </c>
      <c r="B6840" s="5">
        <f>YEAR(Table1[[#This Row],[Order Date]])</f>
        <v>2017</v>
      </c>
      <c r="C6840" s="5">
        <f>MONTH(Table1[[#This Row],[Order Date]])</f>
        <v>2</v>
      </c>
      <c r="D6840" t="s">
        <v>1163</v>
      </c>
      <c r="E6840" t="s">
        <v>78</v>
      </c>
      <c r="F6840" t="s">
        <v>11</v>
      </c>
      <c r="G6840" t="s">
        <v>43</v>
      </c>
      <c r="H6840" t="s">
        <v>160</v>
      </c>
      <c r="I6840">
        <v>21.46</v>
      </c>
      <c r="J6840">
        <v>9</v>
      </c>
      <c r="K6840">
        <v>6.97</v>
      </c>
    </row>
    <row r="6841" spans="1:11" ht="16.5" x14ac:dyDescent="0.3">
      <c r="A6841" s="1">
        <v>42768</v>
      </c>
      <c r="B6841" s="5">
        <f>YEAR(Table1[[#This Row],[Order Date]])</f>
        <v>2017</v>
      </c>
      <c r="C6841" s="5">
        <f>MONTH(Table1[[#This Row],[Order Date]])</f>
        <v>2</v>
      </c>
      <c r="D6841" t="s">
        <v>537</v>
      </c>
      <c r="E6841" t="s">
        <v>27</v>
      </c>
      <c r="F6841" t="s">
        <v>34</v>
      </c>
      <c r="G6841" t="s">
        <v>47</v>
      </c>
      <c r="H6841" t="s">
        <v>920</v>
      </c>
      <c r="I6841">
        <v>86.26</v>
      </c>
      <c r="J6841">
        <v>2</v>
      </c>
      <c r="K6841">
        <v>29.33</v>
      </c>
    </row>
    <row r="6842" spans="1:11" ht="16.5" x14ac:dyDescent="0.3">
      <c r="A6842" s="1">
        <v>42768</v>
      </c>
      <c r="B6842" s="5">
        <f>YEAR(Table1[[#This Row],[Order Date]])</f>
        <v>2017</v>
      </c>
      <c r="C6842" s="5">
        <f>MONTH(Table1[[#This Row],[Order Date]])</f>
        <v>2</v>
      </c>
      <c r="D6842" t="s">
        <v>537</v>
      </c>
      <c r="E6842" t="s">
        <v>27</v>
      </c>
      <c r="F6842" t="s">
        <v>11</v>
      </c>
      <c r="G6842" t="s">
        <v>18</v>
      </c>
      <c r="H6842" t="s">
        <v>1540</v>
      </c>
      <c r="I6842">
        <v>139.04</v>
      </c>
      <c r="J6842">
        <v>4</v>
      </c>
      <c r="K6842">
        <v>38.93</v>
      </c>
    </row>
    <row r="6843" spans="1:11" ht="16.5" x14ac:dyDescent="0.3">
      <c r="A6843" s="1">
        <v>42768</v>
      </c>
      <c r="B6843" s="5">
        <f>YEAR(Table1[[#This Row],[Order Date]])</f>
        <v>2017</v>
      </c>
      <c r="C6843" s="5">
        <f>MONTH(Table1[[#This Row],[Order Date]])</f>
        <v>2</v>
      </c>
      <c r="D6843" t="s">
        <v>537</v>
      </c>
      <c r="E6843" t="s">
        <v>27</v>
      </c>
      <c r="F6843" t="s">
        <v>11</v>
      </c>
      <c r="G6843" t="s">
        <v>92</v>
      </c>
      <c r="H6843" t="s">
        <v>2644</v>
      </c>
      <c r="I6843">
        <v>46.8</v>
      </c>
      <c r="J6843">
        <v>4</v>
      </c>
      <c r="K6843">
        <v>16.38</v>
      </c>
    </row>
    <row r="6844" spans="1:11" ht="16.5" x14ac:dyDescent="0.3">
      <c r="A6844" s="1">
        <v>42768</v>
      </c>
      <c r="B6844" s="5">
        <f>YEAR(Table1[[#This Row],[Order Date]])</f>
        <v>2017</v>
      </c>
      <c r="C6844" s="5">
        <f>MONTH(Table1[[#This Row],[Order Date]])</f>
        <v>2</v>
      </c>
      <c r="D6844" t="s">
        <v>2423</v>
      </c>
      <c r="E6844" t="s">
        <v>27</v>
      </c>
      <c r="F6844" t="s">
        <v>34</v>
      </c>
      <c r="G6844" t="s">
        <v>47</v>
      </c>
      <c r="H6844" t="s">
        <v>2140</v>
      </c>
      <c r="I6844">
        <v>210.58</v>
      </c>
      <c r="J6844">
        <v>2</v>
      </c>
      <c r="K6844">
        <v>12.63</v>
      </c>
    </row>
    <row r="6845" spans="1:11" ht="16.5" x14ac:dyDescent="0.3">
      <c r="A6845" s="1">
        <v>42768</v>
      </c>
      <c r="B6845" s="5">
        <f>YEAR(Table1[[#This Row],[Order Date]])</f>
        <v>2017</v>
      </c>
      <c r="C6845" s="5">
        <f>MONTH(Table1[[#This Row],[Order Date]])</f>
        <v>2</v>
      </c>
      <c r="D6845" t="s">
        <v>2423</v>
      </c>
      <c r="E6845" t="s">
        <v>27</v>
      </c>
      <c r="F6845" t="s">
        <v>11</v>
      </c>
      <c r="G6845" t="s">
        <v>20</v>
      </c>
      <c r="H6845" t="s">
        <v>548</v>
      </c>
      <c r="I6845">
        <v>30.96</v>
      </c>
      <c r="J6845">
        <v>2</v>
      </c>
      <c r="K6845">
        <v>10.06</v>
      </c>
    </row>
    <row r="6846" spans="1:11" ht="16.5" x14ac:dyDescent="0.3">
      <c r="A6846" s="1">
        <v>42768</v>
      </c>
      <c r="B6846" s="5">
        <f>YEAR(Table1[[#This Row],[Order Date]])</f>
        <v>2017</v>
      </c>
      <c r="C6846" s="5">
        <f>MONTH(Table1[[#This Row],[Order Date]])</f>
        <v>2</v>
      </c>
      <c r="D6846" t="s">
        <v>2423</v>
      </c>
      <c r="E6846" t="s">
        <v>27</v>
      </c>
      <c r="F6846" t="s">
        <v>39</v>
      </c>
      <c r="G6846" t="s">
        <v>302</v>
      </c>
      <c r="H6846" t="s">
        <v>2655</v>
      </c>
      <c r="I6846">
        <v>239.98</v>
      </c>
      <c r="J6846">
        <v>2</v>
      </c>
      <c r="K6846">
        <v>39</v>
      </c>
    </row>
    <row r="6847" spans="1:11" ht="16.5" x14ac:dyDescent="0.3">
      <c r="A6847" s="1">
        <v>42769</v>
      </c>
      <c r="B6847" s="5">
        <f>YEAR(Table1[[#This Row],[Order Date]])</f>
        <v>2017</v>
      </c>
      <c r="C6847" s="5">
        <f>MONTH(Table1[[#This Row],[Order Date]])</f>
        <v>2</v>
      </c>
      <c r="D6847" t="s">
        <v>1738</v>
      </c>
      <c r="E6847" t="s">
        <v>78</v>
      </c>
      <c r="F6847" t="s">
        <v>11</v>
      </c>
      <c r="G6847" t="s">
        <v>20</v>
      </c>
      <c r="H6847" t="s">
        <v>425</v>
      </c>
      <c r="I6847">
        <v>5.23</v>
      </c>
      <c r="J6847">
        <v>3</v>
      </c>
      <c r="K6847">
        <v>-4.18</v>
      </c>
    </row>
    <row r="6848" spans="1:11" ht="16.5" x14ac:dyDescent="0.3">
      <c r="A6848" s="1">
        <v>42769</v>
      </c>
      <c r="B6848" s="5">
        <f>YEAR(Table1[[#This Row],[Order Date]])</f>
        <v>2017</v>
      </c>
      <c r="C6848" s="5">
        <f>MONTH(Table1[[#This Row],[Order Date]])</f>
        <v>2</v>
      </c>
      <c r="D6848" t="s">
        <v>1738</v>
      </c>
      <c r="E6848" t="s">
        <v>78</v>
      </c>
      <c r="F6848" t="s">
        <v>11</v>
      </c>
      <c r="G6848" t="s">
        <v>18</v>
      </c>
      <c r="H6848" t="s">
        <v>308</v>
      </c>
      <c r="I6848">
        <v>285.55</v>
      </c>
      <c r="J6848">
        <v>2</v>
      </c>
      <c r="K6848">
        <v>35.69</v>
      </c>
    </row>
    <row r="6849" spans="1:11" ht="16.5" x14ac:dyDescent="0.3">
      <c r="A6849" s="1">
        <v>42769</v>
      </c>
      <c r="B6849" s="5">
        <f>YEAR(Table1[[#This Row],[Order Date]])</f>
        <v>2017</v>
      </c>
      <c r="C6849" s="5">
        <f>MONTH(Table1[[#This Row],[Order Date]])</f>
        <v>2</v>
      </c>
      <c r="D6849" t="s">
        <v>233</v>
      </c>
      <c r="E6849" t="s">
        <v>123</v>
      </c>
      <c r="F6849" t="s">
        <v>11</v>
      </c>
      <c r="G6849" t="s">
        <v>20</v>
      </c>
      <c r="H6849" t="s">
        <v>1367</v>
      </c>
      <c r="I6849">
        <v>3.88</v>
      </c>
      <c r="J6849">
        <v>2</v>
      </c>
      <c r="K6849">
        <v>-2.59</v>
      </c>
    </row>
    <row r="6850" spans="1:11" ht="16.5" x14ac:dyDescent="0.3">
      <c r="A6850" s="1">
        <v>42769</v>
      </c>
      <c r="B6850" s="5">
        <f>YEAR(Table1[[#This Row],[Order Date]])</f>
        <v>2017</v>
      </c>
      <c r="C6850" s="5">
        <f>MONTH(Table1[[#This Row],[Order Date]])</f>
        <v>2</v>
      </c>
      <c r="D6850" t="s">
        <v>233</v>
      </c>
      <c r="E6850" t="s">
        <v>123</v>
      </c>
      <c r="F6850" t="s">
        <v>11</v>
      </c>
      <c r="G6850" t="s">
        <v>12</v>
      </c>
      <c r="H6850" t="s">
        <v>2595</v>
      </c>
      <c r="I6850">
        <v>115.3</v>
      </c>
      <c r="J6850">
        <v>3</v>
      </c>
      <c r="K6850">
        <v>40.35</v>
      </c>
    </row>
    <row r="6851" spans="1:11" ht="16.5" x14ac:dyDescent="0.3">
      <c r="A6851" s="1">
        <v>42769</v>
      </c>
      <c r="B6851" s="5">
        <f>YEAR(Table1[[#This Row],[Order Date]])</f>
        <v>2017</v>
      </c>
      <c r="C6851" s="5">
        <f>MONTH(Table1[[#This Row],[Order Date]])</f>
        <v>2</v>
      </c>
      <c r="D6851" t="s">
        <v>1513</v>
      </c>
      <c r="E6851" t="s">
        <v>15</v>
      </c>
      <c r="F6851" t="s">
        <v>11</v>
      </c>
      <c r="G6851" t="s">
        <v>12</v>
      </c>
      <c r="H6851" t="s">
        <v>836</v>
      </c>
      <c r="I6851">
        <v>5.18</v>
      </c>
      <c r="J6851">
        <v>1</v>
      </c>
      <c r="K6851">
        <v>1.81</v>
      </c>
    </row>
    <row r="6852" spans="1:11" ht="16.5" x14ac:dyDescent="0.3">
      <c r="A6852" s="1">
        <v>42769</v>
      </c>
      <c r="B6852" s="5">
        <f>YEAR(Table1[[#This Row],[Order Date]])</f>
        <v>2017</v>
      </c>
      <c r="C6852" s="5">
        <f>MONTH(Table1[[#This Row],[Order Date]])</f>
        <v>2</v>
      </c>
      <c r="D6852" t="s">
        <v>1513</v>
      </c>
      <c r="E6852" t="s">
        <v>15</v>
      </c>
      <c r="F6852" t="s">
        <v>11</v>
      </c>
      <c r="G6852" t="s">
        <v>12</v>
      </c>
      <c r="H6852" t="s">
        <v>1601</v>
      </c>
      <c r="I6852">
        <v>65.58</v>
      </c>
      <c r="J6852">
        <v>2</v>
      </c>
      <c r="K6852">
        <v>23.77</v>
      </c>
    </row>
    <row r="6853" spans="1:11" ht="16.5" x14ac:dyDescent="0.3">
      <c r="A6853" s="1">
        <v>42769</v>
      </c>
      <c r="B6853" s="5">
        <f>YEAR(Table1[[#This Row],[Order Date]])</f>
        <v>2017</v>
      </c>
      <c r="C6853" s="5">
        <f>MONTH(Table1[[#This Row],[Order Date]])</f>
        <v>2</v>
      </c>
      <c r="D6853" t="s">
        <v>1513</v>
      </c>
      <c r="E6853" t="s">
        <v>15</v>
      </c>
      <c r="F6853" t="s">
        <v>34</v>
      </c>
      <c r="G6853" t="s">
        <v>47</v>
      </c>
      <c r="H6853" t="s">
        <v>344</v>
      </c>
      <c r="I6853">
        <v>22.2</v>
      </c>
      <c r="J6853">
        <v>1</v>
      </c>
      <c r="K6853">
        <v>-26.09</v>
      </c>
    </row>
    <row r="6854" spans="1:11" ht="16.5" x14ac:dyDescent="0.3">
      <c r="A6854" s="1">
        <v>42769</v>
      </c>
      <c r="B6854" s="5">
        <f>YEAR(Table1[[#This Row],[Order Date]])</f>
        <v>2017</v>
      </c>
      <c r="C6854" s="5">
        <f>MONTH(Table1[[#This Row],[Order Date]])</f>
        <v>2</v>
      </c>
      <c r="D6854" t="s">
        <v>1513</v>
      </c>
      <c r="E6854" t="s">
        <v>15</v>
      </c>
      <c r="F6854" t="s">
        <v>11</v>
      </c>
      <c r="G6854" t="s">
        <v>12</v>
      </c>
      <c r="H6854" t="s">
        <v>979</v>
      </c>
      <c r="I6854">
        <v>419.4</v>
      </c>
      <c r="J6854">
        <v>5</v>
      </c>
      <c r="K6854">
        <v>146.79</v>
      </c>
    </row>
    <row r="6855" spans="1:11" ht="16.5" x14ac:dyDescent="0.3">
      <c r="A6855" s="1">
        <v>42770</v>
      </c>
      <c r="B6855" s="5">
        <f>YEAR(Table1[[#This Row],[Order Date]])</f>
        <v>2017</v>
      </c>
      <c r="C6855" s="5">
        <f>MONTH(Table1[[#This Row],[Order Date]])</f>
        <v>2</v>
      </c>
      <c r="D6855" t="s">
        <v>2294</v>
      </c>
      <c r="E6855" t="s">
        <v>149</v>
      </c>
      <c r="F6855" t="s">
        <v>11</v>
      </c>
      <c r="G6855" t="s">
        <v>92</v>
      </c>
      <c r="H6855" t="s">
        <v>333</v>
      </c>
      <c r="I6855">
        <v>32.67</v>
      </c>
      <c r="J6855">
        <v>3</v>
      </c>
      <c r="K6855">
        <v>8.49</v>
      </c>
    </row>
    <row r="6856" spans="1:11" ht="16.5" x14ac:dyDescent="0.3">
      <c r="A6856" s="1">
        <v>42771</v>
      </c>
      <c r="B6856" s="5">
        <f>YEAR(Table1[[#This Row],[Order Date]])</f>
        <v>2017</v>
      </c>
      <c r="C6856" s="5">
        <f>MONTH(Table1[[#This Row],[Order Date]])</f>
        <v>2</v>
      </c>
      <c r="D6856" t="s">
        <v>352</v>
      </c>
      <c r="E6856" t="s">
        <v>10</v>
      </c>
      <c r="F6856" t="s">
        <v>11</v>
      </c>
      <c r="G6856" t="s">
        <v>20</v>
      </c>
      <c r="H6856" t="s">
        <v>37</v>
      </c>
      <c r="I6856">
        <v>243.99</v>
      </c>
      <c r="J6856">
        <v>4</v>
      </c>
      <c r="K6856">
        <v>-426.99</v>
      </c>
    </row>
    <row r="6857" spans="1:11" ht="16.5" x14ac:dyDescent="0.3">
      <c r="A6857" s="1">
        <v>42771</v>
      </c>
      <c r="B6857" s="5">
        <f>YEAR(Table1[[#This Row],[Order Date]])</f>
        <v>2017</v>
      </c>
      <c r="C6857" s="5">
        <f>MONTH(Table1[[#This Row],[Order Date]])</f>
        <v>2</v>
      </c>
      <c r="D6857" t="s">
        <v>352</v>
      </c>
      <c r="E6857" t="s">
        <v>10</v>
      </c>
      <c r="F6857" t="s">
        <v>11</v>
      </c>
      <c r="G6857" t="s">
        <v>24</v>
      </c>
      <c r="H6857" t="s">
        <v>207</v>
      </c>
      <c r="I6857">
        <v>7.12</v>
      </c>
      <c r="J6857">
        <v>5</v>
      </c>
      <c r="K6857">
        <v>0.71</v>
      </c>
    </row>
    <row r="6858" spans="1:11" ht="16.5" x14ac:dyDescent="0.3">
      <c r="A6858" s="1">
        <v>42771</v>
      </c>
      <c r="B6858" s="5">
        <f>YEAR(Table1[[#This Row],[Order Date]])</f>
        <v>2017</v>
      </c>
      <c r="C6858" s="5">
        <f>MONTH(Table1[[#This Row],[Order Date]])</f>
        <v>2</v>
      </c>
      <c r="D6858" t="s">
        <v>1446</v>
      </c>
      <c r="E6858" t="s">
        <v>27</v>
      </c>
      <c r="F6858" t="s">
        <v>11</v>
      </c>
      <c r="G6858" t="s">
        <v>92</v>
      </c>
      <c r="H6858" t="s">
        <v>2291</v>
      </c>
      <c r="I6858">
        <v>1640.7</v>
      </c>
      <c r="J6858">
        <v>5</v>
      </c>
      <c r="K6858">
        <v>459.4</v>
      </c>
    </row>
    <row r="6859" spans="1:11" ht="16.5" x14ac:dyDescent="0.3">
      <c r="A6859" s="1">
        <v>42771</v>
      </c>
      <c r="B6859" s="5">
        <f>YEAR(Table1[[#This Row],[Order Date]])</f>
        <v>2017</v>
      </c>
      <c r="C6859" s="5">
        <f>MONTH(Table1[[#This Row],[Order Date]])</f>
        <v>2</v>
      </c>
      <c r="D6859" t="s">
        <v>1446</v>
      </c>
      <c r="E6859" t="s">
        <v>27</v>
      </c>
      <c r="F6859" t="s">
        <v>39</v>
      </c>
      <c r="G6859" t="s">
        <v>40</v>
      </c>
      <c r="H6859" t="s">
        <v>745</v>
      </c>
      <c r="I6859">
        <v>371.2</v>
      </c>
      <c r="J6859">
        <v>5</v>
      </c>
      <c r="K6859">
        <v>41.76</v>
      </c>
    </row>
    <row r="6860" spans="1:11" ht="16.5" x14ac:dyDescent="0.3">
      <c r="A6860" s="1">
        <v>42772</v>
      </c>
      <c r="B6860" s="5">
        <f>YEAR(Table1[[#This Row],[Order Date]])</f>
        <v>2017</v>
      </c>
      <c r="C6860" s="5">
        <f>MONTH(Table1[[#This Row],[Order Date]])</f>
        <v>2</v>
      </c>
      <c r="D6860" t="s">
        <v>107</v>
      </c>
      <c r="E6860" t="s">
        <v>55</v>
      </c>
      <c r="F6860" t="s">
        <v>34</v>
      </c>
      <c r="G6860" t="s">
        <v>74</v>
      </c>
      <c r="H6860" t="s">
        <v>1637</v>
      </c>
      <c r="I6860">
        <v>359.97</v>
      </c>
      <c r="J6860">
        <v>3</v>
      </c>
      <c r="K6860">
        <v>79.19</v>
      </c>
    </row>
    <row r="6861" spans="1:11" ht="16.5" x14ac:dyDescent="0.3">
      <c r="A6861" s="1">
        <v>42772</v>
      </c>
      <c r="B6861" s="5">
        <f>YEAR(Table1[[#This Row],[Order Date]])</f>
        <v>2017</v>
      </c>
      <c r="C6861" s="5">
        <f>MONTH(Table1[[#This Row],[Order Date]])</f>
        <v>2</v>
      </c>
      <c r="D6861" t="s">
        <v>2456</v>
      </c>
      <c r="E6861" t="s">
        <v>149</v>
      </c>
      <c r="F6861" t="s">
        <v>34</v>
      </c>
      <c r="G6861" t="s">
        <v>74</v>
      </c>
      <c r="H6861" t="s">
        <v>1930</v>
      </c>
      <c r="I6861">
        <v>240.78</v>
      </c>
      <c r="J6861">
        <v>1</v>
      </c>
      <c r="K6861">
        <v>30.1</v>
      </c>
    </row>
    <row r="6862" spans="1:11" ht="16.5" x14ac:dyDescent="0.3">
      <c r="A6862" s="1">
        <v>42772</v>
      </c>
      <c r="B6862" s="5">
        <f>YEAR(Table1[[#This Row],[Order Date]])</f>
        <v>2017</v>
      </c>
      <c r="C6862" s="5">
        <f>MONTH(Table1[[#This Row],[Order Date]])</f>
        <v>2</v>
      </c>
      <c r="D6862" t="s">
        <v>1463</v>
      </c>
      <c r="E6862" t="s">
        <v>149</v>
      </c>
      <c r="F6862" t="s">
        <v>39</v>
      </c>
      <c r="G6862" t="s">
        <v>40</v>
      </c>
      <c r="H6862" t="s">
        <v>751</v>
      </c>
      <c r="I6862">
        <v>227.46</v>
      </c>
      <c r="J6862">
        <v>6</v>
      </c>
      <c r="K6862">
        <v>65.959999999999994</v>
      </c>
    </row>
    <row r="6863" spans="1:11" ht="16.5" x14ac:dyDescent="0.3">
      <c r="A6863" s="1">
        <v>42772</v>
      </c>
      <c r="B6863" s="5">
        <f>YEAR(Table1[[#This Row],[Order Date]])</f>
        <v>2017</v>
      </c>
      <c r="C6863" s="5">
        <f>MONTH(Table1[[#This Row],[Order Date]])</f>
        <v>2</v>
      </c>
      <c r="D6863" t="s">
        <v>1463</v>
      </c>
      <c r="E6863" t="s">
        <v>149</v>
      </c>
      <c r="F6863" t="s">
        <v>11</v>
      </c>
      <c r="G6863" t="s">
        <v>20</v>
      </c>
      <c r="H6863" t="s">
        <v>2524</v>
      </c>
      <c r="I6863">
        <v>46.24</v>
      </c>
      <c r="J6863">
        <v>4</v>
      </c>
      <c r="K6863">
        <v>15.61</v>
      </c>
    </row>
    <row r="6864" spans="1:11" ht="16.5" x14ac:dyDescent="0.3">
      <c r="A6864" s="1">
        <v>42772</v>
      </c>
      <c r="B6864" s="5">
        <f>YEAR(Table1[[#This Row],[Order Date]])</f>
        <v>2017</v>
      </c>
      <c r="C6864" s="5">
        <f>MONTH(Table1[[#This Row],[Order Date]])</f>
        <v>2</v>
      </c>
      <c r="D6864" t="s">
        <v>2117</v>
      </c>
      <c r="E6864" t="s">
        <v>27</v>
      </c>
      <c r="F6864" t="s">
        <v>11</v>
      </c>
      <c r="G6864" t="s">
        <v>12</v>
      </c>
      <c r="H6864" t="s">
        <v>442</v>
      </c>
      <c r="I6864">
        <v>29.9</v>
      </c>
      <c r="J6864">
        <v>5</v>
      </c>
      <c r="K6864">
        <v>13.46</v>
      </c>
    </row>
    <row r="6865" spans="1:11" ht="16.5" x14ac:dyDescent="0.3">
      <c r="A6865" s="1">
        <v>42775</v>
      </c>
      <c r="B6865" s="5">
        <f>YEAR(Table1[[#This Row],[Order Date]])</f>
        <v>2017</v>
      </c>
      <c r="C6865" s="5">
        <f>MONTH(Table1[[#This Row],[Order Date]])</f>
        <v>2</v>
      </c>
      <c r="D6865" t="s">
        <v>2365</v>
      </c>
      <c r="E6865" t="s">
        <v>10</v>
      </c>
      <c r="F6865" t="s">
        <v>11</v>
      </c>
      <c r="G6865" t="s">
        <v>20</v>
      </c>
      <c r="H6865" t="s">
        <v>2488</v>
      </c>
      <c r="I6865">
        <v>252.78</v>
      </c>
      <c r="J6865">
        <v>4</v>
      </c>
      <c r="K6865">
        <v>-417.09</v>
      </c>
    </row>
    <row r="6866" spans="1:11" ht="16.5" x14ac:dyDescent="0.3">
      <c r="A6866" s="1">
        <v>42775</v>
      </c>
      <c r="B6866" s="5">
        <f>YEAR(Table1[[#This Row],[Order Date]])</f>
        <v>2017</v>
      </c>
      <c r="C6866" s="5">
        <f>MONTH(Table1[[#This Row],[Order Date]])</f>
        <v>2</v>
      </c>
      <c r="D6866" t="s">
        <v>2365</v>
      </c>
      <c r="E6866" t="s">
        <v>10</v>
      </c>
      <c r="F6866" t="s">
        <v>39</v>
      </c>
      <c r="G6866" t="s">
        <v>52</v>
      </c>
      <c r="H6866" t="s">
        <v>2002</v>
      </c>
      <c r="I6866">
        <v>127.98</v>
      </c>
      <c r="J6866">
        <v>2</v>
      </c>
      <c r="K6866">
        <v>16</v>
      </c>
    </row>
    <row r="6867" spans="1:11" ht="16.5" x14ac:dyDescent="0.3">
      <c r="A6867" s="1">
        <v>42775</v>
      </c>
      <c r="B6867" s="5">
        <f>YEAR(Table1[[#This Row],[Order Date]])</f>
        <v>2017</v>
      </c>
      <c r="C6867" s="5">
        <f>MONTH(Table1[[#This Row],[Order Date]])</f>
        <v>2</v>
      </c>
      <c r="D6867" t="s">
        <v>2365</v>
      </c>
      <c r="E6867" t="s">
        <v>10</v>
      </c>
      <c r="F6867" t="s">
        <v>34</v>
      </c>
      <c r="G6867" t="s">
        <v>47</v>
      </c>
      <c r="H6867" t="s">
        <v>849</v>
      </c>
      <c r="I6867">
        <v>3.98</v>
      </c>
      <c r="J6867">
        <v>2</v>
      </c>
      <c r="K6867">
        <v>-2.69</v>
      </c>
    </row>
    <row r="6868" spans="1:11" ht="16.5" x14ac:dyDescent="0.3">
      <c r="A6868" s="1">
        <v>42775</v>
      </c>
      <c r="B6868" s="5">
        <f>YEAR(Table1[[#This Row],[Order Date]])</f>
        <v>2017</v>
      </c>
      <c r="C6868" s="5">
        <f>MONTH(Table1[[#This Row],[Order Date]])</f>
        <v>2</v>
      </c>
      <c r="D6868" t="s">
        <v>2365</v>
      </c>
      <c r="E6868" t="s">
        <v>10</v>
      </c>
      <c r="F6868" t="s">
        <v>11</v>
      </c>
      <c r="G6868" t="s">
        <v>92</v>
      </c>
      <c r="H6868" t="s">
        <v>2621</v>
      </c>
      <c r="I6868">
        <v>12.99</v>
      </c>
      <c r="J6868">
        <v>2</v>
      </c>
      <c r="K6868">
        <v>-32.479999999999997</v>
      </c>
    </row>
    <row r="6869" spans="1:11" ht="16.5" x14ac:dyDescent="0.3">
      <c r="A6869" s="1">
        <v>42775</v>
      </c>
      <c r="B6869" s="5">
        <f>YEAR(Table1[[#This Row],[Order Date]])</f>
        <v>2017</v>
      </c>
      <c r="C6869" s="5">
        <f>MONTH(Table1[[#This Row],[Order Date]])</f>
        <v>2</v>
      </c>
      <c r="D6869" t="s">
        <v>197</v>
      </c>
      <c r="E6869" t="s">
        <v>27</v>
      </c>
      <c r="F6869" t="s">
        <v>34</v>
      </c>
      <c r="G6869" t="s">
        <v>47</v>
      </c>
      <c r="H6869" t="s">
        <v>1543</v>
      </c>
      <c r="I6869">
        <v>21.12</v>
      </c>
      <c r="J6869">
        <v>4</v>
      </c>
      <c r="K6869">
        <v>6.55</v>
      </c>
    </row>
    <row r="6870" spans="1:11" ht="16.5" x14ac:dyDescent="0.3">
      <c r="A6870" s="1">
        <v>42775</v>
      </c>
      <c r="B6870" s="5">
        <f>YEAR(Table1[[#This Row],[Order Date]])</f>
        <v>2017</v>
      </c>
      <c r="C6870" s="5">
        <f>MONTH(Table1[[#This Row],[Order Date]])</f>
        <v>2</v>
      </c>
      <c r="D6870" t="s">
        <v>784</v>
      </c>
      <c r="E6870" t="s">
        <v>27</v>
      </c>
      <c r="F6870" t="s">
        <v>11</v>
      </c>
      <c r="G6870" t="s">
        <v>18</v>
      </c>
      <c r="H6870" t="s">
        <v>257</v>
      </c>
      <c r="I6870">
        <v>354.9</v>
      </c>
      <c r="J6870">
        <v>5</v>
      </c>
      <c r="K6870">
        <v>17.75</v>
      </c>
    </row>
    <row r="6871" spans="1:11" ht="16.5" x14ac:dyDescent="0.3">
      <c r="A6871" s="1">
        <v>42776</v>
      </c>
      <c r="B6871" s="5">
        <f>YEAR(Table1[[#This Row],[Order Date]])</f>
        <v>2017</v>
      </c>
      <c r="C6871" s="5">
        <f>MONTH(Table1[[#This Row],[Order Date]])</f>
        <v>2</v>
      </c>
      <c r="D6871" t="s">
        <v>401</v>
      </c>
      <c r="E6871" t="s">
        <v>27</v>
      </c>
      <c r="F6871" t="s">
        <v>34</v>
      </c>
      <c r="G6871" t="s">
        <v>74</v>
      </c>
      <c r="H6871" t="s">
        <v>1637</v>
      </c>
      <c r="I6871">
        <v>203.98</v>
      </c>
      <c r="J6871">
        <v>2</v>
      </c>
      <c r="K6871">
        <v>16.8</v>
      </c>
    </row>
    <row r="6872" spans="1:11" ht="16.5" x14ac:dyDescent="0.3">
      <c r="A6872" s="1">
        <v>42776</v>
      </c>
      <c r="B6872" s="5">
        <f>YEAR(Table1[[#This Row],[Order Date]])</f>
        <v>2017</v>
      </c>
      <c r="C6872" s="5">
        <f>MONTH(Table1[[#This Row],[Order Date]])</f>
        <v>2</v>
      </c>
      <c r="D6872" t="s">
        <v>204</v>
      </c>
      <c r="E6872" t="s">
        <v>531</v>
      </c>
      <c r="F6872" t="s">
        <v>11</v>
      </c>
      <c r="G6872" t="s">
        <v>12</v>
      </c>
      <c r="H6872" t="s">
        <v>2240</v>
      </c>
      <c r="I6872">
        <v>23.12</v>
      </c>
      <c r="J6872">
        <v>4</v>
      </c>
      <c r="K6872">
        <v>11.33</v>
      </c>
    </row>
    <row r="6873" spans="1:11" ht="16.5" x14ac:dyDescent="0.3">
      <c r="A6873" s="1">
        <v>42777</v>
      </c>
      <c r="B6873" s="5">
        <f>YEAR(Table1[[#This Row],[Order Date]])</f>
        <v>2017</v>
      </c>
      <c r="C6873" s="5">
        <f>MONTH(Table1[[#This Row],[Order Date]])</f>
        <v>2</v>
      </c>
      <c r="D6873" t="s">
        <v>659</v>
      </c>
      <c r="E6873" t="s">
        <v>27</v>
      </c>
      <c r="F6873" t="s">
        <v>11</v>
      </c>
      <c r="G6873" t="s">
        <v>20</v>
      </c>
      <c r="H6873" t="s">
        <v>972</v>
      </c>
      <c r="I6873">
        <v>21.34</v>
      </c>
      <c r="J6873">
        <v>7</v>
      </c>
      <c r="K6873">
        <v>7.73</v>
      </c>
    </row>
    <row r="6874" spans="1:11" ht="16.5" x14ac:dyDescent="0.3">
      <c r="A6874" s="1">
        <v>42777</v>
      </c>
      <c r="B6874" s="5">
        <f>YEAR(Table1[[#This Row],[Order Date]])</f>
        <v>2017</v>
      </c>
      <c r="C6874" s="5">
        <f>MONTH(Table1[[#This Row],[Order Date]])</f>
        <v>2</v>
      </c>
      <c r="D6874" t="s">
        <v>1788</v>
      </c>
      <c r="E6874" t="s">
        <v>164</v>
      </c>
      <c r="F6874" t="s">
        <v>34</v>
      </c>
      <c r="G6874" t="s">
        <v>35</v>
      </c>
      <c r="H6874" t="s">
        <v>274</v>
      </c>
      <c r="I6874">
        <v>963.14</v>
      </c>
      <c r="J6874">
        <v>4</v>
      </c>
      <c r="K6874">
        <v>108.35</v>
      </c>
    </row>
    <row r="6875" spans="1:11" ht="16.5" x14ac:dyDescent="0.3">
      <c r="A6875" s="1">
        <v>42777</v>
      </c>
      <c r="B6875" s="5">
        <f>YEAR(Table1[[#This Row],[Order Date]])</f>
        <v>2017</v>
      </c>
      <c r="C6875" s="5">
        <f>MONTH(Table1[[#This Row],[Order Date]])</f>
        <v>2</v>
      </c>
      <c r="D6875" t="s">
        <v>1788</v>
      </c>
      <c r="E6875" t="s">
        <v>164</v>
      </c>
      <c r="F6875" t="s">
        <v>39</v>
      </c>
      <c r="G6875" t="s">
        <v>40</v>
      </c>
      <c r="H6875" t="s">
        <v>901</v>
      </c>
      <c r="I6875">
        <v>88.78</v>
      </c>
      <c r="J6875">
        <v>3</v>
      </c>
      <c r="K6875">
        <v>7.77</v>
      </c>
    </row>
    <row r="6876" spans="1:11" ht="16.5" x14ac:dyDescent="0.3">
      <c r="A6876" s="1">
        <v>42777</v>
      </c>
      <c r="B6876" s="5">
        <f>YEAR(Table1[[#This Row],[Order Date]])</f>
        <v>2017</v>
      </c>
      <c r="C6876" s="5">
        <f>MONTH(Table1[[#This Row],[Order Date]])</f>
        <v>2</v>
      </c>
      <c r="D6876" t="s">
        <v>1131</v>
      </c>
      <c r="E6876" t="s">
        <v>149</v>
      </c>
      <c r="F6876" t="s">
        <v>11</v>
      </c>
      <c r="G6876" t="s">
        <v>16</v>
      </c>
      <c r="H6876" t="s">
        <v>2476</v>
      </c>
      <c r="I6876">
        <v>20.7</v>
      </c>
      <c r="J6876">
        <v>2</v>
      </c>
      <c r="K6876">
        <v>9.94</v>
      </c>
    </row>
    <row r="6877" spans="1:11" ht="16.5" x14ac:dyDescent="0.3">
      <c r="A6877" s="1">
        <v>42777</v>
      </c>
      <c r="B6877" s="5">
        <f>YEAR(Table1[[#This Row],[Order Date]])</f>
        <v>2017</v>
      </c>
      <c r="C6877" s="5">
        <f>MONTH(Table1[[#This Row],[Order Date]])</f>
        <v>2</v>
      </c>
      <c r="D6877" t="s">
        <v>736</v>
      </c>
      <c r="E6877" t="s">
        <v>78</v>
      </c>
      <c r="F6877" t="s">
        <v>34</v>
      </c>
      <c r="G6877" t="s">
        <v>47</v>
      </c>
      <c r="H6877" t="s">
        <v>2442</v>
      </c>
      <c r="I6877">
        <v>147.57</v>
      </c>
      <c r="J6877">
        <v>2</v>
      </c>
      <c r="K6877">
        <v>-3.69</v>
      </c>
    </row>
    <row r="6878" spans="1:11" ht="16.5" x14ac:dyDescent="0.3">
      <c r="A6878" s="1">
        <v>42779</v>
      </c>
      <c r="B6878" s="5">
        <f>YEAR(Table1[[#This Row],[Order Date]])</f>
        <v>2017</v>
      </c>
      <c r="C6878" s="5">
        <f>MONTH(Table1[[#This Row],[Order Date]])</f>
        <v>2</v>
      </c>
      <c r="D6878" t="s">
        <v>2209</v>
      </c>
      <c r="E6878" t="s">
        <v>164</v>
      </c>
      <c r="F6878" t="s">
        <v>11</v>
      </c>
      <c r="G6878" t="s">
        <v>24</v>
      </c>
      <c r="H6878" t="s">
        <v>2084</v>
      </c>
      <c r="I6878">
        <v>6.63</v>
      </c>
      <c r="J6878">
        <v>3</v>
      </c>
      <c r="K6878">
        <v>1.79</v>
      </c>
    </row>
    <row r="6879" spans="1:11" ht="16.5" x14ac:dyDescent="0.3">
      <c r="A6879" s="1">
        <v>42779</v>
      </c>
      <c r="B6879" s="5">
        <f>YEAR(Table1[[#This Row],[Order Date]])</f>
        <v>2017</v>
      </c>
      <c r="C6879" s="5">
        <f>MONTH(Table1[[#This Row],[Order Date]])</f>
        <v>2</v>
      </c>
      <c r="D6879" t="s">
        <v>2209</v>
      </c>
      <c r="E6879" t="s">
        <v>164</v>
      </c>
      <c r="F6879" t="s">
        <v>39</v>
      </c>
      <c r="G6879" t="s">
        <v>52</v>
      </c>
      <c r="H6879" t="s">
        <v>2125</v>
      </c>
      <c r="I6879">
        <v>799.96</v>
      </c>
      <c r="J6879">
        <v>4</v>
      </c>
      <c r="K6879">
        <v>343.98</v>
      </c>
    </row>
    <row r="6880" spans="1:11" ht="16.5" x14ac:dyDescent="0.3">
      <c r="A6880" s="1">
        <v>42779</v>
      </c>
      <c r="B6880" s="5">
        <f>YEAR(Table1[[#This Row],[Order Date]])</f>
        <v>2017</v>
      </c>
      <c r="C6880" s="5">
        <f>MONTH(Table1[[#This Row],[Order Date]])</f>
        <v>2</v>
      </c>
      <c r="D6880" t="s">
        <v>2209</v>
      </c>
      <c r="E6880" t="s">
        <v>164</v>
      </c>
      <c r="F6880" t="s">
        <v>34</v>
      </c>
      <c r="G6880" t="s">
        <v>47</v>
      </c>
      <c r="H6880" t="s">
        <v>2366</v>
      </c>
      <c r="I6880">
        <v>107.53</v>
      </c>
      <c r="J6880">
        <v>1</v>
      </c>
      <c r="K6880">
        <v>21.51</v>
      </c>
    </row>
    <row r="6881" spans="1:11" ht="16.5" x14ac:dyDescent="0.3">
      <c r="A6881" s="1">
        <v>42779</v>
      </c>
      <c r="B6881" s="5">
        <f>YEAR(Table1[[#This Row],[Order Date]])</f>
        <v>2017</v>
      </c>
      <c r="C6881" s="5">
        <f>MONTH(Table1[[#This Row],[Order Date]])</f>
        <v>2</v>
      </c>
      <c r="D6881" t="s">
        <v>523</v>
      </c>
      <c r="E6881" t="s">
        <v>531</v>
      </c>
      <c r="F6881" t="s">
        <v>11</v>
      </c>
      <c r="G6881" t="s">
        <v>200</v>
      </c>
      <c r="H6881" t="s">
        <v>1960</v>
      </c>
      <c r="I6881">
        <v>25.02</v>
      </c>
      <c r="J6881">
        <v>3</v>
      </c>
      <c r="K6881">
        <v>6.51</v>
      </c>
    </row>
    <row r="6882" spans="1:11" ht="16.5" x14ac:dyDescent="0.3">
      <c r="A6882" s="1">
        <v>42779</v>
      </c>
      <c r="B6882" s="5">
        <f>YEAR(Table1[[#This Row],[Order Date]])</f>
        <v>2017</v>
      </c>
      <c r="C6882" s="5">
        <f>MONTH(Table1[[#This Row],[Order Date]])</f>
        <v>2</v>
      </c>
      <c r="D6882" t="s">
        <v>523</v>
      </c>
      <c r="E6882" t="s">
        <v>531</v>
      </c>
      <c r="F6882" t="s">
        <v>11</v>
      </c>
      <c r="G6882" t="s">
        <v>24</v>
      </c>
      <c r="H6882" t="s">
        <v>2028</v>
      </c>
      <c r="I6882">
        <v>10.71</v>
      </c>
      <c r="J6882">
        <v>3</v>
      </c>
      <c r="K6882">
        <v>2.78</v>
      </c>
    </row>
    <row r="6883" spans="1:11" ht="16.5" x14ac:dyDescent="0.3">
      <c r="A6883" s="1">
        <v>42779</v>
      </c>
      <c r="B6883" s="5">
        <f>YEAR(Table1[[#This Row],[Order Date]])</f>
        <v>2017</v>
      </c>
      <c r="C6883" s="5">
        <f>MONTH(Table1[[#This Row],[Order Date]])</f>
        <v>2</v>
      </c>
      <c r="D6883" t="s">
        <v>1161</v>
      </c>
      <c r="E6883" t="s">
        <v>149</v>
      </c>
      <c r="F6883" t="s">
        <v>11</v>
      </c>
      <c r="G6883" t="s">
        <v>12</v>
      </c>
      <c r="H6883" t="s">
        <v>1470</v>
      </c>
      <c r="I6883">
        <v>17.940000000000001</v>
      </c>
      <c r="J6883">
        <v>3</v>
      </c>
      <c r="K6883">
        <v>8.7899999999999991</v>
      </c>
    </row>
    <row r="6884" spans="1:11" ht="16.5" x14ac:dyDescent="0.3">
      <c r="A6884" s="1">
        <v>42779</v>
      </c>
      <c r="B6884" s="5">
        <f>YEAR(Table1[[#This Row],[Order Date]])</f>
        <v>2017</v>
      </c>
      <c r="C6884" s="5">
        <f>MONTH(Table1[[#This Row],[Order Date]])</f>
        <v>2</v>
      </c>
      <c r="D6884" t="s">
        <v>935</v>
      </c>
      <c r="E6884" t="s">
        <v>315</v>
      </c>
      <c r="F6884" t="s">
        <v>11</v>
      </c>
      <c r="G6884" t="s">
        <v>92</v>
      </c>
      <c r="H6884" t="s">
        <v>1244</v>
      </c>
      <c r="I6884">
        <v>90.64</v>
      </c>
      <c r="J6884">
        <v>8</v>
      </c>
      <c r="K6884">
        <v>38.979999999999997</v>
      </c>
    </row>
    <row r="6885" spans="1:11" ht="16.5" x14ac:dyDescent="0.3">
      <c r="A6885" s="1">
        <v>42782</v>
      </c>
      <c r="B6885" s="5">
        <f>YEAR(Table1[[#This Row],[Order Date]])</f>
        <v>2017</v>
      </c>
      <c r="C6885" s="5">
        <f>MONTH(Table1[[#This Row],[Order Date]])</f>
        <v>2</v>
      </c>
      <c r="D6885" t="s">
        <v>1027</v>
      </c>
      <c r="E6885" t="s">
        <v>149</v>
      </c>
      <c r="F6885" t="s">
        <v>11</v>
      </c>
      <c r="G6885" t="s">
        <v>12</v>
      </c>
      <c r="H6885" t="s">
        <v>1583</v>
      </c>
      <c r="I6885">
        <v>37.94</v>
      </c>
      <c r="J6885">
        <v>2</v>
      </c>
      <c r="K6885">
        <v>18.21</v>
      </c>
    </row>
    <row r="6886" spans="1:11" ht="16.5" x14ac:dyDescent="0.3">
      <c r="A6886" s="1">
        <v>42782</v>
      </c>
      <c r="B6886" s="5">
        <f>YEAR(Table1[[#This Row],[Order Date]])</f>
        <v>2017</v>
      </c>
      <c r="C6886" s="5">
        <f>MONTH(Table1[[#This Row],[Order Date]])</f>
        <v>2</v>
      </c>
      <c r="D6886" t="s">
        <v>1696</v>
      </c>
      <c r="E6886" t="s">
        <v>613</v>
      </c>
      <c r="F6886" t="s">
        <v>11</v>
      </c>
      <c r="G6886" t="s">
        <v>18</v>
      </c>
      <c r="H6886" t="s">
        <v>1440</v>
      </c>
      <c r="I6886">
        <v>579.51</v>
      </c>
      <c r="J6886">
        <v>3</v>
      </c>
      <c r="K6886">
        <v>81.13</v>
      </c>
    </row>
    <row r="6887" spans="1:11" ht="16.5" x14ac:dyDescent="0.3">
      <c r="A6887" s="1">
        <v>42782</v>
      </c>
      <c r="B6887" s="5">
        <f>YEAR(Table1[[#This Row],[Order Date]])</f>
        <v>2017</v>
      </c>
      <c r="C6887" s="5">
        <f>MONTH(Table1[[#This Row],[Order Date]])</f>
        <v>2</v>
      </c>
      <c r="D6887" t="s">
        <v>1696</v>
      </c>
      <c r="E6887" t="s">
        <v>613</v>
      </c>
      <c r="F6887" t="s">
        <v>39</v>
      </c>
      <c r="G6887" t="s">
        <v>40</v>
      </c>
      <c r="H6887" t="s">
        <v>2213</v>
      </c>
      <c r="I6887">
        <v>14.99</v>
      </c>
      <c r="J6887">
        <v>1</v>
      </c>
      <c r="K6887">
        <v>7.35</v>
      </c>
    </row>
    <row r="6888" spans="1:11" ht="16.5" x14ac:dyDescent="0.3">
      <c r="A6888" s="1">
        <v>42782</v>
      </c>
      <c r="B6888" s="5">
        <f>YEAR(Table1[[#This Row],[Order Date]])</f>
        <v>2017</v>
      </c>
      <c r="C6888" s="5">
        <f>MONTH(Table1[[#This Row],[Order Date]])</f>
        <v>2</v>
      </c>
      <c r="D6888" t="s">
        <v>225</v>
      </c>
      <c r="E6888" t="s">
        <v>15</v>
      </c>
      <c r="F6888" t="s">
        <v>11</v>
      </c>
      <c r="G6888" t="s">
        <v>43</v>
      </c>
      <c r="H6888" t="s">
        <v>1109</v>
      </c>
      <c r="I6888">
        <v>18.37</v>
      </c>
      <c r="J6888">
        <v>2</v>
      </c>
      <c r="K6888">
        <v>6.2</v>
      </c>
    </row>
    <row r="6889" spans="1:11" ht="16.5" x14ac:dyDescent="0.3">
      <c r="A6889" s="1">
        <v>42782</v>
      </c>
      <c r="B6889" s="5">
        <f>YEAR(Table1[[#This Row],[Order Date]])</f>
        <v>2017</v>
      </c>
      <c r="C6889" s="5">
        <f>MONTH(Table1[[#This Row],[Order Date]])</f>
        <v>2</v>
      </c>
      <c r="D6889" t="s">
        <v>225</v>
      </c>
      <c r="E6889" t="s">
        <v>15</v>
      </c>
      <c r="F6889" t="s">
        <v>34</v>
      </c>
      <c r="G6889" t="s">
        <v>35</v>
      </c>
      <c r="H6889" t="s">
        <v>36</v>
      </c>
      <c r="I6889">
        <v>600.55999999999995</v>
      </c>
      <c r="J6889">
        <v>3</v>
      </c>
      <c r="K6889">
        <v>-8.58</v>
      </c>
    </row>
    <row r="6890" spans="1:11" ht="16.5" x14ac:dyDescent="0.3">
      <c r="A6890" s="1">
        <v>42782</v>
      </c>
      <c r="B6890" s="5">
        <f>YEAR(Table1[[#This Row],[Order Date]])</f>
        <v>2017</v>
      </c>
      <c r="C6890" s="5">
        <f>MONTH(Table1[[#This Row],[Order Date]])</f>
        <v>2</v>
      </c>
      <c r="D6890" t="s">
        <v>225</v>
      </c>
      <c r="E6890" t="s">
        <v>15</v>
      </c>
      <c r="F6890" t="s">
        <v>11</v>
      </c>
      <c r="G6890" t="s">
        <v>18</v>
      </c>
      <c r="H6890" t="s">
        <v>1439</v>
      </c>
      <c r="I6890">
        <v>50.35</v>
      </c>
      <c r="J6890">
        <v>3</v>
      </c>
      <c r="K6890">
        <v>-8.18</v>
      </c>
    </row>
    <row r="6891" spans="1:11" ht="16.5" x14ac:dyDescent="0.3">
      <c r="A6891" s="1">
        <v>42782</v>
      </c>
      <c r="B6891" s="5">
        <f>YEAR(Table1[[#This Row],[Order Date]])</f>
        <v>2017</v>
      </c>
      <c r="C6891" s="5">
        <f>MONTH(Table1[[#This Row],[Order Date]])</f>
        <v>2</v>
      </c>
      <c r="D6891" t="s">
        <v>225</v>
      </c>
      <c r="E6891" t="s">
        <v>15</v>
      </c>
      <c r="F6891" t="s">
        <v>11</v>
      </c>
      <c r="G6891" t="s">
        <v>24</v>
      </c>
      <c r="H6891" t="s">
        <v>51</v>
      </c>
      <c r="I6891">
        <v>28.03</v>
      </c>
      <c r="J6891">
        <v>6</v>
      </c>
      <c r="K6891">
        <v>3.5</v>
      </c>
    </row>
    <row r="6892" spans="1:11" ht="16.5" x14ac:dyDescent="0.3">
      <c r="A6892" s="1">
        <v>42782</v>
      </c>
      <c r="B6892" s="5">
        <f>YEAR(Table1[[#This Row],[Order Date]])</f>
        <v>2017</v>
      </c>
      <c r="C6892" s="5">
        <f>MONTH(Table1[[#This Row],[Order Date]])</f>
        <v>2</v>
      </c>
      <c r="D6892" t="s">
        <v>225</v>
      </c>
      <c r="E6892" t="s">
        <v>15</v>
      </c>
      <c r="F6892" t="s">
        <v>34</v>
      </c>
      <c r="G6892" t="s">
        <v>47</v>
      </c>
      <c r="H6892" t="s">
        <v>339</v>
      </c>
      <c r="I6892">
        <v>7.69</v>
      </c>
      <c r="J6892">
        <v>1</v>
      </c>
      <c r="K6892">
        <v>-3.65</v>
      </c>
    </row>
    <row r="6893" spans="1:11" ht="16.5" x14ac:dyDescent="0.3">
      <c r="A6893" s="1">
        <v>42783</v>
      </c>
      <c r="B6893" s="5">
        <f>YEAR(Table1[[#This Row],[Order Date]])</f>
        <v>2017</v>
      </c>
      <c r="C6893" s="5">
        <f>MONTH(Table1[[#This Row],[Order Date]])</f>
        <v>2</v>
      </c>
      <c r="D6893" t="s">
        <v>1547</v>
      </c>
      <c r="E6893" t="s">
        <v>15</v>
      </c>
      <c r="F6893" t="s">
        <v>34</v>
      </c>
      <c r="G6893" t="s">
        <v>145</v>
      </c>
      <c r="H6893" t="s">
        <v>1812</v>
      </c>
      <c r="I6893">
        <v>480.96</v>
      </c>
      <c r="J6893">
        <v>3</v>
      </c>
      <c r="K6893">
        <v>-269.33999999999997</v>
      </c>
    </row>
    <row r="6894" spans="1:11" ht="16.5" x14ac:dyDescent="0.3">
      <c r="A6894" s="1">
        <v>42783</v>
      </c>
      <c r="B6894" s="5">
        <f>YEAR(Table1[[#This Row],[Order Date]])</f>
        <v>2017</v>
      </c>
      <c r="C6894" s="5">
        <f>MONTH(Table1[[#This Row],[Order Date]])</f>
        <v>2</v>
      </c>
      <c r="D6894" t="s">
        <v>1547</v>
      </c>
      <c r="E6894" t="s">
        <v>15</v>
      </c>
      <c r="F6894" t="s">
        <v>39</v>
      </c>
      <c r="G6894" t="s">
        <v>40</v>
      </c>
      <c r="H6894" t="s">
        <v>2364</v>
      </c>
      <c r="I6894">
        <v>124.79</v>
      </c>
      <c r="J6894">
        <v>1</v>
      </c>
      <c r="K6894">
        <v>10.92</v>
      </c>
    </row>
    <row r="6895" spans="1:11" ht="16.5" x14ac:dyDescent="0.3">
      <c r="A6895" s="1">
        <v>42783</v>
      </c>
      <c r="B6895" s="5">
        <f>YEAR(Table1[[#This Row],[Order Date]])</f>
        <v>2017</v>
      </c>
      <c r="C6895" s="5">
        <f>MONTH(Table1[[#This Row],[Order Date]])</f>
        <v>2</v>
      </c>
      <c r="D6895" t="s">
        <v>590</v>
      </c>
      <c r="E6895" t="s">
        <v>62</v>
      </c>
      <c r="F6895" t="s">
        <v>39</v>
      </c>
      <c r="G6895" t="s">
        <v>40</v>
      </c>
      <c r="H6895" t="s">
        <v>2283</v>
      </c>
      <c r="I6895">
        <v>29.16</v>
      </c>
      <c r="J6895">
        <v>3</v>
      </c>
      <c r="K6895">
        <v>8.4600000000000009</v>
      </c>
    </row>
    <row r="6896" spans="1:11" ht="16.5" x14ac:dyDescent="0.3">
      <c r="A6896" s="1">
        <v>42783</v>
      </c>
      <c r="B6896" s="5">
        <f>YEAR(Table1[[#This Row],[Order Date]])</f>
        <v>2017</v>
      </c>
      <c r="C6896" s="5">
        <f>MONTH(Table1[[#This Row],[Order Date]])</f>
        <v>2</v>
      </c>
      <c r="D6896" t="s">
        <v>925</v>
      </c>
      <c r="E6896" t="s">
        <v>177</v>
      </c>
      <c r="F6896" t="s">
        <v>11</v>
      </c>
      <c r="G6896" t="s">
        <v>12</v>
      </c>
      <c r="H6896" t="s">
        <v>1418</v>
      </c>
      <c r="I6896">
        <v>11.76</v>
      </c>
      <c r="J6896">
        <v>2</v>
      </c>
      <c r="K6896">
        <v>5.76</v>
      </c>
    </row>
    <row r="6897" spans="1:11" ht="16.5" x14ac:dyDescent="0.3">
      <c r="A6897" s="1">
        <v>42783</v>
      </c>
      <c r="B6897" s="5">
        <f>YEAR(Table1[[#This Row],[Order Date]])</f>
        <v>2017</v>
      </c>
      <c r="C6897" s="5">
        <f>MONTH(Table1[[#This Row],[Order Date]])</f>
        <v>2</v>
      </c>
      <c r="D6897" t="s">
        <v>925</v>
      </c>
      <c r="E6897" t="s">
        <v>177</v>
      </c>
      <c r="F6897" t="s">
        <v>11</v>
      </c>
      <c r="G6897" t="s">
        <v>18</v>
      </c>
      <c r="H6897" t="s">
        <v>115</v>
      </c>
      <c r="I6897">
        <v>166.45</v>
      </c>
      <c r="J6897">
        <v>5</v>
      </c>
      <c r="K6897">
        <v>39.950000000000003</v>
      </c>
    </row>
    <row r="6898" spans="1:11" ht="16.5" x14ac:dyDescent="0.3">
      <c r="A6898" s="1">
        <v>42783</v>
      </c>
      <c r="B6898" s="5">
        <f>YEAR(Table1[[#This Row],[Order Date]])</f>
        <v>2017</v>
      </c>
      <c r="C6898" s="5">
        <f>MONTH(Table1[[#This Row],[Order Date]])</f>
        <v>2</v>
      </c>
      <c r="D6898" t="s">
        <v>1900</v>
      </c>
      <c r="E6898" t="s">
        <v>10</v>
      </c>
      <c r="F6898" t="s">
        <v>34</v>
      </c>
      <c r="G6898" t="s">
        <v>74</v>
      </c>
      <c r="H6898" t="s">
        <v>1581</v>
      </c>
      <c r="I6898">
        <v>89.07</v>
      </c>
      <c r="J6898">
        <v>1</v>
      </c>
      <c r="K6898">
        <v>-17.03</v>
      </c>
    </row>
    <row r="6899" spans="1:11" ht="16.5" x14ac:dyDescent="0.3">
      <c r="A6899" s="1">
        <v>42783</v>
      </c>
      <c r="B6899" s="5">
        <f>YEAR(Table1[[#This Row],[Order Date]])</f>
        <v>2017</v>
      </c>
      <c r="C6899" s="5">
        <f>MONTH(Table1[[#This Row],[Order Date]])</f>
        <v>2</v>
      </c>
      <c r="D6899" t="s">
        <v>1900</v>
      </c>
      <c r="E6899" t="s">
        <v>10</v>
      </c>
      <c r="F6899" t="s">
        <v>11</v>
      </c>
      <c r="G6899" t="s">
        <v>24</v>
      </c>
      <c r="H6899" t="s">
        <v>1447</v>
      </c>
      <c r="I6899">
        <v>175.44</v>
      </c>
      <c r="J6899">
        <v>6</v>
      </c>
      <c r="K6899">
        <v>52.63</v>
      </c>
    </row>
    <row r="6900" spans="1:11" ht="16.5" x14ac:dyDescent="0.3">
      <c r="A6900" s="1">
        <v>42783</v>
      </c>
      <c r="B6900" s="5">
        <f>YEAR(Table1[[#This Row],[Order Date]])</f>
        <v>2017</v>
      </c>
      <c r="C6900" s="5">
        <f>MONTH(Table1[[#This Row],[Order Date]])</f>
        <v>2</v>
      </c>
      <c r="D6900" t="s">
        <v>1900</v>
      </c>
      <c r="E6900" t="s">
        <v>10</v>
      </c>
      <c r="F6900" t="s">
        <v>39</v>
      </c>
      <c r="G6900" t="s">
        <v>40</v>
      </c>
      <c r="H6900" t="s">
        <v>1101</v>
      </c>
      <c r="I6900">
        <v>438.34</v>
      </c>
      <c r="J6900">
        <v>4</v>
      </c>
      <c r="K6900">
        <v>-87.67</v>
      </c>
    </row>
    <row r="6901" spans="1:11" ht="16.5" x14ac:dyDescent="0.3">
      <c r="A6901" s="1">
        <v>42783</v>
      </c>
      <c r="B6901" s="5">
        <f>YEAR(Table1[[#This Row],[Order Date]])</f>
        <v>2017</v>
      </c>
      <c r="C6901" s="5">
        <f>MONTH(Table1[[#This Row],[Order Date]])</f>
        <v>2</v>
      </c>
      <c r="D6901" t="s">
        <v>293</v>
      </c>
      <c r="E6901" t="s">
        <v>78</v>
      </c>
      <c r="F6901" t="s">
        <v>34</v>
      </c>
      <c r="G6901" t="s">
        <v>145</v>
      </c>
      <c r="H6901" t="s">
        <v>499</v>
      </c>
      <c r="I6901">
        <v>455.97</v>
      </c>
      <c r="J6901">
        <v>5</v>
      </c>
      <c r="K6901">
        <v>-106.39</v>
      </c>
    </row>
    <row r="6902" spans="1:11" ht="16.5" x14ac:dyDescent="0.3">
      <c r="A6902" s="1">
        <v>42783</v>
      </c>
      <c r="B6902" s="5">
        <f>YEAR(Table1[[#This Row],[Order Date]])</f>
        <v>2017</v>
      </c>
      <c r="C6902" s="5">
        <f>MONTH(Table1[[#This Row],[Order Date]])</f>
        <v>2</v>
      </c>
      <c r="D6902" t="s">
        <v>293</v>
      </c>
      <c r="E6902" t="s">
        <v>78</v>
      </c>
      <c r="F6902" t="s">
        <v>11</v>
      </c>
      <c r="G6902" t="s">
        <v>20</v>
      </c>
      <c r="H6902" t="s">
        <v>575</v>
      </c>
      <c r="I6902">
        <v>5.72</v>
      </c>
      <c r="J6902">
        <v>5</v>
      </c>
      <c r="K6902">
        <v>-4.76</v>
      </c>
    </row>
    <row r="6903" spans="1:11" ht="16.5" x14ac:dyDescent="0.3">
      <c r="A6903" s="1">
        <v>42783</v>
      </c>
      <c r="B6903" s="5">
        <f>YEAR(Table1[[#This Row],[Order Date]])</f>
        <v>2017</v>
      </c>
      <c r="C6903" s="5">
        <f>MONTH(Table1[[#This Row],[Order Date]])</f>
        <v>2</v>
      </c>
      <c r="D6903" t="s">
        <v>293</v>
      </c>
      <c r="E6903" t="s">
        <v>78</v>
      </c>
      <c r="F6903" t="s">
        <v>39</v>
      </c>
      <c r="G6903" t="s">
        <v>40</v>
      </c>
      <c r="H6903" t="s">
        <v>1306</v>
      </c>
      <c r="I6903">
        <v>57.59</v>
      </c>
      <c r="J6903">
        <v>1</v>
      </c>
      <c r="K6903">
        <v>-11.52</v>
      </c>
    </row>
    <row r="6904" spans="1:11" ht="16.5" x14ac:dyDescent="0.3">
      <c r="A6904" s="1">
        <v>42783</v>
      </c>
      <c r="B6904" s="5">
        <f>YEAR(Table1[[#This Row],[Order Date]])</f>
        <v>2017</v>
      </c>
      <c r="C6904" s="5">
        <f>MONTH(Table1[[#This Row],[Order Date]])</f>
        <v>2</v>
      </c>
      <c r="D6904" t="s">
        <v>293</v>
      </c>
      <c r="E6904" t="s">
        <v>78</v>
      </c>
      <c r="F6904" t="s">
        <v>34</v>
      </c>
      <c r="G6904" t="s">
        <v>47</v>
      </c>
      <c r="H6904" t="s">
        <v>2015</v>
      </c>
      <c r="I6904">
        <v>30.14</v>
      </c>
      <c r="J6904">
        <v>2</v>
      </c>
      <c r="K6904">
        <v>8.2899999999999991</v>
      </c>
    </row>
    <row r="6905" spans="1:11" ht="16.5" x14ac:dyDescent="0.3">
      <c r="A6905" s="1">
        <v>42783</v>
      </c>
      <c r="B6905" s="5">
        <f>YEAR(Table1[[#This Row],[Order Date]])</f>
        <v>2017</v>
      </c>
      <c r="C6905" s="5">
        <f>MONTH(Table1[[#This Row],[Order Date]])</f>
        <v>2</v>
      </c>
      <c r="D6905" t="s">
        <v>293</v>
      </c>
      <c r="E6905" t="s">
        <v>78</v>
      </c>
      <c r="F6905" t="s">
        <v>34</v>
      </c>
      <c r="G6905" t="s">
        <v>35</v>
      </c>
      <c r="H6905" t="s">
        <v>726</v>
      </c>
      <c r="I6905">
        <v>899.43</v>
      </c>
      <c r="J6905">
        <v>5</v>
      </c>
      <c r="K6905">
        <v>-12.85</v>
      </c>
    </row>
    <row r="6906" spans="1:11" ht="16.5" x14ac:dyDescent="0.3">
      <c r="A6906" s="1">
        <v>42784</v>
      </c>
      <c r="B6906" s="5">
        <f>YEAR(Table1[[#This Row],[Order Date]])</f>
        <v>2017</v>
      </c>
      <c r="C6906" s="5">
        <f>MONTH(Table1[[#This Row],[Order Date]])</f>
        <v>2</v>
      </c>
      <c r="D6906" t="s">
        <v>2518</v>
      </c>
      <c r="E6906" t="s">
        <v>27</v>
      </c>
      <c r="F6906" t="s">
        <v>39</v>
      </c>
      <c r="G6906" t="s">
        <v>40</v>
      </c>
      <c r="H6906" t="s">
        <v>2570</v>
      </c>
      <c r="I6906">
        <v>167.98</v>
      </c>
      <c r="J6906">
        <v>3</v>
      </c>
      <c r="K6906">
        <v>10.5</v>
      </c>
    </row>
    <row r="6907" spans="1:11" ht="16.5" x14ac:dyDescent="0.3">
      <c r="A6907" s="1">
        <v>42784</v>
      </c>
      <c r="B6907" s="5">
        <f>YEAR(Table1[[#This Row],[Order Date]])</f>
        <v>2017</v>
      </c>
      <c r="C6907" s="5">
        <f>MONTH(Table1[[#This Row],[Order Date]])</f>
        <v>2</v>
      </c>
      <c r="D6907" t="s">
        <v>2518</v>
      </c>
      <c r="E6907" t="s">
        <v>27</v>
      </c>
      <c r="F6907" t="s">
        <v>39</v>
      </c>
      <c r="G6907" t="s">
        <v>52</v>
      </c>
      <c r="H6907" t="s">
        <v>1573</v>
      </c>
      <c r="I6907">
        <v>109.53</v>
      </c>
      <c r="J6907">
        <v>3</v>
      </c>
      <c r="K6907">
        <v>47.1</v>
      </c>
    </row>
    <row r="6908" spans="1:11" ht="16.5" x14ac:dyDescent="0.3">
      <c r="A6908" s="1">
        <v>42784</v>
      </c>
      <c r="B6908" s="5">
        <f>YEAR(Table1[[#This Row],[Order Date]])</f>
        <v>2017</v>
      </c>
      <c r="C6908" s="5">
        <f>MONTH(Table1[[#This Row],[Order Date]])</f>
        <v>2</v>
      </c>
      <c r="D6908" t="s">
        <v>2518</v>
      </c>
      <c r="E6908" t="s">
        <v>27</v>
      </c>
      <c r="F6908" t="s">
        <v>11</v>
      </c>
      <c r="G6908" t="s">
        <v>16</v>
      </c>
      <c r="H6908" t="s">
        <v>2502</v>
      </c>
      <c r="I6908">
        <v>9.82</v>
      </c>
      <c r="J6908">
        <v>2</v>
      </c>
      <c r="K6908">
        <v>4.8099999999999996</v>
      </c>
    </row>
    <row r="6909" spans="1:11" ht="16.5" x14ac:dyDescent="0.3">
      <c r="A6909" s="1">
        <v>42785</v>
      </c>
      <c r="B6909" s="5">
        <f>YEAR(Table1[[#This Row],[Order Date]])</f>
        <v>2017</v>
      </c>
      <c r="C6909" s="5">
        <f>MONTH(Table1[[#This Row],[Order Date]])</f>
        <v>2</v>
      </c>
      <c r="D6909" t="s">
        <v>241</v>
      </c>
      <c r="E6909" t="s">
        <v>30</v>
      </c>
      <c r="F6909" t="s">
        <v>11</v>
      </c>
      <c r="G6909" t="s">
        <v>92</v>
      </c>
      <c r="H6909" t="s">
        <v>1238</v>
      </c>
      <c r="I6909">
        <v>1245.8599999999999</v>
      </c>
      <c r="J6909">
        <v>7</v>
      </c>
      <c r="K6909">
        <v>361.3</v>
      </c>
    </row>
    <row r="6910" spans="1:11" ht="16.5" x14ac:dyDescent="0.3">
      <c r="A6910" s="1">
        <v>42785</v>
      </c>
      <c r="B6910" s="5">
        <f>YEAR(Table1[[#This Row],[Order Date]])</f>
        <v>2017</v>
      </c>
      <c r="C6910" s="5">
        <f>MONTH(Table1[[#This Row],[Order Date]])</f>
        <v>2</v>
      </c>
      <c r="D6910" t="s">
        <v>945</v>
      </c>
      <c r="E6910" t="s">
        <v>164</v>
      </c>
      <c r="F6910" t="s">
        <v>11</v>
      </c>
      <c r="G6910" t="s">
        <v>43</v>
      </c>
      <c r="H6910" t="s">
        <v>2320</v>
      </c>
      <c r="I6910">
        <v>11.22</v>
      </c>
      <c r="J6910">
        <v>3</v>
      </c>
      <c r="K6910">
        <v>0.22</v>
      </c>
    </row>
    <row r="6911" spans="1:11" ht="16.5" x14ac:dyDescent="0.3">
      <c r="A6911" s="1">
        <v>42785</v>
      </c>
      <c r="B6911" s="5">
        <f>YEAR(Table1[[#This Row],[Order Date]])</f>
        <v>2017</v>
      </c>
      <c r="C6911" s="5">
        <f>MONTH(Table1[[#This Row],[Order Date]])</f>
        <v>2</v>
      </c>
      <c r="D6911" t="s">
        <v>1097</v>
      </c>
      <c r="E6911" t="s">
        <v>27</v>
      </c>
      <c r="F6911" t="s">
        <v>11</v>
      </c>
      <c r="G6911" t="s">
        <v>24</v>
      </c>
      <c r="H6911" t="s">
        <v>1270</v>
      </c>
      <c r="I6911">
        <v>12.84</v>
      </c>
      <c r="J6911">
        <v>3</v>
      </c>
      <c r="K6911">
        <v>3.47</v>
      </c>
    </row>
    <row r="6912" spans="1:11" ht="16.5" x14ac:dyDescent="0.3">
      <c r="A6912" s="1">
        <v>42785</v>
      </c>
      <c r="B6912" s="5">
        <f>YEAR(Table1[[#This Row],[Order Date]])</f>
        <v>2017</v>
      </c>
      <c r="C6912" s="5">
        <f>MONTH(Table1[[#This Row],[Order Date]])</f>
        <v>2</v>
      </c>
      <c r="D6912" t="s">
        <v>1097</v>
      </c>
      <c r="E6912" t="s">
        <v>27</v>
      </c>
      <c r="F6912" t="s">
        <v>34</v>
      </c>
      <c r="G6912" t="s">
        <v>47</v>
      </c>
      <c r="H6912" t="s">
        <v>1020</v>
      </c>
      <c r="I6912">
        <v>44.67</v>
      </c>
      <c r="J6912">
        <v>3</v>
      </c>
      <c r="K6912">
        <v>12.06</v>
      </c>
    </row>
    <row r="6913" spans="1:11" ht="16.5" x14ac:dyDescent="0.3">
      <c r="A6913" s="1">
        <v>42786</v>
      </c>
      <c r="B6913" s="5">
        <f>YEAR(Table1[[#This Row],[Order Date]])</f>
        <v>2017</v>
      </c>
      <c r="C6913" s="5">
        <f>MONTH(Table1[[#This Row],[Order Date]])</f>
        <v>2</v>
      </c>
      <c r="D6913" t="s">
        <v>2271</v>
      </c>
      <c r="E6913" t="s">
        <v>27</v>
      </c>
      <c r="F6913" t="s">
        <v>34</v>
      </c>
      <c r="G6913" t="s">
        <v>47</v>
      </c>
      <c r="H6913" t="s">
        <v>1794</v>
      </c>
      <c r="I6913">
        <v>22.23</v>
      </c>
      <c r="J6913">
        <v>1</v>
      </c>
      <c r="K6913">
        <v>7.34</v>
      </c>
    </row>
    <row r="6914" spans="1:11" ht="16.5" x14ac:dyDescent="0.3">
      <c r="A6914" s="1">
        <v>42786</v>
      </c>
      <c r="B6914" s="5">
        <f>YEAR(Table1[[#This Row],[Order Date]])</f>
        <v>2017</v>
      </c>
      <c r="C6914" s="5">
        <f>MONTH(Table1[[#This Row],[Order Date]])</f>
        <v>2</v>
      </c>
      <c r="D6914" t="s">
        <v>2271</v>
      </c>
      <c r="E6914" t="s">
        <v>27</v>
      </c>
      <c r="F6914" t="s">
        <v>39</v>
      </c>
      <c r="G6914" t="s">
        <v>40</v>
      </c>
      <c r="H6914" t="s">
        <v>1707</v>
      </c>
      <c r="I6914">
        <v>215.97</v>
      </c>
      <c r="J6914">
        <v>2</v>
      </c>
      <c r="K6914">
        <v>18.899999999999999</v>
      </c>
    </row>
    <row r="6915" spans="1:11" ht="16.5" x14ac:dyDescent="0.3">
      <c r="A6915" s="1">
        <v>42786</v>
      </c>
      <c r="B6915" s="5">
        <f>YEAR(Table1[[#This Row],[Order Date]])</f>
        <v>2017</v>
      </c>
      <c r="C6915" s="5">
        <f>MONTH(Table1[[#This Row],[Order Date]])</f>
        <v>2</v>
      </c>
      <c r="D6915" t="s">
        <v>1369</v>
      </c>
      <c r="E6915" t="s">
        <v>840</v>
      </c>
      <c r="F6915" t="s">
        <v>11</v>
      </c>
      <c r="G6915" t="s">
        <v>24</v>
      </c>
      <c r="H6915" t="s">
        <v>103</v>
      </c>
      <c r="I6915">
        <v>6.56</v>
      </c>
      <c r="J6915">
        <v>2</v>
      </c>
      <c r="K6915">
        <v>1.9</v>
      </c>
    </row>
    <row r="6916" spans="1:11" ht="16.5" x14ac:dyDescent="0.3">
      <c r="A6916" s="1">
        <v>42786</v>
      </c>
      <c r="B6916" s="5">
        <f>YEAR(Table1[[#This Row],[Order Date]])</f>
        <v>2017</v>
      </c>
      <c r="C6916" s="5">
        <f>MONTH(Table1[[#This Row],[Order Date]])</f>
        <v>2</v>
      </c>
      <c r="D6916" t="s">
        <v>1369</v>
      </c>
      <c r="E6916" t="s">
        <v>840</v>
      </c>
      <c r="F6916" t="s">
        <v>11</v>
      </c>
      <c r="G6916" t="s">
        <v>92</v>
      </c>
      <c r="H6916" t="s">
        <v>1979</v>
      </c>
      <c r="I6916">
        <v>13.11</v>
      </c>
      <c r="J6916">
        <v>3</v>
      </c>
      <c r="K6916">
        <v>3.41</v>
      </c>
    </row>
    <row r="6917" spans="1:11" ht="16.5" x14ac:dyDescent="0.3">
      <c r="A6917" s="1">
        <v>42786</v>
      </c>
      <c r="B6917" s="5">
        <f>YEAR(Table1[[#This Row],[Order Date]])</f>
        <v>2017</v>
      </c>
      <c r="C6917" s="5">
        <f>MONTH(Table1[[#This Row],[Order Date]])</f>
        <v>2</v>
      </c>
      <c r="D6917" t="s">
        <v>788</v>
      </c>
      <c r="E6917" t="s">
        <v>278</v>
      </c>
      <c r="F6917" t="s">
        <v>11</v>
      </c>
      <c r="G6917" t="s">
        <v>43</v>
      </c>
      <c r="H6917" t="s">
        <v>160</v>
      </c>
      <c r="I6917">
        <v>9.43</v>
      </c>
      <c r="J6917">
        <v>3</v>
      </c>
      <c r="K6917">
        <v>3.07</v>
      </c>
    </row>
    <row r="6918" spans="1:11" ht="16.5" x14ac:dyDescent="0.3">
      <c r="A6918" s="1">
        <v>42786</v>
      </c>
      <c r="B6918" s="5">
        <f>YEAR(Table1[[#This Row],[Order Date]])</f>
        <v>2017</v>
      </c>
      <c r="C6918" s="5">
        <f>MONTH(Table1[[#This Row],[Order Date]])</f>
        <v>2</v>
      </c>
      <c r="D6918" t="s">
        <v>973</v>
      </c>
      <c r="E6918" t="s">
        <v>95</v>
      </c>
      <c r="F6918" t="s">
        <v>39</v>
      </c>
      <c r="G6918" t="s">
        <v>40</v>
      </c>
      <c r="H6918" t="s">
        <v>1580</v>
      </c>
      <c r="I6918">
        <v>333.58</v>
      </c>
      <c r="J6918">
        <v>3</v>
      </c>
      <c r="K6918">
        <v>25.02</v>
      </c>
    </row>
    <row r="6919" spans="1:11" ht="16.5" x14ac:dyDescent="0.3">
      <c r="A6919" s="1">
        <v>42786</v>
      </c>
      <c r="B6919" s="5">
        <f>YEAR(Table1[[#This Row],[Order Date]])</f>
        <v>2017</v>
      </c>
      <c r="C6919" s="5">
        <f>MONTH(Table1[[#This Row],[Order Date]])</f>
        <v>2</v>
      </c>
      <c r="D6919" t="s">
        <v>973</v>
      </c>
      <c r="E6919" t="s">
        <v>95</v>
      </c>
      <c r="F6919" t="s">
        <v>39</v>
      </c>
      <c r="G6919" t="s">
        <v>52</v>
      </c>
      <c r="H6919" t="s">
        <v>2656</v>
      </c>
      <c r="I6919">
        <v>31.99</v>
      </c>
      <c r="J6919">
        <v>1</v>
      </c>
      <c r="K6919">
        <v>4.8</v>
      </c>
    </row>
    <row r="6920" spans="1:11" ht="16.5" x14ac:dyDescent="0.3">
      <c r="A6920" s="1">
        <v>42786</v>
      </c>
      <c r="B6920" s="5">
        <f>YEAR(Table1[[#This Row],[Order Date]])</f>
        <v>2017</v>
      </c>
      <c r="C6920" s="5">
        <f>MONTH(Table1[[#This Row],[Order Date]])</f>
        <v>2</v>
      </c>
      <c r="D6920" t="s">
        <v>973</v>
      </c>
      <c r="E6920" t="s">
        <v>95</v>
      </c>
      <c r="F6920" t="s">
        <v>11</v>
      </c>
      <c r="G6920" t="s">
        <v>18</v>
      </c>
      <c r="H6920" t="s">
        <v>909</v>
      </c>
      <c r="I6920">
        <v>51.17</v>
      </c>
      <c r="J6920">
        <v>2</v>
      </c>
      <c r="K6920">
        <v>-6.4</v>
      </c>
    </row>
    <row r="6921" spans="1:11" ht="16.5" x14ac:dyDescent="0.3">
      <c r="A6921" s="1">
        <v>42786</v>
      </c>
      <c r="B6921" s="5">
        <f>YEAR(Table1[[#This Row],[Order Date]])</f>
        <v>2017</v>
      </c>
      <c r="C6921" s="5">
        <f>MONTH(Table1[[#This Row],[Order Date]])</f>
        <v>2</v>
      </c>
      <c r="D6921" t="s">
        <v>973</v>
      </c>
      <c r="E6921" t="s">
        <v>95</v>
      </c>
      <c r="F6921" t="s">
        <v>11</v>
      </c>
      <c r="G6921" t="s">
        <v>63</v>
      </c>
      <c r="H6921" t="s">
        <v>1420</v>
      </c>
      <c r="I6921">
        <v>10.64</v>
      </c>
      <c r="J6921">
        <v>5</v>
      </c>
      <c r="K6921">
        <v>3.86</v>
      </c>
    </row>
    <row r="6922" spans="1:11" ht="16.5" x14ac:dyDescent="0.3">
      <c r="A6922" s="1">
        <v>42786</v>
      </c>
      <c r="B6922" s="5">
        <f>YEAR(Table1[[#This Row],[Order Date]])</f>
        <v>2017</v>
      </c>
      <c r="C6922" s="5">
        <f>MONTH(Table1[[#This Row],[Order Date]])</f>
        <v>2</v>
      </c>
      <c r="D6922" t="s">
        <v>973</v>
      </c>
      <c r="E6922" t="s">
        <v>95</v>
      </c>
      <c r="F6922" t="s">
        <v>34</v>
      </c>
      <c r="G6922" t="s">
        <v>47</v>
      </c>
      <c r="H6922" t="s">
        <v>1545</v>
      </c>
      <c r="I6922">
        <v>68.7</v>
      </c>
      <c r="J6922">
        <v>2</v>
      </c>
      <c r="K6922">
        <v>16.32</v>
      </c>
    </row>
    <row r="6923" spans="1:11" ht="16.5" x14ac:dyDescent="0.3">
      <c r="A6923" s="1">
        <v>42786</v>
      </c>
      <c r="B6923" s="5">
        <f>YEAR(Table1[[#This Row],[Order Date]])</f>
        <v>2017</v>
      </c>
      <c r="C6923" s="5">
        <f>MONTH(Table1[[#This Row],[Order Date]])</f>
        <v>2</v>
      </c>
      <c r="D6923" t="s">
        <v>973</v>
      </c>
      <c r="E6923" t="s">
        <v>95</v>
      </c>
      <c r="F6923" t="s">
        <v>34</v>
      </c>
      <c r="G6923" t="s">
        <v>145</v>
      </c>
      <c r="H6923" t="s">
        <v>473</v>
      </c>
      <c r="I6923">
        <v>386.91</v>
      </c>
      <c r="J6923">
        <v>9</v>
      </c>
      <c r="K6923">
        <v>-185.72</v>
      </c>
    </row>
    <row r="6924" spans="1:11" ht="16.5" x14ac:dyDescent="0.3">
      <c r="A6924" s="1">
        <v>42787</v>
      </c>
      <c r="B6924" s="5">
        <f>YEAR(Table1[[#This Row],[Order Date]])</f>
        <v>2017</v>
      </c>
      <c r="C6924" s="5">
        <f>MONTH(Table1[[#This Row],[Order Date]])</f>
        <v>2</v>
      </c>
      <c r="D6924" t="s">
        <v>1933</v>
      </c>
      <c r="E6924" t="s">
        <v>10</v>
      </c>
      <c r="F6924" t="s">
        <v>39</v>
      </c>
      <c r="G6924" t="s">
        <v>52</v>
      </c>
      <c r="H6924" t="s">
        <v>1007</v>
      </c>
      <c r="I6924">
        <v>47.9</v>
      </c>
      <c r="J6924">
        <v>1</v>
      </c>
      <c r="K6924">
        <v>-2.99</v>
      </c>
    </row>
    <row r="6925" spans="1:11" ht="16.5" x14ac:dyDescent="0.3">
      <c r="A6925" s="1">
        <v>42789</v>
      </c>
      <c r="B6925" s="5">
        <f>YEAR(Table1[[#This Row],[Order Date]])</f>
        <v>2017</v>
      </c>
      <c r="C6925" s="5">
        <f>MONTH(Table1[[#This Row],[Order Date]])</f>
        <v>2</v>
      </c>
      <c r="D6925" t="s">
        <v>1840</v>
      </c>
      <c r="E6925" t="s">
        <v>27</v>
      </c>
      <c r="F6925" t="s">
        <v>11</v>
      </c>
      <c r="G6925" t="s">
        <v>12</v>
      </c>
      <c r="H6925" t="s">
        <v>2136</v>
      </c>
      <c r="I6925">
        <v>37.44</v>
      </c>
      <c r="J6925">
        <v>6</v>
      </c>
      <c r="K6925">
        <v>16.850000000000001</v>
      </c>
    </row>
    <row r="6926" spans="1:11" ht="16.5" x14ac:dyDescent="0.3">
      <c r="A6926" s="1">
        <v>42789</v>
      </c>
      <c r="B6926" s="5">
        <f>YEAR(Table1[[#This Row],[Order Date]])</f>
        <v>2017</v>
      </c>
      <c r="C6926" s="5">
        <f>MONTH(Table1[[#This Row],[Order Date]])</f>
        <v>2</v>
      </c>
      <c r="D6926" t="s">
        <v>2246</v>
      </c>
      <c r="E6926" t="s">
        <v>164</v>
      </c>
      <c r="F6926" t="s">
        <v>11</v>
      </c>
      <c r="G6926" t="s">
        <v>43</v>
      </c>
      <c r="H6926" t="s">
        <v>2327</v>
      </c>
      <c r="I6926">
        <v>8.4</v>
      </c>
      <c r="J6926">
        <v>5</v>
      </c>
      <c r="K6926">
        <v>0.34</v>
      </c>
    </row>
    <row r="6927" spans="1:11" ht="16.5" x14ac:dyDescent="0.3">
      <c r="A6927" s="1">
        <v>42789</v>
      </c>
      <c r="B6927" s="5">
        <f>YEAR(Table1[[#This Row],[Order Date]])</f>
        <v>2017</v>
      </c>
      <c r="C6927" s="5">
        <f>MONTH(Table1[[#This Row],[Order Date]])</f>
        <v>2</v>
      </c>
      <c r="D6927" t="s">
        <v>2246</v>
      </c>
      <c r="E6927" t="s">
        <v>164</v>
      </c>
      <c r="F6927" t="s">
        <v>39</v>
      </c>
      <c r="G6927" t="s">
        <v>40</v>
      </c>
      <c r="H6927" t="s">
        <v>1215</v>
      </c>
      <c r="I6927">
        <v>71.959999999999994</v>
      </c>
      <c r="J6927">
        <v>5</v>
      </c>
      <c r="K6927">
        <v>25.19</v>
      </c>
    </row>
    <row r="6928" spans="1:11" ht="16.5" x14ac:dyDescent="0.3">
      <c r="A6928" s="1">
        <v>42790</v>
      </c>
      <c r="B6928" s="5">
        <f>YEAR(Table1[[#This Row],[Order Date]])</f>
        <v>2017</v>
      </c>
      <c r="C6928" s="5">
        <f>MONTH(Table1[[#This Row],[Order Date]])</f>
        <v>2</v>
      </c>
      <c r="D6928" t="s">
        <v>2318</v>
      </c>
      <c r="E6928" t="s">
        <v>23</v>
      </c>
      <c r="F6928" t="s">
        <v>11</v>
      </c>
      <c r="G6928" t="s">
        <v>20</v>
      </c>
      <c r="H6928" t="s">
        <v>559</v>
      </c>
      <c r="I6928">
        <v>4.96</v>
      </c>
      <c r="J6928">
        <v>4</v>
      </c>
      <c r="K6928">
        <v>-3.8</v>
      </c>
    </row>
    <row r="6929" spans="1:11" ht="16.5" x14ac:dyDescent="0.3">
      <c r="A6929" s="1">
        <v>42790</v>
      </c>
      <c r="B6929" s="5">
        <f>YEAR(Table1[[#This Row],[Order Date]])</f>
        <v>2017</v>
      </c>
      <c r="C6929" s="5">
        <f>MONTH(Table1[[#This Row],[Order Date]])</f>
        <v>2</v>
      </c>
      <c r="D6929" t="s">
        <v>1417</v>
      </c>
      <c r="E6929" t="s">
        <v>23</v>
      </c>
      <c r="F6929" t="s">
        <v>11</v>
      </c>
      <c r="G6929" t="s">
        <v>12</v>
      </c>
      <c r="H6929" t="s">
        <v>1158</v>
      </c>
      <c r="I6929">
        <v>123.92</v>
      </c>
      <c r="J6929">
        <v>5</v>
      </c>
      <c r="K6929">
        <v>38.729999999999997</v>
      </c>
    </row>
    <row r="6930" spans="1:11" ht="16.5" x14ac:dyDescent="0.3">
      <c r="A6930" s="1">
        <v>42790</v>
      </c>
      <c r="B6930" s="5">
        <f>YEAR(Table1[[#This Row],[Order Date]])</f>
        <v>2017</v>
      </c>
      <c r="C6930" s="5">
        <f>MONTH(Table1[[#This Row],[Order Date]])</f>
        <v>2</v>
      </c>
      <c r="D6930" t="s">
        <v>1417</v>
      </c>
      <c r="E6930" t="s">
        <v>23</v>
      </c>
      <c r="F6930" t="s">
        <v>39</v>
      </c>
      <c r="G6930" t="s">
        <v>52</v>
      </c>
      <c r="H6930" t="s">
        <v>1787</v>
      </c>
      <c r="I6930">
        <v>1319.8</v>
      </c>
      <c r="J6930">
        <v>5</v>
      </c>
      <c r="K6930">
        <v>214.47</v>
      </c>
    </row>
    <row r="6931" spans="1:11" ht="16.5" x14ac:dyDescent="0.3">
      <c r="A6931" s="1">
        <v>42791</v>
      </c>
      <c r="B6931" s="5">
        <f>YEAR(Table1[[#This Row],[Order Date]])</f>
        <v>2017</v>
      </c>
      <c r="C6931" s="5">
        <f>MONTH(Table1[[#This Row],[Order Date]])</f>
        <v>2</v>
      </c>
      <c r="D6931" t="s">
        <v>921</v>
      </c>
      <c r="E6931" t="s">
        <v>15</v>
      </c>
      <c r="F6931" t="s">
        <v>11</v>
      </c>
      <c r="G6931" t="s">
        <v>20</v>
      </c>
      <c r="H6931" t="s">
        <v>929</v>
      </c>
      <c r="I6931">
        <v>1.79</v>
      </c>
      <c r="J6931">
        <v>3</v>
      </c>
      <c r="K6931">
        <v>-3.04</v>
      </c>
    </row>
    <row r="6932" spans="1:11" ht="16.5" x14ac:dyDescent="0.3">
      <c r="A6932" s="1">
        <v>42791</v>
      </c>
      <c r="B6932" s="5">
        <f>YEAR(Table1[[#This Row],[Order Date]])</f>
        <v>2017</v>
      </c>
      <c r="C6932" s="5">
        <f>MONTH(Table1[[#This Row],[Order Date]])</f>
        <v>2</v>
      </c>
      <c r="D6932" t="s">
        <v>977</v>
      </c>
      <c r="E6932" t="s">
        <v>245</v>
      </c>
      <c r="F6932" t="s">
        <v>34</v>
      </c>
      <c r="G6932" t="s">
        <v>35</v>
      </c>
      <c r="H6932" t="s">
        <v>919</v>
      </c>
      <c r="I6932">
        <v>196.78</v>
      </c>
      <c r="J6932">
        <v>2</v>
      </c>
      <c r="K6932">
        <v>-22.14</v>
      </c>
    </row>
    <row r="6933" spans="1:11" ht="16.5" x14ac:dyDescent="0.3">
      <c r="A6933" s="1">
        <v>42791</v>
      </c>
      <c r="B6933" s="5">
        <f>YEAR(Table1[[#This Row],[Order Date]])</f>
        <v>2017</v>
      </c>
      <c r="C6933" s="5">
        <f>MONTH(Table1[[#This Row],[Order Date]])</f>
        <v>2</v>
      </c>
      <c r="D6933" t="s">
        <v>977</v>
      </c>
      <c r="E6933" t="s">
        <v>245</v>
      </c>
      <c r="F6933" t="s">
        <v>34</v>
      </c>
      <c r="G6933" t="s">
        <v>74</v>
      </c>
      <c r="H6933" t="s">
        <v>2161</v>
      </c>
      <c r="I6933">
        <v>231.92</v>
      </c>
      <c r="J6933">
        <v>5</v>
      </c>
      <c r="K6933">
        <v>5.8</v>
      </c>
    </row>
    <row r="6934" spans="1:11" ht="16.5" x14ac:dyDescent="0.3">
      <c r="A6934" s="1">
        <v>42792</v>
      </c>
      <c r="B6934" s="5">
        <f>YEAR(Table1[[#This Row],[Order Date]])</f>
        <v>2017</v>
      </c>
      <c r="C6934" s="5">
        <f>MONTH(Table1[[#This Row],[Order Date]])</f>
        <v>2</v>
      </c>
      <c r="D6934" t="s">
        <v>695</v>
      </c>
      <c r="E6934" t="s">
        <v>27</v>
      </c>
      <c r="F6934" t="s">
        <v>11</v>
      </c>
      <c r="G6934" t="s">
        <v>92</v>
      </c>
      <c r="H6934" t="s">
        <v>1274</v>
      </c>
      <c r="I6934">
        <v>81.92</v>
      </c>
      <c r="J6934">
        <v>4</v>
      </c>
      <c r="K6934">
        <v>22.12</v>
      </c>
    </row>
    <row r="6935" spans="1:11" ht="16.5" x14ac:dyDescent="0.3">
      <c r="A6935" s="1">
        <v>42792</v>
      </c>
      <c r="B6935" s="5">
        <f>YEAR(Table1[[#This Row],[Order Date]])</f>
        <v>2017</v>
      </c>
      <c r="C6935" s="5">
        <f>MONTH(Table1[[#This Row],[Order Date]])</f>
        <v>2</v>
      </c>
      <c r="D6935" t="s">
        <v>695</v>
      </c>
      <c r="E6935" t="s">
        <v>27</v>
      </c>
      <c r="F6935" t="s">
        <v>39</v>
      </c>
      <c r="G6935" t="s">
        <v>40</v>
      </c>
      <c r="H6935" t="s">
        <v>1580</v>
      </c>
      <c r="I6935">
        <v>889.54</v>
      </c>
      <c r="J6935">
        <v>8</v>
      </c>
      <c r="K6935">
        <v>66.72</v>
      </c>
    </row>
    <row r="6936" spans="1:11" ht="16.5" x14ac:dyDescent="0.3">
      <c r="A6936" s="1">
        <v>42792</v>
      </c>
      <c r="B6936" s="5">
        <f>YEAR(Table1[[#This Row],[Order Date]])</f>
        <v>2017</v>
      </c>
      <c r="C6936" s="5">
        <f>MONTH(Table1[[#This Row],[Order Date]])</f>
        <v>2</v>
      </c>
      <c r="D6936" t="s">
        <v>695</v>
      </c>
      <c r="E6936" t="s">
        <v>27</v>
      </c>
      <c r="F6936" t="s">
        <v>34</v>
      </c>
      <c r="G6936" t="s">
        <v>35</v>
      </c>
      <c r="H6936" t="s">
        <v>572</v>
      </c>
      <c r="I6936">
        <v>892.22</v>
      </c>
      <c r="J6936">
        <v>3</v>
      </c>
      <c r="K6936">
        <v>89.22</v>
      </c>
    </row>
    <row r="6937" spans="1:11" ht="16.5" x14ac:dyDescent="0.3">
      <c r="A6937" s="1">
        <v>42792</v>
      </c>
      <c r="B6937" s="5">
        <f>YEAR(Table1[[#This Row],[Order Date]])</f>
        <v>2017</v>
      </c>
      <c r="C6937" s="5">
        <f>MONTH(Table1[[#This Row],[Order Date]])</f>
        <v>2</v>
      </c>
      <c r="D6937" t="s">
        <v>695</v>
      </c>
      <c r="E6937" t="s">
        <v>27</v>
      </c>
      <c r="F6937" t="s">
        <v>11</v>
      </c>
      <c r="G6937" t="s">
        <v>12</v>
      </c>
      <c r="H6937" t="s">
        <v>2220</v>
      </c>
      <c r="I6937">
        <v>223.92</v>
      </c>
      <c r="J6937">
        <v>4</v>
      </c>
      <c r="K6937">
        <v>109.72</v>
      </c>
    </row>
    <row r="6938" spans="1:11" ht="16.5" x14ac:dyDescent="0.3">
      <c r="A6938" s="1">
        <v>42792</v>
      </c>
      <c r="B6938" s="5">
        <f>YEAR(Table1[[#This Row],[Order Date]])</f>
        <v>2017</v>
      </c>
      <c r="C6938" s="5">
        <f>MONTH(Table1[[#This Row],[Order Date]])</f>
        <v>2</v>
      </c>
      <c r="D6938" t="s">
        <v>695</v>
      </c>
      <c r="E6938" t="s">
        <v>27</v>
      </c>
      <c r="F6938" t="s">
        <v>11</v>
      </c>
      <c r="G6938" t="s">
        <v>12</v>
      </c>
      <c r="H6938" t="s">
        <v>1315</v>
      </c>
      <c r="I6938">
        <v>23.12</v>
      </c>
      <c r="J6938">
        <v>4</v>
      </c>
      <c r="K6938">
        <v>11.33</v>
      </c>
    </row>
    <row r="6939" spans="1:11" ht="16.5" x14ac:dyDescent="0.3">
      <c r="A6939" s="1">
        <v>42792</v>
      </c>
      <c r="B6939" s="5">
        <f>YEAR(Table1[[#This Row],[Order Date]])</f>
        <v>2017</v>
      </c>
      <c r="C6939" s="5">
        <f>MONTH(Table1[[#This Row],[Order Date]])</f>
        <v>2</v>
      </c>
      <c r="D6939" t="s">
        <v>1234</v>
      </c>
      <c r="E6939" t="s">
        <v>27</v>
      </c>
      <c r="F6939" t="s">
        <v>11</v>
      </c>
      <c r="G6939" t="s">
        <v>92</v>
      </c>
      <c r="H6939" t="s">
        <v>1125</v>
      </c>
      <c r="I6939">
        <v>356.79</v>
      </c>
      <c r="J6939">
        <v>7</v>
      </c>
      <c r="K6939">
        <v>99.9</v>
      </c>
    </row>
    <row r="6940" spans="1:11" ht="16.5" x14ac:dyDescent="0.3">
      <c r="A6940" s="1">
        <v>42792</v>
      </c>
      <c r="B6940" s="5">
        <f>YEAR(Table1[[#This Row],[Order Date]])</f>
        <v>2017</v>
      </c>
      <c r="C6940" s="5">
        <f>MONTH(Table1[[#This Row],[Order Date]])</f>
        <v>2</v>
      </c>
      <c r="D6940" t="s">
        <v>227</v>
      </c>
      <c r="E6940" t="s">
        <v>27</v>
      </c>
      <c r="F6940" t="s">
        <v>34</v>
      </c>
      <c r="G6940" t="s">
        <v>47</v>
      </c>
      <c r="H6940" t="s">
        <v>479</v>
      </c>
      <c r="I6940">
        <v>91.96</v>
      </c>
      <c r="J6940">
        <v>2</v>
      </c>
      <c r="K6940">
        <v>15.63</v>
      </c>
    </row>
    <row r="6941" spans="1:11" ht="16.5" x14ac:dyDescent="0.3">
      <c r="A6941" s="1">
        <v>42792</v>
      </c>
      <c r="B6941" s="5">
        <f>YEAR(Table1[[#This Row],[Order Date]])</f>
        <v>2017</v>
      </c>
      <c r="C6941" s="5">
        <f>MONTH(Table1[[#This Row],[Order Date]])</f>
        <v>2</v>
      </c>
      <c r="D6941" t="s">
        <v>227</v>
      </c>
      <c r="E6941" t="s">
        <v>27</v>
      </c>
      <c r="F6941" t="s">
        <v>39</v>
      </c>
      <c r="G6941" t="s">
        <v>40</v>
      </c>
      <c r="H6941" t="s">
        <v>173</v>
      </c>
      <c r="I6941">
        <v>258.58</v>
      </c>
      <c r="J6941">
        <v>2</v>
      </c>
      <c r="K6941">
        <v>19.39</v>
      </c>
    </row>
    <row r="6942" spans="1:11" ht="16.5" x14ac:dyDescent="0.3">
      <c r="A6942" s="1">
        <v>42792</v>
      </c>
      <c r="B6942" s="5">
        <f>YEAR(Table1[[#This Row],[Order Date]])</f>
        <v>2017</v>
      </c>
      <c r="C6942" s="5">
        <f>MONTH(Table1[[#This Row],[Order Date]])</f>
        <v>2</v>
      </c>
      <c r="D6942" t="s">
        <v>227</v>
      </c>
      <c r="E6942" t="s">
        <v>27</v>
      </c>
      <c r="F6942" t="s">
        <v>11</v>
      </c>
      <c r="G6942" t="s">
        <v>12</v>
      </c>
      <c r="H6942" t="s">
        <v>1887</v>
      </c>
      <c r="I6942">
        <v>29.6</v>
      </c>
      <c r="J6942">
        <v>4</v>
      </c>
      <c r="K6942">
        <v>13.32</v>
      </c>
    </row>
    <row r="6943" spans="1:11" ht="16.5" x14ac:dyDescent="0.3">
      <c r="A6943" s="1">
        <v>42794</v>
      </c>
      <c r="B6943" s="5">
        <f>YEAR(Table1[[#This Row],[Order Date]])</f>
        <v>2017</v>
      </c>
      <c r="C6943" s="5">
        <f>MONTH(Table1[[#This Row],[Order Date]])</f>
        <v>2</v>
      </c>
      <c r="D6943" t="s">
        <v>824</v>
      </c>
      <c r="E6943" t="s">
        <v>613</v>
      </c>
      <c r="F6943" t="s">
        <v>11</v>
      </c>
      <c r="G6943" t="s">
        <v>20</v>
      </c>
      <c r="H6943" t="s">
        <v>1650</v>
      </c>
      <c r="I6943">
        <v>9.84</v>
      </c>
      <c r="J6943">
        <v>2</v>
      </c>
      <c r="K6943">
        <v>4.72</v>
      </c>
    </row>
    <row r="6944" spans="1:11" ht="16.5" x14ac:dyDescent="0.3">
      <c r="A6944" s="1">
        <v>42794</v>
      </c>
      <c r="B6944" s="5">
        <f>YEAR(Table1[[#This Row],[Order Date]])</f>
        <v>2017</v>
      </c>
      <c r="C6944" s="5">
        <f>MONTH(Table1[[#This Row],[Order Date]])</f>
        <v>2</v>
      </c>
      <c r="D6944" t="s">
        <v>824</v>
      </c>
      <c r="E6944" t="s">
        <v>613</v>
      </c>
      <c r="F6944" t="s">
        <v>11</v>
      </c>
      <c r="G6944" t="s">
        <v>12</v>
      </c>
      <c r="H6944" t="s">
        <v>284</v>
      </c>
      <c r="I6944">
        <v>7.78</v>
      </c>
      <c r="J6944">
        <v>1</v>
      </c>
      <c r="K6944">
        <v>3.5</v>
      </c>
    </row>
    <row r="6945" spans="1:11" ht="16.5" x14ac:dyDescent="0.3">
      <c r="A6945" s="1">
        <v>42796</v>
      </c>
      <c r="B6945" s="5">
        <f>YEAR(Table1[[#This Row],[Order Date]])</f>
        <v>2017</v>
      </c>
      <c r="C6945" s="5">
        <f>MONTH(Table1[[#This Row],[Order Date]])</f>
        <v>3</v>
      </c>
      <c r="D6945" t="s">
        <v>2124</v>
      </c>
      <c r="E6945" t="s">
        <v>10</v>
      </c>
      <c r="F6945" t="s">
        <v>11</v>
      </c>
      <c r="G6945" t="s">
        <v>200</v>
      </c>
      <c r="H6945" t="s">
        <v>807</v>
      </c>
      <c r="I6945">
        <v>6.98</v>
      </c>
      <c r="J6945">
        <v>4</v>
      </c>
      <c r="K6945">
        <v>-1.4</v>
      </c>
    </row>
    <row r="6946" spans="1:11" ht="16.5" x14ac:dyDescent="0.3">
      <c r="A6946" s="1">
        <v>42796</v>
      </c>
      <c r="B6946" s="5">
        <f>YEAR(Table1[[#This Row],[Order Date]])</f>
        <v>2017</v>
      </c>
      <c r="C6946" s="5">
        <f>MONTH(Table1[[#This Row],[Order Date]])</f>
        <v>3</v>
      </c>
      <c r="D6946" t="s">
        <v>2124</v>
      </c>
      <c r="E6946" t="s">
        <v>10</v>
      </c>
      <c r="F6946" t="s">
        <v>11</v>
      </c>
      <c r="G6946" t="s">
        <v>20</v>
      </c>
      <c r="H6946" t="s">
        <v>184</v>
      </c>
      <c r="I6946">
        <v>12.22</v>
      </c>
      <c r="J6946">
        <v>7</v>
      </c>
      <c r="K6946">
        <v>-20.170000000000002</v>
      </c>
    </row>
    <row r="6947" spans="1:11" ht="16.5" x14ac:dyDescent="0.3">
      <c r="A6947" s="1">
        <v>42796</v>
      </c>
      <c r="B6947" s="5">
        <f>YEAR(Table1[[#This Row],[Order Date]])</f>
        <v>2017</v>
      </c>
      <c r="C6947" s="5">
        <f>MONTH(Table1[[#This Row],[Order Date]])</f>
        <v>3</v>
      </c>
      <c r="D6947" t="s">
        <v>2298</v>
      </c>
      <c r="E6947" t="s">
        <v>27</v>
      </c>
      <c r="F6947" t="s">
        <v>39</v>
      </c>
      <c r="G6947" t="s">
        <v>40</v>
      </c>
      <c r="H6947" t="s">
        <v>1224</v>
      </c>
      <c r="I6947">
        <v>196.78</v>
      </c>
      <c r="J6947">
        <v>3</v>
      </c>
      <c r="K6947">
        <v>14.76</v>
      </c>
    </row>
    <row r="6948" spans="1:11" ht="16.5" x14ac:dyDescent="0.3">
      <c r="A6948" s="1">
        <v>42796</v>
      </c>
      <c r="B6948" s="5">
        <f>YEAR(Table1[[#This Row],[Order Date]])</f>
        <v>2017</v>
      </c>
      <c r="C6948" s="5">
        <f>MONTH(Table1[[#This Row],[Order Date]])</f>
        <v>3</v>
      </c>
      <c r="D6948" t="s">
        <v>2298</v>
      </c>
      <c r="E6948" t="s">
        <v>27</v>
      </c>
      <c r="F6948" t="s">
        <v>39</v>
      </c>
      <c r="G6948" t="s">
        <v>52</v>
      </c>
      <c r="H6948" t="s">
        <v>2532</v>
      </c>
      <c r="I6948">
        <v>479.94</v>
      </c>
      <c r="J6948">
        <v>6</v>
      </c>
      <c r="K6948">
        <v>52.79</v>
      </c>
    </row>
    <row r="6949" spans="1:11" ht="16.5" x14ac:dyDescent="0.3">
      <c r="A6949" s="1">
        <v>42796</v>
      </c>
      <c r="B6949" s="5">
        <f>YEAR(Table1[[#This Row],[Order Date]])</f>
        <v>2017</v>
      </c>
      <c r="C6949" s="5">
        <f>MONTH(Table1[[#This Row],[Order Date]])</f>
        <v>3</v>
      </c>
      <c r="D6949" t="s">
        <v>556</v>
      </c>
      <c r="E6949" t="s">
        <v>59</v>
      </c>
      <c r="F6949" t="s">
        <v>11</v>
      </c>
      <c r="G6949" t="s">
        <v>24</v>
      </c>
      <c r="H6949" t="s">
        <v>1351</v>
      </c>
      <c r="I6949">
        <v>59.52</v>
      </c>
      <c r="J6949">
        <v>3</v>
      </c>
      <c r="K6949">
        <v>15.48</v>
      </c>
    </row>
    <row r="6950" spans="1:11" ht="16.5" x14ac:dyDescent="0.3">
      <c r="A6950" s="1">
        <v>42796</v>
      </c>
      <c r="B6950" s="5">
        <f>YEAR(Table1[[#This Row],[Order Date]])</f>
        <v>2017</v>
      </c>
      <c r="C6950" s="5">
        <f>MONTH(Table1[[#This Row],[Order Date]])</f>
        <v>3</v>
      </c>
      <c r="D6950" t="s">
        <v>556</v>
      </c>
      <c r="E6950" t="s">
        <v>59</v>
      </c>
      <c r="F6950" t="s">
        <v>11</v>
      </c>
      <c r="G6950" t="s">
        <v>63</v>
      </c>
      <c r="H6950" t="s">
        <v>64</v>
      </c>
      <c r="I6950">
        <v>57.96</v>
      </c>
      <c r="J6950">
        <v>7</v>
      </c>
      <c r="K6950">
        <v>27.24</v>
      </c>
    </row>
    <row r="6951" spans="1:11" ht="16.5" x14ac:dyDescent="0.3">
      <c r="A6951" s="1">
        <v>42796</v>
      </c>
      <c r="B6951" s="5">
        <f>YEAR(Table1[[#This Row],[Order Date]])</f>
        <v>2017</v>
      </c>
      <c r="C6951" s="5">
        <f>MONTH(Table1[[#This Row],[Order Date]])</f>
        <v>3</v>
      </c>
      <c r="D6951" t="s">
        <v>556</v>
      </c>
      <c r="E6951" t="s">
        <v>59</v>
      </c>
      <c r="F6951" t="s">
        <v>34</v>
      </c>
      <c r="G6951" t="s">
        <v>74</v>
      </c>
      <c r="H6951" t="s">
        <v>2281</v>
      </c>
      <c r="I6951">
        <v>441.96</v>
      </c>
      <c r="J6951">
        <v>2</v>
      </c>
      <c r="K6951">
        <v>101.65</v>
      </c>
    </row>
    <row r="6952" spans="1:11" ht="16.5" x14ac:dyDescent="0.3">
      <c r="A6952" s="1">
        <v>42796</v>
      </c>
      <c r="B6952" s="5">
        <f>YEAR(Table1[[#This Row],[Order Date]])</f>
        <v>2017</v>
      </c>
      <c r="C6952" s="5">
        <f>MONTH(Table1[[#This Row],[Order Date]])</f>
        <v>3</v>
      </c>
      <c r="D6952" t="s">
        <v>556</v>
      </c>
      <c r="E6952" t="s">
        <v>59</v>
      </c>
      <c r="F6952" t="s">
        <v>11</v>
      </c>
      <c r="G6952" t="s">
        <v>12</v>
      </c>
      <c r="H6952" t="s">
        <v>625</v>
      </c>
      <c r="I6952">
        <v>68.040000000000006</v>
      </c>
      <c r="J6952">
        <v>6</v>
      </c>
      <c r="K6952">
        <v>33.340000000000003</v>
      </c>
    </row>
    <row r="6953" spans="1:11" ht="16.5" x14ac:dyDescent="0.3">
      <c r="A6953" s="1">
        <v>42796</v>
      </c>
      <c r="B6953" s="5">
        <f>YEAR(Table1[[#This Row],[Order Date]])</f>
        <v>2017</v>
      </c>
      <c r="C6953" s="5">
        <f>MONTH(Table1[[#This Row],[Order Date]])</f>
        <v>3</v>
      </c>
      <c r="D6953" t="s">
        <v>1320</v>
      </c>
      <c r="E6953" t="s">
        <v>78</v>
      </c>
      <c r="F6953" t="s">
        <v>11</v>
      </c>
      <c r="G6953" t="s">
        <v>20</v>
      </c>
      <c r="H6953" t="s">
        <v>1509</v>
      </c>
      <c r="I6953">
        <v>18.53</v>
      </c>
      <c r="J6953">
        <v>4</v>
      </c>
      <c r="K6953">
        <v>-12.35</v>
      </c>
    </row>
    <row r="6954" spans="1:11" ht="16.5" x14ac:dyDescent="0.3">
      <c r="A6954" s="1">
        <v>42796</v>
      </c>
      <c r="B6954" s="5">
        <f>YEAR(Table1[[#This Row],[Order Date]])</f>
        <v>2017</v>
      </c>
      <c r="C6954" s="5">
        <f>MONTH(Table1[[#This Row],[Order Date]])</f>
        <v>3</v>
      </c>
      <c r="D6954" t="s">
        <v>2242</v>
      </c>
      <c r="E6954" t="s">
        <v>27</v>
      </c>
      <c r="F6954" t="s">
        <v>11</v>
      </c>
      <c r="G6954" t="s">
        <v>20</v>
      </c>
      <c r="H6954" t="s">
        <v>269</v>
      </c>
      <c r="I6954">
        <v>107.65</v>
      </c>
      <c r="J6954">
        <v>2</v>
      </c>
      <c r="K6954">
        <v>33.64</v>
      </c>
    </row>
    <row r="6955" spans="1:11" ht="16.5" x14ac:dyDescent="0.3">
      <c r="A6955" s="1">
        <v>42796</v>
      </c>
      <c r="B6955" s="5">
        <f>YEAR(Table1[[#This Row],[Order Date]])</f>
        <v>2017</v>
      </c>
      <c r="C6955" s="5">
        <f>MONTH(Table1[[#This Row],[Order Date]])</f>
        <v>3</v>
      </c>
      <c r="D6955" t="s">
        <v>490</v>
      </c>
      <c r="E6955" t="s">
        <v>10</v>
      </c>
      <c r="F6955" t="s">
        <v>11</v>
      </c>
      <c r="G6955" t="s">
        <v>20</v>
      </c>
      <c r="H6955" t="s">
        <v>1291</v>
      </c>
      <c r="I6955">
        <v>0.56000000000000005</v>
      </c>
      <c r="J6955">
        <v>1</v>
      </c>
      <c r="K6955">
        <v>-0.95</v>
      </c>
    </row>
    <row r="6956" spans="1:11" ht="16.5" x14ac:dyDescent="0.3">
      <c r="A6956" s="1">
        <v>42797</v>
      </c>
      <c r="B6956" s="5">
        <f>YEAR(Table1[[#This Row],[Order Date]])</f>
        <v>2017</v>
      </c>
      <c r="C6956" s="5">
        <f>MONTH(Table1[[#This Row],[Order Date]])</f>
        <v>3</v>
      </c>
      <c r="D6956" t="s">
        <v>2540</v>
      </c>
      <c r="E6956" t="s">
        <v>33</v>
      </c>
      <c r="F6956" t="s">
        <v>11</v>
      </c>
      <c r="G6956" t="s">
        <v>92</v>
      </c>
      <c r="H6956" t="s">
        <v>764</v>
      </c>
      <c r="I6956">
        <v>72.8</v>
      </c>
      <c r="J6956">
        <v>5</v>
      </c>
      <c r="K6956">
        <v>19.66</v>
      </c>
    </row>
    <row r="6957" spans="1:11" ht="16.5" x14ac:dyDescent="0.3">
      <c r="A6957" s="1">
        <v>42797</v>
      </c>
      <c r="B6957" s="5">
        <f>YEAR(Table1[[#This Row],[Order Date]])</f>
        <v>2017</v>
      </c>
      <c r="C6957" s="5">
        <f>MONTH(Table1[[#This Row],[Order Date]])</f>
        <v>3</v>
      </c>
      <c r="D6957" t="s">
        <v>771</v>
      </c>
      <c r="E6957" t="s">
        <v>10</v>
      </c>
      <c r="F6957" t="s">
        <v>11</v>
      </c>
      <c r="G6957" t="s">
        <v>12</v>
      </c>
      <c r="H6957" t="s">
        <v>2141</v>
      </c>
      <c r="I6957">
        <v>26.88</v>
      </c>
      <c r="J6957">
        <v>8</v>
      </c>
      <c r="K6957">
        <v>9.74</v>
      </c>
    </row>
    <row r="6958" spans="1:11" ht="16.5" x14ac:dyDescent="0.3">
      <c r="A6958" s="1">
        <v>42797</v>
      </c>
      <c r="B6958" s="5">
        <f>YEAR(Table1[[#This Row],[Order Date]])</f>
        <v>2017</v>
      </c>
      <c r="C6958" s="5">
        <f>MONTH(Table1[[#This Row],[Order Date]])</f>
        <v>3</v>
      </c>
      <c r="D6958" t="s">
        <v>915</v>
      </c>
      <c r="E6958" t="s">
        <v>110</v>
      </c>
      <c r="F6958" t="s">
        <v>34</v>
      </c>
      <c r="G6958" t="s">
        <v>35</v>
      </c>
      <c r="H6958" t="s">
        <v>2182</v>
      </c>
      <c r="I6958">
        <v>180.98</v>
      </c>
      <c r="J6958">
        <v>1</v>
      </c>
      <c r="K6958">
        <v>47.05</v>
      </c>
    </row>
    <row r="6959" spans="1:11" ht="16.5" x14ac:dyDescent="0.3">
      <c r="A6959" s="1">
        <v>42797</v>
      </c>
      <c r="B6959" s="5">
        <f>YEAR(Table1[[#This Row],[Order Date]])</f>
        <v>2017</v>
      </c>
      <c r="C6959" s="5">
        <f>MONTH(Table1[[#This Row],[Order Date]])</f>
        <v>3</v>
      </c>
      <c r="D6959" t="s">
        <v>915</v>
      </c>
      <c r="E6959" t="s">
        <v>110</v>
      </c>
      <c r="F6959" t="s">
        <v>39</v>
      </c>
      <c r="G6959" t="s">
        <v>52</v>
      </c>
      <c r="H6959" t="s">
        <v>454</v>
      </c>
      <c r="I6959">
        <v>99.98</v>
      </c>
      <c r="J6959">
        <v>2</v>
      </c>
      <c r="K6959">
        <v>42.99</v>
      </c>
    </row>
    <row r="6960" spans="1:11" ht="16.5" x14ac:dyDescent="0.3">
      <c r="A6960" s="1">
        <v>42797</v>
      </c>
      <c r="B6960" s="5">
        <f>YEAR(Table1[[#This Row],[Order Date]])</f>
        <v>2017</v>
      </c>
      <c r="C6960" s="5">
        <f>MONTH(Table1[[#This Row],[Order Date]])</f>
        <v>3</v>
      </c>
      <c r="D6960" t="s">
        <v>143</v>
      </c>
      <c r="E6960" t="s">
        <v>27</v>
      </c>
      <c r="F6960" t="s">
        <v>39</v>
      </c>
      <c r="G6960" t="s">
        <v>52</v>
      </c>
      <c r="H6960" t="s">
        <v>2353</v>
      </c>
      <c r="I6960">
        <v>1049.44</v>
      </c>
      <c r="J6960">
        <v>8</v>
      </c>
      <c r="K6960">
        <v>440.76</v>
      </c>
    </row>
    <row r="6961" spans="1:11" ht="16.5" x14ac:dyDescent="0.3">
      <c r="A6961" s="1">
        <v>42797</v>
      </c>
      <c r="B6961" s="5">
        <f>YEAR(Table1[[#This Row],[Order Date]])</f>
        <v>2017</v>
      </c>
      <c r="C6961" s="5">
        <f>MONTH(Table1[[#This Row],[Order Date]])</f>
        <v>3</v>
      </c>
      <c r="D6961" t="s">
        <v>143</v>
      </c>
      <c r="E6961" t="s">
        <v>27</v>
      </c>
      <c r="F6961" t="s">
        <v>34</v>
      </c>
      <c r="G6961" t="s">
        <v>35</v>
      </c>
      <c r="H6961" t="s">
        <v>2025</v>
      </c>
      <c r="I6961">
        <v>170.35</v>
      </c>
      <c r="J6961">
        <v>3</v>
      </c>
      <c r="K6961">
        <v>-17.04</v>
      </c>
    </row>
    <row r="6962" spans="1:11" ht="16.5" x14ac:dyDescent="0.3">
      <c r="A6962" s="1">
        <v>42797</v>
      </c>
      <c r="B6962" s="5">
        <f>YEAR(Table1[[#This Row],[Order Date]])</f>
        <v>2017</v>
      </c>
      <c r="C6962" s="5">
        <f>MONTH(Table1[[#This Row],[Order Date]])</f>
        <v>3</v>
      </c>
      <c r="D6962" t="s">
        <v>1517</v>
      </c>
      <c r="E6962" t="s">
        <v>27</v>
      </c>
      <c r="F6962" t="s">
        <v>34</v>
      </c>
      <c r="G6962" t="s">
        <v>145</v>
      </c>
      <c r="H6962" t="s">
        <v>818</v>
      </c>
      <c r="I6962">
        <v>399.67</v>
      </c>
      <c r="J6962">
        <v>7</v>
      </c>
      <c r="K6962">
        <v>-14.99</v>
      </c>
    </row>
    <row r="6963" spans="1:11" ht="16.5" x14ac:dyDescent="0.3">
      <c r="A6963" s="1">
        <v>42798</v>
      </c>
      <c r="B6963" s="5">
        <f>YEAR(Table1[[#This Row],[Order Date]])</f>
        <v>2017</v>
      </c>
      <c r="C6963" s="5">
        <f>MONTH(Table1[[#This Row],[Order Date]])</f>
        <v>3</v>
      </c>
      <c r="D6963" t="s">
        <v>1791</v>
      </c>
      <c r="E6963" t="s">
        <v>27</v>
      </c>
      <c r="F6963" t="s">
        <v>11</v>
      </c>
      <c r="G6963" t="s">
        <v>24</v>
      </c>
      <c r="H6963" t="s">
        <v>361</v>
      </c>
      <c r="I6963">
        <v>9.32</v>
      </c>
      <c r="J6963">
        <v>4</v>
      </c>
      <c r="K6963">
        <v>2.7</v>
      </c>
    </row>
    <row r="6964" spans="1:11" ht="16.5" x14ac:dyDescent="0.3">
      <c r="A6964" s="1">
        <v>42798</v>
      </c>
      <c r="B6964" s="5">
        <f>YEAR(Table1[[#This Row],[Order Date]])</f>
        <v>2017</v>
      </c>
      <c r="C6964" s="5">
        <f>MONTH(Table1[[#This Row],[Order Date]])</f>
        <v>3</v>
      </c>
      <c r="D6964" t="s">
        <v>1791</v>
      </c>
      <c r="E6964" t="s">
        <v>27</v>
      </c>
      <c r="F6964" t="s">
        <v>11</v>
      </c>
      <c r="G6964" t="s">
        <v>63</v>
      </c>
      <c r="H6964" t="s">
        <v>2160</v>
      </c>
      <c r="I6964">
        <v>15.25</v>
      </c>
      <c r="J6964">
        <v>1</v>
      </c>
      <c r="K6964">
        <v>7.02</v>
      </c>
    </row>
    <row r="6965" spans="1:11" ht="16.5" x14ac:dyDescent="0.3">
      <c r="A6965" s="1">
        <v>42798</v>
      </c>
      <c r="B6965" s="5">
        <f>YEAR(Table1[[#This Row],[Order Date]])</f>
        <v>2017</v>
      </c>
      <c r="C6965" s="5">
        <f>MONTH(Table1[[#This Row],[Order Date]])</f>
        <v>3</v>
      </c>
      <c r="D6965" t="s">
        <v>9</v>
      </c>
      <c r="E6965" t="s">
        <v>10</v>
      </c>
      <c r="F6965" t="s">
        <v>11</v>
      </c>
      <c r="G6965" t="s">
        <v>12</v>
      </c>
      <c r="H6965" t="s">
        <v>1057</v>
      </c>
      <c r="I6965">
        <v>89.57</v>
      </c>
      <c r="J6965">
        <v>2</v>
      </c>
      <c r="K6965">
        <v>32.47</v>
      </c>
    </row>
    <row r="6966" spans="1:11" ht="16.5" x14ac:dyDescent="0.3">
      <c r="A6966" s="1">
        <v>42798</v>
      </c>
      <c r="B6966" s="5">
        <f>YEAR(Table1[[#This Row],[Order Date]])</f>
        <v>2017</v>
      </c>
      <c r="C6966" s="5">
        <f>MONTH(Table1[[#This Row],[Order Date]])</f>
        <v>3</v>
      </c>
      <c r="D6966" t="s">
        <v>2385</v>
      </c>
      <c r="E6966" t="s">
        <v>10</v>
      </c>
      <c r="F6966" t="s">
        <v>34</v>
      </c>
      <c r="G6966" t="s">
        <v>47</v>
      </c>
      <c r="H6966" t="s">
        <v>2153</v>
      </c>
      <c r="I6966">
        <v>103.5</v>
      </c>
      <c r="J6966">
        <v>5</v>
      </c>
      <c r="K6966">
        <v>-77.63</v>
      </c>
    </row>
    <row r="6967" spans="1:11" ht="16.5" x14ac:dyDescent="0.3">
      <c r="A6967" s="1">
        <v>42798</v>
      </c>
      <c r="B6967" s="5">
        <f>YEAR(Table1[[#This Row],[Order Date]])</f>
        <v>2017</v>
      </c>
      <c r="C6967" s="5">
        <f>MONTH(Table1[[#This Row],[Order Date]])</f>
        <v>3</v>
      </c>
      <c r="D6967" t="s">
        <v>2385</v>
      </c>
      <c r="E6967" t="s">
        <v>10</v>
      </c>
      <c r="F6967" t="s">
        <v>11</v>
      </c>
      <c r="G6967" t="s">
        <v>16</v>
      </c>
      <c r="H6967" t="s">
        <v>2418</v>
      </c>
      <c r="I6967">
        <v>2.46</v>
      </c>
      <c r="J6967">
        <v>1</v>
      </c>
      <c r="K6967">
        <v>0.86</v>
      </c>
    </row>
    <row r="6968" spans="1:11" ht="16.5" x14ac:dyDescent="0.3">
      <c r="A6968" s="1">
        <v>42798</v>
      </c>
      <c r="B6968" s="5">
        <f>YEAR(Table1[[#This Row],[Order Date]])</f>
        <v>2017</v>
      </c>
      <c r="C6968" s="5">
        <f>MONTH(Table1[[#This Row],[Order Date]])</f>
        <v>3</v>
      </c>
      <c r="D6968" t="s">
        <v>2385</v>
      </c>
      <c r="E6968" t="s">
        <v>10</v>
      </c>
      <c r="F6968" t="s">
        <v>11</v>
      </c>
      <c r="G6968" t="s">
        <v>18</v>
      </c>
      <c r="H6968" t="s">
        <v>349</v>
      </c>
      <c r="I6968">
        <v>8.7200000000000006</v>
      </c>
      <c r="J6968">
        <v>1</v>
      </c>
      <c r="K6968">
        <v>0.65</v>
      </c>
    </row>
    <row r="6969" spans="1:11" ht="16.5" x14ac:dyDescent="0.3">
      <c r="A6969" s="1">
        <v>42799</v>
      </c>
      <c r="B6969" s="5">
        <f>YEAR(Table1[[#This Row],[Order Date]])</f>
        <v>2017</v>
      </c>
      <c r="C6969" s="5">
        <f>MONTH(Table1[[#This Row],[Order Date]])</f>
        <v>3</v>
      </c>
      <c r="D6969" t="s">
        <v>1593</v>
      </c>
      <c r="E6969" t="s">
        <v>157</v>
      </c>
      <c r="F6969" t="s">
        <v>11</v>
      </c>
      <c r="G6969" t="s">
        <v>16</v>
      </c>
      <c r="H6969" t="s">
        <v>2586</v>
      </c>
      <c r="I6969">
        <v>25.06</v>
      </c>
      <c r="J6969">
        <v>2</v>
      </c>
      <c r="K6969">
        <v>11.78</v>
      </c>
    </row>
    <row r="6970" spans="1:11" ht="16.5" x14ac:dyDescent="0.3">
      <c r="A6970" s="1">
        <v>42799</v>
      </c>
      <c r="B6970" s="5">
        <f>YEAR(Table1[[#This Row],[Order Date]])</f>
        <v>2017</v>
      </c>
      <c r="C6970" s="5">
        <f>MONTH(Table1[[#This Row],[Order Date]])</f>
        <v>3</v>
      </c>
      <c r="D6970" t="s">
        <v>1373</v>
      </c>
      <c r="E6970" t="s">
        <v>315</v>
      </c>
      <c r="F6970" t="s">
        <v>11</v>
      </c>
      <c r="G6970" t="s">
        <v>43</v>
      </c>
      <c r="H6970" t="s">
        <v>1508</v>
      </c>
      <c r="I6970">
        <v>7.9</v>
      </c>
      <c r="J6970">
        <v>2</v>
      </c>
      <c r="K6970">
        <v>2.5299999999999998</v>
      </c>
    </row>
    <row r="6971" spans="1:11" ht="16.5" x14ac:dyDescent="0.3">
      <c r="A6971" s="1">
        <v>42799</v>
      </c>
      <c r="B6971" s="5">
        <f>YEAR(Table1[[#This Row],[Order Date]])</f>
        <v>2017</v>
      </c>
      <c r="C6971" s="5">
        <f>MONTH(Table1[[#This Row],[Order Date]])</f>
        <v>3</v>
      </c>
      <c r="D6971" t="s">
        <v>1373</v>
      </c>
      <c r="E6971" t="s">
        <v>315</v>
      </c>
      <c r="F6971" t="s">
        <v>11</v>
      </c>
      <c r="G6971" t="s">
        <v>18</v>
      </c>
      <c r="H6971" t="s">
        <v>580</v>
      </c>
      <c r="I6971">
        <v>221.16</v>
      </c>
      <c r="J6971">
        <v>4</v>
      </c>
      <c r="K6971">
        <v>57.5</v>
      </c>
    </row>
    <row r="6972" spans="1:11" ht="16.5" x14ac:dyDescent="0.3">
      <c r="A6972" s="1">
        <v>42799</v>
      </c>
      <c r="B6972" s="5">
        <f>YEAR(Table1[[#This Row],[Order Date]])</f>
        <v>2017</v>
      </c>
      <c r="C6972" s="5">
        <f>MONTH(Table1[[#This Row],[Order Date]])</f>
        <v>3</v>
      </c>
      <c r="D6972" t="s">
        <v>1373</v>
      </c>
      <c r="E6972" t="s">
        <v>315</v>
      </c>
      <c r="F6972" t="s">
        <v>11</v>
      </c>
      <c r="G6972" t="s">
        <v>20</v>
      </c>
      <c r="H6972" t="s">
        <v>697</v>
      </c>
      <c r="I6972">
        <v>127.96</v>
      </c>
      <c r="J6972">
        <v>2</v>
      </c>
      <c r="K6972">
        <v>62.7</v>
      </c>
    </row>
    <row r="6973" spans="1:11" ht="16.5" x14ac:dyDescent="0.3">
      <c r="A6973" s="1">
        <v>42799</v>
      </c>
      <c r="B6973" s="5">
        <f>YEAR(Table1[[#This Row],[Order Date]])</f>
        <v>2017</v>
      </c>
      <c r="C6973" s="5">
        <f>MONTH(Table1[[#This Row],[Order Date]])</f>
        <v>3</v>
      </c>
      <c r="D6973" t="s">
        <v>1373</v>
      </c>
      <c r="E6973" t="s">
        <v>315</v>
      </c>
      <c r="F6973" t="s">
        <v>11</v>
      </c>
      <c r="G6973" t="s">
        <v>20</v>
      </c>
      <c r="H6973" t="s">
        <v>428</v>
      </c>
      <c r="I6973">
        <v>18.690000000000001</v>
      </c>
      <c r="J6973">
        <v>3</v>
      </c>
      <c r="K6973">
        <v>9.16</v>
      </c>
    </row>
    <row r="6974" spans="1:11" ht="16.5" x14ac:dyDescent="0.3">
      <c r="A6974" s="1">
        <v>42799</v>
      </c>
      <c r="B6974" s="5">
        <f>YEAR(Table1[[#This Row],[Order Date]])</f>
        <v>2017</v>
      </c>
      <c r="C6974" s="5">
        <f>MONTH(Table1[[#This Row],[Order Date]])</f>
        <v>3</v>
      </c>
      <c r="D6974" t="s">
        <v>1883</v>
      </c>
      <c r="E6974" t="s">
        <v>329</v>
      </c>
      <c r="F6974" t="s">
        <v>11</v>
      </c>
      <c r="G6974" t="s">
        <v>63</v>
      </c>
      <c r="H6974" t="s">
        <v>1721</v>
      </c>
      <c r="I6974">
        <v>42.68</v>
      </c>
      <c r="J6974">
        <v>4</v>
      </c>
      <c r="K6974">
        <v>19.63</v>
      </c>
    </row>
    <row r="6975" spans="1:11" ht="16.5" x14ac:dyDescent="0.3">
      <c r="A6975" s="1">
        <v>42799</v>
      </c>
      <c r="B6975" s="5">
        <f>YEAR(Table1[[#This Row],[Order Date]])</f>
        <v>2017</v>
      </c>
      <c r="C6975" s="5">
        <f>MONTH(Table1[[#This Row],[Order Date]])</f>
        <v>3</v>
      </c>
      <c r="D6975" t="s">
        <v>1883</v>
      </c>
      <c r="E6975" t="s">
        <v>329</v>
      </c>
      <c r="F6975" t="s">
        <v>39</v>
      </c>
      <c r="G6975" t="s">
        <v>52</v>
      </c>
      <c r="H6975" t="s">
        <v>1078</v>
      </c>
      <c r="I6975">
        <v>299.97000000000003</v>
      </c>
      <c r="J6975">
        <v>3</v>
      </c>
      <c r="K6975">
        <v>125.99</v>
      </c>
    </row>
    <row r="6976" spans="1:11" ht="16.5" x14ac:dyDescent="0.3">
      <c r="A6976" s="1">
        <v>42799</v>
      </c>
      <c r="B6976" s="5">
        <f>YEAR(Table1[[#This Row],[Order Date]])</f>
        <v>2017</v>
      </c>
      <c r="C6976" s="5">
        <f>MONTH(Table1[[#This Row],[Order Date]])</f>
        <v>3</v>
      </c>
      <c r="D6976" t="s">
        <v>1883</v>
      </c>
      <c r="E6976" t="s">
        <v>329</v>
      </c>
      <c r="F6976" t="s">
        <v>11</v>
      </c>
      <c r="G6976" t="s">
        <v>92</v>
      </c>
      <c r="H6976" t="s">
        <v>1296</v>
      </c>
      <c r="I6976">
        <v>262.24</v>
      </c>
      <c r="J6976">
        <v>2</v>
      </c>
      <c r="K6976">
        <v>78.67</v>
      </c>
    </row>
    <row r="6977" spans="1:11" ht="16.5" x14ac:dyDescent="0.3">
      <c r="A6977" s="1">
        <v>42799</v>
      </c>
      <c r="B6977" s="5">
        <f>YEAR(Table1[[#This Row],[Order Date]])</f>
        <v>2017</v>
      </c>
      <c r="C6977" s="5">
        <f>MONTH(Table1[[#This Row],[Order Date]])</f>
        <v>3</v>
      </c>
      <c r="D6977" t="s">
        <v>1883</v>
      </c>
      <c r="E6977" t="s">
        <v>329</v>
      </c>
      <c r="F6977" t="s">
        <v>11</v>
      </c>
      <c r="G6977" t="s">
        <v>20</v>
      </c>
      <c r="H6977" t="s">
        <v>2061</v>
      </c>
      <c r="I6977">
        <v>234.36</v>
      </c>
      <c r="J6977">
        <v>6</v>
      </c>
      <c r="K6977">
        <v>112.49</v>
      </c>
    </row>
    <row r="6978" spans="1:11" ht="16.5" x14ac:dyDescent="0.3">
      <c r="A6978" s="1">
        <v>42800</v>
      </c>
      <c r="B6978" s="5">
        <f>YEAR(Table1[[#This Row],[Order Date]])</f>
        <v>2017</v>
      </c>
      <c r="C6978" s="5">
        <f>MONTH(Table1[[#This Row],[Order Date]])</f>
        <v>3</v>
      </c>
      <c r="D6978" t="s">
        <v>2657</v>
      </c>
      <c r="E6978" t="s">
        <v>149</v>
      </c>
      <c r="F6978" t="s">
        <v>11</v>
      </c>
      <c r="G6978" t="s">
        <v>12</v>
      </c>
      <c r="H6978" t="s">
        <v>1967</v>
      </c>
      <c r="I6978">
        <v>26.38</v>
      </c>
      <c r="J6978">
        <v>1</v>
      </c>
      <c r="K6978">
        <v>12.13</v>
      </c>
    </row>
    <row r="6979" spans="1:11" ht="16.5" x14ac:dyDescent="0.3">
      <c r="A6979" s="1">
        <v>42800</v>
      </c>
      <c r="B6979" s="5">
        <f>YEAR(Table1[[#This Row],[Order Date]])</f>
        <v>2017</v>
      </c>
      <c r="C6979" s="5">
        <f>MONTH(Table1[[#This Row],[Order Date]])</f>
        <v>3</v>
      </c>
      <c r="D6979" t="s">
        <v>2657</v>
      </c>
      <c r="E6979" t="s">
        <v>149</v>
      </c>
      <c r="F6979" t="s">
        <v>34</v>
      </c>
      <c r="G6979" t="s">
        <v>47</v>
      </c>
      <c r="H6979" t="s">
        <v>1837</v>
      </c>
      <c r="I6979">
        <v>71.97</v>
      </c>
      <c r="J6979">
        <v>3</v>
      </c>
      <c r="K6979">
        <v>16.55</v>
      </c>
    </row>
    <row r="6980" spans="1:11" ht="16.5" x14ac:dyDescent="0.3">
      <c r="A6980" s="1">
        <v>42800</v>
      </c>
      <c r="B6980" s="5">
        <f>YEAR(Table1[[#This Row],[Order Date]])</f>
        <v>2017</v>
      </c>
      <c r="C6980" s="5">
        <f>MONTH(Table1[[#This Row],[Order Date]])</f>
        <v>3</v>
      </c>
      <c r="D6980" t="s">
        <v>530</v>
      </c>
      <c r="E6980" t="s">
        <v>27</v>
      </c>
      <c r="F6980" t="s">
        <v>11</v>
      </c>
      <c r="G6980" t="s">
        <v>20</v>
      </c>
      <c r="H6980" t="s">
        <v>2163</v>
      </c>
      <c r="I6980">
        <v>14.98</v>
      </c>
      <c r="J6980">
        <v>9</v>
      </c>
      <c r="K6980">
        <v>5.43</v>
      </c>
    </row>
    <row r="6981" spans="1:11" ht="16.5" x14ac:dyDescent="0.3">
      <c r="A6981" s="1">
        <v>42800</v>
      </c>
      <c r="B6981" s="5">
        <f>YEAR(Table1[[#This Row],[Order Date]])</f>
        <v>2017</v>
      </c>
      <c r="C6981" s="5">
        <f>MONTH(Table1[[#This Row],[Order Date]])</f>
        <v>3</v>
      </c>
      <c r="D6981" t="s">
        <v>1771</v>
      </c>
      <c r="E6981" t="s">
        <v>27</v>
      </c>
      <c r="F6981" t="s">
        <v>11</v>
      </c>
      <c r="G6981" t="s">
        <v>18</v>
      </c>
      <c r="H6981" t="s">
        <v>1360</v>
      </c>
      <c r="I6981">
        <v>67.78</v>
      </c>
      <c r="J6981">
        <v>2</v>
      </c>
      <c r="K6981">
        <v>16.95</v>
      </c>
    </row>
    <row r="6982" spans="1:11" ht="16.5" x14ac:dyDescent="0.3">
      <c r="A6982" s="1">
        <v>42800</v>
      </c>
      <c r="B6982" s="5">
        <f>YEAR(Table1[[#This Row],[Order Date]])</f>
        <v>2017</v>
      </c>
      <c r="C6982" s="5">
        <f>MONTH(Table1[[#This Row],[Order Date]])</f>
        <v>3</v>
      </c>
      <c r="D6982" t="s">
        <v>2115</v>
      </c>
      <c r="E6982" t="s">
        <v>27</v>
      </c>
      <c r="F6982" t="s">
        <v>11</v>
      </c>
      <c r="G6982" t="s">
        <v>24</v>
      </c>
      <c r="H6982" t="s">
        <v>949</v>
      </c>
      <c r="I6982">
        <v>23.88</v>
      </c>
      <c r="J6982">
        <v>6</v>
      </c>
      <c r="K6982">
        <v>8.1199999999999992</v>
      </c>
    </row>
    <row r="6983" spans="1:11" ht="16.5" x14ac:dyDescent="0.3">
      <c r="A6983" s="1">
        <v>42800</v>
      </c>
      <c r="B6983" s="5">
        <f>YEAR(Table1[[#This Row],[Order Date]])</f>
        <v>2017</v>
      </c>
      <c r="C6983" s="5">
        <f>MONTH(Table1[[#This Row],[Order Date]])</f>
        <v>3</v>
      </c>
      <c r="D6983" t="s">
        <v>2115</v>
      </c>
      <c r="E6983" t="s">
        <v>27</v>
      </c>
      <c r="F6983" t="s">
        <v>11</v>
      </c>
      <c r="G6983" t="s">
        <v>16</v>
      </c>
      <c r="H6983" t="s">
        <v>926</v>
      </c>
      <c r="I6983">
        <v>11.52</v>
      </c>
      <c r="J6983">
        <v>4</v>
      </c>
      <c r="K6983">
        <v>5.64</v>
      </c>
    </row>
    <row r="6984" spans="1:11" ht="16.5" x14ac:dyDescent="0.3">
      <c r="A6984" s="1">
        <v>42800</v>
      </c>
      <c r="B6984" s="5">
        <f>YEAR(Table1[[#This Row],[Order Date]])</f>
        <v>2017</v>
      </c>
      <c r="C6984" s="5">
        <f>MONTH(Table1[[#This Row],[Order Date]])</f>
        <v>3</v>
      </c>
      <c r="D6984" t="s">
        <v>2115</v>
      </c>
      <c r="E6984" t="s">
        <v>27</v>
      </c>
      <c r="F6984" t="s">
        <v>11</v>
      </c>
      <c r="G6984" t="s">
        <v>12</v>
      </c>
      <c r="H6984" t="s">
        <v>1601</v>
      </c>
      <c r="I6984">
        <v>286.93</v>
      </c>
      <c r="J6984">
        <v>7</v>
      </c>
      <c r="K6984">
        <v>140.6</v>
      </c>
    </row>
    <row r="6985" spans="1:11" ht="16.5" x14ac:dyDescent="0.3">
      <c r="A6985" s="1">
        <v>42800</v>
      </c>
      <c r="B6985" s="5">
        <f>YEAR(Table1[[#This Row],[Order Date]])</f>
        <v>2017</v>
      </c>
      <c r="C6985" s="5">
        <f>MONTH(Table1[[#This Row],[Order Date]])</f>
        <v>3</v>
      </c>
      <c r="D6985" t="s">
        <v>2115</v>
      </c>
      <c r="E6985" t="s">
        <v>27</v>
      </c>
      <c r="F6985" t="s">
        <v>39</v>
      </c>
      <c r="G6985" t="s">
        <v>40</v>
      </c>
      <c r="H6985" t="s">
        <v>1518</v>
      </c>
      <c r="I6985">
        <v>206.38</v>
      </c>
      <c r="J6985">
        <v>2</v>
      </c>
      <c r="K6985">
        <v>23.22</v>
      </c>
    </row>
    <row r="6986" spans="1:11" ht="16.5" x14ac:dyDescent="0.3">
      <c r="A6986" s="1">
        <v>42800</v>
      </c>
      <c r="B6986" s="5">
        <f>YEAR(Table1[[#This Row],[Order Date]])</f>
        <v>2017</v>
      </c>
      <c r="C6986" s="5">
        <f>MONTH(Table1[[#This Row],[Order Date]])</f>
        <v>3</v>
      </c>
      <c r="D6986" t="s">
        <v>2447</v>
      </c>
      <c r="E6986" t="s">
        <v>10</v>
      </c>
      <c r="F6986" t="s">
        <v>11</v>
      </c>
      <c r="G6986" t="s">
        <v>16</v>
      </c>
      <c r="H6986" t="s">
        <v>2216</v>
      </c>
      <c r="I6986">
        <v>4.93</v>
      </c>
      <c r="J6986">
        <v>2</v>
      </c>
      <c r="K6986">
        <v>1.72</v>
      </c>
    </row>
    <row r="6987" spans="1:11" ht="16.5" x14ac:dyDescent="0.3">
      <c r="A6987" s="1">
        <v>42800</v>
      </c>
      <c r="B6987" s="5">
        <f>YEAR(Table1[[#This Row],[Order Date]])</f>
        <v>2017</v>
      </c>
      <c r="C6987" s="5">
        <f>MONTH(Table1[[#This Row],[Order Date]])</f>
        <v>3</v>
      </c>
      <c r="D6987" t="s">
        <v>2447</v>
      </c>
      <c r="E6987" t="s">
        <v>10</v>
      </c>
      <c r="F6987" t="s">
        <v>11</v>
      </c>
      <c r="G6987" t="s">
        <v>24</v>
      </c>
      <c r="H6987" t="s">
        <v>260</v>
      </c>
      <c r="I6987">
        <v>63.49</v>
      </c>
      <c r="J6987">
        <v>4</v>
      </c>
      <c r="K6987">
        <v>4.76</v>
      </c>
    </row>
    <row r="6988" spans="1:11" ht="16.5" x14ac:dyDescent="0.3">
      <c r="A6988" s="1">
        <v>42801</v>
      </c>
      <c r="B6988" s="5">
        <f>YEAR(Table1[[#This Row],[Order Date]])</f>
        <v>2017</v>
      </c>
      <c r="C6988" s="5">
        <f>MONTH(Table1[[#This Row],[Order Date]])</f>
        <v>3</v>
      </c>
      <c r="D6988" t="s">
        <v>1863</v>
      </c>
      <c r="E6988" t="s">
        <v>531</v>
      </c>
      <c r="F6988" t="s">
        <v>39</v>
      </c>
      <c r="G6988" t="s">
        <v>52</v>
      </c>
      <c r="H6988" t="s">
        <v>1068</v>
      </c>
      <c r="I6988">
        <v>49.08</v>
      </c>
      <c r="J6988">
        <v>3</v>
      </c>
      <c r="K6988">
        <v>4.91</v>
      </c>
    </row>
    <row r="6989" spans="1:11" ht="16.5" x14ac:dyDescent="0.3">
      <c r="A6989" s="1">
        <v>42801</v>
      </c>
      <c r="B6989" s="5">
        <f>YEAR(Table1[[#This Row],[Order Date]])</f>
        <v>2017</v>
      </c>
      <c r="C6989" s="5">
        <f>MONTH(Table1[[#This Row],[Order Date]])</f>
        <v>3</v>
      </c>
      <c r="D6989" t="s">
        <v>1548</v>
      </c>
      <c r="E6989" t="s">
        <v>149</v>
      </c>
      <c r="F6989" t="s">
        <v>11</v>
      </c>
      <c r="G6989" t="s">
        <v>20</v>
      </c>
      <c r="H6989" t="s">
        <v>1668</v>
      </c>
      <c r="I6989">
        <v>25.92</v>
      </c>
      <c r="J6989">
        <v>6</v>
      </c>
      <c r="K6989">
        <v>9.07</v>
      </c>
    </row>
    <row r="6990" spans="1:11" ht="16.5" x14ac:dyDescent="0.3">
      <c r="A6990" s="1">
        <v>42801</v>
      </c>
      <c r="B6990" s="5">
        <f>YEAR(Table1[[#This Row],[Order Date]])</f>
        <v>2017</v>
      </c>
      <c r="C6990" s="5">
        <f>MONTH(Table1[[#This Row],[Order Date]])</f>
        <v>3</v>
      </c>
      <c r="D6990" t="s">
        <v>1548</v>
      </c>
      <c r="E6990" t="s">
        <v>149</v>
      </c>
      <c r="F6990" t="s">
        <v>11</v>
      </c>
      <c r="G6990" t="s">
        <v>16</v>
      </c>
      <c r="H6990" t="s">
        <v>1500</v>
      </c>
      <c r="I6990">
        <v>91.59</v>
      </c>
      <c r="J6990">
        <v>3</v>
      </c>
      <c r="K6990">
        <v>42.13</v>
      </c>
    </row>
    <row r="6991" spans="1:11" ht="16.5" x14ac:dyDescent="0.3">
      <c r="A6991" s="1">
        <v>42802</v>
      </c>
      <c r="B6991" s="5">
        <f>YEAR(Table1[[#This Row],[Order Date]])</f>
        <v>2017</v>
      </c>
      <c r="C6991" s="5">
        <f>MONTH(Table1[[#This Row],[Order Date]])</f>
        <v>3</v>
      </c>
      <c r="D6991" t="s">
        <v>2162</v>
      </c>
      <c r="E6991" t="s">
        <v>30</v>
      </c>
      <c r="F6991" t="s">
        <v>11</v>
      </c>
      <c r="G6991" t="s">
        <v>92</v>
      </c>
      <c r="H6991" t="s">
        <v>2658</v>
      </c>
      <c r="I6991">
        <v>647.84</v>
      </c>
      <c r="J6991">
        <v>8</v>
      </c>
      <c r="K6991">
        <v>168.44</v>
      </c>
    </row>
    <row r="6992" spans="1:11" ht="16.5" x14ac:dyDescent="0.3">
      <c r="A6992" s="1">
        <v>42802</v>
      </c>
      <c r="B6992" s="5">
        <f>YEAR(Table1[[#This Row],[Order Date]])</f>
        <v>2017</v>
      </c>
      <c r="C6992" s="5">
        <f>MONTH(Table1[[#This Row],[Order Date]])</f>
        <v>3</v>
      </c>
      <c r="D6992" t="s">
        <v>2162</v>
      </c>
      <c r="E6992" t="s">
        <v>30</v>
      </c>
      <c r="F6992" t="s">
        <v>11</v>
      </c>
      <c r="G6992" t="s">
        <v>16</v>
      </c>
      <c r="H6992" t="s">
        <v>1709</v>
      </c>
      <c r="I6992">
        <v>20.7</v>
      </c>
      <c r="J6992">
        <v>2</v>
      </c>
      <c r="K6992">
        <v>9.94</v>
      </c>
    </row>
    <row r="6993" spans="1:11" ht="16.5" x14ac:dyDescent="0.3">
      <c r="A6993" s="1">
        <v>42802</v>
      </c>
      <c r="B6993" s="5">
        <f>YEAR(Table1[[#This Row],[Order Date]])</f>
        <v>2017</v>
      </c>
      <c r="C6993" s="5">
        <f>MONTH(Table1[[#This Row],[Order Date]])</f>
        <v>3</v>
      </c>
      <c r="D6993" t="s">
        <v>1723</v>
      </c>
      <c r="E6993" t="s">
        <v>27</v>
      </c>
      <c r="F6993" t="s">
        <v>11</v>
      </c>
      <c r="G6993" t="s">
        <v>20</v>
      </c>
      <c r="H6993" t="s">
        <v>737</v>
      </c>
      <c r="I6993">
        <v>171.2</v>
      </c>
      <c r="J6993">
        <v>5</v>
      </c>
      <c r="K6993">
        <v>64.2</v>
      </c>
    </row>
    <row r="6994" spans="1:11" ht="16.5" x14ac:dyDescent="0.3">
      <c r="A6994" s="1">
        <v>42802</v>
      </c>
      <c r="B6994" s="5">
        <f>YEAR(Table1[[#This Row],[Order Date]])</f>
        <v>2017</v>
      </c>
      <c r="C6994" s="5">
        <f>MONTH(Table1[[#This Row],[Order Date]])</f>
        <v>3</v>
      </c>
      <c r="D6994" t="s">
        <v>1723</v>
      </c>
      <c r="E6994" t="s">
        <v>27</v>
      </c>
      <c r="F6994" t="s">
        <v>11</v>
      </c>
      <c r="G6994" t="s">
        <v>24</v>
      </c>
      <c r="H6994" t="s">
        <v>2256</v>
      </c>
      <c r="I6994">
        <v>3.36</v>
      </c>
      <c r="J6994">
        <v>2</v>
      </c>
      <c r="K6994">
        <v>0.87</v>
      </c>
    </row>
    <row r="6995" spans="1:11" ht="16.5" x14ac:dyDescent="0.3">
      <c r="A6995" s="1">
        <v>42803</v>
      </c>
      <c r="B6995" s="5">
        <f>YEAR(Table1[[#This Row],[Order Date]])</f>
        <v>2017</v>
      </c>
      <c r="C6995" s="5">
        <f>MONTH(Table1[[#This Row],[Order Date]])</f>
        <v>3</v>
      </c>
      <c r="D6995" t="s">
        <v>2510</v>
      </c>
      <c r="E6995" t="s">
        <v>27</v>
      </c>
      <c r="F6995" t="s">
        <v>39</v>
      </c>
      <c r="G6995" t="s">
        <v>52</v>
      </c>
      <c r="H6995" t="s">
        <v>502</v>
      </c>
      <c r="I6995">
        <v>199.98</v>
      </c>
      <c r="J6995">
        <v>2</v>
      </c>
      <c r="K6995">
        <v>69.989999999999995</v>
      </c>
    </row>
    <row r="6996" spans="1:11" ht="16.5" x14ac:dyDescent="0.3">
      <c r="A6996" s="1">
        <v>42803</v>
      </c>
      <c r="B6996" s="5">
        <f>YEAR(Table1[[#This Row],[Order Date]])</f>
        <v>2017</v>
      </c>
      <c r="C6996" s="5">
        <f>MONTH(Table1[[#This Row],[Order Date]])</f>
        <v>3</v>
      </c>
      <c r="D6996" t="s">
        <v>1178</v>
      </c>
      <c r="E6996" t="s">
        <v>27</v>
      </c>
      <c r="F6996" t="s">
        <v>39</v>
      </c>
      <c r="G6996" t="s">
        <v>603</v>
      </c>
      <c r="H6996" t="s">
        <v>2239</v>
      </c>
      <c r="I6996">
        <v>479.98</v>
      </c>
      <c r="J6996">
        <v>2</v>
      </c>
      <c r="K6996">
        <v>60</v>
      </c>
    </row>
    <row r="6997" spans="1:11" ht="16.5" x14ac:dyDescent="0.3">
      <c r="A6997" s="1">
        <v>42803</v>
      </c>
      <c r="B6997" s="5">
        <f>YEAR(Table1[[#This Row],[Order Date]])</f>
        <v>2017</v>
      </c>
      <c r="C6997" s="5">
        <f>MONTH(Table1[[#This Row],[Order Date]])</f>
        <v>3</v>
      </c>
      <c r="D6997" t="s">
        <v>1178</v>
      </c>
      <c r="E6997" t="s">
        <v>27</v>
      </c>
      <c r="F6997" t="s">
        <v>11</v>
      </c>
      <c r="G6997" t="s">
        <v>20</v>
      </c>
      <c r="H6997" t="s">
        <v>800</v>
      </c>
      <c r="I6997">
        <v>30.84</v>
      </c>
      <c r="J6997">
        <v>5</v>
      </c>
      <c r="K6997">
        <v>9.64</v>
      </c>
    </row>
    <row r="6998" spans="1:11" ht="16.5" x14ac:dyDescent="0.3">
      <c r="A6998" s="1">
        <v>42804</v>
      </c>
      <c r="B6998" s="5">
        <f>YEAR(Table1[[#This Row],[Order Date]])</f>
        <v>2017</v>
      </c>
      <c r="C6998" s="5">
        <f>MONTH(Table1[[#This Row],[Order Date]])</f>
        <v>3</v>
      </c>
      <c r="D6998" t="s">
        <v>2585</v>
      </c>
      <c r="E6998" t="s">
        <v>23</v>
      </c>
      <c r="F6998" t="s">
        <v>11</v>
      </c>
      <c r="G6998" t="s">
        <v>24</v>
      </c>
      <c r="H6998" t="s">
        <v>2426</v>
      </c>
      <c r="I6998">
        <v>5.25</v>
      </c>
      <c r="J6998">
        <v>2</v>
      </c>
      <c r="K6998">
        <v>0.59</v>
      </c>
    </row>
    <row r="6999" spans="1:11" ht="16.5" x14ac:dyDescent="0.3">
      <c r="A6999" s="1">
        <v>42804</v>
      </c>
      <c r="B6999" s="5">
        <f>YEAR(Table1[[#This Row],[Order Date]])</f>
        <v>2017</v>
      </c>
      <c r="C6999" s="5">
        <f>MONTH(Table1[[#This Row],[Order Date]])</f>
        <v>3</v>
      </c>
      <c r="D6999" t="s">
        <v>2585</v>
      </c>
      <c r="E6999" t="s">
        <v>23</v>
      </c>
      <c r="F6999" t="s">
        <v>39</v>
      </c>
      <c r="G6999" t="s">
        <v>40</v>
      </c>
      <c r="H6999" t="s">
        <v>1156</v>
      </c>
      <c r="I6999">
        <v>35.909999999999997</v>
      </c>
      <c r="J6999">
        <v>3</v>
      </c>
      <c r="K6999">
        <v>-8.3800000000000008</v>
      </c>
    </row>
    <row r="7000" spans="1:11" ht="16.5" x14ac:dyDescent="0.3">
      <c r="A7000" s="1">
        <v>42804</v>
      </c>
      <c r="B7000" s="5">
        <f>YEAR(Table1[[#This Row],[Order Date]])</f>
        <v>2017</v>
      </c>
      <c r="C7000" s="5">
        <f>MONTH(Table1[[#This Row],[Order Date]])</f>
        <v>3</v>
      </c>
      <c r="D7000" t="s">
        <v>2585</v>
      </c>
      <c r="E7000" t="s">
        <v>23</v>
      </c>
      <c r="F7000" t="s">
        <v>34</v>
      </c>
      <c r="G7000" t="s">
        <v>47</v>
      </c>
      <c r="H7000" t="s">
        <v>975</v>
      </c>
      <c r="I7000">
        <v>6.7</v>
      </c>
      <c r="J7000">
        <v>1</v>
      </c>
      <c r="K7000">
        <v>0.5</v>
      </c>
    </row>
    <row r="7001" spans="1:11" ht="16.5" x14ac:dyDescent="0.3">
      <c r="A7001" s="1">
        <v>42804</v>
      </c>
      <c r="B7001" s="5">
        <f>YEAR(Table1[[#This Row],[Order Date]])</f>
        <v>2017</v>
      </c>
      <c r="C7001" s="5">
        <f>MONTH(Table1[[#This Row],[Order Date]])</f>
        <v>3</v>
      </c>
      <c r="D7001" t="s">
        <v>2585</v>
      </c>
      <c r="E7001" t="s">
        <v>23</v>
      </c>
      <c r="F7001" t="s">
        <v>34</v>
      </c>
      <c r="G7001" t="s">
        <v>47</v>
      </c>
      <c r="H7001" t="s">
        <v>2249</v>
      </c>
      <c r="I7001">
        <v>43.87</v>
      </c>
      <c r="J7001">
        <v>2</v>
      </c>
      <c r="K7001">
        <v>11.52</v>
      </c>
    </row>
    <row r="7002" spans="1:11" ht="16.5" x14ac:dyDescent="0.3">
      <c r="A7002" s="1">
        <v>42804</v>
      </c>
      <c r="B7002" s="5">
        <f>YEAR(Table1[[#This Row],[Order Date]])</f>
        <v>2017</v>
      </c>
      <c r="C7002" s="5">
        <f>MONTH(Table1[[#This Row],[Order Date]])</f>
        <v>3</v>
      </c>
      <c r="D7002" t="s">
        <v>622</v>
      </c>
      <c r="E7002" t="s">
        <v>23</v>
      </c>
      <c r="F7002" t="s">
        <v>39</v>
      </c>
      <c r="G7002" t="s">
        <v>40</v>
      </c>
      <c r="H7002" t="s">
        <v>1659</v>
      </c>
      <c r="I7002">
        <v>53.98</v>
      </c>
      <c r="J7002">
        <v>3</v>
      </c>
      <c r="K7002">
        <v>-10.8</v>
      </c>
    </row>
    <row r="7003" spans="1:11" ht="16.5" x14ac:dyDescent="0.3">
      <c r="A7003" s="1">
        <v>42804</v>
      </c>
      <c r="B7003" s="5">
        <f>YEAR(Table1[[#This Row],[Order Date]])</f>
        <v>2017</v>
      </c>
      <c r="C7003" s="5">
        <f>MONTH(Table1[[#This Row],[Order Date]])</f>
        <v>3</v>
      </c>
      <c r="D7003" t="s">
        <v>1898</v>
      </c>
      <c r="E7003" t="s">
        <v>245</v>
      </c>
      <c r="F7003" t="s">
        <v>11</v>
      </c>
      <c r="G7003" t="s">
        <v>92</v>
      </c>
      <c r="H7003" t="s">
        <v>2519</v>
      </c>
      <c r="I7003">
        <v>48.78</v>
      </c>
      <c r="J7003">
        <v>1</v>
      </c>
      <c r="K7003">
        <v>3.66</v>
      </c>
    </row>
    <row r="7004" spans="1:11" ht="16.5" x14ac:dyDescent="0.3">
      <c r="A7004" s="1">
        <v>42804</v>
      </c>
      <c r="B7004" s="5">
        <f>YEAR(Table1[[#This Row],[Order Date]])</f>
        <v>2017</v>
      </c>
      <c r="C7004" s="5">
        <f>MONTH(Table1[[#This Row],[Order Date]])</f>
        <v>3</v>
      </c>
      <c r="D7004" t="s">
        <v>1898</v>
      </c>
      <c r="E7004" t="s">
        <v>245</v>
      </c>
      <c r="F7004" t="s">
        <v>11</v>
      </c>
      <c r="G7004" t="s">
        <v>20</v>
      </c>
      <c r="H7004" t="s">
        <v>2241</v>
      </c>
      <c r="I7004">
        <v>13.09</v>
      </c>
      <c r="J7004">
        <v>4</v>
      </c>
      <c r="K7004">
        <v>-10.039999999999999</v>
      </c>
    </row>
    <row r="7005" spans="1:11" ht="16.5" x14ac:dyDescent="0.3">
      <c r="A7005" s="1">
        <v>42804</v>
      </c>
      <c r="B7005" s="5">
        <f>YEAR(Table1[[#This Row],[Order Date]])</f>
        <v>2017</v>
      </c>
      <c r="C7005" s="5">
        <f>MONTH(Table1[[#This Row],[Order Date]])</f>
        <v>3</v>
      </c>
      <c r="D7005" t="s">
        <v>1618</v>
      </c>
      <c r="E7005" t="s">
        <v>27</v>
      </c>
      <c r="F7005" t="s">
        <v>39</v>
      </c>
      <c r="G7005" t="s">
        <v>52</v>
      </c>
      <c r="H7005" t="s">
        <v>1526</v>
      </c>
      <c r="I7005">
        <v>111.96</v>
      </c>
      <c r="J7005">
        <v>4</v>
      </c>
      <c r="K7005">
        <v>21.27</v>
      </c>
    </row>
    <row r="7006" spans="1:11" ht="16.5" x14ac:dyDescent="0.3">
      <c r="A7006" s="1">
        <v>42804</v>
      </c>
      <c r="B7006" s="5">
        <f>YEAR(Table1[[#This Row],[Order Date]])</f>
        <v>2017</v>
      </c>
      <c r="C7006" s="5">
        <f>MONTH(Table1[[#This Row],[Order Date]])</f>
        <v>3</v>
      </c>
      <c r="D7006" t="s">
        <v>1571</v>
      </c>
      <c r="E7006" t="s">
        <v>10</v>
      </c>
      <c r="F7006" t="s">
        <v>34</v>
      </c>
      <c r="G7006" t="s">
        <v>145</v>
      </c>
      <c r="H7006" t="s">
        <v>663</v>
      </c>
      <c r="I7006">
        <v>933.41</v>
      </c>
      <c r="J7006">
        <v>4</v>
      </c>
      <c r="K7006">
        <v>-173.35</v>
      </c>
    </row>
    <row r="7007" spans="1:11" ht="16.5" x14ac:dyDescent="0.3">
      <c r="A7007" s="1">
        <v>42805</v>
      </c>
      <c r="B7007" s="5">
        <f>YEAR(Table1[[#This Row],[Order Date]])</f>
        <v>2017</v>
      </c>
      <c r="C7007" s="5">
        <f>MONTH(Table1[[#This Row],[Order Date]])</f>
        <v>3</v>
      </c>
      <c r="D7007" t="s">
        <v>2107</v>
      </c>
      <c r="E7007" t="s">
        <v>110</v>
      </c>
      <c r="F7007" t="s">
        <v>11</v>
      </c>
      <c r="G7007" t="s">
        <v>20</v>
      </c>
      <c r="H7007" t="s">
        <v>121</v>
      </c>
      <c r="I7007">
        <v>895.92</v>
      </c>
      <c r="J7007">
        <v>4</v>
      </c>
      <c r="K7007">
        <v>421.08</v>
      </c>
    </row>
    <row r="7008" spans="1:11" ht="16.5" x14ac:dyDescent="0.3">
      <c r="A7008" s="1">
        <v>42805</v>
      </c>
      <c r="B7008" s="5">
        <f>YEAR(Table1[[#This Row],[Order Date]])</f>
        <v>2017</v>
      </c>
      <c r="C7008" s="5">
        <f>MONTH(Table1[[#This Row],[Order Date]])</f>
        <v>3</v>
      </c>
      <c r="D7008" t="s">
        <v>576</v>
      </c>
      <c r="E7008" t="s">
        <v>23</v>
      </c>
      <c r="F7008" t="s">
        <v>39</v>
      </c>
      <c r="G7008" t="s">
        <v>40</v>
      </c>
      <c r="H7008" t="s">
        <v>1902</v>
      </c>
      <c r="I7008">
        <v>776.85</v>
      </c>
      <c r="J7008">
        <v>5</v>
      </c>
      <c r="K7008">
        <v>-181.27</v>
      </c>
    </row>
    <row r="7009" spans="1:11" ht="16.5" x14ac:dyDescent="0.3">
      <c r="A7009" s="1">
        <v>42805</v>
      </c>
      <c r="B7009" s="5">
        <f>YEAR(Table1[[#This Row],[Order Date]])</f>
        <v>2017</v>
      </c>
      <c r="C7009" s="5">
        <f>MONTH(Table1[[#This Row],[Order Date]])</f>
        <v>3</v>
      </c>
      <c r="D7009" t="s">
        <v>576</v>
      </c>
      <c r="E7009" t="s">
        <v>23</v>
      </c>
      <c r="F7009" t="s">
        <v>11</v>
      </c>
      <c r="G7009" t="s">
        <v>20</v>
      </c>
      <c r="H7009" t="s">
        <v>485</v>
      </c>
      <c r="I7009">
        <v>12.29</v>
      </c>
      <c r="J7009">
        <v>1</v>
      </c>
      <c r="K7009">
        <v>-8.61</v>
      </c>
    </row>
    <row r="7010" spans="1:11" ht="16.5" x14ac:dyDescent="0.3">
      <c r="A7010" s="1">
        <v>42805</v>
      </c>
      <c r="B7010" s="5">
        <f>YEAR(Table1[[#This Row],[Order Date]])</f>
        <v>2017</v>
      </c>
      <c r="C7010" s="5">
        <f>MONTH(Table1[[#This Row],[Order Date]])</f>
        <v>3</v>
      </c>
      <c r="D7010" t="s">
        <v>576</v>
      </c>
      <c r="E7010" t="s">
        <v>23</v>
      </c>
      <c r="F7010" t="s">
        <v>34</v>
      </c>
      <c r="G7010" t="s">
        <v>145</v>
      </c>
      <c r="H7010" t="s">
        <v>473</v>
      </c>
      <c r="I7010">
        <v>154.76</v>
      </c>
      <c r="J7010">
        <v>3</v>
      </c>
      <c r="K7010">
        <v>-46.43</v>
      </c>
    </row>
    <row r="7011" spans="1:11" ht="16.5" x14ac:dyDescent="0.3">
      <c r="A7011" s="1">
        <v>42805</v>
      </c>
      <c r="B7011" s="5">
        <f>YEAR(Table1[[#This Row],[Order Date]])</f>
        <v>2017</v>
      </c>
      <c r="C7011" s="5">
        <f>MONTH(Table1[[#This Row],[Order Date]])</f>
        <v>3</v>
      </c>
      <c r="D7011" t="s">
        <v>576</v>
      </c>
      <c r="E7011" t="s">
        <v>23</v>
      </c>
      <c r="F7011" t="s">
        <v>11</v>
      </c>
      <c r="G7011" t="s">
        <v>18</v>
      </c>
      <c r="H7011" t="s">
        <v>1824</v>
      </c>
      <c r="I7011">
        <v>43.28</v>
      </c>
      <c r="J7011">
        <v>1</v>
      </c>
      <c r="K7011">
        <v>3.25</v>
      </c>
    </row>
    <row r="7012" spans="1:11" ht="16.5" x14ac:dyDescent="0.3">
      <c r="A7012" s="1">
        <v>42805</v>
      </c>
      <c r="B7012" s="5">
        <f>YEAR(Table1[[#This Row],[Order Date]])</f>
        <v>2017</v>
      </c>
      <c r="C7012" s="5">
        <f>MONTH(Table1[[#This Row],[Order Date]])</f>
        <v>3</v>
      </c>
      <c r="D7012" t="s">
        <v>947</v>
      </c>
      <c r="E7012" t="s">
        <v>434</v>
      </c>
      <c r="F7012" t="s">
        <v>39</v>
      </c>
      <c r="G7012" t="s">
        <v>52</v>
      </c>
      <c r="H7012" t="s">
        <v>1690</v>
      </c>
      <c r="I7012">
        <v>63.88</v>
      </c>
      <c r="J7012">
        <v>4</v>
      </c>
      <c r="K7012">
        <v>24.91</v>
      </c>
    </row>
    <row r="7013" spans="1:11" ht="16.5" x14ac:dyDescent="0.3">
      <c r="A7013" s="1">
        <v>42805</v>
      </c>
      <c r="B7013" s="5">
        <f>YEAR(Table1[[#This Row],[Order Date]])</f>
        <v>2017</v>
      </c>
      <c r="C7013" s="5">
        <f>MONTH(Table1[[#This Row],[Order Date]])</f>
        <v>3</v>
      </c>
      <c r="D7013" t="s">
        <v>947</v>
      </c>
      <c r="E7013" t="s">
        <v>434</v>
      </c>
      <c r="F7013" t="s">
        <v>34</v>
      </c>
      <c r="G7013" t="s">
        <v>47</v>
      </c>
      <c r="H7013" t="s">
        <v>2535</v>
      </c>
      <c r="I7013">
        <v>26.72</v>
      </c>
      <c r="J7013">
        <v>1</v>
      </c>
      <c r="K7013">
        <v>11.76</v>
      </c>
    </row>
    <row r="7014" spans="1:11" ht="16.5" x14ac:dyDescent="0.3">
      <c r="A7014" s="1">
        <v>42806</v>
      </c>
      <c r="B7014" s="5">
        <f>YEAR(Table1[[#This Row],[Order Date]])</f>
        <v>2017</v>
      </c>
      <c r="C7014" s="5">
        <f>MONTH(Table1[[#This Row],[Order Date]])</f>
        <v>3</v>
      </c>
      <c r="D7014" t="s">
        <v>452</v>
      </c>
      <c r="E7014" t="s">
        <v>434</v>
      </c>
      <c r="F7014" t="s">
        <v>39</v>
      </c>
      <c r="G7014" t="s">
        <v>40</v>
      </c>
      <c r="H7014" t="s">
        <v>247</v>
      </c>
      <c r="I7014">
        <v>69.930000000000007</v>
      </c>
      <c r="J7014">
        <v>7</v>
      </c>
      <c r="K7014">
        <v>32.17</v>
      </c>
    </row>
    <row r="7015" spans="1:11" ht="16.5" x14ac:dyDescent="0.3">
      <c r="A7015" s="1">
        <v>42806</v>
      </c>
      <c r="B7015" s="5">
        <f>YEAR(Table1[[#This Row],[Order Date]])</f>
        <v>2017</v>
      </c>
      <c r="C7015" s="5">
        <f>MONTH(Table1[[#This Row],[Order Date]])</f>
        <v>3</v>
      </c>
      <c r="D7015" t="s">
        <v>1722</v>
      </c>
      <c r="E7015" t="s">
        <v>27</v>
      </c>
      <c r="F7015" t="s">
        <v>11</v>
      </c>
      <c r="G7015" t="s">
        <v>18</v>
      </c>
      <c r="H7015" t="s">
        <v>297</v>
      </c>
      <c r="I7015">
        <v>242.94</v>
      </c>
      <c r="J7015">
        <v>3</v>
      </c>
      <c r="K7015">
        <v>9.7200000000000006</v>
      </c>
    </row>
    <row r="7016" spans="1:11" ht="16.5" x14ac:dyDescent="0.3">
      <c r="A7016" s="1">
        <v>42806</v>
      </c>
      <c r="B7016" s="5">
        <f>YEAR(Table1[[#This Row],[Order Date]])</f>
        <v>2017</v>
      </c>
      <c r="C7016" s="5">
        <f>MONTH(Table1[[#This Row],[Order Date]])</f>
        <v>3</v>
      </c>
      <c r="D7016" t="s">
        <v>185</v>
      </c>
      <c r="E7016" t="s">
        <v>101</v>
      </c>
      <c r="F7016" t="s">
        <v>11</v>
      </c>
      <c r="G7016" t="s">
        <v>20</v>
      </c>
      <c r="H7016" t="s">
        <v>451</v>
      </c>
      <c r="I7016">
        <v>40.409999999999997</v>
      </c>
      <c r="J7016">
        <v>9</v>
      </c>
      <c r="K7016">
        <v>18.59</v>
      </c>
    </row>
    <row r="7017" spans="1:11" ht="16.5" x14ac:dyDescent="0.3">
      <c r="A7017" s="1">
        <v>42807</v>
      </c>
      <c r="B7017" s="5">
        <f>YEAR(Table1[[#This Row],[Order Date]])</f>
        <v>2017</v>
      </c>
      <c r="C7017" s="5">
        <f>MONTH(Table1[[#This Row],[Order Date]])</f>
        <v>3</v>
      </c>
      <c r="D7017" t="s">
        <v>1385</v>
      </c>
      <c r="E7017" t="s">
        <v>27</v>
      </c>
      <c r="F7017" t="s">
        <v>11</v>
      </c>
      <c r="G7017" t="s">
        <v>12</v>
      </c>
      <c r="H7017" t="s">
        <v>1670</v>
      </c>
      <c r="I7017">
        <v>314.55</v>
      </c>
      <c r="J7017">
        <v>3</v>
      </c>
      <c r="K7017">
        <v>150.97999999999999</v>
      </c>
    </row>
    <row r="7018" spans="1:11" ht="16.5" x14ac:dyDescent="0.3">
      <c r="A7018" s="1">
        <v>42807</v>
      </c>
      <c r="B7018" s="5">
        <f>YEAR(Table1[[#This Row],[Order Date]])</f>
        <v>2017</v>
      </c>
      <c r="C7018" s="5">
        <f>MONTH(Table1[[#This Row],[Order Date]])</f>
        <v>3</v>
      </c>
      <c r="D7018" t="s">
        <v>1584</v>
      </c>
      <c r="E7018" t="s">
        <v>399</v>
      </c>
      <c r="F7018" t="s">
        <v>11</v>
      </c>
      <c r="G7018" t="s">
        <v>18</v>
      </c>
      <c r="H7018" t="s">
        <v>1472</v>
      </c>
      <c r="I7018">
        <v>90.8</v>
      </c>
      <c r="J7018">
        <v>8</v>
      </c>
      <c r="K7018">
        <v>25.42</v>
      </c>
    </row>
    <row r="7019" spans="1:11" ht="16.5" x14ac:dyDescent="0.3">
      <c r="A7019" s="1">
        <v>42807</v>
      </c>
      <c r="B7019" s="5">
        <f>YEAR(Table1[[#This Row],[Order Date]])</f>
        <v>2017</v>
      </c>
      <c r="C7019" s="5">
        <f>MONTH(Table1[[#This Row],[Order Date]])</f>
        <v>3</v>
      </c>
      <c r="D7019" t="s">
        <v>1584</v>
      </c>
      <c r="E7019" t="s">
        <v>399</v>
      </c>
      <c r="F7019" t="s">
        <v>39</v>
      </c>
      <c r="G7019" t="s">
        <v>40</v>
      </c>
      <c r="H7019" t="s">
        <v>2006</v>
      </c>
      <c r="I7019">
        <v>140.74</v>
      </c>
      <c r="J7019">
        <v>8</v>
      </c>
      <c r="K7019">
        <v>49.26</v>
      </c>
    </row>
    <row r="7020" spans="1:11" ht="16.5" x14ac:dyDescent="0.3">
      <c r="A7020" s="1">
        <v>42807</v>
      </c>
      <c r="B7020" s="5">
        <f>YEAR(Table1[[#This Row],[Order Date]])</f>
        <v>2017</v>
      </c>
      <c r="C7020" s="5">
        <f>MONTH(Table1[[#This Row],[Order Date]])</f>
        <v>3</v>
      </c>
      <c r="D7020" t="s">
        <v>1584</v>
      </c>
      <c r="E7020" t="s">
        <v>399</v>
      </c>
      <c r="F7020" t="s">
        <v>39</v>
      </c>
      <c r="G7020" t="s">
        <v>52</v>
      </c>
      <c r="H7020" t="s">
        <v>2618</v>
      </c>
      <c r="I7020">
        <v>214.95</v>
      </c>
      <c r="J7020">
        <v>5</v>
      </c>
      <c r="K7020">
        <v>88.13</v>
      </c>
    </row>
    <row r="7021" spans="1:11" ht="16.5" x14ac:dyDescent="0.3">
      <c r="A7021" s="1">
        <v>42807</v>
      </c>
      <c r="B7021" s="5">
        <f>YEAR(Table1[[#This Row],[Order Date]])</f>
        <v>2017</v>
      </c>
      <c r="C7021" s="5">
        <f>MONTH(Table1[[#This Row],[Order Date]])</f>
        <v>3</v>
      </c>
      <c r="D7021" t="s">
        <v>1584</v>
      </c>
      <c r="E7021" t="s">
        <v>399</v>
      </c>
      <c r="F7021" t="s">
        <v>11</v>
      </c>
      <c r="G7021" t="s">
        <v>12</v>
      </c>
      <c r="H7021" t="s">
        <v>2538</v>
      </c>
      <c r="I7021">
        <v>45.36</v>
      </c>
      <c r="J7021">
        <v>7</v>
      </c>
      <c r="K7021">
        <v>21.77</v>
      </c>
    </row>
    <row r="7022" spans="1:11" ht="16.5" x14ac:dyDescent="0.3">
      <c r="A7022" s="1">
        <v>42807</v>
      </c>
      <c r="B7022" s="5">
        <f>YEAR(Table1[[#This Row],[Order Date]])</f>
        <v>2017</v>
      </c>
      <c r="C7022" s="5">
        <f>MONTH(Table1[[#This Row],[Order Date]])</f>
        <v>3</v>
      </c>
      <c r="D7022" t="s">
        <v>1584</v>
      </c>
      <c r="E7022" t="s">
        <v>399</v>
      </c>
      <c r="F7022" t="s">
        <v>11</v>
      </c>
      <c r="G7022" t="s">
        <v>12</v>
      </c>
      <c r="H7022" t="s">
        <v>1697</v>
      </c>
      <c r="I7022">
        <v>288.24</v>
      </c>
      <c r="J7022">
        <v>6</v>
      </c>
      <c r="K7022">
        <v>138.36000000000001</v>
      </c>
    </row>
    <row r="7023" spans="1:11" ht="16.5" x14ac:dyDescent="0.3">
      <c r="A7023" s="1">
        <v>42807</v>
      </c>
      <c r="B7023" s="5">
        <f>YEAR(Table1[[#This Row],[Order Date]])</f>
        <v>2017</v>
      </c>
      <c r="C7023" s="5">
        <f>MONTH(Table1[[#This Row],[Order Date]])</f>
        <v>3</v>
      </c>
      <c r="D7023" t="s">
        <v>509</v>
      </c>
      <c r="E7023" t="s">
        <v>278</v>
      </c>
      <c r="F7023" t="s">
        <v>11</v>
      </c>
      <c r="G7023" t="s">
        <v>200</v>
      </c>
      <c r="H7023" t="s">
        <v>461</v>
      </c>
      <c r="I7023">
        <v>1332.5</v>
      </c>
      <c r="J7023">
        <v>2</v>
      </c>
      <c r="K7023">
        <v>-299.81</v>
      </c>
    </row>
    <row r="7024" spans="1:11" ht="16.5" x14ac:dyDescent="0.3">
      <c r="A7024" s="1">
        <v>42807</v>
      </c>
      <c r="B7024" s="5">
        <f>YEAR(Table1[[#This Row],[Order Date]])</f>
        <v>2017</v>
      </c>
      <c r="C7024" s="5">
        <f>MONTH(Table1[[#This Row],[Order Date]])</f>
        <v>3</v>
      </c>
      <c r="D7024" t="s">
        <v>2381</v>
      </c>
      <c r="E7024" t="s">
        <v>15</v>
      </c>
      <c r="F7024" t="s">
        <v>11</v>
      </c>
      <c r="G7024" t="s">
        <v>24</v>
      </c>
      <c r="H7024" t="s">
        <v>2659</v>
      </c>
      <c r="I7024">
        <v>19.46</v>
      </c>
      <c r="J7024">
        <v>4</v>
      </c>
      <c r="K7024">
        <v>2.19</v>
      </c>
    </row>
    <row r="7025" spans="1:11" ht="16.5" x14ac:dyDescent="0.3">
      <c r="A7025" s="1">
        <v>42807</v>
      </c>
      <c r="B7025" s="5">
        <f>YEAR(Table1[[#This Row],[Order Date]])</f>
        <v>2017</v>
      </c>
      <c r="C7025" s="5">
        <f>MONTH(Table1[[#This Row],[Order Date]])</f>
        <v>3</v>
      </c>
      <c r="D7025" t="s">
        <v>2381</v>
      </c>
      <c r="E7025" t="s">
        <v>15</v>
      </c>
      <c r="F7025" t="s">
        <v>39</v>
      </c>
      <c r="G7025" t="s">
        <v>302</v>
      </c>
      <c r="H7025" t="s">
        <v>2655</v>
      </c>
      <c r="I7025">
        <v>209.99</v>
      </c>
      <c r="J7025">
        <v>2</v>
      </c>
      <c r="K7025">
        <v>9</v>
      </c>
    </row>
    <row r="7026" spans="1:11" ht="16.5" x14ac:dyDescent="0.3">
      <c r="A7026" s="1">
        <v>42807</v>
      </c>
      <c r="B7026" s="5">
        <f>YEAR(Table1[[#This Row],[Order Date]])</f>
        <v>2017</v>
      </c>
      <c r="C7026" s="5">
        <f>MONTH(Table1[[#This Row],[Order Date]])</f>
        <v>3</v>
      </c>
      <c r="D7026" t="s">
        <v>2381</v>
      </c>
      <c r="E7026" t="s">
        <v>15</v>
      </c>
      <c r="F7026" t="s">
        <v>11</v>
      </c>
      <c r="G7026" t="s">
        <v>24</v>
      </c>
      <c r="H7026" t="s">
        <v>384</v>
      </c>
      <c r="I7026">
        <v>29.76</v>
      </c>
      <c r="J7026">
        <v>5</v>
      </c>
      <c r="K7026">
        <v>1.86</v>
      </c>
    </row>
    <row r="7027" spans="1:11" ht="16.5" x14ac:dyDescent="0.3">
      <c r="A7027" s="1">
        <v>42807</v>
      </c>
      <c r="B7027" s="5">
        <f>YEAR(Table1[[#This Row],[Order Date]])</f>
        <v>2017</v>
      </c>
      <c r="C7027" s="5">
        <f>MONTH(Table1[[#This Row],[Order Date]])</f>
        <v>3</v>
      </c>
      <c r="D7027" t="s">
        <v>2381</v>
      </c>
      <c r="E7027" t="s">
        <v>15</v>
      </c>
      <c r="F7027" t="s">
        <v>34</v>
      </c>
      <c r="G7027" t="s">
        <v>35</v>
      </c>
      <c r="H7027" t="s">
        <v>2612</v>
      </c>
      <c r="I7027">
        <v>89.77</v>
      </c>
      <c r="J7027">
        <v>1</v>
      </c>
      <c r="K7027">
        <v>-2.56</v>
      </c>
    </row>
    <row r="7028" spans="1:11" ht="16.5" x14ac:dyDescent="0.3">
      <c r="A7028" s="1">
        <v>42807</v>
      </c>
      <c r="B7028" s="5">
        <f>YEAR(Table1[[#This Row],[Order Date]])</f>
        <v>2017</v>
      </c>
      <c r="C7028" s="5">
        <f>MONTH(Table1[[#This Row],[Order Date]])</f>
        <v>3</v>
      </c>
      <c r="D7028" t="s">
        <v>2381</v>
      </c>
      <c r="E7028" t="s">
        <v>15</v>
      </c>
      <c r="F7028" t="s">
        <v>39</v>
      </c>
      <c r="G7028" t="s">
        <v>603</v>
      </c>
      <c r="H7028" t="s">
        <v>634</v>
      </c>
      <c r="I7028">
        <v>959.98</v>
      </c>
      <c r="J7028">
        <v>2</v>
      </c>
      <c r="K7028">
        <v>335.99</v>
      </c>
    </row>
    <row r="7029" spans="1:11" ht="16.5" x14ac:dyDescent="0.3">
      <c r="A7029" s="1">
        <v>42807</v>
      </c>
      <c r="B7029" s="5">
        <f>YEAR(Table1[[#This Row],[Order Date]])</f>
        <v>2017</v>
      </c>
      <c r="C7029" s="5">
        <f>MONTH(Table1[[#This Row],[Order Date]])</f>
        <v>3</v>
      </c>
      <c r="D7029" t="s">
        <v>2381</v>
      </c>
      <c r="E7029" t="s">
        <v>15</v>
      </c>
      <c r="F7029" t="s">
        <v>11</v>
      </c>
      <c r="G7029" t="s">
        <v>12</v>
      </c>
      <c r="H7029" t="s">
        <v>1159</v>
      </c>
      <c r="I7029">
        <v>15.55</v>
      </c>
      <c r="J7029">
        <v>3</v>
      </c>
      <c r="K7029">
        <v>5.64</v>
      </c>
    </row>
    <row r="7030" spans="1:11" ht="16.5" x14ac:dyDescent="0.3">
      <c r="A7030" s="1">
        <v>42807</v>
      </c>
      <c r="B7030" s="5">
        <f>YEAR(Table1[[#This Row],[Order Date]])</f>
        <v>2017</v>
      </c>
      <c r="C7030" s="5">
        <f>MONTH(Table1[[#This Row],[Order Date]])</f>
        <v>3</v>
      </c>
      <c r="D7030" t="s">
        <v>2381</v>
      </c>
      <c r="E7030" t="s">
        <v>15</v>
      </c>
      <c r="F7030" t="s">
        <v>39</v>
      </c>
      <c r="G7030" t="s">
        <v>40</v>
      </c>
      <c r="H7030" t="s">
        <v>1953</v>
      </c>
      <c r="I7030">
        <v>34.36</v>
      </c>
      <c r="J7030">
        <v>1</v>
      </c>
      <c r="K7030">
        <v>-7.3</v>
      </c>
    </row>
    <row r="7031" spans="1:11" ht="16.5" x14ac:dyDescent="0.3">
      <c r="A7031" s="1">
        <v>42807</v>
      </c>
      <c r="B7031" s="5">
        <f>YEAR(Table1[[#This Row],[Order Date]])</f>
        <v>2017</v>
      </c>
      <c r="C7031" s="5">
        <f>MONTH(Table1[[#This Row],[Order Date]])</f>
        <v>3</v>
      </c>
      <c r="D7031" t="s">
        <v>233</v>
      </c>
      <c r="E7031" t="s">
        <v>613</v>
      </c>
      <c r="F7031" t="s">
        <v>11</v>
      </c>
      <c r="G7031" t="s">
        <v>20</v>
      </c>
      <c r="H7031" t="s">
        <v>1509</v>
      </c>
      <c r="I7031">
        <v>30.88</v>
      </c>
      <c r="J7031">
        <v>2</v>
      </c>
      <c r="K7031">
        <v>15.44</v>
      </c>
    </row>
    <row r="7032" spans="1:11" ht="16.5" x14ac:dyDescent="0.3">
      <c r="A7032" s="1">
        <v>42807</v>
      </c>
      <c r="B7032" s="5">
        <f>YEAR(Table1[[#This Row],[Order Date]])</f>
        <v>2017</v>
      </c>
      <c r="C7032" s="5">
        <f>MONTH(Table1[[#This Row],[Order Date]])</f>
        <v>3</v>
      </c>
      <c r="D7032" t="s">
        <v>233</v>
      </c>
      <c r="E7032" t="s">
        <v>613</v>
      </c>
      <c r="F7032" t="s">
        <v>11</v>
      </c>
      <c r="G7032" t="s">
        <v>92</v>
      </c>
      <c r="H7032" t="s">
        <v>2606</v>
      </c>
      <c r="I7032">
        <v>465.16</v>
      </c>
      <c r="J7032">
        <v>2</v>
      </c>
      <c r="K7032">
        <v>120.94</v>
      </c>
    </row>
    <row r="7033" spans="1:11" ht="16.5" x14ac:dyDescent="0.3">
      <c r="A7033" s="1">
        <v>42807</v>
      </c>
      <c r="B7033" s="5">
        <f>YEAR(Table1[[#This Row],[Order Date]])</f>
        <v>2017</v>
      </c>
      <c r="C7033" s="5">
        <f>MONTH(Table1[[#This Row],[Order Date]])</f>
        <v>3</v>
      </c>
      <c r="D7033" t="s">
        <v>233</v>
      </c>
      <c r="E7033" t="s">
        <v>613</v>
      </c>
      <c r="F7033" t="s">
        <v>11</v>
      </c>
      <c r="G7033" t="s">
        <v>12</v>
      </c>
      <c r="H7033" t="s">
        <v>2648</v>
      </c>
      <c r="I7033">
        <v>27.12</v>
      </c>
      <c r="J7033">
        <v>4</v>
      </c>
      <c r="K7033">
        <v>12.48</v>
      </c>
    </row>
    <row r="7034" spans="1:11" ht="16.5" x14ac:dyDescent="0.3">
      <c r="A7034" s="1">
        <v>42807</v>
      </c>
      <c r="B7034" s="5">
        <f>YEAR(Table1[[#This Row],[Order Date]])</f>
        <v>2017</v>
      </c>
      <c r="C7034" s="5">
        <f>MONTH(Table1[[#This Row],[Order Date]])</f>
        <v>3</v>
      </c>
      <c r="D7034" t="s">
        <v>2429</v>
      </c>
      <c r="E7034" t="s">
        <v>531</v>
      </c>
      <c r="F7034" t="s">
        <v>11</v>
      </c>
      <c r="G7034" t="s">
        <v>20</v>
      </c>
      <c r="H7034" t="s">
        <v>662</v>
      </c>
      <c r="I7034">
        <v>174.3</v>
      </c>
      <c r="J7034">
        <v>3</v>
      </c>
      <c r="K7034">
        <v>81.92</v>
      </c>
    </row>
    <row r="7035" spans="1:11" ht="16.5" x14ac:dyDescent="0.3">
      <c r="A7035" s="1">
        <v>42807</v>
      </c>
      <c r="B7035" s="5">
        <f>YEAR(Table1[[#This Row],[Order Date]])</f>
        <v>2017</v>
      </c>
      <c r="C7035" s="5">
        <f>MONTH(Table1[[#This Row],[Order Date]])</f>
        <v>3</v>
      </c>
      <c r="D7035" t="s">
        <v>2319</v>
      </c>
      <c r="E7035" t="s">
        <v>149</v>
      </c>
      <c r="F7035" t="s">
        <v>39</v>
      </c>
      <c r="G7035" t="s">
        <v>40</v>
      </c>
      <c r="H7035" t="s">
        <v>1750</v>
      </c>
      <c r="I7035">
        <v>299.89999999999998</v>
      </c>
      <c r="J7035">
        <v>2</v>
      </c>
      <c r="K7035">
        <v>74.98</v>
      </c>
    </row>
    <row r="7036" spans="1:11" ht="16.5" x14ac:dyDescent="0.3">
      <c r="A7036" s="1">
        <v>42807</v>
      </c>
      <c r="B7036" s="5">
        <f>YEAR(Table1[[#This Row],[Order Date]])</f>
        <v>2017</v>
      </c>
      <c r="C7036" s="5">
        <f>MONTH(Table1[[#This Row],[Order Date]])</f>
        <v>3</v>
      </c>
      <c r="D7036" t="s">
        <v>483</v>
      </c>
      <c r="E7036" t="s">
        <v>15</v>
      </c>
      <c r="F7036" t="s">
        <v>39</v>
      </c>
      <c r="G7036" t="s">
        <v>40</v>
      </c>
      <c r="H7036" t="s">
        <v>247</v>
      </c>
      <c r="I7036">
        <v>7.99</v>
      </c>
      <c r="J7036">
        <v>1</v>
      </c>
      <c r="K7036">
        <v>2.6</v>
      </c>
    </row>
    <row r="7037" spans="1:11" ht="16.5" x14ac:dyDescent="0.3">
      <c r="A7037" s="1">
        <v>42808</v>
      </c>
      <c r="B7037" s="5">
        <f>YEAR(Table1[[#This Row],[Order Date]])</f>
        <v>2017</v>
      </c>
      <c r="C7037" s="5">
        <f>MONTH(Table1[[#This Row],[Order Date]])</f>
        <v>3</v>
      </c>
      <c r="D7037" t="s">
        <v>1277</v>
      </c>
      <c r="E7037" t="s">
        <v>15</v>
      </c>
      <c r="F7037" t="s">
        <v>39</v>
      </c>
      <c r="G7037" t="s">
        <v>40</v>
      </c>
      <c r="H7037" t="s">
        <v>1834</v>
      </c>
      <c r="I7037">
        <v>49.62</v>
      </c>
      <c r="J7037">
        <v>2</v>
      </c>
      <c r="K7037">
        <v>4.96</v>
      </c>
    </row>
    <row r="7038" spans="1:11" ht="16.5" x14ac:dyDescent="0.3">
      <c r="A7038" s="1">
        <v>42810</v>
      </c>
      <c r="B7038" s="5">
        <f>YEAR(Table1[[#This Row],[Order Date]])</f>
        <v>2017</v>
      </c>
      <c r="C7038" s="5">
        <f>MONTH(Table1[[#This Row],[Order Date]])</f>
        <v>3</v>
      </c>
      <c r="D7038" t="s">
        <v>492</v>
      </c>
      <c r="E7038" t="s">
        <v>164</v>
      </c>
      <c r="F7038" t="s">
        <v>11</v>
      </c>
      <c r="G7038" t="s">
        <v>12</v>
      </c>
      <c r="H7038" t="s">
        <v>1730</v>
      </c>
      <c r="I7038">
        <v>6.48</v>
      </c>
      <c r="J7038">
        <v>1</v>
      </c>
      <c r="K7038">
        <v>3.11</v>
      </c>
    </row>
    <row r="7039" spans="1:11" ht="16.5" x14ac:dyDescent="0.3">
      <c r="A7039" s="1">
        <v>42810</v>
      </c>
      <c r="B7039" s="5">
        <f>YEAR(Table1[[#This Row],[Order Date]])</f>
        <v>2017</v>
      </c>
      <c r="C7039" s="5">
        <f>MONTH(Table1[[#This Row],[Order Date]])</f>
        <v>3</v>
      </c>
      <c r="D7039" t="s">
        <v>492</v>
      </c>
      <c r="E7039" t="s">
        <v>164</v>
      </c>
      <c r="F7039" t="s">
        <v>11</v>
      </c>
      <c r="G7039" t="s">
        <v>18</v>
      </c>
      <c r="H7039" t="s">
        <v>453</v>
      </c>
      <c r="I7039">
        <v>46.51</v>
      </c>
      <c r="J7039">
        <v>1</v>
      </c>
      <c r="K7039">
        <v>1.86</v>
      </c>
    </row>
    <row r="7040" spans="1:11" ht="16.5" x14ac:dyDescent="0.3">
      <c r="A7040" s="1">
        <v>42810</v>
      </c>
      <c r="B7040" s="5">
        <f>YEAR(Table1[[#This Row],[Order Date]])</f>
        <v>2017</v>
      </c>
      <c r="C7040" s="5">
        <f>MONTH(Table1[[#This Row],[Order Date]])</f>
        <v>3</v>
      </c>
      <c r="D7040" t="s">
        <v>492</v>
      </c>
      <c r="E7040" t="s">
        <v>164</v>
      </c>
      <c r="F7040" t="s">
        <v>39</v>
      </c>
      <c r="G7040" t="s">
        <v>40</v>
      </c>
      <c r="H7040" t="s">
        <v>2143</v>
      </c>
      <c r="I7040">
        <v>659.98</v>
      </c>
      <c r="J7040">
        <v>3</v>
      </c>
      <c r="K7040">
        <v>49.5</v>
      </c>
    </row>
    <row r="7041" spans="1:11" ht="16.5" x14ac:dyDescent="0.3">
      <c r="A7041" s="1">
        <v>42810</v>
      </c>
      <c r="B7041" s="5">
        <f>YEAR(Table1[[#This Row],[Order Date]])</f>
        <v>2017</v>
      </c>
      <c r="C7041" s="5">
        <f>MONTH(Table1[[#This Row],[Order Date]])</f>
        <v>3</v>
      </c>
      <c r="D7041" t="s">
        <v>1099</v>
      </c>
      <c r="E7041" t="s">
        <v>78</v>
      </c>
      <c r="F7041" t="s">
        <v>39</v>
      </c>
      <c r="G7041" t="s">
        <v>40</v>
      </c>
      <c r="H7041" t="s">
        <v>745</v>
      </c>
      <c r="I7041">
        <v>445.44</v>
      </c>
      <c r="J7041">
        <v>8</v>
      </c>
      <c r="K7041">
        <v>-81.66</v>
      </c>
    </row>
    <row r="7042" spans="1:11" ht="16.5" x14ac:dyDescent="0.3">
      <c r="A7042" s="1">
        <v>42810</v>
      </c>
      <c r="B7042" s="5">
        <f>YEAR(Table1[[#This Row],[Order Date]])</f>
        <v>2017</v>
      </c>
      <c r="C7042" s="5">
        <f>MONTH(Table1[[#This Row],[Order Date]])</f>
        <v>3</v>
      </c>
      <c r="D7042" t="s">
        <v>1677</v>
      </c>
      <c r="E7042" t="s">
        <v>78</v>
      </c>
      <c r="F7042" t="s">
        <v>39</v>
      </c>
      <c r="G7042" t="s">
        <v>40</v>
      </c>
      <c r="H7042" t="s">
        <v>2052</v>
      </c>
      <c r="I7042">
        <v>44.38</v>
      </c>
      <c r="J7042">
        <v>2</v>
      </c>
      <c r="K7042">
        <v>-7.4</v>
      </c>
    </row>
    <row r="7043" spans="1:11" ht="16.5" x14ac:dyDescent="0.3">
      <c r="A7043" s="1">
        <v>42810</v>
      </c>
      <c r="B7043" s="5">
        <f>YEAR(Table1[[#This Row],[Order Date]])</f>
        <v>2017</v>
      </c>
      <c r="C7043" s="5">
        <f>MONTH(Table1[[#This Row],[Order Date]])</f>
        <v>3</v>
      </c>
      <c r="D7043" t="s">
        <v>1677</v>
      </c>
      <c r="E7043" t="s">
        <v>78</v>
      </c>
      <c r="F7043" t="s">
        <v>34</v>
      </c>
      <c r="G7043" t="s">
        <v>47</v>
      </c>
      <c r="H7043" t="s">
        <v>2293</v>
      </c>
      <c r="I7043">
        <v>51.26</v>
      </c>
      <c r="J7043">
        <v>6</v>
      </c>
      <c r="K7043">
        <v>7.69</v>
      </c>
    </row>
    <row r="7044" spans="1:11" ht="16.5" x14ac:dyDescent="0.3">
      <c r="A7044" s="1">
        <v>42810</v>
      </c>
      <c r="B7044" s="5">
        <f>YEAR(Table1[[#This Row],[Order Date]])</f>
        <v>2017</v>
      </c>
      <c r="C7044" s="5">
        <f>MONTH(Table1[[#This Row],[Order Date]])</f>
        <v>3</v>
      </c>
      <c r="D7044" t="s">
        <v>1677</v>
      </c>
      <c r="E7044" t="s">
        <v>78</v>
      </c>
      <c r="F7044" t="s">
        <v>11</v>
      </c>
      <c r="G7044" t="s">
        <v>20</v>
      </c>
      <c r="H7044" t="s">
        <v>1370</v>
      </c>
      <c r="I7044">
        <v>5.19</v>
      </c>
      <c r="J7044">
        <v>3</v>
      </c>
      <c r="K7044">
        <v>-3.46</v>
      </c>
    </row>
    <row r="7045" spans="1:11" ht="16.5" x14ac:dyDescent="0.3">
      <c r="A7045" s="1">
        <v>42810</v>
      </c>
      <c r="B7045" s="5">
        <f>YEAR(Table1[[#This Row],[Order Date]])</f>
        <v>2017</v>
      </c>
      <c r="C7045" s="5">
        <f>MONTH(Table1[[#This Row],[Order Date]])</f>
        <v>3</v>
      </c>
      <c r="D7045" t="s">
        <v>1677</v>
      </c>
      <c r="E7045" t="s">
        <v>78</v>
      </c>
      <c r="F7045" t="s">
        <v>39</v>
      </c>
      <c r="G7045" t="s">
        <v>52</v>
      </c>
      <c r="H7045" t="s">
        <v>1078</v>
      </c>
      <c r="I7045">
        <v>159.97999999999999</v>
      </c>
      <c r="J7045">
        <v>2</v>
      </c>
      <c r="K7045">
        <v>44</v>
      </c>
    </row>
    <row r="7046" spans="1:11" ht="16.5" x14ac:dyDescent="0.3">
      <c r="A7046" s="1">
        <v>42810</v>
      </c>
      <c r="B7046" s="5">
        <f>YEAR(Table1[[#This Row],[Order Date]])</f>
        <v>2017</v>
      </c>
      <c r="C7046" s="5">
        <f>MONTH(Table1[[#This Row],[Order Date]])</f>
        <v>3</v>
      </c>
      <c r="D7046" t="s">
        <v>1677</v>
      </c>
      <c r="E7046" t="s">
        <v>78</v>
      </c>
      <c r="F7046" t="s">
        <v>11</v>
      </c>
      <c r="G7046" t="s">
        <v>18</v>
      </c>
      <c r="H7046" t="s">
        <v>1360</v>
      </c>
      <c r="I7046">
        <v>54.22</v>
      </c>
      <c r="J7046">
        <v>2</v>
      </c>
      <c r="K7046">
        <v>3.39</v>
      </c>
    </row>
    <row r="7047" spans="1:11" ht="16.5" x14ac:dyDescent="0.3">
      <c r="A7047" s="1">
        <v>42810</v>
      </c>
      <c r="B7047" s="5">
        <f>YEAR(Table1[[#This Row],[Order Date]])</f>
        <v>2017</v>
      </c>
      <c r="C7047" s="5">
        <f>MONTH(Table1[[#This Row],[Order Date]])</f>
        <v>3</v>
      </c>
      <c r="D7047" t="s">
        <v>2242</v>
      </c>
      <c r="E7047" t="s">
        <v>27</v>
      </c>
      <c r="F7047" t="s">
        <v>11</v>
      </c>
      <c r="G7047" t="s">
        <v>18</v>
      </c>
      <c r="H7047" t="s">
        <v>1384</v>
      </c>
      <c r="I7047">
        <v>310.12</v>
      </c>
      <c r="J7047">
        <v>2</v>
      </c>
      <c r="K7047">
        <v>80.63</v>
      </c>
    </row>
    <row r="7048" spans="1:11" ht="16.5" x14ac:dyDescent="0.3">
      <c r="A7048" s="1">
        <v>42810</v>
      </c>
      <c r="B7048" s="5">
        <f>YEAR(Table1[[#This Row],[Order Date]])</f>
        <v>2017</v>
      </c>
      <c r="C7048" s="5">
        <f>MONTH(Table1[[#This Row],[Order Date]])</f>
        <v>3</v>
      </c>
      <c r="D7048" t="s">
        <v>2242</v>
      </c>
      <c r="E7048" t="s">
        <v>27</v>
      </c>
      <c r="F7048" t="s">
        <v>11</v>
      </c>
      <c r="G7048" t="s">
        <v>20</v>
      </c>
      <c r="H7048" t="s">
        <v>1927</v>
      </c>
      <c r="I7048">
        <v>70.459999999999994</v>
      </c>
      <c r="J7048">
        <v>6</v>
      </c>
      <c r="K7048">
        <v>22.9</v>
      </c>
    </row>
    <row r="7049" spans="1:11" ht="16.5" x14ac:dyDescent="0.3">
      <c r="A7049" s="1">
        <v>42810</v>
      </c>
      <c r="B7049" s="5">
        <f>YEAR(Table1[[#This Row],[Order Date]])</f>
        <v>2017</v>
      </c>
      <c r="C7049" s="5">
        <f>MONTH(Table1[[#This Row],[Order Date]])</f>
        <v>3</v>
      </c>
      <c r="D7049" t="s">
        <v>2242</v>
      </c>
      <c r="E7049" t="s">
        <v>27</v>
      </c>
      <c r="F7049" t="s">
        <v>11</v>
      </c>
      <c r="G7049" t="s">
        <v>20</v>
      </c>
      <c r="H7049" t="s">
        <v>1650</v>
      </c>
      <c r="I7049">
        <v>19.68</v>
      </c>
      <c r="J7049">
        <v>5</v>
      </c>
      <c r="K7049">
        <v>6.89</v>
      </c>
    </row>
    <row r="7050" spans="1:11" ht="16.5" x14ac:dyDescent="0.3">
      <c r="A7050" s="1">
        <v>42810</v>
      </c>
      <c r="B7050" s="5">
        <f>YEAR(Table1[[#This Row],[Order Date]])</f>
        <v>2017</v>
      </c>
      <c r="C7050" s="5">
        <f>MONTH(Table1[[#This Row],[Order Date]])</f>
        <v>3</v>
      </c>
      <c r="D7050" t="s">
        <v>2242</v>
      </c>
      <c r="E7050" t="s">
        <v>27</v>
      </c>
      <c r="F7050" t="s">
        <v>11</v>
      </c>
      <c r="G7050" t="s">
        <v>92</v>
      </c>
      <c r="H7050" t="s">
        <v>316</v>
      </c>
      <c r="I7050">
        <v>140.66999999999999</v>
      </c>
      <c r="J7050">
        <v>3</v>
      </c>
      <c r="K7050">
        <v>54.86</v>
      </c>
    </row>
    <row r="7051" spans="1:11" ht="16.5" x14ac:dyDescent="0.3">
      <c r="A7051" s="1">
        <v>42811</v>
      </c>
      <c r="B7051" s="5">
        <f>YEAR(Table1[[#This Row],[Order Date]])</f>
        <v>2017</v>
      </c>
      <c r="C7051" s="5">
        <f>MONTH(Table1[[#This Row],[Order Date]])</f>
        <v>3</v>
      </c>
      <c r="D7051" t="s">
        <v>256</v>
      </c>
      <c r="E7051" t="s">
        <v>27</v>
      </c>
      <c r="F7051" t="s">
        <v>11</v>
      </c>
      <c r="G7051" t="s">
        <v>20</v>
      </c>
      <c r="H7051" t="s">
        <v>2241</v>
      </c>
      <c r="I7051">
        <v>17.46</v>
      </c>
      <c r="J7051">
        <v>2</v>
      </c>
      <c r="K7051">
        <v>5.89</v>
      </c>
    </row>
    <row r="7052" spans="1:11" ht="16.5" x14ac:dyDescent="0.3">
      <c r="A7052" s="1">
        <v>42811</v>
      </c>
      <c r="B7052" s="5">
        <f>YEAR(Table1[[#This Row],[Order Date]])</f>
        <v>2017</v>
      </c>
      <c r="C7052" s="5">
        <f>MONTH(Table1[[#This Row],[Order Date]])</f>
        <v>3</v>
      </c>
      <c r="D7052" t="s">
        <v>2183</v>
      </c>
      <c r="E7052" t="s">
        <v>149</v>
      </c>
      <c r="F7052" t="s">
        <v>11</v>
      </c>
      <c r="G7052" t="s">
        <v>16</v>
      </c>
      <c r="H7052" t="s">
        <v>2509</v>
      </c>
      <c r="I7052">
        <v>18.75</v>
      </c>
      <c r="J7052">
        <v>5</v>
      </c>
      <c r="K7052">
        <v>9</v>
      </c>
    </row>
    <row r="7053" spans="1:11" ht="16.5" x14ac:dyDescent="0.3">
      <c r="A7053" s="1">
        <v>42811</v>
      </c>
      <c r="B7053" s="5">
        <f>YEAR(Table1[[#This Row],[Order Date]])</f>
        <v>2017</v>
      </c>
      <c r="C7053" s="5">
        <f>MONTH(Table1[[#This Row],[Order Date]])</f>
        <v>3</v>
      </c>
      <c r="D7053" t="s">
        <v>2183</v>
      </c>
      <c r="E7053" t="s">
        <v>149</v>
      </c>
      <c r="F7053" t="s">
        <v>39</v>
      </c>
      <c r="G7053" t="s">
        <v>40</v>
      </c>
      <c r="H7053" t="s">
        <v>1156</v>
      </c>
      <c r="I7053">
        <v>119.7</v>
      </c>
      <c r="J7053">
        <v>6</v>
      </c>
      <c r="K7053">
        <v>31.12</v>
      </c>
    </row>
    <row r="7054" spans="1:11" ht="16.5" x14ac:dyDescent="0.3">
      <c r="A7054" s="1">
        <v>42811</v>
      </c>
      <c r="B7054" s="5">
        <f>YEAR(Table1[[#This Row],[Order Date]])</f>
        <v>2017</v>
      </c>
      <c r="C7054" s="5">
        <f>MONTH(Table1[[#This Row],[Order Date]])</f>
        <v>3</v>
      </c>
      <c r="D7054" t="s">
        <v>2183</v>
      </c>
      <c r="E7054" t="s">
        <v>149</v>
      </c>
      <c r="F7054" t="s">
        <v>11</v>
      </c>
      <c r="G7054" t="s">
        <v>20</v>
      </c>
      <c r="H7054" t="s">
        <v>113</v>
      </c>
      <c r="I7054">
        <v>9.14</v>
      </c>
      <c r="J7054">
        <v>3</v>
      </c>
      <c r="K7054">
        <v>3.09</v>
      </c>
    </row>
    <row r="7055" spans="1:11" ht="16.5" x14ac:dyDescent="0.3">
      <c r="A7055" s="1">
        <v>42811</v>
      </c>
      <c r="B7055" s="5">
        <f>YEAR(Table1[[#This Row],[Order Date]])</f>
        <v>2017</v>
      </c>
      <c r="C7055" s="5">
        <f>MONTH(Table1[[#This Row],[Order Date]])</f>
        <v>3</v>
      </c>
      <c r="D7055" t="s">
        <v>2183</v>
      </c>
      <c r="E7055" t="s">
        <v>149</v>
      </c>
      <c r="F7055" t="s">
        <v>39</v>
      </c>
      <c r="G7055" t="s">
        <v>52</v>
      </c>
      <c r="H7055" t="s">
        <v>1169</v>
      </c>
      <c r="I7055">
        <v>57.06</v>
      </c>
      <c r="J7055">
        <v>3</v>
      </c>
      <c r="K7055">
        <v>18.260000000000002</v>
      </c>
    </row>
    <row r="7056" spans="1:11" ht="16.5" x14ac:dyDescent="0.3">
      <c r="A7056" s="1">
        <v>42811</v>
      </c>
      <c r="B7056" s="5">
        <f>YEAR(Table1[[#This Row],[Order Date]])</f>
        <v>2017</v>
      </c>
      <c r="C7056" s="5">
        <f>MONTH(Table1[[#This Row],[Order Date]])</f>
        <v>3</v>
      </c>
      <c r="D7056" t="s">
        <v>2183</v>
      </c>
      <c r="E7056" t="s">
        <v>149</v>
      </c>
      <c r="F7056" t="s">
        <v>39</v>
      </c>
      <c r="G7056" t="s">
        <v>52</v>
      </c>
      <c r="H7056" t="s">
        <v>1422</v>
      </c>
      <c r="I7056">
        <v>71.599999999999994</v>
      </c>
      <c r="J7056">
        <v>8</v>
      </c>
      <c r="K7056">
        <v>13.6</v>
      </c>
    </row>
    <row r="7057" spans="1:11" ht="16.5" x14ac:dyDescent="0.3">
      <c r="A7057" s="1">
        <v>42811</v>
      </c>
      <c r="B7057" s="5">
        <f>YEAR(Table1[[#This Row],[Order Date]])</f>
        <v>2017</v>
      </c>
      <c r="C7057" s="5">
        <f>MONTH(Table1[[#This Row],[Order Date]])</f>
        <v>3</v>
      </c>
      <c r="D7057" t="s">
        <v>2183</v>
      </c>
      <c r="E7057" t="s">
        <v>149</v>
      </c>
      <c r="F7057" t="s">
        <v>11</v>
      </c>
      <c r="G7057" t="s">
        <v>18</v>
      </c>
      <c r="H7057" t="s">
        <v>2020</v>
      </c>
      <c r="I7057">
        <v>107.44</v>
      </c>
      <c r="J7057">
        <v>8</v>
      </c>
      <c r="K7057">
        <v>27.93</v>
      </c>
    </row>
    <row r="7058" spans="1:11" ht="16.5" x14ac:dyDescent="0.3">
      <c r="A7058" s="1">
        <v>42811</v>
      </c>
      <c r="B7058" s="5">
        <f>YEAR(Table1[[#This Row],[Order Date]])</f>
        <v>2017</v>
      </c>
      <c r="C7058" s="5">
        <f>MONTH(Table1[[#This Row],[Order Date]])</f>
        <v>3</v>
      </c>
      <c r="D7058" t="s">
        <v>2183</v>
      </c>
      <c r="E7058" t="s">
        <v>149</v>
      </c>
      <c r="F7058" t="s">
        <v>11</v>
      </c>
      <c r="G7058" t="s">
        <v>16</v>
      </c>
      <c r="H7058" t="s">
        <v>2030</v>
      </c>
      <c r="I7058">
        <v>7.31</v>
      </c>
      <c r="J7058">
        <v>1</v>
      </c>
      <c r="K7058">
        <v>3.44</v>
      </c>
    </row>
    <row r="7059" spans="1:11" ht="16.5" x14ac:dyDescent="0.3">
      <c r="A7059" s="1">
        <v>42811</v>
      </c>
      <c r="B7059" s="5">
        <f>YEAR(Table1[[#This Row],[Order Date]])</f>
        <v>2017</v>
      </c>
      <c r="C7059" s="5">
        <f>MONTH(Table1[[#This Row],[Order Date]])</f>
        <v>3</v>
      </c>
      <c r="D7059" t="s">
        <v>2183</v>
      </c>
      <c r="E7059" t="s">
        <v>149</v>
      </c>
      <c r="F7059" t="s">
        <v>11</v>
      </c>
      <c r="G7059" t="s">
        <v>24</v>
      </c>
      <c r="H7059" t="s">
        <v>1530</v>
      </c>
      <c r="I7059">
        <v>59.1</v>
      </c>
      <c r="J7059">
        <v>6</v>
      </c>
      <c r="K7059">
        <v>22.46</v>
      </c>
    </row>
    <row r="7060" spans="1:11" ht="16.5" x14ac:dyDescent="0.3">
      <c r="A7060" s="1">
        <v>42811</v>
      </c>
      <c r="B7060" s="5">
        <f>YEAR(Table1[[#This Row],[Order Date]])</f>
        <v>2017</v>
      </c>
      <c r="C7060" s="5">
        <f>MONTH(Table1[[#This Row],[Order Date]])</f>
        <v>3</v>
      </c>
      <c r="D7060" t="s">
        <v>2183</v>
      </c>
      <c r="E7060" t="s">
        <v>149</v>
      </c>
      <c r="F7060" t="s">
        <v>11</v>
      </c>
      <c r="G7060" t="s">
        <v>18</v>
      </c>
      <c r="H7060" t="s">
        <v>463</v>
      </c>
      <c r="I7060">
        <v>46.53</v>
      </c>
      <c r="J7060">
        <v>3</v>
      </c>
      <c r="K7060">
        <v>12.1</v>
      </c>
    </row>
    <row r="7061" spans="1:11" ht="16.5" x14ac:dyDescent="0.3">
      <c r="A7061" s="1">
        <v>42811</v>
      </c>
      <c r="B7061" s="5">
        <f>YEAR(Table1[[#This Row],[Order Date]])</f>
        <v>2017</v>
      </c>
      <c r="C7061" s="5">
        <f>MONTH(Table1[[#This Row],[Order Date]])</f>
        <v>3</v>
      </c>
      <c r="D7061" t="s">
        <v>2188</v>
      </c>
      <c r="E7061" t="s">
        <v>10</v>
      </c>
      <c r="F7061" t="s">
        <v>11</v>
      </c>
      <c r="G7061" t="s">
        <v>20</v>
      </c>
      <c r="H7061" t="s">
        <v>2226</v>
      </c>
      <c r="I7061">
        <v>13.78</v>
      </c>
      <c r="J7061">
        <v>6</v>
      </c>
      <c r="K7061">
        <v>-22.04</v>
      </c>
    </row>
    <row r="7062" spans="1:11" ht="16.5" x14ac:dyDescent="0.3">
      <c r="A7062" s="1">
        <v>42811</v>
      </c>
      <c r="B7062" s="5">
        <f>YEAR(Table1[[#This Row],[Order Date]])</f>
        <v>2017</v>
      </c>
      <c r="C7062" s="5">
        <f>MONTH(Table1[[#This Row],[Order Date]])</f>
        <v>3</v>
      </c>
      <c r="D7062" t="s">
        <v>2188</v>
      </c>
      <c r="E7062" t="s">
        <v>10</v>
      </c>
      <c r="F7062" t="s">
        <v>11</v>
      </c>
      <c r="G7062" t="s">
        <v>12</v>
      </c>
      <c r="H7062" t="s">
        <v>1308</v>
      </c>
      <c r="I7062">
        <v>10.27</v>
      </c>
      <c r="J7062">
        <v>3</v>
      </c>
      <c r="K7062">
        <v>3.21</v>
      </c>
    </row>
    <row r="7063" spans="1:11" ht="16.5" x14ac:dyDescent="0.3">
      <c r="A7063" s="1">
        <v>42811</v>
      </c>
      <c r="B7063" s="5">
        <f>YEAR(Table1[[#This Row],[Order Date]])</f>
        <v>2017</v>
      </c>
      <c r="C7063" s="5">
        <f>MONTH(Table1[[#This Row],[Order Date]])</f>
        <v>3</v>
      </c>
      <c r="D7063" t="s">
        <v>1044</v>
      </c>
      <c r="E7063" t="s">
        <v>120</v>
      </c>
      <c r="F7063" t="s">
        <v>11</v>
      </c>
      <c r="G7063" t="s">
        <v>16</v>
      </c>
      <c r="H7063" t="s">
        <v>2210</v>
      </c>
      <c r="I7063">
        <v>4.6100000000000003</v>
      </c>
      <c r="J7063">
        <v>2</v>
      </c>
      <c r="K7063">
        <v>1.67</v>
      </c>
    </row>
    <row r="7064" spans="1:11" ht="16.5" x14ac:dyDescent="0.3">
      <c r="A7064" s="1">
        <v>42812</v>
      </c>
      <c r="B7064" s="5">
        <f>YEAR(Table1[[#This Row],[Order Date]])</f>
        <v>2017</v>
      </c>
      <c r="C7064" s="5">
        <f>MONTH(Table1[[#This Row],[Order Date]])</f>
        <v>3</v>
      </c>
      <c r="D7064" t="s">
        <v>2632</v>
      </c>
      <c r="E7064" t="s">
        <v>10</v>
      </c>
      <c r="F7064" t="s">
        <v>11</v>
      </c>
      <c r="G7064" t="s">
        <v>92</v>
      </c>
      <c r="H7064" t="s">
        <v>1923</v>
      </c>
      <c r="I7064">
        <v>2.69</v>
      </c>
      <c r="J7064">
        <v>3</v>
      </c>
      <c r="K7064">
        <v>-7.39</v>
      </c>
    </row>
    <row r="7065" spans="1:11" ht="16.5" x14ac:dyDescent="0.3">
      <c r="A7065" s="1">
        <v>42812</v>
      </c>
      <c r="B7065" s="5">
        <f>YEAR(Table1[[#This Row],[Order Date]])</f>
        <v>2017</v>
      </c>
      <c r="C7065" s="5">
        <f>MONTH(Table1[[#This Row],[Order Date]])</f>
        <v>3</v>
      </c>
      <c r="D7065" t="s">
        <v>2632</v>
      </c>
      <c r="E7065" t="s">
        <v>10</v>
      </c>
      <c r="F7065" t="s">
        <v>39</v>
      </c>
      <c r="G7065" t="s">
        <v>52</v>
      </c>
      <c r="H7065" t="s">
        <v>1879</v>
      </c>
      <c r="I7065">
        <v>27.82</v>
      </c>
      <c r="J7065">
        <v>3</v>
      </c>
      <c r="K7065">
        <v>4.5199999999999996</v>
      </c>
    </row>
    <row r="7066" spans="1:11" ht="16.5" x14ac:dyDescent="0.3">
      <c r="A7066" s="1">
        <v>42812</v>
      </c>
      <c r="B7066" s="5">
        <f>YEAR(Table1[[#This Row],[Order Date]])</f>
        <v>2017</v>
      </c>
      <c r="C7066" s="5">
        <f>MONTH(Table1[[#This Row],[Order Date]])</f>
        <v>3</v>
      </c>
      <c r="D7066" t="s">
        <v>2632</v>
      </c>
      <c r="E7066" t="s">
        <v>10</v>
      </c>
      <c r="F7066" t="s">
        <v>34</v>
      </c>
      <c r="G7066" t="s">
        <v>47</v>
      </c>
      <c r="H7066" t="s">
        <v>1658</v>
      </c>
      <c r="I7066">
        <v>82.52</v>
      </c>
      <c r="J7066">
        <v>3</v>
      </c>
      <c r="K7066">
        <v>-41.26</v>
      </c>
    </row>
    <row r="7067" spans="1:11" ht="16.5" x14ac:dyDescent="0.3">
      <c r="A7067" s="1">
        <v>42812</v>
      </c>
      <c r="B7067" s="5">
        <f>YEAR(Table1[[#This Row],[Order Date]])</f>
        <v>2017</v>
      </c>
      <c r="C7067" s="5">
        <f>MONTH(Table1[[#This Row],[Order Date]])</f>
        <v>3</v>
      </c>
      <c r="D7067" t="s">
        <v>2632</v>
      </c>
      <c r="E7067" t="s">
        <v>10</v>
      </c>
      <c r="F7067" t="s">
        <v>11</v>
      </c>
      <c r="G7067" t="s">
        <v>20</v>
      </c>
      <c r="H7067" t="s">
        <v>37</v>
      </c>
      <c r="I7067">
        <v>182.99</v>
      </c>
      <c r="J7067">
        <v>3</v>
      </c>
      <c r="K7067">
        <v>-320.24</v>
      </c>
    </row>
    <row r="7068" spans="1:11" ht="16.5" x14ac:dyDescent="0.3">
      <c r="A7068" s="1">
        <v>42812</v>
      </c>
      <c r="B7068" s="5">
        <f>YEAR(Table1[[#This Row],[Order Date]])</f>
        <v>2017</v>
      </c>
      <c r="C7068" s="5">
        <f>MONTH(Table1[[#This Row],[Order Date]])</f>
        <v>3</v>
      </c>
      <c r="D7068" t="s">
        <v>2088</v>
      </c>
      <c r="E7068" t="s">
        <v>10</v>
      </c>
      <c r="F7068" t="s">
        <v>11</v>
      </c>
      <c r="G7068" t="s">
        <v>24</v>
      </c>
      <c r="H7068" t="s">
        <v>406</v>
      </c>
      <c r="I7068">
        <v>23.83</v>
      </c>
      <c r="J7068">
        <v>3</v>
      </c>
      <c r="K7068">
        <v>6.55</v>
      </c>
    </row>
    <row r="7069" spans="1:11" ht="16.5" x14ac:dyDescent="0.3">
      <c r="A7069" s="1">
        <v>42812</v>
      </c>
      <c r="B7069" s="5">
        <f>YEAR(Table1[[#This Row],[Order Date]])</f>
        <v>2017</v>
      </c>
      <c r="C7069" s="5">
        <f>MONTH(Table1[[#This Row],[Order Date]])</f>
        <v>3</v>
      </c>
      <c r="D7069" t="s">
        <v>275</v>
      </c>
      <c r="E7069" t="s">
        <v>164</v>
      </c>
      <c r="F7069" t="s">
        <v>11</v>
      </c>
      <c r="G7069" t="s">
        <v>24</v>
      </c>
      <c r="H7069" t="s">
        <v>808</v>
      </c>
      <c r="I7069">
        <v>46.2</v>
      </c>
      <c r="J7069">
        <v>4</v>
      </c>
      <c r="K7069">
        <v>21.25</v>
      </c>
    </row>
    <row r="7070" spans="1:11" ht="16.5" x14ac:dyDescent="0.3">
      <c r="A7070" s="1">
        <v>42812</v>
      </c>
      <c r="B7070" s="5">
        <f>YEAR(Table1[[#This Row],[Order Date]])</f>
        <v>2017</v>
      </c>
      <c r="C7070" s="5">
        <f>MONTH(Table1[[#This Row],[Order Date]])</f>
        <v>3</v>
      </c>
      <c r="D7070" t="s">
        <v>1371</v>
      </c>
      <c r="E7070" t="s">
        <v>10</v>
      </c>
      <c r="F7070" t="s">
        <v>39</v>
      </c>
      <c r="G7070" t="s">
        <v>40</v>
      </c>
      <c r="H7070" t="s">
        <v>520</v>
      </c>
      <c r="I7070">
        <v>537.54</v>
      </c>
      <c r="J7070">
        <v>7</v>
      </c>
      <c r="K7070">
        <v>47.04</v>
      </c>
    </row>
    <row r="7071" spans="1:11" ht="16.5" x14ac:dyDescent="0.3">
      <c r="A7071" s="1">
        <v>42812</v>
      </c>
      <c r="B7071" s="5">
        <f>YEAR(Table1[[#This Row],[Order Date]])</f>
        <v>2017</v>
      </c>
      <c r="C7071" s="5">
        <f>MONTH(Table1[[#This Row],[Order Date]])</f>
        <v>3</v>
      </c>
      <c r="D7071" t="s">
        <v>1457</v>
      </c>
      <c r="E7071" t="s">
        <v>27</v>
      </c>
      <c r="F7071" t="s">
        <v>11</v>
      </c>
      <c r="G7071" t="s">
        <v>24</v>
      </c>
      <c r="H7071" t="s">
        <v>869</v>
      </c>
      <c r="I7071">
        <v>13.9</v>
      </c>
      <c r="J7071">
        <v>5</v>
      </c>
      <c r="K7071">
        <v>3.75</v>
      </c>
    </row>
    <row r="7072" spans="1:11" ht="16.5" x14ac:dyDescent="0.3">
      <c r="A7072" s="1">
        <v>42812</v>
      </c>
      <c r="B7072" s="5">
        <f>YEAR(Table1[[#This Row],[Order Date]])</f>
        <v>2017</v>
      </c>
      <c r="C7072" s="5">
        <f>MONTH(Table1[[#This Row],[Order Date]])</f>
        <v>3</v>
      </c>
      <c r="D7072" t="s">
        <v>1457</v>
      </c>
      <c r="E7072" t="s">
        <v>27</v>
      </c>
      <c r="F7072" t="s">
        <v>11</v>
      </c>
      <c r="G7072" t="s">
        <v>63</v>
      </c>
      <c r="H7072" t="s">
        <v>1272</v>
      </c>
      <c r="I7072">
        <v>19.399999999999999</v>
      </c>
      <c r="J7072">
        <v>5</v>
      </c>
      <c r="K7072">
        <v>9.31</v>
      </c>
    </row>
    <row r="7073" spans="1:11" ht="16.5" x14ac:dyDescent="0.3">
      <c r="A7073" s="1">
        <v>42812</v>
      </c>
      <c r="B7073" s="5">
        <f>YEAR(Table1[[#This Row],[Order Date]])</f>
        <v>2017</v>
      </c>
      <c r="C7073" s="5">
        <f>MONTH(Table1[[#This Row],[Order Date]])</f>
        <v>3</v>
      </c>
      <c r="D7073" t="s">
        <v>1671</v>
      </c>
      <c r="E7073" t="s">
        <v>27</v>
      </c>
      <c r="F7073" t="s">
        <v>11</v>
      </c>
      <c r="G7073" t="s">
        <v>92</v>
      </c>
      <c r="H7073" t="s">
        <v>1349</v>
      </c>
      <c r="I7073">
        <v>90.86</v>
      </c>
      <c r="J7073">
        <v>7</v>
      </c>
      <c r="K7073">
        <v>26.35</v>
      </c>
    </row>
    <row r="7074" spans="1:11" ht="16.5" x14ac:dyDescent="0.3">
      <c r="A7074" s="1">
        <v>42813</v>
      </c>
      <c r="B7074" s="5">
        <f>YEAR(Table1[[#This Row],[Order Date]])</f>
        <v>2017</v>
      </c>
      <c r="C7074" s="5">
        <f>MONTH(Table1[[#This Row],[Order Date]])</f>
        <v>3</v>
      </c>
      <c r="D7074" t="s">
        <v>2100</v>
      </c>
      <c r="E7074" t="s">
        <v>149</v>
      </c>
      <c r="F7074" t="s">
        <v>11</v>
      </c>
      <c r="G7074" t="s">
        <v>16</v>
      </c>
      <c r="H7074" t="s">
        <v>639</v>
      </c>
      <c r="I7074">
        <v>28.91</v>
      </c>
      <c r="J7074">
        <v>7</v>
      </c>
      <c r="K7074">
        <v>13.3</v>
      </c>
    </row>
    <row r="7075" spans="1:11" ht="16.5" x14ac:dyDescent="0.3">
      <c r="A7075" s="1">
        <v>42813</v>
      </c>
      <c r="B7075" s="5">
        <f>YEAR(Table1[[#This Row],[Order Date]])</f>
        <v>2017</v>
      </c>
      <c r="C7075" s="5">
        <f>MONTH(Table1[[#This Row],[Order Date]])</f>
        <v>3</v>
      </c>
      <c r="D7075" t="s">
        <v>69</v>
      </c>
      <c r="E7075" t="s">
        <v>27</v>
      </c>
      <c r="F7075" t="s">
        <v>11</v>
      </c>
      <c r="G7075" t="s">
        <v>20</v>
      </c>
      <c r="H7075" t="s">
        <v>559</v>
      </c>
      <c r="I7075">
        <v>19.82</v>
      </c>
      <c r="J7075">
        <v>6</v>
      </c>
      <c r="K7075">
        <v>6.69</v>
      </c>
    </row>
    <row r="7076" spans="1:11" ht="16.5" x14ac:dyDescent="0.3">
      <c r="A7076" s="1">
        <v>42813</v>
      </c>
      <c r="B7076" s="5">
        <f>YEAR(Table1[[#This Row],[Order Date]])</f>
        <v>2017</v>
      </c>
      <c r="C7076" s="5">
        <f>MONTH(Table1[[#This Row],[Order Date]])</f>
        <v>3</v>
      </c>
      <c r="D7076" t="s">
        <v>69</v>
      </c>
      <c r="E7076" t="s">
        <v>27</v>
      </c>
      <c r="F7076" t="s">
        <v>39</v>
      </c>
      <c r="G7076" t="s">
        <v>40</v>
      </c>
      <c r="H7076" t="s">
        <v>1101</v>
      </c>
      <c r="I7076">
        <v>657.5</v>
      </c>
      <c r="J7076">
        <v>6</v>
      </c>
      <c r="K7076">
        <v>-131.5</v>
      </c>
    </row>
    <row r="7077" spans="1:11" ht="16.5" x14ac:dyDescent="0.3">
      <c r="A7077" s="1">
        <v>42813</v>
      </c>
      <c r="B7077" s="5">
        <f>YEAR(Table1[[#This Row],[Order Date]])</f>
        <v>2017</v>
      </c>
      <c r="C7077" s="5">
        <f>MONTH(Table1[[#This Row],[Order Date]])</f>
        <v>3</v>
      </c>
      <c r="D7077" t="s">
        <v>69</v>
      </c>
      <c r="E7077" t="s">
        <v>27</v>
      </c>
      <c r="F7077" t="s">
        <v>39</v>
      </c>
      <c r="G7077" t="s">
        <v>52</v>
      </c>
      <c r="H7077" t="s">
        <v>2309</v>
      </c>
      <c r="I7077">
        <v>99.54</v>
      </c>
      <c r="J7077">
        <v>2</v>
      </c>
      <c r="K7077">
        <v>10.95</v>
      </c>
    </row>
    <row r="7078" spans="1:11" ht="16.5" x14ac:dyDescent="0.3">
      <c r="A7078" s="1">
        <v>42813</v>
      </c>
      <c r="B7078" s="5">
        <f>YEAR(Table1[[#This Row],[Order Date]])</f>
        <v>2017</v>
      </c>
      <c r="C7078" s="5">
        <f>MONTH(Table1[[#This Row],[Order Date]])</f>
        <v>3</v>
      </c>
      <c r="D7078" t="s">
        <v>69</v>
      </c>
      <c r="E7078" t="s">
        <v>27</v>
      </c>
      <c r="F7078" t="s">
        <v>39</v>
      </c>
      <c r="G7078" t="s">
        <v>52</v>
      </c>
      <c r="H7078" t="s">
        <v>454</v>
      </c>
      <c r="I7078">
        <v>199.96</v>
      </c>
      <c r="J7078">
        <v>4</v>
      </c>
      <c r="K7078">
        <v>85.98</v>
      </c>
    </row>
    <row r="7079" spans="1:11" ht="16.5" x14ac:dyDescent="0.3">
      <c r="A7079" s="1">
        <v>42813</v>
      </c>
      <c r="B7079" s="5">
        <f>YEAR(Table1[[#This Row],[Order Date]])</f>
        <v>2017</v>
      </c>
      <c r="C7079" s="5">
        <f>MONTH(Table1[[#This Row],[Order Date]])</f>
        <v>3</v>
      </c>
      <c r="D7079" t="s">
        <v>218</v>
      </c>
      <c r="E7079" t="s">
        <v>27</v>
      </c>
      <c r="F7079" t="s">
        <v>11</v>
      </c>
      <c r="G7079" t="s">
        <v>20</v>
      </c>
      <c r="H7079" t="s">
        <v>865</v>
      </c>
      <c r="I7079">
        <v>14.62</v>
      </c>
      <c r="J7079">
        <v>2</v>
      </c>
      <c r="K7079">
        <v>5.12</v>
      </c>
    </row>
    <row r="7080" spans="1:11" ht="16.5" x14ac:dyDescent="0.3">
      <c r="A7080" s="1">
        <v>42813</v>
      </c>
      <c r="B7080" s="5">
        <f>YEAR(Table1[[#This Row],[Order Date]])</f>
        <v>2017</v>
      </c>
      <c r="C7080" s="5">
        <f>MONTH(Table1[[#This Row],[Order Date]])</f>
        <v>3</v>
      </c>
      <c r="D7080" t="s">
        <v>218</v>
      </c>
      <c r="E7080" t="s">
        <v>27</v>
      </c>
      <c r="F7080" t="s">
        <v>34</v>
      </c>
      <c r="G7080" t="s">
        <v>145</v>
      </c>
      <c r="H7080" t="s">
        <v>2066</v>
      </c>
      <c r="I7080">
        <v>697.16</v>
      </c>
      <c r="J7080">
        <v>5</v>
      </c>
      <c r="K7080">
        <v>8.7100000000000009</v>
      </c>
    </row>
    <row r="7081" spans="1:11" ht="16.5" x14ac:dyDescent="0.3">
      <c r="A7081" s="1">
        <v>42813</v>
      </c>
      <c r="B7081" s="5">
        <f>YEAR(Table1[[#This Row],[Order Date]])</f>
        <v>2017</v>
      </c>
      <c r="C7081" s="5">
        <f>MONTH(Table1[[#This Row],[Order Date]])</f>
        <v>3</v>
      </c>
      <c r="D7081" t="s">
        <v>218</v>
      </c>
      <c r="E7081" t="s">
        <v>27</v>
      </c>
      <c r="F7081" t="s">
        <v>34</v>
      </c>
      <c r="G7081" t="s">
        <v>47</v>
      </c>
      <c r="H7081" t="s">
        <v>2105</v>
      </c>
      <c r="I7081">
        <v>30.93</v>
      </c>
      <c r="J7081">
        <v>1</v>
      </c>
      <c r="K7081">
        <v>12.68</v>
      </c>
    </row>
    <row r="7082" spans="1:11" ht="16.5" x14ac:dyDescent="0.3">
      <c r="A7082" s="1">
        <v>42813</v>
      </c>
      <c r="B7082" s="5">
        <f>YEAR(Table1[[#This Row],[Order Date]])</f>
        <v>2017</v>
      </c>
      <c r="C7082" s="5">
        <f>MONTH(Table1[[#This Row],[Order Date]])</f>
        <v>3</v>
      </c>
      <c r="D7082" t="s">
        <v>218</v>
      </c>
      <c r="E7082" t="s">
        <v>27</v>
      </c>
      <c r="F7082" t="s">
        <v>11</v>
      </c>
      <c r="G7082" t="s">
        <v>20</v>
      </c>
      <c r="H7082" t="s">
        <v>150</v>
      </c>
      <c r="I7082">
        <v>27.5</v>
      </c>
      <c r="J7082">
        <v>7</v>
      </c>
      <c r="K7082">
        <v>9.2799999999999994</v>
      </c>
    </row>
    <row r="7083" spans="1:11" ht="16.5" x14ac:dyDescent="0.3">
      <c r="A7083" s="1">
        <v>42813</v>
      </c>
      <c r="B7083" s="5">
        <f>YEAR(Table1[[#This Row],[Order Date]])</f>
        <v>2017</v>
      </c>
      <c r="C7083" s="5">
        <f>MONTH(Table1[[#This Row],[Order Date]])</f>
        <v>3</v>
      </c>
      <c r="D7083" t="s">
        <v>1393</v>
      </c>
      <c r="E7083" t="s">
        <v>27</v>
      </c>
      <c r="F7083" t="s">
        <v>11</v>
      </c>
      <c r="G7083" t="s">
        <v>92</v>
      </c>
      <c r="H7083" t="s">
        <v>1888</v>
      </c>
      <c r="I7083">
        <v>381.36</v>
      </c>
      <c r="J7083">
        <v>7</v>
      </c>
      <c r="K7083">
        <v>106.78</v>
      </c>
    </row>
    <row r="7084" spans="1:11" ht="16.5" x14ac:dyDescent="0.3">
      <c r="A7084" s="1">
        <v>42813</v>
      </c>
      <c r="B7084" s="5">
        <f>YEAR(Table1[[#This Row],[Order Date]])</f>
        <v>2017</v>
      </c>
      <c r="C7084" s="5">
        <f>MONTH(Table1[[#This Row],[Order Date]])</f>
        <v>3</v>
      </c>
      <c r="D7084" t="s">
        <v>1359</v>
      </c>
      <c r="E7084" t="s">
        <v>177</v>
      </c>
      <c r="F7084" t="s">
        <v>11</v>
      </c>
      <c r="G7084" t="s">
        <v>24</v>
      </c>
      <c r="H7084" t="s">
        <v>2001</v>
      </c>
      <c r="I7084">
        <v>8.94</v>
      </c>
      <c r="J7084">
        <v>3</v>
      </c>
      <c r="K7084">
        <v>2.41</v>
      </c>
    </row>
    <row r="7085" spans="1:11" ht="16.5" x14ac:dyDescent="0.3">
      <c r="A7085" s="1">
        <v>42814</v>
      </c>
      <c r="B7085" s="5">
        <f>YEAR(Table1[[#This Row],[Order Date]])</f>
        <v>2017</v>
      </c>
      <c r="C7085" s="5">
        <f>MONTH(Table1[[#This Row],[Order Date]])</f>
        <v>3</v>
      </c>
      <c r="D7085" t="s">
        <v>208</v>
      </c>
      <c r="E7085" t="s">
        <v>129</v>
      </c>
      <c r="F7085" t="s">
        <v>34</v>
      </c>
      <c r="G7085" t="s">
        <v>47</v>
      </c>
      <c r="H7085" t="s">
        <v>2493</v>
      </c>
      <c r="I7085">
        <v>2.91</v>
      </c>
      <c r="J7085">
        <v>1</v>
      </c>
      <c r="K7085">
        <v>1.37</v>
      </c>
    </row>
    <row r="7086" spans="1:11" ht="16.5" x14ac:dyDescent="0.3">
      <c r="A7086" s="1">
        <v>42814</v>
      </c>
      <c r="B7086" s="5">
        <f>YEAR(Table1[[#This Row],[Order Date]])</f>
        <v>2017</v>
      </c>
      <c r="C7086" s="5">
        <f>MONTH(Table1[[#This Row],[Order Date]])</f>
        <v>3</v>
      </c>
      <c r="D7086" t="s">
        <v>2271</v>
      </c>
      <c r="E7086" t="s">
        <v>164</v>
      </c>
      <c r="F7086" t="s">
        <v>39</v>
      </c>
      <c r="G7086" t="s">
        <v>52</v>
      </c>
      <c r="H7086" t="s">
        <v>1874</v>
      </c>
      <c r="I7086">
        <v>265.93</v>
      </c>
      <c r="J7086">
        <v>7</v>
      </c>
      <c r="K7086">
        <v>63.82</v>
      </c>
    </row>
    <row r="7087" spans="1:11" ht="16.5" x14ac:dyDescent="0.3">
      <c r="A7087" s="1">
        <v>42814</v>
      </c>
      <c r="B7087" s="5">
        <f>YEAR(Table1[[#This Row],[Order Date]])</f>
        <v>2017</v>
      </c>
      <c r="C7087" s="5">
        <f>MONTH(Table1[[#This Row],[Order Date]])</f>
        <v>3</v>
      </c>
      <c r="D7087" t="s">
        <v>983</v>
      </c>
      <c r="E7087" t="s">
        <v>613</v>
      </c>
      <c r="F7087" t="s">
        <v>39</v>
      </c>
      <c r="G7087" t="s">
        <v>52</v>
      </c>
      <c r="H7087" t="s">
        <v>1032</v>
      </c>
      <c r="I7087">
        <v>238</v>
      </c>
      <c r="J7087">
        <v>2</v>
      </c>
      <c r="K7087">
        <v>38.08</v>
      </c>
    </row>
    <row r="7088" spans="1:11" ht="16.5" x14ac:dyDescent="0.3">
      <c r="A7088" s="1">
        <v>42814</v>
      </c>
      <c r="B7088" s="5">
        <f>YEAR(Table1[[#This Row],[Order Date]])</f>
        <v>2017</v>
      </c>
      <c r="C7088" s="5">
        <f>MONTH(Table1[[#This Row],[Order Date]])</f>
        <v>3</v>
      </c>
      <c r="D7088" t="s">
        <v>983</v>
      </c>
      <c r="E7088" t="s">
        <v>613</v>
      </c>
      <c r="F7088" t="s">
        <v>11</v>
      </c>
      <c r="G7088" t="s">
        <v>12</v>
      </c>
      <c r="H7088" t="s">
        <v>1158</v>
      </c>
      <c r="I7088">
        <v>61.96</v>
      </c>
      <c r="J7088">
        <v>2</v>
      </c>
      <c r="K7088">
        <v>27.88</v>
      </c>
    </row>
    <row r="7089" spans="1:11" ht="16.5" x14ac:dyDescent="0.3">
      <c r="A7089" s="1">
        <v>42814</v>
      </c>
      <c r="B7089" s="5">
        <f>YEAR(Table1[[#This Row],[Order Date]])</f>
        <v>2017</v>
      </c>
      <c r="C7089" s="5">
        <f>MONTH(Table1[[#This Row],[Order Date]])</f>
        <v>3</v>
      </c>
      <c r="D7089" t="s">
        <v>592</v>
      </c>
      <c r="E7089" t="s">
        <v>10</v>
      </c>
      <c r="F7089" t="s">
        <v>11</v>
      </c>
      <c r="G7089" t="s">
        <v>12</v>
      </c>
      <c r="H7089" t="s">
        <v>625</v>
      </c>
      <c r="I7089">
        <v>56.7</v>
      </c>
      <c r="J7089">
        <v>2</v>
      </c>
      <c r="K7089">
        <v>19.14</v>
      </c>
    </row>
    <row r="7090" spans="1:11" ht="16.5" x14ac:dyDescent="0.3">
      <c r="A7090" s="1">
        <v>42814</v>
      </c>
      <c r="B7090" s="5">
        <f>YEAR(Table1[[#This Row],[Order Date]])</f>
        <v>2017</v>
      </c>
      <c r="C7090" s="5">
        <f>MONTH(Table1[[#This Row],[Order Date]])</f>
        <v>3</v>
      </c>
      <c r="D7090" t="s">
        <v>592</v>
      </c>
      <c r="E7090" t="s">
        <v>10</v>
      </c>
      <c r="F7090" t="s">
        <v>11</v>
      </c>
      <c r="G7090" t="s">
        <v>12</v>
      </c>
      <c r="H7090" t="s">
        <v>1041</v>
      </c>
      <c r="I7090">
        <v>274.06</v>
      </c>
      <c r="J7090">
        <v>7</v>
      </c>
      <c r="K7090">
        <v>102.77</v>
      </c>
    </row>
    <row r="7091" spans="1:11" ht="16.5" x14ac:dyDescent="0.3">
      <c r="A7091" s="1">
        <v>42815</v>
      </c>
      <c r="B7091" s="5">
        <f>YEAR(Table1[[#This Row],[Order Date]])</f>
        <v>2017</v>
      </c>
      <c r="C7091" s="5">
        <f>MONTH(Table1[[#This Row],[Order Date]])</f>
        <v>3</v>
      </c>
      <c r="D7091" t="s">
        <v>2534</v>
      </c>
      <c r="E7091" t="s">
        <v>129</v>
      </c>
      <c r="F7091" t="s">
        <v>11</v>
      </c>
      <c r="G7091" t="s">
        <v>12</v>
      </c>
      <c r="H7091" t="s">
        <v>457</v>
      </c>
      <c r="I7091">
        <v>277.39999999999998</v>
      </c>
      <c r="J7091">
        <v>5</v>
      </c>
      <c r="K7091">
        <v>133.15</v>
      </c>
    </row>
    <row r="7092" spans="1:11" ht="16.5" x14ac:dyDescent="0.3">
      <c r="A7092" s="1">
        <v>42815</v>
      </c>
      <c r="B7092" s="5">
        <f>YEAR(Table1[[#This Row],[Order Date]])</f>
        <v>2017</v>
      </c>
      <c r="C7092" s="5">
        <f>MONTH(Table1[[#This Row],[Order Date]])</f>
        <v>3</v>
      </c>
      <c r="D7092" t="s">
        <v>2534</v>
      </c>
      <c r="E7092" t="s">
        <v>129</v>
      </c>
      <c r="F7092" t="s">
        <v>11</v>
      </c>
      <c r="G7092" t="s">
        <v>12</v>
      </c>
      <c r="H7092" t="s">
        <v>2295</v>
      </c>
      <c r="I7092">
        <v>5.78</v>
      </c>
      <c r="J7092">
        <v>1</v>
      </c>
      <c r="K7092">
        <v>2.83</v>
      </c>
    </row>
    <row r="7093" spans="1:11" ht="16.5" x14ac:dyDescent="0.3">
      <c r="A7093" s="1">
        <v>42815</v>
      </c>
      <c r="B7093" s="5">
        <f>YEAR(Table1[[#This Row],[Order Date]])</f>
        <v>2017</v>
      </c>
      <c r="C7093" s="5">
        <f>MONTH(Table1[[#This Row],[Order Date]])</f>
        <v>3</v>
      </c>
      <c r="D7093" t="s">
        <v>256</v>
      </c>
      <c r="E7093" t="s">
        <v>840</v>
      </c>
      <c r="F7093" t="s">
        <v>34</v>
      </c>
      <c r="G7093" t="s">
        <v>35</v>
      </c>
      <c r="H7093" t="s">
        <v>274</v>
      </c>
      <c r="I7093">
        <v>1805.88</v>
      </c>
      <c r="J7093">
        <v>6</v>
      </c>
      <c r="K7093">
        <v>523.71</v>
      </c>
    </row>
    <row r="7094" spans="1:11" ht="16.5" x14ac:dyDescent="0.3">
      <c r="A7094" s="1">
        <v>42815</v>
      </c>
      <c r="B7094" s="5">
        <f>YEAR(Table1[[#This Row],[Order Date]])</f>
        <v>2017</v>
      </c>
      <c r="C7094" s="5">
        <f>MONTH(Table1[[#This Row],[Order Date]])</f>
        <v>3</v>
      </c>
      <c r="D7094" t="s">
        <v>768</v>
      </c>
      <c r="E7094" t="s">
        <v>27</v>
      </c>
      <c r="F7094" t="s">
        <v>11</v>
      </c>
      <c r="G7094" t="s">
        <v>18</v>
      </c>
      <c r="H7094" t="s">
        <v>1549</v>
      </c>
      <c r="I7094">
        <v>725.84</v>
      </c>
      <c r="J7094">
        <v>4</v>
      </c>
      <c r="K7094">
        <v>210.49</v>
      </c>
    </row>
    <row r="7095" spans="1:11" ht="16.5" x14ac:dyDescent="0.3">
      <c r="A7095" s="1">
        <v>42815</v>
      </c>
      <c r="B7095" s="5">
        <f>YEAR(Table1[[#This Row],[Order Date]])</f>
        <v>2017</v>
      </c>
      <c r="C7095" s="5">
        <f>MONTH(Table1[[#This Row],[Order Date]])</f>
        <v>3</v>
      </c>
      <c r="D7095" t="s">
        <v>768</v>
      </c>
      <c r="E7095" t="s">
        <v>27</v>
      </c>
      <c r="F7095" t="s">
        <v>11</v>
      </c>
      <c r="G7095" t="s">
        <v>20</v>
      </c>
      <c r="H7095" t="s">
        <v>609</v>
      </c>
      <c r="I7095">
        <v>10.9</v>
      </c>
      <c r="J7095">
        <v>3</v>
      </c>
      <c r="K7095">
        <v>3.95</v>
      </c>
    </row>
    <row r="7096" spans="1:11" ht="16.5" x14ac:dyDescent="0.3">
      <c r="A7096" s="1">
        <v>42815</v>
      </c>
      <c r="B7096" s="5">
        <f>YEAR(Table1[[#This Row],[Order Date]])</f>
        <v>2017</v>
      </c>
      <c r="C7096" s="5">
        <f>MONTH(Table1[[#This Row],[Order Date]])</f>
        <v>3</v>
      </c>
      <c r="D7096" t="s">
        <v>768</v>
      </c>
      <c r="E7096" t="s">
        <v>27</v>
      </c>
      <c r="F7096" t="s">
        <v>11</v>
      </c>
      <c r="G7096" t="s">
        <v>20</v>
      </c>
      <c r="H7096" t="s">
        <v>203</v>
      </c>
      <c r="I7096">
        <v>8.5399999999999991</v>
      </c>
      <c r="J7096">
        <v>2</v>
      </c>
      <c r="K7096">
        <v>2.88</v>
      </c>
    </row>
    <row r="7097" spans="1:11" ht="16.5" x14ac:dyDescent="0.3">
      <c r="A7097" s="1">
        <v>42815</v>
      </c>
      <c r="B7097" s="5">
        <f>YEAR(Table1[[#This Row],[Order Date]])</f>
        <v>2017</v>
      </c>
      <c r="C7097" s="5">
        <f>MONTH(Table1[[#This Row],[Order Date]])</f>
        <v>3</v>
      </c>
      <c r="D7097" t="s">
        <v>671</v>
      </c>
      <c r="E7097" t="s">
        <v>123</v>
      </c>
      <c r="F7097" t="s">
        <v>11</v>
      </c>
      <c r="G7097" t="s">
        <v>92</v>
      </c>
      <c r="H7097" t="s">
        <v>1640</v>
      </c>
      <c r="I7097">
        <v>64.38</v>
      </c>
      <c r="J7097">
        <v>1</v>
      </c>
      <c r="K7097">
        <v>8.0500000000000007</v>
      </c>
    </row>
    <row r="7098" spans="1:11" ht="16.5" x14ac:dyDescent="0.3">
      <c r="A7098" s="1">
        <v>42815</v>
      </c>
      <c r="B7098" s="5">
        <f>YEAR(Table1[[#This Row],[Order Date]])</f>
        <v>2017</v>
      </c>
      <c r="C7098" s="5">
        <f>MONTH(Table1[[#This Row],[Order Date]])</f>
        <v>3</v>
      </c>
      <c r="D7098" t="s">
        <v>2550</v>
      </c>
      <c r="E7098" t="s">
        <v>23</v>
      </c>
      <c r="F7098" t="s">
        <v>11</v>
      </c>
      <c r="G7098" t="s">
        <v>63</v>
      </c>
      <c r="H7098" t="s">
        <v>1299</v>
      </c>
      <c r="I7098">
        <v>8.86</v>
      </c>
      <c r="J7098">
        <v>3</v>
      </c>
      <c r="K7098">
        <v>2.88</v>
      </c>
    </row>
    <row r="7099" spans="1:11" ht="16.5" x14ac:dyDescent="0.3">
      <c r="A7099" s="1">
        <v>42815</v>
      </c>
      <c r="B7099" s="5">
        <f>YEAR(Table1[[#This Row],[Order Date]])</f>
        <v>2017</v>
      </c>
      <c r="C7099" s="5">
        <f>MONTH(Table1[[#This Row],[Order Date]])</f>
        <v>3</v>
      </c>
      <c r="D7099" t="s">
        <v>533</v>
      </c>
      <c r="E7099" t="s">
        <v>164</v>
      </c>
      <c r="F7099" t="s">
        <v>11</v>
      </c>
      <c r="G7099" t="s">
        <v>20</v>
      </c>
      <c r="H7099" t="s">
        <v>367</v>
      </c>
      <c r="I7099">
        <v>30.58</v>
      </c>
      <c r="J7099">
        <v>6</v>
      </c>
      <c r="K7099">
        <v>10.32</v>
      </c>
    </row>
    <row r="7100" spans="1:11" ht="16.5" x14ac:dyDescent="0.3">
      <c r="A7100" s="1">
        <v>42815</v>
      </c>
      <c r="B7100" s="5">
        <f>YEAR(Table1[[#This Row],[Order Date]])</f>
        <v>2017</v>
      </c>
      <c r="C7100" s="5">
        <f>MONTH(Table1[[#This Row],[Order Date]])</f>
        <v>3</v>
      </c>
      <c r="D7100" t="s">
        <v>533</v>
      </c>
      <c r="E7100" t="s">
        <v>164</v>
      </c>
      <c r="F7100" t="s">
        <v>11</v>
      </c>
      <c r="G7100" t="s">
        <v>43</v>
      </c>
      <c r="H7100" t="s">
        <v>1106</v>
      </c>
      <c r="I7100">
        <v>13.02</v>
      </c>
      <c r="J7100">
        <v>7</v>
      </c>
      <c r="K7100">
        <v>0.39</v>
      </c>
    </row>
    <row r="7101" spans="1:11" ht="16.5" x14ac:dyDescent="0.3">
      <c r="A7101" s="1">
        <v>42815</v>
      </c>
      <c r="B7101" s="5">
        <f>YEAR(Table1[[#This Row],[Order Date]])</f>
        <v>2017</v>
      </c>
      <c r="C7101" s="5">
        <f>MONTH(Table1[[#This Row],[Order Date]])</f>
        <v>3</v>
      </c>
      <c r="D7101" t="s">
        <v>533</v>
      </c>
      <c r="E7101" t="s">
        <v>164</v>
      </c>
      <c r="F7101" t="s">
        <v>34</v>
      </c>
      <c r="G7101" t="s">
        <v>47</v>
      </c>
      <c r="H7101" t="s">
        <v>1532</v>
      </c>
      <c r="I7101">
        <v>22.14</v>
      </c>
      <c r="J7101">
        <v>3</v>
      </c>
      <c r="K7101">
        <v>6.42</v>
      </c>
    </row>
    <row r="7102" spans="1:11" ht="16.5" x14ac:dyDescent="0.3">
      <c r="A7102" s="1">
        <v>42815</v>
      </c>
      <c r="B7102" s="5">
        <f>YEAR(Table1[[#This Row],[Order Date]])</f>
        <v>2017</v>
      </c>
      <c r="C7102" s="5">
        <f>MONTH(Table1[[#This Row],[Order Date]])</f>
        <v>3</v>
      </c>
      <c r="D7102" t="s">
        <v>533</v>
      </c>
      <c r="E7102" t="s">
        <v>164</v>
      </c>
      <c r="F7102" t="s">
        <v>11</v>
      </c>
      <c r="G7102" t="s">
        <v>18</v>
      </c>
      <c r="H7102" t="s">
        <v>729</v>
      </c>
      <c r="I7102">
        <v>359.32</v>
      </c>
      <c r="J7102">
        <v>4</v>
      </c>
      <c r="K7102">
        <v>7.19</v>
      </c>
    </row>
    <row r="7103" spans="1:11" ht="16.5" x14ac:dyDescent="0.3">
      <c r="A7103" s="1">
        <v>42817</v>
      </c>
      <c r="B7103" s="5">
        <f>YEAR(Table1[[#This Row],[Order Date]])</f>
        <v>2017</v>
      </c>
      <c r="C7103" s="5">
        <f>MONTH(Table1[[#This Row],[Order Date]])</f>
        <v>3</v>
      </c>
      <c r="D7103" t="s">
        <v>2432</v>
      </c>
      <c r="E7103" t="s">
        <v>27</v>
      </c>
      <c r="F7103" t="s">
        <v>34</v>
      </c>
      <c r="G7103" t="s">
        <v>47</v>
      </c>
      <c r="H7103" t="s">
        <v>1216</v>
      </c>
      <c r="I7103">
        <v>211.84</v>
      </c>
      <c r="J7103">
        <v>8</v>
      </c>
      <c r="K7103">
        <v>76.260000000000005</v>
      </c>
    </row>
    <row r="7104" spans="1:11" ht="16.5" x14ac:dyDescent="0.3">
      <c r="A7104" s="1">
        <v>42817</v>
      </c>
      <c r="B7104" s="5">
        <f>YEAR(Table1[[#This Row],[Order Date]])</f>
        <v>2017</v>
      </c>
      <c r="C7104" s="5">
        <f>MONTH(Table1[[#This Row],[Order Date]])</f>
        <v>3</v>
      </c>
      <c r="D7104" t="s">
        <v>1474</v>
      </c>
      <c r="E7104" t="s">
        <v>10</v>
      </c>
      <c r="F7104" t="s">
        <v>11</v>
      </c>
      <c r="G7104" t="s">
        <v>18</v>
      </c>
      <c r="H7104" t="s">
        <v>729</v>
      </c>
      <c r="I7104">
        <v>143.72999999999999</v>
      </c>
      <c r="J7104">
        <v>2</v>
      </c>
      <c r="K7104">
        <v>-32.340000000000003</v>
      </c>
    </row>
    <row r="7105" spans="1:11" ht="16.5" x14ac:dyDescent="0.3">
      <c r="A7105" s="1">
        <v>42817</v>
      </c>
      <c r="B7105" s="5">
        <f>YEAR(Table1[[#This Row],[Order Date]])</f>
        <v>2017</v>
      </c>
      <c r="C7105" s="5">
        <f>MONTH(Table1[[#This Row],[Order Date]])</f>
        <v>3</v>
      </c>
      <c r="D7105" t="s">
        <v>1800</v>
      </c>
      <c r="E7105" t="s">
        <v>149</v>
      </c>
      <c r="F7105" t="s">
        <v>11</v>
      </c>
      <c r="G7105" t="s">
        <v>12</v>
      </c>
      <c r="H7105" t="s">
        <v>2660</v>
      </c>
      <c r="I7105">
        <v>25.68</v>
      </c>
      <c r="J7105">
        <v>6</v>
      </c>
      <c r="K7105">
        <v>11.56</v>
      </c>
    </row>
    <row r="7106" spans="1:11" ht="16.5" x14ac:dyDescent="0.3">
      <c r="A7106" s="1">
        <v>42817</v>
      </c>
      <c r="B7106" s="5">
        <f>YEAR(Table1[[#This Row],[Order Date]])</f>
        <v>2017</v>
      </c>
      <c r="C7106" s="5">
        <f>MONTH(Table1[[#This Row],[Order Date]])</f>
        <v>3</v>
      </c>
      <c r="D7106" t="s">
        <v>450</v>
      </c>
      <c r="E7106" t="s">
        <v>149</v>
      </c>
      <c r="F7106" t="s">
        <v>11</v>
      </c>
      <c r="G7106" t="s">
        <v>200</v>
      </c>
      <c r="H7106" t="s">
        <v>2497</v>
      </c>
      <c r="I7106">
        <v>347.58</v>
      </c>
      <c r="J7106">
        <v>3</v>
      </c>
      <c r="K7106">
        <v>17.38</v>
      </c>
    </row>
    <row r="7107" spans="1:11" ht="16.5" x14ac:dyDescent="0.3">
      <c r="A7107" s="1">
        <v>42817</v>
      </c>
      <c r="B7107" s="5">
        <f>YEAR(Table1[[#This Row],[Order Date]])</f>
        <v>2017</v>
      </c>
      <c r="C7107" s="5">
        <f>MONTH(Table1[[#This Row],[Order Date]])</f>
        <v>3</v>
      </c>
      <c r="D7107" t="s">
        <v>2259</v>
      </c>
      <c r="E7107" t="s">
        <v>164</v>
      </c>
      <c r="F7107" t="s">
        <v>11</v>
      </c>
      <c r="G7107" t="s">
        <v>20</v>
      </c>
      <c r="H7107" t="s">
        <v>966</v>
      </c>
      <c r="I7107">
        <v>34.76</v>
      </c>
      <c r="J7107">
        <v>5</v>
      </c>
      <c r="K7107">
        <v>11.3</v>
      </c>
    </row>
    <row r="7108" spans="1:11" ht="16.5" x14ac:dyDescent="0.3">
      <c r="A7108" s="1">
        <v>42817</v>
      </c>
      <c r="B7108" s="5">
        <f>YEAR(Table1[[#This Row],[Order Date]])</f>
        <v>2017</v>
      </c>
      <c r="C7108" s="5">
        <f>MONTH(Table1[[#This Row],[Order Date]])</f>
        <v>3</v>
      </c>
      <c r="D7108" t="s">
        <v>2474</v>
      </c>
      <c r="E7108" t="s">
        <v>164</v>
      </c>
      <c r="F7108" t="s">
        <v>11</v>
      </c>
      <c r="G7108" t="s">
        <v>18</v>
      </c>
      <c r="H7108" t="s">
        <v>179</v>
      </c>
      <c r="I7108">
        <v>32.479999999999997</v>
      </c>
      <c r="J7108">
        <v>2</v>
      </c>
      <c r="K7108">
        <v>4.87</v>
      </c>
    </row>
    <row r="7109" spans="1:11" ht="16.5" x14ac:dyDescent="0.3">
      <c r="A7109" s="1">
        <v>42817</v>
      </c>
      <c r="B7109" s="5">
        <f>YEAR(Table1[[#This Row],[Order Date]])</f>
        <v>2017</v>
      </c>
      <c r="C7109" s="5">
        <f>MONTH(Table1[[#This Row],[Order Date]])</f>
        <v>3</v>
      </c>
      <c r="D7109" t="s">
        <v>2474</v>
      </c>
      <c r="E7109" t="s">
        <v>164</v>
      </c>
      <c r="F7109" t="s">
        <v>11</v>
      </c>
      <c r="G7109" t="s">
        <v>12</v>
      </c>
      <c r="H7109" t="s">
        <v>441</v>
      </c>
      <c r="I7109">
        <v>20.04</v>
      </c>
      <c r="J7109">
        <v>3</v>
      </c>
      <c r="K7109">
        <v>9.6199999999999992</v>
      </c>
    </row>
    <row r="7110" spans="1:11" ht="16.5" x14ac:dyDescent="0.3">
      <c r="A7110" s="1">
        <v>42817</v>
      </c>
      <c r="B7110" s="5">
        <f>YEAR(Table1[[#This Row],[Order Date]])</f>
        <v>2017</v>
      </c>
      <c r="C7110" s="5">
        <f>MONTH(Table1[[#This Row],[Order Date]])</f>
        <v>3</v>
      </c>
      <c r="D7110" t="s">
        <v>2474</v>
      </c>
      <c r="E7110" t="s">
        <v>164</v>
      </c>
      <c r="F7110" t="s">
        <v>39</v>
      </c>
      <c r="G7110" t="s">
        <v>603</v>
      </c>
      <c r="H7110" t="s">
        <v>2529</v>
      </c>
      <c r="I7110">
        <v>13999.96</v>
      </c>
      <c r="J7110">
        <v>4</v>
      </c>
      <c r="K7110">
        <v>6719.98</v>
      </c>
    </row>
    <row r="7111" spans="1:11" ht="16.5" x14ac:dyDescent="0.3">
      <c r="A7111" s="1">
        <v>42818</v>
      </c>
      <c r="B7111" s="5">
        <f>YEAR(Table1[[#This Row],[Order Date]])</f>
        <v>2017</v>
      </c>
      <c r="C7111" s="5">
        <f>MONTH(Table1[[#This Row],[Order Date]])</f>
        <v>3</v>
      </c>
      <c r="D7111" t="s">
        <v>923</v>
      </c>
      <c r="E7111" t="s">
        <v>149</v>
      </c>
      <c r="F7111" t="s">
        <v>11</v>
      </c>
      <c r="G7111" t="s">
        <v>12</v>
      </c>
      <c r="H7111" t="s">
        <v>1664</v>
      </c>
      <c r="I7111">
        <v>221.92</v>
      </c>
      <c r="J7111">
        <v>4</v>
      </c>
      <c r="K7111">
        <v>106.52</v>
      </c>
    </row>
    <row r="7112" spans="1:11" ht="16.5" x14ac:dyDescent="0.3">
      <c r="A7112" s="1">
        <v>42818</v>
      </c>
      <c r="B7112" s="5">
        <f>YEAR(Table1[[#This Row],[Order Date]])</f>
        <v>2017</v>
      </c>
      <c r="C7112" s="5">
        <f>MONTH(Table1[[#This Row],[Order Date]])</f>
        <v>3</v>
      </c>
      <c r="D7112" t="s">
        <v>923</v>
      </c>
      <c r="E7112" t="s">
        <v>149</v>
      </c>
      <c r="F7112" t="s">
        <v>39</v>
      </c>
      <c r="G7112" t="s">
        <v>52</v>
      </c>
      <c r="H7112" t="s">
        <v>53</v>
      </c>
      <c r="I7112">
        <v>26</v>
      </c>
      <c r="J7112">
        <v>2</v>
      </c>
      <c r="K7112">
        <v>11.7</v>
      </c>
    </row>
    <row r="7113" spans="1:11" ht="16.5" x14ac:dyDescent="0.3">
      <c r="A7113" s="1">
        <v>42818</v>
      </c>
      <c r="B7113" s="5">
        <f>YEAR(Table1[[#This Row],[Order Date]])</f>
        <v>2017</v>
      </c>
      <c r="C7113" s="5">
        <f>MONTH(Table1[[#This Row],[Order Date]])</f>
        <v>3</v>
      </c>
      <c r="D7113" t="s">
        <v>1688</v>
      </c>
      <c r="E7113" t="s">
        <v>149</v>
      </c>
      <c r="F7113" t="s">
        <v>11</v>
      </c>
      <c r="G7113" t="s">
        <v>63</v>
      </c>
      <c r="H7113" t="s">
        <v>1350</v>
      </c>
      <c r="I7113">
        <v>47.01</v>
      </c>
      <c r="J7113">
        <v>3</v>
      </c>
      <c r="K7113">
        <v>22.09</v>
      </c>
    </row>
    <row r="7114" spans="1:11" ht="16.5" x14ac:dyDescent="0.3">
      <c r="A7114" s="1">
        <v>42818</v>
      </c>
      <c r="B7114" s="5">
        <f>YEAR(Table1[[#This Row],[Order Date]])</f>
        <v>2017</v>
      </c>
      <c r="C7114" s="5">
        <f>MONTH(Table1[[#This Row],[Order Date]])</f>
        <v>3</v>
      </c>
      <c r="D7114" t="s">
        <v>1688</v>
      </c>
      <c r="E7114" t="s">
        <v>149</v>
      </c>
      <c r="F7114" t="s">
        <v>39</v>
      </c>
      <c r="G7114" t="s">
        <v>40</v>
      </c>
      <c r="H7114" t="s">
        <v>2193</v>
      </c>
      <c r="I7114">
        <v>469.99</v>
      </c>
      <c r="J7114">
        <v>1</v>
      </c>
      <c r="K7114">
        <v>136.30000000000001</v>
      </c>
    </row>
    <row r="7115" spans="1:11" ht="16.5" x14ac:dyDescent="0.3">
      <c r="A7115" s="1">
        <v>42818</v>
      </c>
      <c r="B7115" s="5">
        <f>YEAR(Table1[[#This Row],[Order Date]])</f>
        <v>2017</v>
      </c>
      <c r="C7115" s="5">
        <f>MONTH(Table1[[#This Row],[Order Date]])</f>
        <v>3</v>
      </c>
      <c r="D7115" t="s">
        <v>1688</v>
      </c>
      <c r="E7115" t="s">
        <v>149</v>
      </c>
      <c r="F7115" t="s">
        <v>34</v>
      </c>
      <c r="G7115" t="s">
        <v>35</v>
      </c>
      <c r="H7115" t="s">
        <v>699</v>
      </c>
      <c r="I7115">
        <v>207.85</v>
      </c>
      <c r="J7115">
        <v>3</v>
      </c>
      <c r="K7115">
        <v>2.31</v>
      </c>
    </row>
    <row r="7116" spans="1:11" ht="16.5" x14ac:dyDescent="0.3">
      <c r="A7116" s="1">
        <v>42818</v>
      </c>
      <c r="B7116" s="5">
        <f>YEAR(Table1[[#This Row],[Order Date]])</f>
        <v>2017</v>
      </c>
      <c r="C7116" s="5">
        <f>MONTH(Table1[[#This Row],[Order Date]])</f>
        <v>3</v>
      </c>
      <c r="D7116" t="s">
        <v>107</v>
      </c>
      <c r="E7116" t="s">
        <v>149</v>
      </c>
      <c r="F7116" t="s">
        <v>34</v>
      </c>
      <c r="G7116" t="s">
        <v>35</v>
      </c>
      <c r="H7116" t="s">
        <v>1597</v>
      </c>
      <c r="I7116">
        <v>271.76</v>
      </c>
      <c r="J7116">
        <v>2</v>
      </c>
      <c r="K7116">
        <v>60.39</v>
      </c>
    </row>
    <row r="7117" spans="1:11" ht="16.5" x14ac:dyDescent="0.3">
      <c r="A7117" s="1">
        <v>42818</v>
      </c>
      <c r="B7117" s="5">
        <f>YEAR(Table1[[#This Row],[Order Date]])</f>
        <v>2017</v>
      </c>
      <c r="C7117" s="5">
        <f>MONTH(Table1[[#This Row],[Order Date]])</f>
        <v>3</v>
      </c>
      <c r="D7117" t="s">
        <v>2246</v>
      </c>
      <c r="E7117" t="s">
        <v>10</v>
      </c>
      <c r="F7117" t="s">
        <v>11</v>
      </c>
      <c r="G7117" t="s">
        <v>18</v>
      </c>
      <c r="H7117" t="s">
        <v>1453</v>
      </c>
      <c r="I7117">
        <v>12.77</v>
      </c>
      <c r="J7117">
        <v>2</v>
      </c>
      <c r="K7117">
        <v>0.96</v>
      </c>
    </row>
    <row r="7118" spans="1:11" ht="16.5" x14ac:dyDescent="0.3">
      <c r="A7118" s="1">
        <v>42819</v>
      </c>
      <c r="B7118" s="5">
        <f>YEAR(Table1[[#This Row],[Order Date]])</f>
        <v>2017</v>
      </c>
      <c r="C7118" s="5">
        <f>MONTH(Table1[[#This Row],[Order Date]])</f>
        <v>3</v>
      </c>
      <c r="D7118" t="s">
        <v>1301</v>
      </c>
      <c r="E7118" t="s">
        <v>10</v>
      </c>
      <c r="F7118" t="s">
        <v>39</v>
      </c>
      <c r="G7118" t="s">
        <v>40</v>
      </c>
      <c r="H7118" t="s">
        <v>287</v>
      </c>
      <c r="I7118">
        <v>470.38</v>
      </c>
      <c r="J7118">
        <v>3</v>
      </c>
      <c r="K7118">
        <v>47.04</v>
      </c>
    </row>
    <row r="7119" spans="1:11" ht="16.5" x14ac:dyDescent="0.3">
      <c r="A7119" s="1">
        <v>42819</v>
      </c>
      <c r="B7119" s="5">
        <f>YEAR(Table1[[#This Row],[Order Date]])</f>
        <v>2017</v>
      </c>
      <c r="C7119" s="5">
        <f>MONTH(Table1[[#This Row],[Order Date]])</f>
        <v>3</v>
      </c>
      <c r="D7119" t="s">
        <v>394</v>
      </c>
      <c r="E7119" t="s">
        <v>27</v>
      </c>
      <c r="F7119" t="s">
        <v>11</v>
      </c>
      <c r="G7119" t="s">
        <v>92</v>
      </c>
      <c r="H7119" t="s">
        <v>1118</v>
      </c>
      <c r="I7119">
        <v>176.04</v>
      </c>
      <c r="J7119">
        <v>4</v>
      </c>
      <c r="K7119">
        <v>45.77</v>
      </c>
    </row>
    <row r="7120" spans="1:11" ht="16.5" x14ac:dyDescent="0.3">
      <c r="A7120" s="1">
        <v>42819</v>
      </c>
      <c r="B7120" s="5">
        <f>YEAR(Table1[[#This Row],[Order Date]])</f>
        <v>2017</v>
      </c>
      <c r="C7120" s="5">
        <f>MONTH(Table1[[#This Row],[Order Date]])</f>
        <v>3</v>
      </c>
      <c r="D7120" t="s">
        <v>394</v>
      </c>
      <c r="E7120" t="s">
        <v>27</v>
      </c>
      <c r="F7120" t="s">
        <v>11</v>
      </c>
      <c r="G7120" t="s">
        <v>24</v>
      </c>
      <c r="H7120" t="s">
        <v>207</v>
      </c>
      <c r="I7120">
        <v>16.02</v>
      </c>
      <c r="J7120">
        <v>9</v>
      </c>
      <c r="K7120">
        <v>4.49</v>
      </c>
    </row>
    <row r="7121" spans="1:11" ht="16.5" x14ac:dyDescent="0.3">
      <c r="A7121" s="1">
        <v>42819</v>
      </c>
      <c r="B7121" s="5">
        <f>YEAR(Table1[[#This Row],[Order Date]])</f>
        <v>2017</v>
      </c>
      <c r="C7121" s="5">
        <f>MONTH(Table1[[#This Row],[Order Date]])</f>
        <v>3</v>
      </c>
      <c r="D7121" t="s">
        <v>394</v>
      </c>
      <c r="E7121" t="s">
        <v>27</v>
      </c>
      <c r="F7121" t="s">
        <v>11</v>
      </c>
      <c r="G7121" t="s">
        <v>20</v>
      </c>
      <c r="H7121" t="s">
        <v>662</v>
      </c>
      <c r="I7121">
        <v>185.92</v>
      </c>
      <c r="J7121">
        <v>4</v>
      </c>
      <c r="K7121">
        <v>62.75</v>
      </c>
    </row>
    <row r="7122" spans="1:11" ht="16.5" x14ac:dyDescent="0.3">
      <c r="A7122" s="1">
        <v>42819</v>
      </c>
      <c r="B7122" s="5">
        <f>YEAR(Table1[[#This Row],[Order Date]])</f>
        <v>2017</v>
      </c>
      <c r="C7122" s="5">
        <f>MONTH(Table1[[#This Row],[Order Date]])</f>
        <v>3</v>
      </c>
      <c r="D7122" t="s">
        <v>394</v>
      </c>
      <c r="E7122" t="s">
        <v>27</v>
      </c>
      <c r="F7122" t="s">
        <v>39</v>
      </c>
      <c r="G7122" t="s">
        <v>40</v>
      </c>
      <c r="H7122" t="s">
        <v>2473</v>
      </c>
      <c r="I7122">
        <v>211.17</v>
      </c>
      <c r="J7122">
        <v>4</v>
      </c>
      <c r="K7122">
        <v>15.84</v>
      </c>
    </row>
    <row r="7123" spans="1:11" ht="16.5" x14ac:dyDescent="0.3">
      <c r="A7123" s="1">
        <v>42819</v>
      </c>
      <c r="B7123" s="5">
        <f>YEAR(Table1[[#This Row],[Order Date]])</f>
        <v>2017</v>
      </c>
      <c r="C7123" s="5">
        <f>MONTH(Table1[[#This Row],[Order Date]])</f>
        <v>3</v>
      </c>
      <c r="D7123" t="s">
        <v>394</v>
      </c>
      <c r="E7123" t="s">
        <v>27</v>
      </c>
      <c r="F7123" t="s">
        <v>39</v>
      </c>
      <c r="G7123" t="s">
        <v>603</v>
      </c>
      <c r="H7123" t="s">
        <v>2239</v>
      </c>
      <c r="I7123">
        <v>479.98</v>
      </c>
      <c r="J7123">
        <v>2</v>
      </c>
      <c r="K7123">
        <v>60</v>
      </c>
    </row>
    <row r="7124" spans="1:11" ht="16.5" x14ac:dyDescent="0.3">
      <c r="A7124" s="1">
        <v>42819</v>
      </c>
      <c r="B7124" s="5">
        <f>YEAR(Table1[[#This Row],[Order Date]])</f>
        <v>2017</v>
      </c>
      <c r="C7124" s="5">
        <f>MONTH(Table1[[#This Row],[Order Date]])</f>
        <v>3</v>
      </c>
      <c r="D7124" t="s">
        <v>1635</v>
      </c>
      <c r="E7124" t="s">
        <v>157</v>
      </c>
      <c r="F7124" t="s">
        <v>34</v>
      </c>
      <c r="G7124" t="s">
        <v>35</v>
      </c>
      <c r="H7124" t="s">
        <v>71</v>
      </c>
      <c r="I7124">
        <v>90.99</v>
      </c>
      <c r="J7124">
        <v>1</v>
      </c>
      <c r="K7124">
        <v>14.56</v>
      </c>
    </row>
    <row r="7125" spans="1:11" ht="16.5" x14ac:dyDescent="0.3">
      <c r="A7125" s="1">
        <v>42819</v>
      </c>
      <c r="B7125" s="5">
        <f>YEAR(Table1[[#This Row],[Order Date]])</f>
        <v>2017</v>
      </c>
      <c r="C7125" s="5">
        <f>MONTH(Table1[[#This Row],[Order Date]])</f>
        <v>3</v>
      </c>
      <c r="D7125" t="s">
        <v>1635</v>
      </c>
      <c r="E7125" t="s">
        <v>157</v>
      </c>
      <c r="F7125" t="s">
        <v>34</v>
      </c>
      <c r="G7125" t="s">
        <v>35</v>
      </c>
      <c r="H7125" t="s">
        <v>633</v>
      </c>
      <c r="I7125">
        <v>1526.56</v>
      </c>
      <c r="J7125">
        <v>7</v>
      </c>
      <c r="K7125">
        <v>427.44</v>
      </c>
    </row>
    <row r="7126" spans="1:11" ht="16.5" x14ac:dyDescent="0.3">
      <c r="A7126" s="1">
        <v>42819</v>
      </c>
      <c r="B7126" s="5">
        <f>YEAR(Table1[[#This Row],[Order Date]])</f>
        <v>2017</v>
      </c>
      <c r="C7126" s="5">
        <f>MONTH(Table1[[#This Row],[Order Date]])</f>
        <v>3</v>
      </c>
      <c r="D7126" t="s">
        <v>1635</v>
      </c>
      <c r="E7126" t="s">
        <v>157</v>
      </c>
      <c r="F7126" t="s">
        <v>34</v>
      </c>
      <c r="G7126" t="s">
        <v>35</v>
      </c>
      <c r="H7126" t="s">
        <v>919</v>
      </c>
      <c r="I7126">
        <v>368.97</v>
      </c>
      <c r="J7126">
        <v>3</v>
      </c>
      <c r="K7126">
        <v>40.590000000000003</v>
      </c>
    </row>
    <row r="7127" spans="1:11" ht="16.5" x14ac:dyDescent="0.3">
      <c r="A7127" s="1">
        <v>42819</v>
      </c>
      <c r="B7127" s="5">
        <f>YEAR(Table1[[#This Row],[Order Date]])</f>
        <v>2017</v>
      </c>
      <c r="C7127" s="5">
        <f>MONTH(Table1[[#This Row],[Order Date]])</f>
        <v>3</v>
      </c>
      <c r="D7127" t="s">
        <v>824</v>
      </c>
      <c r="E7127" t="s">
        <v>10</v>
      </c>
      <c r="F7127" t="s">
        <v>11</v>
      </c>
      <c r="G7127" t="s">
        <v>12</v>
      </c>
      <c r="H7127" t="s">
        <v>2070</v>
      </c>
      <c r="I7127">
        <v>6.85</v>
      </c>
      <c r="J7127">
        <v>2</v>
      </c>
      <c r="K7127">
        <v>2.14</v>
      </c>
    </row>
    <row r="7128" spans="1:11" ht="16.5" x14ac:dyDescent="0.3">
      <c r="A7128" s="1">
        <v>42819</v>
      </c>
      <c r="B7128" s="5">
        <f>YEAR(Table1[[#This Row],[Order Date]])</f>
        <v>2017</v>
      </c>
      <c r="C7128" s="5">
        <f>MONTH(Table1[[#This Row],[Order Date]])</f>
        <v>3</v>
      </c>
      <c r="D7128" t="s">
        <v>285</v>
      </c>
      <c r="E7128" t="s">
        <v>164</v>
      </c>
      <c r="F7128" t="s">
        <v>11</v>
      </c>
      <c r="G7128" t="s">
        <v>24</v>
      </c>
      <c r="H7128" t="s">
        <v>2189</v>
      </c>
      <c r="I7128">
        <v>23.1</v>
      </c>
      <c r="J7128">
        <v>2</v>
      </c>
      <c r="K7128">
        <v>6.93</v>
      </c>
    </row>
    <row r="7129" spans="1:11" ht="16.5" x14ac:dyDescent="0.3">
      <c r="A7129" s="1">
        <v>42819</v>
      </c>
      <c r="B7129" s="5">
        <f>YEAR(Table1[[#This Row],[Order Date]])</f>
        <v>2017</v>
      </c>
      <c r="C7129" s="5">
        <f>MONTH(Table1[[#This Row],[Order Date]])</f>
        <v>3</v>
      </c>
      <c r="D7129" t="s">
        <v>537</v>
      </c>
      <c r="E7129" t="s">
        <v>149</v>
      </c>
      <c r="F7129" t="s">
        <v>11</v>
      </c>
      <c r="G7129" t="s">
        <v>24</v>
      </c>
      <c r="H7129" t="s">
        <v>2084</v>
      </c>
      <c r="I7129">
        <v>11.05</v>
      </c>
      <c r="J7129">
        <v>5</v>
      </c>
      <c r="K7129">
        <v>2.98</v>
      </c>
    </row>
    <row r="7130" spans="1:11" ht="16.5" x14ac:dyDescent="0.3">
      <c r="A7130" s="1">
        <v>42820</v>
      </c>
      <c r="B7130" s="5">
        <f>YEAR(Table1[[#This Row],[Order Date]])</f>
        <v>2017</v>
      </c>
      <c r="C7130" s="5">
        <f>MONTH(Table1[[#This Row],[Order Date]])</f>
        <v>3</v>
      </c>
      <c r="D7130" t="s">
        <v>363</v>
      </c>
      <c r="E7130" t="s">
        <v>149</v>
      </c>
      <c r="F7130" t="s">
        <v>34</v>
      </c>
      <c r="G7130" t="s">
        <v>74</v>
      </c>
      <c r="H7130" t="s">
        <v>2134</v>
      </c>
      <c r="I7130">
        <v>257.57</v>
      </c>
      <c r="J7130">
        <v>2</v>
      </c>
      <c r="K7130">
        <v>-28.98</v>
      </c>
    </row>
    <row r="7131" spans="1:11" ht="16.5" x14ac:dyDescent="0.3">
      <c r="A7131" s="1">
        <v>42820</v>
      </c>
      <c r="B7131" s="5">
        <f>YEAR(Table1[[#This Row],[Order Date]])</f>
        <v>2017</v>
      </c>
      <c r="C7131" s="5">
        <f>MONTH(Table1[[#This Row],[Order Date]])</f>
        <v>3</v>
      </c>
      <c r="D7131" t="s">
        <v>363</v>
      </c>
      <c r="E7131" t="s">
        <v>149</v>
      </c>
      <c r="F7131" t="s">
        <v>39</v>
      </c>
      <c r="G7131" t="s">
        <v>40</v>
      </c>
      <c r="H7131" t="s">
        <v>1659</v>
      </c>
      <c r="I7131">
        <v>119.96</v>
      </c>
      <c r="J7131">
        <v>4</v>
      </c>
      <c r="K7131">
        <v>33.590000000000003</v>
      </c>
    </row>
    <row r="7132" spans="1:11" ht="16.5" x14ac:dyDescent="0.3">
      <c r="A7132" s="1">
        <v>42820</v>
      </c>
      <c r="B7132" s="5">
        <f>YEAR(Table1[[#This Row],[Order Date]])</f>
        <v>2017</v>
      </c>
      <c r="C7132" s="5">
        <f>MONTH(Table1[[#This Row],[Order Date]])</f>
        <v>3</v>
      </c>
      <c r="D7132" t="s">
        <v>2326</v>
      </c>
      <c r="E7132" t="s">
        <v>164</v>
      </c>
      <c r="F7132" t="s">
        <v>11</v>
      </c>
      <c r="G7132" t="s">
        <v>24</v>
      </c>
      <c r="H7132" t="s">
        <v>2184</v>
      </c>
      <c r="I7132">
        <v>19.829999999999998</v>
      </c>
      <c r="J7132">
        <v>1</v>
      </c>
      <c r="K7132">
        <v>5.95</v>
      </c>
    </row>
    <row r="7133" spans="1:11" ht="16.5" x14ac:dyDescent="0.3">
      <c r="A7133" s="1">
        <v>42820</v>
      </c>
      <c r="B7133" s="5">
        <f>YEAR(Table1[[#This Row],[Order Date]])</f>
        <v>2017</v>
      </c>
      <c r="C7133" s="5">
        <f>MONTH(Table1[[#This Row],[Order Date]])</f>
        <v>3</v>
      </c>
      <c r="D7133" t="s">
        <v>2661</v>
      </c>
      <c r="E7133" t="s">
        <v>110</v>
      </c>
      <c r="F7133" t="s">
        <v>34</v>
      </c>
      <c r="G7133" t="s">
        <v>47</v>
      </c>
      <c r="H7133" t="s">
        <v>2662</v>
      </c>
      <c r="I7133">
        <v>60.84</v>
      </c>
      <c r="J7133">
        <v>3</v>
      </c>
      <c r="K7133">
        <v>23.12</v>
      </c>
    </row>
    <row r="7134" spans="1:11" ht="16.5" x14ac:dyDescent="0.3">
      <c r="A7134" s="1">
        <v>42820</v>
      </c>
      <c r="B7134" s="5">
        <f>YEAR(Table1[[#This Row],[Order Date]])</f>
        <v>2017</v>
      </c>
      <c r="C7134" s="5">
        <f>MONTH(Table1[[#This Row],[Order Date]])</f>
        <v>3</v>
      </c>
      <c r="D7134" t="s">
        <v>2406</v>
      </c>
      <c r="E7134" t="s">
        <v>55</v>
      </c>
      <c r="F7134" t="s">
        <v>39</v>
      </c>
      <c r="G7134" t="s">
        <v>52</v>
      </c>
      <c r="H7134" t="s">
        <v>1985</v>
      </c>
      <c r="I7134">
        <v>53.25</v>
      </c>
      <c r="J7134">
        <v>3</v>
      </c>
      <c r="K7134">
        <v>20.77</v>
      </c>
    </row>
    <row r="7135" spans="1:11" ht="16.5" x14ac:dyDescent="0.3">
      <c r="A7135" s="1">
        <v>42820</v>
      </c>
      <c r="B7135" s="5">
        <f>YEAR(Table1[[#This Row],[Order Date]])</f>
        <v>2017</v>
      </c>
      <c r="C7135" s="5">
        <f>MONTH(Table1[[#This Row],[Order Date]])</f>
        <v>3</v>
      </c>
      <c r="D7135" t="s">
        <v>2406</v>
      </c>
      <c r="E7135" t="s">
        <v>55</v>
      </c>
      <c r="F7135" t="s">
        <v>11</v>
      </c>
      <c r="G7135" t="s">
        <v>43</v>
      </c>
      <c r="H7135" t="s">
        <v>160</v>
      </c>
      <c r="I7135">
        <v>3.76</v>
      </c>
      <c r="J7135">
        <v>2</v>
      </c>
      <c r="K7135">
        <v>1.32</v>
      </c>
    </row>
    <row r="7136" spans="1:11" ht="16.5" x14ac:dyDescent="0.3">
      <c r="A7136" s="1">
        <v>42820</v>
      </c>
      <c r="B7136" s="5">
        <f>YEAR(Table1[[#This Row],[Order Date]])</f>
        <v>2017</v>
      </c>
      <c r="C7136" s="5">
        <f>MONTH(Table1[[#This Row],[Order Date]])</f>
        <v>3</v>
      </c>
      <c r="D7136" t="s">
        <v>813</v>
      </c>
      <c r="E7136" t="s">
        <v>10</v>
      </c>
      <c r="F7136" t="s">
        <v>39</v>
      </c>
      <c r="G7136" t="s">
        <v>52</v>
      </c>
      <c r="H7136" t="s">
        <v>867</v>
      </c>
      <c r="I7136">
        <v>143.96</v>
      </c>
      <c r="J7136">
        <v>5</v>
      </c>
      <c r="K7136">
        <v>1.8</v>
      </c>
    </row>
    <row r="7137" spans="1:11" ht="16.5" x14ac:dyDescent="0.3">
      <c r="A7137" s="1">
        <v>42820</v>
      </c>
      <c r="B7137" s="5">
        <f>YEAR(Table1[[#This Row],[Order Date]])</f>
        <v>2017</v>
      </c>
      <c r="C7137" s="5">
        <f>MONTH(Table1[[#This Row],[Order Date]])</f>
        <v>3</v>
      </c>
      <c r="D7137" t="s">
        <v>813</v>
      </c>
      <c r="E7137" t="s">
        <v>10</v>
      </c>
      <c r="F7137" t="s">
        <v>39</v>
      </c>
      <c r="G7137" t="s">
        <v>603</v>
      </c>
      <c r="H7137" t="s">
        <v>1348</v>
      </c>
      <c r="I7137">
        <v>2399.96</v>
      </c>
      <c r="J7137">
        <v>5</v>
      </c>
      <c r="K7137">
        <v>569.99</v>
      </c>
    </row>
    <row r="7138" spans="1:11" ht="16.5" x14ac:dyDescent="0.3">
      <c r="A7138" s="1">
        <v>42820</v>
      </c>
      <c r="B7138" s="5">
        <f>YEAR(Table1[[#This Row],[Order Date]])</f>
        <v>2017</v>
      </c>
      <c r="C7138" s="5">
        <f>MONTH(Table1[[#This Row],[Order Date]])</f>
        <v>3</v>
      </c>
      <c r="D7138" t="s">
        <v>813</v>
      </c>
      <c r="E7138" t="s">
        <v>10</v>
      </c>
      <c r="F7138" t="s">
        <v>11</v>
      </c>
      <c r="G7138" t="s">
        <v>12</v>
      </c>
      <c r="H7138" t="s">
        <v>370</v>
      </c>
      <c r="I7138">
        <v>74.349999999999994</v>
      </c>
      <c r="J7138">
        <v>3</v>
      </c>
      <c r="K7138">
        <v>23.24</v>
      </c>
    </row>
    <row r="7139" spans="1:11" ht="16.5" x14ac:dyDescent="0.3">
      <c r="A7139" s="1">
        <v>42820</v>
      </c>
      <c r="B7139" s="5">
        <f>YEAR(Table1[[#This Row],[Order Date]])</f>
        <v>2017</v>
      </c>
      <c r="C7139" s="5">
        <f>MONTH(Table1[[#This Row],[Order Date]])</f>
        <v>3</v>
      </c>
      <c r="D7139" t="s">
        <v>813</v>
      </c>
      <c r="E7139" t="s">
        <v>10</v>
      </c>
      <c r="F7139" t="s">
        <v>11</v>
      </c>
      <c r="G7139" t="s">
        <v>92</v>
      </c>
      <c r="H7139" t="s">
        <v>1888</v>
      </c>
      <c r="I7139">
        <v>87.17</v>
      </c>
      <c r="J7139">
        <v>8</v>
      </c>
      <c r="K7139">
        <v>-226.64</v>
      </c>
    </row>
    <row r="7140" spans="1:11" ht="16.5" x14ac:dyDescent="0.3">
      <c r="A7140" s="1">
        <v>42820</v>
      </c>
      <c r="B7140" s="5">
        <f>YEAR(Table1[[#This Row],[Order Date]])</f>
        <v>2017</v>
      </c>
      <c r="C7140" s="5">
        <f>MONTH(Table1[[#This Row],[Order Date]])</f>
        <v>3</v>
      </c>
      <c r="D7140" t="s">
        <v>813</v>
      </c>
      <c r="E7140" t="s">
        <v>10</v>
      </c>
      <c r="F7140" t="s">
        <v>11</v>
      </c>
      <c r="G7140" t="s">
        <v>18</v>
      </c>
      <c r="H7140" t="s">
        <v>2020</v>
      </c>
      <c r="I7140">
        <v>32.229999999999997</v>
      </c>
      <c r="J7140">
        <v>3</v>
      </c>
      <c r="K7140">
        <v>2.42</v>
      </c>
    </row>
    <row r="7141" spans="1:11" ht="16.5" x14ac:dyDescent="0.3">
      <c r="A7141" s="1">
        <v>42821</v>
      </c>
      <c r="B7141" s="5">
        <f>YEAR(Table1[[#This Row],[Order Date]])</f>
        <v>2017</v>
      </c>
      <c r="C7141" s="5">
        <f>MONTH(Table1[[#This Row],[Order Date]])</f>
        <v>3</v>
      </c>
      <c r="D7141" t="s">
        <v>664</v>
      </c>
      <c r="E7141" t="s">
        <v>23</v>
      </c>
      <c r="F7141" t="s">
        <v>34</v>
      </c>
      <c r="G7141" t="s">
        <v>47</v>
      </c>
      <c r="H7141" t="s">
        <v>1976</v>
      </c>
      <c r="I7141">
        <v>15.01</v>
      </c>
      <c r="J7141">
        <v>2</v>
      </c>
      <c r="K7141">
        <v>1.5</v>
      </c>
    </row>
    <row r="7142" spans="1:11" ht="16.5" x14ac:dyDescent="0.3">
      <c r="A7142" s="1">
        <v>42821</v>
      </c>
      <c r="B7142" s="5">
        <f>YEAR(Table1[[#This Row],[Order Date]])</f>
        <v>2017</v>
      </c>
      <c r="C7142" s="5">
        <f>MONTH(Table1[[#This Row],[Order Date]])</f>
        <v>3</v>
      </c>
      <c r="D7142" t="s">
        <v>2091</v>
      </c>
      <c r="E7142" t="s">
        <v>27</v>
      </c>
      <c r="F7142" t="s">
        <v>11</v>
      </c>
      <c r="G7142" t="s">
        <v>12</v>
      </c>
      <c r="H7142" t="s">
        <v>2613</v>
      </c>
      <c r="I7142">
        <v>45.68</v>
      </c>
      <c r="J7142">
        <v>2</v>
      </c>
      <c r="K7142">
        <v>21.01</v>
      </c>
    </row>
    <row r="7143" spans="1:11" ht="16.5" x14ac:dyDescent="0.3">
      <c r="A7143" s="1">
        <v>42821</v>
      </c>
      <c r="B7143" s="5">
        <f>YEAR(Table1[[#This Row],[Order Date]])</f>
        <v>2017</v>
      </c>
      <c r="C7143" s="5">
        <f>MONTH(Table1[[#This Row],[Order Date]])</f>
        <v>3</v>
      </c>
      <c r="D7143" t="s">
        <v>2091</v>
      </c>
      <c r="E7143" t="s">
        <v>27</v>
      </c>
      <c r="F7143" t="s">
        <v>11</v>
      </c>
      <c r="G7143" t="s">
        <v>12</v>
      </c>
      <c r="H7143" t="s">
        <v>896</v>
      </c>
      <c r="I7143">
        <v>110.96</v>
      </c>
      <c r="J7143">
        <v>2</v>
      </c>
      <c r="K7143">
        <v>53.26</v>
      </c>
    </row>
    <row r="7144" spans="1:11" ht="16.5" x14ac:dyDescent="0.3">
      <c r="A7144" s="1">
        <v>42821</v>
      </c>
      <c r="B7144" s="5">
        <f>YEAR(Table1[[#This Row],[Order Date]])</f>
        <v>2017</v>
      </c>
      <c r="C7144" s="5">
        <f>MONTH(Table1[[#This Row],[Order Date]])</f>
        <v>3</v>
      </c>
      <c r="D7144" t="s">
        <v>2091</v>
      </c>
      <c r="E7144" t="s">
        <v>27</v>
      </c>
      <c r="F7144" t="s">
        <v>11</v>
      </c>
      <c r="G7144" t="s">
        <v>12</v>
      </c>
      <c r="H7144" t="s">
        <v>2663</v>
      </c>
      <c r="I7144">
        <v>11.94</v>
      </c>
      <c r="J7144">
        <v>3</v>
      </c>
      <c r="K7144">
        <v>5.97</v>
      </c>
    </row>
    <row r="7145" spans="1:11" ht="16.5" x14ac:dyDescent="0.3">
      <c r="A7145" s="1">
        <v>42821</v>
      </c>
      <c r="B7145" s="5">
        <f>YEAR(Table1[[#This Row],[Order Date]])</f>
        <v>2017</v>
      </c>
      <c r="C7145" s="5">
        <f>MONTH(Table1[[#This Row],[Order Date]])</f>
        <v>3</v>
      </c>
      <c r="D7145" t="s">
        <v>2060</v>
      </c>
      <c r="E7145" t="s">
        <v>55</v>
      </c>
      <c r="F7145" t="s">
        <v>11</v>
      </c>
      <c r="G7145" t="s">
        <v>16</v>
      </c>
      <c r="H7145" t="s">
        <v>2151</v>
      </c>
      <c r="I7145">
        <v>8.26</v>
      </c>
      <c r="J7145">
        <v>2</v>
      </c>
      <c r="K7145">
        <v>3.8</v>
      </c>
    </row>
    <row r="7146" spans="1:11" ht="16.5" x14ac:dyDescent="0.3">
      <c r="A7146" s="1">
        <v>42821</v>
      </c>
      <c r="B7146" s="5">
        <f>YEAR(Table1[[#This Row],[Order Date]])</f>
        <v>2017</v>
      </c>
      <c r="C7146" s="5">
        <f>MONTH(Table1[[#This Row],[Order Date]])</f>
        <v>3</v>
      </c>
      <c r="D7146" t="s">
        <v>2060</v>
      </c>
      <c r="E7146" t="s">
        <v>55</v>
      </c>
      <c r="F7146" t="s">
        <v>11</v>
      </c>
      <c r="G7146" t="s">
        <v>20</v>
      </c>
      <c r="H7146" t="s">
        <v>1030</v>
      </c>
      <c r="I7146">
        <v>17.760000000000002</v>
      </c>
      <c r="J7146">
        <v>2</v>
      </c>
      <c r="K7146">
        <v>8.8800000000000008</v>
      </c>
    </row>
    <row r="7147" spans="1:11" ht="16.5" x14ac:dyDescent="0.3">
      <c r="A7147" s="1">
        <v>42821</v>
      </c>
      <c r="B7147" s="5">
        <f>YEAR(Table1[[#This Row],[Order Date]])</f>
        <v>2017</v>
      </c>
      <c r="C7147" s="5">
        <f>MONTH(Table1[[#This Row],[Order Date]])</f>
        <v>3</v>
      </c>
      <c r="D7147" t="s">
        <v>2060</v>
      </c>
      <c r="E7147" t="s">
        <v>55</v>
      </c>
      <c r="F7147" t="s">
        <v>11</v>
      </c>
      <c r="G7147" t="s">
        <v>18</v>
      </c>
      <c r="H7147" t="s">
        <v>586</v>
      </c>
      <c r="I7147">
        <v>332.94</v>
      </c>
      <c r="J7147">
        <v>3</v>
      </c>
      <c r="K7147">
        <v>9.99</v>
      </c>
    </row>
    <row r="7148" spans="1:11" ht="16.5" x14ac:dyDescent="0.3">
      <c r="A7148" s="1">
        <v>42821</v>
      </c>
      <c r="B7148" s="5">
        <f>YEAR(Table1[[#This Row],[Order Date]])</f>
        <v>2017</v>
      </c>
      <c r="C7148" s="5">
        <f>MONTH(Table1[[#This Row],[Order Date]])</f>
        <v>3</v>
      </c>
      <c r="D7148" t="s">
        <v>2060</v>
      </c>
      <c r="E7148" t="s">
        <v>55</v>
      </c>
      <c r="F7148" t="s">
        <v>34</v>
      </c>
      <c r="G7148" t="s">
        <v>145</v>
      </c>
      <c r="H7148" t="s">
        <v>1653</v>
      </c>
      <c r="I7148">
        <v>292.10000000000002</v>
      </c>
      <c r="J7148">
        <v>2</v>
      </c>
      <c r="K7148">
        <v>58.42</v>
      </c>
    </row>
    <row r="7149" spans="1:11" ht="16.5" x14ac:dyDescent="0.3">
      <c r="A7149" s="1">
        <v>42821</v>
      </c>
      <c r="B7149" s="5">
        <f>YEAR(Table1[[#This Row],[Order Date]])</f>
        <v>2017</v>
      </c>
      <c r="C7149" s="5">
        <f>MONTH(Table1[[#This Row],[Order Date]])</f>
        <v>3</v>
      </c>
      <c r="D7149" t="s">
        <v>2060</v>
      </c>
      <c r="E7149" t="s">
        <v>55</v>
      </c>
      <c r="F7149" t="s">
        <v>39</v>
      </c>
      <c r="G7149" t="s">
        <v>40</v>
      </c>
      <c r="H7149" t="s">
        <v>2664</v>
      </c>
      <c r="I7149">
        <v>206.1</v>
      </c>
      <c r="J7149">
        <v>5</v>
      </c>
      <c r="K7149">
        <v>55.65</v>
      </c>
    </row>
    <row r="7150" spans="1:11" ht="16.5" x14ac:dyDescent="0.3">
      <c r="A7150" s="1">
        <v>42821</v>
      </c>
      <c r="B7150" s="5">
        <f>YEAR(Table1[[#This Row],[Order Date]])</f>
        <v>2017</v>
      </c>
      <c r="C7150" s="5">
        <f>MONTH(Table1[[#This Row],[Order Date]])</f>
        <v>3</v>
      </c>
      <c r="D7150" t="s">
        <v>2060</v>
      </c>
      <c r="E7150" t="s">
        <v>55</v>
      </c>
      <c r="F7150" t="s">
        <v>11</v>
      </c>
      <c r="G7150" t="s">
        <v>12</v>
      </c>
      <c r="H7150" t="s">
        <v>1987</v>
      </c>
      <c r="I7150">
        <v>17.64</v>
      </c>
      <c r="J7150">
        <v>4</v>
      </c>
      <c r="K7150">
        <v>8.11</v>
      </c>
    </row>
    <row r="7151" spans="1:11" ht="16.5" x14ac:dyDescent="0.3">
      <c r="A7151" s="1">
        <v>42821</v>
      </c>
      <c r="B7151" s="5">
        <f>YEAR(Table1[[#This Row],[Order Date]])</f>
        <v>2017</v>
      </c>
      <c r="C7151" s="5">
        <f>MONTH(Table1[[#This Row],[Order Date]])</f>
        <v>3</v>
      </c>
      <c r="D7151" t="s">
        <v>2455</v>
      </c>
      <c r="E7151" t="s">
        <v>10</v>
      </c>
      <c r="F7151" t="s">
        <v>34</v>
      </c>
      <c r="G7151" t="s">
        <v>74</v>
      </c>
      <c r="H7151" t="s">
        <v>1930</v>
      </c>
      <c r="I7151">
        <v>1023.33</v>
      </c>
      <c r="J7151">
        <v>5</v>
      </c>
      <c r="K7151">
        <v>-30.1</v>
      </c>
    </row>
    <row r="7152" spans="1:11" ht="16.5" x14ac:dyDescent="0.3">
      <c r="A7152" s="1">
        <v>42821</v>
      </c>
      <c r="B7152" s="5">
        <f>YEAR(Table1[[#This Row],[Order Date]])</f>
        <v>2017</v>
      </c>
      <c r="C7152" s="5">
        <f>MONTH(Table1[[#This Row],[Order Date]])</f>
        <v>3</v>
      </c>
      <c r="D7152" t="s">
        <v>2455</v>
      </c>
      <c r="E7152" t="s">
        <v>10</v>
      </c>
      <c r="F7152" t="s">
        <v>34</v>
      </c>
      <c r="G7152" t="s">
        <v>35</v>
      </c>
      <c r="H7152" t="s">
        <v>36</v>
      </c>
      <c r="I7152">
        <v>600.55999999999995</v>
      </c>
      <c r="J7152">
        <v>3</v>
      </c>
      <c r="K7152">
        <v>-8.58</v>
      </c>
    </row>
    <row r="7153" spans="1:11" ht="16.5" x14ac:dyDescent="0.3">
      <c r="A7153" s="1">
        <v>42821</v>
      </c>
      <c r="B7153" s="5">
        <f>YEAR(Table1[[#This Row],[Order Date]])</f>
        <v>2017</v>
      </c>
      <c r="C7153" s="5">
        <f>MONTH(Table1[[#This Row],[Order Date]])</f>
        <v>3</v>
      </c>
      <c r="D7153" t="s">
        <v>2455</v>
      </c>
      <c r="E7153" t="s">
        <v>10</v>
      </c>
      <c r="F7153" t="s">
        <v>39</v>
      </c>
      <c r="G7153" t="s">
        <v>52</v>
      </c>
      <c r="H7153" t="s">
        <v>426</v>
      </c>
      <c r="I7153">
        <v>39.99</v>
      </c>
      <c r="J7153">
        <v>1</v>
      </c>
      <c r="K7153">
        <v>7</v>
      </c>
    </row>
    <row r="7154" spans="1:11" ht="16.5" x14ac:dyDescent="0.3">
      <c r="A7154" s="1">
        <v>42821</v>
      </c>
      <c r="B7154" s="5">
        <f>YEAR(Table1[[#This Row],[Order Date]])</f>
        <v>2017</v>
      </c>
      <c r="C7154" s="5">
        <f>MONTH(Table1[[#This Row],[Order Date]])</f>
        <v>3</v>
      </c>
      <c r="D7154" t="s">
        <v>2455</v>
      </c>
      <c r="E7154" t="s">
        <v>10</v>
      </c>
      <c r="F7154" t="s">
        <v>34</v>
      </c>
      <c r="G7154" t="s">
        <v>35</v>
      </c>
      <c r="H7154" t="s">
        <v>1691</v>
      </c>
      <c r="I7154">
        <v>211.25</v>
      </c>
      <c r="J7154">
        <v>2</v>
      </c>
      <c r="K7154">
        <v>-66.39</v>
      </c>
    </row>
    <row r="7155" spans="1:11" ht="16.5" x14ac:dyDescent="0.3">
      <c r="A7155" s="1">
        <v>42822</v>
      </c>
      <c r="B7155" s="5">
        <f>YEAR(Table1[[#This Row],[Order Date]])</f>
        <v>2017</v>
      </c>
      <c r="C7155" s="5">
        <f>MONTH(Table1[[#This Row],[Order Date]])</f>
        <v>3</v>
      </c>
      <c r="D7155" t="s">
        <v>176</v>
      </c>
      <c r="E7155" t="s">
        <v>123</v>
      </c>
      <c r="F7155" t="s">
        <v>11</v>
      </c>
      <c r="G7155" t="s">
        <v>20</v>
      </c>
      <c r="H7155" t="s">
        <v>1804</v>
      </c>
      <c r="I7155">
        <v>68.739999999999995</v>
      </c>
      <c r="J7155">
        <v>9</v>
      </c>
      <c r="K7155">
        <v>-48.12</v>
      </c>
    </row>
    <row r="7156" spans="1:11" ht="16.5" x14ac:dyDescent="0.3">
      <c r="A7156" s="1">
        <v>42822</v>
      </c>
      <c r="B7156" s="5">
        <f>YEAR(Table1[[#This Row],[Order Date]])</f>
        <v>2017</v>
      </c>
      <c r="C7156" s="5">
        <f>MONTH(Table1[[#This Row],[Order Date]])</f>
        <v>3</v>
      </c>
      <c r="D7156" t="s">
        <v>1669</v>
      </c>
      <c r="E7156" t="s">
        <v>27</v>
      </c>
      <c r="F7156" t="s">
        <v>11</v>
      </c>
      <c r="G7156" t="s">
        <v>12</v>
      </c>
      <c r="H7156" t="s">
        <v>2547</v>
      </c>
      <c r="I7156">
        <v>12.96</v>
      </c>
      <c r="J7156">
        <v>2</v>
      </c>
      <c r="K7156">
        <v>6.35</v>
      </c>
    </row>
    <row r="7157" spans="1:11" ht="16.5" x14ac:dyDescent="0.3">
      <c r="A7157" s="1">
        <v>42822</v>
      </c>
      <c r="B7157" s="5">
        <f>YEAR(Table1[[#This Row],[Order Date]])</f>
        <v>2017</v>
      </c>
      <c r="C7157" s="5">
        <f>MONTH(Table1[[#This Row],[Order Date]])</f>
        <v>3</v>
      </c>
      <c r="D7157" t="s">
        <v>1669</v>
      </c>
      <c r="E7157" t="s">
        <v>27</v>
      </c>
      <c r="F7157" t="s">
        <v>34</v>
      </c>
      <c r="G7157" t="s">
        <v>47</v>
      </c>
      <c r="H7157" t="s">
        <v>86</v>
      </c>
      <c r="I7157">
        <v>26.48</v>
      </c>
      <c r="J7157">
        <v>1</v>
      </c>
      <c r="K7157">
        <v>10.06</v>
      </c>
    </row>
    <row r="7158" spans="1:11" ht="16.5" x14ac:dyDescent="0.3">
      <c r="A7158" s="1">
        <v>42822</v>
      </c>
      <c r="B7158" s="5">
        <f>YEAR(Table1[[#This Row],[Order Date]])</f>
        <v>2017</v>
      </c>
      <c r="C7158" s="5">
        <f>MONTH(Table1[[#This Row],[Order Date]])</f>
        <v>3</v>
      </c>
      <c r="D7158" t="s">
        <v>1669</v>
      </c>
      <c r="E7158" t="s">
        <v>27</v>
      </c>
      <c r="F7158" t="s">
        <v>39</v>
      </c>
      <c r="G7158" t="s">
        <v>302</v>
      </c>
      <c r="H7158" t="s">
        <v>1217</v>
      </c>
      <c r="I7158">
        <v>532.72</v>
      </c>
      <c r="J7158">
        <v>2</v>
      </c>
      <c r="K7158">
        <v>53.27</v>
      </c>
    </row>
    <row r="7159" spans="1:11" ht="16.5" x14ac:dyDescent="0.3">
      <c r="A7159" s="1">
        <v>42822</v>
      </c>
      <c r="B7159" s="5">
        <f>YEAR(Table1[[#This Row],[Order Date]])</f>
        <v>2017</v>
      </c>
      <c r="C7159" s="5">
        <f>MONTH(Table1[[#This Row],[Order Date]])</f>
        <v>3</v>
      </c>
      <c r="D7159" t="s">
        <v>1669</v>
      </c>
      <c r="E7159" t="s">
        <v>27</v>
      </c>
      <c r="F7159" t="s">
        <v>11</v>
      </c>
      <c r="G7159" t="s">
        <v>12</v>
      </c>
      <c r="H7159" t="s">
        <v>2600</v>
      </c>
      <c r="I7159">
        <v>26.72</v>
      </c>
      <c r="J7159">
        <v>4</v>
      </c>
      <c r="K7159">
        <v>12.83</v>
      </c>
    </row>
    <row r="7160" spans="1:11" ht="16.5" x14ac:dyDescent="0.3">
      <c r="A7160" s="1">
        <v>42822</v>
      </c>
      <c r="B7160" s="5">
        <f>YEAR(Table1[[#This Row],[Order Date]])</f>
        <v>2017</v>
      </c>
      <c r="C7160" s="5">
        <f>MONTH(Table1[[#This Row],[Order Date]])</f>
        <v>3</v>
      </c>
      <c r="D7160" t="s">
        <v>1669</v>
      </c>
      <c r="E7160" t="s">
        <v>27</v>
      </c>
      <c r="F7160" t="s">
        <v>11</v>
      </c>
      <c r="G7160" t="s">
        <v>12</v>
      </c>
      <c r="H7160" t="s">
        <v>1981</v>
      </c>
      <c r="I7160">
        <v>20.04</v>
      </c>
      <c r="J7160">
        <v>3</v>
      </c>
      <c r="K7160">
        <v>9.6199999999999992</v>
      </c>
    </row>
    <row r="7161" spans="1:11" ht="16.5" x14ac:dyDescent="0.3">
      <c r="A7161" s="1">
        <v>42822</v>
      </c>
      <c r="B7161" s="5">
        <f>YEAR(Table1[[#This Row],[Order Date]])</f>
        <v>2017</v>
      </c>
      <c r="C7161" s="5">
        <f>MONTH(Table1[[#This Row],[Order Date]])</f>
        <v>3</v>
      </c>
      <c r="D7161" t="s">
        <v>1669</v>
      </c>
      <c r="E7161" t="s">
        <v>27</v>
      </c>
      <c r="F7161" t="s">
        <v>11</v>
      </c>
      <c r="G7161" t="s">
        <v>18</v>
      </c>
      <c r="H7161" t="s">
        <v>19</v>
      </c>
      <c r="I7161">
        <v>795.48</v>
      </c>
      <c r="J7161">
        <v>7</v>
      </c>
      <c r="K7161">
        <v>7.95</v>
      </c>
    </row>
    <row r="7162" spans="1:11" ht="16.5" x14ac:dyDescent="0.3">
      <c r="A7162" s="1">
        <v>42822</v>
      </c>
      <c r="B7162" s="5">
        <f>YEAR(Table1[[#This Row],[Order Date]])</f>
        <v>2017</v>
      </c>
      <c r="C7162" s="5">
        <f>MONTH(Table1[[#This Row],[Order Date]])</f>
        <v>3</v>
      </c>
      <c r="D7162" t="s">
        <v>1669</v>
      </c>
      <c r="E7162" t="s">
        <v>27</v>
      </c>
      <c r="F7162" t="s">
        <v>34</v>
      </c>
      <c r="G7162" t="s">
        <v>47</v>
      </c>
      <c r="H7162" t="s">
        <v>1790</v>
      </c>
      <c r="I7162">
        <v>21.56</v>
      </c>
      <c r="J7162">
        <v>7</v>
      </c>
      <c r="K7162">
        <v>6.9</v>
      </c>
    </row>
    <row r="7163" spans="1:11" ht="16.5" x14ac:dyDescent="0.3">
      <c r="A7163" s="1">
        <v>42823</v>
      </c>
      <c r="B7163" s="5">
        <f>YEAR(Table1[[#This Row],[Order Date]])</f>
        <v>2017</v>
      </c>
      <c r="C7163" s="5">
        <f>MONTH(Table1[[#This Row],[Order Date]])</f>
        <v>3</v>
      </c>
      <c r="D7163" t="s">
        <v>983</v>
      </c>
      <c r="E7163" t="s">
        <v>129</v>
      </c>
      <c r="F7163" t="s">
        <v>11</v>
      </c>
      <c r="G7163" t="s">
        <v>18</v>
      </c>
      <c r="H7163" t="s">
        <v>464</v>
      </c>
      <c r="I7163">
        <v>81.400000000000006</v>
      </c>
      <c r="J7163">
        <v>5</v>
      </c>
      <c r="K7163">
        <v>21.16</v>
      </c>
    </row>
    <row r="7164" spans="1:11" ht="16.5" x14ac:dyDescent="0.3">
      <c r="A7164" s="1">
        <v>42824</v>
      </c>
      <c r="B7164" s="5">
        <f>YEAR(Table1[[#This Row],[Order Date]])</f>
        <v>2017</v>
      </c>
      <c r="C7164" s="5">
        <f>MONTH(Table1[[#This Row],[Order Date]])</f>
        <v>3</v>
      </c>
      <c r="D7164" t="s">
        <v>2665</v>
      </c>
      <c r="E7164" t="s">
        <v>840</v>
      </c>
      <c r="F7164" t="s">
        <v>11</v>
      </c>
      <c r="G7164" t="s">
        <v>63</v>
      </c>
      <c r="H7164" t="s">
        <v>2666</v>
      </c>
      <c r="I7164">
        <v>325.86</v>
      </c>
      <c r="J7164">
        <v>2</v>
      </c>
      <c r="K7164">
        <v>149.9</v>
      </c>
    </row>
    <row r="7165" spans="1:11" ht="16.5" x14ac:dyDescent="0.3">
      <c r="A7165" s="1">
        <v>42824</v>
      </c>
      <c r="B7165" s="5">
        <f>YEAR(Table1[[#This Row],[Order Date]])</f>
        <v>2017</v>
      </c>
      <c r="C7165" s="5">
        <f>MONTH(Table1[[#This Row],[Order Date]])</f>
        <v>3</v>
      </c>
      <c r="D7165" t="s">
        <v>2101</v>
      </c>
      <c r="E7165" t="s">
        <v>23</v>
      </c>
      <c r="F7165" t="s">
        <v>11</v>
      </c>
      <c r="G7165" t="s">
        <v>20</v>
      </c>
      <c r="H7165" t="s">
        <v>575</v>
      </c>
      <c r="I7165">
        <v>5.72</v>
      </c>
      <c r="J7165">
        <v>5</v>
      </c>
      <c r="K7165">
        <v>-4.76</v>
      </c>
    </row>
    <row r="7166" spans="1:11" ht="16.5" x14ac:dyDescent="0.3">
      <c r="A7166" s="1">
        <v>42824</v>
      </c>
      <c r="B7166" s="5">
        <f>YEAR(Table1[[#This Row],[Order Date]])</f>
        <v>2017</v>
      </c>
      <c r="C7166" s="5">
        <f>MONTH(Table1[[#This Row],[Order Date]])</f>
        <v>3</v>
      </c>
      <c r="D7166" t="s">
        <v>32</v>
      </c>
      <c r="E7166" t="s">
        <v>30</v>
      </c>
      <c r="F7166" t="s">
        <v>11</v>
      </c>
      <c r="G7166" t="s">
        <v>18</v>
      </c>
      <c r="H7166" t="s">
        <v>2332</v>
      </c>
      <c r="I7166">
        <v>59.76</v>
      </c>
      <c r="J7166">
        <v>1</v>
      </c>
      <c r="K7166">
        <v>16.73</v>
      </c>
    </row>
    <row r="7167" spans="1:11" ht="16.5" x14ac:dyDescent="0.3">
      <c r="A7167" s="1">
        <v>42824</v>
      </c>
      <c r="B7167" s="5">
        <f>YEAR(Table1[[#This Row],[Order Date]])</f>
        <v>2017</v>
      </c>
      <c r="C7167" s="5">
        <f>MONTH(Table1[[#This Row],[Order Date]])</f>
        <v>3</v>
      </c>
      <c r="D7167" t="s">
        <v>122</v>
      </c>
      <c r="E7167" t="s">
        <v>27</v>
      </c>
      <c r="F7167" t="s">
        <v>11</v>
      </c>
      <c r="G7167" t="s">
        <v>24</v>
      </c>
      <c r="H7167" t="s">
        <v>2233</v>
      </c>
      <c r="I7167">
        <v>6.08</v>
      </c>
      <c r="J7167">
        <v>2</v>
      </c>
      <c r="K7167">
        <v>2.0699999999999998</v>
      </c>
    </row>
    <row r="7168" spans="1:11" ht="16.5" x14ac:dyDescent="0.3">
      <c r="A7168" s="1">
        <v>42824</v>
      </c>
      <c r="B7168" s="5">
        <f>YEAR(Table1[[#This Row],[Order Date]])</f>
        <v>2017</v>
      </c>
      <c r="C7168" s="5">
        <f>MONTH(Table1[[#This Row],[Order Date]])</f>
        <v>3</v>
      </c>
      <c r="D7168" t="s">
        <v>122</v>
      </c>
      <c r="E7168" t="s">
        <v>27</v>
      </c>
      <c r="F7168" t="s">
        <v>39</v>
      </c>
      <c r="G7168" t="s">
        <v>40</v>
      </c>
      <c r="H7168" t="s">
        <v>2597</v>
      </c>
      <c r="I7168">
        <v>164.79</v>
      </c>
      <c r="J7168">
        <v>1</v>
      </c>
      <c r="K7168">
        <v>18.54</v>
      </c>
    </row>
    <row r="7169" spans="1:11" ht="16.5" x14ac:dyDescent="0.3">
      <c r="A7169" s="1">
        <v>42824</v>
      </c>
      <c r="B7169" s="5">
        <f>YEAR(Table1[[#This Row],[Order Date]])</f>
        <v>2017</v>
      </c>
      <c r="C7169" s="5">
        <f>MONTH(Table1[[#This Row],[Order Date]])</f>
        <v>3</v>
      </c>
      <c r="D7169" t="s">
        <v>1633</v>
      </c>
      <c r="E7169" t="s">
        <v>27</v>
      </c>
      <c r="F7169" t="s">
        <v>34</v>
      </c>
      <c r="G7169" t="s">
        <v>47</v>
      </c>
      <c r="H7169" t="s">
        <v>2015</v>
      </c>
      <c r="I7169">
        <v>94.2</v>
      </c>
      <c r="J7169">
        <v>5</v>
      </c>
      <c r="K7169">
        <v>39.56</v>
      </c>
    </row>
    <row r="7170" spans="1:11" ht="16.5" x14ac:dyDescent="0.3">
      <c r="A7170" s="1">
        <v>42825</v>
      </c>
      <c r="B7170" s="5">
        <f>YEAR(Table1[[#This Row],[Order Date]])</f>
        <v>2017</v>
      </c>
      <c r="C7170" s="5">
        <f>MONTH(Table1[[#This Row],[Order Date]])</f>
        <v>3</v>
      </c>
      <c r="D7170" t="s">
        <v>589</v>
      </c>
      <c r="E7170" t="s">
        <v>10</v>
      </c>
      <c r="F7170" t="s">
        <v>34</v>
      </c>
      <c r="G7170" t="s">
        <v>74</v>
      </c>
      <c r="H7170" t="s">
        <v>2149</v>
      </c>
      <c r="I7170">
        <v>205.33</v>
      </c>
      <c r="J7170">
        <v>2</v>
      </c>
      <c r="K7170">
        <v>-36.24</v>
      </c>
    </row>
    <row r="7171" spans="1:11" ht="16.5" x14ac:dyDescent="0.3">
      <c r="A7171" s="1">
        <v>42825</v>
      </c>
      <c r="B7171" s="5">
        <f>YEAR(Table1[[#This Row],[Order Date]])</f>
        <v>2017</v>
      </c>
      <c r="C7171" s="5">
        <f>MONTH(Table1[[#This Row],[Order Date]])</f>
        <v>3</v>
      </c>
      <c r="D7171" t="s">
        <v>1986</v>
      </c>
      <c r="E7171" t="s">
        <v>149</v>
      </c>
      <c r="F7171" t="s">
        <v>34</v>
      </c>
      <c r="G7171" t="s">
        <v>47</v>
      </c>
      <c r="H7171" t="s">
        <v>1020</v>
      </c>
      <c r="I7171">
        <v>29.78</v>
      </c>
      <c r="J7171">
        <v>2</v>
      </c>
      <c r="K7171">
        <v>8.0399999999999991</v>
      </c>
    </row>
    <row r="7172" spans="1:11" ht="16.5" x14ac:dyDescent="0.3">
      <c r="A7172" s="1">
        <v>42825</v>
      </c>
      <c r="B7172" s="5">
        <f>YEAR(Table1[[#This Row],[Order Date]])</f>
        <v>2017</v>
      </c>
      <c r="C7172" s="5">
        <f>MONTH(Table1[[#This Row],[Order Date]])</f>
        <v>3</v>
      </c>
      <c r="D7172" t="s">
        <v>1986</v>
      </c>
      <c r="E7172" t="s">
        <v>149</v>
      </c>
      <c r="F7172" t="s">
        <v>39</v>
      </c>
      <c r="G7172" t="s">
        <v>40</v>
      </c>
      <c r="H7172" t="s">
        <v>1266</v>
      </c>
      <c r="I7172">
        <v>677.58</v>
      </c>
      <c r="J7172">
        <v>3</v>
      </c>
      <c r="K7172">
        <v>176.17</v>
      </c>
    </row>
    <row r="7173" spans="1:11" ht="16.5" x14ac:dyDescent="0.3">
      <c r="A7173" s="1">
        <v>42825</v>
      </c>
      <c r="B7173" s="5">
        <f>YEAR(Table1[[#This Row],[Order Date]])</f>
        <v>2017</v>
      </c>
      <c r="C7173" s="5">
        <f>MONTH(Table1[[#This Row],[Order Date]])</f>
        <v>3</v>
      </c>
      <c r="D7173" t="s">
        <v>1986</v>
      </c>
      <c r="E7173" t="s">
        <v>149</v>
      </c>
      <c r="F7173" t="s">
        <v>11</v>
      </c>
      <c r="G7173" t="s">
        <v>12</v>
      </c>
      <c r="H7173" t="s">
        <v>2583</v>
      </c>
      <c r="I7173">
        <v>75.040000000000006</v>
      </c>
      <c r="J7173">
        <v>8</v>
      </c>
      <c r="K7173">
        <v>36.020000000000003</v>
      </c>
    </row>
    <row r="7174" spans="1:11" ht="16.5" x14ac:dyDescent="0.3">
      <c r="A7174" s="1">
        <v>42825</v>
      </c>
      <c r="B7174" s="5">
        <f>YEAR(Table1[[#This Row],[Order Date]])</f>
        <v>2017</v>
      </c>
      <c r="C7174" s="5">
        <f>MONTH(Table1[[#This Row],[Order Date]])</f>
        <v>3</v>
      </c>
      <c r="D7174" t="s">
        <v>1426</v>
      </c>
      <c r="E7174" t="s">
        <v>149</v>
      </c>
      <c r="F7174" t="s">
        <v>39</v>
      </c>
      <c r="G7174" t="s">
        <v>40</v>
      </c>
      <c r="H7174" t="s">
        <v>1305</v>
      </c>
      <c r="I7174">
        <v>84.95</v>
      </c>
      <c r="J7174">
        <v>5</v>
      </c>
      <c r="K7174">
        <v>22.09</v>
      </c>
    </row>
    <row r="7175" spans="1:11" ht="16.5" x14ac:dyDescent="0.3">
      <c r="A7175" s="1">
        <v>42825</v>
      </c>
      <c r="B7175" s="5">
        <f>YEAR(Table1[[#This Row],[Order Date]])</f>
        <v>2017</v>
      </c>
      <c r="C7175" s="5">
        <f>MONTH(Table1[[#This Row],[Order Date]])</f>
        <v>3</v>
      </c>
      <c r="D7175" t="s">
        <v>1507</v>
      </c>
      <c r="E7175" t="s">
        <v>33</v>
      </c>
      <c r="F7175" t="s">
        <v>34</v>
      </c>
      <c r="G7175" t="s">
        <v>47</v>
      </c>
      <c r="H7175" t="s">
        <v>913</v>
      </c>
      <c r="I7175">
        <v>61</v>
      </c>
      <c r="J7175">
        <v>5</v>
      </c>
      <c r="K7175">
        <v>25.62</v>
      </c>
    </row>
    <row r="7176" spans="1:11" ht="16.5" x14ac:dyDescent="0.3">
      <c r="A7176" s="1">
        <v>42825</v>
      </c>
      <c r="B7176" s="5">
        <f>YEAR(Table1[[#This Row],[Order Date]])</f>
        <v>2017</v>
      </c>
      <c r="C7176" s="5">
        <f>MONTH(Table1[[#This Row],[Order Date]])</f>
        <v>3</v>
      </c>
      <c r="D7176" t="s">
        <v>1507</v>
      </c>
      <c r="E7176" t="s">
        <v>33</v>
      </c>
      <c r="F7176" t="s">
        <v>39</v>
      </c>
      <c r="G7176" t="s">
        <v>40</v>
      </c>
      <c r="H7176" t="s">
        <v>1306</v>
      </c>
      <c r="I7176">
        <v>671.93</v>
      </c>
      <c r="J7176">
        <v>7</v>
      </c>
      <c r="K7176">
        <v>188.14</v>
      </c>
    </row>
    <row r="7177" spans="1:11" ht="16.5" x14ac:dyDescent="0.3">
      <c r="A7177" s="1">
        <v>42825</v>
      </c>
      <c r="B7177" s="5">
        <f>YEAR(Table1[[#This Row],[Order Date]])</f>
        <v>2017</v>
      </c>
      <c r="C7177" s="5">
        <f>MONTH(Table1[[#This Row],[Order Date]])</f>
        <v>3</v>
      </c>
      <c r="D7177" t="s">
        <v>2313</v>
      </c>
      <c r="E7177" t="s">
        <v>15</v>
      </c>
      <c r="F7177" t="s">
        <v>11</v>
      </c>
      <c r="G7177" t="s">
        <v>20</v>
      </c>
      <c r="H7177" t="s">
        <v>1160</v>
      </c>
      <c r="I7177">
        <v>13.47</v>
      </c>
      <c r="J7177">
        <v>13</v>
      </c>
      <c r="K7177">
        <v>-22.9</v>
      </c>
    </row>
    <row r="7178" spans="1:11" ht="16.5" x14ac:dyDescent="0.3">
      <c r="A7178" s="1">
        <v>42825</v>
      </c>
      <c r="B7178" s="5">
        <f>YEAR(Table1[[#This Row],[Order Date]])</f>
        <v>2017</v>
      </c>
      <c r="C7178" s="5">
        <f>MONTH(Table1[[#This Row],[Order Date]])</f>
        <v>3</v>
      </c>
      <c r="D7178" t="s">
        <v>1466</v>
      </c>
      <c r="E7178" t="s">
        <v>30</v>
      </c>
      <c r="F7178" t="s">
        <v>11</v>
      </c>
      <c r="G7178" t="s">
        <v>20</v>
      </c>
      <c r="H7178" t="s">
        <v>2399</v>
      </c>
      <c r="I7178">
        <v>34.54</v>
      </c>
      <c r="J7178">
        <v>1</v>
      </c>
      <c r="K7178">
        <v>17.27</v>
      </c>
    </row>
    <row r="7179" spans="1:11" ht="16.5" x14ac:dyDescent="0.3">
      <c r="A7179" s="1">
        <v>42825</v>
      </c>
      <c r="B7179" s="5">
        <f>YEAR(Table1[[#This Row],[Order Date]])</f>
        <v>2017</v>
      </c>
      <c r="C7179" s="5">
        <f>MONTH(Table1[[#This Row],[Order Date]])</f>
        <v>3</v>
      </c>
      <c r="D7179" t="s">
        <v>1466</v>
      </c>
      <c r="E7179" t="s">
        <v>30</v>
      </c>
      <c r="F7179" t="s">
        <v>39</v>
      </c>
      <c r="G7179" t="s">
        <v>603</v>
      </c>
      <c r="H7179" t="s">
        <v>634</v>
      </c>
      <c r="I7179">
        <v>2999.95</v>
      </c>
      <c r="J7179">
        <v>5</v>
      </c>
      <c r="K7179">
        <v>1439.98</v>
      </c>
    </row>
    <row r="7180" spans="1:11" ht="16.5" x14ac:dyDescent="0.3">
      <c r="A7180" s="1">
        <v>42825</v>
      </c>
      <c r="B7180" s="5">
        <f>YEAR(Table1[[#This Row],[Order Date]])</f>
        <v>2017</v>
      </c>
      <c r="C7180" s="5">
        <f>MONTH(Table1[[#This Row],[Order Date]])</f>
        <v>3</v>
      </c>
      <c r="D7180" t="s">
        <v>1466</v>
      </c>
      <c r="E7180" t="s">
        <v>30</v>
      </c>
      <c r="F7180" t="s">
        <v>11</v>
      </c>
      <c r="G7180" t="s">
        <v>20</v>
      </c>
      <c r="H7180" t="s">
        <v>1228</v>
      </c>
      <c r="I7180">
        <v>64.12</v>
      </c>
      <c r="J7180">
        <v>4</v>
      </c>
      <c r="K7180">
        <v>30.78</v>
      </c>
    </row>
    <row r="7181" spans="1:11" ht="16.5" x14ac:dyDescent="0.3">
      <c r="A7181" s="1">
        <v>42825</v>
      </c>
      <c r="B7181" s="5">
        <f>YEAR(Table1[[#This Row],[Order Date]])</f>
        <v>2017</v>
      </c>
      <c r="C7181" s="5">
        <f>MONTH(Table1[[#This Row],[Order Date]])</f>
        <v>3</v>
      </c>
      <c r="D7181" t="s">
        <v>475</v>
      </c>
      <c r="E7181" t="s">
        <v>10</v>
      </c>
      <c r="F7181" t="s">
        <v>11</v>
      </c>
      <c r="G7181" t="s">
        <v>92</v>
      </c>
      <c r="H7181" t="s">
        <v>2395</v>
      </c>
      <c r="I7181">
        <v>33.619999999999997</v>
      </c>
      <c r="J7181">
        <v>5</v>
      </c>
      <c r="K7181">
        <v>-90.77</v>
      </c>
    </row>
    <row r="7182" spans="1:11" ht="16.5" x14ac:dyDescent="0.3">
      <c r="A7182" s="1">
        <v>42825</v>
      </c>
      <c r="B7182" s="5">
        <f>YEAR(Table1[[#This Row],[Order Date]])</f>
        <v>2017</v>
      </c>
      <c r="C7182" s="5">
        <f>MONTH(Table1[[#This Row],[Order Date]])</f>
        <v>3</v>
      </c>
      <c r="D7182" t="s">
        <v>1343</v>
      </c>
      <c r="E7182" t="s">
        <v>27</v>
      </c>
      <c r="F7182" t="s">
        <v>11</v>
      </c>
      <c r="G7182" t="s">
        <v>200</v>
      </c>
      <c r="H7182" t="s">
        <v>2207</v>
      </c>
      <c r="I7182">
        <v>29.7</v>
      </c>
      <c r="J7182">
        <v>3</v>
      </c>
      <c r="K7182">
        <v>8.02</v>
      </c>
    </row>
    <row r="7183" spans="1:11" ht="16.5" x14ac:dyDescent="0.3">
      <c r="A7183" s="1">
        <v>42826</v>
      </c>
      <c r="B7183" s="5">
        <f>YEAR(Table1[[#This Row],[Order Date]])</f>
        <v>2017</v>
      </c>
      <c r="C7183" s="5">
        <f>MONTH(Table1[[#This Row],[Order Date]])</f>
        <v>4</v>
      </c>
      <c r="D7183" t="s">
        <v>1361</v>
      </c>
      <c r="E7183" t="s">
        <v>186</v>
      </c>
      <c r="F7183" t="s">
        <v>11</v>
      </c>
      <c r="G7183" t="s">
        <v>18</v>
      </c>
      <c r="H7183" t="s">
        <v>2317</v>
      </c>
      <c r="I7183">
        <v>94.2</v>
      </c>
      <c r="J7183">
        <v>6</v>
      </c>
      <c r="K7183">
        <v>23.55</v>
      </c>
    </row>
    <row r="7184" spans="1:11" ht="16.5" x14ac:dyDescent="0.3">
      <c r="A7184" s="1">
        <v>42826</v>
      </c>
      <c r="B7184" s="5">
        <f>YEAR(Table1[[#This Row],[Order Date]])</f>
        <v>2017</v>
      </c>
      <c r="C7184" s="5">
        <f>MONTH(Table1[[#This Row],[Order Date]])</f>
        <v>4</v>
      </c>
      <c r="D7184" t="s">
        <v>1361</v>
      </c>
      <c r="E7184" t="s">
        <v>186</v>
      </c>
      <c r="F7184" t="s">
        <v>11</v>
      </c>
      <c r="G7184" t="s">
        <v>63</v>
      </c>
      <c r="H7184" t="s">
        <v>64</v>
      </c>
      <c r="I7184">
        <v>28.4</v>
      </c>
      <c r="J7184">
        <v>5</v>
      </c>
      <c r="K7184">
        <v>13.35</v>
      </c>
    </row>
    <row r="7185" spans="1:11" ht="16.5" x14ac:dyDescent="0.3">
      <c r="A7185" s="1">
        <v>42826</v>
      </c>
      <c r="B7185" s="5">
        <f>YEAR(Table1[[#This Row],[Order Date]])</f>
        <v>2017</v>
      </c>
      <c r="C7185" s="5">
        <f>MONTH(Table1[[#This Row],[Order Date]])</f>
        <v>4</v>
      </c>
      <c r="D7185" t="s">
        <v>1258</v>
      </c>
      <c r="E7185" t="s">
        <v>27</v>
      </c>
      <c r="F7185" t="s">
        <v>11</v>
      </c>
      <c r="G7185" t="s">
        <v>16</v>
      </c>
      <c r="H7185" t="s">
        <v>2575</v>
      </c>
      <c r="I7185">
        <v>5.78</v>
      </c>
      <c r="J7185">
        <v>2</v>
      </c>
      <c r="K7185">
        <v>2.72</v>
      </c>
    </row>
    <row r="7186" spans="1:11" ht="16.5" x14ac:dyDescent="0.3">
      <c r="A7186" s="1">
        <v>42826</v>
      </c>
      <c r="B7186" s="5">
        <f>YEAR(Table1[[#This Row],[Order Date]])</f>
        <v>2017</v>
      </c>
      <c r="C7186" s="5">
        <f>MONTH(Table1[[#This Row],[Order Date]])</f>
        <v>4</v>
      </c>
      <c r="D7186" t="s">
        <v>1258</v>
      </c>
      <c r="E7186" t="s">
        <v>27</v>
      </c>
      <c r="F7186" t="s">
        <v>11</v>
      </c>
      <c r="G7186" t="s">
        <v>20</v>
      </c>
      <c r="H7186" t="s">
        <v>611</v>
      </c>
      <c r="I7186">
        <v>121.68</v>
      </c>
      <c r="J7186">
        <v>13</v>
      </c>
      <c r="K7186">
        <v>38.03</v>
      </c>
    </row>
    <row r="7187" spans="1:11" ht="16.5" x14ac:dyDescent="0.3">
      <c r="A7187" s="1">
        <v>42826</v>
      </c>
      <c r="B7187" s="5">
        <f>YEAR(Table1[[#This Row],[Order Date]])</f>
        <v>2017</v>
      </c>
      <c r="C7187" s="5">
        <f>MONTH(Table1[[#This Row],[Order Date]])</f>
        <v>4</v>
      </c>
      <c r="D7187" t="s">
        <v>1009</v>
      </c>
      <c r="E7187" t="s">
        <v>27</v>
      </c>
      <c r="F7187" t="s">
        <v>34</v>
      </c>
      <c r="G7187" t="s">
        <v>74</v>
      </c>
      <c r="H7187" t="s">
        <v>2592</v>
      </c>
      <c r="I7187">
        <v>482.66</v>
      </c>
      <c r="J7187">
        <v>8</v>
      </c>
      <c r="K7187">
        <v>85.18</v>
      </c>
    </row>
    <row r="7188" spans="1:11" ht="16.5" x14ac:dyDescent="0.3">
      <c r="A7188" s="1">
        <v>42826</v>
      </c>
      <c r="B7188" s="5">
        <f>YEAR(Table1[[#This Row],[Order Date]])</f>
        <v>2017</v>
      </c>
      <c r="C7188" s="5">
        <f>MONTH(Table1[[#This Row],[Order Date]])</f>
        <v>4</v>
      </c>
      <c r="D7188" t="s">
        <v>1009</v>
      </c>
      <c r="E7188" t="s">
        <v>27</v>
      </c>
      <c r="F7188" t="s">
        <v>39</v>
      </c>
      <c r="G7188" t="s">
        <v>302</v>
      </c>
      <c r="H7188" t="s">
        <v>2402</v>
      </c>
      <c r="I7188">
        <v>4799.9799999999996</v>
      </c>
      <c r="J7188">
        <v>2</v>
      </c>
      <c r="K7188">
        <v>360</v>
      </c>
    </row>
    <row r="7189" spans="1:11" ht="16.5" x14ac:dyDescent="0.3">
      <c r="A7189" s="1">
        <v>42826</v>
      </c>
      <c r="B7189" s="5">
        <f>YEAR(Table1[[#This Row],[Order Date]])</f>
        <v>2017</v>
      </c>
      <c r="C7189" s="5">
        <f>MONTH(Table1[[#This Row],[Order Date]])</f>
        <v>4</v>
      </c>
      <c r="D7189" t="s">
        <v>1301</v>
      </c>
      <c r="E7189" t="s">
        <v>149</v>
      </c>
      <c r="F7189" t="s">
        <v>11</v>
      </c>
      <c r="G7189" t="s">
        <v>12</v>
      </c>
      <c r="H7189" t="s">
        <v>1914</v>
      </c>
      <c r="I7189">
        <v>42.93</v>
      </c>
      <c r="J7189">
        <v>9</v>
      </c>
      <c r="K7189">
        <v>19.32</v>
      </c>
    </row>
    <row r="7190" spans="1:11" ht="16.5" x14ac:dyDescent="0.3">
      <c r="A7190" s="1">
        <v>42826</v>
      </c>
      <c r="B7190" s="5">
        <f>YEAR(Table1[[#This Row],[Order Date]])</f>
        <v>2017</v>
      </c>
      <c r="C7190" s="5">
        <f>MONTH(Table1[[#This Row],[Order Date]])</f>
        <v>4</v>
      </c>
      <c r="D7190" t="s">
        <v>202</v>
      </c>
      <c r="E7190" t="s">
        <v>123</v>
      </c>
      <c r="F7190" t="s">
        <v>39</v>
      </c>
      <c r="G7190" t="s">
        <v>40</v>
      </c>
      <c r="H7190" t="s">
        <v>1862</v>
      </c>
      <c r="I7190">
        <v>23.98</v>
      </c>
      <c r="J7190">
        <v>3</v>
      </c>
      <c r="K7190">
        <v>-5.69</v>
      </c>
    </row>
    <row r="7191" spans="1:11" ht="16.5" x14ac:dyDescent="0.3">
      <c r="A7191" s="1">
        <v>42826</v>
      </c>
      <c r="B7191" s="5">
        <f>YEAR(Table1[[#This Row],[Order Date]])</f>
        <v>2017</v>
      </c>
      <c r="C7191" s="5">
        <f>MONTH(Table1[[#This Row],[Order Date]])</f>
        <v>4</v>
      </c>
      <c r="D7191" t="s">
        <v>202</v>
      </c>
      <c r="E7191" t="s">
        <v>123</v>
      </c>
      <c r="F7191" t="s">
        <v>11</v>
      </c>
      <c r="G7191" t="s">
        <v>16</v>
      </c>
      <c r="H7191" t="s">
        <v>1098</v>
      </c>
      <c r="I7191">
        <v>6.26</v>
      </c>
      <c r="J7191">
        <v>3</v>
      </c>
      <c r="K7191">
        <v>2.04</v>
      </c>
    </row>
    <row r="7192" spans="1:11" ht="16.5" x14ac:dyDescent="0.3">
      <c r="A7192" s="1">
        <v>42826</v>
      </c>
      <c r="B7192" s="5">
        <f>YEAR(Table1[[#This Row],[Order Date]])</f>
        <v>2017</v>
      </c>
      <c r="C7192" s="5">
        <f>MONTH(Table1[[#This Row],[Order Date]])</f>
        <v>4</v>
      </c>
      <c r="D7192" t="s">
        <v>202</v>
      </c>
      <c r="E7192" t="s">
        <v>123</v>
      </c>
      <c r="F7192" t="s">
        <v>11</v>
      </c>
      <c r="G7192" t="s">
        <v>92</v>
      </c>
      <c r="H7192" t="s">
        <v>658</v>
      </c>
      <c r="I7192">
        <v>20.81</v>
      </c>
      <c r="J7192">
        <v>3</v>
      </c>
      <c r="K7192">
        <v>1.82</v>
      </c>
    </row>
    <row r="7193" spans="1:11" ht="16.5" x14ac:dyDescent="0.3">
      <c r="A7193" s="1">
        <v>42826</v>
      </c>
      <c r="B7193" s="5">
        <f>YEAR(Table1[[#This Row],[Order Date]])</f>
        <v>2017</v>
      </c>
      <c r="C7193" s="5">
        <f>MONTH(Table1[[#This Row],[Order Date]])</f>
        <v>4</v>
      </c>
      <c r="D7193" t="s">
        <v>202</v>
      </c>
      <c r="E7193" t="s">
        <v>123</v>
      </c>
      <c r="F7193" t="s">
        <v>34</v>
      </c>
      <c r="G7193" t="s">
        <v>35</v>
      </c>
      <c r="H7193" t="s">
        <v>1480</v>
      </c>
      <c r="I7193">
        <v>218.35</v>
      </c>
      <c r="J7193">
        <v>3</v>
      </c>
      <c r="K7193">
        <v>-19.11</v>
      </c>
    </row>
    <row r="7194" spans="1:11" ht="16.5" x14ac:dyDescent="0.3">
      <c r="A7194" s="1">
        <v>42826</v>
      </c>
      <c r="B7194" s="5">
        <f>YEAR(Table1[[#This Row],[Order Date]])</f>
        <v>2017</v>
      </c>
      <c r="C7194" s="5">
        <f>MONTH(Table1[[#This Row],[Order Date]])</f>
        <v>4</v>
      </c>
      <c r="D7194" t="s">
        <v>583</v>
      </c>
      <c r="E7194" t="s">
        <v>70</v>
      </c>
      <c r="F7194" t="s">
        <v>34</v>
      </c>
      <c r="G7194" t="s">
        <v>47</v>
      </c>
      <c r="H7194" t="s">
        <v>1276</v>
      </c>
      <c r="I7194">
        <v>127.95</v>
      </c>
      <c r="J7194">
        <v>3</v>
      </c>
      <c r="K7194">
        <v>21.75</v>
      </c>
    </row>
    <row r="7195" spans="1:11" ht="16.5" x14ac:dyDescent="0.3">
      <c r="A7195" s="1">
        <v>42827</v>
      </c>
      <c r="B7195" s="5">
        <f>YEAR(Table1[[#This Row],[Order Date]])</f>
        <v>2017</v>
      </c>
      <c r="C7195" s="5">
        <f>MONTH(Table1[[#This Row],[Order Date]])</f>
        <v>4</v>
      </c>
      <c r="D7195" t="s">
        <v>1623</v>
      </c>
      <c r="E7195" t="s">
        <v>27</v>
      </c>
      <c r="F7195" t="s">
        <v>34</v>
      </c>
      <c r="G7195" t="s">
        <v>47</v>
      </c>
      <c r="H7195" t="s">
        <v>975</v>
      </c>
      <c r="I7195">
        <v>25.11</v>
      </c>
      <c r="J7195">
        <v>3</v>
      </c>
      <c r="K7195">
        <v>6.53</v>
      </c>
    </row>
    <row r="7196" spans="1:11" ht="16.5" x14ac:dyDescent="0.3">
      <c r="A7196" s="1">
        <v>42827</v>
      </c>
      <c r="B7196" s="5">
        <f>YEAR(Table1[[#This Row],[Order Date]])</f>
        <v>2017</v>
      </c>
      <c r="C7196" s="5">
        <f>MONTH(Table1[[#This Row],[Order Date]])</f>
        <v>4</v>
      </c>
      <c r="D7196" t="s">
        <v>1676</v>
      </c>
      <c r="E7196" t="s">
        <v>30</v>
      </c>
      <c r="F7196" t="s">
        <v>34</v>
      </c>
      <c r="G7196" t="s">
        <v>145</v>
      </c>
      <c r="H7196" t="s">
        <v>810</v>
      </c>
      <c r="I7196">
        <v>411.8</v>
      </c>
      <c r="J7196">
        <v>2</v>
      </c>
      <c r="K7196">
        <v>70.010000000000005</v>
      </c>
    </row>
    <row r="7197" spans="1:11" ht="16.5" x14ac:dyDescent="0.3">
      <c r="A7197" s="1">
        <v>42827</v>
      </c>
      <c r="B7197" s="5">
        <f>YEAR(Table1[[#This Row],[Order Date]])</f>
        <v>2017</v>
      </c>
      <c r="C7197" s="5">
        <f>MONTH(Table1[[#This Row],[Order Date]])</f>
        <v>4</v>
      </c>
      <c r="D7197" t="s">
        <v>1676</v>
      </c>
      <c r="E7197" t="s">
        <v>30</v>
      </c>
      <c r="F7197" t="s">
        <v>39</v>
      </c>
      <c r="G7197" t="s">
        <v>52</v>
      </c>
      <c r="H7197" t="s">
        <v>1559</v>
      </c>
      <c r="I7197">
        <v>360</v>
      </c>
      <c r="J7197">
        <v>4</v>
      </c>
      <c r="K7197">
        <v>129.6</v>
      </c>
    </row>
    <row r="7198" spans="1:11" ht="16.5" x14ac:dyDescent="0.3">
      <c r="A7198" s="1">
        <v>42827</v>
      </c>
      <c r="B7198" s="5">
        <f>YEAR(Table1[[#This Row],[Order Date]])</f>
        <v>2017</v>
      </c>
      <c r="C7198" s="5">
        <f>MONTH(Table1[[#This Row],[Order Date]])</f>
        <v>4</v>
      </c>
      <c r="D7198" t="s">
        <v>1699</v>
      </c>
      <c r="E7198" t="s">
        <v>613</v>
      </c>
      <c r="F7198" t="s">
        <v>11</v>
      </c>
      <c r="G7198" t="s">
        <v>24</v>
      </c>
      <c r="H7198" t="s">
        <v>2642</v>
      </c>
      <c r="I7198">
        <v>11.12</v>
      </c>
      <c r="J7198">
        <v>4</v>
      </c>
      <c r="K7198">
        <v>2.89</v>
      </c>
    </row>
    <row r="7199" spans="1:11" ht="16.5" x14ac:dyDescent="0.3">
      <c r="A7199" s="1">
        <v>42827</v>
      </c>
      <c r="B7199" s="5">
        <f>YEAR(Table1[[#This Row],[Order Date]])</f>
        <v>2017</v>
      </c>
      <c r="C7199" s="5">
        <f>MONTH(Table1[[#This Row],[Order Date]])</f>
        <v>4</v>
      </c>
      <c r="D7199" t="s">
        <v>1885</v>
      </c>
      <c r="E7199" t="s">
        <v>488</v>
      </c>
      <c r="F7199" t="s">
        <v>11</v>
      </c>
      <c r="G7199" t="s">
        <v>16</v>
      </c>
      <c r="H7199" t="s">
        <v>1336</v>
      </c>
      <c r="I7199">
        <v>14.94</v>
      </c>
      <c r="J7199">
        <v>3</v>
      </c>
      <c r="K7199">
        <v>6.87</v>
      </c>
    </row>
    <row r="7200" spans="1:11" ht="16.5" x14ac:dyDescent="0.3">
      <c r="A7200" s="1">
        <v>42828</v>
      </c>
      <c r="B7200" s="5">
        <f>YEAR(Table1[[#This Row],[Order Date]])</f>
        <v>2017</v>
      </c>
      <c r="C7200" s="5">
        <f>MONTH(Table1[[#This Row],[Order Date]])</f>
        <v>4</v>
      </c>
      <c r="D7200" t="s">
        <v>596</v>
      </c>
      <c r="E7200" t="s">
        <v>23</v>
      </c>
      <c r="F7200" t="s">
        <v>34</v>
      </c>
      <c r="G7200" t="s">
        <v>47</v>
      </c>
      <c r="H7200" t="s">
        <v>1015</v>
      </c>
      <c r="I7200">
        <v>25.47</v>
      </c>
      <c r="J7200">
        <v>4</v>
      </c>
      <c r="K7200">
        <v>7.64</v>
      </c>
    </row>
    <row r="7201" spans="1:11" ht="16.5" x14ac:dyDescent="0.3">
      <c r="A7201" s="1">
        <v>42828</v>
      </c>
      <c r="B7201" s="5">
        <f>YEAR(Table1[[#This Row],[Order Date]])</f>
        <v>2017</v>
      </c>
      <c r="C7201" s="5">
        <f>MONTH(Table1[[#This Row],[Order Date]])</f>
        <v>4</v>
      </c>
      <c r="D7201" t="s">
        <v>218</v>
      </c>
      <c r="E7201" t="s">
        <v>15</v>
      </c>
      <c r="F7201" t="s">
        <v>11</v>
      </c>
      <c r="G7201" t="s">
        <v>24</v>
      </c>
      <c r="H7201" t="s">
        <v>1252</v>
      </c>
      <c r="I7201">
        <v>7.06</v>
      </c>
      <c r="J7201">
        <v>3</v>
      </c>
      <c r="K7201">
        <v>2.21</v>
      </c>
    </row>
    <row r="7202" spans="1:11" ht="16.5" x14ac:dyDescent="0.3">
      <c r="A7202" s="1">
        <v>42829</v>
      </c>
      <c r="B7202" s="5">
        <f>YEAR(Table1[[#This Row],[Order Date]])</f>
        <v>2017</v>
      </c>
      <c r="C7202" s="5">
        <f>MONTH(Table1[[#This Row],[Order Date]])</f>
        <v>4</v>
      </c>
      <c r="D7202" t="s">
        <v>1528</v>
      </c>
      <c r="E7202" t="s">
        <v>15</v>
      </c>
      <c r="F7202" t="s">
        <v>39</v>
      </c>
      <c r="G7202" t="s">
        <v>40</v>
      </c>
      <c r="H7202" t="s">
        <v>2419</v>
      </c>
      <c r="I7202">
        <v>383.84</v>
      </c>
      <c r="J7202">
        <v>4</v>
      </c>
      <c r="K7202">
        <v>47.98</v>
      </c>
    </row>
    <row r="7203" spans="1:11" ht="16.5" x14ac:dyDescent="0.3">
      <c r="A7203" s="1">
        <v>42829</v>
      </c>
      <c r="B7203" s="5">
        <f>YEAR(Table1[[#This Row],[Order Date]])</f>
        <v>2017</v>
      </c>
      <c r="C7203" s="5">
        <f>MONTH(Table1[[#This Row],[Order Date]])</f>
        <v>4</v>
      </c>
      <c r="D7203" t="s">
        <v>928</v>
      </c>
      <c r="E7203" t="s">
        <v>149</v>
      </c>
      <c r="F7203" t="s">
        <v>39</v>
      </c>
      <c r="G7203" t="s">
        <v>40</v>
      </c>
      <c r="H7203" t="s">
        <v>2664</v>
      </c>
      <c r="I7203">
        <v>41.22</v>
      </c>
      <c r="J7203">
        <v>1</v>
      </c>
      <c r="K7203">
        <v>11.13</v>
      </c>
    </row>
    <row r="7204" spans="1:11" ht="16.5" x14ac:dyDescent="0.3">
      <c r="A7204" s="1">
        <v>42829</v>
      </c>
      <c r="B7204" s="5">
        <f>YEAR(Table1[[#This Row],[Order Date]])</f>
        <v>2017</v>
      </c>
      <c r="C7204" s="5">
        <f>MONTH(Table1[[#This Row],[Order Date]])</f>
        <v>4</v>
      </c>
      <c r="D7204" t="s">
        <v>928</v>
      </c>
      <c r="E7204" t="s">
        <v>149</v>
      </c>
      <c r="F7204" t="s">
        <v>11</v>
      </c>
      <c r="G7204" t="s">
        <v>200</v>
      </c>
      <c r="H7204" t="s">
        <v>1516</v>
      </c>
      <c r="I7204">
        <v>240.37</v>
      </c>
      <c r="J7204">
        <v>1</v>
      </c>
      <c r="K7204">
        <v>7.21</v>
      </c>
    </row>
    <row r="7205" spans="1:11" ht="16.5" x14ac:dyDescent="0.3">
      <c r="A7205" s="1">
        <v>42829</v>
      </c>
      <c r="B7205" s="5">
        <f>YEAR(Table1[[#This Row],[Order Date]])</f>
        <v>2017</v>
      </c>
      <c r="C7205" s="5">
        <f>MONTH(Table1[[#This Row],[Order Date]])</f>
        <v>4</v>
      </c>
      <c r="D7205" t="s">
        <v>928</v>
      </c>
      <c r="E7205" t="s">
        <v>149</v>
      </c>
      <c r="F7205" t="s">
        <v>39</v>
      </c>
      <c r="G7205" t="s">
        <v>40</v>
      </c>
      <c r="H7205" t="s">
        <v>1895</v>
      </c>
      <c r="I7205">
        <v>119.02</v>
      </c>
      <c r="J7205">
        <v>2</v>
      </c>
      <c r="K7205">
        <v>33.33</v>
      </c>
    </row>
    <row r="7206" spans="1:11" ht="16.5" x14ac:dyDescent="0.3">
      <c r="A7206" s="1">
        <v>42829</v>
      </c>
      <c r="B7206" s="5">
        <f>YEAR(Table1[[#This Row],[Order Date]])</f>
        <v>2017</v>
      </c>
      <c r="C7206" s="5">
        <f>MONTH(Table1[[#This Row],[Order Date]])</f>
        <v>4</v>
      </c>
      <c r="D7206" t="s">
        <v>1811</v>
      </c>
      <c r="E7206" t="s">
        <v>149</v>
      </c>
      <c r="F7206" t="s">
        <v>11</v>
      </c>
      <c r="G7206" t="s">
        <v>63</v>
      </c>
      <c r="H7206" t="s">
        <v>65</v>
      </c>
      <c r="I7206">
        <v>16.98</v>
      </c>
      <c r="J7206">
        <v>1</v>
      </c>
      <c r="K7206">
        <v>8.49</v>
      </c>
    </row>
    <row r="7207" spans="1:11" ht="16.5" x14ac:dyDescent="0.3">
      <c r="A7207" s="1">
        <v>42829</v>
      </c>
      <c r="B7207" s="5">
        <f>YEAR(Table1[[#This Row],[Order Date]])</f>
        <v>2017</v>
      </c>
      <c r="C7207" s="5">
        <f>MONTH(Table1[[#This Row],[Order Date]])</f>
        <v>4</v>
      </c>
      <c r="D7207" t="s">
        <v>1282</v>
      </c>
      <c r="E7207" t="s">
        <v>149</v>
      </c>
      <c r="F7207" t="s">
        <v>11</v>
      </c>
      <c r="G7207" t="s">
        <v>24</v>
      </c>
      <c r="H7207" t="s">
        <v>2390</v>
      </c>
      <c r="I7207">
        <v>7.04</v>
      </c>
      <c r="J7207">
        <v>4</v>
      </c>
      <c r="K7207">
        <v>2.04</v>
      </c>
    </row>
    <row r="7208" spans="1:11" ht="16.5" x14ac:dyDescent="0.3">
      <c r="A7208" s="1">
        <v>42831</v>
      </c>
      <c r="B7208" s="5">
        <f>YEAR(Table1[[#This Row],[Order Date]])</f>
        <v>2017</v>
      </c>
      <c r="C7208" s="5">
        <f>MONTH(Table1[[#This Row],[Order Date]])</f>
        <v>4</v>
      </c>
      <c r="D7208" t="s">
        <v>2580</v>
      </c>
      <c r="E7208" t="s">
        <v>395</v>
      </c>
      <c r="F7208" t="s">
        <v>11</v>
      </c>
      <c r="G7208" t="s">
        <v>12</v>
      </c>
      <c r="H7208" t="s">
        <v>625</v>
      </c>
      <c r="I7208">
        <v>106.32</v>
      </c>
      <c r="J7208">
        <v>3</v>
      </c>
      <c r="K7208">
        <v>49.97</v>
      </c>
    </row>
    <row r="7209" spans="1:11" ht="16.5" x14ac:dyDescent="0.3">
      <c r="A7209" s="1">
        <v>42831</v>
      </c>
      <c r="B7209" s="5">
        <f>YEAR(Table1[[#This Row],[Order Date]])</f>
        <v>2017</v>
      </c>
      <c r="C7209" s="5">
        <f>MONTH(Table1[[#This Row],[Order Date]])</f>
        <v>4</v>
      </c>
      <c r="D7209" t="s">
        <v>1111</v>
      </c>
      <c r="E7209" t="s">
        <v>120</v>
      </c>
      <c r="F7209" t="s">
        <v>11</v>
      </c>
      <c r="G7209" t="s">
        <v>20</v>
      </c>
      <c r="H7209" t="s">
        <v>1668</v>
      </c>
      <c r="I7209">
        <v>8.1</v>
      </c>
      <c r="J7209">
        <v>5</v>
      </c>
      <c r="K7209">
        <v>-5.94</v>
      </c>
    </row>
    <row r="7210" spans="1:11" ht="16.5" x14ac:dyDescent="0.3">
      <c r="A7210" s="1">
        <v>42832</v>
      </c>
      <c r="B7210" s="5">
        <f>YEAR(Table1[[#This Row],[Order Date]])</f>
        <v>2017</v>
      </c>
      <c r="C7210" s="5">
        <f>MONTH(Table1[[#This Row],[Order Date]])</f>
        <v>4</v>
      </c>
      <c r="D7210" t="s">
        <v>1383</v>
      </c>
      <c r="E7210" t="s">
        <v>123</v>
      </c>
      <c r="F7210" t="s">
        <v>34</v>
      </c>
      <c r="G7210" t="s">
        <v>145</v>
      </c>
      <c r="H7210" t="s">
        <v>550</v>
      </c>
      <c r="I7210">
        <v>233.86</v>
      </c>
      <c r="J7210">
        <v>2</v>
      </c>
      <c r="K7210">
        <v>-102.05</v>
      </c>
    </row>
    <row r="7211" spans="1:11" ht="16.5" x14ac:dyDescent="0.3">
      <c r="A7211" s="1">
        <v>42832</v>
      </c>
      <c r="B7211" s="5">
        <f>YEAR(Table1[[#This Row],[Order Date]])</f>
        <v>2017</v>
      </c>
      <c r="C7211" s="5">
        <f>MONTH(Table1[[#This Row],[Order Date]])</f>
        <v>4</v>
      </c>
      <c r="D7211" t="s">
        <v>1383</v>
      </c>
      <c r="E7211" t="s">
        <v>123</v>
      </c>
      <c r="F7211" t="s">
        <v>34</v>
      </c>
      <c r="G7211" t="s">
        <v>145</v>
      </c>
      <c r="H7211" t="s">
        <v>320</v>
      </c>
      <c r="I7211">
        <v>620.61</v>
      </c>
      <c r="J7211">
        <v>3</v>
      </c>
      <c r="K7211">
        <v>-248.25</v>
      </c>
    </row>
    <row r="7212" spans="1:11" ht="16.5" x14ac:dyDescent="0.3">
      <c r="A7212" s="1">
        <v>42832</v>
      </c>
      <c r="B7212" s="5">
        <f>YEAR(Table1[[#This Row],[Order Date]])</f>
        <v>2017</v>
      </c>
      <c r="C7212" s="5">
        <f>MONTH(Table1[[#This Row],[Order Date]])</f>
        <v>4</v>
      </c>
      <c r="D7212" t="s">
        <v>1383</v>
      </c>
      <c r="E7212" t="s">
        <v>123</v>
      </c>
      <c r="F7212" t="s">
        <v>11</v>
      </c>
      <c r="G7212" t="s">
        <v>20</v>
      </c>
      <c r="H7212" t="s">
        <v>1030</v>
      </c>
      <c r="I7212">
        <v>5.33</v>
      </c>
      <c r="J7212">
        <v>2</v>
      </c>
      <c r="K7212">
        <v>-3.55</v>
      </c>
    </row>
    <row r="7213" spans="1:11" ht="16.5" x14ac:dyDescent="0.3">
      <c r="A7213" s="1">
        <v>42832</v>
      </c>
      <c r="B7213" s="5">
        <f>YEAR(Table1[[#This Row],[Order Date]])</f>
        <v>2017</v>
      </c>
      <c r="C7213" s="5">
        <f>MONTH(Table1[[#This Row],[Order Date]])</f>
        <v>4</v>
      </c>
      <c r="D7213" t="s">
        <v>1383</v>
      </c>
      <c r="E7213" t="s">
        <v>123</v>
      </c>
      <c r="F7213" t="s">
        <v>34</v>
      </c>
      <c r="G7213" t="s">
        <v>47</v>
      </c>
      <c r="H7213" t="s">
        <v>2366</v>
      </c>
      <c r="I7213">
        <v>258.07</v>
      </c>
      <c r="J7213">
        <v>3</v>
      </c>
      <c r="K7213">
        <v>0</v>
      </c>
    </row>
    <row r="7214" spans="1:11" ht="16.5" x14ac:dyDescent="0.3">
      <c r="A7214" s="1">
        <v>42832</v>
      </c>
      <c r="B7214" s="5">
        <f>YEAR(Table1[[#This Row],[Order Date]])</f>
        <v>2017</v>
      </c>
      <c r="C7214" s="5">
        <f>MONTH(Table1[[#This Row],[Order Date]])</f>
        <v>4</v>
      </c>
      <c r="D7214" t="s">
        <v>1383</v>
      </c>
      <c r="E7214" t="s">
        <v>123</v>
      </c>
      <c r="F7214" t="s">
        <v>39</v>
      </c>
      <c r="G7214" t="s">
        <v>52</v>
      </c>
      <c r="H7214" t="s">
        <v>1628</v>
      </c>
      <c r="I7214">
        <v>617.98</v>
      </c>
      <c r="J7214">
        <v>3</v>
      </c>
      <c r="K7214">
        <v>-7.72</v>
      </c>
    </row>
    <row r="7215" spans="1:11" ht="16.5" x14ac:dyDescent="0.3">
      <c r="A7215" s="1">
        <v>42832</v>
      </c>
      <c r="B7215" s="5">
        <f>YEAR(Table1[[#This Row],[Order Date]])</f>
        <v>2017</v>
      </c>
      <c r="C7215" s="5">
        <f>MONTH(Table1[[#This Row],[Order Date]])</f>
        <v>4</v>
      </c>
      <c r="D7215" t="s">
        <v>228</v>
      </c>
      <c r="E7215" t="s">
        <v>123</v>
      </c>
      <c r="F7215" t="s">
        <v>11</v>
      </c>
      <c r="G7215" t="s">
        <v>24</v>
      </c>
      <c r="H7215" t="s">
        <v>1603</v>
      </c>
      <c r="I7215">
        <v>16.260000000000002</v>
      </c>
      <c r="J7215">
        <v>2</v>
      </c>
      <c r="K7215">
        <v>1.22</v>
      </c>
    </row>
    <row r="7216" spans="1:11" ht="16.5" x14ac:dyDescent="0.3">
      <c r="A7216" s="1">
        <v>42832</v>
      </c>
      <c r="B7216" s="5">
        <f>YEAR(Table1[[#This Row],[Order Date]])</f>
        <v>2017</v>
      </c>
      <c r="C7216" s="5">
        <f>MONTH(Table1[[#This Row],[Order Date]])</f>
        <v>4</v>
      </c>
      <c r="D7216" t="s">
        <v>228</v>
      </c>
      <c r="E7216" t="s">
        <v>123</v>
      </c>
      <c r="F7216" t="s">
        <v>39</v>
      </c>
      <c r="G7216" t="s">
        <v>40</v>
      </c>
      <c r="H7216" t="s">
        <v>521</v>
      </c>
      <c r="I7216">
        <v>219.18</v>
      </c>
      <c r="J7216">
        <v>2</v>
      </c>
      <c r="K7216">
        <v>19.18</v>
      </c>
    </row>
    <row r="7217" spans="1:11" ht="16.5" x14ac:dyDescent="0.3">
      <c r="A7217" s="1">
        <v>42833</v>
      </c>
      <c r="B7217" s="5">
        <f>YEAR(Table1[[#This Row],[Order Date]])</f>
        <v>2017</v>
      </c>
      <c r="C7217" s="5">
        <f>MONTH(Table1[[#This Row],[Order Date]])</f>
        <v>4</v>
      </c>
      <c r="D7217" t="s">
        <v>1555</v>
      </c>
      <c r="E7217" t="s">
        <v>30</v>
      </c>
      <c r="F7217" t="s">
        <v>34</v>
      </c>
      <c r="G7217" t="s">
        <v>47</v>
      </c>
      <c r="H7217" t="s">
        <v>1976</v>
      </c>
      <c r="I7217">
        <v>56.28</v>
      </c>
      <c r="J7217">
        <v>6</v>
      </c>
      <c r="K7217">
        <v>15.76</v>
      </c>
    </row>
    <row r="7218" spans="1:11" ht="16.5" x14ac:dyDescent="0.3">
      <c r="A7218" s="1">
        <v>42833</v>
      </c>
      <c r="B7218" s="5">
        <f>YEAR(Table1[[#This Row],[Order Date]])</f>
        <v>2017</v>
      </c>
      <c r="C7218" s="5">
        <f>MONTH(Table1[[#This Row],[Order Date]])</f>
        <v>4</v>
      </c>
      <c r="D7218" t="s">
        <v>1555</v>
      </c>
      <c r="E7218" t="s">
        <v>30</v>
      </c>
      <c r="F7218" t="s">
        <v>11</v>
      </c>
      <c r="G7218" t="s">
        <v>20</v>
      </c>
      <c r="H7218" t="s">
        <v>1142</v>
      </c>
      <c r="I7218">
        <v>2690.97</v>
      </c>
      <c r="J7218">
        <v>3</v>
      </c>
      <c r="K7218">
        <v>1264.76</v>
      </c>
    </row>
    <row r="7219" spans="1:11" ht="16.5" x14ac:dyDescent="0.3">
      <c r="A7219" s="1">
        <v>42833</v>
      </c>
      <c r="B7219" s="5">
        <f>YEAR(Table1[[#This Row],[Order Date]])</f>
        <v>2017</v>
      </c>
      <c r="C7219" s="5">
        <f>MONTH(Table1[[#This Row],[Order Date]])</f>
        <v>4</v>
      </c>
      <c r="D7219" t="s">
        <v>1385</v>
      </c>
      <c r="E7219" t="s">
        <v>177</v>
      </c>
      <c r="F7219" t="s">
        <v>11</v>
      </c>
      <c r="G7219" t="s">
        <v>18</v>
      </c>
      <c r="H7219" t="s">
        <v>2110</v>
      </c>
      <c r="I7219">
        <v>2591.56</v>
      </c>
      <c r="J7219">
        <v>4</v>
      </c>
      <c r="K7219">
        <v>621.97</v>
      </c>
    </row>
    <row r="7220" spans="1:11" ht="16.5" x14ac:dyDescent="0.3">
      <c r="A7220" s="1">
        <v>42833</v>
      </c>
      <c r="B7220" s="5">
        <f>YEAR(Table1[[#This Row],[Order Date]])</f>
        <v>2017</v>
      </c>
      <c r="C7220" s="5">
        <f>MONTH(Table1[[#This Row],[Order Date]])</f>
        <v>4</v>
      </c>
      <c r="D7220" t="s">
        <v>1385</v>
      </c>
      <c r="E7220" t="s">
        <v>177</v>
      </c>
      <c r="F7220" t="s">
        <v>11</v>
      </c>
      <c r="G7220" t="s">
        <v>92</v>
      </c>
      <c r="H7220" t="s">
        <v>1250</v>
      </c>
      <c r="I7220">
        <v>41.95</v>
      </c>
      <c r="J7220">
        <v>5</v>
      </c>
      <c r="K7220">
        <v>10.49</v>
      </c>
    </row>
    <row r="7221" spans="1:11" ht="16.5" x14ac:dyDescent="0.3">
      <c r="A7221" s="1">
        <v>42833</v>
      </c>
      <c r="B7221" s="5">
        <f>YEAR(Table1[[#This Row],[Order Date]])</f>
        <v>2017</v>
      </c>
      <c r="C7221" s="5">
        <f>MONTH(Table1[[#This Row],[Order Date]])</f>
        <v>4</v>
      </c>
      <c r="D7221" t="s">
        <v>963</v>
      </c>
      <c r="E7221" t="s">
        <v>27</v>
      </c>
      <c r="F7221" t="s">
        <v>11</v>
      </c>
      <c r="G7221" t="s">
        <v>12</v>
      </c>
      <c r="H7221" t="s">
        <v>264</v>
      </c>
      <c r="I7221">
        <v>244.55</v>
      </c>
      <c r="J7221">
        <v>5</v>
      </c>
      <c r="K7221">
        <v>114.94</v>
      </c>
    </row>
    <row r="7222" spans="1:11" ht="16.5" x14ac:dyDescent="0.3">
      <c r="A7222" s="1">
        <v>42833</v>
      </c>
      <c r="B7222" s="5">
        <f>YEAR(Table1[[#This Row],[Order Date]])</f>
        <v>2017</v>
      </c>
      <c r="C7222" s="5">
        <f>MONTH(Table1[[#This Row],[Order Date]])</f>
        <v>4</v>
      </c>
      <c r="D7222" t="s">
        <v>963</v>
      </c>
      <c r="E7222" t="s">
        <v>27</v>
      </c>
      <c r="F7222" t="s">
        <v>11</v>
      </c>
      <c r="G7222" t="s">
        <v>12</v>
      </c>
      <c r="H7222" t="s">
        <v>1294</v>
      </c>
      <c r="I7222">
        <v>195.76</v>
      </c>
      <c r="J7222">
        <v>4</v>
      </c>
      <c r="K7222">
        <v>97.88</v>
      </c>
    </row>
    <row r="7223" spans="1:11" ht="16.5" x14ac:dyDescent="0.3">
      <c r="A7223" s="1">
        <v>42833</v>
      </c>
      <c r="B7223" s="5">
        <f>YEAR(Table1[[#This Row],[Order Date]])</f>
        <v>2017</v>
      </c>
      <c r="C7223" s="5">
        <f>MONTH(Table1[[#This Row],[Order Date]])</f>
        <v>4</v>
      </c>
      <c r="D7223" t="s">
        <v>241</v>
      </c>
      <c r="E7223" t="s">
        <v>110</v>
      </c>
      <c r="F7223" t="s">
        <v>34</v>
      </c>
      <c r="G7223" t="s">
        <v>47</v>
      </c>
      <c r="H7223" t="s">
        <v>1220</v>
      </c>
      <c r="I7223">
        <v>273.95999999999998</v>
      </c>
      <c r="J7223">
        <v>2</v>
      </c>
      <c r="K7223">
        <v>71.23</v>
      </c>
    </row>
    <row r="7224" spans="1:11" ht="16.5" x14ac:dyDescent="0.3">
      <c r="A7224" s="1">
        <v>42833</v>
      </c>
      <c r="B7224" s="5">
        <f>YEAR(Table1[[#This Row],[Order Date]])</f>
        <v>2017</v>
      </c>
      <c r="C7224" s="5">
        <f>MONTH(Table1[[#This Row],[Order Date]])</f>
        <v>4</v>
      </c>
      <c r="D7224" t="s">
        <v>241</v>
      </c>
      <c r="E7224" t="s">
        <v>110</v>
      </c>
      <c r="F7224" t="s">
        <v>34</v>
      </c>
      <c r="G7224" t="s">
        <v>47</v>
      </c>
      <c r="H7224" t="s">
        <v>1397</v>
      </c>
      <c r="I7224">
        <v>306.89999999999998</v>
      </c>
      <c r="J7224">
        <v>3</v>
      </c>
      <c r="K7224">
        <v>79.790000000000006</v>
      </c>
    </row>
    <row r="7225" spans="1:11" ht="16.5" x14ac:dyDescent="0.3">
      <c r="A7225" s="1">
        <v>42834</v>
      </c>
      <c r="B7225" s="5">
        <f>YEAR(Table1[[#This Row],[Order Date]])</f>
        <v>2017</v>
      </c>
      <c r="C7225" s="5">
        <f>MONTH(Table1[[#This Row],[Order Date]])</f>
        <v>4</v>
      </c>
      <c r="D7225" t="s">
        <v>2270</v>
      </c>
      <c r="E7225" t="s">
        <v>149</v>
      </c>
      <c r="F7225" t="s">
        <v>11</v>
      </c>
      <c r="G7225" t="s">
        <v>16</v>
      </c>
      <c r="H7225" t="s">
        <v>2667</v>
      </c>
      <c r="I7225">
        <v>9.82</v>
      </c>
      <c r="J7225">
        <v>2</v>
      </c>
      <c r="K7225">
        <v>4.8099999999999996</v>
      </c>
    </row>
    <row r="7226" spans="1:11" ht="16.5" x14ac:dyDescent="0.3">
      <c r="A7226" s="1">
        <v>42834</v>
      </c>
      <c r="B7226" s="5">
        <f>YEAR(Table1[[#This Row],[Order Date]])</f>
        <v>2017</v>
      </c>
      <c r="C7226" s="5">
        <f>MONTH(Table1[[#This Row],[Order Date]])</f>
        <v>4</v>
      </c>
      <c r="D7226" t="s">
        <v>2270</v>
      </c>
      <c r="E7226" t="s">
        <v>149</v>
      </c>
      <c r="F7226" t="s">
        <v>11</v>
      </c>
      <c r="G7226" t="s">
        <v>24</v>
      </c>
      <c r="H7226" t="s">
        <v>1117</v>
      </c>
      <c r="I7226">
        <v>35.97</v>
      </c>
      <c r="J7226">
        <v>3</v>
      </c>
      <c r="K7226">
        <v>9.7100000000000009</v>
      </c>
    </row>
    <row r="7227" spans="1:11" ht="16.5" x14ac:dyDescent="0.3">
      <c r="A7227" s="1">
        <v>42834</v>
      </c>
      <c r="B7227" s="5">
        <f>YEAR(Table1[[#This Row],[Order Date]])</f>
        <v>2017</v>
      </c>
      <c r="C7227" s="5">
        <f>MONTH(Table1[[#This Row],[Order Date]])</f>
        <v>4</v>
      </c>
      <c r="D7227" t="s">
        <v>2270</v>
      </c>
      <c r="E7227" t="s">
        <v>149</v>
      </c>
      <c r="F7227" t="s">
        <v>11</v>
      </c>
      <c r="G7227" t="s">
        <v>12</v>
      </c>
      <c r="H7227" t="s">
        <v>2172</v>
      </c>
      <c r="I7227">
        <v>12.96</v>
      </c>
      <c r="J7227">
        <v>2</v>
      </c>
      <c r="K7227">
        <v>6.22</v>
      </c>
    </row>
    <row r="7228" spans="1:11" ht="16.5" x14ac:dyDescent="0.3">
      <c r="A7228" s="1">
        <v>42834</v>
      </c>
      <c r="B7228" s="5">
        <f>YEAR(Table1[[#This Row],[Order Date]])</f>
        <v>2017</v>
      </c>
      <c r="C7228" s="5">
        <f>MONTH(Table1[[#This Row],[Order Date]])</f>
        <v>4</v>
      </c>
      <c r="D7228" t="s">
        <v>2270</v>
      </c>
      <c r="E7228" t="s">
        <v>149</v>
      </c>
      <c r="F7228" t="s">
        <v>11</v>
      </c>
      <c r="G7228" t="s">
        <v>12</v>
      </c>
      <c r="H7228" t="s">
        <v>2668</v>
      </c>
      <c r="I7228">
        <v>191.6</v>
      </c>
      <c r="J7228">
        <v>4</v>
      </c>
      <c r="K7228">
        <v>91.97</v>
      </c>
    </row>
    <row r="7229" spans="1:11" ht="16.5" x14ac:dyDescent="0.3">
      <c r="A7229" s="1">
        <v>42834</v>
      </c>
      <c r="B7229" s="5">
        <f>YEAR(Table1[[#This Row],[Order Date]])</f>
        <v>2017</v>
      </c>
      <c r="C7229" s="5">
        <f>MONTH(Table1[[#This Row],[Order Date]])</f>
        <v>4</v>
      </c>
      <c r="D7229" t="s">
        <v>2270</v>
      </c>
      <c r="E7229" t="s">
        <v>149</v>
      </c>
      <c r="F7229" t="s">
        <v>11</v>
      </c>
      <c r="G7229" t="s">
        <v>16</v>
      </c>
      <c r="H7229" t="s">
        <v>584</v>
      </c>
      <c r="I7229">
        <v>8.64</v>
      </c>
      <c r="J7229">
        <v>3</v>
      </c>
      <c r="K7229">
        <v>4.2300000000000004</v>
      </c>
    </row>
    <row r="7230" spans="1:11" ht="16.5" x14ac:dyDescent="0.3">
      <c r="A7230" s="1">
        <v>42834</v>
      </c>
      <c r="B7230" s="5">
        <f>YEAR(Table1[[#This Row],[Order Date]])</f>
        <v>2017</v>
      </c>
      <c r="C7230" s="5">
        <f>MONTH(Table1[[#This Row],[Order Date]])</f>
        <v>4</v>
      </c>
      <c r="D7230" t="s">
        <v>2270</v>
      </c>
      <c r="E7230" t="s">
        <v>149</v>
      </c>
      <c r="F7230" t="s">
        <v>11</v>
      </c>
      <c r="G7230" t="s">
        <v>18</v>
      </c>
      <c r="H7230" t="s">
        <v>860</v>
      </c>
      <c r="I7230">
        <v>501.81</v>
      </c>
      <c r="J7230">
        <v>3</v>
      </c>
      <c r="K7230">
        <v>0</v>
      </c>
    </row>
    <row r="7231" spans="1:11" ht="16.5" x14ac:dyDescent="0.3">
      <c r="A7231" s="1">
        <v>42834</v>
      </c>
      <c r="B7231" s="5">
        <f>YEAR(Table1[[#This Row],[Order Date]])</f>
        <v>2017</v>
      </c>
      <c r="C7231" s="5">
        <f>MONTH(Table1[[#This Row],[Order Date]])</f>
        <v>4</v>
      </c>
      <c r="D7231" t="s">
        <v>218</v>
      </c>
      <c r="E7231" t="s">
        <v>123</v>
      </c>
      <c r="F7231" t="s">
        <v>11</v>
      </c>
      <c r="G7231" t="s">
        <v>16</v>
      </c>
      <c r="H7231" t="s">
        <v>1407</v>
      </c>
      <c r="I7231">
        <v>15.12</v>
      </c>
      <c r="J7231">
        <v>3</v>
      </c>
      <c r="K7231">
        <v>4.91</v>
      </c>
    </row>
    <row r="7232" spans="1:11" ht="16.5" x14ac:dyDescent="0.3">
      <c r="A7232" s="1">
        <v>42834</v>
      </c>
      <c r="B7232" s="5">
        <f>YEAR(Table1[[#This Row],[Order Date]])</f>
        <v>2017</v>
      </c>
      <c r="C7232" s="5">
        <f>MONTH(Table1[[#This Row],[Order Date]])</f>
        <v>4</v>
      </c>
      <c r="D7232" t="s">
        <v>218</v>
      </c>
      <c r="E7232" t="s">
        <v>123</v>
      </c>
      <c r="F7232" t="s">
        <v>11</v>
      </c>
      <c r="G7232" t="s">
        <v>20</v>
      </c>
      <c r="H7232" t="s">
        <v>662</v>
      </c>
      <c r="I7232">
        <v>17.43</v>
      </c>
      <c r="J7232">
        <v>1</v>
      </c>
      <c r="K7232">
        <v>-13.36</v>
      </c>
    </row>
    <row r="7233" spans="1:11" ht="16.5" x14ac:dyDescent="0.3">
      <c r="A7233" s="1">
        <v>42834</v>
      </c>
      <c r="B7233" s="5">
        <f>YEAR(Table1[[#This Row],[Order Date]])</f>
        <v>2017</v>
      </c>
      <c r="C7233" s="5">
        <f>MONTH(Table1[[#This Row],[Order Date]])</f>
        <v>4</v>
      </c>
      <c r="D7233" t="s">
        <v>218</v>
      </c>
      <c r="E7233" t="s">
        <v>123</v>
      </c>
      <c r="F7233" t="s">
        <v>11</v>
      </c>
      <c r="G7233" t="s">
        <v>12</v>
      </c>
      <c r="H7233" t="s">
        <v>2243</v>
      </c>
      <c r="I7233">
        <v>251.64</v>
      </c>
      <c r="J7233">
        <v>3</v>
      </c>
      <c r="K7233">
        <v>88.07</v>
      </c>
    </row>
    <row r="7234" spans="1:11" ht="16.5" x14ac:dyDescent="0.3">
      <c r="A7234" s="1">
        <v>42834</v>
      </c>
      <c r="B7234" s="5">
        <f>YEAR(Table1[[#This Row],[Order Date]])</f>
        <v>2017</v>
      </c>
      <c r="C7234" s="5">
        <f>MONTH(Table1[[#This Row],[Order Date]])</f>
        <v>4</v>
      </c>
      <c r="D7234" t="s">
        <v>1012</v>
      </c>
      <c r="E7234" t="s">
        <v>110</v>
      </c>
      <c r="F7234" t="s">
        <v>11</v>
      </c>
      <c r="G7234" t="s">
        <v>20</v>
      </c>
      <c r="H7234" t="s">
        <v>888</v>
      </c>
      <c r="I7234">
        <v>478.24</v>
      </c>
      <c r="J7234">
        <v>8</v>
      </c>
      <c r="K7234">
        <v>219.99</v>
      </c>
    </row>
    <row r="7235" spans="1:11" ht="16.5" x14ac:dyDescent="0.3">
      <c r="A7235" s="1">
        <v>42834</v>
      </c>
      <c r="B7235" s="5">
        <f>YEAR(Table1[[#This Row],[Order Date]])</f>
        <v>2017</v>
      </c>
      <c r="C7235" s="5">
        <f>MONTH(Table1[[#This Row],[Order Date]])</f>
        <v>4</v>
      </c>
      <c r="D7235" t="s">
        <v>1519</v>
      </c>
      <c r="E7235" t="s">
        <v>23</v>
      </c>
      <c r="F7235" t="s">
        <v>11</v>
      </c>
      <c r="G7235" t="s">
        <v>20</v>
      </c>
      <c r="H7235" t="s">
        <v>2155</v>
      </c>
      <c r="I7235">
        <v>37.9</v>
      </c>
      <c r="J7235">
        <v>4</v>
      </c>
      <c r="K7235">
        <v>-29.05</v>
      </c>
    </row>
    <row r="7236" spans="1:11" ht="16.5" x14ac:dyDescent="0.3">
      <c r="A7236" s="1">
        <v>42834</v>
      </c>
      <c r="B7236" s="5">
        <f>YEAR(Table1[[#This Row],[Order Date]])</f>
        <v>2017</v>
      </c>
      <c r="C7236" s="5">
        <f>MONTH(Table1[[#This Row],[Order Date]])</f>
        <v>4</v>
      </c>
      <c r="D7236" t="s">
        <v>1519</v>
      </c>
      <c r="E7236" t="s">
        <v>23</v>
      </c>
      <c r="F7236" t="s">
        <v>11</v>
      </c>
      <c r="G7236" t="s">
        <v>12</v>
      </c>
      <c r="H7236" t="s">
        <v>1601</v>
      </c>
      <c r="I7236">
        <v>65.58</v>
      </c>
      <c r="J7236">
        <v>2</v>
      </c>
      <c r="K7236">
        <v>23.77</v>
      </c>
    </row>
    <row r="7237" spans="1:11" ht="16.5" x14ac:dyDescent="0.3">
      <c r="A7237" s="1">
        <v>42835</v>
      </c>
      <c r="B7237" s="5">
        <f>YEAR(Table1[[#This Row],[Order Date]])</f>
        <v>2017</v>
      </c>
      <c r="C7237" s="5">
        <f>MONTH(Table1[[#This Row],[Order Date]])</f>
        <v>4</v>
      </c>
      <c r="D7237" t="s">
        <v>2259</v>
      </c>
      <c r="E7237" t="s">
        <v>177</v>
      </c>
      <c r="F7237" t="s">
        <v>11</v>
      </c>
      <c r="G7237" t="s">
        <v>12</v>
      </c>
      <c r="H7237" t="s">
        <v>985</v>
      </c>
      <c r="I7237">
        <v>7.61</v>
      </c>
      <c r="J7237">
        <v>1</v>
      </c>
      <c r="K7237">
        <v>3.58</v>
      </c>
    </row>
    <row r="7238" spans="1:11" ht="16.5" x14ac:dyDescent="0.3">
      <c r="A7238" s="1">
        <v>42835</v>
      </c>
      <c r="B7238" s="5">
        <f>YEAR(Table1[[#This Row],[Order Date]])</f>
        <v>2017</v>
      </c>
      <c r="C7238" s="5">
        <f>MONTH(Table1[[#This Row],[Order Date]])</f>
        <v>4</v>
      </c>
      <c r="D7238" t="s">
        <v>2259</v>
      </c>
      <c r="E7238" t="s">
        <v>177</v>
      </c>
      <c r="F7238" t="s">
        <v>11</v>
      </c>
      <c r="G7238" t="s">
        <v>43</v>
      </c>
      <c r="H7238" t="s">
        <v>827</v>
      </c>
      <c r="I7238">
        <v>7.16</v>
      </c>
      <c r="J7238">
        <v>2</v>
      </c>
      <c r="K7238">
        <v>3.58</v>
      </c>
    </row>
    <row r="7239" spans="1:11" ht="16.5" x14ac:dyDescent="0.3">
      <c r="A7239" s="1">
        <v>42835</v>
      </c>
      <c r="B7239" s="5">
        <f>YEAR(Table1[[#This Row],[Order Date]])</f>
        <v>2017</v>
      </c>
      <c r="C7239" s="5">
        <f>MONTH(Table1[[#This Row],[Order Date]])</f>
        <v>4</v>
      </c>
      <c r="D7239" t="s">
        <v>1429</v>
      </c>
      <c r="E7239" t="s">
        <v>10</v>
      </c>
      <c r="F7239" t="s">
        <v>11</v>
      </c>
      <c r="G7239" t="s">
        <v>12</v>
      </c>
      <c r="H7239" t="s">
        <v>2086</v>
      </c>
      <c r="I7239">
        <v>10.37</v>
      </c>
      <c r="J7239">
        <v>2</v>
      </c>
      <c r="K7239">
        <v>3.63</v>
      </c>
    </row>
    <row r="7240" spans="1:11" ht="16.5" x14ac:dyDescent="0.3">
      <c r="A7240" s="1">
        <v>42835</v>
      </c>
      <c r="B7240" s="5">
        <f>YEAR(Table1[[#This Row],[Order Date]])</f>
        <v>2017</v>
      </c>
      <c r="C7240" s="5">
        <f>MONTH(Table1[[#This Row],[Order Date]])</f>
        <v>4</v>
      </c>
      <c r="D7240" t="s">
        <v>1429</v>
      </c>
      <c r="E7240" t="s">
        <v>10</v>
      </c>
      <c r="F7240" t="s">
        <v>39</v>
      </c>
      <c r="G7240" t="s">
        <v>52</v>
      </c>
      <c r="H7240" t="s">
        <v>2425</v>
      </c>
      <c r="I7240">
        <v>95.74</v>
      </c>
      <c r="J7240">
        <v>3</v>
      </c>
      <c r="K7240">
        <v>20.34</v>
      </c>
    </row>
    <row r="7241" spans="1:11" ht="16.5" x14ac:dyDescent="0.3">
      <c r="A7241" s="1">
        <v>42835</v>
      </c>
      <c r="B7241" s="5">
        <f>YEAR(Table1[[#This Row],[Order Date]])</f>
        <v>2017</v>
      </c>
      <c r="C7241" s="5">
        <f>MONTH(Table1[[#This Row],[Order Date]])</f>
        <v>4</v>
      </c>
      <c r="D7241" t="s">
        <v>2669</v>
      </c>
      <c r="E7241" t="s">
        <v>123</v>
      </c>
      <c r="F7241" t="s">
        <v>34</v>
      </c>
      <c r="G7241" t="s">
        <v>47</v>
      </c>
      <c r="H7241" t="s">
        <v>1790</v>
      </c>
      <c r="I7241">
        <v>12.32</v>
      </c>
      <c r="J7241">
        <v>5</v>
      </c>
      <c r="K7241">
        <v>1.85</v>
      </c>
    </row>
    <row r="7242" spans="1:11" ht="16.5" x14ac:dyDescent="0.3">
      <c r="A7242" s="1">
        <v>42835</v>
      </c>
      <c r="B7242" s="5">
        <f>YEAR(Table1[[#This Row],[Order Date]])</f>
        <v>2017</v>
      </c>
      <c r="C7242" s="5">
        <f>MONTH(Table1[[#This Row],[Order Date]])</f>
        <v>4</v>
      </c>
      <c r="D7242" t="s">
        <v>2669</v>
      </c>
      <c r="E7242" t="s">
        <v>123</v>
      </c>
      <c r="F7242" t="s">
        <v>11</v>
      </c>
      <c r="G7242" t="s">
        <v>20</v>
      </c>
      <c r="H7242" t="s">
        <v>1313</v>
      </c>
      <c r="I7242">
        <v>4.42</v>
      </c>
      <c r="J7242">
        <v>3</v>
      </c>
      <c r="K7242">
        <v>-3.09</v>
      </c>
    </row>
    <row r="7243" spans="1:11" ht="16.5" x14ac:dyDescent="0.3">
      <c r="A7243" s="1">
        <v>42835</v>
      </c>
      <c r="B7243" s="5">
        <f>YEAR(Table1[[#This Row],[Order Date]])</f>
        <v>2017</v>
      </c>
      <c r="C7243" s="5">
        <f>MONTH(Table1[[#This Row],[Order Date]])</f>
        <v>4</v>
      </c>
      <c r="D7243" t="s">
        <v>1663</v>
      </c>
      <c r="E7243" t="s">
        <v>613</v>
      </c>
      <c r="F7243" t="s">
        <v>39</v>
      </c>
      <c r="G7243" t="s">
        <v>52</v>
      </c>
      <c r="H7243" t="s">
        <v>1078</v>
      </c>
      <c r="I7243">
        <v>99.99</v>
      </c>
      <c r="J7243">
        <v>1</v>
      </c>
      <c r="K7243">
        <v>42</v>
      </c>
    </row>
    <row r="7244" spans="1:11" ht="16.5" x14ac:dyDescent="0.3">
      <c r="A7244" s="1">
        <v>42835</v>
      </c>
      <c r="B7244" s="5">
        <f>YEAR(Table1[[#This Row],[Order Date]])</f>
        <v>2017</v>
      </c>
      <c r="C7244" s="5">
        <f>MONTH(Table1[[#This Row],[Order Date]])</f>
        <v>4</v>
      </c>
      <c r="D7244" t="s">
        <v>1663</v>
      </c>
      <c r="E7244" t="s">
        <v>613</v>
      </c>
      <c r="F7244" t="s">
        <v>11</v>
      </c>
      <c r="G7244" t="s">
        <v>18</v>
      </c>
      <c r="H7244" t="s">
        <v>144</v>
      </c>
      <c r="I7244">
        <v>286.14999999999998</v>
      </c>
      <c r="J7244">
        <v>5</v>
      </c>
      <c r="K7244">
        <v>71.540000000000006</v>
      </c>
    </row>
    <row r="7245" spans="1:11" ht="16.5" x14ac:dyDescent="0.3">
      <c r="A7245" s="1">
        <v>42835</v>
      </c>
      <c r="B7245" s="5">
        <f>YEAR(Table1[[#This Row],[Order Date]])</f>
        <v>2017</v>
      </c>
      <c r="C7245" s="5">
        <f>MONTH(Table1[[#This Row],[Order Date]])</f>
        <v>4</v>
      </c>
      <c r="D7245" t="s">
        <v>675</v>
      </c>
      <c r="E7245" t="s">
        <v>23</v>
      </c>
      <c r="F7245" t="s">
        <v>11</v>
      </c>
      <c r="G7245" t="s">
        <v>92</v>
      </c>
      <c r="H7245" t="s">
        <v>2289</v>
      </c>
      <c r="I7245">
        <v>195.1</v>
      </c>
      <c r="J7245">
        <v>4</v>
      </c>
      <c r="K7245">
        <v>21.95</v>
      </c>
    </row>
    <row r="7246" spans="1:11" ht="16.5" x14ac:dyDescent="0.3">
      <c r="A7246" s="1">
        <v>42835</v>
      </c>
      <c r="B7246" s="5">
        <f>YEAR(Table1[[#This Row],[Order Date]])</f>
        <v>2017</v>
      </c>
      <c r="C7246" s="5">
        <f>MONTH(Table1[[#This Row],[Order Date]])</f>
        <v>4</v>
      </c>
      <c r="D7246" t="s">
        <v>675</v>
      </c>
      <c r="E7246" t="s">
        <v>23</v>
      </c>
      <c r="F7246" t="s">
        <v>34</v>
      </c>
      <c r="G7246" t="s">
        <v>47</v>
      </c>
      <c r="H7246" t="s">
        <v>1732</v>
      </c>
      <c r="I7246">
        <v>36.67</v>
      </c>
      <c r="J7246">
        <v>3</v>
      </c>
      <c r="K7246">
        <v>6.42</v>
      </c>
    </row>
    <row r="7247" spans="1:11" ht="16.5" x14ac:dyDescent="0.3">
      <c r="A7247" s="1">
        <v>42836</v>
      </c>
      <c r="B7247" s="5">
        <f>YEAR(Table1[[#This Row],[Order Date]])</f>
        <v>2017</v>
      </c>
      <c r="C7247" s="5">
        <f>MONTH(Table1[[#This Row],[Order Date]])</f>
        <v>4</v>
      </c>
      <c r="D7247" t="s">
        <v>1286</v>
      </c>
      <c r="E7247" t="s">
        <v>27</v>
      </c>
      <c r="F7247" t="s">
        <v>39</v>
      </c>
      <c r="G7247" t="s">
        <v>52</v>
      </c>
      <c r="H7247" t="s">
        <v>1086</v>
      </c>
      <c r="I7247">
        <v>199.95</v>
      </c>
      <c r="J7247">
        <v>5</v>
      </c>
      <c r="K7247">
        <v>21.99</v>
      </c>
    </row>
    <row r="7248" spans="1:11" ht="16.5" x14ac:dyDescent="0.3">
      <c r="A7248" s="1">
        <v>42836</v>
      </c>
      <c r="B7248" s="5">
        <f>YEAR(Table1[[#This Row],[Order Date]])</f>
        <v>2017</v>
      </c>
      <c r="C7248" s="5">
        <f>MONTH(Table1[[#This Row],[Order Date]])</f>
        <v>4</v>
      </c>
      <c r="D7248" t="s">
        <v>1286</v>
      </c>
      <c r="E7248" t="s">
        <v>27</v>
      </c>
      <c r="F7248" t="s">
        <v>11</v>
      </c>
      <c r="G7248" t="s">
        <v>24</v>
      </c>
      <c r="H7248" t="s">
        <v>2489</v>
      </c>
      <c r="I7248">
        <v>41.86</v>
      </c>
      <c r="J7248">
        <v>7</v>
      </c>
      <c r="K7248">
        <v>14.23</v>
      </c>
    </row>
    <row r="7249" spans="1:11" ht="16.5" x14ac:dyDescent="0.3">
      <c r="A7249" s="1">
        <v>42836</v>
      </c>
      <c r="B7249" s="5">
        <f>YEAR(Table1[[#This Row],[Order Date]])</f>
        <v>2017</v>
      </c>
      <c r="C7249" s="5">
        <f>MONTH(Table1[[#This Row],[Order Date]])</f>
        <v>4</v>
      </c>
      <c r="D7249" t="s">
        <v>343</v>
      </c>
      <c r="E7249" t="s">
        <v>10</v>
      </c>
      <c r="F7249" t="s">
        <v>11</v>
      </c>
      <c r="G7249" t="s">
        <v>20</v>
      </c>
      <c r="H7249" t="s">
        <v>1462</v>
      </c>
      <c r="I7249">
        <v>11.36</v>
      </c>
      <c r="J7249">
        <v>3</v>
      </c>
      <c r="K7249">
        <v>-17.05</v>
      </c>
    </row>
    <row r="7250" spans="1:11" ht="16.5" x14ac:dyDescent="0.3">
      <c r="A7250" s="1">
        <v>42836</v>
      </c>
      <c r="B7250" s="5">
        <f>YEAR(Table1[[#This Row],[Order Date]])</f>
        <v>2017</v>
      </c>
      <c r="C7250" s="5">
        <f>MONTH(Table1[[#This Row],[Order Date]])</f>
        <v>4</v>
      </c>
      <c r="D7250" t="s">
        <v>965</v>
      </c>
      <c r="E7250" t="s">
        <v>78</v>
      </c>
      <c r="F7250" t="s">
        <v>11</v>
      </c>
      <c r="G7250" t="s">
        <v>18</v>
      </c>
      <c r="H7250" t="s">
        <v>2219</v>
      </c>
      <c r="I7250">
        <v>16.77</v>
      </c>
      <c r="J7250">
        <v>2</v>
      </c>
      <c r="K7250">
        <v>1.47</v>
      </c>
    </row>
    <row r="7251" spans="1:11" ht="16.5" x14ac:dyDescent="0.3">
      <c r="A7251" s="1">
        <v>42836</v>
      </c>
      <c r="B7251" s="5">
        <f>YEAR(Table1[[#This Row],[Order Date]])</f>
        <v>2017</v>
      </c>
      <c r="C7251" s="5">
        <f>MONTH(Table1[[#This Row],[Order Date]])</f>
        <v>4</v>
      </c>
      <c r="D7251" t="s">
        <v>965</v>
      </c>
      <c r="E7251" t="s">
        <v>78</v>
      </c>
      <c r="F7251" t="s">
        <v>39</v>
      </c>
      <c r="G7251" t="s">
        <v>52</v>
      </c>
      <c r="H7251" t="s">
        <v>477</v>
      </c>
      <c r="I7251">
        <v>27.12</v>
      </c>
      <c r="J7251">
        <v>2</v>
      </c>
      <c r="K7251">
        <v>-4.75</v>
      </c>
    </row>
    <row r="7252" spans="1:11" ht="16.5" x14ac:dyDescent="0.3">
      <c r="A7252" s="1">
        <v>42836</v>
      </c>
      <c r="B7252" s="5">
        <f>YEAR(Table1[[#This Row],[Order Date]])</f>
        <v>2017</v>
      </c>
      <c r="C7252" s="5">
        <f>MONTH(Table1[[#This Row],[Order Date]])</f>
        <v>4</v>
      </c>
      <c r="D7252" t="s">
        <v>2277</v>
      </c>
      <c r="E7252" t="s">
        <v>245</v>
      </c>
      <c r="F7252" t="s">
        <v>11</v>
      </c>
      <c r="G7252" t="s">
        <v>24</v>
      </c>
      <c r="H7252" t="s">
        <v>2670</v>
      </c>
      <c r="I7252">
        <v>1.75</v>
      </c>
      <c r="J7252">
        <v>1</v>
      </c>
      <c r="K7252">
        <v>0.15</v>
      </c>
    </row>
    <row r="7253" spans="1:11" ht="16.5" x14ac:dyDescent="0.3">
      <c r="A7253" s="1">
        <v>42836</v>
      </c>
      <c r="B7253" s="5">
        <f>YEAR(Table1[[#This Row],[Order Date]])</f>
        <v>2017</v>
      </c>
      <c r="C7253" s="5">
        <f>MONTH(Table1[[#This Row],[Order Date]])</f>
        <v>4</v>
      </c>
      <c r="D7253" t="s">
        <v>2277</v>
      </c>
      <c r="E7253" t="s">
        <v>245</v>
      </c>
      <c r="F7253" t="s">
        <v>11</v>
      </c>
      <c r="G7253" t="s">
        <v>24</v>
      </c>
      <c r="H7253" t="s">
        <v>460</v>
      </c>
      <c r="I7253">
        <v>20.99</v>
      </c>
      <c r="J7253">
        <v>8</v>
      </c>
      <c r="K7253">
        <v>2.36</v>
      </c>
    </row>
    <row r="7254" spans="1:11" ht="16.5" x14ac:dyDescent="0.3">
      <c r="A7254" s="1">
        <v>42837</v>
      </c>
      <c r="B7254" s="5">
        <f>YEAR(Table1[[#This Row],[Order Date]])</f>
        <v>2017</v>
      </c>
      <c r="C7254" s="5">
        <f>MONTH(Table1[[#This Row],[Order Date]])</f>
        <v>4</v>
      </c>
      <c r="D7254" t="s">
        <v>2094</v>
      </c>
      <c r="E7254" t="s">
        <v>1529</v>
      </c>
      <c r="F7254" t="s">
        <v>11</v>
      </c>
      <c r="G7254" t="s">
        <v>20</v>
      </c>
      <c r="H7254" t="s">
        <v>118</v>
      </c>
      <c r="I7254">
        <v>29.7</v>
      </c>
      <c r="J7254">
        <v>5</v>
      </c>
      <c r="K7254">
        <v>13.37</v>
      </c>
    </row>
    <row r="7255" spans="1:11" ht="16.5" x14ac:dyDescent="0.3">
      <c r="A7255" s="1">
        <v>42837</v>
      </c>
      <c r="B7255" s="5">
        <f>YEAR(Table1[[#This Row],[Order Date]])</f>
        <v>2017</v>
      </c>
      <c r="C7255" s="5">
        <f>MONTH(Table1[[#This Row],[Order Date]])</f>
        <v>4</v>
      </c>
      <c r="D7255" t="s">
        <v>2094</v>
      </c>
      <c r="E7255" t="s">
        <v>1529</v>
      </c>
      <c r="F7255" t="s">
        <v>11</v>
      </c>
      <c r="G7255" t="s">
        <v>12</v>
      </c>
      <c r="H7255" t="s">
        <v>747</v>
      </c>
      <c r="I7255">
        <v>39.96</v>
      </c>
      <c r="J7255">
        <v>4</v>
      </c>
      <c r="K7255">
        <v>17.98</v>
      </c>
    </row>
    <row r="7256" spans="1:11" ht="16.5" x14ac:dyDescent="0.3">
      <c r="A7256" s="1">
        <v>42838</v>
      </c>
      <c r="B7256" s="5">
        <f>YEAR(Table1[[#This Row],[Order Date]])</f>
        <v>2017</v>
      </c>
      <c r="C7256" s="5">
        <f>MONTH(Table1[[#This Row],[Order Date]])</f>
        <v>4</v>
      </c>
      <c r="D7256" t="s">
        <v>883</v>
      </c>
      <c r="E7256" t="s">
        <v>164</v>
      </c>
      <c r="F7256" t="s">
        <v>11</v>
      </c>
      <c r="G7256" t="s">
        <v>12</v>
      </c>
      <c r="H7256" t="s">
        <v>1591</v>
      </c>
      <c r="I7256">
        <v>5.28</v>
      </c>
      <c r="J7256">
        <v>1</v>
      </c>
      <c r="K7256">
        <v>2.38</v>
      </c>
    </row>
    <row r="7257" spans="1:11" ht="16.5" x14ac:dyDescent="0.3">
      <c r="A7257" s="1">
        <v>42838</v>
      </c>
      <c r="B7257" s="5">
        <f>YEAR(Table1[[#This Row],[Order Date]])</f>
        <v>2017</v>
      </c>
      <c r="C7257" s="5">
        <f>MONTH(Table1[[#This Row],[Order Date]])</f>
        <v>4</v>
      </c>
      <c r="D7257" t="s">
        <v>883</v>
      </c>
      <c r="E7257" t="s">
        <v>164</v>
      </c>
      <c r="F7257" t="s">
        <v>11</v>
      </c>
      <c r="G7257" t="s">
        <v>20</v>
      </c>
      <c r="H7257" t="s">
        <v>121</v>
      </c>
      <c r="I7257">
        <v>895.92</v>
      </c>
      <c r="J7257">
        <v>5</v>
      </c>
      <c r="K7257">
        <v>302.37</v>
      </c>
    </row>
    <row r="7258" spans="1:11" ht="16.5" x14ac:dyDescent="0.3">
      <c r="A7258" s="1">
        <v>42838</v>
      </c>
      <c r="B7258" s="5">
        <f>YEAR(Table1[[#This Row],[Order Date]])</f>
        <v>2017</v>
      </c>
      <c r="C7258" s="5">
        <f>MONTH(Table1[[#This Row],[Order Date]])</f>
        <v>4</v>
      </c>
      <c r="D7258" t="s">
        <v>1891</v>
      </c>
      <c r="E7258" t="s">
        <v>27</v>
      </c>
      <c r="F7258" t="s">
        <v>34</v>
      </c>
      <c r="G7258" t="s">
        <v>35</v>
      </c>
      <c r="H7258" t="s">
        <v>1480</v>
      </c>
      <c r="I7258">
        <v>436.7</v>
      </c>
      <c r="J7258">
        <v>6</v>
      </c>
      <c r="K7258">
        <v>-38.21</v>
      </c>
    </row>
    <row r="7259" spans="1:11" ht="16.5" x14ac:dyDescent="0.3">
      <c r="A7259" s="1">
        <v>42838</v>
      </c>
      <c r="B7259" s="5">
        <f>YEAR(Table1[[#This Row],[Order Date]])</f>
        <v>2017</v>
      </c>
      <c r="C7259" s="5">
        <f>MONTH(Table1[[#This Row],[Order Date]])</f>
        <v>4</v>
      </c>
      <c r="D7259" t="s">
        <v>2205</v>
      </c>
      <c r="E7259" t="s">
        <v>23</v>
      </c>
      <c r="F7259" t="s">
        <v>11</v>
      </c>
      <c r="G7259" t="s">
        <v>43</v>
      </c>
      <c r="H7259" t="s">
        <v>2553</v>
      </c>
      <c r="I7259">
        <v>7.92</v>
      </c>
      <c r="J7259">
        <v>5</v>
      </c>
      <c r="K7259">
        <v>1.68</v>
      </c>
    </row>
    <row r="7260" spans="1:11" ht="16.5" x14ac:dyDescent="0.3">
      <c r="A7260" s="1">
        <v>42839</v>
      </c>
      <c r="B7260" s="5">
        <f>YEAR(Table1[[#This Row],[Order Date]])</f>
        <v>2017</v>
      </c>
      <c r="C7260" s="5">
        <f>MONTH(Table1[[#This Row],[Order Date]])</f>
        <v>4</v>
      </c>
      <c r="D7260" t="s">
        <v>1633</v>
      </c>
      <c r="E7260" t="s">
        <v>78</v>
      </c>
      <c r="F7260" t="s">
        <v>11</v>
      </c>
      <c r="G7260" t="s">
        <v>24</v>
      </c>
      <c r="H7260" t="s">
        <v>226</v>
      </c>
      <c r="I7260">
        <v>14.59</v>
      </c>
      <c r="J7260">
        <v>3</v>
      </c>
      <c r="K7260">
        <v>2.5499999999999998</v>
      </c>
    </row>
    <row r="7261" spans="1:11" ht="16.5" x14ac:dyDescent="0.3">
      <c r="A7261" s="1">
        <v>42839</v>
      </c>
      <c r="B7261" s="5">
        <f>YEAR(Table1[[#This Row],[Order Date]])</f>
        <v>2017</v>
      </c>
      <c r="C7261" s="5">
        <f>MONTH(Table1[[#This Row],[Order Date]])</f>
        <v>4</v>
      </c>
      <c r="D7261" t="s">
        <v>1633</v>
      </c>
      <c r="E7261" t="s">
        <v>78</v>
      </c>
      <c r="F7261" t="s">
        <v>11</v>
      </c>
      <c r="G7261" t="s">
        <v>24</v>
      </c>
      <c r="H7261" t="s">
        <v>2058</v>
      </c>
      <c r="I7261">
        <v>89.86</v>
      </c>
      <c r="J7261">
        <v>3</v>
      </c>
      <c r="K7261">
        <v>21.34</v>
      </c>
    </row>
    <row r="7262" spans="1:11" ht="16.5" x14ac:dyDescent="0.3">
      <c r="A7262" s="1">
        <v>42839</v>
      </c>
      <c r="B7262" s="5">
        <f>YEAR(Table1[[#This Row],[Order Date]])</f>
        <v>2017</v>
      </c>
      <c r="C7262" s="5">
        <f>MONTH(Table1[[#This Row],[Order Date]])</f>
        <v>4</v>
      </c>
      <c r="D7262" t="s">
        <v>1633</v>
      </c>
      <c r="E7262" t="s">
        <v>78</v>
      </c>
      <c r="F7262" t="s">
        <v>11</v>
      </c>
      <c r="G7262" t="s">
        <v>12</v>
      </c>
      <c r="H7262" t="s">
        <v>2295</v>
      </c>
      <c r="I7262">
        <v>13.87</v>
      </c>
      <c r="J7262">
        <v>3</v>
      </c>
      <c r="K7262">
        <v>5.03</v>
      </c>
    </row>
    <row r="7263" spans="1:11" ht="16.5" x14ac:dyDescent="0.3">
      <c r="A7263" s="1">
        <v>42839</v>
      </c>
      <c r="B7263" s="5">
        <f>YEAR(Table1[[#This Row],[Order Date]])</f>
        <v>2017</v>
      </c>
      <c r="C7263" s="5">
        <f>MONTH(Table1[[#This Row],[Order Date]])</f>
        <v>4</v>
      </c>
      <c r="D7263" t="s">
        <v>2501</v>
      </c>
      <c r="E7263" t="s">
        <v>186</v>
      </c>
      <c r="F7263" t="s">
        <v>11</v>
      </c>
      <c r="G7263" t="s">
        <v>20</v>
      </c>
      <c r="H7263" t="s">
        <v>1380</v>
      </c>
      <c r="I7263">
        <v>8.76</v>
      </c>
      <c r="J7263">
        <v>2</v>
      </c>
      <c r="K7263">
        <v>4.2</v>
      </c>
    </row>
    <row r="7264" spans="1:11" ht="16.5" x14ac:dyDescent="0.3">
      <c r="A7264" s="1">
        <v>42839</v>
      </c>
      <c r="B7264" s="5">
        <f>YEAR(Table1[[#This Row],[Order Date]])</f>
        <v>2017</v>
      </c>
      <c r="C7264" s="5">
        <f>MONTH(Table1[[#This Row],[Order Date]])</f>
        <v>4</v>
      </c>
      <c r="D7264" t="s">
        <v>1122</v>
      </c>
      <c r="E7264" t="s">
        <v>149</v>
      </c>
      <c r="F7264" t="s">
        <v>11</v>
      </c>
      <c r="G7264" t="s">
        <v>20</v>
      </c>
      <c r="H7264" t="s">
        <v>451</v>
      </c>
      <c r="I7264">
        <v>10.78</v>
      </c>
      <c r="J7264">
        <v>3</v>
      </c>
      <c r="K7264">
        <v>3.5</v>
      </c>
    </row>
    <row r="7265" spans="1:11" ht="16.5" x14ac:dyDescent="0.3">
      <c r="A7265" s="1">
        <v>42839</v>
      </c>
      <c r="B7265" s="5">
        <f>YEAR(Table1[[#This Row],[Order Date]])</f>
        <v>2017</v>
      </c>
      <c r="C7265" s="5">
        <f>MONTH(Table1[[#This Row],[Order Date]])</f>
        <v>4</v>
      </c>
      <c r="D7265" t="s">
        <v>1122</v>
      </c>
      <c r="E7265" t="s">
        <v>149</v>
      </c>
      <c r="F7265" t="s">
        <v>34</v>
      </c>
      <c r="G7265" t="s">
        <v>74</v>
      </c>
      <c r="H7265" t="s">
        <v>2494</v>
      </c>
      <c r="I7265">
        <v>242.35</v>
      </c>
      <c r="J7265">
        <v>3</v>
      </c>
      <c r="K7265">
        <v>9.09</v>
      </c>
    </row>
    <row r="7266" spans="1:11" ht="16.5" x14ac:dyDescent="0.3">
      <c r="A7266" s="1">
        <v>42839</v>
      </c>
      <c r="B7266" s="5">
        <f>YEAR(Table1[[#This Row],[Order Date]])</f>
        <v>2017</v>
      </c>
      <c r="C7266" s="5">
        <f>MONTH(Table1[[#This Row],[Order Date]])</f>
        <v>4</v>
      </c>
      <c r="D7266" t="s">
        <v>1163</v>
      </c>
      <c r="E7266" t="s">
        <v>245</v>
      </c>
      <c r="F7266" t="s">
        <v>34</v>
      </c>
      <c r="G7266" t="s">
        <v>74</v>
      </c>
      <c r="H7266" t="s">
        <v>82</v>
      </c>
      <c r="I7266">
        <v>198.27</v>
      </c>
      <c r="J7266">
        <v>8</v>
      </c>
      <c r="K7266">
        <v>-32.22</v>
      </c>
    </row>
    <row r="7267" spans="1:11" ht="16.5" x14ac:dyDescent="0.3">
      <c r="A7267" s="1">
        <v>42839</v>
      </c>
      <c r="B7267" s="5">
        <f>YEAR(Table1[[#This Row],[Order Date]])</f>
        <v>2017</v>
      </c>
      <c r="C7267" s="5">
        <f>MONTH(Table1[[#This Row],[Order Date]])</f>
        <v>4</v>
      </c>
      <c r="D7267" t="s">
        <v>992</v>
      </c>
      <c r="E7267" t="s">
        <v>177</v>
      </c>
      <c r="F7267" t="s">
        <v>34</v>
      </c>
      <c r="G7267" t="s">
        <v>47</v>
      </c>
      <c r="H7267" t="s">
        <v>1020</v>
      </c>
      <c r="I7267">
        <v>74.45</v>
      </c>
      <c r="J7267">
        <v>5</v>
      </c>
      <c r="K7267">
        <v>20.100000000000001</v>
      </c>
    </row>
    <row r="7268" spans="1:11" ht="16.5" x14ac:dyDescent="0.3">
      <c r="A7268" s="1">
        <v>42840</v>
      </c>
      <c r="B7268" s="5">
        <f>YEAR(Table1[[#This Row],[Order Date]])</f>
        <v>2017</v>
      </c>
      <c r="C7268" s="5">
        <f>MONTH(Table1[[#This Row],[Order Date]])</f>
        <v>4</v>
      </c>
      <c r="D7268" t="s">
        <v>612</v>
      </c>
      <c r="E7268" t="s">
        <v>245</v>
      </c>
      <c r="F7268" t="s">
        <v>11</v>
      </c>
      <c r="G7268" t="s">
        <v>12</v>
      </c>
      <c r="H7268" t="s">
        <v>328</v>
      </c>
      <c r="I7268">
        <v>15.55</v>
      </c>
      <c r="J7268">
        <v>3</v>
      </c>
      <c r="K7268">
        <v>5.44</v>
      </c>
    </row>
    <row r="7269" spans="1:11" ht="16.5" x14ac:dyDescent="0.3">
      <c r="A7269" s="1">
        <v>42840</v>
      </c>
      <c r="B7269" s="5">
        <f>YEAR(Table1[[#This Row],[Order Date]])</f>
        <v>2017</v>
      </c>
      <c r="C7269" s="5">
        <f>MONTH(Table1[[#This Row],[Order Date]])</f>
        <v>4</v>
      </c>
      <c r="D7269" t="s">
        <v>1548</v>
      </c>
      <c r="E7269" t="s">
        <v>55</v>
      </c>
      <c r="F7269" t="s">
        <v>11</v>
      </c>
      <c r="G7269" t="s">
        <v>24</v>
      </c>
      <c r="H7269" t="s">
        <v>1144</v>
      </c>
      <c r="I7269">
        <v>4.8899999999999997</v>
      </c>
      <c r="J7269">
        <v>1</v>
      </c>
      <c r="K7269">
        <v>2</v>
      </c>
    </row>
    <row r="7270" spans="1:11" ht="16.5" x14ac:dyDescent="0.3">
      <c r="A7270" s="1">
        <v>42840</v>
      </c>
      <c r="B7270" s="5">
        <f>YEAR(Table1[[#This Row],[Order Date]])</f>
        <v>2017</v>
      </c>
      <c r="C7270" s="5">
        <f>MONTH(Table1[[#This Row],[Order Date]])</f>
        <v>4</v>
      </c>
      <c r="D7270" t="s">
        <v>1631</v>
      </c>
      <c r="E7270" t="s">
        <v>126</v>
      </c>
      <c r="F7270" t="s">
        <v>34</v>
      </c>
      <c r="G7270" t="s">
        <v>47</v>
      </c>
      <c r="H7270" t="s">
        <v>2142</v>
      </c>
      <c r="I7270">
        <v>196.45</v>
      </c>
      <c r="J7270">
        <v>5</v>
      </c>
      <c r="K7270">
        <v>70.72</v>
      </c>
    </row>
    <row r="7271" spans="1:11" ht="16.5" x14ac:dyDescent="0.3">
      <c r="A7271" s="1">
        <v>42840</v>
      </c>
      <c r="B7271" s="5">
        <f>YEAR(Table1[[#This Row],[Order Date]])</f>
        <v>2017</v>
      </c>
      <c r="C7271" s="5">
        <f>MONTH(Table1[[#This Row],[Order Date]])</f>
        <v>4</v>
      </c>
      <c r="D7271" t="s">
        <v>873</v>
      </c>
      <c r="E7271" t="s">
        <v>27</v>
      </c>
      <c r="F7271" t="s">
        <v>11</v>
      </c>
      <c r="G7271" t="s">
        <v>12</v>
      </c>
      <c r="H7271" t="s">
        <v>1967</v>
      </c>
      <c r="I7271">
        <v>79.14</v>
      </c>
      <c r="J7271">
        <v>3</v>
      </c>
      <c r="K7271">
        <v>36.4</v>
      </c>
    </row>
    <row r="7272" spans="1:11" ht="16.5" x14ac:dyDescent="0.3">
      <c r="A7272" s="1">
        <v>42840</v>
      </c>
      <c r="B7272" s="5">
        <f>YEAR(Table1[[#This Row],[Order Date]])</f>
        <v>2017</v>
      </c>
      <c r="C7272" s="5">
        <f>MONTH(Table1[[#This Row],[Order Date]])</f>
        <v>4</v>
      </c>
      <c r="D7272" t="s">
        <v>131</v>
      </c>
      <c r="E7272" t="s">
        <v>10</v>
      </c>
      <c r="F7272" t="s">
        <v>11</v>
      </c>
      <c r="G7272" t="s">
        <v>12</v>
      </c>
      <c r="H7272" t="s">
        <v>2373</v>
      </c>
      <c r="I7272">
        <v>20.74</v>
      </c>
      <c r="J7272">
        <v>4</v>
      </c>
      <c r="K7272">
        <v>7.26</v>
      </c>
    </row>
    <row r="7273" spans="1:11" ht="16.5" x14ac:dyDescent="0.3">
      <c r="A7273" s="1">
        <v>42840</v>
      </c>
      <c r="B7273" s="5">
        <f>YEAR(Table1[[#This Row],[Order Date]])</f>
        <v>2017</v>
      </c>
      <c r="C7273" s="5">
        <f>MONTH(Table1[[#This Row],[Order Date]])</f>
        <v>4</v>
      </c>
      <c r="D7273" t="s">
        <v>788</v>
      </c>
      <c r="E7273" t="s">
        <v>123</v>
      </c>
      <c r="F7273" t="s">
        <v>11</v>
      </c>
      <c r="G7273" t="s">
        <v>20</v>
      </c>
      <c r="H7273" t="s">
        <v>191</v>
      </c>
      <c r="I7273">
        <v>15.57</v>
      </c>
      <c r="J7273">
        <v>3</v>
      </c>
      <c r="K7273">
        <v>-11.94</v>
      </c>
    </row>
    <row r="7274" spans="1:11" ht="16.5" x14ac:dyDescent="0.3">
      <c r="A7274" s="1">
        <v>42841</v>
      </c>
      <c r="B7274" s="5">
        <f>YEAR(Table1[[#This Row],[Order Date]])</f>
        <v>2017</v>
      </c>
      <c r="C7274" s="5">
        <f>MONTH(Table1[[#This Row],[Order Date]])</f>
        <v>4</v>
      </c>
      <c r="D7274" t="s">
        <v>1541</v>
      </c>
      <c r="E7274" t="s">
        <v>15</v>
      </c>
      <c r="F7274" t="s">
        <v>11</v>
      </c>
      <c r="G7274" t="s">
        <v>24</v>
      </c>
      <c r="H7274" t="s">
        <v>1527</v>
      </c>
      <c r="I7274">
        <v>16.52</v>
      </c>
      <c r="J7274">
        <v>5</v>
      </c>
      <c r="K7274">
        <v>2.0699999999999998</v>
      </c>
    </row>
    <row r="7275" spans="1:11" ht="16.5" x14ac:dyDescent="0.3">
      <c r="A7275" s="1">
        <v>42841</v>
      </c>
      <c r="B7275" s="5">
        <f>YEAR(Table1[[#This Row],[Order Date]])</f>
        <v>2017</v>
      </c>
      <c r="C7275" s="5">
        <f>MONTH(Table1[[#This Row],[Order Date]])</f>
        <v>4</v>
      </c>
      <c r="D7275" t="s">
        <v>1610</v>
      </c>
      <c r="E7275" t="s">
        <v>78</v>
      </c>
      <c r="F7275" t="s">
        <v>11</v>
      </c>
      <c r="G7275" t="s">
        <v>20</v>
      </c>
      <c r="H7275" t="s">
        <v>865</v>
      </c>
      <c r="I7275">
        <v>13.71</v>
      </c>
      <c r="J7275">
        <v>5</v>
      </c>
      <c r="K7275">
        <v>-10.050000000000001</v>
      </c>
    </row>
    <row r="7276" spans="1:11" ht="16.5" x14ac:dyDescent="0.3">
      <c r="A7276" s="1">
        <v>42841</v>
      </c>
      <c r="B7276" s="5">
        <f>YEAR(Table1[[#This Row],[Order Date]])</f>
        <v>2017</v>
      </c>
      <c r="C7276" s="5">
        <f>MONTH(Table1[[#This Row],[Order Date]])</f>
        <v>4</v>
      </c>
      <c r="D7276" t="s">
        <v>857</v>
      </c>
      <c r="E7276" t="s">
        <v>27</v>
      </c>
      <c r="F7276" t="s">
        <v>11</v>
      </c>
      <c r="G7276" t="s">
        <v>18</v>
      </c>
      <c r="H7276" t="s">
        <v>1017</v>
      </c>
      <c r="I7276">
        <v>205.92</v>
      </c>
      <c r="J7276">
        <v>4</v>
      </c>
      <c r="K7276">
        <v>2.06</v>
      </c>
    </row>
    <row r="7277" spans="1:11" ht="16.5" x14ac:dyDescent="0.3">
      <c r="A7277" s="1">
        <v>42841</v>
      </c>
      <c r="B7277" s="5">
        <f>YEAR(Table1[[#This Row],[Order Date]])</f>
        <v>2017</v>
      </c>
      <c r="C7277" s="5">
        <f>MONTH(Table1[[#This Row],[Order Date]])</f>
        <v>4</v>
      </c>
      <c r="D7277" t="s">
        <v>857</v>
      </c>
      <c r="E7277" t="s">
        <v>27</v>
      </c>
      <c r="F7277" t="s">
        <v>34</v>
      </c>
      <c r="G7277" t="s">
        <v>74</v>
      </c>
      <c r="H7277" t="s">
        <v>412</v>
      </c>
      <c r="I7277">
        <v>102.83</v>
      </c>
      <c r="J7277">
        <v>1</v>
      </c>
      <c r="K7277">
        <v>-6.05</v>
      </c>
    </row>
    <row r="7278" spans="1:11" ht="16.5" x14ac:dyDescent="0.3">
      <c r="A7278" s="1">
        <v>42841</v>
      </c>
      <c r="B7278" s="5">
        <f>YEAR(Table1[[#This Row],[Order Date]])</f>
        <v>2017</v>
      </c>
      <c r="C7278" s="5">
        <f>MONTH(Table1[[#This Row],[Order Date]])</f>
        <v>4</v>
      </c>
      <c r="D7278" t="s">
        <v>1946</v>
      </c>
      <c r="E7278" t="s">
        <v>488</v>
      </c>
      <c r="F7278" t="s">
        <v>11</v>
      </c>
      <c r="G7278" t="s">
        <v>200</v>
      </c>
      <c r="H7278" t="s">
        <v>201</v>
      </c>
      <c r="I7278">
        <v>477.24</v>
      </c>
      <c r="J7278">
        <v>4</v>
      </c>
      <c r="K7278">
        <v>9.5399999999999991</v>
      </c>
    </row>
    <row r="7279" spans="1:11" ht="16.5" x14ac:dyDescent="0.3">
      <c r="A7279" s="1">
        <v>42841</v>
      </c>
      <c r="B7279" s="5">
        <f>YEAR(Table1[[#This Row],[Order Date]])</f>
        <v>2017</v>
      </c>
      <c r="C7279" s="5">
        <f>MONTH(Table1[[#This Row],[Order Date]])</f>
        <v>4</v>
      </c>
      <c r="D7279" t="s">
        <v>1946</v>
      </c>
      <c r="E7279" t="s">
        <v>488</v>
      </c>
      <c r="F7279" t="s">
        <v>39</v>
      </c>
      <c r="G7279" t="s">
        <v>52</v>
      </c>
      <c r="H7279" t="s">
        <v>691</v>
      </c>
      <c r="I7279">
        <v>25.98</v>
      </c>
      <c r="J7279">
        <v>2</v>
      </c>
      <c r="K7279">
        <v>1.56</v>
      </c>
    </row>
    <row r="7280" spans="1:11" ht="16.5" x14ac:dyDescent="0.3">
      <c r="A7280" s="1">
        <v>42841</v>
      </c>
      <c r="B7280" s="5">
        <f>YEAR(Table1[[#This Row],[Order Date]])</f>
        <v>2017</v>
      </c>
      <c r="C7280" s="5">
        <f>MONTH(Table1[[#This Row],[Order Date]])</f>
        <v>4</v>
      </c>
      <c r="D7280" t="s">
        <v>69</v>
      </c>
      <c r="E7280" t="s">
        <v>10</v>
      </c>
      <c r="F7280" t="s">
        <v>11</v>
      </c>
      <c r="G7280" t="s">
        <v>20</v>
      </c>
      <c r="H7280" t="s">
        <v>1139</v>
      </c>
      <c r="I7280">
        <v>26.05</v>
      </c>
      <c r="J7280">
        <v>3</v>
      </c>
      <c r="K7280">
        <v>-44.28</v>
      </c>
    </row>
    <row r="7281" spans="1:11" ht="16.5" x14ac:dyDescent="0.3">
      <c r="A7281" s="1">
        <v>42841</v>
      </c>
      <c r="B7281" s="5">
        <f>YEAR(Table1[[#This Row],[Order Date]])</f>
        <v>2017</v>
      </c>
      <c r="C7281" s="5">
        <f>MONTH(Table1[[#This Row],[Order Date]])</f>
        <v>4</v>
      </c>
      <c r="D7281" t="s">
        <v>69</v>
      </c>
      <c r="E7281" t="s">
        <v>10</v>
      </c>
      <c r="F7281" t="s">
        <v>11</v>
      </c>
      <c r="G7281" t="s">
        <v>20</v>
      </c>
      <c r="H7281" t="s">
        <v>1649</v>
      </c>
      <c r="I7281">
        <v>2.9</v>
      </c>
      <c r="J7281">
        <v>1</v>
      </c>
      <c r="K7281">
        <v>-4.78</v>
      </c>
    </row>
    <row r="7282" spans="1:11" ht="16.5" x14ac:dyDescent="0.3">
      <c r="A7282" s="1">
        <v>42841</v>
      </c>
      <c r="B7282" s="5">
        <f>YEAR(Table1[[#This Row],[Order Date]])</f>
        <v>2017</v>
      </c>
      <c r="C7282" s="5">
        <f>MONTH(Table1[[#This Row],[Order Date]])</f>
        <v>4</v>
      </c>
      <c r="D7282" t="s">
        <v>69</v>
      </c>
      <c r="E7282" t="s">
        <v>10</v>
      </c>
      <c r="F7282" t="s">
        <v>11</v>
      </c>
      <c r="G7282" t="s">
        <v>18</v>
      </c>
      <c r="H7282" t="s">
        <v>356</v>
      </c>
      <c r="I7282">
        <v>32.54</v>
      </c>
      <c r="J7282">
        <v>2</v>
      </c>
      <c r="K7282">
        <v>-7.73</v>
      </c>
    </row>
    <row r="7283" spans="1:11" ht="16.5" x14ac:dyDescent="0.3">
      <c r="A7283" s="1">
        <v>42841</v>
      </c>
      <c r="B7283" s="5">
        <f>YEAR(Table1[[#This Row],[Order Date]])</f>
        <v>2017</v>
      </c>
      <c r="C7283" s="5">
        <f>MONTH(Table1[[#This Row],[Order Date]])</f>
        <v>4</v>
      </c>
      <c r="D7283" t="s">
        <v>1957</v>
      </c>
      <c r="E7283" t="s">
        <v>27</v>
      </c>
      <c r="F7283" t="s">
        <v>11</v>
      </c>
      <c r="G7283" t="s">
        <v>92</v>
      </c>
      <c r="H7283" t="s">
        <v>2652</v>
      </c>
      <c r="I7283">
        <v>40.74</v>
      </c>
      <c r="J7283">
        <v>3</v>
      </c>
      <c r="K7283">
        <v>12.22</v>
      </c>
    </row>
    <row r="7284" spans="1:11" ht="16.5" x14ac:dyDescent="0.3">
      <c r="A7284" s="1">
        <v>42842</v>
      </c>
      <c r="B7284" s="5">
        <f>YEAR(Table1[[#This Row],[Order Date]])</f>
        <v>2017</v>
      </c>
      <c r="C7284" s="5">
        <f>MONTH(Table1[[#This Row],[Order Date]])</f>
        <v>4</v>
      </c>
      <c r="D7284" t="s">
        <v>815</v>
      </c>
      <c r="E7284" t="s">
        <v>278</v>
      </c>
      <c r="F7284" t="s">
        <v>11</v>
      </c>
      <c r="G7284" t="s">
        <v>20</v>
      </c>
      <c r="H7284" t="s">
        <v>310</v>
      </c>
      <c r="I7284">
        <v>12.03</v>
      </c>
      <c r="J7284">
        <v>5</v>
      </c>
      <c r="K7284">
        <v>-9.2200000000000006</v>
      </c>
    </row>
    <row r="7285" spans="1:11" ht="16.5" x14ac:dyDescent="0.3">
      <c r="A7285" s="1">
        <v>42842</v>
      </c>
      <c r="B7285" s="5">
        <f>YEAR(Table1[[#This Row],[Order Date]])</f>
        <v>2017</v>
      </c>
      <c r="C7285" s="5">
        <f>MONTH(Table1[[#This Row],[Order Date]])</f>
        <v>4</v>
      </c>
      <c r="D7285" t="s">
        <v>815</v>
      </c>
      <c r="E7285" t="s">
        <v>278</v>
      </c>
      <c r="F7285" t="s">
        <v>39</v>
      </c>
      <c r="G7285" t="s">
        <v>302</v>
      </c>
      <c r="H7285" t="s">
        <v>1236</v>
      </c>
      <c r="I7285">
        <v>2549.9899999999998</v>
      </c>
      <c r="J7285">
        <v>5</v>
      </c>
      <c r="K7285">
        <v>-3399.98</v>
      </c>
    </row>
    <row r="7286" spans="1:11" ht="16.5" x14ac:dyDescent="0.3">
      <c r="A7286" s="1">
        <v>42842</v>
      </c>
      <c r="B7286" s="5">
        <f>YEAR(Table1[[#This Row],[Order Date]])</f>
        <v>2017</v>
      </c>
      <c r="C7286" s="5">
        <f>MONTH(Table1[[#This Row],[Order Date]])</f>
        <v>4</v>
      </c>
      <c r="D7286" t="s">
        <v>815</v>
      </c>
      <c r="E7286" t="s">
        <v>278</v>
      </c>
      <c r="F7286" t="s">
        <v>11</v>
      </c>
      <c r="G7286" t="s">
        <v>20</v>
      </c>
      <c r="H7286" t="s">
        <v>311</v>
      </c>
      <c r="I7286">
        <v>21.59</v>
      </c>
      <c r="J7286">
        <v>2</v>
      </c>
      <c r="K7286">
        <v>-15.84</v>
      </c>
    </row>
    <row r="7287" spans="1:11" ht="16.5" x14ac:dyDescent="0.3">
      <c r="A7287" s="1">
        <v>42842</v>
      </c>
      <c r="B7287" s="5">
        <f>YEAR(Table1[[#This Row],[Order Date]])</f>
        <v>2017</v>
      </c>
      <c r="C7287" s="5">
        <f>MONTH(Table1[[#This Row],[Order Date]])</f>
        <v>4</v>
      </c>
      <c r="D7287" t="s">
        <v>815</v>
      </c>
      <c r="E7287" t="s">
        <v>278</v>
      </c>
      <c r="F7287" t="s">
        <v>11</v>
      </c>
      <c r="G7287" t="s">
        <v>20</v>
      </c>
      <c r="H7287" t="s">
        <v>897</v>
      </c>
      <c r="I7287">
        <v>8.9600000000000009</v>
      </c>
      <c r="J7287">
        <v>6</v>
      </c>
      <c r="K7287">
        <v>-6.57</v>
      </c>
    </row>
    <row r="7288" spans="1:11" ht="16.5" x14ac:dyDescent="0.3">
      <c r="A7288" s="1">
        <v>42842</v>
      </c>
      <c r="B7288" s="5">
        <f>YEAR(Table1[[#This Row],[Order Date]])</f>
        <v>2017</v>
      </c>
      <c r="C7288" s="5">
        <f>MONTH(Table1[[#This Row],[Order Date]])</f>
        <v>4</v>
      </c>
      <c r="D7288" t="s">
        <v>815</v>
      </c>
      <c r="E7288" t="s">
        <v>278</v>
      </c>
      <c r="F7288" t="s">
        <v>11</v>
      </c>
      <c r="G7288" t="s">
        <v>12</v>
      </c>
      <c r="H7288" t="s">
        <v>28</v>
      </c>
      <c r="I7288">
        <v>20.74</v>
      </c>
      <c r="J7288">
        <v>4</v>
      </c>
      <c r="K7288">
        <v>7.26</v>
      </c>
    </row>
    <row r="7289" spans="1:11" ht="16.5" x14ac:dyDescent="0.3">
      <c r="A7289" s="1">
        <v>42842</v>
      </c>
      <c r="B7289" s="5">
        <f>YEAR(Table1[[#This Row],[Order Date]])</f>
        <v>2017</v>
      </c>
      <c r="C7289" s="5">
        <f>MONTH(Table1[[#This Row],[Order Date]])</f>
        <v>4</v>
      </c>
      <c r="D7289" t="s">
        <v>376</v>
      </c>
      <c r="E7289" t="s">
        <v>23</v>
      </c>
      <c r="F7289" t="s">
        <v>34</v>
      </c>
      <c r="G7289" t="s">
        <v>47</v>
      </c>
      <c r="H7289" t="s">
        <v>1646</v>
      </c>
      <c r="I7289">
        <v>60.31</v>
      </c>
      <c r="J7289">
        <v>3</v>
      </c>
      <c r="K7289">
        <v>5.28</v>
      </c>
    </row>
    <row r="7290" spans="1:11" ht="16.5" x14ac:dyDescent="0.3">
      <c r="A7290" s="1">
        <v>42842</v>
      </c>
      <c r="B7290" s="5">
        <f>YEAR(Table1[[#This Row],[Order Date]])</f>
        <v>2017</v>
      </c>
      <c r="C7290" s="5">
        <f>MONTH(Table1[[#This Row],[Order Date]])</f>
        <v>4</v>
      </c>
      <c r="D7290" t="s">
        <v>820</v>
      </c>
      <c r="E7290" t="s">
        <v>27</v>
      </c>
      <c r="F7290" t="s">
        <v>11</v>
      </c>
      <c r="G7290" t="s">
        <v>12</v>
      </c>
      <c r="H7290" t="s">
        <v>2583</v>
      </c>
      <c r="I7290">
        <v>28.14</v>
      </c>
      <c r="J7290">
        <v>3</v>
      </c>
      <c r="K7290">
        <v>13.51</v>
      </c>
    </row>
    <row r="7291" spans="1:11" ht="16.5" x14ac:dyDescent="0.3">
      <c r="A7291" s="1">
        <v>42842</v>
      </c>
      <c r="B7291" s="5">
        <f>YEAR(Table1[[#This Row],[Order Date]])</f>
        <v>2017</v>
      </c>
      <c r="C7291" s="5">
        <f>MONTH(Table1[[#This Row],[Order Date]])</f>
        <v>4</v>
      </c>
      <c r="D7291" t="s">
        <v>820</v>
      </c>
      <c r="E7291" t="s">
        <v>27</v>
      </c>
      <c r="F7291" t="s">
        <v>11</v>
      </c>
      <c r="G7291" t="s">
        <v>16</v>
      </c>
      <c r="H7291" t="s">
        <v>2643</v>
      </c>
      <c r="I7291">
        <v>7.38</v>
      </c>
      <c r="J7291">
        <v>2</v>
      </c>
      <c r="K7291">
        <v>3.47</v>
      </c>
    </row>
    <row r="7292" spans="1:11" ht="16.5" x14ac:dyDescent="0.3">
      <c r="A7292" s="1">
        <v>42842</v>
      </c>
      <c r="B7292" s="5">
        <f>YEAR(Table1[[#This Row],[Order Date]])</f>
        <v>2017</v>
      </c>
      <c r="C7292" s="5">
        <f>MONTH(Table1[[#This Row],[Order Date]])</f>
        <v>4</v>
      </c>
      <c r="D7292" t="s">
        <v>820</v>
      </c>
      <c r="E7292" t="s">
        <v>27</v>
      </c>
      <c r="F7292" t="s">
        <v>11</v>
      </c>
      <c r="G7292" t="s">
        <v>43</v>
      </c>
      <c r="H7292" t="s">
        <v>282</v>
      </c>
      <c r="I7292">
        <v>10.9</v>
      </c>
      <c r="J7292">
        <v>5</v>
      </c>
      <c r="K7292">
        <v>3.6</v>
      </c>
    </row>
    <row r="7293" spans="1:11" ht="16.5" x14ac:dyDescent="0.3">
      <c r="A7293" s="1">
        <v>42842</v>
      </c>
      <c r="B7293" s="5">
        <f>YEAR(Table1[[#This Row],[Order Date]])</f>
        <v>2017</v>
      </c>
      <c r="C7293" s="5">
        <f>MONTH(Table1[[#This Row],[Order Date]])</f>
        <v>4</v>
      </c>
      <c r="D7293" t="s">
        <v>820</v>
      </c>
      <c r="E7293" t="s">
        <v>27</v>
      </c>
      <c r="F7293" t="s">
        <v>39</v>
      </c>
      <c r="G7293" t="s">
        <v>52</v>
      </c>
      <c r="H7293" t="s">
        <v>1240</v>
      </c>
      <c r="I7293">
        <v>274.89</v>
      </c>
      <c r="J7293">
        <v>11</v>
      </c>
      <c r="K7293">
        <v>46.73</v>
      </c>
    </row>
    <row r="7294" spans="1:11" ht="16.5" x14ac:dyDescent="0.3">
      <c r="A7294" s="1">
        <v>42842</v>
      </c>
      <c r="B7294" s="5">
        <f>YEAR(Table1[[#This Row],[Order Date]])</f>
        <v>2017</v>
      </c>
      <c r="C7294" s="5">
        <f>MONTH(Table1[[#This Row],[Order Date]])</f>
        <v>4</v>
      </c>
      <c r="D7294" t="s">
        <v>820</v>
      </c>
      <c r="E7294" t="s">
        <v>27</v>
      </c>
      <c r="F7294" t="s">
        <v>11</v>
      </c>
      <c r="G7294" t="s">
        <v>16</v>
      </c>
      <c r="H7294" t="s">
        <v>2210</v>
      </c>
      <c r="I7294">
        <v>23.04</v>
      </c>
      <c r="J7294">
        <v>8</v>
      </c>
      <c r="K7294">
        <v>11.29</v>
      </c>
    </row>
    <row r="7295" spans="1:11" ht="16.5" x14ac:dyDescent="0.3">
      <c r="A7295" s="1">
        <v>42842</v>
      </c>
      <c r="B7295" s="5">
        <f>YEAR(Table1[[#This Row],[Order Date]])</f>
        <v>2017</v>
      </c>
      <c r="C7295" s="5">
        <f>MONTH(Table1[[#This Row],[Order Date]])</f>
        <v>4</v>
      </c>
      <c r="D7295" t="s">
        <v>820</v>
      </c>
      <c r="E7295" t="s">
        <v>27</v>
      </c>
      <c r="F7295" t="s">
        <v>34</v>
      </c>
      <c r="G7295" t="s">
        <v>35</v>
      </c>
      <c r="H7295" t="s">
        <v>1480</v>
      </c>
      <c r="I7295">
        <v>218.35</v>
      </c>
      <c r="J7295">
        <v>3</v>
      </c>
      <c r="K7295">
        <v>-19.11</v>
      </c>
    </row>
    <row r="7296" spans="1:11" ht="16.5" x14ac:dyDescent="0.3">
      <c r="A7296" s="1">
        <v>42842</v>
      </c>
      <c r="B7296" s="5">
        <f>YEAR(Table1[[#This Row],[Order Date]])</f>
        <v>2017</v>
      </c>
      <c r="C7296" s="5">
        <f>MONTH(Table1[[#This Row],[Order Date]])</f>
        <v>4</v>
      </c>
      <c r="D7296" t="s">
        <v>2244</v>
      </c>
      <c r="E7296" t="s">
        <v>15</v>
      </c>
      <c r="F7296" t="s">
        <v>11</v>
      </c>
      <c r="G7296" t="s">
        <v>18</v>
      </c>
      <c r="H7296" t="s">
        <v>2344</v>
      </c>
      <c r="I7296">
        <v>195.14</v>
      </c>
      <c r="J7296">
        <v>4</v>
      </c>
      <c r="K7296">
        <v>-43.91</v>
      </c>
    </row>
    <row r="7297" spans="1:11" ht="16.5" x14ac:dyDescent="0.3">
      <c r="A7297" s="1">
        <v>42845</v>
      </c>
      <c r="B7297" s="5">
        <f>YEAR(Table1[[#This Row],[Order Date]])</f>
        <v>2017</v>
      </c>
      <c r="C7297" s="5">
        <f>MONTH(Table1[[#This Row],[Order Date]])</f>
        <v>4</v>
      </c>
      <c r="D7297" t="s">
        <v>2259</v>
      </c>
      <c r="E7297" t="s">
        <v>15</v>
      </c>
      <c r="F7297" t="s">
        <v>34</v>
      </c>
      <c r="G7297" t="s">
        <v>47</v>
      </c>
      <c r="H7297" t="s">
        <v>344</v>
      </c>
      <c r="I7297">
        <v>44.4</v>
      </c>
      <c r="J7297">
        <v>2</v>
      </c>
      <c r="K7297">
        <v>-52.17</v>
      </c>
    </row>
    <row r="7298" spans="1:11" ht="16.5" x14ac:dyDescent="0.3">
      <c r="A7298" s="1">
        <v>42845</v>
      </c>
      <c r="B7298" s="5">
        <f>YEAR(Table1[[#This Row],[Order Date]])</f>
        <v>2017</v>
      </c>
      <c r="C7298" s="5">
        <f>MONTH(Table1[[#This Row],[Order Date]])</f>
        <v>4</v>
      </c>
      <c r="D7298" t="s">
        <v>2518</v>
      </c>
      <c r="E7298" t="s">
        <v>23</v>
      </c>
      <c r="F7298" t="s">
        <v>34</v>
      </c>
      <c r="G7298" t="s">
        <v>47</v>
      </c>
      <c r="H7298" t="s">
        <v>1362</v>
      </c>
      <c r="I7298">
        <v>51.97</v>
      </c>
      <c r="J7298">
        <v>2</v>
      </c>
      <c r="K7298">
        <v>10.39</v>
      </c>
    </row>
    <row r="7299" spans="1:11" ht="16.5" x14ac:dyDescent="0.3">
      <c r="A7299" s="1">
        <v>42845</v>
      </c>
      <c r="B7299" s="5">
        <f>YEAR(Table1[[#This Row],[Order Date]])</f>
        <v>2017</v>
      </c>
      <c r="C7299" s="5">
        <f>MONTH(Table1[[#This Row],[Order Date]])</f>
        <v>4</v>
      </c>
      <c r="D7299" t="s">
        <v>2518</v>
      </c>
      <c r="E7299" t="s">
        <v>23</v>
      </c>
      <c r="F7299" t="s">
        <v>11</v>
      </c>
      <c r="G7299" t="s">
        <v>18</v>
      </c>
      <c r="H7299" t="s">
        <v>1456</v>
      </c>
      <c r="I7299">
        <v>51.34</v>
      </c>
      <c r="J7299">
        <v>3</v>
      </c>
      <c r="K7299">
        <v>5.78</v>
      </c>
    </row>
    <row r="7300" spans="1:11" ht="16.5" x14ac:dyDescent="0.3">
      <c r="A7300" s="1">
        <v>42845</v>
      </c>
      <c r="B7300" s="5">
        <f>YEAR(Table1[[#This Row],[Order Date]])</f>
        <v>2017</v>
      </c>
      <c r="C7300" s="5">
        <f>MONTH(Table1[[#This Row],[Order Date]])</f>
        <v>4</v>
      </c>
      <c r="D7300" t="s">
        <v>2518</v>
      </c>
      <c r="E7300" t="s">
        <v>23</v>
      </c>
      <c r="F7300" t="s">
        <v>11</v>
      </c>
      <c r="G7300" t="s">
        <v>18</v>
      </c>
      <c r="H7300" t="s">
        <v>1958</v>
      </c>
      <c r="I7300">
        <v>332.7</v>
      </c>
      <c r="J7300">
        <v>1</v>
      </c>
      <c r="K7300">
        <v>33.270000000000003</v>
      </c>
    </row>
    <row r="7301" spans="1:11" ht="16.5" x14ac:dyDescent="0.3">
      <c r="A7301" s="1">
        <v>42845</v>
      </c>
      <c r="B7301" s="5">
        <f>YEAR(Table1[[#This Row],[Order Date]])</f>
        <v>2017</v>
      </c>
      <c r="C7301" s="5">
        <f>MONTH(Table1[[#This Row],[Order Date]])</f>
        <v>4</v>
      </c>
      <c r="D7301" t="s">
        <v>2518</v>
      </c>
      <c r="E7301" t="s">
        <v>23</v>
      </c>
      <c r="F7301" t="s">
        <v>34</v>
      </c>
      <c r="G7301" t="s">
        <v>47</v>
      </c>
      <c r="H7301" t="s">
        <v>1318</v>
      </c>
      <c r="I7301">
        <v>42.41</v>
      </c>
      <c r="J7301">
        <v>3</v>
      </c>
      <c r="K7301">
        <v>9.5399999999999991</v>
      </c>
    </row>
    <row r="7302" spans="1:11" ht="16.5" x14ac:dyDescent="0.3">
      <c r="A7302" s="1">
        <v>42845</v>
      </c>
      <c r="B7302" s="5">
        <f>YEAR(Table1[[#This Row],[Order Date]])</f>
        <v>2017</v>
      </c>
      <c r="C7302" s="5">
        <f>MONTH(Table1[[#This Row],[Order Date]])</f>
        <v>4</v>
      </c>
      <c r="D7302" t="s">
        <v>1916</v>
      </c>
      <c r="E7302" t="s">
        <v>15</v>
      </c>
      <c r="F7302" t="s">
        <v>34</v>
      </c>
      <c r="G7302" t="s">
        <v>35</v>
      </c>
      <c r="H7302" t="s">
        <v>542</v>
      </c>
      <c r="I7302">
        <v>317.06</v>
      </c>
      <c r="J7302">
        <v>3</v>
      </c>
      <c r="K7302">
        <v>-18.12</v>
      </c>
    </row>
    <row r="7303" spans="1:11" ht="16.5" x14ac:dyDescent="0.3">
      <c r="A7303" s="1">
        <v>42845</v>
      </c>
      <c r="B7303" s="5">
        <f>YEAR(Table1[[#This Row],[Order Date]])</f>
        <v>2017</v>
      </c>
      <c r="C7303" s="5">
        <f>MONTH(Table1[[#This Row],[Order Date]])</f>
        <v>4</v>
      </c>
      <c r="D7303" t="s">
        <v>1916</v>
      </c>
      <c r="E7303" t="s">
        <v>15</v>
      </c>
      <c r="F7303" t="s">
        <v>11</v>
      </c>
      <c r="G7303" t="s">
        <v>24</v>
      </c>
      <c r="H7303" t="s">
        <v>1530</v>
      </c>
      <c r="I7303">
        <v>15.76</v>
      </c>
      <c r="J7303">
        <v>2</v>
      </c>
      <c r="K7303">
        <v>3.55</v>
      </c>
    </row>
    <row r="7304" spans="1:11" ht="16.5" x14ac:dyDescent="0.3">
      <c r="A7304" s="1">
        <v>42845</v>
      </c>
      <c r="B7304" s="5">
        <f>YEAR(Table1[[#This Row],[Order Date]])</f>
        <v>2017</v>
      </c>
      <c r="C7304" s="5">
        <f>MONTH(Table1[[#This Row],[Order Date]])</f>
        <v>4</v>
      </c>
      <c r="D7304" t="s">
        <v>1916</v>
      </c>
      <c r="E7304" t="s">
        <v>15</v>
      </c>
      <c r="F7304" t="s">
        <v>34</v>
      </c>
      <c r="G7304" t="s">
        <v>47</v>
      </c>
      <c r="H7304" t="s">
        <v>1188</v>
      </c>
      <c r="I7304">
        <v>14.56</v>
      </c>
      <c r="J7304">
        <v>5</v>
      </c>
      <c r="K7304">
        <v>-6.19</v>
      </c>
    </row>
    <row r="7305" spans="1:11" ht="16.5" x14ac:dyDescent="0.3">
      <c r="A7305" s="1">
        <v>42845</v>
      </c>
      <c r="B7305" s="5">
        <f>YEAR(Table1[[#This Row],[Order Date]])</f>
        <v>2017</v>
      </c>
      <c r="C7305" s="5">
        <f>MONTH(Table1[[#This Row],[Order Date]])</f>
        <v>4</v>
      </c>
      <c r="D7305" t="s">
        <v>394</v>
      </c>
      <c r="E7305" t="s">
        <v>110</v>
      </c>
      <c r="F7305" t="s">
        <v>11</v>
      </c>
      <c r="G7305" t="s">
        <v>20</v>
      </c>
      <c r="H7305" t="s">
        <v>1123</v>
      </c>
      <c r="I7305">
        <v>146.86000000000001</v>
      </c>
      <c r="J7305">
        <v>7</v>
      </c>
      <c r="K7305">
        <v>70.489999999999995</v>
      </c>
    </row>
    <row r="7306" spans="1:11" ht="16.5" x14ac:dyDescent="0.3">
      <c r="A7306" s="1">
        <v>42845</v>
      </c>
      <c r="B7306" s="5">
        <f>YEAR(Table1[[#This Row],[Order Date]])</f>
        <v>2017</v>
      </c>
      <c r="C7306" s="5">
        <f>MONTH(Table1[[#This Row],[Order Date]])</f>
        <v>4</v>
      </c>
      <c r="D7306" t="s">
        <v>394</v>
      </c>
      <c r="E7306" t="s">
        <v>110</v>
      </c>
      <c r="F7306" t="s">
        <v>11</v>
      </c>
      <c r="G7306" t="s">
        <v>20</v>
      </c>
      <c r="H7306" t="s">
        <v>1565</v>
      </c>
      <c r="I7306">
        <v>36.56</v>
      </c>
      <c r="J7306">
        <v>4</v>
      </c>
      <c r="K7306">
        <v>18.28</v>
      </c>
    </row>
    <row r="7307" spans="1:11" ht="16.5" x14ac:dyDescent="0.3">
      <c r="A7307" s="1">
        <v>42845</v>
      </c>
      <c r="B7307" s="5">
        <f>YEAR(Table1[[#This Row],[Order Date]])</f>
        <v>2017</v>
      </c>
      <c r="C7307" s="5">
        <f>MONTH(Table1[[#This Row],[Order Date]])</f>
        <v>4</v>
      </c>
      <c r="D7307" t="s">
        <v>2174</v>
      </c>
      <c r="E7307" t="s">
        <v>78</v>
      </c>
      <c r="F7307" t="s">
        <v>11</v>
      </c>
      <c r="G7307" t="s">
        <v>18</v>
      </c>
      <c r="H7307" t="s">
        <v>73</v>
      </c>
      <c r="I7307">
        <v>848.54</v>
      </c>
      <c r="J7307">
        <v>4</v>
      </c>
      <c r="K7307">
        <v>-21.21</v>
      </c>
    </row>
    <row r="7308" spans="1:11" ht="16.5" x14ac:dyDescent="0.3">
      <c r="A7308" s="1">
        <v>42845</v>
      </c>
      <c r="B7308" s="5">
        <f>YEAR(Table1[[#This Row],[Order Date]])</f>
        <v>2017</v>
      </c>
      <c r="C7308" s="5">
        <f>MONTH(Table1[[#This Row],[Order Date]])</f>
        <v>4</v>
      </c>
      <c r="D7308" t="s">
        <v>2174</v>
      </c>
      <c r="E7308" t="s">
        <v>78</v>
      </c>
      <c r="F7308" t="s">
        <v>11</v>
      </c>
      <c r="G7308" t="s">
        <v>20</v>
      </c>
      <c r="H7308" t="s">
        <v>886</v>
      </c>
      <c r="I7308">
        <v>8.6999999999999993</v>
      </c>
      <c r="J7308">
        <v>5</v>
      </c>
      <c r="K7308">
        <v>-6.38</v>
      </c>
    </row>
    <row r="7309" spans="1:11" ht="16.5" x14ac:dyDescent="0.3">
      <c r="A7309" s="1">
        <v>42845</v>
      </c>
      <c r="B7309" s="5">
        <f>YEAR(Table1[[#This Row],[Order Date]])</f>
        <v>2017</v>
      </c>
      <c r="C7309" s="5">
        <f>MONTH(Table1[[#This Row],[Order Date]])</f>
        <v>4</v>
      </c>
      <c r="D7309" t="s">
        <v>2174</v>
      </c>
      <c r="E7309" t="s">
        <v>78</v>
      </c>
      <c r="F7309" t="s">
        <v>39</v>
      </c>
      <c r="G7309" t="s">
        <v>40</v>
      </c>
      <c r="H7309" t="s">
        <v>2427</v>
      </c>
      <c r="I7309">
        <v>122.38</v>
      </c>
      <c r="J7309">
        <v>3</v>
      </c>
      <c r="K7309">
        <v>-24.48</v>
      </c>
    </row>
    <row r="7310" spans="1:11" ht="16.5" x14ac:dyDescent="0.3">
      <c r="A7310" s="1">
        <v>42846</v>
      </c>
      <c r="B7310" s="5">
        <f>YEAR(Table1[[#This Row],[Order Date]])</f>
        <v>2017</v>
      </c>
      <c r="C7310" s="5">
        <f>MONTH(Table1[[#This Row],[Order Date]])</f>
        <v>4</v>
      </c>
      <c r="D7310" t="s">
        <v>1198</v>
      </c>
      <c r="E7310" t="s">
        <v>10</v>
      </c>
      <c r="F7310" t="s">
        <v>11</v>
      </c>
      <c r="G7310" t="s">
        <v>92</v>
      </c>
      <c r="H7310" t="s">
        <v>2152</v>
      </c>
      <c r="I7310">
        <v>97.26</v>
      </c>
      <c r="J7310">
        <v>4</v>
      </c>
      <c r="K7310">
        <v>-243.16</v>
      </c>
    </row>
    <row r="7311" spans="1:11" ht="16.5" x14ac:dyDescent="0.3">
      <c r="A7311" s="1">
        <v>42846</v>
      </c>
      <c r="B7311" s="5">
        <f>YEAR(Table1[[#This Row],[Order Date]])</f>
        <v>2017</v>
      </c>
      <c r="C7311" s="5">
        <f>MONTH(Table1[[#This Row],[Order Date]])</f>
        <v>4</v>
      </c>
      <c r="D7311" t="s">
        <v>712</v>
      </c>
      <c r="E7311" t="s">
        <v>10</v>
      </c>
      <c r="F7311" t="s">
        <v>11</v>
      </c>
      <c r="G7311" t="s">
        <v>20</v>
      </c>
      <c r="H7311" t="s">
        <v>451</v>
      </c>
      <c r="I7311">
        <v>2.69</v>
      </c>
      <c r="J7311">
        <v>3</v>
      </c>
      <c r="K7311">
        <v>-4.71</v>
      </c>
    </row>
    <row r="7312" spans="1:11" ht="16.5" x14ac:dyDescent="0.3">
      <c r="A7312" s="1">
        <v>42846</v>
      </c>
      <c r="B7312" s="5">
        <f>YEAR(Table1[[#This Row],[Order Date]])</f>
        <v>2017</v>
      </c>
      <c r="C7312" s="5">
        <f>MONTH(Table1[[#This Row],[Order Date]])</f>
        <v>4</v>
      </c>
      <c r="D7312" t="s">
        <v>712</v>
      </c>
      <c r="E7312" t="s">
        <v>10</v>
      </c>
      <c r="F7312" t="s">
        <v>11</v>
      </c>
      <c r="G7312" t="s">
        <v>20</v>
      </c>
      <c r="H7312" t="s">
        <v>1686</v>
      </c>
      <c r="I7312">
        <v>2.93</v>
      </c>
      <c r="J7312">
        <v>3</v>
      </c>
      <c r="K7312">
        <v>-4.99</v>
      </c>
    </row>
    <row r="7313" spans="1:11" ht="16.5" x14ac:dyDescent="0.3">
      <c r="A7313" s="1">
        <v>42846</v>
      </c>
      <c r="B7313" s="5">
        <f>YEAR(Table1[[#This Row],[Order Date]])</f>
        <v>2017</v>
      </c>
      <c r="C7313" s="5">
        <f>MONTH(Table1[[#This Row],[Order Date]])</f>
        <v>4</v>
      </c>
      <c r="D7313" t="s">
        <v>2197</v>
      </c>
      <c r="E7313" t="s">
        <v>164</v>
      </c>
      <c r="F7313" t="s">
        <v>39</v>
      </c>
      <c r="G7313" t="s">
        <v>52</v>
      </c>
      <c r="H7313" t="s">
        <v>2288</v>
      </c>
      <c r="I7313">
        <v>11.54</v>
      </c>
      <c r="J7313">
        <v>1</v>
      </c>
      <c r="K7313">
        <v>3.46</v>
      </c>
    </row>
    <row r="7314" spans="1:11" ht="16.5" x14ac:dyDescent="0.3">
      <c r="A7314" s="1">
        <v>42846</v>
      </c>
      <c r="B7314" s="5">
        <f>YEAR(Table1[[#This Row],[Order Date]])</f>
        <v>2017</v>
      </c>
      <c r="C7314" s="5">
        <f>MONTH(Table1[[#This Row],[Order Date]])</f>
        <v>4</v>
      </c>
      <c r="D7314" t="s">
        <v>2197</v>
      </c>
      <c r="E7314" t="s">
        <v>164</v>
      </c>
      <c r="F7314" t="s">
        <v>34</v>
      </c>
      <c r="G7314" t="s">
        <v>47</v>
      </c>
      <c r="H7314" t="s">
        <v>1996</v>
      </c>
      <c r="I7314">
        <v>162.6</v>
      </c>
      <c r="J7314">
        <v>3</v>
      </c>
      <c r="K7314">
        <v>34.15</v>
      </c>
    </row>
    <row r="7315" spans="1:11" ht="16.5" x14ac:dyDescent="0.3">
      <c r="A7315" s="1">
        <v>42846</v>
      </c>
      <c r="B7315" s="5">
        <f>YEAR(Table1[[#This Row],[Order Date]])</f>
        <v>2017</v>
      </c>
      <c r="C7315" s="5">
        <f>MONTH(Table1[[#This Row],[Order Date]])</f>
        <v>4</v>
      </c>
      <c r="D7315" t="s">
        <v>2472</v>
      </c>
      <c r="E7315" t="s">
        <v>531</v>
      </c>
      <c r="F7315" t="s">
        <v>34</v>
      </c>
      <c r="G7315" t="s">
        <v>35</v>
      </c>
      <c r="H7315" t="s">
        <v>1876</v>
      </c>
      <c r="I7315">
        <v>908.82</v>
      </c>
      <c r="J7315">
        <v>9</v>
      </c>
      <c r="K7315">
        <v>227.21</v>
      </c>
    </row>
    <row r="7316" spans="1:11" ht="16.5" x14ac:dyDescent="0.3">
      <c r="A7316" s="1">
        <v>42846</v>
      </c>
      <c r="B7316" s="5">
        <f>YEAR(Table1[[#This Row],[Order Date]])</f>
        <v>2017</v>
      </c>
      <c r="C7316" s="5">
        <f>MONTH(Table1[[#This Row],[Order Date]])</f>
        <v>4</v>
      </c>
      <c r="D7316" t="s">
        <v>1736</v>
      </c>
      <c r="E7316" t="s">
        <v>10</v>
      </c>
      <c r="F7316" t="s">
        <v>39</v>
      </c>
      <c r="G7316" t="s">
        <v>52</v>
      </c>
      <c r="H7316" t="s">
        <v>2235</v>
      </c>
      <c r="I7316">
        <v>47.98</v>
      </c>
      <c r="J7316">
        <v>3</v>
      </c>
      <c r="K7316">
        <v>8.4</v>
      </c>
    </row>
    <row r="7317" spans="1:11" ht="16.5" x14ac:dyDescent="0.3">
      <c r="A7317" s="1">
        <v>42846</v>
      </c>
      <c r="B7317" s="5">
        <f>YEAR(Table1[[#This Row],[Order Date]])</f>
        <v>2017</v>
      </c>
      <c r="C7317" s="5">
        <f>MONTH(Table1[[#This Row],[Order Date]])</f>
        <v>4</v>
      </c>
      <c r="D7317" t="s">
        <v>1736</v>
      </c>
      <c r="E7317" t="s">
        <v>10</v>
      </c>
      <c r="F7317" t="s">
        <v>11</v>
      </c>
      <c r="G7317" t="s">
        <v>12</v>
      </c>
      <c r="H7317" t="s">
        <v>2538</v>
      </c>
      <c r="I7317">
        <v>20.74</v>
      </c>
      <c r="J7317">
        <v>4</v>
      </c>
      <c r="K7317">
        <v>7.26</v>
      </c>
    </row>
    <row r="7318" spans="1:11" ht="16.5" x14ac:dyDescent="0.3">
      <c r="A7318" s="1">
        <v>42847</v>
      </c>
      <c r="B7318" s="5">
        <f>YEAR(Table1[[#This Row],[Order Date]])</f>
        <v>2017</v>
      </c>
      <c r="C7318" s="5">
        <f>MONTH(Table1[[#This Row],[Order Date]])</f>
        <v>4</v>
      </c>
      <c r="D7318" t="s">
        <v>363</v>
      </c>
      <c r="E7318" t="s">
        <v>27</v>
      </c>
      <c r="F7318" t="s">
        <v>34</v>
      </c>
      <c r="G7318" t="s">
        <v>47</v>
      </c>
      <c r="H7318" t="s">
        <v>2129</v>
      </c>
      <c r="I7318">
        <v>18.28</v>
      </c>
      <c r="J7318">
        <v>2</v>
      </c>
      <c r="K7318">
        <v>6.22</v>
      </c>
    </row>
    <row r="7319" spans="1:11" ht="16.5" x14ac:dyDescent="0.3">
      <c r="A7319" s="1">
        <v>42847</v>
      </c>
      <c r="B7319" s="5">
        <f>YEAR(Table1[[#This Row],[Order Date]])</f>
        <v>2017</v>
      </c>
      <c r="C7319" s="5">
        <f>MONTH(Table1[[#This Row],[Order Date]])</f>
        <v>4</v>
      </c>
      <c r="D7319" t="s">
        <v>2248</v>
      </c>
      <c r="E7319" t="s">
        <v>23</v>
      </c>
      <c r="F7319" t="s">
        <v>34</v>
      </c>
      <c r="G7319" t="s">
        <v>47</v>
      </c>
      <c r="H7319" t="s">
        <v>2196</v>
      </c>
      <c r="I7319">
        <v>254.35</v>
      </c>
      <c r="J7319">
        <v>3</v>
      </c>
      <c r="K7319">
        <v>0</v>
      </c>
    </row>
    <row r="7320" spans="1:11" ht="16.5" x14ac:dyDescent="0.3">
      <c r="A7320" s="1">
        <v>42847</v>
      </c>
      <c r="B7320" s="5">
        <f>YEAR(Table1[[#This Row],[Order Date]])</f>
        <v>2017</v>
      </c>
      <c r="C7320" s="5">
        <f>MONTH(Table1[[#This Row],[Order Date]])</f>
        <v>4</v>
      </c>
      <c r="D7320" t="s">
        <v>2138</v>
      </c>
      <c r="E7320" t="s">
        <v>30</v>
      </c>
      <c r="F7320" t="s">
        <v>11</v>
      </c>
      <c r="G7320" t="s">
        <v>18</v>
      </c>
      <c r="H7320" t="s">
        <v>1572</v>
      </c>
      <c r="I7320">
        <v>675.06</v>
      </c>
      <c r="J7320">
        <v>3</v>
      </c>
      <c r="K7320">
        <v>87.76</v>
      </c>
    </row>
    <row r="7321" spans="1:11" ht="16.5" x14ac:dyDescent="0.3">
      <c r="A7321" s="1">
        <v>42848</v>
      </c>
      <c r="B7321" s="5">
        <f>YEAR(Table1[[#This Row],[Order Date]])</f>
        <v>2017</v>
      </c>
      <c r="C7321" s="5">
        <f>MONTH(Table1[[#This Row],[Order Date]])</f>
        <v>4</v>
      </c>
      <c r="D7321" t="s">
        <v>2639</v>
      </c>
      <c r="E7321" t="s">
        <v>149</v>
      </c>
      <c r="F7321" t="s">
        <v>11</v>
      </c>
      <c r="G7321" t="s">
        <v>92</v>
      </c>
      <c r="H7321" t="s">
        <v>2289</v>
      </c>
      <c r="I7321">
        <v>121.94</v>
      </c>
      <c r="J7321">
        <v>2</v>
      </c>
      <c r="K7321">
        <v>35.36</v>
      </c>
    </row>
    <row r="7322" spans="1:11" ht="16.5" x14ac:dyDescent="0.3">
      <c r="A7322" s="1">
        <v>42848</v>
      </c>
      <c r="B7322" s="5">
        <f>YEAR(Table1[[#This Row],[Order Date]])</f>
        <v>2017</v>
      </c>
      <c r="C7322" s="5">
        <f>MONTH(Table1[[#This Row],[Order Date]])</f>
        <v>4</v>
      </c>
      <c r="D7322" t="s">
        <v>2639</v>
      </c>
      <c r="E7322" t="s">
        <v>149</v>
      </c>
      <c r="F7322" t="s">
        <v>11</v>
      </c>
      <c r="G7322" t="s">
        <v>200</v>
      </c>
      <c r="H7322" t="s">
        <v>2056</v>
      </c>
      <c r="I7322">
        <v>122.71</v>
      </c>
      <c r="J7322">
        <v>7</v>
      </c>
      <c r="K7322">
        <v>36.81</v>
      </c>
    </row>
    <row r="7323" spans="1:11" ht="16.5" x14ac:dyDescent="0.3">
      <c r="A7323" s="1">
        <v>42848</v>
      </c>
      <c r="B7323" s="5">
        <f>YEAR(Table1[[#This Row],[Order Date]])</f>
        <v>2017</v>
      </c>
      <c r="C7323" s="5">
        <f>MONTH(Table1[[#This Row],[Order Date]])</f>
        <v>4</v>
      </c>
      <c r="D7323" t="s">
        <v>1799</v>
      </c>
      <c r="E7323" t="s">
        <v>129</v>
      </c>
      <c r="F7323" t="s">
        <v>39</v>
      </c>
      <c r="G7323" t="s">
        <v>52</v>
      </c>
      <c r="H7323" t="s">
        <v>2034</v>
      </c>
      <c r="I7323">
        <v>155.34</v>
      </c>
      <c r="J7323">
        <v>6</v>
      </c>
      <c r="K7323">
        <v>55.92</v>
      </c>
    </row>
    <row r="7324" spans="1:11" ht="16.5" x14ac:dyDescent="0.3">
      <c r="A7324" s="1">
        <v>42848</v>
      </c>
      <c r="B7324" s="5">
        <f>YEAR(Table1[[#This Row],[Order Date]])</f>
        <v>2017</v>
      </c>
      <c r="C7324" s="5">
        <f>MONTH(Table1[[#This Row],[Order Date]])</f>
        <v>4</v>
      </c>
      <c r="D7324" t="s">
        <v>683</v>
      </c>
      <c r="E7324" t="s">
        <v>149</v>
      </c>
      <c r="F7324" t="s">
        <v>11</v>
      </c>
      <c r="G7324" t="s">
        <v>200</v>
      </c>
      <c r="H7324" t="s">
        <v>2215</v>
      </c>
      <c r="I7324">
        <v>54.9</v>
      </c>
      <c r="J7324">
        <v>5</v>
      </c>
      <c r="K7324">
        <v>15.37</v>
      </c>
    </row>
    <row r="7325" spans="1:11" ht="16.5" x14ac:dyDescent="0.3">
      <c r="A7325" s="1">
        <v>42848</v>
      </c>
      <c r="B7325" s="5">
        <f>YEAR(Table1[[#This Row],[Order Date]])</f>
        <v>2017</v>
      </c>
      <c r="C7325" s="5">
        <f>MONTH(Table1[[#This Row],[Order Date]])</f>
        <v>4</v>
      </c>
      <c r="D7325" t="s">
        <v>1521</v>
      </c>
      <c r="E7325" t="s">
        <v>78</v>
      </c>
      <c r="F7325" t="s">
        <v>11</v>
      </c>
      <c r="G7325" t="s">
        <v>20</v>
      </c>
      <c r="H7325" t="s">
        <v>1970</v>
      </c>
      <c r="I7325">
        <v>11.76</v>
      </c>
      <c r="J7325">
        <v>5</v>
      </c>
      <c r="K7325">
        <v>-7.84</v>
      </c>
    </row>
    <row r="7326" spans="1:11" ht="16.5" x14ac:dyDescent="0.3">
      <c r="A7326" s="1">
        <v>42848</v>
      </c>
      <c r="B7326" s="5">
        <f>YEAR(Table1[[#This Row],[Order Date]])</f>
        <v>2017</v>
      </c>
      <c r="C7326" s="5">
        <f>MONTH(Table1[[#This Row],[Order Date]])</f>
        <v>4</v>
      </c>
      <c r="D7326" t="s">
        <v>1521</v>
      </c>
      <c r="E7326" t="s">
        <v>78</v>
      </c>
      <c r="F7326" t="s">
        <v>11</v>
      </c>
      <c r="G7326" t="s">
        <v>12</v>
      </c>
      <c r="H7326" t="s">
        <v>127</v>
      </c>
      <c r="I7326">
        <v>5.34</v>
      </c>
      <c r="J7326">
        <v>1</v>
      </c>
      <c r="K7326">
        <v>1.87</v>
      </c>
    </row>
    <row r="7327" spans="1:11" ht="16.5" x14ac:dyDescent="0.3">
      <c r="A7327" s="1">
        <v>42848</v>
      </c>
      <c r="B7327" s="5">
        <f>YEAR(Table1[[#This Row],[Order Date]])</f>
        <v>2017</v>
      </c>
      <c r="C7327" s="5">
        <f>MONTH(Table1[[#This Row],[Order Date]])</f>
        <v>4</v>
      </c>
      <c r="D7327" t="s">
        <v>2294</v>
      </c>
      <c r="E7327" t="s">
        <v>27</v>
      </c>
      <c r="F7327" t="s">
        <v>34</v>
      </c>
      <c r="G7327" t="s">
        <v>47</v>
      </c>
      <c r="H7327" t="s">
        <v>2049</v>
      </c>
      <c r="I7327">
        <v>66.36</v>
      </c>
      <c r="J7327">
        <v>7</v>
      </c>
      <c r="K7327">
        <v>26.54</v>
      </c>
    </row>
    <row r="7328" spans="1:11" ht="16.5" x14ac:dyDescent="0.3">
      <c r="A7328" s="1">
        <v>42848</v>
      </c>
      <c r="B7328" s="5">
        <f>YEAR(Table1[[#This Row],[Order Date]])</f>
        <v>2017</v>
      </c>
      <c r="C7328" s="5">
        <f>MONTH(Table1[[#This Row],[Order Date]])</f>
        <v>4</v>
      </c>
      <c r="D7328" t="s">
        <v>2294</v>
      </c>
      <c r="E7328" t="s">
        <v>27</v>
      </c>
      <c r="F7328" t="s">
        <v>11</v>
      </c>
      <c r="G7328" t="s">
        <v>20</v>
      </c>
      <c r="H7328" t="s">
        <v>548</v>
      </c>
      <c r="I7328">
        <v>92.88</v>
      </c>
      <c r="J7328">
        <v>6</v>
      </c>
      <c r="K7328">
        <v>30.19</v>
      </c>
    </row>
    <row r="7329" spans="1:11" ht="16.5" x14ac:dyDescent="0.3">
      <c r="A7329" s="1">
        <v>42848</v>
      </c>
      <c r="B7329" s="5">
        <f>YEAR(Table1[[#This Row],[Order Date]])</f>
        <v>2017</v>
      </c>
      <c r="C7329" s="5">
        <f>MONTH(Table1[[#This Row],[Order Date]])</f>
        <v>4</v>
      </c>
      <c r="D7329" t="s">
        <v>2294</v>
      </c>
      <c r="E7329" t="s">
        <v>27</v>
      </c>
      <c r="F7329" t="s">
        <v>34</v>
      </c>
      <c r="G7329" t="s">
        <v>47</v>
      </c>
      <c r="H7329" t="s">
        <v>2576</v>
      </c>
      <c r="I7329">
        <v>24.14</v>
      </c>
      <c r="J7329">
        <v>2</v>
      </c>
      <c r="K7329">
        <v>7.97</v>
      </c>
    </row>
    <row r="7330" spans="1:11" ht="16.5" x14ac:dyDescent="0.3">
      <c r="A7330" s="1">
        <v>42848</v>
      </c>
      <c r="B7330" s="5">
        <f>YEAR(Table1[[#This Row],[Order Date]])</f>
        <v>2017</v>
      </c>
      <c r="C7330" s="5">
        <f>MONTH(Table1[[#This Row],[Order Date]])</f>
        <v>4</v>
      </c>
      <c r="D7330" t="s">
        <v>2176</v>
      </c>
      <c r="E7330" t="s">
        <v>120</v>
      </c>
      <c r="F7330" t="s">
        <v>34</v>
      </c>
      <c r="G7330" t="s">
        <v>74</v>
      </c>
      <c r="H7330" t="s">
        <v>99</v>
      </c>
      <c r="I7330">
        <v>387.14</v>
      </c>
      <c r="J7330">
        <v>4</v>
      </c>
      <c r="K7330">
        <v>-14.52</v>
      </c>
    </row>
    <row r="7331" spans="1:11" ht="16.5" x14ac:dyDescent="0.3">
      <c r="A7331" s="1">
        <v>42848</v>
      </c>
      <c r="B7331" s="5">
        <f>YEAR(Table1[[#This Row],[Order Date]])</f>
        <v>2017</v>
      </c>
      <c r="C7331" s="5">
        <f>MONTH(Table1[[#This Row],[Order Date]])</f>
        <v>4</v>
      </c>
      <c r="D7331" t="s">
        <v>2176</v>
      </c>
      <c r="E7331" t="s">
        <v>120</v>
      </c>
      <c r="F7331" t="s">
        <v>39</v>
      </c>
      <c r="G7331" t="s">
        <v>52</v>
      </c>
      <c r="H7331" t="s">
        <v>1063</v>
      </c>
      <c r="I7331">
        <v>45.41</v>
      </c>
      <c r="J7331">
        <v>2</v>
      </c>
      <c r="K7331">
        <v>11.92</v>
      </c>
    </row>
    <row r="7332" spans="1:11" ht="16.5" x14ac:dyDescent="0.3">
      <c r="A7332" s="1">
        <v>42848</v>
      </c>
      <c r="B7332" s="5">
        <f>YEAR(Table1[[#This Row],[Order Date]])</f>
        <v>2017</v>
      </c>
      <c r="C7332" s="5">
        <f>MONTH(Table1[[#This Row],[Order Date]])</f>
        <v>4</v>
      </c>
      <c r="D7332" t="s">
        <v>2176</v>
      </c>
      <c r="E7332" t="s">
        <v>120</v>
      </c>
      <c r="F7332" t="s">
        <v>34</v>
      </c>
      <c r="G7332" t="s">
        <v>47</v>
      </c>
      <c r="H7332" t="s">
        <v>1506</v>
      </c>
      <c r="I7332">
        <v>77.95</v>
      </c>
      <c r="J7332">
        <v>3</v>
      </c>
      <c r="K7332">
        <v>-11.69</v>
      </c>
    </row>
    <row r="7333" spans="1:11" ht="16.5" x14ac:dyDescent="0.3">
      <c r="A7333" s="1">
        <v>42848</v>
      </c>
      <c r="B7333" s="5">
        <f>YEAR(Table1[[#This Row],[Order Date]])</f>
        <v>2017</v>
      </c>
      <c r="C7333" s="5">
        <f>MONTH(Table1[[#This Row],[Order Date]])</f>
        <v>4</v>
      </c>
      <c r="D7333" t="s">
        <v>2176</v>
      </c>
      <c r="E7333" t="s">
        <v>120</v>
      </c>
      <c r="F7333" t="s">
        <v>11</v>
      </c>
      <c r="G7333" t="s">
        <v>16</v>
      </c>
      <c r="H7333" t="s">
        <v>2509</v>
      </c>
      <c r="I7333">
        <v>3</v>
      </c>
      <c r="J7333">
        <v>1</v>
      </c>
      <c r="K7333">
        <v>1.05</v>
      </c>
    </row>
    <row r="7334" spans="1:11" ht="16.5" x14ac:dyDescent="0.3">
      <c r="A7334" s="1">
        <v>42848</v>
      </c>
      <c r="B7334" s="5">
        <f>YEAR(Table1[[#This Row],[Order Date]])</f>
        <v>2017</v>
      </c>
      <c r="C7334" s="5">
        <f>MONTH(Table1[[#This Row],[Order Date]])</f>
        <v>4</v>
      </c>
      <c r="D7334" t="s">
        <v>2284</v>
      </c>
      <c r="E7334" t="s">
        <v>278</v>
      </c>
      <c r="F7334" t="s">
        <v>11</v>
      </c>
      <c r="G7334" t="s">
        <v>63</v>
      </c>
      <c r="H7334" t="s">
        <v>64</v>
      </c>
      <c r="I7334">
        <v>18.690000000000001</v>
      </c>
      <c r="J7334">
        <v>2</v>
      </c>
      <c r="K7334">
        <v>7.01</v>
      </c>
    </row>
    <row r="7335" spans="1:11" ht="16.5" x14ac:dyDescent="0.3">
      <c r="A7335" s="1">
        <v>42848</v>
      </c>
      <c r="B7335" s="5">
        <f>YEAR(Table1[[#This Row],[Order Date]])</f>
        <v>2017</v>
      </c>
      <c r="C7335" s="5">
        <f>MONTH(Table1[[#This Row],[Order Date]])</f>
        <v>4</v>
      </c>
      <c r="D7335" t="s">
        <v>2284</v>
      </c>
      <c r="E7335" t="s">
        <v>278</v>
      </c>
      <c r="F7335" t="s">
        <v>34</v>
      </c>
      <c r="G7335" t="s">
        <v>47</v>
      </c>
      <c r="H7335" t="s">
        <v>2051</v>
      </c>
      <c r="I7335">
        <v>11.66</v>
      </c>
      <c r="J7335">
        <v>3</v>
      </c>
      <c r="K7335">
        <v>3.35</v>
      </c>
    </row>
    <row r="7336" spans="1:11" ht="16.5" x14ac:dyDescent="0.3">
      <c r="A7336" s="1">
        <v>42849</v>
      </c>
      <c r="B7336" s="5">
        <f>YEAR(Table1[[#This Row],[Order Date]])</f>
        <v>2017</v>
      </c>
      <c r="C7336" s="5">
        <f>MONTH(Table1[[#This Row],[Order Date]])</f>
        <v>4</v>
      </c>
      <c r="D7336" t="s">
        <v>389</v>
      </c>
      <c r="E7336" t="s">
        <v>23</v>
      </c>
      <c r="F7336" t="s">
        <v>11</v>
      </c>
      <c r="G7336" t="s">
        <v>92</v>
      </c>
      <c r="H7336" t="s">
        <v>1090</v>
      </c>
      <c r="I7336">
        <v>99.28</v>
      </c>
      <c r="J7336">
        <v>2</v>
      </c>
      <c r="K7336">
        <v>12.41</v>
      </c>
    </row>
    <row r="7337" spans="1:11" ht="16.5" x14ac:dyDescent="0.3">
      <c r="A7337" s="1">
        <v>42849</v>
      </c>
      <c r="B7337" s="5">
        <f>YEAR(Table1[[#This Row],[Order Date]])</f>
        <v>2017</v>
      </c>
      <c r="C7337" s="5">
        <f>MONTH(Table1[[#This Row],[Order Date]])</f>
        <v>4</v>
      </c>
      <c r="D7337" t="s">
        <v>389</v>
      </c>
      <c r="E7337" t="s">
        <v>23</v>
      </c>
      <c r="F7337" t="s">
        <v>11</v>
      </c>
      <c r="G7337" t="s">
        <v>20</v>
      </c>
      <c r="H7337" t="s">
        <v>2287</v>
      </c>
      <c r="I7337">
        <v>1.19</v>
      </c>
      <c r="J7337">
        <v>2</v>
      </c>
      <c r="K7337">
        <v>-0.99</v>
      </c>
    </row>
    <row r="7338" spans="1:11" ht="16.5" x14ac:dyDescent="0.3">
      <c r="A7338" s="1">
        <v>42849</v>
      </c>
      <c r="B7338" s="5">
        <f>YEAR(Table1[[#This Row],[Order Date]])</f>
        <v>2017</v>
      </c>
      <c r="C7338" s="5">
        <f>MONTH(Table1[[#This Row],[Order Date]])</f>
        <v>4</v>
      </c>
      <c r="D7338" t="s">
        <v>389</v>
      </c>
      <c r="E7338" t="s">
        <v>23</v>
      </c>
      <c r="F7338" t="s">
        <v>11</v>
      </c>
      <c r="G7338" t="s">
        <v>20</v>
      </c>
      <c r="H7338" t="s">
        <v>2487</v>
      </c>
      <c r="I7338">
        <v>7.52</v>
      </c>
      <c r="J7338">
        <v>2</v>
      </c>
      <c r="K7338">
        <v>-5.76</v>
      </c>
    </row>
    <row r="7339" spans="1:11" ht="16.5" x14ac:dyDescent="0.3">
      <c r="A7339" s="1">
        <v>42849</v>
      </c>
      <c r="B7339" s="5">
        <f>YEAR(Table1[[#This Row],[Order Date]])</f>
        <v>2017</v>
      </c>
      <c r="C7339" s="5">
        <f>MONTH(Table1[[#This Row],[Order Date]])</f>
        <v>4</v>
      </c>
      <c r="D7339" t="s">
        <v>319</v>
      </c>
      <c r="E7339" t="s">
        <v>123</v>
      </c>
      <c r="F7339" t="s">
        <v>11</v>
      </c>
      <c r="G7339" t="s">
        <v>18</v>
      </c>
      <c r="H7339" t="s">
        <v>257</v>
      </c>
      <c r="I7339">
        <v>113.57</v>
      </c>
      <c r="J7339">
        <v>2</v>
      </c>
      <c r="K7339">
        <v>-21.29</v>
      </c>
    </row>
    <row r="7340" spans="1:11" ht="16.5" x14ac:dyDescent="0.3">
      <c r="A7340" s="1">
        <v>42849</v>
      </c>
      <c r="B7340" s="5">
        <f>YEAR(Table1[[#This Row],[Order Date]])</f>
        <v>2017</v>
      </c>
      <c r="C7340" s="5">
        <f>MONTH(Table1[[#This Row],[Order Date]])</f>
        <v>4</v>
      </c>
      <c r="D7340" t="s">
        <v>1863</v>
      </c>
      <c r="E7340" t="s">
        <v>27</v>
      </c>
      <c r="F7340" t="s">
        <v>11</v>
      </c>
      <c r="G7340" t="s">
        <v>43</v>
      </c>
      <c r="H7340" t="s">
        <v>1133</v>
      </c>
      <c r="I7340">
        <v>1.81</v>
      </c>
      <c r="J7340">
        <v>1</v>
      </c>
      <c r="K7340">
        <v>0.65</v>
      </c>
    </row>
    <row r="7341" spans="1:11" ht="16.5" x14ac:dyDescent="0.3">
      <c r="A7341" s="1">
        <v>42849</v>
      </c>
      <c r="B7341" s="5">
        <f>YEAR(Table1[[#This Row],[Order Date]])</f>
        <v>2017</v>
      </c>
      <c r="C7341" s="5">
        <f>MONTH(Table1[[#This Row],[Order Date]])</f>
        <v>4</v>
      </c>
      <c r="D7341" t="s">
        <v>2466</v>
      </c>
      <c r="E7341" t="s">
        <v>95</v>
      </c>
      <c r="F7341" t="s">
        <v>39</v>
      </c>
      <c r="G7341" t="s">
        <v>40</v>
      </c>
      <c r="H7341" t="s">
        <v>87</v>
      </c>
      <c r="I7341">
        <v>552</v>
      </c>
      <c r="J7341">
        <v>10</v>
      </c>
      <c r="K7341">
        <v>34.5</v>
      </c>
    </row>
    <row r="7342" spans="1:11" ht="16.5" x14ac:dyDescent="0.3">
      <c r="A7342" s="1">
        <v>42849</v>
      </c>
      <c r="B7342" s="5">
        <f>YEAR(Table1[[#This Row],[Order Date]])</f>
        <v>2017</v>
      </c>
      <c r="C7342" s="5">
        <f>MONTH(Table1[[#This Row],[Order Date]])</f>
        <v>4</v>
      </c>
      <c r="D7342" t="s">
        <v>2042</v>
      </c>
      <c r="E7342" t="s">
        <v>1529</v>
      </c>
      <c r="F7342" t="s">
        <v>39</v>
      </c>
      <c r="G7342" t="s">
        <v>52</v>
      </c>
      <c r="H7342" t="s">
        <v>2464</v>
      </c>
      <c r="I7342">
        <v>69.98</v>
      </c>
      <c r="J7342">
        <v>2</v>
      </c>
      <c r="K7342">
        <v>4.9000000000000004</v>
      </c>
    </row>
    <row r="7343" spans="1:11" ht="16.5" x14ac:dyDescent="0.3">
      <c r="A7343" s="1">
        <v>42849</v>
      </c>
      <c r="B7343" s="5">
        <f>YEAR(Table1[[#This Row],[Order Date]])</f>
        <v>2017</v>
      </c>
      <c r="C7343" s="5">
        <f>MONTH(Table1[[#This Row],[Order Date]])</f>
        <v>4</v>
      </c>
      <c r="D7343" t="s">
        <v>2383</v>
      </c>
      <c r="E7343" t="s">
        <v>15</v>
      </c>
      <c r="F7343" t="s">
        <v>11</v>
      </c>
      <c r="G7343" t="s">
        <v>20</v>
      </c>
      <c r="H7343" t="s">
        <v>579</v>
      </c>
      <c r="I7343">
        <v>10.43</v>
      </c>
      <c r="J7343">
        <v>5</v>
      </c>
      <c r="K7343">
        <v>-18.25</v>
      </c>
    </row>
    <row r="7344" spans="1:11" ht="16.5" x14ac:dyDescent="0.3">
      <c r="A7344" s="1">
        <v>42849</v>
      </c>
      <c r="B7344" s="5">
        <f>YEAR(Table1[[#This Row],[Order Date]])</f>
        <v>2017</v>
      </c>
      <c r="C7344" s="5">
        <f>MONTH(Table1[[#This Row],[Order Date]])</f>
        <v>4</v>
      </c>
      <c r="D7344" t="s">
        <v>2383</v>
      </c>
      <c r="E7344" t="s">
        <v>15</v>
      </c>
      <c r="F7344" t="s">
        <v>11</v>
      </c>
      <c r="G7344" t="s">
        <v>18</v>
      </c>
      <c r="H7344" t="s">
        <v>838</v>
      </c>
      <c r="I7344">
        <v>72.78</v>
      </c>
      <c r="J7344">
        <v>1</v>
      </c>
      <c r="K7344">
        <v>-18.2</v>
      </c>
    </row>
    <row r="7345" spans="1:11" ht="16.5" x14ac:dyDescent="0.3">
      <c r="A7345" s="1">
        <v>42850</v>
      </c>
      <c r="B7345" s="5">
        <f>YEAR(Table1[[#This Row],[Order Date]])</f>
        <v>2017</v>
      </c>
      <c r="C7345" s="5">
        <f>MONTH(Table1[[#This Row],[Order Date]])</f>
        <v>4</v>
      </c>
      <c r="D7345" t="s">
        <v>22</v>
      </c>
      <c r="E7345" t="s">
        <v>27</v>
      </c>
      <c r="F7345" t="s">
        <v>11</v>
      </c>
      <c r="G7345" t="s">
        <v>20</v>
      </c>
      <c r="H7345" t="s">
        <v>966</v>
      </c>
      <c r="I7345">
        <v>13.9</v>
      </c>
      <c r="J7345">
        <v>2</v>
      </c>
      <c r="K7345">
        <v>4.5199999999999996</v>
      </c>
    </row>
    <row r="7346" spans="1:11" ht="16.5" x14ac:dyDescent="0.3">
      <c r="A7346" s="1">
        <v>42850</v>
      </c>
      <c r="B7346" s="5">
        <f>YEAR(Table1[[#This Row],[Order Date]])</f>
        <v>2017</v>
      </c>
      <c r="C7346" s="5">
        <f>MONTH(Table1[[#This Row],[Order Date]])</f>
        <v>4</v>
      </c>
      <c r="D7346" t="s">
        <v>2176</v>
      </c>
      <c r="E7346" t="s">
        <v>120</v>
      </c>
      <c r="F7346" t="s">
        <v>11</v>
      </c>
      <c r="G7346" t="s">
        <v>24</v>
      </c>
      <c r="H7346" t="s">
        <v>51</v>
      </c>
      <c r="I7346">
        <v>42.05</v>
      </c>
      <c r="J7346">
        <v>9</v>
      </c>
      <c r="K7346">
        <v>5.26</v>
      </c>
    </row>
    <row r="7347" spans="1:11" ht="16.5" x14ac:dyDescent="0.3">
      <c r="A7347" s="1">
        <v>42850</v>
      </c>
      <c r="B7347" s="5">
        <f>YEAR(Table1[[#This Row],[Order Date]])</f>
        <v>2017</v>
      </c>
      <c r="C7347" s="5">
        <f>MONTH(Table1[[#This Row],[Order Date]])</f>
        <v>4</v>
      </c>
      <c r="D7347" t="s">
        <v>2176</v>
      </c>
      <c r="E7347" t="s">
        <v>120</v>
      </c>
      <c r="F7347" t="s">
        <v>11</v>
      </c>
      <c r="G7347" t="s">
        <v>24</v>
      </c>
      <c r="H7347" t="s">
        <v>2410</v>
      </c>
      <c r="I7347">
        <v>67.92</v>
      </c>
      <c r="J7347">
        <v>5</v>
      </c>
      <c r="K7347">
        <v>6.79</v>
      </c>
    </row>
    <row r="7348" spans="1:11" ht="16.5" x14ac:dyDescent="0.3">
      <c r="A7348" s="1">
        <v>42850</v>
      </c>
      <c r="B7348" s="5">
        <f>YEAR(Table1[[#This Row],[Order Date]])</f>
        <v>2017</v>
      </c>
      <c r="C7348" s="5">
        <f>MONTH(Table1[[#This Row],[Order Date]])</f>
        <v>4</v>
      </c>
      <c r="D7348" t="s">
        <v>1356</v>
      </c>
      <c r="E7348" t="s">
        <v>95</v>
      </c>
      <c r="F7348" t="s">
        <v>11</v>
      </c>
      <c r="G7348" t="s">
        <v>24</v>
      </c>
      <c r="H7348" t="s">
        <v>2642</v>
      </c>
      <c r="I7348">
        <v>8.9</v>
      </c>
      <c r="J7348">
        <v>4</v>
      </c>
      <c r="K7348">
        <v>0.67</v>
      </c>
    </row>
    <row r="7349" spans="1:11" ht="16.5" x14ac:dyDescent="0.3">
      <c r="A7349" s="1">
        <v>42850</v>
      </c>
      <c r="B7349" s="5">
        <f>YEAR(Table1[[#This Row],[Order Date]])</f>
        <v>2017</v>
      </c>
      <c r="C7349" s="5">
        <f>MONTH(Table1[[#This Row],[Order Date]])</f>
        <v>4</v>
      </c>
      <c r="D7349" t="s">
        <v>590</v>
      </c>
      <c r="E7349" t="s">
        <v>27</v>
      </c>
      <c r="F7349" t="s">
        <v>11</v>
      </c>
      <c r="G7349" t="s">
        <v>12</v>
      </c>
      <c r="H7349" t="s">
        <v>2533</v>
      </c>
      <c r="I7349">
        <v>19.05</v>
      </c>
      <c r="J7349">
        <v>3</v>
      </c>
      <c r="K7349">
        <v>8.76</v>
      </c>
    </row>
    <row r="7350" spans="1:11" ht="16.5" x14ac:dyDescent="0.3">
      <c r="A7350" s="1">
        <v>42850</v>
      </c>
      <c r="B7350" s="5">
        <f>YEAR(Table1[[#This Row],[Order Date]])</f>
        <v>2017</v>
      </c>
      <c r="C7350" s="5">
        <f>MONTH(Table1[[#This Row],[Order Date]])</f>
        <v>4</v>
      </c>
      <c r="D7350" t="s">
        <v>590</v>
      </c>
      <c r="E7350" t="s">
        <v>27</v>
      </c>
      <c r="F7350" t="s">
        <v>11</v>
      </c>
      <c r="G7350" t="s">
        <v>20</v>
      </c>
      <c r="H7350" t="s">
        <v>162</v>
      </c>
      <c r="I7350">
        <v>73.34</v>
      </c>
      <c r="J7350">
        <v>3</v>
      </c>
      <c r="K7350">
        <v>27.5</v>
      </c>
    </row>
    <row r="7351" spans="1:11" ht="16.5" x14ac:dyDescent="0.3">
      <c r="A7351" s="1">
        <v>42850</v>
      </c>
      <c r="B7351" s="5">
        <f>YEAR(Table1[[#This Row],[Order Date]])</f>
        <v>2017</v>
      </c>
      <c r="C7351" s="5">
        <f>MONTH(Table1[[#This Row],[Order Date]])</f>
        <v>4</v>
      </c>
      <c r="D7351" t="s">
        <v>128</v>
      </c>
      <c r="E7351" t="s">
        <v>27</v>
      </c>
      <c r="F7351" t="s">
        <v>39</v>
      </c>
      <c r="G7351" t="s">
        <v>52</v>
      </c>
      <c r="H7351" t="s">
        <v>867</v>
      </c>
      <c r="I7351">
        <v>107.97</v>
      </c>
      <c r="J7351">
        <v>3</v>
      </c>
      <c r="K7351">
        <v>22.67</v>
      </c>
    </row>
    <row r="7352" spans="1:11" ht="16.5" x14ac:dyDescent="0.3">
      <c r="A7352" s="1">
        <v>42850</v>
      </c>
      <c r="B7352" s="5">
        <f>YEAR(Table1[[#This Row],[Order Date]])</f>
        <v>2017</v>
      </c>
      <c r="C7352" s="5">
        <f>MONTH(Table1[[#This Row],[Order Date]])</f>
        <v>4</v>
      </c>
      <c r="D7352" t="s">
        <v>1751</v>
      </c>
      <c r="E7352" t="s">
        <v>27</v>
      </c>
      <c r="F7352" t="s">
        <v>34</v>
      </c>
      <c r="G7352" t="s">
        <v>74</v>
      </c>
      <c r="H7352" t="s">
        <v>2161</v>
      </c>
      <c r="I7352">
        <v>344.98</v>
      </c>
      <c r="J7352">
        <v>7</v>
      </c>
      <c r="K7352">
        <v>28.41</v>
      </c>
    </row>
    <row r="7353" spans="1:11" ht="16.5" x14ac:dyDescent="0.3">
      <c r="A7353" s="1">
        <v>42851</v>
      </c>
      <c r="B7353" s="5">
        <f>YEAR(Table1[[#This Row],[Order Date]])</f>
        <v>2017</v>
      </c>
      <c r="C7353" s="5">
        <f>MONTH(Table1[[#This Row],[Order Date]])</f>
        <v>4</v>
      </c>
      <c r="D7353" t="s">
        <v>2573</v>
      </c>
      <c r="E7353" t="s">
        <v>10</v>
      </c>
      <c r="F7353" t="s">
        <v>34</v>
      </c>
      <c r="G7353" t="s">
        <v>47</v>
      </c>
      <c r="H7353" t="s">
        <v>60</v>
      </c>
      <c r="I7353">
        <v>1.99</v>
      </c>
      <c r="J7353">
        <v>1</v>
      </c>
      <c r="K7353">
        <v>-1.44</v>
      </c>
    </row>
    <row r="7354" spans="1:11" ht="16.5" x14ac:dyDescent="0.3">
      <c r="A7354" s="1">
        <v>42851</v>
      </c>
      <c r="B7354" s="5">
        <f>YEAR(Table1[[#This Row],[Order Date]])</f>
        <v>2017</v>
      </c>
      <c r="C7354" s="5">
        <f>MONTH(Table1[[#This Row],[Order Date]])</f>
        <v>4</v>
      </c>
      <c r="D7354" t="s">
        <v>2188</v>
      </c>
      <c r="E7354" t="s">
        <v>164</v>
      </c>
      <c r="F7354" t="s">
        <v>11</v>
      </c>
      <c r="G7354" t="s">
        <v>12</v>
      </c>
      <c r="H7354" t="s">
        <v>2648</v>
      </c>
      <c r="I7354">
        <v>20.34</v>
      </c>
      <c r="J7354">
        <v>3</v>
      </c>
      <c r="K7354">
        <v>9.36</v>
      </c>
    </row>
    <row r="7355" spans="1:11" ht="16.5" x14ac:dyDescent="0.3">
      <c r="A7355" s="1">
        <v>42851</v>
      </c>
      <c r="B7355" s="5">
        <f>YEAR(Table1[[#This Row],[Order Date]])</f>
        <v>2017</v>
      </c>
      <c r="C7355" s="5">
        <f>MONTH(Table1[[#This Row],[Order Date]])</f>
        <v>4</v>
      </c>
      <c r="D7355" t="s">
        <v>2188</v>
      </c>
      <c r="E7355" t="s">
        <v>164</v>
      </c>
      <c r="F7355" t="s">
        <v>11</v>
      </c>
      <c r="G7355" t="s">
        <v>16</v>
      </c>
      <c r="H7355" t="s">
        <v>2581</v>
      </c>
      <c r="I7355">
        <v>39.28</v>
      </c>
      <c r="J7355">
        <v>8</v>
      </c>
      <c r="K7355">
        <v>19.25</v>
      </c>
    </row>
    <row r="7356" spans="1:11" ht="16.5" x14ac:dyDescent="0.3">
      <c r="A7356" s="1">
        <v>42852</v>
      </c>
      <c r="B7356" s="5">
        <f>YEAR(Table1[[#This Row],[Order Date]])</f>
        <v>2017</v>
      </c>
      <c r="C7356" s="5">
        <f>MONTH(Table1[[#This Row],[Order Date]])</f>
        <v>4</v>
      </c>
      <c r="D7356" t="s">
        <v>2518</v>
      </c>
      <c r="E7356" t="s">
        <v>10</v>
      </c>
      <c r="F7356" t="s">
        <v>11</v>
      </c>
      <c r="G7356" t="s">
        <v>16</v>
      </c>
      <c r="H7356" t="s">
        <v>1709</v>
      </c>
      <c r="I7356">
        <v>33.119999999999997</v>
      </c>
      <c r="J7356">
        <v>4</v>
      </c>
      <c r="K7356">
        <v>11.59</v>
      </c>
    </row>
    <row r="7357" spans="1:11" ht="16.5" x14ac:dyDescent="0.3">
      <c r="A7357" s="1">
        <v>42852</v>
      </c>
      <c r="B7357" s="5">
        <f>YEAR(Table1[[#This Row],[Order Date]])</f>
        <v>2017</v>
      </c>
      <c r="C7357" s="5">
        <f>MONTH(Table1[[#This Row],[Order Date]])</f>
        <v>4</v>
      </c>
      <c r="D7357" t="s">
        <v>2518</v>
      </c>
      <c r="E7357" t="s">
        <v>10</v>
      </c>
      <c r="F7357" t="s">
        <v>34</v>
      </c>
      <c r="G7357" t="s">
        <v>74</v>
      </c>
      <c r="H7357" t="s">
        <v>2350</v>
      </c>
      <c r="I7357">
        <v>220.27</v>
      </c>
      <c r="J7357">
        <v>4</v>
      </c>
      <c r="K7357">
        <v>-42.11</v>
      </c>
    </row>
    <row r="7358" spans="1:11" ht="16.5" x14ac:dyDescent="0.3">
      <c r="A7358" s="1">
        <v>42852</v>
      </c>
      <c r="B7358" s="5">
        <f>YEAR(Table1[[#This Row],[Order Date]])</f>
        <v>2017</v>
      </c>
      <c r="C7358" s="5">
        <f>MONTH(Table1[[#This Row],[Order Date]])</f>
        <v>4</v>
      </c>
      <c r="D7358" t="s">
        <v>1152</v>
      </c>
      <c r="E7358" t="s">
        <v>27</v>
      </c>
      <c r="F7358" t="s">
        <v>11</v>
      </c>
      <c r="G7358" t="s">
        <v>24</v>
      </c>
      <c r="H7358" t="s">
        <v>1852</v>
      </c>
      <c r="I7358">
        <v>123.92</v>
      </c>
      <c r="J7358">
        <v>4</v>
      </c>
      <c r="K7358">
        <v>33.46</v>
      </c>
    </row>
    <row r="7359" spans="1:11" ht="16.5" x14ac:dyDescent="0.3">
      <c r="A7359" s="1">
        <v>42852</v>
      </c>
      <c r="B7359" s="5">
        <f>YEAR(Table1[[#This Row],[Order Date]])</f>
        <v>2017</v>
      </c>
      <c r="C7359" s="5">
        <f>MONTH(Table1[[#This Row],[Order Date]])</f>
        <v>4</v>
      </c>
      <c r="D7359" t="s">
        <v>1152</v>
      </c>
      <c r="E7359" t="s">
        <v>27</v>
      </c>
      <c r="F7359" t="s">
        <v>11</v>
      </c>
      <c r="G7359" t="s">
        <v>24</v>
      </c>
      <c r="H7359" t="s">
        <v>271</v>
      </c>
      <c r="I7359">
        <v>12.39</v>
      </c>
      <c r="J7359">
        <v>3</v>
      </c>
      <c r="K7359">
        <v>5.7</v>
      </c>
    </row>
    <row r="7360" spans="1:11" ht="16.5" x14ac:dyDescent="0.3">
      <c r="A7360" s="1">
        <v>42852</v>
      </c>
      <c r="B7360" s="5">
        <f>YEAR(Table1[[#This Row],[Order Date]])</f>
        <v>2017</v>
      </c>
      <c r="C7360" s="5">
        <f>MONTH(Table1[[#This Row],[Order Date]])</f>
        <v>4</v>
      </c>
      <c r="D7360" t="s">
        <v>1152</v>
      </c>
      <c r="E7360" t="s">
        <v>27</v>
      </c>
      <c r="F7360" t="s">
        <v>11</v>
      </c>
      <c r="G7360" t="s">
        <v>24</v>
      </c>
      <c r="H7360" t="s">
        <v>484</v>
      </c>
      <c r="I7360">
        <v>47.3</v>
      </c>
      <c r="J7360">
        <v>2</v>
      </c>
      <c r="K7360">
        <v>12.3</v>
      </c>
    </row>
    <row r="7361" spans="1:11" ht="16.5" x14ac:dyDescent="0.3">
      <c r="A7361" s="1">
        <v>42852</v>
      </c>
      <c r="B7361" s="5">
        <f>YEAR(Table1[[#This Row],[Order Date]])</f>
        <v>2017</v>
      </c>
      <c r="C7361" s="5">
        <f>MONTH(Table1[[#This Row],[Order Date]])</f>
        <v>4</v>
      </c>
      <c r="D7361" t="s">
        <v>2277</v>
      </c>
      <c r="E7361" t="s">
        <v>164</v>
      </c>
      <c r="F7361" t="s">
        <v>34</v>
      </c>
      <c r="G7361" t="s">
        <v>47</v>
      </c>
      <c r="H7361" t="s">
        <v>1586</v>
      </c>
      <c r="I7361">
        <v>139.58000000000001</v>
      </c>
      <c r="J7361">
        <v>7</v>
      </c>
      <c r="K7361">
        <v>39.08</v>
      </c>
    </row>
    <row r="7362" spans="1:11" ht="16.5" x14ac:dyDescent="0.3">
      <c r="A7362" s="1">
        <v>42853</v>
      </c>
      <c r="B7362" s="5">
        <f>YEAR(Table1[[#This Row],[Order Date]])</f>
        <v>2017</v>
      </c>
      <c r="C7362" s="5">
        <f>MONTH(Table1[[#This Row],[Order Date]])</f>
        <v>4</v>
      </c>
      <c r="D7362" t="s">
        <v>346</v>
      </c>
      <c r="E7362" t="s">
        <v>23</v>
      </c>
      <c r="F7362" t="s">
        <v>11</v>
      </c>
      <c r="G7362" t="s">
        <v>18</v>
      </c>
      <c r="H7362" t="s">
        <v>2219</v>
      </c>
      <c r="I7362">
        <v>8.3800000000000008</v>
      </c>
      <c r="J7362">
        <v>1</v>
      </c>
      <c r="K7362">
        <v>0.73</v>
      </c>
    </row>
    <row r="7363" spans="1:11" ht="16.5" x14ac:dyDescent="0.3">
      <c r="A7363" s="1">
        <v>42853</v>
      </c>
      <c r="B7363" s="5">
        <f>YEAR(Table1[[#This Row],[Order Date]])</f>
        <v>2017</v>
      </c>
      <c r="C7363" s="5">
        <f>MONTH(Table1[[#This Row],[Order Date]])</f>
        <v>4</v>
      </c>
      <c r="D7363" t="s">
        <v>346</v>
      </c>
      <c r="E7363" t="s">
        <v>23</v>
      </c>
      <c r="F7363" t="s">
        <v>11</v>
      </c>
      <c r="G7363" t="s">
        <v>24</v>
      </c>
      <c r="H7363" t="s">
        <v>845</v>
      </c>
      <c r="I7363">
        <v>6.85</v>
      </c>
      <c r="J7363">
        <v>2</v>
      </c>
      <c r="K7363">
        <v>0.77</v>
      </c>
    </row>
    <row r="7364" spans="1:11" ht="16.5" x14ac:dyDescent="0.3">
      <c r="A7364" s="1">
        <v>42853</v>
      </c>
      <c r="B7364" s="5">
        <f>YEAR(Table1[[#This Row],[Order Date]])</f>
        <v>2017</v>
      </c>
      <c r="C7364" s="5">
        <f>MONTH(Table1[[#This Row],[Order Date]])</f>
        <v>4</v>
      </c>
      <c r="D7364" t="s">
        <v>965</v>
      </c>
      <c r="E7364" t="s">
        <v>245</v>
      </c>
      <c r="F7364" t="s">
        <v>11</v>
      </c>
      <c r="G7364" t="s">
        <v>92</v>
      </c>
      <c r="H7364" t="s">
        <v>2644</v>
      </c>
      <c r="I7364">
        <v>28.08</v>
      </c>
      <c r="J7364">
        <v>3</v>
      </c>
      <c r="K7364">
        <v>5.27</v>
      </c>
    </row>
    <row r="7365" spans="1:11" ht="16.5" x14ac:dyDescent="0.3">
      <c r="A7365" s="1">
        <v>42853</v>
      </c>
      <c r="B7365" s="5">
        <f>YEAR(Table1[[#This Row],[Order Date]])</f>
        <v>2017</v>
      </c>
      <c r="C7365" s="5">
        <f>MONTH(Table1[[#This Row],[Order Date]])</f>
        <v>4</v>
      </c>
      <c r="D7365" t="s">
        <v>714</v>
      </c>
      <c r="E7365" t="s">
        <v>123</v>
      </c>
      <c r="F7365" t="s">
        <v>39</v>
      </c>
      <c r="G7365" t="s">
        <v>40</v>
      </c>
      <c r="H7365" t="s">
        <v>2193</v>
      </c>
      <c r="I7365">
        <v>751.98</v>
      </c>
      <c r="J7365">
        <v>2</v>
      </c>
      <c r="K7365">
        <v>84.6</v>
      </c>
    </row>
    <row r="7366" spans="1:11" ht="16.5" x14ac:dyDescent="0.3">
      <c r="A7366" s="1">
        <v>42854</v>
      </c>
      <c r="B7366" s="5">
        <f>YEAR(Table1[[#This Row],[Order Date]])</f>
        <v>2017</v>
      </c>
      <c r="C7366" s="5">
        <f>MONTH(Table1[[#This Row],[Order Date]])</f>
        <v>4</v>
      </c>
      <c r="D7366" t="s">
        <v>285</v>
      </c>
      <c r="E7366" t="s">
        <v>78</v>
      </c>
      <c r="F7366" t="s">
        <v>34</v>
      </c>
      <c r="G7366" t="s">
        <v>145</v>
      </c>
      <c r="H7366" t="s">
        <v>1075</v>
      </c>
      <c r="I7366">
        <v>1048.3499999999999</v>
      </c>
      <c r="J7366">
        <v>5</v>
      </c>
      <c r="K7366">
        <v>-69.89</v>
      </c>
    </row>
    <row r="7367" spans="1:11" ht="16.5" x14ac:dyDescent="0.3">
      <c r="A7367" s="1">
        <v>42854</v>
      </c>
      <c r="B7367" s="5">
        <f>YEAR(Table1[[#This Row],[Order Date]])</f>
        <v>2017</v>
      </c>
      <c r="C7367" s="5">
        <f>MONTH(Table1[[#This Row],[Order Date]])</f>
        <v>4</v>
      </c>
      <c r="D7367" t="s">
        <v>277</v>
      </c>
      <c r="E7367" t="s">
        <v>177</v>
      </c>
      <c r="F7367" t="s">
        <v>11</v>
      </c>
      <c r="G7367" t="s">
        <v>16</v>
      </c>
      <c r="H7367" t="s">
        <v>2667</v>
      </c>
      <c r="I7367">
        <v>4.91</v>
      </c>
      <c r="J7367">
        <v>1</v>
      </c>
      <c r="K7367">
        <v>2.41</v>
      </c>
    </row>
    <row r="7368" spans="1:11" ht="16.5" x14ac:dyDescent="0.3">
      <c r="A7368" s="1">
        <v>42855</v>
      </c>
      <c r="B7368" s="5">
        <f>YEAR(Table1[[#This Row],[Order Date]])</f>
        <v>2017</v>
      </c>
      <c r="C7368" s="5">
        <f>MONTH(Table1[[#This Row],[Order Date]])</f>
        <v>4</v>
      </c>
      <c r="D7368" t="s">
        <v>2412</v>
      </c>
      <c r="E7368" t="s">
        <v>149</v>
      </c>
      <c r="F7368" t="s">
        <v>11</v>
      </c>
      <c r="G7368" t="s">
        <v>63</v>
      </c>
      <c r="H7368" t="s">
        <v>2415</v>
      </c>
      <c r="I7368">
        <v>62.96</v>
      </c>
      <c r="J7368">
        <v>4</v>
      </c>
      <c r="K7368">
        <v>28.33</v>
      </c>
    </row>
    <row r="7369" spans="1:11" ht="16.5" x14ac:dyDescent="0.3">
      <c r="A7369" s="1">
        <v>42855</v>
      </c>
      <c r="B7369" s="5">
        <f>YEAR(Table1[[#This Row],[Order Date]])</f>
        <v>2017</v>
      </c>
      <c r="C7369" s="5">
        <f>MONTH(Table1[[#This Row],[Order Date]])</f>
        <v>4</v>
      </c>
      <c r="D7369" t="s">
        <v>334</v>
      </c>
      <c r="E7369" t="s">
        <v>23</v>
      </c>
      <c r="F7369" t="s">
        <v>39</v>
      </c>
      <c r="G7369" t="s">
        <v>40</v>
      </c>
      <c r="H7369" t="s">
        <v>1266</v>
      </c>
      <c r="I7369">
        <v>677.58</v>
      </c>
      <c r="J7369">
        <v>5</v>
      </c>
      <c r="K7369">
        <v>-158.1</v>
      </c>
    </row>
    <row r="7370" spans="1:11" ht="16.5" x14ac:dyDescent="0.3">
      <c r="A7370" s="1">
        <v>42855</v>
      </c>
      <c r="B7370" s="5">
        <f>YEAR(Table1[[#This Row],[Order Date]])</f>
        <v>2017</v>
      </c>
      <c r="C7370" s="5">
        <f>MONTH(Table1[[#This Row],[Order Date]])</f>
        <v>4</v>
      </c>
      <c r="D7370" t="s">
        <v>334</v>
      </c>
      <c r="E7370" t="s">
        <v>23</v>
      </c>
      <c r="F7370" t="s">
        <v>11</v>
      </c>
      <c r="G7370" t="s">
        <v>20</v>
      </c>
      <c r="H7370" t="s">
        <v>1509</v>
      </c>
      <c r="I7370">
        <v>13.9</v>
      </c>
      <c r="J7370">
        <v>3</v>
      </c>
      <c r="K7370">
        <v>-9.26</v>
      </c>
    </row>
    <row r="7371" spans="1:11" ht="16.5" x14ac:dyDescent="0.3">
      <c r="A7371" s="1">
        <v>42855</v>
      </c>
      <c r="B7371" s="5">
        <f>YEAR(Table1[[#This Row],[Order Date]])</f>
        <v>2017</v>
      </c>
      <c r="C7371" s="5">
        <f>MONTH(Table1[[#This Row],[Order Date]])</f>
        <v>4</v>
      </c>
      <c r="D7371" t="s">
        <v>1044</v>
      </c>
      <c r="E7371" t="s">
        <v>123</v>
      </c>
      <c r="F7371" t="s">
        <v>11</v>
      </c>
      <c r="G7371" t="s">
        <v>16</v>
      </c>
      <c r="H7371" t="s">
        <v>2210</v>
      </c>
      <c r="I7371">
        <v>4.6100000000000003</v>
      </c>
      <c r="J7371">
        <v>2</v>
      </c>
      <c r="K7371">
        <v>1.67</v>
      </c>
    </row>
    <row r="7372" spans="1:11" ht="16.5" x14ac:dyDescent="0.3">
      <c r="A7372" s="1">
        <v>42855</v>
      </c>
      <c r="B7372" s="5">
        <f>YEAR(Table1[[#This Row],[Order Date]])</f>
        <v>2017</v>
      </c>
      <c r="C7372" s="5">
        <f>MONTH(Table1[[#This Row],[Order Date]])</f>
        <v>4</v>
      </c>
      <c r="D7372" t="s">
        <v>1044</v>
      </c>
      <c r="E7372" t="s">
        <v>123</v>
      </c>
      <c r="F7372" t="s">
        <v>11</v>
      </c>
      <c r="G7372" t="s">
        <v>24</v>
      </c>
      <c r="H7372" t="s">
        <v>207</v>
      </c>
      <c r="I7372">
        <v>15.53</v>
      </c>
      <c r="J7372">
        <v>3</v>
      </c>
      <c r="K7372">
        <v>4.8499999999999996</v>
      </c>
    </row>
    <row r="7373" spans="1:11" ht="16.5" x14ac:dyDescent="0.3">
      <c r="A7373" s="1">
        <v>42855</v>
      </c>
      <c r="B7373" s="5">
        <f>YEAR(Table1[[#This Row],[Order Date]])</f>
        <v>2017</v>
      </c>
      <c r="C7373" s="5">
        <f>MONTH(Table1[[#This Row],[Order Date]])</f>
        <v>4</v>
      </c>
      <c r="D7373" t="s">
        <v>1044</v>
      </c>
      <c r="E7373" t="s">
        <v>123</v>
      </c>
      <c r="F7373" t="s">
        <v>11</v>
      </c>
      <c r="G7373" t="s">
        <v>16</v>
      </c>
      <c r="H7373" t="s">
        <v>1336</v>
      </c>
      <c r="I7373">
        <v>11.95</v>
      </c>
      <c r="J7373">
        <v>3</v>
      </c>
      <c r="K7373">
        <v>3.88</v>
      </c>
    </row>
    <row r="7374" spans="1:11" ht="16.5" x14ac:dyDescent="0.3">
      <c r="A7374" s="1">
        <v>42855</v>
      </c>
      <c r="B7374" s="5">
        <f>YEAR(Table1[[#This Row],[Order Date]])</f>
        <v>2017</v>
      </c>
      <c r="C7374" s="5">
        <f>MONTH(Table1[[#This Row],[Order Date]])</f>
        <v>4</v>
      </c>
      <c r="D7374" t="s">
        <v>1680</v>
      </c>
      <c r="E7374" t="s">
        <v>123</v>
      </c>
      <c r="F7374" t="s">
        <v>34</v>
      </c>
      <c r="G7374" t="s">
        <v>47</v>
      </c>
      <c r="H7374" t="s">
        <v>761</v>
      </c>
      <c r="I7374">
        <v>23.68</v>
      </c>
      <c r="J7374">
        <v>8</v>
      </c>
      <c r="K7374">
        <v>6.22</v>
      </c>
    </row>
    <row r="7375" spans="1:11" ht="16.5" x14ac:dyDescent="0.3">
      <c r="A7375" s="1">
        <v>42855</v>
      </c>
      <c r="B7375" s="5">
        <f>YEAR(Table1[[#This Row],[Order Date]])</f>
        <v>2017</v>
      </c>
      <c r="C7375" s="5">
        <f>MONTH(Table1[[#This Row],[Order Date]])</f>
        <v>4</v>
      </c>
      <c r="D7375" t="s">
        <v>1680</v>
      </c>
      <c r="E7375" t="s">
        <v>123</v>
      </c>
      <c r="F7375" t="s">
        <v>39</v>
      </c>
      <c r="G7375" t="s">
        <v>52</v>
      </c>
      <c r="H7375" t="s">
        <v>1520</v>
      </c>
      <c r="I7375">
        <v>2.38</v>
      </c>
      <c r="J7375">
        <v>3</v>
      </c>
      <c r="K7375">
        <v>0.74</v>
      </c>
    </row>
    <row r="7376" spans="1:11" ht="16.5" x14ac:dyDescent="0.3">
      <c r="A7376" s="1">
        <v>42855</v>
      </c>
      <c r="B7376" s="5">
        <f>YEAR(Table1[[#This Row],[Order Date]])</f>
        <v>2017</v>
      </c>
      <c r="C7376" s="5">
        <f>MONTH(Table1[[#This Row],[Order Date]])</f>
        <v>4</v>
      </c>
      <c r="D7376" t="s">
        <v>1487</v>
      </c>
      <c r="E7376" t="s">
        <v>78</v>
      </c>
      <c r="F7376" t="s">
        <v>11</v>
      </c>
      <c r="G7376" t="s">
        <v>12</v>
      </c>
      <c r="H7376" t="s">
        <v>2108</v>
      </c>
      <c r="I7376">
        <v>10.37</v>
      </c>
      <c r="J7376">
        <v>2</v>
      </c>
      <c r="K7376">
        <v>3.63</v>
      </c>
    </row>
    <row r="7377" spans="1:11" ht="16.5" x14ac:dyDescent="0.3">
      <c r="A7377" s="1">
        <v>42855</v>
      </c>
      <c r="B7377" s="5">
        <f>YEAR(Table1[[#This Row],[Order Date]])</f>
        <v>2017</v>
      </c>
      <c r="C7377" s="5">
        <f>MONTH(Table1[[#This Row],[Order Date]])</f>
        <v>4</v>
      </c>
      <c r="D7377" t="s">
        <v>2230</v>
      </c>
      <c r="E7377" t="s">
        <v>613</v>
      </c>
      <c r="F7377" t="s">
        <v>11</v>
      </c>
      <c r="G7377" t="s">
        <v>16</v>
      </c>
      <c r="H7377" t="s">
        <v>2671</v>
      </c>
      <c r="I7377">
        <v>5.76</v>
      </c>
      <c r="J7377">
        <v>2</v>
      </c>
      <c r="K7377">
        <v>2.82</v>
      </c>
    </row>
    <row r="7378" spans="1:11" ht="16.5" x14ac:dyDescent="0.3">
      <c r="A7378" s="1">
        <v>42855</v>
      </c>
      <c r="B7378" s="5">
        <f>YEAR(Table1[[#This Row],[Order Date]])</f>
        <v>2017</v>
      </c>
      <c r="C7378" s="5">
        <f>MONTH(Table1[[#This Row],[Order Date]])</f>
        <v>4</v>
      </c>
      <c r="D7378" t="s">
        <v>1676</v>
      </c>
      <c r="E7378" t="s">
        <v>15</v>
      </c>
      <c r="F7378" t="s">
        <v>11</v>
      </c>
      <c r="G7378" t="s">
        <v>20</v>
      </c>
      <c r="H7378" t="s">
        <v>88</v>
      </c>
      <c r="I7378">
        <v>43.37</v>
      </c>
      <c r="J7378">
        <v>7</v>
      </c>
      <c r="K7378">
        <v>-69.400000000000006</v>
      </c>
    </row>
    <row r="7379" spans="1:11" ht="16.5" x14ac:dyDescent="0.3">
      <c r="A7379" s="1">
        <v>42855</v>
      </c>
      <c r="B7379" s="5">
        <f>YEAR(Table1[[#This Row],[Order Date]])</f>
        <v>2017</v>
      </c>
      <c r="C7379" s="5">
        <f>MONTH(Table1[[#This Row],[Order Date]])</f>
        <v>4</v>
      </c>
      <c r="D7379" t="s">
        <v>1665</v>
      </c>
      <c r="E7379" t="s">
        <v>27</v>
      </c>
      <c r="F7379" t="s">
        <v>11</v>
      </c>
      <c r="G7379" t="s">
        <v>12</v>
      </c>
      <c r="H7379" t="s">
        <v>360</v>
      </c>
      <c r="I7379">
        <v>163.96</v>
      </c>
      <c r="J7379">
        <v>4</v>
      </c>
      <c r="K7379">
        <v>80.34</v>
      </c>
    </row>
    <row r="7380" spans="1:11" ht="16.5" x14ac:dyDescent="0.3">
      <c r="A7380" s="1">
        <v>42855</v>
      </c>
      <c r="B7380" s="5">
        <f>YEAR(Table1[[#This Row],[Order Date]])</f>
        <v>2017</v>
      </c>
      <c r="C7380" s="5">
        <f>MONTH(Table1[[#This Row],[Order Date]])</f>
        <v>4</v>
      </c>
      <c r="D7380" t="s">
        <v>1131</v>
      </c>
      <c r="E7380" t="s">
        <v>27</v>
      </c>
      <c r="F7380" t="s">
        <v>34</v>
      </c>
      <c r="G7380" t="s">
        <v>47</v>
      </c>
      <c r="H7380" t="s">
        <v>1311</v>
      </c>
      <c r="I7380">
        <v>64.959999999999994</v>
      </c>
      <c r="J7380">
        <v>2</v>
      </c>
      <c r="K7380">
        <v>21.44</v>
      </c>
    </row>
    <row r="7381" spans="1:11" ht="16.5" x14ac:dyDescent="0.3">
      <c r="A7381" s="1">
        <v>42855</v>
      </c>
      <c r="B7381" s="5">
        <f>YEAR(Table1[[#This Row],[Order Date]])</f>
        <v>2017</v>
      </c>
      <c r="C7381" s="5">
        <f>MONTH(Table1[[#This Row],[Order Date]])</f>
        <v>4</v>
      </c>
      <c r="D7381" t="s">
        <v>1131</v>
      </c>
      <c r="E7381" t="s">
        <v>27</v>
      </c>
      <c r="F7381" t="s">
        <v>11</v>
      </c>
      <c r="G7381" t="s">
        <v>63</v>
      </c>
      <c r="H7381" t="s">
        <v>1444</v>
      </c>
      <c r="I7381">
        <v>30.56</v>
      </c>
      <c r="J7381">
        <v>4</v>
      </c>
      <c r="K7381">
        <v>14.97</v>
      </c>
    </row>
    <row r="7382" spans="1:11" ht="16.5" x14ac:dyDescent="0.3">
      <c r="A7382" s="1">
        <v>42855</v>
      </c>
      <c r="B7382" s="5">
        <f>YEAR(Table1[[#This Row],[Order Date]])</f>
        <v>2017</v>
      </c>
      <c r="C7382" s="5">
        <f>MONTH(Table1[[#This Row],[Order Date]])</f>
        <v>4</v>
      </c>
      <c r="D7382" t="s">
        <v>1287</v>
      </c>
      <c r="E7382" t="s">
        <v>27</v>
      </c>
      <c r="F7382" t="s">
        <v>11</v>
      </c>
      <c r="G7382" t="s">
        <v>24</v>
      </c>
      <c r="H7382" t="s">
        <v>1144</v>
      </c>
      <c r="I7382">
        <v>9.7799999999999994</v>
      </c>
      <c r="J7382">
        <v>2</v>
      </c>
      <c r="K7382">
        <v>4.01</v>
      </c>
    </row>
    <row r="7383" spans="1:11" ht="16.5" x14ac:dyDescent="0.3">
      <c r="A7383" s="1">
        <v>42855</v>
      </c>
      <c r="B7383" s="5">
        <f>YEAR(Table1[[#This Row],[Order Date]])</f>
        <v>2017</v>
      </c>
      <c r="C7383" s="5">
        <f>MONTH(Table1[[#This Row],[Order Date]])</f>
        <v>4</v>
      </c>
      <c r="D7383" t="s">
        <v>1046</v>
      </c>
      <c r="E7383" t="s">
        <v>27</v>
      </c>
      <c r="F7383" t="s">
        <v>11</v>
      </c>
      <c r="G7383" t="s">
        <v>20</v>
      </c>
      <c r="H7383" t="s">
        <v>425</v>
      </c>
      <c r="I7383">
        <v>23.24</v>
      </c>
      <c r="J7383">
        <v>5</v>
      </c>
      <c r="K7383">
        <v>7.55</v>
      </c>
    </row>
    <row r="7384" spans="1:11" ht="16.5" x14ac:dyDescent="0.3">
      <c r="A7384" s="1">
        <v>42855</v>
      </c>
      <c r="B7384" s="5">
        <f>YEAR(Table1[[#This Row],[Order Date]])</f>
        <v>2017</v>
      </c>
      <c r="C7384" s="5">
        <f>MONTH(Table1[[#This Row],[Order Date]])</f>
        <v>4</v>
      </c>
      <c r="D7384" t="s">
        <v>2585</v>
      </c>
      <c r="E7384" t="s">
        <v>123</v>
      </c>
      <c r="F7384" t="s">
        <v>11</v>
      </c>
      <c r="G7384" t="s">
        <v>20</v>
      </c>
      <c r="H7384" t="s">
        <v>1257</v>
      </c>
      <c r="I7384">
        <v>4.84</v>
      </c>
      <c r="J7384">
        <v>3</v>
      </c>
      <c r="K7384">
        <v>-3.55</v>
      </c>
    </row>
    <row r="7385" spans="1:11" ht="16.5" x14ac:dyDescent="0.3">
      <c r="A7385" s="1">
        <v>42855</v>
      </c>
      <c r="B7385" s="5">
        <f>YEAR(Table1[[#This Row],[Order Date]])</f>
        <v>2017</v>
      </c>
      <c r="C7385" s="5">
        <f>MONTH(Table1[[#This Row],[Order Date]])</f>
        <v>4</v>
      </c>
      <c r="D7385" t="s">
        <v>2585</v>
      </c>
      <c r="E7385" t="s">
        <v>123</v>
      </c>
      <c r="F7385" t="s">
        <v>34</v>
      </c>
      <c r="G7385" t="s">
        <v>47</v>
      </c>
      <c r="H7385" t="s">
        <v>479</v>
      </c>
      <c r="I7385">
        <v>220.7</v>
      </c>
      <c r="J7385">
        <v>6</v>
      </c>
      <c r="K7385">
        <v>-8.2799999999999994</v>
      </c>
    </row>
    <row r="7386" spans="1:11" ht="16.5" x14ac:dyDescent="0.3">
      <c r="A7386" s="1">
        <v>42856</v>
      </c>
      <c r="B7386" s="5">
        <f>YEAR(Table1[[#This Row],[Order Date]])</f>
        <v>2017</v>
      </c>
      <c r="C7386" s="5">
        <f>MONTH(Table1[[#This Row],[Order Date]])</f>
        <v>5</v>
      </c>
      <c r="D7386" t="s">
        <v>2259</v>
      </c>
      <c r="E7386" t="s">
        <v>101</v>
      </c>
      <c r="F7386" t="s">
        <v>39</v>
      </c>
      <c r="G7386" t="s">
        <v>52</v>
      </c>
      <c r="H7386" t="s">
        <v>1441</v>
      </c>
      <c r="I7386">
        <v>48.9</v>
      </c>
      <c r="J7386">
        <v>5</v>
      </c>
      <c r="K7386">
        <v>18.09</v>
      </c>
    </row>
    <row r="7387" spans="1:11" ht="16.5" x14ac:dyDescent="0.3">
      <c r="A7387" s="1">
        <v>42856</v>
      </c>
      <c r="B7387" s="5">
        <f>YEAR(Table1[[#This Row],[Order Date]])</f>
        <v>2017</v>
      </c>
      <c r="C7387" s="5">
        <f>MONTH(Table1[[#This Row],[Order Date]])</f>
        <v>5</v>
      </c>
      <c r="D7387" t="s">
        <v>2455</v>
      </c>
      <c r="E7387" t="s">
        <v>123</v>
      </c>
      <c r="F7387" t="s">
        <v>11</v>
      </c>
      <c r="G7387" t="s">
        <v>200</v>
      </c>
      <c r="H7387" t="s">
        <v>2602</v>
      </c>
      <c r="I7387">
        <v>3.33</v>
      </c>
      <c r="J7387">
        <v>2</v>
      </c>
      <c r="K7387">
        <v>0.42</v>
      </c>
    </row>
    <row r="7388" spans="1:11" ht="16.5" x14ac:dyDescent="0.3">
      <c r="A7388" s="1">
        <v>42856</v>
      </c>
      <c r="B7388" s="5">
        <f>YEAR(Table1[[#This Row],[Order Date]])</f>
        <v>2017</v>
      </c>
      <c r="C7388" s="5">
        <f>MONTH(Table1[[#This Row],[Order Date]])</f>
        <v>5</v>
      </c>
      <c r="D7388" t="s">
        <v>2455</v>
      </c>
      <c r="E7388" t="s">
        <v>123</v>
      </c>
      <c r="F7388" t="s">
        <v>34</v>
      </c>
      <c r="G7388" t="s">
        <v>145</v>
      </c>
      <c r="H7388" t="s">
        <v>404</v>
      </c>
      <c r="I7388">
        <v>933.26</v>
      </c>
      <c r="J7388">
        <v>4</v>
      </c>
      <c r="K7388">
        <v>-458.15</v>
      </c>
    </row>
    <row r="7389" spans="1:11" ht="16.5" x14ac:dyDescent="0.3">
      <c r="A7389" s="1">
        <v>42856</v>
      </c>
      <c r="B7389" s="5">
        <f>YEAR(Table1[[#This Row],[Order Date]])</f>
        <v>2017</v>
      </c>
      <c r="C7389" s="5">
        <f>MONTH(Table1[[#This Row],[Order Date]])</f>
        <v>5</v>
      </c>
      <c r="D7389" t="s">
        <v>2455</v>
      </c>
      <c r="E7389" t="s">
        <v>123</v>
      </c>
      <c r="F7389" t="s">
        <v>34</v>
      </c>
      <c r="G7389" t="s">
        <v>35</v>
      </c>
      <c r="H7389" t="s">
        <v>976</v>
      </c>
      <c r="I7389">
        <v>2803.92</v>
      </c>
      <c r="J7389">
        <v>5</v>
      </c>
      <c r="K7389">
        <v>0</v>
      </c>
    </row>
    <row r="7390" spans="1:11" ht="16.5" x14ac:dyDescent="0.3">
      <c r="A7390" s="1">
        <v>42856</v>
      </c>
      <c r="B7390" s="5">
        <f>YEAR(Table1[[#This Row],[Order Date]])</f>
        <v>2017</v>
      </c>
      <c r="C7390" s="5">
        <f>MONTH(Table1[[#This Row],[Order Date]])</f>
        <v>5</v>
      </c>
      <c r="D7390" t="s">
        <v>1005</v>
      </c>
      <c r="E7390" t="s">
        <v>123</v>
      </c>
      <c r="F7390" t="s">
        <v>34</v>
      </c>
      <c r="G7390" t="s">
        <v>74</v>
      </c>
      <c r="H7390" t="s">
        <v>2484</v>
      </c>
      <c r="I7390">
        <v>314.35000000000002</v>
      </c>
      <c r="J7390">
        <v>3</v>
      </c>
      <c r="K7390">
        <v>-15.72</v>
      </c>
    </row>
    <row r="7391" spans="1:11" ht="16.5" x14ac:dyDescent="0.3">
      <c r="A7391" s="1">
        <v>42856</v>
      </c>
      <c r="B7391" s="5">
        <f>YEAR(Table1[[#This Row],[Order Date]])</f>
        <v>2017</v>
      </c>
      <c r="C7391" s="5">
        <f>MONTH(Table1[[#This Row],[Order Date]])</f>
        <v>5</v>
      </c>
      <c r="D7391" t="s">
        <v>1005</v>
      </c>
      <c r="E7391" t="s">
        <v>123</v>
      </c>
      <c r="F7391" t="s">
        <v>11</v>
      </c>
      <c r="G7391" t="s">
        <v>16</v>
      </c>
      <c r="H7391" t="s">
        <v>359</v>
      </c>
      <c r="I7391">
        <v>4.6100000000000003</v>
      </c>
      <c r="J7391">
        <v>2</v>
      </c>
      <c r="K7391">
        <v>1.5</v>
      </c>
    </row>
    <row r="7392" spans="1:11" ht="16.5" x14ac:dyDescent="0.3">
      <c r="A7392" s="1">
        <v>42857</v>
      </c>
      <c r="B7392" s="5">
        <f>YEAR(Table1[[#This Row],[Order Date]])</f>
        <v>2017</v>
      </c>
      <c r="C7392" s="5">
        <f>MONTH(Table1[[#This Row],[Order Date]])</f>
        <v>5</v>
      </c>
      <c r="D7392" t="s">
        <v>1163</v>
      </c>
      <c r="E7392" t="s">
        <v>177</v>
      </c>
      <c r="F7392" t="s">
        <v>34</v>
      </c>
      <c r="G7392" t="s">
        <v>47</v>
      </c>
      <c r="H7392" t="s">
        <v>1775</v>
      </c>
      <c r="I7392">
        <v>129.93</v>
      </c>
      <c r="J7392">
        <v>3</v>
      </c>
      <c r="K7392">
        <v>12.99</v>
      </c>
    </row>
    <row r="7393" spans="1:11" ht="16.5" x14ac:dyDescent="0.3">
      <c r="A7393" s="1">
        <v>42857</v>
      </c>
      <c r="B7393" s="5">
        <f>YEAR(Table1[[#This Row],[Order Date]])</f>
        <v>2017</v>
      </c>
      <c r="C7393" s="5">
        <f>MONTH(Table1[[#This Row],[Order Date]])</f>
        <v>5</v>
      </c>
      <c r="D7393" t="s">
        <v>1741</v>
      </c>
      <c r="E7393" t="s">
        <v>27</v>
      </c>
      <c r="F7393" t="s">
        <v>39</v>
      </c>
      <c r="G7393" t="s">
        <v>52</v>
      </c>
      <c r="H7393" t="s">
        <v>2425</v>
      </c>
      <c r="I7393">
        <v>159.56</v>
      </c>
      <c r="J7393">
        <v>4</v>
      </c>
      <c r="K7393">
        <v>59.04</v>
      </c>
    </row>
    <row r="7394" spans="1:11" ht="16.5" x14ac:dyDescent="0.3">
      <c r="A7394" s="1">
        <v>42857</v>
      </c>
      <c r="B7394" s="5">
        <f>YEAR(Table1[[#This Row],[Order Date]])</f>
        <v>2017</v>
      </c>
      <c r="C7394" s="5">
        <f>MONTH(Table1[[#This Row],[Order Date]])</f>
        <v>5</v>
      </c>
      <c r="D7394" t="s">
        <v>424</v>
      </c>
      <c r="E7394" t="s">
        <v>27</v>
      </c>
      <c r="F7394" t="s">
        <v>11</v>
      </c>
      <c r="G7394" t="s">
        <v>12</v>
      </c>
      <c r="H7394" t="s">
        <v>619</v>
      </c>
      <c r="I7394">
        <v>15.7</v>
      </c>
      <c r="J7394">
        <v>5</v>
      </c>
      <c r="K7394">
        <v>7.07</v>
      </c>
    </row>
    <row r="7395" spans="1:11" ht="16.5" x14ac:dyDescent="0.3">
      <c r="A7395" s="1">
        <v>42857</v>
      </c>
      <c r="B7395" s="5">
        <f>YEAR(Table1[[#This Row],[Order Date]])</f>
        <v>2017</v>
      </c>
      <c r="C7395" s="5">
        <f>MONTH(Table1[[#This Row],[Order Date]])</f>
        <v>5</v>
      </c>
      <c r="D7395" t="s">
        <v>424</v>
      </c>
      <c r="E7395" t="s">
        <v>27</v>
      </c>
      <c r="F7395" t="s">
        <v>11</v>
      </c>
      <c r="G7395" t="s">
        <v>24</v>
      </c>
      <c r="H7395" t="s">
        <v>1351</v>
      </c>
      <c r="I7395">
        <v>59.52</v>
      </c>
      <c r="J7395">
        <v>3</v>
      </c>
      <c r="K7395">
        <v>15.48</v>
      </c>
    </row>
    <row r="7396" spans="1:11" ht="16.5" x14ac:dyDescent="0.3">
      <c r="A7396" s="1">
        <v>42857</v>
      </c>
      <c r="B7396" s="5">
        <f>YEAR(Table1[[#This Row],[Order Date]])</f>
        <v>2017</v>
      </c>
      <c r="C7396" s="5">
        <f>MONTH(Table1[[#This Row],[Order Date]])</f>
        <v>5</v>
      </c>
      <c r="D7396" t="s">
        <v>424</v>
      </c>
      <c r="E7396" t="s">
        <v>27</v>
      </c>
      <c r="F7396" t="s">
        <v>11</v>
      </c>
      <c r="G7396" t="s">
        <v>12</v>
      </c>
      <c r="H7396" t="s">
        <v>2387</v>
      </c>
      <c r="I7396">
        <v>34.4</v>
      </c>
      <c r="J7396">
        <v>5</v>
      </c>
      <c r="K7396">
        <v>15.82</v>
      </c>
    </row>
    <row r="7397" spans="1:11" ht="16.5" x14ac:dyDescent="0.3">
      <c r="A7397" s="1">
        <v>42858</v>
      </c>
      <c r="B7397" s="5">
        <f>YEAR(Table1[[#This Row],[Order Date]])</f>
        <v>2017</v>
      </c>
      <c r="C7397" s="5">
        <f>MONTH(Table1[[#This Row],[Order Date]])</f>
        <v>5</v>
      </c>
      <c r="D7397" t="s">
        <v>1614</v>
      </c>
      <c r="E7397" t="s">
        <v>27</v>
      </c>
      <c r="F7397" t="s">
        <v>11</v>
      </c>
      <c r="G7397" t="s">
        <v>18</v>
      </c>
      <c r="H7397" t="s">
        <v>1540</v>
      </c>
      <c r="I7397">
        <v>69.52</v>
      </c>
      <c r="J7397">
        <v>2</v>
      </c>
      <c r="K7397">
        <v>19.47</v>
      </c>
    </row>
    <row r="7398" spans="1:11" ht="16.5" x14ac:dyDescent="0.3">
      <c r="A7398" s="1">
        <v>42858</v>
      </c>
      <c r="B7398" s="5">
        <f>YEAR(Table1[[#This Row],[Order Date]])</f>
        <v>2017</v>
      </c>
      <c r="C7398" s="5">
        <f>MONTH(Table1[[#This Row],[Order Date]])</f>
        <v>5</v>
      </c>
      <c r="D7398" t="s">
        <v>1614</v>
      </c>
      <c r="E7398" t="s">
        <v>27</v>
      </c>
      <c r="F7398" t="s">
        <v>11</v>
      </c>
      <c r="G7398" t="s">
        <v>18</v>
      </c>
      <c r="H7398" t="s">
        <v>68</v>
      </c>
      <c r="I7398">
        <v>763.44</v>
      </c>
      <c r="J7398">
        <v>8</v>
      </c>
      <c r="K7398">
        <v>45.81</v>
      </c>
    </row>
    <row r="7399" spans="1:11" ht="16.5" x14ac:dyDescent="0.3">
      <c r="A7399" s="1">
        <v>42858</v>
      </c>
      <c r="B7399" s="5">
        <f>YEAR(Table1[[#This Row],[Order Date]])</f>
        <v>2017</v>
      </c>
      <c r="C7399" s="5">
        <f>MONTH(Table1[[#This Row],[Order Date]])</f>
        <v>5</v>
      </c>
      <c r="D7399" t="s">
        <v>1801</v>
      </c>
      <c r="E7399" t="s">
        <v>27</v>
      </c>
      <c r="F7399" t="s">
        <v>11</v>
      </c>
      <c r="G7399" t="s">
        <v>12</v>
      </c>
      <c r="H7399" t="s">
        <v>836</v>
      </c>
      <c r="I7399">
        <v>25.92</v>
      </c>
      <c r="J7399">
        <v>4</v>
      </c>
      <c r="K7399">
        <v>12.44</v>
      </c>
    </row>
    <row r="7400" spans="1:11" ht="16.5" x14ac:dyDescent="0.3">
      <c r="A7400" s="1">
        <v>42858</v>
      </c>
      <c r="B7400" s="5">
        <f>YEAR(Table1[[#This Row],[Order Date]])</f>
        <v>2017</v>
      </c>
      <c r="C7400" s="5">
        <f>MONTH(Table1[[#This Row],[Order Date]])</f>
        <v>5</v>
      </c>
      <c r="D7400" t="s">
        <v>1801</v>
      </c>
      <c r="E7400" t="s">
        <v>27</v>
      </c>
      <c r="F7400" t="s">
        <v>11</v>
      </c>
      <c r="G7400" t="s">
        <v>24</v>
      </c>
      <c r="H7400" t="s">
        <v>620</v>
      </c>
      <c r="I7400">
        <v>22.96</v>
      </c>
      <c r="J7400">
        <v>7</v>
      </c>
      <c r="K7400">
        <v>6.66</v>
      </c>
    </row>
    <row r="7401" spans="1:11" ht="16.5" x14ac:dyDescent="0.3">
      <c r="A7401" s="1">
        <v>42858</v>
      </c>
      <c r="B7401" s="5">
        <f>YEAR(Table1[[#This Row],[Order Date]])</f>
        <v>2017</v>
      </c>
      <c r="C7401" s="5">
        <f>MONTH(Table1[[#This Row],[Order Date]])</f>
        <v>5</v>
      </c>
      <c r="D7401" t="s">
        <v>2423</v>
      </c>
      <c r="E7401" t="s">
        <v>23</v>
      </c>
      <c r="F7401" t="s">
        <v>34</v>
      </c>
      <c r="G7401" t="s">
        <v>47</v>
      </c>
      <c r="H7401" t="s">
        <v>2662</v>
      </c>
      <c r="I7401">
        <v>32.450000000000003</v>
      </c>
      <c r="J7401">
        <v>2</v>
      </c>
      <c r="K7401">
        <v>7.3</v>
      </c>
    </row>
    <row r="7402" spans="1:11" ht="16.5" x14ac:dyDescent="0.3">
      <c r="A7402" s="1">
        <v>42858</v>
      </c>
      <c r="B7402" s="5">
        <f>YEAR(Table1[[#This Row],[Order Date]])</f>
        <v>2017</v>
      </c>
      <c r="C7402" s="5">
        <f>MONTH(Table1[[#This Row],[Order Date]])</f>
        <v>5</v>
      </c>
      <c r="D7402" t="s">
        <v>2423</v>
      </c>
      <c r="E7402" t="s">
        <v>23</v>
      </c>
      <c r="F7402" t="s">
        <v>11</v>
      </c>
      <c r="G7402" t="s">
        <v>20</v>
      </c>
      <c r="H7402" t="s">
        <v>627</v>
      </c>
      <c r="I7402">
        <v>26.39</v>
      </c>
      <c r="J7402">
        <v>4</v>
      </c>
      <c r="K7402">
        <v>-17.59</v>
      </c>
    </row>
    <row r="7403" spans="1:11" ht="16.5" x14ac:dyDescent="0.3">
      <c r="A7403" s="1">
        <v>42858</v>
      </c>
      <c r="B7403" s="5">
        <f>YEAR(Table1[[#This Row],[Order Date]])</f>
        <v>2017</v>
      </c>
      <c r="C7403" s="5">
        <f>MONTH(Table1[[#This Row],[Order Date]])</f>
        <v>5</v>
      </c>
      <c r="D7403" t="s">
        <v>2423</v>
      </c>
      <c r="E7403" t="s">
        <v>23</v>
      </c>
      <c r="F7403" t="s">
        <v>34</v>
      </c>
      <c r="G7403" t="s">
        <v>145</v>
      </c>
      <c r="H7403" t="s">
        <v>501</v>
      </c>
      <c r="I7403">
        <v>373.47</v>
      </c>
      <c r="J7403">
        <v>5</v>
      </c>
      <c r="K7403">
        <v>-112.04</v>
      </c>
    </row>
    <row r="7404" spans="1:11" ht="16.5" x14ac:dyDescent="0.3">
      <c r="A7404" s="1">
        <v>42858</v>
      </c>
      <c r="B7404" s="5">
        <f>YEAR(Table1[[#This Row],[Order Date]])</f>
        <v>2017</v>
      </c>
      <c r="C7404" s="5">
        <f>MONTH(Table1[[#This Row],[Order Date]])</f>
        <v>5</v>
      </c>
      <c r="D7404" t="s">
        <v>2423</v>
      </c>
      <c r="E7404" t="s">
        <v>23</v>
      </c>
      <c r="F7404" t="s">
        <v>11</v>
      </c>
      <c r="G7404" t="s">
        <v>20</v>
      </c>
      <c r="H7404" t="s">
        <v>1174</v>
      </c>
      <c r="I7404">
        <v>64.2</v>
      </c>
      <c r="J7404">
        <v>5</v>
      </c>
      <c r="K7404">
        <v>-44.94</v>
      </c>
    </row>
    <row r="7405" spans="1:11" ht="16.5" x14ac:dyDescent="0.3">
      <c r="A7405" s="1">
        <v>42858</v>
      </c>
      <c r="B7405" s="5">
        <f>YEAR(Table1[[#This Row],[Order Date]])</f>
        <v>2017</v>
      </c>
      <c r="C7405" s="5">
        <f>MONTH(Table1[[#This Row],[Order Date]])</f>
        <v>5</v>
      </c>
      <c r="D7405" t="s">
        <v>2423</v>
      </c>
      <c r="E7405" t="s">
        <v>23</v>
      </c>
      <c r="F7405" t="s">
        <v>11</v>
      </c>
      <c r="G7405" t="s">
        <v>43</v>
      </c>
      <c r="H7405" t="s">
        <v>1247</v>
      </c>
      <c r="I7405">
        <v>8</v>
      </c>
      <c r="J7405">
        <v>2</v>
      </c>
      <c r="K7405">
        <v>2.8</v>
      </c>
    </row>
    <row r="7406" spans="1:11" ht="16.5" x14ac:dyDescent="0.3">
      <c r="A7406" s="1">
        <v>42859</v>
      </c>
      <c r="B7406" s="5">
        <f>YEAR(Table1[[#This Row],[Order Date]])</f>
        <v>2017</v>
      </c>
      <c r="C7406" s="5">
        <f>MONTH(Table1[[#This Row],[Order Date]])</f>
        <v>5</v>
      </c>
      <c r="D7406" t="s">
        <v>2510</v>
      </c>
      <c r="E7406" t="s">
        <v>27</v>
      </c>
      <c r="F7406" t="s">
        <v>39</v>
      </c>
      <c r="G7406" t="s">
        <v>40</v>
      </c>
      <c r="H7406" t="s">
        <v>707</v>
      </c>
      <c r="I7406">
        <v>183.96</v>
      </c>
      <c r="J7406">
        <v>5</v>
      </c>
      <c r="K7406">
        <v>20.7</v>
      </c>
    </row>
    <row r="7407" spans="1:11" ht="16.5" x14ac:dyDescent="0.3">
      <c r="A7407" s="1">
        <v>42859</v>
      </c>
      <c r="B7407" s="5">
        <f>YEAR(Table1[[#This Row],[Order Date]])</f>
        <v>2017</v>
      </c>
      <c r="C7407" s="5">
        <f>MONTH(Table1[[#This Row],[Order Date]])</f>
        <v>5</v>
      </c>
      <c r="D7407" t="s">
        <v>2510</v>
      </c>
      <c r="E7407" t="s">
        <v>27</v>
      </c>
      <c r="F7407" t="s">
        <v>11</v>
      </c>
      <c r="G7407" t="s">
        <v>12</v>
      </c>
      <c r="H7407" t="s">
        <v>2076</v>
      </c>
      <c r="I7407">
        <v>17.61</v>
      </c>
      <c r="J7407">
        <v>3</v>
      </c>
      <c r="K7407">
        <v>8.4499999999999993</v>
      </c>
    </row>
    <row r="7408" spans="1:11" ht="16.5" x14ac:dyDescent="0.3">
      <c r="A7408" s="1">
        <v>42859</v>
      </c>
      <c r="B7408" s="5">
        <f>YEAR(Table1[[#This Row],[Order Date]])</f>
        <v>2017</v>
      </c>
      <c r="C7408" s="5">
        <f>MONTH(Table1[[#This Row],[Order Date]])</f>
        <v>5</v>
      </c>
      <c r="D7408" t="s">
        <v>2510</v>
      </c>
      <c r="E7408" t="s">
        <v>27</v>
      </c>
      <c r="F7408" t="s">
        <v>34</v>
      </c>
      <c r="G7408" t="s">
        <v>145</v>
      </c>
      <c r="H7408" t="s">
        <v>320</v>
      </c>
      <c r="I7408">
        <v>300.89999999999998</v>
      </c>
      <c r="J7408">
        <v>1</v>
      </c>
      <c r="K7408">
        <v>11.28</v>
      </c>
    </row>
    <row r="7409" spans="1:11" ht="16.5" x14ac:dyDescent="0.3">
      <c r="A7409" s="1">
        <v>42859</v>
      </c>
      <c r="B7409" s="5">
        <f>YEAR(Table1[[#This Row],[Order Date]])</f>
        <v>2017</v>
      </c>
      <c r="C7409" s="5">
        <f>MONTH(Table1[[#This Row],[Order Date]])</f>
        <v>5</v>
      </c>
      <c r="D7409" t="s">
        <v>1801</v>
      </c>
      <c r="E7409" t="s">
        <v>55</v>
      </c>
      <c r="F7409" t="s">
        <v>11</v>
      </c>
      <c r="G7409" t="s">
        <v>12</v>
      </c>
      <c r="H7409" t="s">
        <v>2334</v>
      </c>
      <c r="I7409">
        <v>9.11</v>
      </c>
      <c r="J7409">
        <v>1</v>
      </c>
      <c r="K7409">
        <v>4.0999999999999996</v>
      </c>
    </row>
    <row r="7410" spans="1:11" ht="16.5" x14ac:dyDescent="0.3">
      <c r="A7410" s="1">
        <v>42859</v>
      </c>
      <c r="B7410" s="5">
        <f>YEAR(Table1[[#This Row],[Order Date]])</f>
        <v>2017</v>
      </c>
      <c r="C7410" s="5">
        <f>MONTH(Table1[[#This Row],[Order Date]])</f>
        <v>5</v>
      </c>
      <c r="D7410" t="s">
        <v>1801</v>
      </c>
      <c r="E7410" t="s">
        <v>55</v>
      </c>
      <c r="F7410" t="s">
        <v>11</v>
      </c>
      <c r="G7410" t="s">
        <v>18</v>
      </c>
      <c r="H7410" t="s">
        <v>974</v>
      </c>
      <c r="I7410">
        <v>571.44000000000005</v>
      </c>
      <c r="J7410">
        <v>4</v>
      </c>
      <c r="K7410">
        <v>165.72</v>
      </c>
    </row>
    <row r="7411" spans="1:11" ht="16.5" x14ac:dyDescent="0.3">
      <c r="A7411" s="1">
        <v>42859</v>
      </c>
      <c r="B7411" s="5">
        <f>YEAR(Table1[[#This Row],[Order Date]])</f>
        <v>2017</v>
      </c>
      <c r="C7411" s="5">
        <f>MONTH(Table1[[#This Row],[Order Date]])</f>
        <v>5</v>
      </c>
      <c r="D7411" t="s">
        <v>1801</v>
      </c>
      <c r="E7411" t="s">
        <v>55</v>
      </c>
      <c r="F7411" t="s">
        <v>11</v>
      </c>
      <c r="G7411" t="s">
        <v>12</v>
      </c>
      <c r="H7411" t="s">
        <v>1170</v>
      </c>
      <c r="I7411">
        <v>32.4</v>
      </c>
      <c r="J7411">
        <v>5</v>
      </c>
      <c r="K7411">
        <v>15.55</v>
      </c>
    </row>
    <row r="7412" spans="1:11" ht="16.5" x14ac:dyDescent="0.3">
      <c r="A7412" s="1">
        <v>42859</v>
      </c>
      <c r="B7412" s="5">
        <f>YEAR(Table1[[#This Row],[Order Date]])</f>
        <v>2017</v>
      </c>
      <c r="C7412" s="5">
        <f>MONTH(Table1[[#This Row],[Order Date]])</f>
        <v>5</v>
      </c>
      <c r="D7412" t="s">
        <v>1801</v>
      </c>
      <c r="E7412" t="s">
        <v>55</v>
      </c>
      <c r="F7412" t="s">
        <v>11</v>
      </c>
      <c r="G7412" t="s">
        <v>18</v>
      </c>
      <c r="H7412" t="s">
        <v>1956</v>
      </c>
      <c r="I7412">
        <v>16.91</v>
      </c>
      <c r="J7412">
        <v>1</v>
      </c>
      <c r="K7412">
        <v>4.57</v>
      </c>
    </row>
    <row r="7413" spans="1:11" ht="16.5" x14ac:dyDescent="0.3">
      <c r="A7413" s="1">
        <v>42859</v>
      </c>
      <c r="B7413" s="5">
        <f>YEAR(Table1[[#This Row],[Order Date]])</f>
        <v>2017</v>
      </c>
      <c r="C7413" s="5">
        <f>MONTH(Table1[[#This Row],[Order Date]])</f>
        <v>5</v>
      </c>
      <c r="D7413" t="s">
        <v>1548</v>
      </c>
      <c r="E7413" t="s">
        <v>78</v>
      </c>
      <c r="F7413" t="s">
        <v>11</v>
      </c>
      <c r="G7413" t="s">
        <v>20</v>
      </c>
      <c r="H7413" t="s">
        <v>800</v>
      </c>
      <c r="I7413">
        <v>2.31</v>
      </c>
      <c r="J7413">
        <v>1</v>
      </c>
      <c r="K7413">
        <v>-1.93</v>
      </c>
    </row>
    <row r="7414" spans="1:11" ht="16.5" x14ac:dyDescent="0.3">
      <c r="A7414" s="1">
        <v>42859</v>
      </c>
      <c r="B7414" s="5">
        <f>YEAR(Table1[[#This Row],[Order Date]])</f>
        <v>2017</v>
      </c>
      <c r="C7414" s="5">
        <f>MONTH(Table1[[#This Row],[Order Date]])</f>
        <v>5</v>
      </c>
      <c r="D7414" t="s">
        <v>578</v>
      </c>
      <c r="E7414" t="s">
        <v>23</v>
      </c>
      <c r="F7414" t="s">
        <v>11</v>
      </c>
      <c r="G7414" t="s">
        <v>20</v>
      </c>
      <c r="H7414" t="s">
        <v>1918</v>
      </c>
      <c r="I7414">
        <v>2.2000000000000002</v>
      </c>
      <c r="J7414">
        <v>2</v>
      </c>
      <c r="K7414">
        <v>-1.54</v>
      </c>
    </row>
    <row r="7415" spans="1:11" ht="16.5" x14ac:dyDescent="0.3">
      <c r="A7415" s="1">
        <v>42859</v>
      </c>
      <c r="B7415" s="5">
        <f>YEAR(Table1[[#This Row],[Order Date]])</f>
        <v>2017</v>
      </c>
      <c r="C7415" s="5">
        <f>MONTH(Table1[[#This Row],[Order Date]])</f>
        <v>5</v>
      </c>
      <c r="D7415" t="s">
        <v>578</v>
      </c>
      <c r="E7415" t="s">
        <v>23</v>
      </c>
      <c r="F7415" t="s">
        <v>11</v>
      </c>
      <c r="G7415" t="s">
        <v>20</v>
      </c>
      <c r="H7415" t="s">
        <v>969</v>
      </c>
      <c r="I7415">
        <v>9.4</v>
      </c>
      <c r="J7415">
        <v>3</v>
      </c>
      <c r="K7415">
        <v>-7.52</v>
      </c>
    </row>
    <row r="7416" spans="1:11" ht="16.5" x14ac:dyDescent="0.3">
      <c r="A7416" s="1">
        <v>42859</v>
      </c>
      <c r="B7416" s="5">
        <f>YEAR(Table1[[#This Row],[Order Date]])</f>
        <v>2017</v>
      </c>
      <c r="C7416" s="5">
        <f>MONTH(Table1[[#This Row],[Order Date]])</f>
        <v>5</v>
      </c>
      <c r="D7416" t="s">
        <v>1271</v>
      </c>
      <c r="E7416" t="s">
        <v>27</v>
      </c>
      <c r="F7416" t="s">
        <v>11</v>
      </c>
      <c r="G7416" t="s">
        <v>92</v>
      </c>
      <c r="H7416" t="s">
        <v>2152</v>
      </c>
      <c r="I7416">
        <v>243.16</v>
      </c>
      <c r="J7416">
        <v>2</v>
      </c>
      <c r="K7416">
        <v>72.95</v>
      </c>
    </row>
    <row r="7417" spans="1:11" ht="16.5" x14ac:dyDescent="0.3">
      <c r="A7417" s="1">
        <v>42860</v>
      </c>
      <c r="B7417" s="5">
        <f>YEAR(Table1[[#This Row],[Order Date]])</f>
        <v>2017</v>
      </c>
      <c r="C7417" s="5">
        <f>MONTH(Table1[[#This Row],[Order Date]])</f>
        <v>5</v>
      </c>
      <c r="D7417" t="s">
        <v>1693</v>
      </c>
      <c r="E7417" t="s">
        <v>27</v>
      </c>
      <c r="F7417" t="s">
        <v>11</v>
      </c>
      <c r="G7417" t="s">
        <v>63</v>
      </c>
      <c r="H7417" t="s">
        <v>1667</v>
      </c>
      <c r="I7417">
        <v>23.16</v>
      </c>
      <c r="J7417">
        <v>2</v>
      </c>
      <c r="K7417">
        <v>11.58</v>
      </c>
    </row>
    <row r="7418" spans="1:11" ht="16.5" x14ac:dyDescent="0.3">
      <c r="A7418" s="1">
        <v>42860</v>
      </c>
      <c r="B7418" s="5">
        <f>YEAR(Table1[[#This Row],[Order Date]])</f>
        <v>2017</v>
      </c>
      <c r="C7418" s="5">
        <f>MONTH(Table1[[#This Row],[Order Date]])</f>
        <v>5</v>
      </c>
      <c r="D7418" t="s">
        <v>1241</v>
      </c>
      <c r="E7418" t="s">
        <v>278</v>
      </c>
      <c r="F7418" t="s">
        <v>11</v>
      </c>
      <c r="G7418" t="s">
        <v>63</v>
      </c>
      <c r="H7418" t="s">
        <v>1165</v>
      </c>
      <c r="I7418">
        <v>21.24</v>
      </c>
      <c r="J7418">
        <v>9</v>
      </c>
      <c r="K7418">
        <v>7.43</v>
      </c>
    </row>
    <row r="7419" spans="1:11" ht="16.5" x14ac:dyDescent="0.3">
      <c r="A7419" s="1">
        <v>42860</v>
      </c>
      <c r="B7419" s="5">
        <f>YEAR(Table1[[#This Row],[Order Date]])</f>
        <v>2017</v>
      </c>
      <c r="C7419" s="5">
        <f>MONTH(Table1[[#This Row],[Order Date]])</f>
        <v>5</v>
      </c>
      <c r="D7419" t="s">
        <v>1241</v>
      </c>
      <c r="E7419" t="s">
        <v>278</v>
      </c>
      <c r="F7419" t="s">
        <v>11</v>
      </c>
      <c r="G7419" t="s">
        <v>20</v>
      </c>
      <c r="H7419" t="s">
        <v>1386</v>
      </c>
      <c r="I7419">
        <v>9.5500000000000007</v>
      </c>
      <c r="J7419">
        <v>8</v>
      </c>
      <c r="K7419">
        <v>-7.32</v>
      </c>
    </row>
    <row r="7420" spans="1:11" ht="16.5" x14ac:dyDescent="0.3">
      <c r="A7420" s="1">
        <v>42860</v>
      </c>
      <c r="B7420" s="5">
        <f>YEAR(Table1[[#This Row],[Order Date]])</f>
        <v>2017</v>
      </c>
      <c r="C7420" s="5">
        <f>MONTH(Table1[[#This Row],[Order Date]])</f>
        <v>5</v>
      </c>
      <c r="D7420" t="s">
        <v>1241</v>
      </c>
      <c r="E7420" t="s">
        <v>278</v>
      </c>
      <c r="F7420" t="s">
        <v>34</v>
      </c>
      <c r="G7420" t="s">
        <v>74</v>
      </c>
      <c r="H7420" t="s">
        <v>644</v>
      </c>
      <c r="I7420">
        <v>89.99</v>
      </c>
      <c r="J7420">
        <v>3</v>
      </c>
      <c r="K7420">
        <v>-152.97999999999999</v>
      </c>
    </row>
    <row r="7421" spans="1:11" ht="16.5" x14ac:dyDescent="0.3">
      <c r="A7421" s="1">
        <v>42860</v>
      </c>
      <c r="B7421" s="5">
        <f>YEAR(Table1[[#This Row],[Order Date]])</f>
        <v>2017</v>
      </c>
      <c r="C7421" s="5">
        <f>MONTH(Table1[[#This Row],[Order Date]])</f>
        <v>5</v>
      </c>
      <c r="D7421" t="s">
        <v>1891</v>
      </c>
      <c r="E7421" t="s">
        <v>30</v>
      </c>
      <c r="F7421" t="s">
        <v>11</v>
      </c>
      <c r="G7421" t="s">
        <v>20</v>
      </c>
      <c r="H7421" t="s">
        <v>1372</v>
      </c>
      <c r="I7421">
        <v>34.5</v>
      </c>
      <c r="J7421">
        <v>3</v>
      </c>
      <c r="K7421">
        <v>15.53</v>
      </c>
    </row>
    <row r="7422" spans="1:11" ht="16.5" x14ac:dyDescent="0.3">
      <c r="A7422" s="1">
        <v>42860</v>
      </c>
      <c r="B7422" s="5">
        <f>YEAR(Table1[[#This Row],[Order Date]])</f>
        <v>2017</v>
      </c>
      <c r="C7422" s="5">
        <f>MONTH(Table1[[#This Row],[Order Date]])</f>
        <v>5</v>
      </c>
      <c r="D7422" t="s">
        <v>587</v>
      </c>
      <c r="E7422" t="s">
        <v>149</v>
      </c>
      <c r="F7422" t="s">
        <v>11</v>
      </c>
      <c r="G7422" t="s">
        <v>12</v>
      </c>
      <c r="H7422" t="s">
        <v>79</v>
      </c>
      <c r="I7422">
        <v>6.68</v>
      </c>
      <c r="J7422">
        <v>1</v>
      </c>
      <c r="K7422">
        <v>3.21</v>
      </c>
    </row>
    <row r="7423" spans="1:11" ht="16.5" x14ac:dyDescent="0.3">
      <c r="A7423" s="1">
        <v>42861</v>
      </c>
      <c r="B7423" s="5">
        <f>YEAR(Table1[[#This Row],[Order Date]])</f>
        <v>2017</v>
      </c>
      <c r="C7423" s="5">
        <f>MONTH(Table1[[#This Row],[Order Date]])</f>
        <v>5</v>
      </c>
      <c r="D7423" t="s">
        <v>2580</v>
      </c>
      <c r="E7423" t="s">
        <v>15</v>
      </c>
      <c r="F7423" t="s">
        <v>11</v>
      </c>
      <c r="G7423" t="s">
        <v>24</v>
      </c>
      <c r="H7423" t="s">
        <v>581</v>
      </c>
      <c r="I7423">
        <v>6.41</v>
      </c>
      <c r="J7423">
        <v>3</v>
      </c>
      <c r="K7423">
        <v>0.64</v>
      </c>
    </row>
    <row r="7424" spans="1:11" ht="16.5" x14ac:dyDescent="0.3">
      <c r="A7424" s="1">
        <v>42861</v>
      </c>
      <c r="B7424" s="5">
        <f>YEAR(Table1[[#This Row],[Order Date]])</f>
        <v>2017</v>
      </c>
      <c r="C7424" s="5">
        <f>MONTH(Table1[[#This Row],[Order Date]])</f>
        <v>5</v>
      </c>
      <c r="D7424" t="s">
        <v>2580</v>
      </c>
      <c r="E7424" t="s">
        <v>15</v>
      </c>
      <c r="F7424" t="s">
        <v>39</v>
      </c>
      <c r="G7424" t="s">
        <v>52</v>
      </c>
      <c r="H7424" t="s">
        <v>474</v>
      </c>
      <c r="I7424">
        <v>408.74</v>
      </c>
      <c r="J7424">
        <v>7</v>
      </c>
      <c r="K7424">
        <v>76.64</v>
      </c>
    </row>
    <row r="7425" spans="1:11" ht="16.5" x14ac:dyDescent="0.3">
      <c r="A7425" s="1">
        <v>42861</v>
      </c>
      <c r="B7425" s="5">
        <f>YEAR(Table1[[#This Row],[Order Date]])</f>
        <v>2017</v>
      </c>
      <c r="C7425" s="5">
        <f>MONTH(Table1[[#This Row],[Order Date]])</f>
        <v>5</v>
      </c>
      <c r="D7425" t="s">
        <v>1471</v>
      </c>
      <c r="E7425" t="s">
        <v>149</v>
      </c>
      <c r="F7425" t="s">
        <v>11</v>
      </c>
      <c r="G7425" t="s">
        <v>16</v>
      </c>
      <c r="H7425" t="s">
        <v>364</v>
      </c>
      <c r="I7425">
        <v>59.2</v>
      </c>
      <c r="J7425">
        <v>4</v>
      </c>
      <c r="K7425">
        <v>29.6</v>
      </c>
    </row>
    <row r="7426" spans="1:11" ht="16.5" x14ac:dyDescent="0.3">
      <c r="A7426" s="1">
        <v>42861</v>
      </c>
      <c r="B7426" s="5">
        <f>YEAR(Table1[[#This Row],[Order Date]])</f>
        <v>2017</v>
      </c>
      <c r="C7426" s="5">
        <f>MONTH(Table1[[#This Row],[Order Date]])</f>
        <v>5</v>
      </c>
      <c r="D7426" t="s">
        <v>1074</v>
      </c>
      <c r="E7426" t="s">
        <v>55</v>
      </c>
      <c r="F7426" t="s">
        <v>11</v>
      </c>
      <c r="G7426" t="s">
        <v>24</v>
      </c>
      <c r="H7426" t="s">
        <v>147</v>
      </c>
      <c r="I7426">
        <v>54.66</v>
      </c>
      <c r="J7426">
        <v>6</v>
      </c>
      <c r="K7426">
        <v>18.04</v>
      </c>
    </row>
    <row r="7427" spans="1:11" ht="16.5" x14ac:dyDescent="0.3">
      <c r="A7427" s="1">
        <v>42861</v>
      </c>
      <c r="B7427" s="5">
        <f>YEAR(Table1[[#This Row],[Order Date]])</f>
        <v>2017</v>
      </c>
      <c r="C7427" s="5">
        <f>MONTH(Table1[[#This Row],[Order Date]])</f>
        <v>5</v>
      </c>
      <c r="D7427" t="s">
        <v>556</v>
      </c>
      <c r="E7427" t="s">
        <v>10</v>
      </c>
      <c r="F7427" t="s">
        <v>11</v>
      </c>
      <c r="G7427" t="s">
        <v>20</v>
      </c>
      <c r="H7427" t="s">
        <v>166</v>
      </c>
      <c r="I7427">
        <v>11.06</v>
      </c>
      <c r="J7427">
        <v>10</v>
      </c>
      <c r="K7427">
        <v>-18.8</v>
      </c>
    </row>
    <row r="7428" spans="1:11" ht="16.5" x14ac:dyDescent="0.3">
      <c r="A7428" s="1">
        <v>42861</v>
      </c>
      <c r="B7428" s="5">
        <f>YEAR(Table1[[#This Row],[Order Date]])</f>
        <v>2017</v>
      </c>
      <c r="C7428" s="5">
        <f>MONTH(Table1[[#This Row],[Order Date]])</f>
        <v>5</v>
      </c>
      <c r="D7428" t="s">
        <v>556</v>
      </c>
      <c r="E7428" t="s">
        <v>10</v>
      </c>
      <c r="F7428" t="s">
        <v>34</v>
      </c>
      <c r="G7428" t="s">
        <v>74</v>
      </c>
      <c r="H7428" t="s">
        <v>1581</v>
      </c>
      <c r="I7428">
        <v>623.46</v>
      </c>
      <c r="J7428">
        <v>7</v>
      </c>
      <c r="K7428">
        <v>-119.19</v>
      </c>
    </row>
    <row r="7429" spans="1:11" ht="16.5" x14ac:dyDescent="0.3">
      <c r="A7429" s="1">
        <v>42861</v>
      </c>
      <c r="B7429" s="5">
        <f>YEAR(Table1[[#This Row],[Order Date]])</f>
        <v>2017</v>
      </c>
      <c r="C7429" s="5">
        <f>MONTH(Table1[[#This Row],[Order Date]])</f>
        <v>5</v>
      </c>
      <c r="D7429" t="s">
        <v>556</v>
      </c>
      <c r="E7429" t="s">
        <v>10</v>
      </c>
      <c r="F7429" t="s">
        <v>11</v>
      </c>
      <c r="G7429" t="s">
        <v>18</v>
      </c>
      <c r="H7429" t="s">
        <v>1440</v>
      </c>
      <c r="I7429">
        <v>772.68</v>
      </c>
      <c r="J7429">
        <v>5</v>
      </c>
      <c r="K7429">
        <v>-57.95</v>
      </c>
    </row>
    <row r="7430" spans="1:11" ht="16.5" x14ac:dyDescent="0.3">
      <c r="A7430" s="1">
        <v>42861</v>
      </c>
      <c r="B7430" s="5">
        <f>YEAR(Table1[[#This Row],[Order Date]])</f>
        <v>2017</v>
      </c>
      <c r="C7430" s="5">
        <f>MONTH(Table1[[#This Row],[Order Date]])</f>
        <v>5</v>
      </c>
      <c r="D7430" t="s">
        <v>22</v>
      </c>
      <c r="E7430" t="s">
        <v>245</v>
      </c>
      <c r="F7430" t="s">
        <v>11</v>
      </c>
      <c r="G7430" t="s">
        <v>20</v>
      </c>
      <c r="H7430" t="s">
        <v>781</v>
      </c>
      <c r="I7430">
        <v>68.540000000000006</v>
      </c>
      <c r="J7430">
        <v>11</v>
      </c>
      <c r="K7430">
        <v>-52.55</v>
      </c>
    </row>
    <row r="7431" spans="1:11" ht="16.5" x14ac:dyDescent="0.3">
      <c r="A7431" s="1">
        <v>42861</v>
      </c>
      <c r="B7431" s="5">
        <f>YEAR(Table1[[#This Row],[Order Date]])</f>
        <v>2017</v>
      </c>
      <c r="C7431" s="5">
        <f>MONTH(Table1[[#This Row],[Order Date]])</f>
        <v>5</v>
      </c>
      <c r="D7431" t="s">
        <v>22</v>
      </c>
      <c r="E7431" t="s">
        <v>245</v>
      </c>
      <c r="F7431" t="s">
        <v>39</v>
      </c>
      <c r="G7431" t="s">
        <v>40</v>
      </c>
      <c r="H7431" t="s">
        <v>41</v>
      </c>
      <c r="I7431">
        <v>627.16999999999996</v>
      </c>
      <c r="J7431">
        <v>4</v>
      </c>
      <c r="K7431">
        <v>70.56</v>
      </c>
    </row>
    <row r="7432" spans="1:11" ht="16.5" x14ac:dyDescent="0.3">
      <c r="A7432" s="1">
        <v>42861</v>
      </c>
      <c r="B7432" s="5">
        <f>YEAR(Table1[[#This Row],[Order Date]])</f>
        <v>2017</v>
      </c>
      <c r="C7432" s="5">
        <f>MONTH(Table1[[#This Row],[Order Date]])</f>
        <v>5</v>
      </c>
      <c r="D7432" t="s">
        <v>22</v>
      </c>
      <c r="E7432" t="s">
        <v>245</v>
      </c>
      <c r="F7432" t="s">
        <v>11</v>
      </c>
      <c r="G7432" t="s">
        <v>16</v>
      </c>
      <c r="H7432" t="s">
        <v>1500</v>
      </c>
      <c r="I7432">
        <v>122.12</v>
      </c>
      <c r="J7432">
        <v>5</v>
      </c>
      <c r="K7432">
        <v>39.69</v>
      </c>
    </row>
    <row r="7433" spans="1:11" ht="16.5" x14ac:dyDescent="0.3">
      <c r="A7433" s="1">
        <v>42861</v>
      </c>
      <c r="B7433" s="5">
        <f>YEAR(Table1[[#This Row],[Order Date]])</f>
        <v>2017</v>
      </c>
      <c r="C7433" s="5">
        <f>MONTH(Table1[[#This Row],[Order Date]])</f>
        <v>5</v>
      </c>
      <c r="D7433" t="s">
        <v>1910</v>
      </c>
      <c r="E7433" t="s">
        <v>27</v>
      </c>
      <c r="F7433" t="s">
        <v>11</v>
      </c>
      <c r="G7433" t="s">
        <v>92</v>
      </c>
      <c r="H7433" t="s">
        <v>1062</v>
      </c>
      <c r="I7433">
        <v>152.94</v>
      </c>
      <c r="J7433">
        <v>3</v>
      </c>
      <c r="K7433">
        <v>41.29</v>
      </c>
    </row>
    <row r="7434" spans="1:11" ht="16.5" x14ac:dyDescent="0.3">
      <c r="A7434" s="1">
        <v>42861</v>
      </c>
      <c r="B7434" s="5">
        <f>YEAR(Table1[[#This Row],[Order Date]])</f>
        <v>2017</v>
      </c>
      <c r="C7434" s="5">
        <f>MONTH(Table1[[#This Row],[Order Date]])</f>
        <v>5</v>
      </c>
      <c r="D7434" t="s">
        <v>1413</v>
      </c>
      <c r="E7434" t="s">
        <v>95</v>
      </c>
      <c r="F7434" t="s">
        <v>11</v>
      </c>
      <c r="G7434" t="s">
        <v>12</v>
      </c>
      <c r="H7434" t="s">
        <v>1967</v>
      </c>
      <c r="I7434">
        <v>84.42</v>
      </c>
      <c r="J7434">
        <v>4</v>
      </c>
      <c r="K7434">
        <v>27.44</v>
      </c>
    </row>
    <row r="7435" spans="1:11" ht="16.5" x14ac:dyDescent="0.3">
      <c r="A7435" s="1">
        <v>42861</v>
      </c>
      <c r="B7435" s="5">
        <f>YEAR(Table1[[#This Row],[Order Date]])</f>
        <v>2017</v>
      </c>
      <c r="C7435" s="5">
        <f>MONTH(Table1[[#This Row],[Order Date]])</f>
        <v>5</v>
      </c>
      <c r="D7435" t="s">
        <v>1487</v>
      </c>
      <c r="E7435" t="s">
        <v>15</v>
      </c>
      <c r="F7435" t="s">
        <v>39</v>
      </c>
      <c r="G7435" t="s">
        <v>52</v>
      </c>
      <c r="H7435" t="s">
        <v>2158</v>
      </c>
      <c r="I7435">
        <v>191.97</v>
      </c>
      <c r="J7435">
        <v>4</v>
      </c>
      <c r="K7435">
        <v>28.8</v>
      </c>
    </row>
    <row r="7436" spans="1:11" ht="16.5" x14ac:dyDescent="0.3">
      <c r="A7436" s="1">
        <v>42862</v>
      </c>
      <c r="B7436" s="5">
        <f>YEAR(Table1[[#This Row],[Order Date]])</f>
        <v>2017</v>
      </c>
      <c r="C7436" s="5">
        <f>MONTH(Table1[[#This Row],[Order Date]])</f>
        <v>5</v>
      </c>
      <c r="D7436" t="s">
        <v>1907</v>
      </c>
      <c r="E7436" t="s">
        <v>110</v>
      </c>
      <c r="F7436" t="s">
        <v>34</v>
      </c>
      <c r="G7436" t="s">
        <v>35</v>
      </c>
      <c r="H7436" t="s">
        <v>1982</v>
      </c>
      <c r="I7436">
        <v>1458.65</v>
      </c>
      <c r="J7436">
        <v>5</v>
      </c>
      <c r="K7436">
        <v>423.01</v>
      </c>
    </row>
    <row r="7437" spans="1:11" ht="16.5" x14ac:dyDescent="0.3">
      <c r="A7437" s="1">
        <v>42862</v>
      </c>
      <c r="B7437" s="5">
        <f>YEAR(Table1[[#This Row],[Order Date]])</f>
        <v>2017</v>
      </c>
      <c r="C7437" s="5">
        <f>MONTH(Table1[[#This Row],[Order Date]])</f>
        <v>5</v>
      </c>
      <c r="D7437" t="s">
        <v>1907</v>
      </c>
      <c r="E7437" t="s">
        <v>110</v>
      </c>
      <c r="F7437" t="s">
        <v>34</v>
      </c>
      <c r="G7437" t="s">
        <v>35</v>
      </c>
      <c r="H7437" t="s">
        <v>1634</v>
      </c>
      <c r="I7437">
        <v>26.64</v>
      </c>
      <c r="J7437">
        <v>1</v>
      </c>
      <c r="K7437">
        <v>7.46</v>
      </c>
    </row>
    <row r="7438" spans="1:11" ht="16.5" x14ac:dyDescent="0.3">
      <c r="A7438" s="1">
        <v>42862</v>
      </c>
      <c r="B7438" s="5">
        <f>YEAR(Table1[[#This Row],[Order Date]])</f>
        <v>2017</v>
      </c>
      <c r="C7438" s="5">
        <f>MONTH(Table1[[#This Row],[Order Date]])</f>
        <v>5</v>
      </c>
      <c r="D7438" t="s">
        <v>1907</v>
      </c>
      <c r="E7438" t="s">
        <v>110</v>
      </c>
      <c r="F7438" t="s">
        <v>34</v>
      </c>
      <c r="G7438" t="s">
        <v>35</v>
      </c>
      <c r="H7438" t="s">
        <v>1679</v>
      </c>
      <c r="I7438">
        <v>476.8</v>
      </c>
      <c r="J7438">
        <v>2</v>
      </c>
      <c r="K7438">
        <v>119.2</v>
      </c>
    </row>
    <row r="7439" spans="1:11" ht="16.5" x14ac:dyDescent="0.3">
      <c r="A7439" s="1">
        <v>42862</v>
      </c>
      <c r="B7439" s="5">
        <f>YEAR(Table1[[#This Row],[Order Date]])</f>
        <v>2017</v>
      </c>
      <c r="C7439" s="5">
        <f>MONTH(Table1[[#This Row],[Order Date]])</f>
        <v>5</v>
      </c>
      <c r="D7439" t="s">
        <v>1907</v>
      </c>
      <c r="E7439" t="s">
        <v>110</v>
      </c>
      <c r="F7439" t="s">
        <v>11</v>
      </c>
      <c r="G7439" t="s">
        <v>92</v>
      </c>
      <c r="H7439" t="s">
        <v>1820</v>
      </c>
      <c r="I7439">
        <v>87.44</v>
      </c>
      <c r="J7439">
        <v>2</v>
      </c>
      <c r="K7439">
        <v>18.46</v>
      </c>
    </row>
    <row r="7440" spans="1:11" ht="16.5" x14ac:dyDescent="0.3">
      <c r="A7440" s="1">
        <v>42862</v>
      </c>
      <c r="B7440" s="5">
        <f>YEAR(Table1[[#This Row],[Order Date]])</f>
        <v>2017</v>
      </c>
      <c r="C7440" s="5">
        <f>MONTH(Table1[[#This Row],[Order Date]])</f>
        <v>5</v>
      </c>
      <c r="D7440" t="s">
        <v>2253</v>
      </c>
      <c r="E7440" t="s">
        <v>27</v>
      </c>
      <c r="F7440" t="s">
        <v>39</v>
      </c>
      <c r="G7440" t="s">
        <v>52</v>
      </c>
      <c r="H7440" t="s">
        <v>198</v>
      </c>
      <c r="I7440">
        <v>79.989999999999995</v>
      </c>
      <c r="J7440">
        <v>1</v>
      </c>
      <c r="K7440">
        <v>28.8</v>
      </c>
    </row>
    <row r="7441" spans="1:11" ht="16.5" x14ac:dyDescent="0.3">
      <c r="A7441" s="1">
        <v>42862</v>
      </c>
      <c r="B7441" s="5">
        <f>YEAR(Table1[[#This Row],[Order Date]])</f>
        <v>2017</v>
      </c>
      <c r="C7441" s="5">
        <f>MONTH(Table1[[#This Row],[Order Date]])</f>
        <v>5</v>
      </c>
      <c r="D7441" t="s">
        <v>791</v>
      </c>
      <c r="E7441" t="s">
        <v>27</v>
      </c>
      <c r="F7441" t="s">
        <v>39</v>
      </c>
      <c r="G7441" t="s">
        <v>40</v>
      </c>
      <c r="H7441" t="s">
        <v>2563</v>
      </c>
      <c r="I7441">
        <v>419.94</v>
      </c>
      <c r="J7441">
        <v>7</v>
      </c>
      <c r="K7441">
        <v>52.49</v>
      </c>
    </row>
    <row r="7442" spans="1:11" ht="16.5" x14ac:dyDescent="0.3">
      <c r="A7442" s="1">
        <v>42863</v>
      </c>
      <c r="B7442" s="5">
        <f>YEAR(Table1[[#This Row],[Order Date]])</f>
        <v>2017</v>
      </c>
      <c r="C7442" s="5">
        <f>MONTH(Table1[[#This Row],[Order Date]])</f>
        <v>5</v>
      </c>
      <c r="D7442" t="s">
        <v>1571</v>
      </c>
      <c r="E7442" t="s">
        <v>78</v>
      </c>
      <c r="F7442" t="s">
        <v>34</v>
      </c>
      <c r="G7442" t="s">
        <v>35</v>
      </c>
      <c r="H7442" t="s">
        <v>2068</v>
      </c>
      <c r="I7442">
        <v>47.99</v>
      </c>
      <c r="J7442">
        <v>2</v>
      </c>
      <c r="K7442">
        <v>-2.06</v>
      </c>
    </row>
    <row r="7443" spans="1:11" ht="16.5" x14ac:dyDescent="0.3">
      <c r="A7443" s="1">
        <v>42863</v>
      </c>
      <c r="B7443" s="5">
        <f>YEAR(Table1[[#This Row],[Order Date]])</f>
        <v>2017</v>
      </c>
      <c r="C7443" s="5">
        <f>MONTH(Table1[[#This Row],[Order Date]])</f>
        <v>5</v>
      </c>
      <c r="D7443" t="s">
        <v>1811</v>
      </c>
      <c r="E7443" t="s">
        <v>27</v>
      </c>
      <c r="F7443" t="s">
        <v>39</v>
      </c>
      <c r="G7443" t="s">
        <v>603</v>
      </c>
      <c r="H7443" t="s">
        <v>916</v>
      </c>
      <c r="I7443">
        <v>3359.95</v>
      </c>
      <c r="J7443">
        <v>6</v>
      </c>
      <c r="K7443">
        <v>1049.99</v>
      </c>
    </row>
    <row r="7444" spans="1:11" ht="16.5" x14ac:dyDescent="0.3">
      <c r="A7444" s="1">
        <v>42863</v>
      </c>
      <c r="B7444" s="5">
        <f>YEAR(Table1[[#This Row],[Order Date]])</f>
        <v>2017</v>
      </c>
      <c r="C7444" s="5">
        <f>MONTH(Table1[[#This Row],[Order Date]])</f>
        <v>5</v>
      </c>
      <c r="D7444" t="s">
        <v>1131</v>
      </c>
      <c r="E7444" t="s">
        <v>23</v>
      </c>
      <c r="F7444" t="s">
        <v>34</v>
      </c>
      <c r="G7444" t="s">
        <v>35</v>
      </c>
      <c r="H7444" t="s">
        <v>2041</v>
      </c>
      <c r="I7444">
        <v>128.06</v>
      </c>
      <c r="J7444">
        <v>3</v>
      </c>
      <c r="K7444">
        <v>-23.78</v>
      </c>
    </row>
    <row r="7445" spans="1:11" ht="16.5" x14ac:dyDescent="0.3">
      <c r="A7445" s="1">
        <v>42863</v>
      </c>
      <c r="B7445" s="5">
        <f>YEAR(Table1[[#This Row],[Order Date]])</f>
        <v>2017</v>
      </c>
      <c r="C7445" s="5">
        <f>MONTH(Table1[[#This Row],[Order Date]])</f>
        <v>5</v>
      </c>
      <c r="D7445" t="s">
        <v>514</v>
      </c>
      <c r="E7445" t="s">
        <v>27</v>
      </c>
      <c r="F7445" t="s">
        <v>11</v>
      </c>
      <c r="G7445" t="s">
        <v>92</v>
      </c>
      <c r="H7445" t="s">
        <v>93</v>
      </c>
      <c r="I7445">
        <v>81.08</v>
      </c>
      <c r="J7445">
        <v>4</v>
      </c>
      <c r="K7445">
        <v>22.7</v>
      </c>
    </row>
    <row r="7446" spans="1:11" ht="16.5" x14ac:dyDescent="0.3">
      <c r="A7446" s="1">
        <v>42863</v>
      </c>
      <c r="B7446" s="5">
        <f>YEAR(Table1[[#This Row],[Order Date]])</f>
        <v>2017</v>
      </c>
      <c r="C7446" s="5">
        <f>MONTH(Table1[[#This Row],[Order Date]])</f>
        <v>5</v>
      </c>
      <c r="D7446" t="s">
        <v>922</v>
      </c>
      <c r="E7446" t="s">
        <v>10</v>
      </c>
      <c r="F7446" t="s">
        <v>11</v>
      </c>
      <c r="G7446" t="s">
        <v>12</v>
      </c>
      <c r="H7446" t="s">
        <v>1944</v>
      </c>
      <c r="I7446">
        <v>41.47</v>
      </c>
      <c r="J7446">
        <v>8</v>
      </c>
      <c r="K7446">
        <v>14.52</v>
      </c>
    </row>
    <row r="7447" spans="1:11" ht="16.5" x14ac:dyDescent="0.3">
      <c r="A7447" s="1">
        <v>42864</v>
      </c>
      <c r="B7447" s="5">
        <f>YEAR(Table1[[#This Row],[Order Date]])</f>
        <v>2017</v>
      </c>
      <c r="C7447" s="5">
        <f>MONTH(Table1[[#This Row],[Order Date]])</f>
        <v>5</v>
      </c>
      <c r="D7447" t="s">
        <v>346</v>
      </c>
      <c r="E7447" t="s">
        <v>245</v>
      </c>
      <c r="F7447" t="s">
        <v>11</v>
      </c>
      <c r="G7447" t="s">
        <v>63</v>
      </c>
      <c r="H7447" t="s">
        <v>98</v>
      </c>
      <c r="I7447">
        <v>65.23</v>
      </c>
      <c r="J7447">
        <v>3</v>
      </c>
      <c r="K7447">
        <v>22.02</v>
      </c>
    </row>
    <row r="7448" spans="1:11" ht="16.5" x14ac:dyDescent="0.3">
      <c r="A7448" s="1">
        <v>42864</v>
      </c>
      <c r="B7448" s="5">
        <f>YEAR(Table1[[#This Row],[Order Date]])</f>
        <v>2017</v>
      </c>
      <c r="C7448" s="5">
        <f>MONTH(Table1[[#This Row],[Order Date]])</f>
        <v>5</v>
      </c>
      <c r="D7448" t="s">
        <v>346</v>
      </c>
      <c r="E7448" t="s">
        <v>245</v>
      </c>
      <c r="F7448" t="s">
        <v>34</v>
      </c>
      <c r="G7448" t="s">
        <v>35</v>
      </c>
      <c r="H7448" t="s">
        <v>235</v>
      </c>
      <c r="I7448">
        <v>207</v>
      </c>
      <c r="J7448">
        <v>3</v>
      </c>
      <c r="K7448">
        <v>25.88</v>
      </c>
    </row>
    <row r="7449" spans="1:11" ht="16.5" x14ac:dyDescent="0.3">
      <c r="A7449" s="1">
        <v>42864</v>
      </c>
      <c r="B7449" s="5">
        <f>YEAR(Table1[[#This Row],[Order Date]])</f>
        <v>2017</v>
      </c>
      <c r="C7449" s="5">
        <f>MONTH(Table1[[#This Row],[Order Date]])</f>
        <v>5</v>
      </c>
      <c r="D7449" t="s">
        <v>562</v>
      </c>
      <c r="E7449" t="s">
        <v>164</v>
      </c>
      <c r="F7449" t="s">
        <v>11</v>
      </c>
      <c r="G7449" t="s">
        <v>20</v>
      </c>
      <c r="H7449" t="s">
        <v>2022</v>
      </c>
      <c r="I7449">
        <v>147.91999999999999</v>
      </c>
      <c r="J7449">
        <v>5</v>
      </c>
      <c r="K7449">
        <v>46.23</v>
      </c>
    </row>
    <row r="7450" spans="1:11" ht="16.5" x14ac:dyDescent="0.3">
      <c r="A7450" s="1">
        <v>42864</v>
      </c>
      <c r="B7450" s="5">
        <f>YEAR(Table1[[#This Row],[Order Date]])</f>
        <v>2017</v>
      </c>
      <c r="C7450" s="5">
        <f>MONTH(Table1[[#This Row],[Order Date]])</f>
        <v>5</v>
      </c>
      <c r="D7450" t="s">
        <v>562</v>
      </c>
      <c r="E7450" t="s">
        <v>164</v>
      </c>
      <c r="F7450" t="s">
        <v>11</v>
      </c>
      <c r="G7450" t="s">
        <v>18</v>
      </c>
      <c r="H7450" t="s">
        <v>2338</v>
      </c>
      <c r="I7450">
        <v>104.28</v>
      </c>
      <c r="J7450">
        <v>3</v>
      </c>
      <c r="K7450">
        <v>26.07</v>
      </c>
    </row>
    <row r="7451" spans="1:11" ht="16.5" x14ac:dyDescent="0.3">
      <c r="A7451" s="1">
        <v>42864</v>
      </c>
      <c r="B7451" s="5">
        <f>YEAR(Table1[[#This Row],[Order Date]])</f>
        <v>2017</v>
      </c>
      <c r="C7451" s="5">
        <f>MONTH(Table1[[#This Row],[Order Date]])</f>
        <v>5</v>
      </c>
      <c r="D7451" t="s">
        <v>562</v>
      </c>
      <c r="E7451" t="s">
        <v>164</v>
      </c>
      <c r="F7451" t="s">
        <v>34</v>
      </c>
      <c r="G7451" t="s">
        <v>145</v>
      </c>
      <c r="H7451" t="s">
        <v>1226</v>
      </c>
      <c r="I7451">
        <v>286.85000000000002</v>
      </c>
      <c r="J7451">
        <v>1</v>
      </c>
      <c r="K7451">
        <v>63.11</v>
      </c>
    </row>
    <row r="7452" spans="1:11" ht="16.5" x14ac:dyDescent="0.3">
      <c r="A7452" s="1">
        <v>42864</v>
      </c>
      <c r="B7452" s="5">
        <f>YEAR(Table1[[#This Row],[Order Date]])</f>
        <v>2017</v>
      </c>
      <c r="C7452" s="5">
        <f>MONTH(Table1[[#This Row],[Order Date]])</f>
        <v>5</v>
      </c>
      <c r="D7452" t="s">
        <v>562</v>
      </c>
      <c r="E7452" t="s">
        <v>164</v>
      </c>
      <c r="F7452" t="s">
        <v>11</v>
      </c>
      <c r="G7452" t="s">
        <v>18</v>
      </c>
      <c r="H7452" t="s">
        <v>435</v>
      </c>
      <c r="I7452">
        <v>66.959999999999994</v>
      </c>
      <c r="J7452">
        <v>4</v>
      </c>
      <c r="K7452">
        <v>2.68</v>
      </c>
    </row>
    <row r="7453" spans="1:11" ht="16.5" x14ac:dyDescent="0.3">
      <c r="A7453" s="1">
        <v>42864</v>
      </c>
      <c r="B7453" s="5">
        <f>YEAR(Table1[[#This Row],[Order Date]])</f>
        <v>2017</v>
      </c>
      <c r="C7453" s="5">
        <f>MONTH(Table1[[#This Row],[Order Date]])</f>
        <v>5</v>
      </c>
      <c r="D7453" t="s">
        <v>562</v>
      </c>
      <c r="E7453" t="s">
        <v>164</v>
      </c>
      <c r="F7453" t="s">
        <v>39</v>
      </c>
      <c r="G7453" t="s">
        <v>52</v>
      </c>
      <c r="H7453" t="s">
        <v>486</v>
      </c>
      <c r="I7453">
        <v>199.98</v>
      </c>
      <c r="J7453">
        <v>2</v>
      </c>
      <c r="K7453">
        <v>87.99</v>
      </c>
    </row>
    <row r="7454" spans="1:11" ht="16.5" x14ac:dyDescent="0.3">
      <c r="A7454" s="1">
        <v>42866</v>
      </c>
      <c r="B7454" s="5">
        <f>YEAR(Table1[[#This Row],[Order Date]])</f>
        <v>2017</v>
      </c>
      <c r="C7454" s="5">
        <f>MONTH(Table1[[#This Row],[Order Date]])</f>
        <v>5</v>
      </c>
      <c r="D7454" t="s">
        <v>871</v>
      </c>
      <c r="E7454" t="s">
        <v>164</v>
      </c>
      <c r="F7454" t="s">
        <v>11</v>
      </c>
      <c r="G7454" t="s">
        <v>12</v>
      </c>
      <c r="H7454" t="s">
        <v>2136</v>
      </c>
      <c r="I7454">
        <v>37.44</v>
      </c>
      <c r="J7454">
        <v>6</v>
      </c>
      <c r="K7454">
        <v>16.850000000000001</v>
      </c>
    </row>
    <row r="7455" spans="1:11" ht="16.5" x14ac:dyDescent="0.3">
      <c r="A7455" s="1">
        <v>42866</v>
      </c>
      <c r="B7455" s="5">
        <f>YEAR(Table1[[#This Row],[Order Date]])</f>
        <v>2017</v>
      </c>
      <c r="C7455" s="5">
        <f>MONTH(Table1[[#This Row],[Order Date]])</f>
        <v>5</v>
      </c>
      <c r="D7455" t="s">
        <v>871</v>
      </c>
      <c r="E7455" t="s">
        <v>164</v>
      </c>
      <c r="F7455" t="s">
        <v>11</v>
      </c>
      <c r="G7455" t="s">
        <v>16</v>
      </c>
      <c r="H7455" t="s">
        <v>2181</v>
      </c>
      <c r="I7455">
        <v>37.590000000000003</v>
      </c>
      <c r="J7455">
        <v>3</v>
      </c>
      <c r="K7455">
        <v>17.670000000000002</v>
      </c>
    </row>
    <row r="7456" spans="1:11" ht="16.5" x14ac:dyDescent="0.3">
      <c r="A7456" s="1">
        <v>42866</v>
      </c>
      <c r="B7456" s="5">
        <f>YEAR(Table1[[#This Row],[Order Date]])</f>
        <v>2017</v>
      </c>
      <c r="C7456" s="5">
        <f>MONTH(Table1[[#This Row],[Order Date]])</f>
        <v>5</v>
      </c>
      <c r="D7456" t="s">
        <v>871</v>
      </c>
      <c r="E7456" t="s">
        <v>164</v>
      </c>
      <c r="F7456" t="s">
        <v>11</v>
      </c>
      <c r="G7456" t="s">
        <v>20</v>
      </c>
      <c r="H7456" t="s">
        <v>1567</v>
      </c>
      <c r="I7456">
        <v>26.03</v>
      </c>
      <c r="J7456">
        <v>2</v>
      </c>
      <c r="K7456">
        <v>9.44</v>
      </c>
    </row>
    <row r="7457" spans="1:11" ht="16.5" x14ac:dyDescent="0.3">
      <c r="A7457" s="1">
        <v>42866</v>
      </c>
      <c r="B7457" s="5">
        <f>YEAR(Table1[[#This Row],[Order Date]])</f>
        <v>2017</v>
      </c>
      <c r="C7457" s="5">
        <f>MONTH(Table1[[#This Row],[Order Date]])</f>
        <v>5</v>
      </c>
      <c r="D7457" t="s">
        <v>1547</v>
      </c>
      <c r="E7457" t="s">
        <v>10</v>
      </c>
      <c r="F7457" t="s">
        <v>11</v>
      </c>
      <c r="G7457" t="s">
        <v>24</v>
      </c>
      <c r="H7457" t="s">
        <v>988</v>
      </c>
      <c r="I7457">
        <v>5.25</v>
      </c>
      <c r="J7457">
        <v>2</v>
      </c>
      <c r="K7457">
        <v>0.59</v>
      </c>
    </row>
    <row r="7458" spans="1:11" ht="16.5" x14ac:dyDescent="0.3">
      <c r="A7458" s="1">
        <v>42866</v>
      </c>
      <c r="B7458" s="5">
        <f>YEAR(Table1[[#This Row],[Order Date]])</f>
        <v>2017</v>
      </c>
      <c r="C7458" s="5">
        <f>MONTH(Table1[[#This Row],[Order Date]])</f>
        <v>5</v>
      </c>
      <c r="D7458" t="s">
        <v>1547</v>
      </c>
      <c r="E7458" t="s">
        <v>10</v>
      </c>
      <c r="F7458" t="s">
        <v>11</v>
      </c>
      <c r="G7458" t="s">
        <v>18</v>
      </c>
      <c r="H7458" t="s">
        <v>453</v>
      </c>
      <c r="I7458">
        <v>74.42</v>
      </c>
      <c r="J7458">
        <v>2</v>
      </c>
      <c r="K7458">
        <v>-14.88</v>
      </c>
    </row>
    <row r="7459" spans="1:11" ht="16.5" x14ac:dyDescent="0.3">
      <c r="A7459" s="1">
        <v>42866</v>
      </c>
      <c r="B7459" s="5">
        <f>YEAR(Table1[[#This Row],[Order Date]])</f>
        <v>2017</v>
      </c>
      <c r="C7459" s="5">
        <f>MONTH(Table1[[#This Row],[Order Date]])</f>
        <v>5</v>
      </c>
      <c r="D7459" t="s">
        <v>1547</v>
      </c>
      <c r="E7459" t="s">
        <v>10</v>
      </c>
      <c r="F7459" t="s">
        <v>11</v>
      </c>
      <c r="G7459" t="s">
        <v>12</v>
      </c>
      <c r="H7459" t="s">
        <v>1845</v>
      </c>
      <c r="I7459">
        <v>6.85</v>
      </c>
      <c r="J7459">
        <v>2</v>
      </c>
      <c r="K7459">
        <v>2.14</v>
      </c>
    </row>
    <row r="7460" spans="1:11" ht="16.5" x14ac:dyDescent="0.3">
      <c r="A7460" s="1">
        <v>42866</v>
      </c>
      <c r="B7460" s="5">
        <f>YEAR(Table1[[#This Row],[Order Date]])</f>
        <v>2017</v>
      </c>
      <c r="C7460" s="5">
        <f>MONTH(Table1[[#This Row],[Order Date]])</f>
        <v>5</v>
      </c>
      <c r="D7460" t="s">
        <v>1547</v>
      </c>
      <c r="E7460" t="s">
        <v>10</v>
      </c>
      <c r="F7460" t="s">
        <v>34</v>
      </c>
      <c r="G7460" t="s">
        <v>47</v>
      </c>
      <c r="H7460" t="s">
        <v>1213</v>
      </c>
      <c r="I7460">
        <v>8</v>
      </c>
      <c r="J7460">
        <v>1</v>
      </c>
      <c r="K7460">
        <v>-7</v>
      </c>
    </row>
    <row r="7461" spans="1:11" ht="16.5" x14ac:dyDescent="0.3">
      <c r="A7461" s="1">
        <v>42866</v>
      </c>
      <c r="B7461" s="5">
        <f>YEAR(Table1[[#This Row],[Order Date]])</f>
        <v>2017</v>
      </c>
      <c r="C7461" s="5">
        <f>MONTH(Table1[[#This Row],[Order Date]])</f>
        <v>5</v>
      </c>
      <c r="D7461" t="s">
        <v>1514</v>
      </c>
      <c r="E7461" t="s">
        <v>95</v>
      </c>
      <c r="F7461" t="s">
        <v>34</v>
      </c>
      <c r="G7461" t="s">
        <v>74</v>
      </c>
      <c r="H7461" t="s">
        <v>644</v>
      </c>
      <c r="I7461">
        <v>209.98</v>
      </c>
      <c r="J7461">
        <v>7</v>
      </c>
      <c r="K7461">
        <v>-356.96</v>
      </c>
    </row>
    <row r="7462" spans="1:11" ht="16.5" x14ac:dyDescent="0.3">
      <c r="A7462" s="1">
        <v>42866</v>
      </c>
      <c r="B7462" s="5">
        <f>YEAR(Table1[[#This Row],[Order Date]])</f>
        <v>2017</v>
      </c>
      <c r="C7462" s="5">
        <f>MONTH(Table1[[#This Row],[Order Date]])</f>
        <v>5</v>
      </c>
      <c r="D7462" t="s">
        <v>1459</v>
      </c>
      <c r="E7462" t="s">
        <v>149</v>
      </c>
      <c r="F7462" t="s">
        <v>11</v>
      </c>
      <c r="G7462" t="s">
        <v>24</v>
      </c>
      <c r="H7462" t="s">
        <v>116</v>
      </c>
      <c r="I7462">
        <v>43.92</v>
      </c>
      <c r="J7462">
        <v>3</v>
      </c>
      <c r="K7462">
        <v>12.74</v>
      </c>
    </row>
    <row r="7463" spans="1:11" ht="16.5" x14ac:dyDescent="0.3">
      <c r="A7463" s="1">
        <v>42867</v>
      </c>
      <c r="B7463" s="5">
        <f>YEAR(Table1[[#This Row],[Order Date]])</f>
        <v>2017</v>
      </c>
      <c r="C7463" s="5">
        <f>MONTH(Table1[[#This Row],[Order Date]])</f>
        <v>5</v>
      </c>
      <c r="D7463" t="s">
        <v>940</v>
      </c>
      <c r="E7463" t="s">
        <v>10</v>
      </c>
      <c r="F7463" t="s">
        <v>11</v>
      </c>
      <c r="G7463" t="s">
        <v>18</v>
      </c>
      <c r="H7463" t="s">
        <v>909</v>
      </c>
      <c r="I7463">
        <v>127.92</v>
      </c>
      <c r="J7463">
        <v>5</v>
      </c>
      <c r="K7463">
        <v>-15.99</v>
      </c>
    </row>
    <row r="7464" spans="1:11" ht="16.5" x14ac:dyDescent="0.3">
      <c r="A7464" s="1">
        <v>42867</v>
      </c>
      <c r="B7464" s="5">
        <f>YEAR(Table1[[#This Row],[Order Date]])</f>
        <v>2017</v>
      </c>
      <c r="C7464" s="5">
        <f>MONTH(Table1[[#This Row],[Order Date]])</f>
        <v>5</v>
      </c>
      <c r="D7464" t="s">
        <v>940</v>
      </c>
      <c r="E7464" t="s">
        <v>10</v>
      </c>
      <c r="F7464" t="s">
        <v>11</v>
      </c>
      <c r="G7464" t="s">
        <v>20</v>
      </c>
      <c r="H7464" t="s">
        <v>1174</v>
      </c>
      <c r="I7464">
        <v>34.24</v>
      </c>
      <c r="J7464">
        <v>4</v>
      </c>
      <c r="K7464">
        <v>-53.07</v>
      </c>
    </row>
    <row r="7465" spans="1:11" ht="16.5" x14ac:dyDescent="0.3">
      <c r="A7465" s="1">
        <v>42867</v>
      </c>
      <c r="B7465" s="5">
        <f>YEAR(Table1[[#This Row],[Order Date]])</f>
        <v>2017</v>
      </c>
      <c r="C7465" s="5">
        <f>MONTH(Table1[[#This Row],[Order Date]])</f>
        <v>5</v>
      </c>
      <c r="D7465" t="s">
        <v>280</v>
      </c>
      <c r="E7465" t="s">
        <v>434</v>
      </c>
      <c r="F7465" t="s">
        <v>11</v>
      </c>
      <c r="G7465" t="s">
        <v>12</v>
      </c>
      <c r="H7465" t="s">
        <v>97</v>
      </c>
      <c r="I7465">
        <v>87.6</v>
      </c>
      <c r="J7465">
        <v>5</v>
      </c>
      <c r="K7465">
        <v>42.05</v>
      </c>
    </row>
    <row r="7466" spans="1:11" ht="16.5" x14ac:dyDescent="0.3">
      <c r="A7466" s="1">
        <v>42867</v>
      </c>
      <c r="B7466" s="5">
        <f>YEAR(Table1[[#This Row],[Order Date]])</f>
        <v>2017</v>
      </c>
      <c r="C7466" s="5">
        <f>MONTH(Table1[[#This Row],[Order Date]])</f>
        <v>5</v>
      </c>
      <c r="D7466" t="s">
        <v>1369</v>
      </c>
      <c r="E7466" t="s">
        <v>78</v>
      </c>
      <c r="F7466" t="s">
        <v>11</v>
      </c>
      <c r="G7466" t="s">
        <v>24</v>
      </c>
      <c r="H7466" t="s">
        <v>577</v>
      </c>
      <c r="I7466">
        <v>10.27</v>
      </c>
      <c r="J7466">
        <v>3</v>
      </c>
      <c r="K7466">
        <v>1.1599999999999999</v>
      </c>
    </row>
    <row r="7467" spans="1:11" ht="16.5" x14ac:dyDescent="0.3">
      <c r="A7467" s="1">
        <v>42867</v>
      </c>
      <c r="B7467" s="5">
        <f>YEAR(Table1[[#This Row],[Order Date]])</f>
        <v>2017</v>
      </c>
      <c r="C7467" s="5">
        <f>MONTH(Table1[[#This Row],[Order Date]])</f>
        <v>5</v>
      </c>
      <c r="D7467" t="s">
        <v>1111</v>
      </c>
      <c r="E7467" t="s">
        <v>27</v>
      </c>
      <c r="F7467" t="s">
        <v>11</v>
      </c>
      <c r="G7467" t="s">
        <v>200</v>
      </c>
      <c r="H7467" t="s">
        <v>201</v>
      </c>
      <c r="I7467">
        <v>238.62</v>
      </c>
      <c r="J7467">
        <v>2</v>
      </c>
      <c r="K7467">
        <v>4.7699999999999996</v>
      </c>
    </row>
    <row r="7468" spans="1:11" ht="16.5" x14ac:dyDescent="0.3">
      <c r="A7468" s="1">
        <v>42867</v>
      </c>
      <c r="B7468" s="5">
        <f>YEAR(Table1[[#This Row],[Order Date]])</f>
        <v>2017</v>
      </c>
      <c r="C7468" s="5">
        <f>MONTH(Table1[[#This Row],[Order Date]])</f>
        <v>5</v>
      </c>
      <c r="D7468" t="s">
        <v>1111</v>
      </c>
      <c r="E7468" t="s">
        <v>27</v>
      </c>
      <c r="F7468" t="s">
        <v>11</v>
      </c>
      <c r="G7468" t="s">
        <v>92</v>
      </c>
      <c r="H7468" t="s">
        <v>1814</v>
      </c>
      <c r="I7468">
        <v>7.77</v>
      </c>
      <c r="J7468">
        <v>1</v>
      </c>
      <c r="K7468">
        <v>2.1</v>
      </c>
    </row>
    <row r="7469" spans="1:11" ht="16.5" x14ac:dyDescent="0.3">
      <c r="A7469" s="1">
        <v>42867</v>
      </c>
      <c r="B7469" s="5">
        <f>YEAR(Table1[[#This Row],[Order Date]])</f>
        <v>2017</v>
      </c>
      <c r="C7469" s="5">
        <f>MONTH(Table1[[#This Row],[Order Date]])</f>
        <v>5</v>
      </c>
      <c r="D7469" t="s">
        <v>1111</v>
      </c>
      <c r="E7469" t="s">
        <v>27</v>
      </c>
      <c r="F7469" t="s">
        <v>34</v>
      </c>
      <c r="G7469" t="s">
        <v>145</v>
      </c>
      <c r="H7469" t="s">
        <v>818</v>
      </c>
      <c r="I7469">
        <v>285.48</v>
      </c>
      <c r="J7469">
        <v>5</v>
      </c>
      <c r="K7469">
        <v>-10.71</v>
      </c>
    </row>
    <row r="7470" spans="1:11" ht="16.5" x14ac:dyDescent="0.3">
      <c r="A7470" s="1">
        <v>42867</v>
      </c>
      <c r="B7470" s="5">
        <f>YEAR(Table1[[#This Row],[Order Date]])</f>
        <v>2017</v>
      </c>
      <c r="C7470" s="5">
        <f>MONTH(Table1[[#This Row],[Order Date]])</f>
        <v>5</v>
      </c>
      <c r="D7470" t="s">
        <v>1111</v>
      </c>
      <c r="E7470" t="s">
        <v>27</v>
      </c>
      <c r="F7470" t="s">
        <v>11</v>
      </c>
      <c r="G7470" t="s">
        <v>20</v>
      </c>
      <c r="H7470" t="s">
        <v>2027</v>
      </c>
      <c r="I7470">
        <v>19.170000000000002</v>
      </c>
      <c r="J7470">
        <v>4</v>
      </c>
      <c r="K7470">
        <v>6.47</v>
      </c>
    </row>
    <row r="7471" spans="1:11" ht="16.5" x14ac:dyDescent="0.3">
      <c r="A7471" s="1">
        <v>42867</v>
      </c>
      <c r="B7471" s="5">
        <f>YEAR(Table1[[#This Row],[Order Date]])</f>
        <v>2017</v>
      </c>
      <c r="C7471" s="5">
        <f>MONTH(Table1[[#This Row],[Order Date]])</f>
        <v>5</v>
      </c>
      <c r="D7471" t="s">
        <v>2112</v>
      </c>
      <c r="E7471" t="s">
        <v>78</v>
      </c>
      <c r="F7471" t="s">
        <v>11</v>
      </c>
      <c r="G7471" t="s">
        <v>16</v>
      </c>
      <c r="H7471" t="s">
        <v>348</v>
      </c>
      <c r="I7471">
        <v>5.9</v>
      </c>
      <c r="J7471">
        <v>2</v>
      </c>
      <c r="K7471">
        <v>1.99</v>
      </c>
    </row>
    <row r="7472" spans="1:11" ht="16.5" x14ac:dyDescent="0.3">
      <c r="A7472" s="1">
        <v>42867</v>
      </c>
      <c r="B7472" s="5">
        <f>YEAR(Table1[[#This Row],[Order Date]])</f>
        <v>2017</v>
      </c>
      <c r="C7472" s="5">
        <f>MONTH(Table1[[#This Row],[Order Date]])</f>
        <v>5</v>
      </c>
      <c r="D7472" t="s">
        <v>879</v>
      </c>
      <c r="E7472" t="s">
        <v>177</v>
      </c>
      <c r="F7472" t="s">
        <v>34</v>
      </c>
      <c r="G7472" t="s">
        <v>47</v>
      </c>
      <c r="H7472" t="s">
        <v>1026</v>
      </c>
      <c r="I7472">
        <v>42.85</v>
      </c>
      <c r="J7472">
        <v>5</v>
      </c>
      <c r="K7472">
        <v>15.43</v>
      </c>
    </row>
    <row r="7473" spans="1:11" ht="16.5" x14ac:dyDescent="0.3">
      <c r="A7473" s="1">
        <v>42867</v>
      </c>
      <c r="B7473" s="5">
        <f>YEAR(Table1[[#This Row],[Order Date]])</f>
        <v>2017</v>
      </c>
      <c r="C7473" s="5">
        <f>MONTH(Table1[[#This Row],[Order Date]])</f>
        <v>5</v>
      </c>
      <c r="D7473" t="s">
        <v>879</v>
      </c>
      <c r="E7473" t="s">
        <v>177</v>
      </c>
      <c r="F7473" t="s">
        <v>11</v>
      </c>
      <c r="G7473" t="s">
        <v>16</v>
      </c>
      <c r="H7473" t="s">
        <v>1430</v>
      </c>
      <c r="I7473">
        <v>6.16</v>
      </c>
      <c r="J7473">
        <v>2</v>
      </c>
      <c r="K7473">
        <v>2.96</v>
      </c>
    </row>
    <row r="7474" spans="1:11" ht="16.5" x14ac:dyDescent="0.3">
      <c r="A7474" s="1">
        <v>42867</v>
      </c>
      <c r="B7474" s="5">
        <f>YEAR(Table1[[#This Row],[Order Date]])</f>
        <v>2017</v>
      </c>
      <c r="C7474" s="5">
        <f>MONTH(Table1[[#This Row],[Order Date]])</f>
        <v>5</v>
      </c>
      <c r="D7474" t="s">
        <v>879</v>
      </c>
      <c r="E7474" t="s">
        <v>177</v>
      </c>
      <c r="F7474" t="s">
        <v>11</v>
      </c>
      <c r="G7474" t="s">
        <v>200</v>
      </c>
      <c r="H7474" t="s">
        <v>1154</v>
      </c>
      <c r="I7474">
        <v>17</v>
      </c>
      <c r="J7474">
        <v>2</v>
      </c>
      <c r="K7474">
        <v>4.42</v>
      </c>
    </row>
    <row r="7475" spans="1:11" ht="16.5" x14ac:dyDescent="0.3">
      <c r="A7475" s="1">
        <v>42867</v>
      </c>
      <c r="B7475" s="5">
        <f>YEAR(Table1[[#This Row],[Order Date]])</f>
        <v>2017</v>
      </c>
      <c r="C7475" s="5">
        <f>MONTH(Table1[[#This Row],[Order Date]])</f>
        <v>5</v>
      </c>
      <c r="D7475" t="s">
        <v>879</v>
      </c>
      <c r="E7475" t="s">
        <v>177</v>
      </c>
      <c r="F7475" t="s">
        <v>39</v>
      </c>
      <c r="G7475" t="s">
        <v>52</v>
      </c>
      <c r="H7475" t="s">
        <v>1390</v>
      </c>
      <c r="I7475">
        <v>87.4</v>
      </c>
      <c r="J7475">
        <v>5</v>
      </c>
      <c r="K7475">
        <v>34.96</v>
      </c>
    </row>
    <row r="7476" spans="1:11" ht="16.5" x14ac:dyDescent="0.3">
      <c r="A7476" s="1">
        <v>42868</v>
      </c>
      <c r="B7476" s="5">
        <f>YEAR(Table1[[#This Row],[Order Date]])</f>
        <v>2017</v>
      </c>
      <c r="C7476" s="5">
        <f>MONTH(Table1[[#This Row],[Order Date]])</f>
        <v>5</v>
      </c>
      <c r="D7476" t="s">
        <v>769</v>
      </c>
      <c r="E7476" t="s">
        <v>27</v>
      </c>
      <c r="F7476" t="s">
        <v>11</v>
      </c>
      <c r="G7476" t="s">
        <v>16</v>
      </c>
      <c r="H7476" t="s">
        <v>1040</v>
      </c>
      <c r="I7476">
        <v>58.48</v>
      </c>
      <c r="J7476">
        <v>8</v>
      </c>
      <c r="K7476">
        <v>27.49</v>
      </c>
    </row>
    <row r="7477" spans="1:11" ht="16.5" x14ac:dyDescent="0.3">
      <c r="A7477" s="1">
        <v>42868</v>
      </c>
      <c r="B7477" s="5">
        <f>YEAR(Table1[[#This Row],[Order Date]])</f>
        <v>2017</v>
      </c>
      <c r="C7477" s="5">
        <f>MONTH(Table1[[#This Row],[Order Date]])</f>
        <v>5</v>
      </c>
      <c r="D7477" t="s">
        <v>923</v>
      </c>
      <c r="E7477" t="s">
        <v>129</v>
      </c>
      <c r="F7477" t="s">
        <v>11</v>
      </c>
      <c r="G7477" t="s">
        <v>63</v>
      </c>
      <c r="H7477" t="s">
        <v>2038</v>
      </c>
      <c r="I7477">
        <v>180.96</v>
      </c>
      <c r="J7477">
        <v>2</v>
      </c>
      <c r="K7477">
        <v>81.430000000000007</v>
      </c>
    </row>
    <row r="7478" spans="1:11" ht="16.5" x14ac:dyDescent="0.3">
      <c r="A7478" s="1">
        <v>42868</v>
      </c>
      <c r="B7478" s="5">
        <f>YEAR(Table1[[#This Row],[Order Date]])</f>
        <v>2017</v>
      </c>
      <c r="C7478" s="5">
        <f>MONTH(Table1[[#This Row],[Order Date]])</f>
        <v>5</v>
      </c>
      <c r="D7478" t="s">
        <v>923</v>
      </c>
      <c r="E7478" t="s">
        <v>129</v>
      </c>
      <c r="F7478" t="s">
        <v>11</v>
      </c>
      <c r="G7478" t="s">
        <v>20</v>
      </c>
      <c r="H7478" t="s">
        <v>37</v>
      </c>
      <c r="I7478">
        <v>914.97</v>
      </c>
      <c r="J7478">
        <v>3</v>
      </c>
      <c r="K7478">
        <v>411.74</v>
      </c>
    </row>
    <row r="7479" spans="1:11" ht="16.5" x14ac:dyDescent="0.3">
      <c r="A7479" s="1">
        <v>42868</v>
      </c>
      <c r="B7479" s="5">
        <f>YEAR(Table1[[#This Row],[Order Date]])</f>
        <v>2017</v>
      </c>
      <c r="C7479" s="5">
        <f>MONTH(Table1[[#This Row],[Order Date]])</f>
        <v>5</v>
      </c>
      <c r="D7479" t="s">
        <v>923</v>
      </c>
      <c r="E7479" t="s">
        <v>129</v>
      </c>
      <c r="F7479" t="s">
        <v>39</v>
      </c>
      <c r="G7479" t="s">
        <v>40</v>
      </c>
      <c r="H7479" t="s">
        <v>2026</v>
      </c>
      <c r="I7479">
        <v>587.97</v>
      </c>
      <c r="J7479">
        <v>3</v>
      </c>
      <c r="K7479">
        <v>158.75</v>
      </c>
    </row>
    <row r="7480" spans="1:11" ht="16.5" x14ac:dyDescent="0.3">
      <c r="A7480" s="1">
        <v>42868</v>
      </c>
      <c r="B7480" s="5">
        <f>YEAR(Table1[[#This Row],[Order Date]])</f>
        <v>2017</v>
      </c>
      <c r="C7480" s="5">
        <f>MONTH(Table1[[#This Row],[Order Date]])</f>
        <v>5</v>
      </c>
      <c r="D7480" t="s">
        <v>923</v>
      </c>
      <c r="E7480" t="s">
        <v>129</v>
      </c>
      <c r="F7480" t="s">
        <v>11</v>
      </c>
      <c r="G7480" t="s">
        <v>18</v>
      </c>
      <c r="H7480" t="s">
        <v>73</v>
      </c>
      <c r="I7480">
        <v>530.34</v>
      </c>
      <c r="J7480">
        <v>2</v>
      </c>
      <c r="K7480">
        <v>95.46</v>
      </c>
    </row>
    <row r="7481" spans="1:11" ht="16.5" x14ac:dyDescent="0.3">
      <c r="A7481" s="1">
        <v>42868</v>
      </c>
      <c r="B7481" s="5">
        <f>YEAR(Table1[[#This Row],[Order Date]])</f>
        <v>2017</v>
      </c>
      <c r="C7481" s="5">
        <f>MONTH(Table1[[#This Row],[Order Date]])</f>
        <v>5</v>
      </c>
      <c r="D7481" t="s">
        <v>923</v>
      </c>
      <c r="E7481" t="s">
        <v>129</v>
      </c>
      <c r="F7481" t="s">
        <v>11</v>
      </c>
      <c r="G7481" t="s">
        <v>12</v>
      </c>
      <c r="H7481" t="s">
        <v>1678</v>
      </c>
      <c r="I7481">
        <v>14.94</v>
      </c>
      <c r="J7481">
        <v>3</v>
      </c>
      <c r="K7481">
        <v>7.32</v>
      </c>
    </row>
    <row r="7482" spans="1:11" ht="16.5" x14ac:dyDescent="0.3">
      <c r="A7482" s="1">
        <v>42868</v>
      </c>
      <c r="B7482" s="5">
        <f>YEAR(Table1[[#This Row],[Order Date]])</f>
        <v>2017</v>
      </c>
      <c r="C7482" s="5">
        <f>MONTH(Table1[[#This Row],[Order Date]])</f>
        <v>5</v>
      </c>
      <c r="D7482" t="s">
        <v>803</v>
      </c>
      <c r="E7482" t="s">
        <v>59</v>
      </c>
      <c r="F7482" t="s">
        <v>11</v>
      </c>
      <c r="G7482" t="s">
        <v>20</v>
      </c>
      <c r="H7482" t="s">
        <v>2075</v>
      </c>
      <c r="I7482">
        <v>299.52</v>
      </c>
      <c r="J7482">
        <v>9</v>
      </c>
      <c r="K7482">
        <v>149.76</v>
      </c>
    </row>
    <row r="7483" spans="1:11" ht="16.5" x14ac:dyDescent="0.3">
      <c r="A7483" s="1">
        <v>42868</v>
      </c>
      <c r="B7483" s="5">
        <f>YEAR(Table1[[#This Row],[Order Date]])</f>
        <v>2017</v>
      </c>
      <c r="C7483" s="5">
        <f>MONTH(Table1[[#This Row],[Order Date]])</f>
        <v>5</v>
      </c>
      <c r="D7483" t="s">
        <v>483</v>
      </c>
      <c r="E7483" t="s">
        <v>120</v>
      </c>
      <c r="F7483" t="s">
        <v>11</v>
      </c>
      <c r="G7483" t="s">
        <v>92</v>
      </c>
      <c r="H7483" t="s">
        <v>1349</v>
      </c>
      <c r="I7483">
        <v>20.77</v>
      </c>
      <c r="J7483">
        <v>2</v>
      </c>
      <c r="K7483">
        <v>2.34</v>
      </c>
    </row>
    <row r="7484" spans="1:11" ht="16.5" x14ac:dyDescent="0.3">
      <c r="A7484" s="1">
        <v>42868</v>
      </c>
      <c r="B7484" s="5">
        <f>YEAR(Table1[[#This Row],[Order Date]])</f>
        <v>2017</v>
      </c>
      <c r="C7484" s="5">
        <f>MONTH(Table1[[#This Row],[Order Date]])</f>
        <v>5</v>
      </c>
      <c r="D7484" t="s">
        <v>2585</v>
      </c>
      <c r="E7484" t="s">
        <v>23</v>
      </c>
      <c r="F7484" t="s">
        <v>34</v>
      </c>
      <c r="G7484" t="s">
        <v>35</v>
      </c>
      <c r="H7484" t="s">
        <v>371</v>
      </c>
      <c r="I7484">
        <v>458.43</v>
      </c>
      <c r="J7484">
        <v>5</v>
      </c>
      <c r="K7484">
        <v>-124.43</v>
      </c>
    </row>
    <row r="7485" spans="1:11" ht="16.5" x14ac:dyDescent="0.3">
      <c r="A7485" s="1">
        <v>42869</v>
      </c>
      <c r="B7485" s="5">
        <f>YEAR(Table1[[#This Row],[Order Date]])</f>
        <v>2017</v>
      </c>
      <c r="C7485" s="5">
        <f>MONTH(Table1[[#This Row],[Order Date]])</f>
        <v>5</v>
      </c>
      <c r="D7485" t="s">
        <v>487</v>
      </c>
      <c r="E7485" t="s">
        <v>27</v>
      </c>
      <c r="F7485" t="s">
        <v>34</v>
      </c>
      <c r="G7485" t="s">
        <v>47</v>
      </c>
      <c r="H7485" t="s">
        <v>2129</v>
      </c>
      <c r="I7485">
        <v>18.28</v>
      </c>
      <c r="J7485">
        <v>2</v>
      </c>
      <c r="K7485">
        <v>6.22</v>
      </c>
    </row>
    <row r="7486" spans="1:11" ht="16.5" x14ac:dyDescent="0.3">
      <c r="A7486" s="1">
        <v>42869</v>
      </c>
      <c r="B7486" s="5">
        <f>YEAR(Table1[[#This Row],[Order Date]])</f>
        <v>2017</v>
      </c>
      <c r="C7486" s="5">
        <f>MONTH(Table1[[#This Row],[Order Date]])</f>
        <v>5</v>
      </c>
      <c r="D7486" t="s">
        <v>487</v>
      </c>
      <c r="E7486" t="s">
        <v>27</v>
      </c>
      <c r="F7486" t="s">
        <v>39</v>
      </c>
      <c r="G7486" t="s">
        <v>52</v>
      </c>
      <c r="H7486" t="s">
        <v>2125</v>
      </c>
      <c r="I7486">
        <v>1399.93</v>
      </c>
      <c r="J7486">
        <v>7</v>
      </c>
      <c r="K7486">
        <v>601.97</v>
      </c>
    </row>
    <row r="7487" spans="1:11" ht="16.5" x14ac:dyDescent="0.3">
      <c r="A7487" s="1">
        <v>42869</v>
      </c>
      <c r="B7487" s="5">
        <f>YEAR(Table1[[#This Row],[Order Date]])</f>
        <v>2017</v>
      </c>
      <c r="C7487" s="5">
        <f>MONTH(Table1[[#This Row],[Order Date]])</f>
        <v>5</v>
      </c>
      <c r="D7487" t="s">
        <v>254</v>
      </c>
      <c r="E7487" t="s">
        <v>329</v>
      </c>
      <c r="F7487" t="s">
        <v>11</v>
      </c>
      <c r="G7487" t="s">
        <v>63</v>
      </c>
      <c r="H7487" t="s">
        <v>1674</v>
      </c>
      <c r="I7487">
        <v>48.69</v>
      </c>
      <c r="J7487">
        <v>9</v>
      </c>
      <c r="K7487">
        <v>23.86</v>
      </c>
    </row>
    <row r="7488" spans="1:11" ht="16.5" x14ac:dyDescent="0.3">
      <c r="A7488" s="1">
        <v>42869</v>
      </c>
      <c r="B7488" s="5">
        <f>YEAR(Table1[[#This Row],[Order Date]])</f>
        <v>2017</v>
      </c>
      <c r="C7488" s="5">
        <f>MONTH(Table1[[#This Row],[Order Date]])</f>
        <v>5</v>
      </c>
      <c r="D7488" t="s">
        <v>1885</v>
      </c>
      <c r="E7488" t="s">
        <v>149</v>
      </c>
      <c r="F7488" t="s">
        <v>39</v>
      </c>
      <c r="G7488" t="s">
        <v>40</v>
      </c>
      <c r="H7488" t="s">
        <v>1917</v>
      </c>
      <c r="I7488">
        <v>539.97</v>
      </c>
      <c r="J7488">
        <v>3</v>
      </c>
      <c r="K7488">
        <v>134.99</v>
      </c>
    </row>
    <row r="7489" spans="1:11" ht="16.5" x14ac:dyDescent="0.3">
      <c r="A7489" s="1">
        <v>42869</v>
      </c>
      <c r="B7489" s="5">
        <f>YEAR(Table1[[#This Row],[Order Date]])</f>
        <v>2017</v>
      </c>
      <c r="C7489" s="5">
        <f>MONTH(Table1[[#This Row],[Order Date]])</f>
        <v>5</v>
      </c>
      <c r="D7489" t="s">
        <v>1885</v>
      </c>
      <c r="E7489" t="s">
        <v>149</v>
      </c>
      <c r="F7489" t="s">
        <v>11</v>
      </c>
      <c r="G7489" t="s">
        <v>18</v>
      </c>
      <c r="H7489" t="s">
        <v>585</v>
      </c>
      <c r="I7489">
        <v>22.58</v>
      </c>
      <c r="J7489">
        <v>2</v>
      </c>
      <c r="K7489">
        <v>5.87</v>
      </c>
    </row>
    <row r="7490" spans="1:11" ht="16.5" x14ac:dyDescent="0.3">
      <c r="A7490" s="1">
        <v>42869</v>
      </c>
      <c r="B7490" s="5">
        <f>YEAR(Table1[[#This Row],[Order Date]])</f>
        <v>2017</v>
      </c>
      <c r="C7490" s="5">
        <f>MONTH(Table1[[#This Row],[Order Date]])</f>
        <v>5</v>
      </c>
      <c r="D7490" t="s">
        <v>452</v>
      </c>
      <c r="E7490" t="s">
        <v>164</v>
      </c>
      <c r="F7490" t="s">
        <v>11</v>
      </c>
      <c r="G7490" t="s">
        <v>12</v>
      </c>
      <c r="H7490" t="s">
        <v>1492</v>
      </c>
      <c r="I7490">
        <v>440.19</v>
      </c>
      <c r="J7490">
        <v>9</v>
      </c>
      <c r="K7490">
        <v>206.89</v>
      </c>
    </row>
    <row r="7491" spans="1:11" ht="16.5" x14ac:dyDescent="0.3">
      <c r="A7491" s="1">
        <v>42869</v>
      </c>
      <c r="B7491" s="5">
        <f>YEAR(Table1[[#This Row],[Order Date]])</f>
        <v>2017</v>
      </c>
      <c r="C7491" s="5">
        <f>MONTH(Table1[[#This Row],[Order Date]])</f>
        <v>5</v>
      </c>
      <c r="D7491" t="s">
        <v>452</v>
      </c>
      <c r="E7491" t="s">
        <v>164</v>
      </c>
      <c r="F7491" t="s">
        <v>11</v>
      </c>
      <c r="G7491" t="s">
        <v>200</v>
      </c>
      <c r="H7491" t="s">
        <v>472</v>
      </c>
      <c r="I7491">
        <v>64.400000000000006</v>
      </c>
      <c r="J7491">
        <v>5</v>
      </c>
      <c r="K7491">
        <v>1.93</v>
      </c>
    </row>
    <row r="7492" spans="1:11" ht="16.5" x14ac:dyDescent="0.3">
      <c r="A7492" s="1">
        <v>42869</v>
      </c>
      <c r="B7492" s="5">
        <f>YEAR(Table1[[#This Row],[Order Date]])</f>
        <v>2017</v>
      </c>
      <c r="C7492" s="5">
        <f>MONTH(Table1[[#This Row],[Order Date]])</f>
        <v>5</v>
      </c>
      <c r="D7492" t="s">
        <v>709</v>
      </c>
      <c r="E7492" t="s">
        <v>10</v>
      </c>
      <c r="F7492" t="s">
        <v>34</v>
      </c>
      <c r="G7492" t="s">
        <v>35</v>
      </c>
      <c r="H7492" t="s">
        <v>726</v>
      </c>
      <c r="I7492">
        <v>899.43</v>
      </c>
      <c r="J7492">
        <v>5</v>
      </c>
      <c r="K7492">
        <v>-12.85</v>
      </c>
    </row>
    <row r="7493" spans="1:11" ht="16.5" x14ac:dyDescent="0.3">
      <c r="A7493" s="1">
        <v>42869</v>
      </c>
      <c r="B7493" s="5">
        <f>YEAR(Table1[[#This Row],[Order Date]])</f>
        <v>2017</v>
      </c>
      <c r="C7493" s="5">
        <f>MONTH(Table1[[#This Row],[Order Date]])</f>
        <v>5</v>
      </c>
      <c r="D7493" t="s">
        <v>709</v>
      </c>
      <c r="E7493" t="s">
        <v>10</v>
      </c>
      <c r="F7493" t="s">
        <v>11</v>
      </c>
      <c r="G7493" t="s">
        <v>24</v>
      </c>
      <c r="H7493" t="s">
        <v>2189</v>
      </c>
      <c r="I7493">
        <v>46.2</v>
      </c>
      <c r="J7493">
        <v>5</v>
      </c>
      <c r="K7493">
        <v>5.78</v>
      </c>
    </row>
    <row r="7494" spans="1:11" ht="16.5" x14ac:dyDescent="0.3">
      <c r="A7494" s="1">
        <v>42869</v>
      </c>
      <c r="B7494" s="5">
        <f>YEAR(Table1[[#This Row],[Order Date]])</f>
        <v>2017</v>
      </c>
      <c r="C7494" s="5">
        <f>MONTH(Table1[[#This Row],[Order Date]])</f>
        <v>5</v>
      </c>
      <c r="D7494" t="s">
        <v>709</v>
      </c>
      <c r="E7494" t="s">
        <v>10</v>
      </c>
      <c r="F7494" t="s">
        <v>11</v>
      </c>
      <c r="G7494" t="s">
        <v>12</v>
      </c>
      <c r="H7494" t="s">
        <v>2356</v>
      </c>
      <c r="I7494">
        <v>47.95</v>
      </c>
      <c r="J7494">
        <v>3</v>
      </c>
      <c r="K7494">
        <v>16.18</v>
      </c>
    </row>
    <row r="7495" spans="1:11" ht="16.5" x14ac:dyDescent="0.3">
      <c r="A7495" s="1">
        <v>42869</v>
      </c>
      <c r="B7495" s="5">
        <f>YEAR(Table1[[#This Row],[Order Date]])</f>
        <v>2017</v>
      </c>
      <c r="C7495" s="5">
        <f>MONTH(Table1[[#This Row],[Order Date]])</f>
        <v>5</v>
      </c>
      <c r="D7495" t="s">
        <v>709</v>
      </c>
      <c r="E7495" t="s">
        <v>10</v>
      </c>
      <c r="F7495" t="s">
        <v>39</v>
      </c>
      <c r="G7495" t="s">
        <v>40</v>
      </c>
      <c r="H7495" t="s">
        <v>2603</v>
      </c>
      <c r="I7495">
        <v>7.99</v>
      </c>
      <c r="J7495">
        <v>1</v>
      </c>
      <c r="K7495">
        <v>0.7</v>
      </c>
    </row>
    <row r="7496" spans="1:11" ht="16.5" x14ac:dyDescent="0.3">
      <c r="A7496" s="1">
        <v>42869</v>
      </c>
      <c r="B7496" s="5">
        <f>YEAR(Table1[[#This Row],[Order Date]])</f>
        <v>2017</v>
      </c>
      <c r="C7496" s="5">
        <f>MONTH(Table1[[#This Row],[Order Date]])</f>
        <v>5</v>
      </c>
      <c r="D7496" t="s">
        <v>709</v>
      </c>
      <c r="E7496" t="s">
        <v>10</v>
      </c>
      <c r="F7496" t="s">
        <v>11</v>
      </c>
      <c r="G7496" t="s">
        <v>12</v>
      </c>
      <c r="H7496" t="s">
        <v>2082</v>
      </c>
      <c r="I7496">
        <v>76.86</v>
      </c>
      <c r="J7496">
        <v>2</v>
      </c>
      <c r="K7496">
        <v>26.9</v>
      </c>
    </row>
    <row r="7497" spans="1:11" ht="16.5" x14ac:dyDescent="0.3">
      <c r="A7497" s="1">
        <v>42869</v>
      </c>
      <c r="B7497" s="5">
        <f>YEAR(Table1[[#This Row],[Order Date]])</f>
        <v>2017</v>
      </c>
      <c r="C7497" s="5">
        <f>MONTH(Table1[[#This Row],[Order Date]])</f>
        <v>5</v>
      </c>
      <c r="D7497" t="s">
        <v>54</v>
      </c>
      <c r="E7497" t="s">
        <v>531</v>
      </c>
      <c r="F7497" t="s">
        <v>11</v>
      </c>
      <c r="G7497" t="s">
        <v>24</v>
      </c>
      <c r="H7497" t="s">
        <v>844</v>
      </c>
      <c r="I7497">
        <v>3.76</v>
      </c>
      <c r="J7497">
        <v>2</v>
      </c>
      <c r="K7497">
        <v>1.0900000000000001</v>
      </c>
    </row>
    <row r="7498" spans="1:11" ht="16.5" x14ac:dyDescent="0.3">
      <c r="A7498" s="1">
        <v>42869</v>
      </c>
      <c r="B7498" s="5">
        <f>YEAR(Table1[[#This Row],[Order Date]])</f>
        <v>2017</v>
      </c>
      <c r="C7498" s="5">
        <f>MONTH(Table1[[#This Row],[Order Date]])</f>
        <v>5</v>
      </c>
      <c r="D7498" t="s">
        <v>54</v>
      </c>
      <c r="E7498" t="s">
        <v>531</v>
      </c>
      <c r="F7498" t="s">
        <v>11</v>
      </c>
      <c r="G7498" t="s">
        <v>24</v>
      </c>
      <c r="H7498" t="s">
        <v>1252</v>
      </c>
      <c r="I7498">
        <v>14.7</v>
      </c>
      <c r="J7498">
        <v>5</v>
      </c>
      <c r="K7498">
        <v>6.62</v>
      </c>
    </row>
    <row r="7499" spans="1:11" ht="16.5" x14ac:dyDescent="0.3">
      <c r="A7499" s="1">
        <v>42869</v>
      </c>
      <c r="B7499" s="5">
        <f>YEAR(Table1[[#This Row],[Order Date]])</f>
        <v>2017</v>
      </c>
      <c r="C7499" s="5">
        <f>MONTH(Table1[[#This Row],[Order Date]])</f>
        <v>5</v>
      </c>
      <c r="D7499" t="s">
        <v>54</v>
      </c>
      <c r="E7499" t="s">
        <v>531</v>
      </c>
      <c r="F7499" t="s">
        <v>11</v>
      </c>
      <c r="G7499" t="s">
        <v>24</v>
      </c>
      <c r="H7499" t="s">
        <v>384</v>
      </c>
      <c r="I7499">
        <v>37.200000000000003</v>
      </c>
      <c r="J7499">
        <v>5</v>
      </c>
      <c r="K7499">
        <v>9.3000000000000007</v>
      </c>
    </row>
    <row r="7500" spans="1:11" ht="16.5" x14ac:dyDescent="0.3">
      <c r="A7500" s="1">
        <v>42869</v>
      </c>
      <c r="B7500" s="5">
        <f>YEAR(Table1[[#This Row],[Order Date]])</f>
        <v>2017</v>
      </c>
      <c r="C7500" s="5">
        <f>MONTH(Table1[[#This Row],[Order Date]])</f>
        <v>5</v>
      </c>
      <c r="D7500" t="s">
        <v>54</v>
      </c>
      <c r="E7500" t="s">
        <v>531</v>
      </c>
      <c r="F7500" t="s">
        <v>39</v>
      </c>
      <c r="G7500" t="s">
        <v>52</v>
      </c>
      <c r="H7500" t="s">
        <v>1556</v>
      </c>
      <c r="I7500">
        <v>89.97</v>
      </c>
      <c r="J7500">
        <v>3</v>
      </c>
      <c r="K7500">
        <v>18.89</v>
      </c>
    </row>
    <row r="7501" spans="1:11" ht="16.5" x14ac:dyDescent="0.3">
      <c r="A7501" s="1">
        <v>42869</v>
      </c>
      <c r="B7501" s="5">
        <f>YEAR(Table1[[#This Row],[Order Date]])</f>
        <v>2017</v>
      </c>
      <c r="C7501" s="5">
        <f>MONTH(Table1[[#This Row],[Order Date]])</f>
        <v>5</v>
      </c>
      <c r="D7501" t="s">
        <v>54</v>
      </c>
      <c r="E7501" t="s">
        <v>531</v>
      </c>
      <c r="F7501" t="s">
        <v>34</v>
      </c>
      <c r="G7501" t="s">
        <v>35</v>
      </c>
      <c r="H7501" t="s">
        <v>1435</v>
      </c>
      <c r="I7501">
        <v>261.95999999999998</v>
      </c>
      <c r="J7501">
        <v>2</v>
      </c>
      <c r="K7501">
        <v>23.58</v>
      </c>
    </row>
    <row r="7502" spans="1:11" ht="16.5" x14ac:dyDescent="0.3">
      <c r="A7502" s="1">
        <v>42869</v>
      </c>
      <c r="B7502" s="5">
        <f>YEAR(Table1[[#This Row],[Order Date]])</f>
        <v>2017</v>
      </c>
      <c r="C7502" s="5">
        <f>MONTH(Table1[[#This Row],[Order Date]])</f>
        <v>5</v>
      </c>
      <c r="D7502" t="s">
        <v>54</v>
      </c>
      <c r="E7502" t="s">
        <v>531</v>
      </c>
      <c r="F7502" t="s">
        <v>11</v>
      </c>
      <c r="G7502" t="s">
        <v>16</v>
      </c>
      <c r="H7502" t="s">
        <v>364</v>
      </c>
      <c r="I7502">
        <v>74</v>
      </c>
      <c r="J7502">
        <v>5</v>
      </c>
      <c r="K7502">
        <v>37</v>
      </c>
    </row>
    <row r="7503" spans="1:11" ht="16.5" x14ac:dyDescent="0.3">
      <c r="A7503" s="1">
        <v>42869</v>
      </c>
      <c r="B7503" s="5">
        <f>YEAR(Table1[[#This Row],[Order Date]])</f>
        <v>2017</v>
      </c>
      <c r="C7503" s="5">
        <f>MONTH(Table1[[#This Row],[Order Date]])</f>
        <v>5</v>
      </c>
      <c r="D7503" t="s">
        <v>9</v>
      </c>
      <c r="E7503" t="s">
        <v>78</v>
      </c>
      <c r="F7503" t="s">
        <v>11</v>
      </c>
      <c r="G7503" t="s">
        <v>20</v>
      </c>
      <c r="H7503" t="s">
        <v>300</v>
      </c>
      <c r="I7503">
        <v>58.17</v>
      </c>
      <c r="J7503">
        <v>5</v>
      </c>
      <c r="K7503">
        <v>-46.54</v>
      </c>
    </row>
    <row r="7504" spans="1:11" ht="16.5" x14ac:dyDescent="0.3">
      <c r="A7504" s="1">
        <v>42869</v>
      </c>
      <c r="B7504" s="5">
        <f>YEAR(Table1[[#This Row],[Order Date]])</f>
        <v>2017</v>
      </c>
      <c r="C7504" s="5">
        <f>MONTH(Table1[[#This Row],[Order Date]])</f>
        <v>5</v>
      </c>
      <c r="D7504" t="s">
        <v>9</v>
      </c>
      <c r="E7504" t="s">
        <v>78</v>
      </c>
      <c r="F7504" t="s">
        <v>11</v>
      </c>
      <c r="G7504" t="s">
        <v>16</v>
      </c>
      <c r="H7504" t="s">
        <v>2506</v>
      </c>
      <c r="I7504">
        <v>5.04</v>
      </c>
      <c r="J7504">
        <v>2</v>
      </c>
      <c r="K7504">
        <v>1.76</v>
      </c>
    </row>
    <row r="7505" spans="1:11" ht="16.5" x14ac:dyDescent="0.3">
      <c r="A7505" s="1">
        <v>42869</v>
      </c>
      <c r="B7505" s="5">
        <f>YEAR(Table1[[#This Row],[Order Date]])</f>
        <v>2017</v>
      </c>
      <c r="C7505" s="5">
        <f>MONTH(Table1[[#This Row],[Order Date]])</f>
        <v>5</v>
      </c>
      <c r="D7505" t="s">
        <v>9</v>
      </c>
      <c r="E7505" t="s">
        <v>78</v>
      </c>
      <c r="F7505" t="s">
        <v>11</v>
      </c>
      <c r="G7505" t="s">
        <v>12</v>
      </c>
      <c r="H7505" t="s">
        <v>2032</v>
      </c>
      <c r="I7505">
        <v>24.78</v>
      </c>
      <c r="J7505">
        <v>1</v>
      </c>
      <c r="K7505">
        <v>7.75</v>
      </c>
    </row>
    <row r="7506" spans="1:11" ht="16.5" x14ac:dyDescent="0.3">
      <c r="A7506" s="1">
        <v>42870</v>
      </c>
      <c r="B7506" s="5">
        <f>YEAR(Table1[[#This Row],[Order Date]])</f>
        <v>2017</v>
      </c>
      <c r="C7506" s="5">
        <f>MONTH(Table1[[#This Row],[Order Date]])</f>
        <v>5</v>
      </c>
      <c r="D7506" t="s">
        <v>1320</v>
      </c>
      <c r="E7506" t="s">
        <v>95</v>
      </c>
      <c r="F7506" t="s">
        <v>39</v>
      </c>
      <c r="G7506" t="s">
        <v>40</v>
      </c>
      <c r="H7506" t="s">
        <v>901</v>
      </c>
      <c r="I7506">
        <v>29.59</v>
      </c>
      <c r="J7506">
        <v>1</v>
      </c>
      <c r="K7506">
        <v>2.59</v>
      </c>
    </row>
    <row r="7507" spans="1:11" ht="16.5" x14ac:dyDescent="0.3">
      <c r="A7507" s="1">
        <v>42870</v>
      </c>
      <c r="B7507" s="5">
        <f>YEAR(Table1[[#This Row],[Order Date]])</f>
        <v>2017</v>
      </c>
      <c r="C7507" s="5">
        <f>MONTH(Table1[[#This Row],[Order Date]])</f>
        <v>5</v>
      </c>
      <c r="D7507" t="s">
        <v>1320</v>
      </c>
      <c r="E7507" t="s">
        <v>95</v>
      </c>
      <c r="F7507" t="s">
        <v>11</v>
      </c>
      <c r="G7507" t="s">
        <v>20</v>
      </c>
      <c r="H7507" t="s">
        <v>2468</v>
      </c>
      <c r="I7507">
        <v>4.75</v>
      </c>
      <c r="J7507">
        <v>2</v>
      </c>
      <c r="K7507">
        <v>-3.17</v>
      </c>
    </row>
    <row r="7508" spans="1:11" ht="16.5" x14ac:dyDescent="0.3">
      <c r="A7508" s="1">
        <v>42870</v>
      </c>
      <c r="B7508" s="5">
        <f>YEAR(Table1[[#This Row],[Order Date]])</f>
        <v>2017</v>
      </c>
      <c r="C7508" s="5">
        <f>MONTH(Table1[[#This Row],[Order Date]])</f>
        <v>5</v>
      </c>
      <c r="D7508" t="s">
        <v>1320</v>
      </c>
      <c r="E7508" t="s">
        <v>95</v>
      </c>
      <c r="F7508" t="s">
        <v>11</v>
      </c>
      <c r="G7508" t="s">
        <v>12</v>
      </c>
      <c r="H7508" t="s">
        <v>2672</v>
      </c>
      <c r="I7508">
        <v>15.55</v>
      </c>
      <c r="J7508">
        <v>3</v>
      </c>
      <c r="K7508">
        <v>5.64</v>
      </c>
    </row>
    <row r="7509" spans="1:11" ht="16.5" x14ac:dyDescent="0.3">
      <c r="A7509" s="1">
        <v>42870</v>
      </c>
      <c r="B7509" s="5">
        <f>YEAR(Table1[[#This Row],[Order Date]])</f>
        <v>2017</v>
      </c>
      <c r="C7509" s="5">
        <f>MONTH(Table1[[#This Row],[Order Date]])</f>
        <v>5</v>
      </c>
      <c r="D7509" t="s">
        <v>295</v>
      </c>
      <c r="E7509" t="s">
        <v>164</v>
      </c>
      <c r="F7509" t="s">
        <v>34</v>
      </c>
      <c r="G7509" t="s">
        <v>47</v>
      </c>
      <c r="H7509" t="s">
        <v>688</v>
      </c>
      <c r="I7509">
        <v>39.96</v>
      </c>
      <c r="J7509">
        <v>2</v>
      </c>
      <c r="K7509">
        <v>17.18</v>
      </c>
    </row>
    <row r="7510" spans="1:11" ht="16.5" x14ac:dyDescent="0.3">
      <c r="A7510" s="1">
        <v>42870</v>
      </c>
      <c r="B7510" s="5">
        <f>YEAR(Table1[[#This Row],[Order Date]])</f>
        <v>2017</v>
      </c>
      <c r="C7510" s="5">
        <f>MONTH(Table1[[#This Row],[Order Date]])</f>
        <v>5</v>
      </c>
      <c r="D7510" t="s">
        <v>295</v>
      </c>
      <c r="E7510" t="s">
        <v>164</v>
      </c>
      <c r="F7510" t="s">
        <v>34</v>
      </c>
      <c r="G7510" t="s">
        <v>35</v>
      </c>
      <c r="H7510" t="s">
        <v>1634</v>
      </c>
      <c r="I7510">
        <v>42.62</v>
      </c>
      <c r="J7510">
        <v>2</v>
      </c>
      <c r="K7510">
        <v>4.26</v>
      </c>
    </row>
    <row r="7511" spans="1:11" ht="16.5" x14ac:dyDescent="0.3">
      <c r="A7511" s="1">
        <v>42870</v>
      </c>
      <c r="B7511" s="5">
        <f>YEAR(Table1[[#This Row],[Order Date]])</f>
        <v>2017</v>
      </c>
      <c r="C7511" s="5">
        <f>MONTH(Table1[[#This Row],[Order Date]])</f>
        <v>5</v>
      </c>
      <c r="D7511" t="s">
        <v>295</v>
      </c>
      <c r="E7511" t="s">
        <v>164</v>
      </c>
      <c r="F7511" t="s">
        <v>34</v>
      </c>
      <c r="G7511" t="s">
        <v>35</v>
      </c>
      <c r="H7511" t="s">
        <v>1237</v>
      </c>
      <c r="I7511">
        <v>220.96</v>
      </c>
      <c r="J7511">
        <v>1</v>
      </c>
      <c r="K7511">
        <v>24.86</v>
      </c>
    </row>
    <row r="7512" spans="1:11" ht="16.5" x14ac:dyDescent="0.3">
      <c r="A7512" s="1">
        <v>42870</v>
      </c>
      <c r="B7512" s="5">
        <f>YEAR(Table1[[#This Row],[Order Date]])</f>
        <v>2017</v>
      </c>
      <c r="C7512" s="5">
        <f>MONTH(Table1[[#This Row],[Order Date]])</f>
        <v>5</v>
      </c>
      <c r="D7512" t="s">
        <v>1433</v>
      </c>
      <c r="E7512" t="s">
        <v>15</v>
      </c>
      <c r="F7512" t="s">
        <v>11</v>
      </c>
      <c r="G7512" t="s">
        <v>12</v>
      </c>
      <c r="H7512" t="s">
        <v>1984</v>
      </c>
      <c r="I7512">
        <v>56.7</v>
      </c>
      <c r="J7512">
        <v>2</v>
      </c>
      <c r="K7512">
        <v>19.14</v>
      </c>
    </row>
    <row r="7513" spans="1:11" ht="16.5" x14ac:dyDescent="0.3">
      <c r="A7513" s="1">
        <v>42870</v>
      </c>
      <c r="B7513" s="5">
        <f>YEAR(Table1[[#This Row],[Order Date]])</f>
        <v>2017</v>
      </c>
      <c r="C7513" s="5">
        <f>MONTH(Table1[[#This Row],[Order Date]])</f>
        <v>5</v>
      </c>
      <c r="D7513" t="s">
        <v>1433</v>
      </c>
      <c r="E7513" t="s">
        <v>15</v>
      </c>
      <c r="F7513" t="s">
        <v>39</v>
      </c>
      <c r="G7513" t="s">
        <v>40</v>
      </c>
      <c r="H7513" t="s">
        <v>1342</v>
      </c>
      <c r="I7513">
        <v>11.12</v>
      </c>
      <c r="J7513">
        <v>2</v>
      </c>
      <c r="K7513">
        <v>3.48</v>
      </c>
    </row>
    <row r="7514" spans="1:11" ht="16.5" x14ac:dyDescent="0.3">
      <c r="A7514" s="1">
        <v>42871</v>
      </c>
      <c r="B7514" s="5">
        <f>YEAR(Table1[[#This Row],[Order Date]])</f>
        <v>2017</v>
      </c>
      <c r="C7514" s="5">
        <f>MONTH(Table1[[#This Row],[Order Date]])</f>
        <v>5</v>
      </c>
      <c r="D7514" t="s">
        <v>1661</v>
      </c>
      <c r="E7514" t="s">
        <v>78</v>
      </c>
      <c r="F7514" t="s">
        <v>11</v>
      </c>
      <c r="G7514" t="s">
        <v>18</v>
      </c>
      <c r="H7514" t="s">
        <v>557</v>
      </c>
      <c r="I7514">
        <v>221.02</v>
      </c>
      <c r="J7514">
        <v>2</v>
      </c>
      <c r="K7514">
        <v>-55.26</v>
      </c>
    </row>
    <row r="7515" spans="1:11" ht="16.5" x14ac:dyDescent="0.3">
      <c r="A7515" s="1">
        <v>42873</v>
      </c>
      <c r="B7515" s="5">
        <f>YEAR(Table1[[#This Row],[Order Date]])</f>
        <v>2017</v>
      </c>
      <c r="C7515" s="5">
        <f>MONTH(Table1[[#This Row],[Order Date]])</f>
        <v>5</v>
      </c>
      <c r="D7515" t="s">
        <v>796</v>
      </c>
      <c r="E7515" t="s">
        <v>23</v>
      </c>
      <c r="F7515" t="s">
        <v>39</v>
      </c>
      <c r="G7515" t="s">
        <v>52</v>
      </c>
      <c r="H7515" t="s">
        <v>1955</v>
      </c>
      <c r="I7515">
        <v>36.049999999999997</v>
      </c>
      <c r="J7515">
        <v>3</v>
      </c>
      <c r="K7515">
        <v>-0.9</v>
      </c>
    </row>
    <row r="7516" spans="1:11" ht="16.5" x14ac:dyDescent="0.3">
      <c r="A7516" s="1">
        <v>42873</v>
      </c>
      <c r="B7516" s="5">
        <f>YEAR(Table1[[#This Row],[Order Date]])</f>
        <v>2017</v>
      </c>
      <c r="C7516" s="5">
        <f>MONTH(Table1[[#This Row],[Order Date]])</f>
        <v>5</v>
      </c>
      <c r="D7516" t="s">
        <v>94</v>
      </c>
      <c r="E7516" t="s">
        <v>149</v>
      </c>
      <c r="F7516" t="s">
        <v>34</v>
      </c>
      <c r="G7516" t="s">
        <v>47</v>
      </c>
      <c r="H7516" t="s">
        <v>1188</v>
      </c>
      <c r="I7516">
        <v>14.56</v>
      </c>
      <c r="J7516">
        <v>2</v>
      </c>
      <c r="K7516">
        <v>6.26</v>
      </c>
    </row>
    <row r="7517" spans="1:11" ht="16.5" x14ac:dyDescent="0.3">
      <c r="A7517" s="1">
        <v>42873</v>
      </c>
      <c r="B7517" s="5">
        <f>YEAR(Table1[[#This Row],[Order Date]])</f>
        <v>2017</v>
      </c>
      <c r="C7517" s="5">
        <f>MONTH(Table1[[#This Row],[Order Date]])</f>
        <v>5</v>
      </c>
      <c r="D7517" t="s">
        <v>94</v>
      </c>
      <c r="E7517" t="s">
        <v>149</v>
      </c>
      <c r="F7517" t="s">
        <v>11</v>
      </c>
      <c r="G7517" t="s">
        <v>20</v>
      </c>
      <c r="H7517" t="s">
        <v>113</v>
      </c>
      <c r="I7517">
        <v>3.05</v>
      </c>
      <c r="J7517">
        <v>1</v>
      </c>
      <c r="K7517">
        <v>1.03</v>
      </c>
    </row>
    <row r="7518" spans="1:11" ht="16.5" x14ac:dyDescent="0.3">
      <c r="A7518" s="1">
        <v>42873</v>
      </c>
      <c r="B7518" s="5">
        <f>YEAR(Table1[[#This Row],[Order Date]])</f>
        <v>2017</v>
      </c>
      <c r="C7518" s="5">
        <f>MONTH(Table1[[#This Row],[Order Date]])</f>
        <v>5</v>
      </c>
      <c r="D7518" t="s">
        <v>410</v>
      </c>
      <c r="E7518" t="s">
        <v>10</v>
      </c>
      <c r="F7518" t="s">
        <v>11</v>
      </c>
      <c r="G7518" t="s">
        <v>20</v>
      </c>
      <c r="H7518" t="s">
        <v>1313</v>
      </c>
      <c r="I7518">
        <v>6.87</v>
      </c>
      <c r="J7518">
        <v>7</v>
      </c>
      <c r="K7518">
        <v>-10.65</v>
      </c>
    </row>
    <row r="7519" spans="1:11" ht="16.5" x14ac:dyDescent="0.3">
      <c r="A7519" s="1">
        <v>42873</v>
      </c>
      <c r="B7519" s="5">
        <f>YEAR(Table1[[#This Row],[Order Date]])</f>
        <v>2017</v>
      </c>
      <c r="C7519" s="5">
        <f>MONTH(Table1[[#This Row],[Order Date]])</f>
        <v>5</v>
      </c>
      <c r="D7519" t="s">
        <v>410</v>
      </c>
      <c r="E7519" t="s">
        <v>10</v>
      </c>
      <c r="F7519" t="s">
        <v>11</v>
      </c>
      <c r="G7519" t="s">
        <v>20</v>
      </c>
      <c r="H7519" t="s">
        <v>1523</v>
      </c>
      <c r="I7519">
        <v>2</v>
      </c>
      <c r="J7519">
        <v>1</v>
      </c>
      <c r="K7519">
        <v>-3.29</v>
      </c>
    </row>
    <row r="7520" spans="1:11" ht="16.5" x14ac:dyDescent="0.3">
      <c r="A7520" s="1">
        <v>42873</v>
      </c>
      <c r="B7520" s="5">
        <f>YEAR(Table1[[#This Row],[Order Date]])</f>
        <v>2017</v>
      </c>
      <c r="C7520" s="5">
        <f>MONTH(Table1[[#This Row],[Order Date]])</f>
        <v>5</v>
      </c>
      <c r="D7520" t="s">
        <v>410</v>
      </c>
      <c r="E7520" t="s">
        <v>10</v>
      </c>
      <c r="F7520" t="s">
        <v>11</v>
      </c>
      <c r="G7520" t="s">
        <v>18</v>
      </c>
      <c r="H7520" t="s">
        <v>2673</v>
      </c>
      <c r="I7520">
        <v>8.93</v>
      </c>
      <c r="J7520">
        <v>2</v>
      </c>
      <c r="K7520">
        <v>0.67</v>
      </c>
    </row>
    <row r="7521" spans="1:11" ht="16.5" x14ac:dyDescent="0.3">
      <c r="A7521" s="1">
        <v>42873</v>
      </c>
      <c r="B7521" s="5">
        <f>YEAR(Table1[[#This Row],[Order Date]])</f>
        <v>2017</v>
      </c>
      <c r="C7521" s="5">
        <f>MONTH(Table1[[#This Row],[Order Date]])</f>
        <v>5</v>
      </c>
      <c r="D7521" t="s">
        <v>2435</v>
      </c>
      <c r="E7521" t="s">
        <v>30</v>
      </c>
      <c r="F7521" t="s">
        <v>11</v>
      </c>
      <c r="G7521" t="s">
        <v>92</v>
      </c>
      <c r="H7521" t="s">
        <v>1387</v>
      </c>
      <c r="I7521">
        <v>17.239999999999998</v>
      </c>
      <c r="J7521">
        <v>2</v>
      </c>
      <c r="K7521">
        <v>4.4800000000000004</v>
      </c>
    </row>
    <row r="7522" spans="1:11" ht="16.5" x14ac:dyDescent="0.3">
      <c r="A7522" s="1">
        <v>42873</v>
      </c>
      <c r="B7522" s="5">
        <f>YEAR(Table1[[#This Row],[Order Date]])</f>
        <v>2017</v>
      </c>
      <c r="C7522" s="5">
        <f>MONTH(Table1[[#This Row],[Order Date]])</f>
        <v>5</v>
      </c>
      <c r="D7522" t="s">
        <v>2435</v>
      </c>
      <c r="E7522" t="s">
        <v>30</v>
      </c>
      <c r="F7522" t="s">
        <v>34</v>
      </c>
      <c r="G7522" t="s">
        <v>74</v>
      </c>
      <c r="H7522" t="s">
        <v>1654</v>
      </c>
      <c r="I7522">
        <v>302.94</v>
      </c>
      <c r="J7522">
        <v>3</v>
      </c>
      <c r="K7522">
        <v>75.739999999999995</v>
      </c>
    </row>
    <row r="7523" spans="1:11" ht="16.5" x14ac:dyDescent="0.3">
      <c r="A7523" s="1">
        <v>42873</v>
      </c>
      <c r="B7523" s="5">
        <f>YEAR(Table1[[#This Row],[Order Date]])</f>
        <v>2017</v>
      </c>
      <c r="C7523" s="5">
        <f>MONTH(Table1[[#This Row],[Order Date]])</f>
        <v>5</v>
      </c>
      <c r="D7523" t="s">
        <v>2435</v>
      </c>
      <c r="E7523" t="s">
        <v>30</v>
      </c>
      <c r="F7523" t="s">
        <v>39</v>
      </c>
      <c r="G7523" t="s">
        <v>40</v>
      </c>
      <c r="H7523" t="s">
        <v>1342</v>
      </c>
      <c r="I7523">
        <v>34.75</v>
      </c>
      <c r="J7523">
        <v>5</v>
      </c>
      <c r="K7523">
        <v>15.64</v>
      </c>
    </row>
    <row r="7524" spans="1:11" ht="16.5" x14ac:dyDescent="0.3">
      <c r="A7524" s="1">
        <v>42873</v>
      </c>
      <c r="B7524" s="5">
        <f>YEAR(Table1[[#This Row],[Order Date]])</f>
        <v>2017</v>
      </c>
      <c r="C7524" s="5">
        <f>MONTH(Table1[[#This Row],[Order Date]])</f>
        <v>5</v>
      </c>
      <c r="D7524" t="s">
        <v>2435</v>
      </c>
      <c r="E7524" t="s">
        <v>30</v>
      </c>
      <c r="F7524" t="s">
        <v>11</v>
      </c>
      <c r="G7524" t="s">
        <v>20</v>
      </c>
      <c r="H7524" t="s">
        <v>1770</v>
      </c>
      <c r="I7524">
        <v>113.94</v>
      </c>
      <c r="J7524">
        <v>6</v>
      </c>
      <c r="K7524">
        <v>54.69</v>
      </c>
    </row>
    <row r="7525" spans="1:11" ht="16.5" x14ac:dyDescent="0.3">
      <c r="A7525" s="1">
        <v>42873</v>
      </c>
      <c r="B7525" s="5">
        <f>YEAR(Table1[[#This Row],[Order Date]])</f>
        <v>2017</v>
      </c>
      <c r="C7525" s="5">
        <f>MONTH(Table1[[#This Row],[Order Date]])</f>
        <v>5</v>
      </c>
      <c r="D7525" t="s">
        <v>2435</v>
      </c>
      <c r="E7525" t="s">
        <v>30</v>
      </c>
      <c r="F7525" t="s">
        <v>39</v>
      </c>
      <c r="G7525" t="s">
        <v>40</v>
      </c>
      <c r="H7525" t="s">
        <v>2362</v>
      </c>
      <c r="I7525">
        <v>55.98</v>
      </c>
      <c r="J7525">
        <v>2</v>
      </c>
      <c r="K7525">
        <v>15.67</v>
      </c>
    </row>
    <row r="7526" spans="1:11" ht="16.5" x14ac:dyDescent="0.3">
      <c r="A7526" s="1">
        <v>42873</v>
      </c>
      <c r="B7526" s="5">
        <f>YEAR(Table1[[#This Row],[Order Date]])</f>
        <v>2017</v>
      </c>
      <c r="C7526" s="5">
        <f>MONTH(Table1[[#This Row],[Order Date]])</f>
        <v>5</v>
      </c>
      <c r="D7526" t="s">
        <v>1817</v>
      </c>
      <c r="E7526" t="s">
        <v>91</v>
      </c>
      <c r="F7526" t="s">
        <v>39</v>
      </c>
      <c r="G7526" t="s">
        <v>40</v>
      </c>
      <c r="H7526" t="s">
        <v>2312</v>
      </c>
      <c r="I7526">
        <v>344.7</v>
      </c>
      <c r="J7526">
        <v>2</v>
      </c>
      <c r="K7526">
        <v>38.78</v>
      </c>
    </row>
    <row r="7527" spans="1:11" ht="16.5" x14ac:dyDescent="0.3">
      <c r="A7527" s="1">
        <v>42873</v>
      </c>
      <c r="B7527" s="5">
        <f>YEAR(Table1[[#This Row],[Order Date]])</f>
        <v>2017</v>
      </c>
      <c r="C7527" s="5">
        <f>MONTH(Table1[[#This Row],[Order Date]])</f>
        <v>5</v>
      </c>
      <c r="D7527" t="s">
        <v>1181</v>
      </c>
      <c r="E7527" t="s">
        <v>186</v>
      </c>
      <c r="F7527" t="s">
        <v>11</v>
      </c>
      <c r="G7527" t="s">
        <v>92</v>
      </c>
      <c r="H7527" t="s">
        <v>2560</v>
      </c>
      <c r="I7527">
        <v>706.86</v>
      </c>
      <c r="J7527">
        <v>7</v>
      </c>
      <c r="K7527">
        <v>197.92</v>
      </c>
    </row>
    <row r="7528" spans="1:11" ht="16.5" x14ac:dyDescent="0.3">
      <c r="A7528" s="1">
        <v>42873</v>
      </c>
      <c r="B7528" s="5">
        <f>YEAR(Table1[[#This Row],[Order Date]])</f>
        <v>2017</v>
      </c>
      <c r="C7528" s="5">
        <f>MONTH(Table1[[#This Row],[Order Date]])</f>
        <v>5</v>
      </c>
      <c r="D7528" t="s">
        <v>1181</v>
      </c>
      <c r="E7528" t="s">
        <v>186</v>
      </c>
      <c r="F7528" t="s">
        <v>39</v>
      </c>
      <c r="G7528" t="s">
        <v>40</v>
      </c>
      <c r="H7528" t="s">
        <v>2275</v>
      </c>
      <c r="I7528">
        <v>114.95</v>
      </c>
      <c r="J7528">
        <v>5</v>
      </c>
      <c r="K7528">
        <v>2.2999999999999998</v>
      </c>
    </row>
    <row r="7529" spans="1:11" ht="16.5" x14ac:dyDescent="0.3">
      <c r="A7529" s="1">
        <v>42873</v>
      </c>
      <c r="B7529" s="5">
        <f>YEAR(Table1[[#This Row],[Order Date]])</f>
        <v>2017</v>
      </c>
      <c r="C7529" s="5">
        <f>MONTH(Table1[[#This Row],[Order Date]])</f>
        <v>5</v>
      </c>
      <c r="D7529" t="s">
        <v>1181</v>
      </c>
      <c r="E7529" t="s">
        <v>186</v>
      </c>
      <c r="F7529" t="s">
        <v>11</v>
      </c>
      <c r="G7529" t="s">
        <v>20</v>
      </c>
      <c r="H7529" t="s">
        <v>1599</v>
      </c>
      <c r="I7529">
        <v>43.19</v>
      </c>
      <c r="J7529">
        <v>7</v>
      </c>
      <c r="K7529">
        <v>20.73</v>
      </c>
    </row>
    <row r="7530" spans="1:11" ht="16.5" x14ac:dyDescent="0.3">
      <c r="A7530" s="1">
        <v>42873</v>
      </c>
      <c r="B7530" s="5">
        <f>YEAR(Table1[[#This Row],[Order Date]])</f>
        <v>2017</v>
      </c>
      <c r="C7530" s="5">
        <f>MONTH(Table1[[#This Row],[Order Date]])</f>
        <v>5</v>
      </c>
      <c r="D7530" t="s">
        <v>2244</v>
      </c>
      <c r="E7530" t="s">
        <v>15</v>
      </c>
      <c r="F7530" t="s">
        <v>34</v>
      </c>
      <c r="G7530" t="s">
        <v>47</v>
      </c>
      <c r="H7530" t="s">
        <v>2015</v>
      </c>
      <c r="I7530">
        <v>22.61</v>
      </c>
      <c r="J7530">
        <v>3</v>
      </c>
      <c r="K7530">
        <v>-10.17</v>
      </c>
    </row>
    <row r="7531" spans="1:11" ht="16.5" x14ac:dyDescent="0.3">
      <c r="A7531" s="1">
        <v>42873</v>
      </c>
      <c r="B7531" s="5">
        <f>YEAR(Table1[[#This Row],[Order Date]])</f>
        <v>2017</v>
      </c>
      <c r="C7531" s="5">
        <f>MONTH(Table1[[#This Row],[Order Date]])</f>
        <v>5</v>
      </c>
      <c r="D7531" t="s">
        <v>2244</v>
      </c>
      <c r="E7531" t="s">
        <v>15</v>
      </c>
      <c r="F7531" t="s">
        <v>34</v>
      </c>
      <c r="G7531" t="s">
        <v>47</v>
      </c>
      <c r="H7531" t="s">
        <v>480</v>
      </c>
      <c r="I7531">
        <v>1.89</v>
      </c>
      <c r="J7531">
        <v>1</v>
      </c>
      <c r="K7531">
        <v>-0.99</v>
      </c>
    </row>
    <row r="7532" spans="1:11" ht="16.5" x14ac:dyDescent="0.3">
      <c r="A7532" s="1">
        <v>42874</v>
      </c>
      <c r="B7532" s="5">
        <f>YEAR(Table1[[#This Row],[Order Date]])</f>
        <v>2017</v>
      </c>
      <c r="C7532" s="5">
        <f>MONTH(Table1[[#This Row],[Order Date]])</f>
        <v>5</v>
      </c>
      <c r="D7532" t="s">
        <v>1196</v>
      </c>
      <c r="E7532" t="s">
        <v>164</v>
      </c>
      <c r="F7532" t="s">
        <v>11</v>
      </c>
      <c r="G7532" t="s">
        <v>92</v>
      </c>
      <c r="H7532" t="s">
        <v>1820</v>
      </c>
      <c r="I7532">
        <v>97.16</v>
      </c>
      <c r="J7532">
        <v>2</v>
      </c>
      <c r="K7532">
        <v>28.18</v>
      </c>
    </row>
    <row r="7533" spans="1:11" ht="16.5" x14ac:dyDescent="0.3">
      <c r="A7533" s="1">
        <v>42874</v>
      </c>
      <c r="B7533" s="5">
        <f>YEAR(Table1[[#This Row],[Order Date]])</f>
        <v>2017</v>
      </c>
      <c r="C7533" s="5">
        <f>MONTH(Table1[[#This Row],[Order Date]])</f>
        <v>5</v>
      </c>
      <c r="D7533" t="s">
        <v>490</v>
      </c>
      <c r="E7533" t="s">
        <v>149</v>
      </c>
      <c r="F7533" t="s">
        <v>11</v>
      </c>
      <c r="G7533" t="s">
        <v>92</v>
      </c>
      <c r="H7533" t="s">
        <v>316</v>
      </c>
      <c r="I7533">
        <v>281.33999999999997</v>
      </c>
      <c r="J7533">
        <v>6</v>
      </c>
      <c r="K7533">
        <v>109.72</v>
      </c>
    </row>
    <row r="7534" spans="1:11" ht="16.5" x14ac:dyDescent="0.3">
      <c r="A7534" s="1">
        <v>42874</v>
      </c>
      <c r="B7534" s="5">
        <f>YEAR(Table1[[#This Row],[Order Date]])</f>
        <v>2017</v>
      </c>
      <c r="C7534" s="5">
        <f>MONTH(Table1[[#This Row],[Order Date]])</f>
        <v>5</v>
      </c>
      <c r="D7534" t="s">
        <v>490</v>
      </c>
      <c r="E7534" t="s">
        <v>149</v>
      </c>
      <c r="F7534" t="s">
        <v>39</v>
      </c>
      <c r="G7534" t="s">
        <v>40</v>
      </c>
      <c r="H7534" t="s">
        <v>1347</v>
      </c>
      <c r="I7534">
        <v>307.98</v>
      </c>
      <c r="J7534">
        <v>2</v>
      </c>
      <c r="K7534">
        <v>89.31</v>
      </c>
    </row>
    <row r="7535" spans="1:11" ht="16.5" x14ac:dyDescent="0.3">
      <c r="A7535" s="1">
        <v>42874</v>
      </c>
      <c r="B7535" s="5">
        <f>YEAR(Table1[[#This Row],[Order Date]])</f>
        <v>2017</v>
      </c>
      <c r="C7535" s="5">
        <f>MONTH(Table1[[#This Row],[Order Date]])</f>
        <v>5</v>
      </c>
      <c r="D7535" t="s">
        <v>490</v>
      </c>
      <c r="E7535" t="s">
        <v>149</v>
      </c>
      <c r="F7535" t="s">
        <v>39</v>
      </c>
      <c r="G7535" t="s">
        <v>52</v>
      </c>
      <c r="H7535" t="s">
        <v>731</v>
      </c>
      <c r="I7535">
        <v>299.97000000000003</v>
      </c>
      <c r="J7535">
        <v>3</v>
      </c>
      <c r="K7535">
        <v>113.99</v>
      </c>
    </row>
    <row r="7536" spans="1:11" ht="16.5" x14ac:dyDescent="0.3">
      <c r="A7536" s="1">
        <v>42874</v>
      </c>
      <c r="B7536" s="5">
        <f>YEAR(Table1[[#This Row],[Order Date]])</f>
        <v>2017</v>
      </c>
      <c r="C7536" s="5">
        <f>MONTH(Table1[[#This Row],[Order Date]])</f>
        <v>5</v>
      </c>
      <c r="D7536" t="s">
        <v>233</v>
      </c>
      <c r="E7536" t="s">
        <v>30</v>
      </c>
      <c r="F7536" t="s">
        <v>39</v>
      </c>
      <c r="G7536" t="s">
        <v>52</v>
      </c>
      <c r="H7536" t="s">
        <v>477</v>
      </c>
      <c r="I7536">
        <v>67.8</v>
      </c>
      <c r="J7536">
        <v>4</v>
      </c>
      <c r="K7536">
        <v>4.07</v>
      </c>
    </row>
    <row r="7537" spans="1:11" ht="16.5" x14ac:dyDescent="0.3">
      <c r="A7537" s="1">
        <v>42874</v>
      </c>
      <c r="B7537" s="5">
        <f>YEAR(Table1[[#This Row],[Order Date]])</f>
        <v>2017</v>
      </c>
      <c r="C7537" s="5">
        <f>MONTH(Table1[[#This Row],[Order Date]])</f>
        <v>5</v>
      </c>
      <c r="D7537" t="s">
        <v>233</v>
      </c>
      <c r="E7537" t="s">
        <v>30</v>
      </c>
      <c r="F7537" t="s">
        <v>39</v>
      </c>
      <c r="G7537" t="s">
        <v>40</v>
      </c>
      <c r="H7537" t="s">
        <v>2674</v>
      </c>
      <c r="I7537">
        <v>377.97</v>
      </c>
      <c r="J7537">
        <v>3</v>
      </c>
      <c r="K7537">
        <v>98.27</v>
      </c>
    </row>
    <row r="7538" spans="1:11" ht="16.5" x14ac:dyDescent="0.3">
      <c r="A7538" s="1">
        <v>42874</v>
      </c>
      <c r="B7538" s="5">
        <f>YEAR(Table1[[#This Row],[Order Date]])</f>
        <v>2017</v>
      </c>
      <c r="C7538" s="5">
        <f>MONTH(Table1[[#This Row],[Order Date]])</f>
        <v>5</v>
      </c>
      <c r="D7538" t="s">
        <v>233</v>
      </c>
      <c r="E7538" t="s">
        <v>30</v>
      </c>
      <c r="F7538" t="s">
        <v>34</v>
      </c>
      <c r="G7538" t="s">
        <v>74</v>
      </c>
      <c r="H7538" t="s">
        <v>1880</v>
      </c>
      <c r="I7538">
        <v>1628.82</v>
      </c>
      <c r="J7538">
        <v>9</v>
      </c>
      <c r="K7538">
        <v>374.63</v>
      </c>
    </row>
    <row r="7539" spans="1:11" ht="16.5" x14ac:dyDescent="0.3">
      <c r="A7539" s="1">
        <v>42874</v>
      </c>
      <c r="B7539" s="5">
        <f>YEAR(Table1[[#This Row],[Order Date]])</f>
        <v>2017</v>
      </c>
      <c r="C7539" s="5">
        <f>MONTH(Table1[[#This Row],[Order Date]])</f>
        <v>5</v>
      </c>
      <c r="D7539" t="s">
        <v>233</v>
      </c>
      <c r="E7539" t="s">
        <v>30</v>
      </c>
      <c r="F7539" t="s">
        <v>11</v>
      </c>
      <c r="G7539" t="s">
        <v>12</v>
      </c>
      <c r="H7539" t="s">
        <v>491</v>
      </c>
      <c r="I7539">
        <v>286.93</v>
      </c>
      <c r="J7539">
        <v>7</v>
      </c>
      <c r="K7539">
        <v>140.6</v>
      </c>
    </row>
    <row r="7540" spans="1:11" ht="16.5" x14ac:dyDescent="0.3">
      <c r="A7540" s="1">
        <v>42874</v>
      </c>
      <c r="B7540" s="5">
        <f>YEAR(Table1[[#This Row],[Order Date]])</f>
        <v>2017</v>
      </c>
      <c r="C7540" s="5">
        <f>MONTH(Table1[[#This Row],[Order Date]])</f>
        <v>5</v>
      </c>
      <c r="D7540" t="s">
        <v>917</v>
      </c>
      <c r="E7540" t="s">
        <v>27</v>
      </c>
      <c r="F7540" t="s">
        <v>34</v>
      </c>
      <c r="G7540" t="s">
        <v>35</v>
      </c>
      <c r="H7540" t="s">
        <v>793</v>
      </c>
      <c r="I7540">
        <v>681.41</v>
      </c>
      <c r="J7540">
        <v>12</v>
      </c>
      <c r="K7540">
        <v>42.59</v>
      </c>
    </row>
    <row r="7541" spans="1:11" ht="16.5" x14ac:dyDescent="0.3">
      <c r="A7541" s="1">
        <v>42874</v>
      </c>
      <c r="B7541" s="5">
        <f>YEAR(Table1[[#This Row],[Order Date]])</f>
        <v>2017</v>
      </c>
      <c r="C7541" s="5">
        <f>MONTH(Table1[[#This Row],[Order Date]])</f>
        <v>5</v>
      </c>
      <c r="D7541" t="s">
        <v>917</v>
      </c>
      <c r="E7541" t="s">
        <v>27</v>
      </c>
      <c r="F7541" t="s">
        <v>11</v>
      </c>
      <c r="G7541" t="s">
        <v>24</v>
      </c>
      <c r="H7541" t="s">
        <v>1624</v>
      </c>
      <c r="I7541">
        <v>3.52</v>
      </c>
      <c r="J7541">
        <v>2</v>
      </c>
      <c r="K7541">
        <v>1.02</v>
      </c>
    </row>
    <row r="7542" spans="1:11" ht="16.5" x14ac:dyDescent="0.3">
      <c r="A7542" s="1">
        <v>42874</v>
      </c>
      <c r="B7542" s="5">
        <f>YEAR(Table1[[#This Row],[Order Date]])</f>
        <v>2017</v>
      </c>
      <c r="C7542" s="5">
        <f>MONTH(Table1[[#This Row],[Order Date]])</f>
        <v>5</v>
      </c>
      <c r="D7542" t="s">
        <v>917</v>
      </c>
      <c r="E7542" t="s">
        <v>27</v>
      </c>
      <c r="F7542" t="s">
        <v>11</v>
      </c>
      <c r="G7542" t="s">
        <v>24</v>
      </c>
      <c r="H7542" t="s">
        <v>527</v>
      </c>
      <c r="I7542">
        <v>5.58</v>
      </c>
      <c r="J7542">
        <v>1</v>
      </c>
      <c r="K7542">
        <v>1.4</v>
      </c>
    </row>
    <row r="7543" spans="1:11" ht="16.5" x14ac:dyDescent="0.3">
      <c r="A7543" s="1">
        <v>42874</v>
      </c>
      <c r="B7543" s="5">
        <f>YEAR(Table1[[#This Row],[Order Date]])</f>
        <v>2017</v>
      </c>
      <c r="C7543" s="5">
        <f>MONTH(Table1[[#This Row],[Order Date]])</f>
        <v>5</v>
      </c>
      <c r="D7543" t="s">
        <v>917</v>
      </c>
      <c r="E7543" t="s">
        <v>27</v>
      </c>
      <c r="F7543" t="s">
        <v>39</v>
      </c>
      <c r="G7543" t="s">
        <v>52</v>
      </c>
      <c r="H7543" t="s">
        <v>652</v>
      </c>
      <c r="I7543">
        <v>36.32</v>
      </c>
      <c r="J7543">
        <v>1</v>
      </c>
      <c r="K7543">
        <v>10.9</v>
      </c>
    </row>
    <row r="7544" spans="1:11" ht="16.5" x14ac:dyDescent="0.3">
      <c r="A7544" s="1">
        <v>42874</v>
      </c>
      <c r="B7544" s="5">
        <f>YEAR(Table1[[#This Row],[Order Date]])</f>
        <v>2017</v>
      </c>
      <c r="C7544" s="5">
        <f>MONTH(Table1[[#This Row],[Order Date]])</f>
        <v>5</v>
      </c>
      <c r="D7544" t="s">
        <v>1301</v>
      </c>
      <c r="E7544" t="s">
        <v>30</v>
      </c>
      <c r="F7544" t="s">
        <v>11</v>
      </c>
      <c r="G7544" t="s">
        <v>12</v>
      </c>
      <c r="H7544" t="s">
        <v>2167</v>
      </c>
      <c r="I7544">
        <v>195.64</v>
      </c>
      <c r="J7544">
        <v>4</v>
      </c>
      <c r="K7544">
        <v>91.95</v>
      </c>
    </row>
    <row r="7545" spans="1:11" ht="16.5" x14ac:dyDescent="0.3">
      <c r="A7545" s="1">
        <v>42874</v>
      </c>
      <c r="B7545" s="5">
        <f>YEAR(Table1[[#This Row],[Order Date]])</f>
        <v>2017</v>
      </c>
      <c r="C7545" s="5">
        <f>MONTH(Table1[[#This Row],[Order Date]])</f>
        <v>5</v>
      </c>
      <c r="D7545" t="s">
        <v>734</v>
      </c>
      <c r="E7545" t="s">
        <v>15</v>
      </c>
      <c r="F7545" t="s">
        <v>11</v>
      </c>
      <c r="G7545" t="s">
        <v>12</v>
      </c>
      <c r="H7545" t="s">
        <v>497</v>
      </c>
      <c r="I7545">
        <v>38.020000000000003</v>
      </c>
      <c r="J7545">
        <v>6</v>
      </c>
      <c r="K7545">
        <v>13.78</v>
      </c>
    </row>
    <row r="7546" spans="1:11" ht="16.5" x14ac:dyDescent="0.3">
      <c r="A7546" s="1">
        <v>42874</v>
      </c>
      <c r="B7546" s="5">
        <f>YEAR(Table1[[#This Row],[Order Date]])</f>
        <v>2017</v>
      </c>
      <c r="C7546" s="5">
        <f>MONTH(Table1[[#This Row],[Order Date]])</f>
        <v>5</v>
      </c>
      <c r="D7546" t="s">
        <v>295</v>
      </c>
      <c r="E7546" t="s">
        <v>10</v>
      </c>
      <c r="F7546" t="s">
        <v>39</v>
      </c>
      <c r="G7546" t="s">
        <v>40</v>
      </c>
      <c r="H7546" t="s">
        <v>1743</v>
      </c>
      <c r="I7546">
        <v>95.99</v>
      </c>
      <c r="J7546">
        <v>1</v>
      </c>
      <c r="K7546">
        <v>9.6</v>
      </c>
    </row>
    <row r="7547" spans="1:11" ht="16.5" x14ac:dyDescent="0.3">
      <c r="A7547" s="1">
        <v>42874</v>
      </c>
      <c r="B7547" s="5">
        <f>YEAR(Table1[[#This Row],[Order Date]])</f>
        <v>2017</v>
      </c>
      <c r="C7547" s="5">
        <f>MONTH(Table1[[#This Row],[Order Date]])</f>
        <v>5</v>
      </c>
      <c r="D7547" t="s">
        <v>295</v>
      </c>
      <c r="E7547" t="s">
        <v>10</v>
      </c>
      <c r="F7547" t="s">
        <v>11</v>
      </c>
      <c r="G7547" t="s">
        <v>16</v>
      </c>
      <c r="H7547" t="s">
        <v>2099</v>
      </c>
      <c r="I7547">
        <v>13.22</v>
      </c>
      <c r="J7547">
        <v>4</v>
      </c>
      <c r="K7547">
        <v>4.3</v>
      </c>
    </row>
    <row r="7548" spans="1:11" ht="16.5" x14ac:dyDescent="0.3">
      <c r="A7548" s="1">
        <v>42874</v>
      </c>
      <c r="B7548" s="5">
        <f>YEAR(Table1[[#This Row],[Order Date]])</f>
        <v>2017</v>
      </c>
      <c r="C7548" s="5">
        <f>MONTH(Table1[[#This Row],[Order Date]])</f>
        <v>5</v>
      </c>
      <c r="D7548" t="s">
        <v>1631</v>
      </c>
      <c r="E7548" t="s">
        <v>120</v>
      </c>
      <c r="F7548" t="s">
        <v>34</v>
      </c>
      <c r="G7548" t="s">
        <v>35</v>
      </c>
      <c r="H7548" t="s">
        <v>371</v>
      </c>
      <c r="I7548">
        <v>314.35000000000002</v>
      </c>
      <c r="J7548">
        <v>3</v>
      </c>
      <c r="K7548">
        <v>-35.36</v>
      </c>
    </row>
    <row r="7549" spans="1:11" ht="16.5" x14ac:dyDescent="0.3">
      <c r="A7549" s="1">
        <v>42874</v>
      </c>
      <c r="B7549" s="5">
        <f>YEAR(Table1[[#This Row],[Order Date]])</f>
        <v>2017</v>
      </c>
      <c r="C7549" s="5">
        <f>MONTH(Table1[[#This Row],[Order Date]])</f>
        <v>5</v>
      </c>
      <c r="D7549" t="s">
        <v>1631</v>
      </c>
      <c r="E7549" t="s">
        <v>120</v>
      </c>
      <c r="F7549" t="s">
        <v>11</v>
      </c>
      <c r="G7549" t="s">
        <v>12</v>
      </c>
      <c r="H7549" t="s">
        <v>679</v>
      </c>
      <c r="I7549">
        <v>27.89</v>
      </c>
      <c r="J7549">
        <v>7</v>
      </c>
      <c r="K7549">
        <v>10.11</v>
      </c>
    </row>
    <row r="7550" spans="1:11" ht="16.5" x14ac:dyDescent="0.3">
      <c r="A7550" s="1">
        <v>42874</v>
      </c>
      <c r="B7550" s="5">
        <f>YEAR(Table1[[#This Row],[Order Date]])</f>
        <v>2017</v>
      </c>
      <c r="C7550" s="5">
        <f>MONTH(Table1[[#This Row],[Order Date]])</f>
        <v>5</v>
      </c>
      <c r="D7550" t="s">
        <v>218</v>
      </c>
      <c r="E7550" t="s">
        <v>27</v>
      </c>
      <c r="F7550" t="s">
        <v>11</v>
      </c>
      <c r="G7550" t="s">
        <v>20</v>
      </c>
      <c r="H7550" t="s">
        <v>2075</v>
      </c>
      <c r="I7550">
        <v>133.12</v>
      </c>
      <c r="J7550">
        <v>5</v>
      </c>
      <c r="K7550">
        <v>49.92</v>
      </c>
    </row>
    <row r="7551" spans="1:11" ht="16.5" x14ac:dyDescent="0.3">
      <c r="A7551" s="1">
        <v>42874</v>
      </c>
      <c r="B7551" s="5">
        <f>YEAR(Table1[[#This Row],[Order Date]])</f>
        <v>2017</v>
      </c>
      <c r="C7551" s="5">
        <f>MONTH(Table1[[#This Row],[Order Date]])</f>
        <v>5</v>
      </c>
      <c r="D7551" t="s">
        <v>171</v>
      </c>
      <c r="E7551" t="s">
        <v>488</v>
      </c>
      <c r="F7551" t="s">
        <v>11</v>
      </c>
      <c r="G7551" t="s">
        <v>20</v>
      </c>
      <c r="H7551" t="s">
        <v>914</v>
      </c>
      <c r="I7551">
        <v>26.16</v>
      </c>
      <c r="J7551">
        <v>4</v>
      </c>
      <c r="K7551">
        <v>12.82</v>
      </c>
    </row>
    <row r="7552" spans="1:11" ht="16.5" x14ac:dyDescent="0.3">
      <c r="A7552" s="1">
        <v>42875</v>
      </c>
      <c r="B7552" s="5">
        <f>YEAR(Table1[[#This Row],[Order Date]])</f>
        <v>2017</v>
      </c>
      <c r="C7552" s="5">
        <f>MONTH(Table1[[#This Row],[Order Date]])</f>
        <v>5</v>
      </c>
      <c r="D7552" t="s">
        <v>417</v>
      </c>
      <c r="E7552" t="s">
        <v>2675</v>
      </c>
      <c r="F7552" t="s">
        <v>11</v>
      </c>
      <c r="G7552" t="s">
        <v>24</v>
      </c>
      <c r="H7552" t="s">
        <v>805</v>
      </c>
      <c r="I7552">
        <v>131.94</v>
      </c>
      <c r="J7552">
        <v>3</v>
      </c>
      <c r="K7552">
        <v>35.619999999999997</v>
      </c>
    </row>
    <row r="7553" spans="1:11" ht="16.5" x14ac:dyDescent="0.3">
      <c r="A7553" s="1">
        <v>42875</v>
      </c>
      <c r="B7553" s="5">
        <f>YEAR(Table1[[#This Row],[Order Date]])</f>
        <v>2017</v>
      </c>
      <c r="C7553" s="5">
        <f>MONTH(Table1[[#This Row],[Order Date]])</f>
        <v>5</v>
      </c>
      <c r="D7553" t="s">
        <v>417</v>
      </c>
      <c r="E7553" t="s">
        <v>2675</v>
      </c>
      <c r="F7553" t="s">
        <v>11</v>
      </c>
      <c r="G7553" t="s">
        <v>24</v>
      </c>
      <c r="H7553" t="s">
        <v>258</v>
      </c>
      <c r="I7553">
        <v>25.92</v>
      </c>
      <c r="J7553">
        <v>4</v>
      </c>
      <c r="K7553">
        <v>8.2899999999999991</v>
      </c>
    </row>
    <row r="7554" spans="1:11" ht="16.5" x14ac:dyDescent="0.3">
      <c r="A7554" s="1">
        <v>42875</v>
      </c>
      <c r="B7554" s="5">
        <f>YEAR(Table1[[#This Row],[Order Date]])</f>
        <v>2017</v>
      </c>
      <c r="C7554" s="5">
        <f>MONTH(Table1[[#This Row],[Order Date]])</f>
        <v>5</v>
      </c>
      <c r="D7554" t="s">
        <v>417</v>
      </c>
      <c r="E7554" t="s">
        <v>2675</v>
      </c>
      <c r="F7554" t="s">
        <v>11</v>
      </c>
      <c r="G7554" t="s">
        <v>18</v>
      </c>
      <c r="H7554" t="s">
        <v>1449</v>
      </c>
      <c r="I7554">
        <v>704.76</v>
      </c>
      <c r="J7554">
        <v>4</v>
      </c>
      <c r="K7554">
        <v>162.09</v>
      </c>
    </row>
    <row r="7555" spans="1:11" ht="16.5" x14ac:dyDescent="0.3">
      <c r="A7555" s="1">
        <v>42875</v>
      </c>
      <c r="B7555" s="5">
        <f>YEAR(Table1[[#This Row],[Order Date]])</f>
        <v>2017</v>
      </c>
      <c r="C7555" s="5">
        <f>MONTH(Table1[[#This Row],[Order Date]])</f>
        <v>5</v>
      </c>
      <c r="D7555" t="s">
        <v>417</v>
      </c>
      <c r="E7555" t="s">
        <v>2675</v>
      </c>
      <c r="F7555" t="s">
        <v>11</v>
      </c>
      <c r="G7555" t="s">
        <v>43</v>
      </c>
      <c r="H7555" t="s">
        <v>160</v>
      </c>
      <c r="I7555">
        <v>7.41</v>
      </c>
      <c r="J7555">
        <v>3</v>
      </c>
      <c r="K7555">
        <v>3.48</v>
      </c>
    </row>
    <row r="7556" spans="1:11" ht="16.5" x14ac:dyDescent="0.3">
      <c r="A7556" s="1">
        <v>42875</v>
      </c>
      <c r="B7556" s="5">
        <f>YEAR(Table1[[#This Row],[Order Date]])</f>
        <v>2017</v>
      </c>
      <c r="C7556" s="5">
        <f>MONTH(Table1[[#This Row],[Order Date]])</f>
        <v>5</v>
      </c>
      <c r="D7556" t="s">
        <v>417</v>
      </c>
      <c r="E7556" t="s">
        <v>2675</v>
      </c>
      <c r="F7556" t="s">
        <v>11</v>
      </c>
      <c r="G7556" t="s">
        <v>24</v>
      </c>
      <c r="H7556" t="s">
        <v>539</v>
      </c>
      <c r="I7556">
        <v>21.5</v>
      </c>
      <c r="J7556">
        <v>10</v>
      </c>
      <c r="K7556">
        <v>7.1</v>
      </c>
    </row>
    <row r="7557" spans="1:11" ht="16.5" x14ac:dyDescent="0.3">
      <c r="A7557" s="1">
        <v>42875</v>
      </c>
      <c r="B7557" s="5">
        <f>YEAR(Table1[[#This Row],[Order Date]])</f>
        <v>2017</v>
      </c>
      <c r="C7557" s="5">
        <f>MONTH(Table1[[#This Row],[Order Date]])</f>
        <v>5</v>
      </c>
      <c r="D7557" t="s">
        <v>2225</v>
      </c>
      <c r="E7557" t="s">
        <v>27</v>
      </c>
      <c r="F7557" t="s">
        <v>34</v>
      </c>
      <c r="G7557" t="s">
        <v>35</v>
      </c>
      <c r="H7557" t="s">
        <v>194</v>
      </c>
      <c r="I7557">
        <v>518.27</v>
      </c>
      <c r="J7557">
        <v>8</v>
      </c>
      <c r="K7557">
        <v>-97.18</v>
      </c>
    </row>
    <row r="7558" spans="1:11" ht="16.5" x14ac:dyDescent="0.3">
      <c r="A7558" s="1">
        <v>42875</v>
      </c>
      <c r="B7558" s="5">
        <f>YEAR(Table1[[#This Row],[Order Date]])</f>
        <v>2017</v>
      </c>
      <c r="C7558" s="5">
        <f>MONTH(Table1[[#This Row],[Order Date]])</f>
        <v>5</v>
      </c>
      <c r="D7558" t="s">
        <v>2225</v>
      </c>
      <c r="E7558" t="s">
        <v>27</v>
      </c>
      <c r="F7558" t="s">
        <v>34</v>
      </c>
      <c r="G7558" t="s">
        <v>47</v>
      </c>
      <c r="H7558" t="s">
        <v>563</v>
      </c>
      <c r="I7558">
        <v>6.98</v>
      </c>
      <c r="J7558">
        <v>1</v>
      </c>
      <c r="K7558">
        <v>3.35</v>
      </c>
    </row>
    <row r="7559" spans="1:11" ht="16.5" x14ac:dyDescent="0.3">
      <c r="A7559" s="1">
        <v>42875</v>
      </c>
      <c r="B7559" s="5">
        <f>YEAR(Table1[[#This Row],[Order Date]])</f>
        <v>2017</v>
      </c>
      <c r="C7559" s="5">
        <f>MONTH(Table1[[#This Row],[Order Date]])</f>
        <v>5</v>
      </c>
      <c r="D7559" t="s">
        <v>2225</v>
      </c>
      <c r="E7559" t="s">
        <v>27</v>
      </c>
      <c r="F7559" t="s">
        <v>39</v>
      </c>
      <c r="G7559" t="s">
        <v>302</v>
      </c>
      <c r="H7559" t="s">
        <v>2617</v>
      </c>
      <c r="I7559">
        <v>343.2</v>
      </c>
      <c r="J7559">
        <v>1</v>
      </c>
      <c r="K7559">
        <v>38.61</v>
      </c>
    </row>
    <row r="7560" spans="1:11" ht="16.5" x14ac:dyDescent="0.3">
      <c r="A7560" s="1">
        <v>42875</v>
      </c>
      <c r="B7560" s="5">
        <f>YEAR(Table1[[#This Row],[Order Date]])</f>
        <v>2017</v>
      </c>
      <c r="C7560" s="5">
        <f>MONTH(Table1[[#This Row],[Order Date]])</f>
        <v>5</v>
      </c>
      <c r="D7560" t="s">
        <v>1424</v>
      </c>
      <c r="E7560" t="s">
        <v>110</v>
      </c>
      <c r="F7560" t="s">
        <v>11</v>
      </c>
      <c r="G7560" t="s">
        <v>20</v>
      </c>
      <c r="H7560" t="s">
        <v>1175</v>
      </c>
      <c r="I7560">
        <v>41.28</v>
      </c>
      <c r="J7560">
        <v>2</v>
      </c>
      <c r="K7560">
        <v>19.809999999999999</v>
      </c>
    </row>
    <row r="7561" spans="1:11" ht="16.5" x14ac:dyDescent="0.3">
      <c r="A7561" s="1">
        <v>42875</v>
      </c>
      <c r="B7561" s="5">
        <f>YEAR(Table1[[#This Row],[Order Date]])</f>
        <v>2017</v>
      </c>
      <c r="C7561" s="5">
        <f>MONTH(Table1[[#This Row],[Order Date]])</f>
        <v>5</v>
      </c>
      <c r="D7561" t="s">
        <v>794</v>
      </c>
      <c r="E7561" t="s">
        <v>126</v>
      </c>
      <c r="F7561" t="s">
        <v>11</v>
      </c>
      <c r="G7561" t="s">
        <v>20</v>
      </c>
      <c r="H7561" t="s">
        <v>1280</v>
      </c>
      <c r="I7561">
        <v>8.2899999999999991</v>
      </c>
      <c r="J7561">
        <v>2</v>
      </c>
      <c r="K7561">
        <v>3</v>
      </c>
    </row>
    <row r="7562" spans="1:11" ht="16.5" x14ac:dyDescent="0.3">
      <c r="A7562" s="1">
        <v>42875</v>
      </c>
      <c r="B7562" s="5">
        <f>YEAR(Table1[[#This Row],[Order Date]])</f>
        <v>2017</v>
      </c>
      <c r="C7562" s="5">
        <f>MONTH(Table1[[#This Row],[Order Date]])</f>
        <v>5</v>
      </c>
      <c r="D7562" t="s">
        <v>794</v>
      </c>
      <c r="E7562" t="s">
        <v>126</v>
      </c>
      <c r="F7562" t="s">
        <v>39</v>
      </c>
      <c r="G7562" t="s">
        <v>40</v>
      </c>
      <c r="H7562" t="s">
        <v>2171</v>
      </c>
      <c r="I7562">
        <v>1123.1300000000001</v>
      </c>
      <c r="J7562">
        <v>9</v>
      </c>
      <c r="K7562">
        <v>70.2</v>
      </c>
    </row>
    <row r="7563" spans="1:11" ht="16.5" x14ac:dyDescent="0.3">
      <c r="A7563" s="1">
        <v>42875</v>
      </c>
      <c r="B7563" s="5">
        <f>YEAR(Table1[[#This Row],[Order Date]])</f>
        <v>2017</v>
      </c>
      <c r="C7563" s="5">
        <f>MONTH(Table1[[#This Row],[Order Date]])</f>
        <v>5</v>
      </c>
      <c r="D7563" t="s">
        <v>794</v>
      </c>
      <c r="E7563" t="s">
        <v>126</v>
      </c>
      <c r="F7563" t="s">
        <v>11</v>
      </c>
      <c r="G7563" t="s">
        <v>92</v>
      </c>
      <c r="H7563" t="s">
        <v>1349</v>
      </c>
      <c r="I7563">
        <v>64.900000000000006</v>
      </c>
      <c r="J7563">
        <v>5</v>
      </c>
      <c r="K7563">
        <v>18.82</v>
      </c>
    </row>
    <row r="7564" spans="1:11" ht="16.5" x14ac:dyDescent="0.3">
      <c r="A7564" s="1">
        <v>42876</v>
      </c>
      <c r="B7564" s="5">
        <f>YEAR(Table1[[#This Row],[Order Date]])</f>
        <v>2017</v>
      </c>
      <c r="C7564" s="5">
        <f>MONTH(Table1[[#This Row],[Order Date]])</f>
        <v>5</v>
      </c>
      <c r="D7564" t="s">
        <v>462</v>
      </c>
      <c r="E7564" t="s">
        <v>149</v>
      </c>
      <c r="F7564" t="s">
        <v>34</v>
      </c>
      <c r="G7564" t="s">
        <v>47</v>
      </c>
      <c r="H7564" t="s">
        <v>842</v>
      </c>
      <c r="I7564">
        <v>520.04999999999995</v>
      </c>
      <c r="J7564">
        <v>5</v>
      </c>
      <c r="K7564">
        <v>72.81</v>
      </c>
    </row>
    <row r="7565" spans="1:11" ht="16.5" x14ac:dyDescent="0.3">
      <c r="A7565" s="1">
        <v>42876</v>
      </c>
      <c r="B7565" s="5">
        <f>YEAR(Table1[[#This Row],[Order Date]])</f>
        <v>2017</v>
      </c>
      <c r="C7565" s="5">
        <f>MONTH(Table1[[#This Row],[Order Date]])</f>
        <v>5</v>
      </c>
      <c r="D7565" t="s">
        <v>462</v>
      </c>
      <c r="E7565" t="s">
        <v>149</v>
      </c>
      <c r="F7565" t="s">
        <v>11</v>
      </c>
      <c r="G7565" t="s">
        <v>24</v>
      </c>
      <c r="H7565" t="s">
        <v>2676</v>
      </c>
      <c r="I7565">
        <v>17.97</v>
      </c>
      <c r="J7565">
        <v>3</v>
      </c>
      <c r="K7565">
        <v>5.21</v>
      </c>
    </row>
    <row r="7566" spans="1:11" ht="16.5" x14ac:dyDescent="0.3">
      <c r="A7566" s="1">
        <v>42877</v>
      </c>
      <c r="B7566" s="5">
        <f>YEAR(Table1[[#This Row],[Order Date]])</f>
        <v>2017</v>
      </c>
      <c r="C7566" s="5">
        <f>MONTH(Table1[[#This Row],[Order Date]])</f>
        <v>5</v>
      </c>
      <c r="D7566" t="s">
        <v>732</v>
      </c>
      <c r="E7566" t="s">
        <v>15</v>
      </c>
      <c r="F7566" t="s">
        <v>34</v>
      </c>
      <c r="G7566" t="s">
        <v>35</v>
      </c>
      <c r="H7566" t="s">
        <v>1805</v>
      </c>
      <c r="I7566">
        <v>181.99</v>
      </c>
      <c r="J7566">
        <v>2</v>
      </c>
      <c r="K7566">
        <v>-54.6</v>
      </c>
    </row>
    <row r="7567" spans="1:11" ht="16.5" x14ac:dyDescent="0.3">
      <c r="A7567" s="1">
        <v>42877</v>
      </c>
      <c r="B7567" s="5">
        <f>YEAR(Table1[[#This Row],[Order Date]])</f>
        <v>2017</v>
      </c>
      <c r="C7567" s="5">
        <f>MONTH(Table1[[#This Row],[Order Date]])</f>
        <v>5</v>
      </c>
      <c r="D7567" t="s">
        <v>732</v>
      </c>
      <c r="E7567" t="s">
        <v>15</v>
      </c>
      <c r="F7567" t="s">
        <v>11</v>
      </c>
      <c r="G7567" t="s">
        <v>20</v>
      </c>
      <c r="H7567" t="s">
        <v>1386</v>
      </c>
      <c r="I7567">
        <v>1.59</v>
      </c>
      <c r="J7567">
        <v>2</v>
      </c>
      <c r="K7567">
        <v>-2.63</v>
      </c>
    </row>
    <row r="7568" spans="1:11" ht="16.5" x14ac:dyDescent="0.3">
      <c r="A7568" s="1">
        <v>42877</v>
      </c>
      <c r="B7568" s="5">
        <f>YEAR(Table1[[#This Row],[Order Date]])</f>
        <v>2017</v>
      </c>
      <c r="C7568" s="5">
        <f>MONTH(Table1[[#This Row],[Order Date]])</f>
        <v>5</v>
      </c>
      <c r="D7568" t="s">
        <v>732</v>
      </c>
      <c r="E7568" t="s">
        <v>15</v>
      </c>
      <c r="F7568" t="s">
        <v>11</v>
      </c>
      <c r="G7568" t="s">
        <v>200</v>
      </c>
      <c r="H7568" t="s">
        <v>262</v>
      </c>
      <c r="I7568">
        <v>22.34</v>
      </c>
      <c r="J7568">
        <v>3</v>
      </c>
      <c r="K7568">
        <v>2.5099999999999998</v>
      </c>
    </row>
    <row r="7569" spans="1:11" ht="16.5" x14ac:dyDescent="0.3">
      <c r="A7569" s="1">
        <v>42877</v>
      </c>
      <c r="B7569" s="5">
        <f>YEAR(Table1[[#This Row],[Order Date]])</f>
        <v>2017</v>
      </c>
      <c r="C7569" s="5">
        <f>MONTH(Table1[[#This Row],[Order Date]])</f>
        <v>5</v>
      </c>
      <c r="D7569" t="s">
        <v>900</v>
      </c>
      <c r="E7569" t="s">
        <v>27</v>
      </c>
      <c r="F7569" t="s">
        <v>39</v>
      </c>
      <c r="G7569" t="s">
        <v>52</v>
      </c>
      <c r="H7569" t="s">
        <v>1441</v>
      </c>
      <c r="I7569">
        <v>68.459999999999994</v>
      </c>
      <c r="J7569">
        <v>7</v>
      </c>
      <c r="K7569">
        <v>25.33</v>
      </c>
    </row>
    <row r="7570" spans="1:11" ht="16.5" x14ac:dyDescent="0.3">
      <c r="A7570" s="1">
        <v>42877</v>
      </c>
      <c r="B7570" s="5">
        <f>YEAR(Table1[[#This Row],[Order Date]])</f>
        <v>2017</v>
      </c>
      <c r="C7570" s="5">
        <f>MONTH(Table1[[#This Row],[Order Date]])</f>
        <v>5</v>
      </c>
      <c r="D7570" t="s">
        <v>1751</v>
      </c>
      <c r="E7570" t="s">
        <v>27</v>
      </c>
      <c r="F7570" t="s">
        <v>11</v>
      </c>
      <c r="G7570" t="s">
        <v>24</v>
      </c>
      <c r="H7570" t="s">
        <v>1206</v>
      </c>
      <c r="I7570">
        <v>49.56</v>
      </c>
      <c r="J7570">
        <v>7</v>
      </c>
      <c r="K7570">
        <v>18.829999999999998</v>
      </c>
    </row>
    <row r="7571" spans="1:11" ht="16.5" x14ac:dyDescent="0.3">
      <c r="A7571" s="1">
        <v>42877</v>
      </c>
      <c r="B7571" s="5">
        <f>YEAR(Table1[[#This Row],[Order Date]])</f>
        <v>2017</v>
      </c>
      <c r="C7571" s="5">
        <f>MONTH(Table1[[#This Row],[Order Date]])</f>
        <v>5</v>
      </c>
      <c r="D7571" t="s">
        <v>230</v>
      </c>
      <c r="E7571" t="s">
        <v>27</v>
      </c>
      <c r="F7571" t="s">
        <v>11</v>
      </c>
      <c r="G7571" t="s">
        <v>24</v>
      </c>
      <c r="H7571" t="s">
        <v>620</v>
      </c>
      <c r="I7571">
        <v>9.84</v>
      </c>
      <c r="J7571">
        <v>3</v>
      </c>
      <c r="K7571">
        <v>2.85</v>
      </c>
    </row>
    <row r="7572" spans="1:11" ht="16.5" x14ac:dyDescent="0.3">
      <c r="A7572" s="1">
        <v>42877</v>
      </c>
      <c r="B7572" s="5">
        <f>YEAR(Table1[[#This Row],[Order Date]])</f>
        <v>2017</v>
      </c>
      <c r="C7572" s="5">
        <f>MONTH(Table1[[#This Row],[Order Date]])</f>
        <v>5</v>
      </c>
      <c r="D7572" t="s">
        <v>230</v>
      </c>
      <c r="E7572" t="s">
        <v>27</v>
      </c>
      <c r="F7572" t="s">
        <v>11</v>
      </c>
      <c r="G7572" t="s">
        <v>24</v>
      </c>
      <c r="H7572" t="s">
        <v>326</v>
      </c>
      <c r="I7572">
        <v>2.78</v>
      </c>
      <c r="J7572">
        <v>1</v>
      </c>
      <c r="K7572">
        <v>0.72</v>
      </c>
    </row>
    <row r="7573" spans="1:11" ht="16.5" x14ac:dyDescent="0.3">
      <c r="A7573" s="1">
        <v>42878</v>
      </c>
      <c r="B7573" s="5">
        <f>YEAR(Table1[[#This Row],[Order Date]])</f>
        <v>2017</v>
      </c>
      <c r="C7573" s="5">
        <f>MONTH(Table1[[#This Row],[Order Date]])</f>
        <v>5</v>
      </c>
      <c r="D7573" t="s">
        <v>46</v>
      </c>
      <c r="E7573" t="s">
        <v>27</v>
      </c>
      <c r="F7573" t="s">
        <v>34</v>
      </c>
      <c r="G7573" t="s">
        <v>145</v>
      </c>
      <c r="H7573" t="s">
        <v>818</v>
      </c>
      <c r="I7573">
        <v>171.29</v>
      </c>
      <c r="J7573">
        <v>3</v>
      </c>
      <c r="K7573">
        <v>-6.42</v>
      </c>
    </row>
    <row r="7574" spans="1:11" ht="16.5" x14ac:dyDescent="0.3">
      <c r="A7574" s="1">
        <v>42878</v>
      </c>
      <c r="B7574" s="5">
        <f>YEAR(Table1[[#This Row],[Order Date]])</f>
        <v>2017</v>
      </c>
      <c r="C7574" s="5">
        <f>MONTH(Table1[[#This Row],[Order Date]])</f>
        <v>5</v>
      </c>
      <c r="D7574" t="s">
        <v>1012</v>
      </c>
      <c r="E7574" t="s">
        <v>10</v>
      </c>
      <c r="F7574" t="s">
        <v>11</v>
      </c>
      <c r="G7574" t="s">
        <v>43</v>
      </c>
      <c r="H7574" t="s">
        <v>614</v>
      </c>
      <c r="I7574">
        <v>1.82</v>
      </c>
      <c r="J7574">
        <v>2</v>
      </c>
      <c r="K7574">
        <v>0.62</v>
      </c>
    </row>
    <row r="7575" spans="1:11" ht="16.5" x14ac:dyDescent="0.3">
      <c r="A7575" s="1">
        <v>42878</v>
      </c>
      <c r="B7575" s="5">
        <f>YEAR(Table1[[#This Row],[Order Date]])</f>
        <v>2017</v>
      </c>
      <c r="C7575" s="5">
        <f>MONTH(Table1[[#This Row],[Order Date]])</f>
        <v>5</v>
      </c>
      <c r="D7575" t="s">
        <v>1012</v>
      </c>
      <c r="E7575" t="s">
        <v>10</v>
      </c>
      <c r="F7575" t="s">
        <v>11</v>
      </c>
      <c r="G7575" t="s">
        <v>92</v>
      </c>
      <c r="H7575" t="s">
        <v>1983</v>
      </c>
      <c r="I7575">
        <v>18.32</v>
      </c>
      <c r="J7575">
        <v>5</v>
      </c>
      <c r="K7575">
        <v>-46.72</v>
      </c>
    </row>
    <row r="7576" spans="1:11" ht="16.5" x14ac:dyDescent="0.3">
      <c r="A7576" s="1">
        <v>42878</v>
      </c>
      <c r="B7576" s="5">
        <f>YEAR(Table1[[#This Row],[Order Date]])</f>
        <v>2017</v>
      </c>
      <c r="C7576" s="5">
        <f>MONTH(Table1[[#This Row],[Order Date]])</f>
        <v>5</v>
      </c>
      <c r="D7576" t="s">
        <v>1012</v>
      </c>
      <c r="E7576" t="s">
        <v>10</v>
      </c>
      <c r="F7576" t="s">
        <v>11</v>
      </c>
      <c r="G7576" t="s">
        <v>18</v>
      </c>
      <c r="H7576" t="s">
        <v>356</v>
      </c>
      <c r="I7576">
        <v>48.82</v>
      </c>
      <c r="J7576">
        <v>3</v>
      </c>
      <c r="K7576">
        <v>-11.59</v>
      </c>
    </row>
    <row r="7577" spans="1:11" ht="16.5" x14ac:dyDescent="0.3">
      <c r="A7577" s="1">
        <v>42878</v>
      </c>
      <c r="B7577" s="5">
        <f>YEAR(Table1[[#This Row],[Order Date]])</f>
        <v>2017</v>
      </c>
      <c r="C7577" s="5">
        <f>MONTH(Table1[[#This Row],[Order Date]])</f>
        <v>5</v>
      </c>
      <c r="D7577" t="s">
        <v>1012</v>
      </c>
      <c r="E7577" t="s">
        <v>10</v>
      </c>
      <c r="F7577" t="s">
        <v>11</v>
      </c>
      <c r="G7577" t="s">
        <v>20</v>
      </c>
      <c r="H7577" t="s">
        <v>118</v>
      </c>
      <c r="I7577">
        <v>1.19</v>
      </c>
      <c r="J7577">
        <v>1</v>
      </c>
      <c r="K7577">
        <v>-1.96</v>
      </c>
    </row>
    <row r="7578" spans="1:11" ht="16.5" x14ac:dyDescent="0.3">
      <c r="A7578" s="1">
        <v>42880</v>
      </c>
      <c r="B7578" s="5">
        <f>YEAR(Table1[[#This Row],[Order Date]])</f>
        <v>2017</v>
      </c>
      <c r="C7578" s="5">
        <f>MONTH(Table1[[#This Row],[Order Date]])</f>
        <v>5</v>
      </c>
      <c r="D7578" t="s">
        <v>2585</v>
      </c>
      <c r="E7578" t="s">
        <v>30</v>
      </c>
      <c r="F7578" t="s">
        <v>11</v>
      </c>
      <c r="G7578" t="s">
        <v>20</v>
      </c>
      <c r="H7578" t="s">
        <v>1825</v>
      </c>
      <c r="I7578">
        <v>29.84</v>
      </c>
      <c r="J7578">
        <v>2</v>
      </c>
      <c r="K7578">
        <v>13.43</v>
      </c>
    </row>
    <row r="7579" spans="1:11" ht="16.5" x14ac:dyDescent="0.3">
      <c r="A7579" s="1">
        <v>42880</v>
      </c>
      <c r="B7579" s="5">
        <f>YEAR(Table1[[#This Row],[Order Date]])</f>
        <v>2017</v>
      </c>
      <c r="C7579" s="5">
        <f>MONTH(Table1[[#This Row],[Order Date]])</f>
        <v>5</v>
      </c>
      <c r="D7579" t="s">
        <v>1077</v>
      </c>
      <c r="E7579" t="s">
        <v>149</v>
      </c>
      <c r="F7579" t="s">
        <v>11</v>
      </c>
      <c r="G7579" t="s">
        <v>20</v>
      </c>
      <c r="H7579" t="s">
        <v>666</v>
      </c>
      <c r="I7579">
        <v>663.92</v>
      </c>
      <c r="J7579">
        <v>5</v>
      </c>
      <c r="K7579">
        <v>207.48</v>
      </c>
    </row>
    <row r="7580" spans="1:11" ht="16.5" x14ac:dyDescent="0.3">
      <c r="A7580" s="1">
        <v>42880</v>
      </c>
      <c r="B7580" s="5">
        <f>YEAR(Table1[[#This Row],[Order Date]])</f>
        <v>2017</v>
      </c>
      <c r="C7580" s="5">
        <f>MONTH(Table1[[#This Row],[Order Date]])</f>
        <v>5</v>
      </c>
      <c r="D7580" t="s">
        <v>1077</v>
      </c>
      <c r="E7580" t="s">
        <v>149</v>
      </c>
      <c r="F7580" t="s">
        <v>39</v>
      </c>
      <c r="G7580" t="s">
        <v>52</v>
      </c>
      <c r="H7580" t="s">
        <v>1011</v>
      </c>
      <c r="I7580">
        <v>120</v>
      </c>
      <c r="J7580">
        <v>8</v>
      </c>
      <c r="K7580">
        <v>13.2</v>
      </c>
    </row>
    <row r="7581" spans="1:11" ht="16.5" x14ac:dyDescent="0.3">
      <c r="A7581" s="1">
        <v>42880</v>
      </c>
      <c r="B7581" s="5">
        <f>YEAR(Table1[[#This Row],[Order Date]])</f>
        <v>2017</v>
      </c>
      <c r="C7581" s="5">
        <f>MONTH(Table1[[#This Row],[Order Date]])</f>
        <v>5</v>
      </c>
      <c r="D7581" t="s">
        <v>1077</v>
      </c>
      <c r="E7581" t="s">
        <v>149</v>
      </c>
      <c r="F7581" t="s">
        <v>11</v>
      </c>
      <c r="G7581" t="s">
        <v>43</v>
      </c>
      <c r="H7581" t="s">
        <v>1233</v>
      </c>
      <c r="I7581">
        <v>3.29</v>
      </c>
      <c r="J7581">
        <v>1</v>
      </c>
      <c r="K7581">
        <v>1.48</v>
      </c>
    </row>
    <row r="7582" spans="1:11" ht="16.5" x14ac:dyDescent="0.3">
      <c r="A7582" s="1">
        <v>42880</v>
      </c>
      <c r="B7582" s="5">
        <f>YEAR(Table1[[#This Row],[Order Date]])</f>
        <v>2017</v>
      </c>
      <c r="C7582" s="5">
        <f>MONTH(Table1[[#This Row],[Order Date]])</f>
        <v>5</v>
      </c>
      <c r="D7582" t="s">
        <v>1077</v>
      </c>
      <c r="E7582" t="s">
        <v>149</v>
      </c>
      <c r="F7582" t="s">
        <v>34</v>
      </c>
      <c r="G7582" t="s">
        <v>47</v>
      </c>
      <c r="H7582" t="s">
        <v>2121</v>
      </c>
      <c r="I7582">
        <v>18.84</v>
      </c>
      <c r="J7582">
        <v>3</v>
      </c>
      <c r="K7582">
        <v>6.03</v>
      </c>
    </row>
    <row r="7583" spans="1:11" ht="16.5" x14ac:dyDescent="0.3">
      <c r="A7583" s="1">
        <v>42880</v>
      </c>
      <c r="B7583" s="5">
        <f>YEAR(Table1[[#This Row],[Order Date]])</f>
        <v>2017</v>
      </c>
      <c r="C7583" s="5">
        <f>MONTH(Table1[[#This Row],[Order Date]])</f>
        <v>5</v>
      </c>
      <c r="D7583" t="s">
        <v>1617</v>
      </c>
      <c r="E7583" t="s">
        <v>10</v>
      </c>
      <c r="F7583" t="s">
        <v>11</v>
      </c>
      <c r="G7583" t="s">
        <v>18</v>
      </c>
      <c r="H7583" t="s">
        <v>1973</v>
      </c>
      <c r="I7583">
        <v>50.14</v>
      </c>
      <c r="J7583">
        <v>3</v>
      </c>
      <c r="K7583">
        <v>-11.28</v>
      </c>
    </row>
    <row r="7584" spans="1:11" ht="16.5" x14ac:dyDescent="0.3">
      <c r="A7584" s="1">
        <v>42881</v>
      </c>
      <c r="B7584" s="5">
        <f>YEAR(Table1[[#This Row],[Order Date]])</f>
        <v>2017</v>
      </c>
      <c r="C7584" s="5">
        <f>MONTH(Table1[[#This Row],[Order Date]])</f>
        <v>5</v>
      </c>
      <c r="D7584" t="s">
        <v>1783</v>
      </c>
      <c r="E7584" t="s">
        <v>33</v>
      </c>
      <c r="F7584" t="s">
        <v>11</v>
      </c>
      <c r="G7584" t="s">
        <v>92</v>
      </c>
      <c r="H7584" t="s">
        <v>2677</v>
      </c>
      <c r="I7584">
        <v>208.44</v>
      </c>
      <c r="J7584">
        <v>3</v>
      </c>
      <c r="K7584">
        <v>62.53</v>
      </c>
    </row>
    <row r="7585" spans="1:11" ht="16.5" x14ac:dyDescent="0.3">
      <c r="A7585" s="1">
        <v>42881</v>
      </c>
      <c r="B7585" s="5">
        <f>YEAR(Table1[[#This Row],[Order Date]])</f>
        <v>2017</v>
      </c>
      <c r="C7585" s="5">
        <f>MONTH(Table1[[#This Row],[Order Date]])</f>
        <v>5</v>
      </c>
      <c r="D7585" t="s">
        <v>1783</v>
      </c>
      <c r="E7585" t="s">
        <v>33</v>
      </c>
      <c r="F7585" t="s">
        <v>11</v>
      </c>
      <c r="G7585" t="s">
        <v>200</v>
      </c>
      <c r="H7585" t="s">
        <v>472</v>
      </c>
      <c r="I7585">
        <v>25.76</v>
      </c>
      <c r="J7585">
        <v>2</v>
      </c>
      <c r="K7585">
        <v>0.77</v>
      </c>
    </row>
    <row r="7586" spans="1:11" ht="16.5" x14ac:dyDescent="0.3">
      <c r="A7586" s="1">
        <v>42881</v>
      </c>
      <c r="B7586" s="5">
        <f>YEAR(Table1[[#This Row],[Order Date]])</f>
        <v>2017</v>
      </c>
      <c r="C7586" s="5">
        <f>MONTH(Table1[[#This Row],[Order Date]])</f>
        <v>5</v>
      </c>
      <c r="D7586" t="s">
        <v>778</v>
      </c>
      <c r="E7586" t="s">
        <v>55</v>
      </c>
      <c r="F7586" t="s">
        <v>39</v>
      </c>
      <c r="G7586" t="s">
        <v>52</v>
      </c>
      <c r="H7586" t="s">
        <v>2288</v>
      </c>
      <c r="I7586">
        <v>23.08</v>
      </c>
      <c r="J7586">
        <v>2</v>
      </c>
      <c r="K7586">
        <v>6.92</v>
      </c>
    </row>
    <row r="7587" spans="1:11" ht="16.5" x14ac:dyDescent="0.3">
      <c r="A7587" s="1">
        <v>42881</v>
      </c>
      <c r="B7587" s="5">
        <f>YEAR(Table1[[#This Row],[Order Date]])</f>
        <v>2017</v>
      </c>
      <c r="C7587" s="5">
        <f>MONTH(Table1[[#This Row],[Order Date]])</f>
        <v>5</v>
      </c>
      <c r="D7587" t="s">
        <v>378</v>
      </c>
      <c r="E7587" t="s">
        <v>27</v>
      </c>
      <c r="F7587" t="s">
        <v>11</v>
      </c>
      <c r="G7587" t="s">
        <v>12</v>
      </c>
      <c r="H7587" t="s">
        <v>2386</v>
      </c>
      <c r="I7587">
        <v>12.96</v>
      </c>
      <c r="J7587">
        <v>2</v>
      </c>
      <c r="K7587">
        <v>6.22</v>
      </c>
    </row>
    <row r="7588" spans="1:11" ht="16.5" x14ac:dyDescent="0.3">
      <c r="A7588" s="1">
        <v>42882</v>
      </c>
      <c r="B7588" s="5">
        <f>YEAR(Table1[[#This Row],[Order Date]])</f>
        <v>2017</v>
      </c>
      <c r="C7588" s="5">
        <f>MONTH(Table1[[#This Row],[Order Date]])</f>
        <v>5</v>
      </c>
      <c r="D7588" t="s">
        <v>752</v>
      </c>
      <c r="E7588" t="s">
        <v>33</v>
      </c>
      <c r="F7588" t="s">
        <v>11</v>
      </c>
      <c r="G7588" t="s">
        <v>20</v>
      </c>
      <c r="H7588" t="s">
        <v>1896</v>
      </c>
      <c r="I7588">
        <v>58.34</v>
      </c>
      <c r="J7588">
        <v>2</v>
      </c>
      <c r="K7588">
        <v>28</v>
      </c>
    </row>
    <row r="7589" spans="1:11" ht="16.5" x14ac:dyDescent="0.3">
      <c r="A7589" s="1">
        <v>42882</v>
      </c>
      <c r="B7589" s="5">
        <f>YEAR(Table1[[#This Row],[Order Date]])</f>
        <v>2017</v>
      </c>
      <c r="C7589" s="5">
        <f>MONTH(Table1[[#This Row],[Order Date]])</f>
        <v>5</v>
      </c>
      <c r="D7589" t="s">
        <v>752</v>
      </c>
      <c r="E7589" t="s">
        <v>33</v>
      </c>
      <c r="F7589" t="s">
        <v>39</v>
      </c>
      <c r="G7589" t="s">
        <v>40</v>
      </c>
      <c r="H7589" t="s">
        <v>1917</v>
      </c>
      <c r="I7589">
        <v>539.97</v>
      </c>
      <c r="J7589">
        <v>3</v>
      </c>
      <c r="K7589">
        <v>134.99</v>
      </c>
    </row>
    <row r="7590" spans="1:11" ht="16.5" x14ac:dyDescent="0.3">
      <c r="A7590" s="1">
        <v>42882</v>
      </c>
      <c r="B7590" s="5">
        <f>YEAR(Table1[[#This Row],[Order Date]])</f>
        <v>2017</v>
      </c>
      <c r="C7590" s="5">
        <f>MONTH(Table1[[#This Row],[Order Date]])</f>
        <v>5</v>
      </c>
      <c r="D7590" t="s">
        <v>900</v>
      </c>
      <c r="E7590" t="s">
        <v>120</v>
      </c>
      <c r="F7590" t="s">
        <v>11</v>
      </c>
      <c r="G7590" t="s">
        <v>12</v>
      </c>
      <c r="H7590" t="s">
        <v>836</v>
      </c>
      <c r="I7590">
        <v>25.92</v>
      </c>
      <c r="J7590">
        <v>5</v>
      </c>
      <c r="K7590">
        <v>9.07</v>
      </c>
    </row>
    <row r="7591" spans="1:11" ht="16.5" x14ac:dyDescent="0.3">
      <c r="A7591" s="1">
        <v>42882</v>
      </c>
      <c r="B7591" s="5">
        <f>YEAR(Table1[[#This Row],[Order Date]])</f>
        <v>2017</v>
      </c>
      <c r="C7591" s="5">
        <f>MONTH(Table1[[#This Row],[Order Date]])</f>
        <v>5</v>
      </c>
      <c r="D7591" t="s">
        <v>468</v>
      </c>
      <c r="E7591" t="s">
        <v>164</v>
      </c>
      <c r="F7591" t="s">
        <v>39</v>
      </c>
      <c r="G7591" t="s">
        <v>52</v>
      </c>
      <c r="H7591" t="s">
        <v>1068</v>
      </c>
      <c r="I7591">
        <v>98.16</v>
      </c>
      <c r="J7591">
        <v>6</v>
      </c>
      <c r="K7591">
        <v>9.82</v>
      </c>
    </row>
    <row r="7592" spans="1:11" ht="16.5" x14ac:dyDescent="0.3">
      <c r="A7592" s="1">
        <v>42882</v>
      </c>
      <c r="B7592" s="5">
        <f>YEAR(Table1[[#This Row],[Order Date]])</f>
        <v>2017</v>
      </c>
      <c r="C7592" s="5">
        <f>MONTH(Table1[[#This Row],[Order Date]])</f>
        <v>5</v>
      </c>
      <c r="D7592" t="s">
        <v>468</v>
      </c>
      <c r="E7592" t="s">
        <v>164</v>
      </c>
      <c r="F7592" t="s">
        <v>11</v>
      </c>
      <c r="G7592" t="s">
        <v>24</v>
      </c>
      <c r="H7592" t="s">
        <v>207</v>
      </c>
      <c r="I7592">
        <v>31.44</v>
      </c>
      <c r="J7592">
        <v>3</v>
      </c>
      <c r="K7592">
        <v>7.86</v>
      </c>
    </row>
    <row r="7593" spans="1:11" ht="16.5" x14ac:dyDescent="0.3">
      <c r="A7593" s="1">
        <v>42882</v>
      </c>
      <c r="B7593" s="5">
        <f>YEAR(Table1[[#This Row],[Order Date]])</f>
        <v>2017</v>
      </c>
      <c r="C7593" s="5">
        <f>MONTH(Table1[[#This Row],[Order Date]])</f>
        <v>5</v>
      </c>
      <c r="D7593" t="s">
        <v>742</v>
      </c>
      <c r="E7593" t="s">
        <v>510</v>
      </c>
      <c r="F7593" t="s">
        <v>34</v>
      </c>
      <c r="G7593" t="s">
        <v>47</v>
      </c>
      <c r="H7593" t="s">
        <v>2604</v>
      </c>
      <c r="I7593">
        <v>35</v>
      </c>
      <c r="J7593">
        <v>4</v>
      </c>
      <c r="K7593">
        <v>14.7</v>
      </c>
    </row>
    <row r="7594" spans="1:11" ht="16.5" x14ac:dyDescent="0.3">
      <c r="A7594" s="1">
        <v>42882</v>
      </c>
      <c r="B7594" s="5">
        <f>YEAR(Table1[[#This Row],[Order Date]])</f>
        <v>2017</v>
      </c>
      <c r="C7594" s="5">
        <f>MONTH(Table1[[#This Row],[Order Date]])</f>
        <v>5</v>
      </c>
      <c r="D7594" t="s">
        <v>742</v>
      </c>
      <c r="E7594" t="s">
        <v>510</v>
      </c>
      <c r="F7594" t="s">
        <v>11</v>
      </c>
      <c r="G7594" t="s">
        <v>18</v>
      </c>
      <c r="H7594" t="s">
        <v>68</v>
      </c>
      <c r="I7594">
        <v>477.15</v>
      </c>
      <c r="J7594">
        <v>5</v>
      </c>
      <c r="K7594">
        <v>28.63</v>
      </c>
    </row>
    <row r="7595" spans="1:11" ht="16.5" x14ac:dyDescent="0.3">
      <c r="A7595" s="1">
        <v>42882</v>
      </c>
      <c r="B7595" s="5">
        <f>YEAR(Table1[[#This Row],[Order Date]])</f>
        <v>2017</v>
      </c>
      <c r="C7595" s="5">
        <f>MONTH(Table1[[#This Row],[Order Date]])</f>
        <v>5</v>
      </c>
      <c r="D7595" t="s">
        <v>742</v>
      </c>
      <c r="E7595" t="s">
        <v>510</v>
      </c>
      <c r="F7595" t="s">
        <v>39</v>
      </c>
      <c r="G7595" t="s">
        <v>40</v>
      </c>
      <c r="H7595" t="s">
        <v>2674</v>
      </c>
      <c r="I7595">
        <v>302.38</v>
      </c>
      <c r="J7595">
        <v>3</v>
      </c>
      <c r="K7595">
        <v>22.68</v>
      </c>
    </row>
    <row r="7596" spans="1:11" ht="16.5" x14ac:dyDescent="0.3">
      <c r="A7596" s="1">
        <v>42882</v>
      </c>
      <c r="B7596" s="5">
        <f>YEAR(Table1[[#This Row],[Order Date]])</f>
        <v>2017</v>
      </c>
      <c r="C7596" s="5">
        <f>MONTH(Table1[[#This Row],[Order Date]])</f>
        <v>5</v>
      </c>
      <c r="D7596" t="s">
        <v>1339</v>
      </c>
      <c r="E7596" t="s">
        <v>840</v>
      </c>
      <c r="F7596" t="s">
        <v>34</v>
      </c>
      <c r="G7596" t="s">
        <v>47</v>
      </c>
      <c r="H7596" t="s">
        <v>2599</v>
      </c>
      <c r="I7596">
        <v>477.3</v>
      </c>
      <c r="J7596">
        <v>5</v>
      </c>
      <c r="K7596">
        <v>138.41999999999999</v>
      </c>
    </row>
    <row r="7597" spans="1:11" ht="16.5" x14ac:dyDescent="0.3">
      <c r="A7597" s="1">
        <v>42882</v>
      </c>
      <c r="B7597" s="5">
        <f>YEAR(Table1[[#This Row],[Order Date]])</f>
        <v>2017</v>
      </c>
      <c r="C7597" s="5">
        <f>MONTH(Table1[[#This Row],[Order Date]])</f>
        <v>5</v>
      </c>
      <c r="D7597" t="s">
        <v>1963</v>
      </c>
      <c r="E7597" t="s">
        <v>245</v>
      </c>
      <c r="F7597" t="s">
        <v>39</v>
      </c>
      <c r="G7597" t="s">
        <v>52</v>
      </c>
      <c r="H7597" t="s">
        <v>2678</v>
      </c>
      <c r="I7597">
        <v>27.19</v>
      </c>
      <c r="J7597">
        <v>3</v>
      </c>
      <c r="K7597">
        <v>0.34</v>
      </c>
    </row>
    <row r="7598" spans="1:11" ht="16.5" x14ac:dyDescent="0.3">
      <c r="A7598" s="1">
        <v>42882</v>
      </c>
      <c r="B7598" s="5">
        <f>YEAR(Table1[[#This Row],[Order Date]])</f>
        <v>2017</v>
      </c>
      <c r="C7598" s="5">
        <f>MONTH(Table1[[#This Row],[Order Date]])</f>
        <v>5</v>
      </c>
      <c r="D7598" t="s">
        <v>1963</v>
      </c>
      <c r="E7598" t="s">
        <v>245</v>
      </c>
      <c r="F7598" t="s">
        <v>11</v>
      </c>
      <c r="G7598" t="s">
        <v>20</v>
      </c>
      <c r="H7598" t="s">
        <v>467</v>
      </c>
      <c r="I7598">
        <v>12.06</v>
      </c>
      <c r="J7598">
        <v>5</v>
      </c>
      <c r="K7598">
        <v>-10.050000000000001</v>
      </c>
    </row>
    <row r="7599" spans="1:11" ht="16.5" x14ac:dyDescent="0.3">
      <c r="A7599" s="1">
        <v>42883</v>
      </c>
      <c r="B7599" s="5">
        <f>YEAR(Table1[[#This Row],[Order Date]])</f>
        <v>2017</v>
      </c>
      <c r="C7599" s="5">
        <f>MONTH(Table1[[#This Row],[Order Date]])</f>
        <v>5</v>
      </c>
      <c r="D7599" t="s">
        <v>373</v>
      </c>
      <c r="E7599" t="s">
        <v>70</v>
      </c>
      <c r="F7599" t="s">
        <v>34</v>
      </c>
      <c r="G7599" t="s">
        <v>35</v>
      </c>
      <c r="H7599" t="s">
        <v>231</v>
      </c>
      <c r="I7599">
        <v>301.95999999999998</v>
      </c>
      <c r="J7599">
        <v>2</v>
      </c>
      <c r="K7599">
        <v>33.22</v>
      </c>
    </row>
    <row r="7600" spans="1:11" ht="16.5" x14ac:dyDescent="0.3">
      <c r="A7600" s="1">
        <v>42883</v>
      </c>
      <c r="B7600" s="5">
        <f>YEAR(Table1[[#This Row],[Order Date]])</f>
        <v>2017</v>
      </c>
      <c r="C7600" s="5">
        <f>MONTH(Table1[[#This Row],[Order Date]])</f>
        <v>5</v>
      </c>
      <c r="D7600" t="s">
        <v>2112</v>
      </c>
      <c r="E7600" t="s">
        <v>10</v>
      </c>
      <c r="F7600" t="s">
        <v>39</v>
      </c>
      <c r="G7600" t="s">
        <v>40</v>
      </c>
      <c r="H7600" t="s">
        <v>1305</v>
      </c>
      <c r="I7600">
        <v>54.37</v>
      </c>
      <c r="J7600">
        <v>4</v>
      </c>
      <c r="K7600">
        <v>4.08</v>
      </c>
    </row>
    <row r="7601" spans="1:11" ht="16.5" x14ac:dyDescent="0.3">
      <c r="A7601" s="1">
        <v>42883</v>
      </c>
      <c r="B7601" s="5">
        <f>YEAR(Table1[[#This Row],[Order Date]])</f>
        <v>2017</v>
      </c>
      <c r="C7601" s="5">
        <f>MONTH(Table1[[#This Row],[Order Date]])</f>
        <v>5</v>
      </c>
      <c r="D7601" t="s">
        <v>1912</v>
      </c>
      <c r="E7601" t="s">
        <v>685</v>
      </c>
      <c r="F7601" t="s">
        <v>34</v>
      </c>
      <c r="G7601" t="s">
        <v>47</v>
      </c>
      <c r="H7601" t="s">
        <v>2105</v>
      </c>
      <c r="I7601">
        <v>247.44</v>
      </c>
      <c r="J7601">
        <v>8</v>
      </c>
      <c r="K7601">
        <v>101.45</v>
      </c>
    </row>
    <row r="7602" spans="1:11" ht="16.5" x14ac:dyDescent="0.3">
      <c r="A7602" s="1">
        <v>42883</v>
      </c>
      <c r="B7602" s="5">
        <f>YEAR(Table1[[#This Row],[Order Date]])</f>
        <v>2017</v>
      </c>
      <c r="C7602" s="5">
        <f>MONTH(Table1[[#This Row],[Order Date]])</f>
        <v>5</v>
      </c>
      <c r="D7602" t="s">
        <v>1568</v>
      </c>
      <c r="E7602" t="s">
        <v>15</v>
      </c>
      <c r="F7602" t="s">
        <v>34</v>
      </c>
      <c r="G7602" t="s">
        <v>35</v>
      </c>
      <c r="H7602" t="s">
        <v>2596</v>
      </c>
      <c r="I7602">
        <v>106.87</v>
      </c>
      <c r="J7602">
        <v>3</v>
      </c>
      <c r="K7602">
        <v>-29.01</v>
      </c>
    </row>
    <row r="7603" spans="1:11" ht="16.5" x14ac:dyDescent="0.3">
      <c r="A7603" s="1">
        <v>42883</v>
      </c>
      <c r="B7603" s="5">
        <f>YEAR(Table1[[#This Row],[Order Date]])</f>
        <v>2017</v>
      </c>
      <c r="C7603" s="5">
        <f>MONTH(Table1[[#This Row],[Order Date]])</f>
        <v>5</v>
      </c>
      <c r="D7603" t="s">
        <v>1568</v>
      </c>
      <c r="E7603" t="s">
        <v>15</v>
      </c>
      <c r="F7603" t="s">
        <v>11</v>
      </c>
      <c r="G7603" t="s">
        <v>20</v>
      </c>
      <c r="H7603" t="s">
        <v>118</v>
      </c>
      <c r="I7603">
        <v>3.56</v>
      </c>
      <c r="J7603">
        <v>3</v>
      </c>
      <c r="K7603">
        <v>-6.24</v>
      </c>
    </row>
    <row r="7604" spans="1:11" ht="16.5" x14ac:dyDescent="0.3">
      <c r="A7604" s="1">
        <v>42883</v>
      </c>
      <c r="B7604" s="5">
        <f>YEAR(Table1[[#This Row],[Order Date]])</f>
        <v>2017</v>
      </c>
      <c r="C7604" s="5">
        <f>MONTH(Table1[[#This Row],[Order Date]])</f>
        <v>5</v>
      </c>
      <c r="D7604" t="s">
        <v>1618</v>
      </c>
      <c r="E7604" t="s">
        <v>95</v>
      </c>
      <c r="F7604" t="s">
        <v>39</v>
      </c>
      <c r="G7604" t="s">
        <v>40</v>
      </c>
      <c r="H7604" t="s">
        <v>1493</v>
      </c>
      <c r="I7604">
        <v>195.96</v>
      </c>
      <c r="J7604">
        <v>5</v>
      </c>
      <c r="K7604">
        <v>19.600000000000001</v>
      </c>
    </row>
    <row r="7605" spans="1:11" ht="16.5" x14ac:dyDescent="0.3">
      <c r="A7605" s="1">
        <v>42883</v>
      </c>
      <c r="B7605" s="5">
        <f>YEAR(Table1[[#This Row],[Order Date]])</f>
        <v>2017</v>
      </c>
      <c r="C7605" s="5">
        <f>MONTH(Table1[[#This Row],[Order Date]])</f>
        <v>5</v>
      </c>
      <c r="D7605" t="s">
        <v>1618</v>
      </c>
      <c r="E7605" t="s">
        <v>95</v>
      </c>
      <c r="F7605" t="s">
        <v>11</v>
      </c>
      <c r="G7605" t="s">
        <v>12</v>
      </c>
      <c r="H7605" t="s">
        <v>2538</v>
      </c>
      <c r="I7605">
        <v>15.55</v>
      </c>
      <c r="J7605">
        <v>3</v>
      </c>
      <c r="K7605">
        <v>5.44</v>
      </c>
    </row>
    <row r="7606" spans="1:11" ht="16.5" x14ac:dyDescent="0.3">
      <c r="A7606" s="1">
        <v>42883</v>
      </c>
      <c r="B7606" s="5">
        <f>YEAR(Table1[[#This Row],[Order Date]])</f>
        <v>2017</v>
      </c>
      <c r="C7606" s="5">
        <f>MONTH(Table1[[#This Row],[Order Date]])</f>
        <v>5</v>
      </c>
      <c r="D7606" t="s">
        <v>1618</v>
      </c>
      <c r="E7606" t="s">
        <v>95</v>
      </c>
      <c r="F7606" t="s">
        <v>39</v>
      </c>
      <c r="G7606" t="s">
        <v>52</v>
      </c>
      <c r="H7606" t="s">
        <v>1134</v>
      </c>
      <c r="I7606">
        <v>271.97000000000003</v>
      </c>
      <c r="J7606">
        <v>4</v>
      </c>
      <c r="K7606">
        <v>54.39</v>
      </c>
    </row>
    <row r="7607" spans="1:11" ht="16.5" x14ac:dyDescent="0.3">
      <c r="A7607" s="1">
        <v>42883</v>
      </c>
      <c r="B7607" s="5">
        <f>YEAR(Table1[[#This Row],[Order Date]])</f>
        <v>2017</v>
      </c>
      <c r="C7607" s="5">
        <f>MONTH(Table1[[#This Row],[Order Date]])</f>
        <v>5</v>
      </c>
      <c r="D7607" t="s">
        <v>1734</v>
      </c>
      <c r="E7607" t="s">
        <v>531</v>
      </c>
      <c r="F7607" t="s">
        <v>34</v>
      </c>
      <c r="G7607" t="s">
        <v>47</v>
      </c>
      <c r="H7607" t="s">
        <v>365</v>
      </c>
      <c r="I7607">
        <v>27.46</v>
      </c>
      <c r="J7607">
        <v>2</v>
      </c>
      <c r="K7607">
        <v>9.89</v>
      </c>
    </row>
    <row r="7608" spans="1:11" ht="16.5" x14ac:dyDescent="0.3">
      <c r="A7608" s="1">
        <v>42883</v>
      </c>
      <c r="B7608" s="5">
        <f>YEAR(Table1[[#This Row],[Order Date]])</f>
        <v>2017</v>
      </c>
      <c r="C7608" s="5">
        <f>MONTH(Table1[[#This Row],[Order Date]])</f>
        <v>5</v>
      </c>
      <c r="D7608" t="s">
        <v>1734</v>
      </c>
      <c r="E7608" t="s">
        <v>531</v>
      </c>
      <c r="F7608" t="s">
        <v>11</v>
      </c>
      <c r="G7608" t="s">
        <v>92</v>
      </c>
      <c r="H7608" t="s">
        <v>1278</v>
      </c>
      <c r="I7608">
        <v>125.13</v>
      </c>
      <c r="J7608">
        <v>3</v>
      </c>
      <c r="K7608">
        <v>36.29</v>
      </c>
    </row>
    <row r="7609" spans="1:11" ht="16.5" x14ac:dyDescent="0.3">
      <c r="A7609" s="1">
        <v>42883</v>
      </c>
      <c r="B7609" s="5">
        <f>YEAR(Table1[[#This Row],[Order Date]])</f>
        <v>2017</v>
      </c>
      <c r="C7609" s="5">
        <f>MONTH(Table1[[#This Row],[Order Date]])</f>
        <v>5</v>
      </c>
      <c r="D7609" t="s">
        <v>1438</v>
      </c>
      <c r="E7609" t="s">
        <v>78</v>
      </c>
      <c r="F7609" t="s">
        <v>11</v>
      </c>
      <c r="G7609" t="s">
        <v>12</v>
      </c>
      <c r="H7609" t="s">
        <v>2240</v>
      </c>
      <c r="I7609">
        <v>13.87</v>
      </c>
      <c r="J7609">
        <v>3</v>
      </c>
      <c r="K7609">
        <v>5.03</v>
      </c>
    </row>
    <row r="7610" spans="1:11" ht="16.5" x14ac:dyDescent="0.3">
      <c r="A7610" s="1">
        <v>42883</v>
      </c>
      <c r="B7610" s="5">
        <f>YEAR(Table1[[#This Row],[Order Date]])</f>
        <v>2017</v>
      </c>
      <c r="C7610" s="5">
        <f>MONTH(Table1[[#This Row],[Order Date]])</f>
        <v>5</v>
      </c>
      <c r="D7610" t="s">
        <v>1438</v>
      </c>
      <c r="E7610" t="s">
        <v>78</v>
      </c>
      <c r="F7610" t="s">
        <v>34</v>
      </c>
      <c r="G7610" t="s">
        <v>74</v>
      </c>
      <c r="H7610" t="s">
        <v>2161</v>
      </c>
      <c r="I7610">
        <v>115.96</v>
      </c>
      <c r="J7610">
        <v>4</v>
      </c>
      <c r="K7610">
        <v>-64.94</v>
      </c>
    </row>
    <row r="7611" spans="1:11" ht="16.5" x14ac:dyDescent="0.3">
      <c r="A7611" s="1">
        <v>42884</v>
      </c>
      <c r="B7611" s="5">
        <f>YEAR(Table1[[#This Row],[Order Date]])</f>
        <v>2017</v>
      </c>
      <c r="C7611" s="5">
        <f>MONTH(Table1[[#This Row],[Order Date]])</f>
        <v>5</v>
      </c>
      <c r="D7611" t="s">
        <v>1920</v>
      </c>
      <c r="E7611" t="s">
        <v>10</v>
      </c>
      <c r="F7611" t="s">
        <v>11</v>
      </c>
      <c r="G7611" t="s">
        <v>12</v>
      </c>
      <c r="H7611" t="s">
        <v>2394</v>
      </c>
      <c r="I7611">
        <v>25.92</v>
      </c>
      <c r="J7611">
        <v>5</v>
      </c>
      <c r="K7611">
        <v>9.4</v>
      </c>
    </row>
    <row r="7612" spans="1:11" ht="16.5" x14ac:dyDescent="0.3">
      <c r="A7612" s="1">
        <v>42884</v>
      </c>
      <c r="B7612" s="5">
        <f>YEAR(Table1[[#This Row],[Order Date]])</f>
        <v>2017</v>
      </c>
      <c r="C7612" s="5">
        <f>MONTH(Table1[[#This Row],[Order Date]])</f>
        <v>5</v>
      </c>
      <c r="D7612" t="s">
        <v>1920</v>
      </c>
      <c r="E7612" t="s">
        <v>10</v>
      </c>
      <c r="F7612" t="s">
        <v>11</v>
      </c>
      <c r="G7612" t="s">
        <v>18</v>
      </c>
      <c r="H7612" t="s">
        <v>1753</v>
      </c>
      <c r="I7612">
        <v>53.42</v>
      </c>
      <c r="J7612">
        <v>3</v>
      </c>
      <c r="K7612">
        <v>4.67</v>
      </c>
    </row>
    <row r="7613" spans="1:11" ht="16.5" x14ac:dyDescent="0.3">
      <c r="A7613" s="1">
        <v>42884</v>
      </c>
      <c r="B7613" s="5">
        <f>YEAR(Table1[[#This Row],[Order Date]])</f>
        <v>2017</v>
      </c>
      <c r="C7613" s="5">
        <f>MONTH(Table1[[#This Row],[Order Date]])</f>
        <v>5</v>
      </c>
      <c r="D7613" t="s">
        <v>2463</v>
      </c>
      <c r="E7613" t="s">
        <v>10</v>
      </c>
      <c r="F7613" t="s">
        <v>34</v>
      </c>
      <c r="G7613" t="s">
        <v>47</v>
      </c>
      <c r="H7613" t="s">
        <v>2554</v>
      </c>
      <c r="I7613">
        <v>65.42</v>
      </c>
      <c r="J7613">
        <v>4</v>
      </c>
      <c r="K7613">
        <v>-52.34</v>
      </c>
    </row>
    <row r="7614" spans="1:11" ht="16.5" x14ac:dyDescent="0.3">
      <c r="A7614" s="1">
        <v>42884</v>
      </c>
      <c r="B7614" s="5">
        <f>YEAR(Table1[[#This Row],[Order Date]])</f>
        <v>2017</v>
      </c>
      <c r="C7614" s="5">
        <f>MONTH(Table1[[#This Row],[Order Date]])</f>
        <v>5</v>
      </c>
      <c r="D7614" t="s">
        <v>1957</v>
      </c>
      <c r="E7614" t="s">
        <v>996</v>
      </c>
      <c r="F7614" t="s">
        <v>11</v>
      </c>
      <c r="G7614" t="s">
        <v>43</v>
      </c>
      <c r="H7614" t="s">
        <v>234</v>
      </c>
      <c r="I7614">
        <v>23.55</v>
      </c>
      <c r="J7614">
        <v>5</v>
      </c>
      <c r="K7614">
        <v>1.18</v>
      </c>
    </row>
    <row r="7615" spans="1:11" ht="16.5" x14ac:dyDescent="0.3">
      <c r="A7615" s="1">
        <v>42884</v>
      </c>
      <c r="B7615" s="5">
        <f>YEAR(Table1[[#This Row],[Order Date]])</f>
        <v>2017</v>
      </c>
      <c r="C7615" s="5">
        <f>MONTH(Table1[[#This Row],[Order Date]])</f>
        <v>5</v>
      </c>
      <c r="D7615" t="s">
        <v>1616</v>
      </c>
      <c r="E7615" t="s">
        <v>129</v>
      </c>
      <c r="F7615" t="s">
        <v>11</v>
      </c>
      <c r="G7615" t="s">
        <v>20</v>
      </c>
      <c r="H7615" t="s">
        <v>1139</v>
      </c>
      <c r="I7615">
        <v>43.41</v>
      </c>
      <c r="J7615">
        <v>1</v>
      </c>
      <c r="K7615">
        <v>19.97</v>
      </c>
    </row>
    <row r="7616" spans="1:11" ht="16.5" x14ac:dyDescent="0.3">
      <c r="A7616" s="1">
        <v>42884</v>
      </c>
      <c r="B7616" s="5">
        <f>YEAR(Table1[[#This Row],[Order Date]])</f>
        <v>2017</v>
      </c>
      <c r="C7616" s="5">
        <f>MONTH(Table1[[#This Row],[Order Date]])</f>
        <v>5</v>
      </c>
      <c r="D7616" t="s">
        <v>1616</v>
      </c>
      <c r="E7616" t="s">
        <v>129</v>
      </c>
      <c r="F7616" t="s">
        <v>34</v>
      </c>
      <c r="G7616" t="s">
        <v>47</v>
      </c>
      <c r="H7616" t="s">
        <v>281</v>
      </c>
      <c r="I7616">
        <v>6.24</v>
      </c>
      <c r="J7616">
        <v>3</v>
      </c>
      <c r="K7616">
        <v>2.62</v>
      </c>
    </row>
    <row r="7617" spans="1:11" ht="16.5" x14ac:dyDescent="0.3">
      <c r="A7617" s="1">
        <v>42884</v>
      </c>
      <c r="B7617" s="5">
        <f>YEAR(Table1[[#This Row],[Order Date]])</f>
        <v>2017</v>
      </c>
      <c r="C7617" s="5">
        <f>MONTH(Table1[[#This Row],[Order Date]])</f>
        <v>5</v>
      </c>
      <c r="D7617" t="s">
        <v>1616</v>
      </c>
      <c r="E7617" t="s">
        <v>129</v>
      </c>
      <c r="F7617" t="s">
        <v>11</v>
      </c>
      <c r="G7617" t="s">
        <v>92</v>
      </c>
      <c r="H7617" t="s">
        <v>2606</v>
      </c>
      <c r="I7617">
        <v>465.16</v>
      </c>
      <c r="J7617">
        <v>2</v>
      </c>
      <c r="K7617">
        <v>120.94</v>
      </c>
    </row>
    <row r="7618" spans="1:11" ht="16.5" x14ac:dyDescent="0.3">
      <c r="A7618" s="1">
        <v>42884</v>
      </c>
      <c r="B7618" s="5">
        <f>YEAR(Table1[[#This Row],[Order Date]])</f>
        <v>2017</v>
      </c>
      <c r="C7618" s="5">
        <f>MONTH(Table1[[#This Row],[Order Date]])</f>
        <v>5</v>
      </c>
      <c r="D7618" t="s">
        <v>1616</v>
      </c>
      <c r="E7618" t="s">
        <v>129</v>
      </c>
      <c r="F7618" t="s">
        <v>11</v>
      </c>
      <c r="G7618" t="s">
        <v>12</v>
      </c>
      <c r="H7618" t="s">
        <v>754</v>
      </c>
      <c r="I7618">
        <v>7.98</v>
      </c>
      <c r="J7618">
        <v>1</v>
      </c>
      <c r="K7618">
        <v>3.99</v>
      </c>
    </row>
    <row r="7619" spans="1:11" ht="16.5" x14ac:dyDescent="0.3">
      <c r="A7619" s="1">
        <v>42885</v>
      </c>
      <c r="B7619" s="5">
        <f>YEAR(Table1[[#This Row],[Order Date]])</f>
        <v>2017</v>
      </c>
      <c r="C7619" s="5">
        <f>MONTH(Table1[[#This Row],[Order Date]])</f>
        <v>5</v>
      </c>
      <c r="D7619" t="s">
        <v>2138</v>
      </c>
      <c r="E7619" t="s">
        <v>62</v>
      </c>
      <c r="F7619" t="s">
        <v>34</v>
      </c>
      <c r="G7619" t="s">
        <v>74</v>
      </c>
      <c r="H7619" t="s">
        <v>1717</v>
      </c>
      <c r="I7619">
        <v>241.96</v>
      </c>
      <c r="J7619">
        <v>2</v>
      </c>
      <c r="K7619">
        <v>33.869999999999997</v>
      </c>
    </row>
    <row r="7620" spans="1:11" ht="16.5" x14ac:dyDescent="0.3">
      <c r="A7620" s="1">
        <v>42885</v>
      </c>
      <c r="B7620" s="5">
        <f>YEAR(Table1[[#This Row],[Order Date]])</f>
        <v>2017</v>
      </c>
      <c r="C7620" s="5">
        <f>MONTH(Table1[[#This Row],[Order Date]])</f>
        <v>5</v>
      </c>
      <c r="D7620" t="s">
        <v>2138</v>
      </c>
      <c r="E7620" t="s">
        <v>62</v>
      </c>
      <c r="F7620" t="s">
        <v>11</v>
      </c>
      <c r="G7620" t="s">
        <v>20</v>
      </c>
      <c r="H7620" t="s">
        <v>1792</v>
      </c>
      <c r="I7620">
        <v>3.89</v>
      </c>
      <c r="J7620">
        <v>1</v>
      </c>
      <c r="K7620">
        <v>1.87</v>
      </c>
    </row>
    <row r="7621" spans="1:11" ht="16.5" x14ac:dyDescent="0.3">
      <c r="A7621" s="1">
        <v>42885</v>
      </c>
      <c r="B7621" s="5">
        <f>YEAR(Table1[[#This Row],[Order Date]])</f>
        <v>2017</v>
      </c>
      <c r="C7621" s="5">
        <f>MONTH(Table1[[#This Row],[Order Date]])</f>
        <v>5</v>
      </c>
      <c r="D7621" t="s">
        <v>2138</v>
      </c>
      <c r="E7621" t="s">
        <v>62</v>
      </c>
      <c r="F7621" t="s">
        <v>34</v>
      </c>
      <c r="G7621" t="s">
        <v>47</v>
      </c>
      <c r="H7621" t="s">
        <v>872</v>
      </c>
      <c r="I7621">
        <v>8.01</v>
      </c>
      <c r="J7621">
        <v>3</v>
      </c>
      <c r="K7621">
        <v>3.04</v>
      </c>
    </row>
    <row r="7622" spans="1:11" ht="16.5" x14ac:dyDescent="0.3">
      <c r="A7622" s="1">
        <v>42885</v>
      </c>
      <c r="B7622" s="5">
        <f>YEAR(Table1[[#This Row],[Order Date]])</f>
        <v>2017</v>
      </c>
      <c r="C7622" s="5">
        <f>MONTH(Table1[[#This Row],[Order Date]])</f>
        <v>5</v>
      </c>
      <c r="D7622" t="s">
        <v>1863</v>
      </c>
      <c r="E7622" t="s">
        <v>91</v>
      </c>
      <c r="F7622" t="s">
        <v>39</v>
      </c>
      <c r="G7622" t="s">
        <v>40</v>
      </c>
      <c r="H7622" t="s">
        <v>1940</v>
      </c>
      <c r="I7622">
        <v>156.79</v>
      </c>
      <c r="J7622">
        <v>1</v>
      </c>
      <c r="K7622">
        <v>17.64</v>
      </c>
    </row>
    <row r="7623" spans="1:11" ht="16.5" x14ac:dyDescent="0.3">
      <c r="A7623" s="1">
        <v>42885</v>
      </c>
      <c r="B7623" s="5">
        <f>YEAR(Table1[[#This Row],[Order Date]])</f>
        <v>2017</v>
      </c>
      <c r="C7623" s="5">
        <f>MONTH(Table1[[#This Row],[Order Date]])</f>
        <v>5</v>
      </c>
      <c r="D7623" t="s">
        <v>1863</v>
      </c>
      <c r="E7623" t="s">
        <v>91</v>
      </c>
      <c r="F7623" t="s">
        <v>39</v>
      </c>
      <c r="G7623" t="s">
        <v>52</v>
      </c>
      <c r="H7623" t="s">
        <v>388</v>
      </c>
      <c r="I7623">
        <v>35.36</v>
      </c>
      <c r="J7623">
        <v>2</v>
      </c>
      <c r="K7623">
        <v>-3.09</v>
      </c>
    </row>
    <row r="7624" spans="1:11" ht="16.5" x14ac:dyDescent="0.3">
      <c r="A7624" s="1">
        <v>42885</v>
      </c>
      <c r="B7624" s="5">
        <f>YEAR(Table1[[#This Row],[Order Date]])</f>
        <v>2017</v>
      </c>
      <c r="C7624" s="5">
        <f>MONTH(Table1[[#This Row],[Order Date]])</f>
        <v>5</v>
      </c>
      <c r="D7624" t="s">
        <v>1863</v>
      </c>
      <c r="E7624" t="s">
        <v>91</v>
      </c>
      <c r="F7624" t="s">
        <v>34</v>
      </c>
      <c r="G7624" t="s">
        <v>47</v>
      </c>
      <c r="H7624" t="s">
        <v>2223</v>
      </c>
      <c r="I7624">
        <v>13.59</v>
      </c>
      <c r="J7624">
        <v>1</v>
      </c>
      <c r="K7624">
        <v>-0.34</v>
      </c>
    </row>
    <row r="7625" spans="1:11" ht="16.5" x14ac:dyDescent="0.3">
      <c r="A7625" s="1">
        <v>42885</v>
      </c>
      <c r="B7625" s="5">
        <f>YEAR(Table1[[#This Row],[Order Date]])</f>
        <v>2017</v>
      </c>
      <c r="C7625" s="5">
        <f>MONTH(Table1[[#This Row],[Order Date]])</f>
        <v>5</v>
      </c>
      <c r="D7625" t="s">
        <v>1401</v>
      </c>
      <c r="E7625" t="s">
        <v>27</v>
      </c>
      <c r="F7625" t="s">
        <v>11</v>
      </c>
      <c r="G7625" t="s">
        <v>12</v>
      </c>
      <c r="H7625" t="s">
        <v>2583</v>
      </c>
      <c r="I7625">
        <v>37.520000000000003</v>
      </c>
      <c r="J7625">
        <v>4</v>
      </c>
      <c r="K7625">
        <v>18.010000000000002</v>
      </c>
    </row>
    <row r="7626" spans="1:11" ht="16.5" x14ac:dyDescent="0.3">
      <c r="A7626" s="1">
        <v>42885</v>
      </c>
      <c r="B7626" s="5">
        <f>YEAR(Table1[[#This Row],[Order Date]])</f>
        <v>2017</v>
      </c>
      <c r="C7626" s="5">
        <f>MONTH(Table1[[#This Row],[Order Date]])</f>
        <v>5</v>
      </c>
      <c r="D7626" t="s">
        <v>277</v>
      </c>
      <c r="E7626" t="s">
        <v>10</v>
      </c>
      <c r="F7626" t="s">
        <v>34</v>
      </c>
      <c r="G7626" t="s">
        <v>74</v>
      </c>
      <c r="H7626" t="s">
        <v>1930</v>
      </c>
      <c r="I7626">
        <v>204.67</v>
      </c>
      <c r="J7626">
        <v>1</v>
      </c>
      <c r="K7626">
        <v>-6.02</v>
      </c>
    </row>
    <row r="7627" spans="1:11" ht="16.5" x14ac:dyDescent="0.3">
      <c r="A7627" s="1">
        <v>42885</v>
      </c>
      <c r="B7627" s="5">
        <f>YEAR(Table1[[#This Row],[Order Date]])</f>
        <v>2017</v>
      </c>
      <c r="C7627" s="5">
        <f>MONTH(Table1[[#This Row],[Order Date]])</f>
        <v>5</v>
      </c>
      <c r="D7627" t="s">
        <v>283</v>
      </c>
      <c r="E7627" t="s">
        <v>27</v>
      </c>
      <c r="F7627" t="s">
        <v>11</v>
      </c>
      <c r="G7627" t="s">
        <v>24</v>
      </c>
      <c r="H7627" t="s">
        <v>885</v>
      </c>
      <c r="I7627">
        <v>35.1</v>
      </c>
      <c r="J7627">
        <v>6</v>
      </c>
      <c r="K7627">
        <v>10.18</v>
      </c>
    </row>
    <row r="7628" spans="1:11" ht="16.5" x14ac:dyDescent="0.3">
      <c r="A7628" s="1">
        <v>42887</v>
      </c>
      <c r="B7628" s="5">
        <f>YEAR(Table1[[#This Row],[Order Date]])</f>
        <v>2017</v>
      </c>
      <c r="C7628" s="5">
        <f>MONTH(Table1[[#This Row],[Order Date]])</f>
        <v>6</v>
      </c>
      <c r="D7628" t="s">
        <v>1035</v>
      </c>
      <c r="E7628" t="s">
        <v>78</v>
      </c>
      <c r="F7628" t="s">
        <v>11</v>
      </c>
      <c r="G7628" t="s">
        <v>92</v>
      </c>
      <c r="H7628" t="s">
        <v>1975</v>
      </c>
      <c r="I7628">
        <v>17.48</v>
      </c>
      <c r="J7628">
        <v>5</v>
      </c>
      <c r="K7628">
        <v>1.31</v>
      </c>
    </row>
    <row r="7629" spans="1:11" ht="16.5" x14ac:dyDescent="0.3">
      <c r="A7629" s="1">
        <v>42887</v>
      </c>
      <c r="B7629" s="5">
        <f>YEAR(Table1[[#This Row],[Order Date]])</f>
        <v>2017</v>
      </c>
      <c r="C7629" s="5">
        <f>MONTH(Table1[[#This Row],[Order Date]])</f>
        <v>6</v>
      </c>
      <c r="D7629" t="s">
        <v>2209</v>
      </c>
      <c r="E7629" t="s">
        <v>78</v>
      </c>
      <c r="F7629" t="s">
        <v>11</v>
      </c>
      <c r="G7629" t="s">
        <v>20</v>
      </c>
      <c r="H7629" t="s">
        <v>248</v>
      </c>
      <c r="I7629">
        <v>3.8</v>
      </c>
      <c r="J7629">
        <v>2</v>
      </c>
      <c r="K7629">
        <v>-2.66</v>
      </c>
    </row>
    <row r="7630" spans="1:11" ht="16.5" x14ac:dyDescent="0.3">
      <c r="A7630" s="1">
        <v>42887</v>
      </c>
      <c r="B7630" s="5">
        <f>YEAR(Table1[[#This Row],[Order Date]])</f>
        <v>2017</v>
      </c>
      <c r="C7630" s="5">
        <f>MONTH(Table1[[#This Row],[Order Date]])</f>
        <v>6</v>
      </c>
      <c r="D7630" t="s">
        <v>2209</v>
      </c>
      <c r="E7630" t="s">
        <v>78</v>
      </c>
      <c r="F7630" t="s">
        <v>11</v>
      </c>
      <c r="G7630" t="s">
        <v>12</v>
      </c>
      <c r="H7630" t="s">
        <v>1315</v>
      </c>
      <c r="I7630">
        <v>27.74</v>
      </c>
      <c r="J7630">
        <v>6</v>
      </c>
      <c r="K7630">
        <v>10.06</v>
      </c>
    </row>
    <row r="7631" spans="1:11" ht="16.5" x14ac:dyDescent="0.3">
      <c r="A7631" s="1">
        <v>42887</v>
      </c>
      <c r="B7631" s="5">
        <f>YEAR(Table1[[#This Row],[Order Date]])</f>
        <v>2017</v>
      </c>
      <c r="C7631" s="5">
        <f>MONTH(Table1[[#This Row],[Order Date]])</f>
        <v>6</v>
      </c>
      <c r="D7631" t="s">
        <v>2209</v>
      </c>
      <c r="E7631" t="s">
        <v>78</v>
      </c>
      <c r="F7631" t="s">
        <v>39</v>
      </c>
      <c r="G7631" t="s">
        <v>40</v>
      </c>
      <c r="H7631" t="s">
        <v>2300</v>
      </c>
      <c r="I7631">
        <v>158.38</v>
      </c>
      <c r="J7631">
        <v>4</v>
      </c>
      <c r="K7631">
        <v>-34.31</v>
      </c>
    </row>
    <row r="7632" spans="1:11" ht="16.5" x14ac:dyDescent="0.3">
      <c r="A7632" s="1">
        <v>42887</v>
      </c>
      <c r="B7632" s="5">
        <f>YEAR(Table1[[#This Row],[Order Date]])</f>
        <v>2017</v>
      </c>
      <c r="C7632" s="5">
        <f>MONTH(Table1[[#This Row],[Order Date]])</f>
        <v>6</v>
      </c>
      <c r="D7632" t="s">
        <v>2518</v>
      </c>
      <c r="E7632" t="s">
        <v>996</v>
      </c>
      <c r="F7632" t="s">
        <v>11</v>
      </c>
      <c r="G7632" t="s">
        <v>20</v>
      </c>
      <c r="H7632" t="s">
        <v>96</v>
      </c>
      <c r="I7632">
        <v>53.9</v>
      </c>
      <c r="J7632">
        <v>5</v>
      </c>
      <c r="K7632">
        <v>25.87</v>
      </c>
    </row>
    <row r="7633" spans="1:11" ht="16.5" x14ac:dyDescent="0.3">
      <c r="A7633" s="1">
        <v>42887</v>
      </c>
      <c r="B7633" s="5">
        <f>YEAR(Table1[[#This Row],[Order Date]])</f>
        <v>2017</v>
      </c>
      <c r="C7633" s="5">
        <f>MONTH(Table1[[#This Row],[Order Date]])</f>
        <v>6</v>
      </c>
      <c r="D7633" t="s">
        <v>717</v>
      </c>
      <c r="E7633" t="s">
        <v>23</v>
      </c>
      <c r="F7633" t="s">
        <v>11</v>
      </c>
      <c r="G7633" t="s">
        <v>18</v>
      </c>
      <c r="H7633" t="s">
        <v>2031</v>
      </c>
      <c r="I7633">
        <v>324.74</v>
      </c>
      <c r="J7633">
        <v>3</v>
      </c>
      <c r="K7633">
        <v>-77.13</v>
      </c>
    </row>
    <row r="7634" spans="1:11" ht="16.5" x14ac:dyDescent="0.3">
      <c r="A7634" s="1">
        <v>42887</v>
      </c>
      <c r="B7634" s="5">
        <f>YEAR(Table1[[#This Row],[Order Date]])</f>
        <v>2017</v>
      </c>
      <c r="C7634" s="5">
        <f>MONTH(Table1[[#This Row],[Order Date]])</f>
        <v>6</v>
      </c>
      <c r="D7634" t="s">
        <v>2271</v>
      </c>
      <c r="E7634" t="s">
        <v>129</v>
      </c>
      <c r="F7634" t="s">
        <v>34</v>
      </c>
      <c r="G7634" t="s">
        <v>35</v>
      </c>
      <c r="H7634" t="s">
        <v>1731</v>
      </c>
      <c r="I7634">
        <v>1925.88</v>
      </c>
      <c r="J7634">
        <v>6</v>
      </c>
      <c r="K7634">
        <v>539.25</v>
      </c>
    </row>
    <row r="7635" spans="1:11" ht="16.5" x14ac:dyDescent="0.3">
      <c r="A7635" s="1">
        <v>42887</v>
      </c>
      <c r="B7635" s="5">
        <f>YEAR(Table1[[#This Row],[Order Date]])</f>
        <v>2017</v>
      </c>
      <c r="C7635" s="5">
        <f>MONTH(Table1[[#This Row],[Order Date]])</f>
        <v>6</v>
      </c>
      <c r="D7635" t="s">
        <v>2271</v>
      </c>
      <c r="E7635" t="s">
        <v>129</v>
      </c>
      <c r="F7635" t="s">
        <v>11</v>
      </c>
      <c r="G7635" t="s">
        <v>92</v>
      </c>
      <c r="H7635" t="s">
        <v>755</v>
      </c>
      <c r="I7635">
        <v>2405.1999999999998</v>
      </c>
      <c r="J7635">
        <v>8</v>
      </c>
      <c r="K7635">
        <v>793.72</v>
      </c>
    </row>
    <row r="7636" spans="1:11" ht="16.5" x14ac:dyDescent="0.3">
      <c r="A7636" s="1">
        <v>42887</v>
      </c>
      <c r="B7636" s="5">
        <f>YEAR(Table1[[#This Row],[Order Date]])</f>
        <v>2017</v>
      </c>
      <c r="C7636" s="5">
        <f>MONTH(Table1[[#This Row],[Order Date]])</f>
        <v>6</v>
      </c>
      <c r="D7636" t="s">
        <v>2271</v>
      </c>
      <c r="E7636" t="s">
        <v>129</v>
      </c>
      <c r="F7636" t="s">
        <v>39</v>
      </c>
      <c r="G7636" t="s">
        <v>52</v>
      </c>
      <c r="H7636" t="s">
        <v>1526</v>
      </c>
      <c r="I7636">
        <v>83.97</v>
      </c>
      <c r="J7636">
        <v>3</v>
      </c>
      <c r="K7636">
        <v>15.95</v>
      </c>
    </row>
    <row r="7637" spans="1:11" ht="16.5" x14ac:dyDescent="0.3">
      <c r="A7637" s="1">
        <v>42887</v>
      </c>
      <c r="B7637" s="5">
        <f>YEAR(Table1[[#This Row],[Order Date]])</f>
        <v>2017</v>
      </c>
      <c r="C7637" s="5">
        <f>MONTH(Table1[[#This Row],[Order Date]])</f>
        <v>6</v>
      </c>
      <c r="D7637" t="s">
        <v>2271</v>
      </c>
      <c r="E7637" t="s">
        <v>129</v>
      </c>
      <c r="F7637" t="s">
        <v>39</v>
      </c>
      <c r="G7637" t="s">
        <v>52</v>
      </c>
      <c r="H7637" t="s">
        <v>2425</v>
      </c>
      <c r="I7637">
        <v>39.89</v>
      </c>
      <c r="J7637">
        <v>1</v>
      </c>
      <c r="K7637">
        <v>14.76</v>
      </c>
    </row>
    <row r="7638" spans="1:11" ht="16.5" x14ac:dyDescent="0.3">
      <c r="A7638" s="1">
        <v>42887</v>
      </c>
      <c r="B7638" s="5">
        <f>YEAR(Table1[[#This Row],[Order Date]])</f>
        <v>2017</v>
      </c>
      <c r="C7638" s="5">
        <f>MONTH(Table1[[#This Row],[Order Date]])</f>
        <v>6</v>
      </c>
      <c r="D7638" t="s">
        <v>2271</v>
      </c>
      <c r="E7638" t="s">
        <v>129</v>
      </c>
      <c r="F7638" t="s">
        <v>11</v>
      </c>
      <c r="G7638" t="s">
        <v>20</v>
      </c>
      <c r="H7638" t="s">
        <v>1998</v>
      </c>
      <c r="I7638">
        <v>17.38</v>
      </c>
      <c r="J7638">
        <v>2</v>
      </c>
      <c r="K7638">
        <v>8.69</v>
      </c>
    </row>
    <row r="7639" spans="1:11" ht="16.5" x14ac:dyDescent="0.3">
      <c r="A7639" s="1">
        <v>42888</v>
      </c>
      <c r="B7639" s="5">
        <f>YEAR(Table1[[#This Row],[Order Date]])</f>
        <v>2017</v>
      </c>
      <c r="C7639" s="5">
        <f>MONTH(Table1[[#This Row],[Order Date]])</f>
        <v>6</v>
      </c>
      <c r="D7639" t="s">
        <v>1003</v>
      </c>
      <c r="E7639" t="s">
        <v>78</v>
      </c>
      <c r="F7639" t="s">
        <v>39</v>
      </c>
      <c r="G7639" t="s">
        <v>40</v>
      </c>
      <c r="H7639" t="s">
        <v>1999</v>
      </c>
      <c r="I7639">
        <v>2.97</v>
      </c>
      <c r="J7639">
        <v>1</v>
      </c>
      <c r="K7639">
        <v>-0.64</v>
      </c>
    </row>
    <row r="7640" spans="1:11" ht="16.5" x14ac:dyDescent="0.3">
      <c r="A7640" s="1">
        <v>42888</v>
      </c>
      <c r="B7640" s="5">
        <f>YEAR(Table1[[#This Row],[Order Date]])</f>
        <v>2017</v>
      </c>
      <c r="C7640" s="5">
        <f>MONTH(Table1[[#This Row],[Order Date]])</f>
        <v>6</v>
      </c>
      <c r="D7640" t="s">
        <v>1003</v>
      </c>
      <c r="E7640" t="s">
        <v>78</v>
      </c>
      <c r="F7640" t="s">
        <v>11</v>
      </c>
      <c r="G7640" t="s">
        <v>18</v>
      </c>
      <c r="H7640" t="s">
        <v>1847</v>
      </c>
      <c r="I7640">
        <v>27.44</v>
      </c>
      <c r="J7640">
        <v>2</v>
      </c>
      <c r="K7640">
        <v>2.4</v>
      </c>
    </row>
    <row r="7641" spans="1:11" ht="16.5" x14ac:dyDescent="0.3">
      <c r="A7641" s="1">
        <v>42888</v>
      </c>
      <c r="B7641" s="5">
        <f>YEAR(Table1[[#This Row],[Order Date]])</f>
        <v>2017</v>
      </c>
      <c r="C7641" s="5">
        <f>MONTH(Table1[[#This Row],[Order Date]])</f>
        <v>6</v>
      </c>
      <c r="D7641" t="s">
        <v>1426</v>
      </c>
      <c r="E7641" t="s">
        <v>95</v>
      </c>
      <c r="F7641" t="s">
        <v>11</v>
      </c>
      <c r="G7641" t="s">
        <v>12</v>
      </c>
      <c r="H7641" t="s">
        <v>1591</v>
      </c>
      <c r="I7641">
        <v>25.34</v>
      </c>
      <c r="J7641">
        <v>6</v>
      </c>
      <c r="K7641">
        <v>7.92</v>
      </c>
    </row>
    <row r="7642" spans="1:11" ht="16.5" x14ac:dyDescent="0.3">
      <c r="A7642" s="1">
        <v>42888</v>
      </c>
      <c r="B7642" s="5">
        <f>YEAR(Table1[[#This Row],[Order Date]])</f>
        <v>2017</v>
      </c>
      <c r="C7642" s="5">
        <f>MONTH(Table1[[#This Row],[Order Date]])</f>
        <v>6</v>
      </c>
      <c r="D7642" t="s">
        <v>1426</v>
      </c>
      <c r="E7642" t="s">
        <v>95</v>
      </c>
      <c r="F7642" t="s">
        <v>11</v>
      </c>
      <c r="G7642" t="s">
        <v>63</v>
      </c>
      <c r="H7642" t="s">
        <v>2521</v>
      </c>
      <c r="I7642">
        <v>43.92</v>
      </c>
      <c r="J7642">
        <v>5</v>
      </c>
      <c r="K7642">
        <v>15.92</v>
      </c>
    </row>
    <row r="7643" spans="1:11" ht="16.5" x14ac:dyDescent="0.3">
      <c r="A7643" s="1">
        <v>42888</v>
      </c>
      <c r="B7643" s="5">
        <f>YEAR(Table1[[#This Row],[Order Date]])</f>
        <v>2017</v>
      </c>
      <c r="C7643" s="5">
        <f>MONTH(Table1[[#This Row],[Order Date]])</f>
        <v>6</v>
      </c>
      <c r="D7643" t="s">
        <v>602</v>
      </c>
      <c r="E7643" t="s">
        <v>245</v>
      </c>
      <c r="F7643" t="s">
        <v>11</v>
      </c>
      <c r="G7643" t="s">
        <v>12</v>
      </c>
      <c r="H7643" t="s">
        <v>497</v>
      </c>
      <c r="I7643">
        <v>25.34</v>
      </c>
      <c r="J7643">
        <v>4</v>
      </c>
      <c r="K7643">
        <v>9.19</v>
      </c>
    </row>
    <row r="7644" spans="1:11" ht="16.5" x14ac:dyDescent="0.3">
      <c r="A7644" s="1">
        <v>42888</v>
      </c>
      <c r="B7644" s="5">
        <f>YEAR(Table1[[#This Row],[Order Date]])</f>
        <v>2017</v>
      </c>
      <c r="C7644" s="5">
        <f>MONTH(Table1[[#This Row],[Order Date]])</f>
        <v>6</v>
      </c>
      <c r="D7644" t="s">
        <v>1994</v>
      </c>
      <c r="E7644" t="s">
        <v>10</v>
      </c>
      <c r="F7644" t="s">
        <v>11</v>
      </c>
      <c r="G7644" t="s">
        <v>12</v>
      </c>
      <c r="H7644" t="s">
        <v>1981</v>
      </c>
      <c r="I7644">
        <v>10.69</v>
      </c>
      <c r="J7644">
        <v>2</v>
      </c>
      <c r="K7644">
        <v>3.74</v>
      </c>
    </row>
    <row r="7645" spans="1:11" ht="16.5" x14ac:dyDescent="0.3">
      <c r="A7645" s="1">
        <v>42889</v>
      </c>
      <c r="B7645" s="5">
        <f>YEAR(Table1[[#This Row],[Order Date]])</f>
        <v>2017</v>
      </c>
      <c r="C7645" s="5">
        <f>MONTH(Table1[[#This Row],[Order Date]])</f>
        <v>6</v>
      </c>
      <c r="D7645" t="s">
        <v>813</v>
      </c>
      <c r="E7645" t="s">
        <v>120</v>
      </c>
      <c r="F7645" t="s">
        <v>34</v>
      </c>
      <c r="G7645" t="s">
        <v>47</v>
      </c>
      <c r="H7645" t="s">
        <v>1694</v>
      </c>
      <c r="I7645">
        <v>35.17</v>
      </c>
      <c r="J7645">
        <v>7</v>
      </c>
      <c r="K7645">
        <v>9.67</v>
      </c>
    </row>
    <row r="7646" spans="1:11" ht="16.5" x14ac:dyDescent="0.3">
      <c r="A7646" s="1">
        <v>42889</v>
      </c>
      <c r="B7646" s="5">
        <f>YEAR(Table1[[#This Row],[Order Date]])</f>
        <v>2017</v>
      </c>
      <c r="C7646" s="5">
        <f>MONTH(Table1[[#This Row],[Order Date]])</f>
        <v>6</v>
      </c>
      <c r="D7646" t="s">
        <v>624</v>
      </c>
      <c r="E7646" t="s">
        <v>164</v>
      </c>
      <c r="F7646" t="s">
        <v>39</v>
      </c>
      <c r="G7646" t="s">
        <v>52</v>
      </c>
      <c r="H7646" t="s">
        <v>2285</v>
      </c>
      <c r="I7646">
        <v>1099.5</v>
      </c>
      <c r="J7646">
        <v>10</v>
      </c>
      <c r="K7646">
        <v>362.84</v>
      </c>
    </row>
    <row r="7647" spans="1:11" ht="16.5" x14ac:dyDescent="0.3">
      <c r="A7647" s="1">
        <v>42889</v>
      </c>
      <c r="B7647" s="5">
        <f>YEAR(Table1[[#This Row],[Order Date]])</f>
        <v>2017</v>
      </c>
      <c r="C7647" s="5">
        <f>MONTH(Table1[[#This Row],[Order Date]])</f>
        <v>6</v>
      </c>
      <c r="D7647" t="s">
        <v>1680</v>
      </c>
      <c r="E7647" t="s">
        <v>27</v>
      </c>
      <c r="F7647" t="s">
        <v>39</v>
      </c>
      <c r="G7647" t="s">
        <v>52</v>
      </c>
      <c r="H7647" t="s">
        <v>1422</v>
      </c>
      <c r="I7647">
        <v>44.75</v>
      </c>
      <c r="J7647">
        <v>5</v>
      </c>
      <c r="K7647">
        <v>8.5</v>
      </c>
    </row>
    <row r="7648" spans="1:11" ht="16.5" x14ac:dyDescent="0.3">
      <c r="A7648" s="1">
        <v>42889</v>
      </c>
      <c r="B7648" s="5">
        <f>YEAR(Table1[[#This Row],[Order Date]])</f>
        <v>2017</v>
      </c>
      <c r="C7648" s="5">
        <f>MONTH(Table1[[#This Row],[Order Date]])</f>
        <v>6</v>
      </c>
      <c r="D7648" t="s">
        <v>1680</v>
      </c>
      <c r="E7648" t="s">
        <v>27</v>
      </c>
      <c r="F7648" t="s">
        <v>11</v>
      </c>
      <c r="G7648" t="s">
        <v>12</v>
      </c>
      <c r="H7648" t="s">
        <v>442</v>
      </c>
      <c r="I7648">
        <v>11.96</v>
      </c>
      <c r="J7648">
        <v>2</v>
      </c>
      <c r="K7648">
        <v>5.38</v>
      </c>
    </row>
    <row r="7649" spans="1:11" ht="16.5" x14ac:dyDescent="0.3">
      <c r="A7649" s="1">
        <v>42889</v>
      </c>
      <c r="B7649" s="5">
        <f>YEAR(Table1[[#This Row],[Order Date]])</f>
        <v>2017</v>
      </c>
      <c r="C7649" s="5">
        <f>MONTH(Table1[[#This Row],[Order Date]])</f>
        <v>6</v>
      </c>
      <c r="D7649" t="s">
        <v>1680</v>
      </c>
      <c r="E7649" t="s">
        <v>27</v>
      </c>
      <c r="F7649" t="s">
        <v>11</v>
      </c>
      <c r="G7649" t="s">
        <v>20</v>
      </c>
      <c r="H7649" t="s">
        <v>1686</v>
      </c>
      <c r="I7649">
        <v>3.91</v>
      </c>
      <c r="J7649">
        <v>1</v>
      </c>
      <c r="K7649">
        <v>1.27</v>
      </c>
    </row>
    <row r="7650" spans="1:11" ht="16.5" x14ac:dyDescent="0.3">
      <c r="A7650" s="1">
        <v>42889</v>
      </c>
      <c r="B7650" s="5">
        <f>YEAR(Table1[[#This Row],[Order Date]])</f>
        <v>2017</v>
      </c>
      <c r="C7650" s="5">
        <f>MONTH(Table1[[#This Row],[Order Date]])</f>
        <v>6</v>
      </c>
      <c r="D7650" t="s">
        <v>789</v>
      </c>
      <c r="E7650" t="s">
        <v>123</v>
      </c>
      <c r="F7650" t="s">
        <v>11</v>
      </c>
      <c r="G7650" t="s">
        <v>20</v>
      </c>
      <c r="H7650" t="s">
        <v>1197</v>
      </c>
      <c r="I7650">
        <v>4.55</v>
      </c>
      <c r="J7650">
        <v>3</v>
      </c>
      <c r="K7650">
        <v>-3.49</v>
      </c>
    </row>
    <row r="7651" spans="1:11" ht="16.5" x14ac:dyDescent="0.3">
      <c r="A7651" s="1">
        <v>42889</v>
      </c>
      <c r="B7651" s="5">
        <f>YEAR(Table1[[#This Row],[Order Date]])</f>
        <v>2017</v>
      </c>
      <c r="C7651" s="5">
        <f>MONTH(Table1[[#This Row],[Order Date]])</f>
        <v>6</v>
      </c>
      <c r="D7651" t="s">
        <v>789</v>
      </c>
      <c r="E7651" t="s">
        <v>123</v>
      </c>
      <c r="F7651" t="s">
        <v>11</v>
      </c>
      <c r="G7651" t="s">
        <v>92</v>
      </c>
      <c r="H7651" t="s">
        <v>1050</v>
      </c>
      <c r="I7651">
        <v>5.2</v>
      </c>
      <c r="J7651">
        <v>2</v>
      </c>
      <c r="K7651">
        <v>0.59</v>
      </c>
    </row>
    <row r="7652" spans="1:11" ht="16.5" x14ac:dyDescent="0.3">
      <c r="A7652" s="1">
        <v>42889</v>
      </c>
      <c r="B7652" s="5">
        <f>YEAR(Table1[[#This Row],[Order Date]])</f>
        <v>2017</v>
      </c>
      <c r="C7652" s="5">
        <f>MONTH(Table1[[#This Row],[Order Date]])</f>
        <v>6</v>
      </c>
      <c r="D7652" t="s">
        <v>789</v>
      </c>
      <c r="E7652" t="s">
        <v>123</v>
      </c>
      <c r="F7652" t="s">
        <v>39</v>
      </c>
      <c r="G7652" t="s">
        <v>52</v>
      </c>
      <c r="H7652" t="s">
        <v>1628</v>
      </c>
      <c r="I7652">
        <v>205.99</v>
      </c>
      <c r="J7652">
        <v>1</v>
      </c>
      <c r="K7652">
        <v>-2.57</v>
      </c>
    </row>
    <row r="7653" spans="1:11" ht="16.5" x14ac:dyDescent="0.3">
      <c r="A7653" s="1">
        <v>42889</v>
      </c>
      <c r="B7653" s="5">
        <f>YEAR(Table1[[#This Row],[Order Date]])</f>
        <v>2017</v>
      </c>
      <c r="C7653" s="5">
        <f>MONTH(Table1[[#This Row],[Order Date]])</f>
        <v>6</v>
      </c>
      <c r="D7653" t="s">
        <v>789</v>
      </c>
      <c r="E7653" t="s">
        <v>123</v>
      </c>
      <c r="F7653" t="s">
        <v>11</v>
      </c>
      <c r="G7653" t="s">
        <v>12</v>
      </c>
      <c r="H7653" t="s">
        <v>2208</v>
      </c>
      <c r="I7653">
        <v>15.55</v>
      </c>
      <c r="J7653">
        <v>3</v>
      </c>
      <c r="K7653">
        <v>5.44</v>
      </c>
    </row>
    <row r="7654" spans="1:11" ht="16.5" x14ac:dyDescent="0.3">
      <c r="A7654" s="1">
        <v>42889</v>
      </c>
      <c r="B7654" s="5">
        <f>YEAR(Table1[[#This Row],[Order Date]])</f>
        <v>2017</v>
      </c>
      <c r="C7654" s="5">
        <f>MONTH(Table1[[#This Row],[Order Date]])</f>
        <v>6</v>
      </c>
      <c r="D7654" t="s">
        <v>789</v>
      </c>
      <c r="E7654" t="s">
        <v>123</v>
      </c>
      <c r="F7654" t="s">
        <v>39</v>
      </c>
      <c r="G7654" t="s">
        <v>40</v>
      </c>
      <c r="H7654" t="s">
        <v>720</v>
      </c>
      <c r="I7654">
        <v>503.96</v>
      </c>
      <c r="J7654">
        <v>5</v>
      </c>
      <c r="K7654">
        <v>50.4</v>
      </c>
    </row>
    <row r="7655" spans="1:11" ht="16.5" x14ac:dyDescent="0.3">
      <c r="A7655" s="1">
        <v>42889</v>
      </c>
      <c r="B7655" s="5">
        <f>YEAR(Table1[[#This Row],[Order Date]])</f>
        <v>2017</v>
      </c>
      <c r="C7655" s="5">
        <f>MONTH(Table1[[#This Row],[Order Date]])</f>
        <v>6</v>
      </c>
      <c r="D7655" t="s">
        <v>789</v>
      </c>
      <c r="E7655" t="s">
        <v>123</v>
      </c>
      <c r="F7655" t="s">
        <v>11</v>
      </c>
      <c r="G7655" t="s">
        <v>92</v>
      </c>
      <c r="H7655" t="s">
        <v>1975</v>
      </c>
      <c r="I7655">
        <v>24.47</v>
      </c>
      <c r="J7655">
        <v>7</v>
      </c>
      <c r="K7655">
        <v>1.84</v>
      </c>
    </row>
    <row r="7656" spans="1:11" ht="16.5" x14ac:dyDescent="0.3">
      <c r="A7656" s="1">
        <v>42889</v>
      </c>
      <c r="B7656" s="5">
        <f>YEAR(Table1[[#This Row],[Order Date]])</f>
        <v>2017</v>
      </c>
      <c r="C7656" s="5">
        <f>MONTH(Table1[[#This Row],[Order Date]])</f>
        <v>6</v>
      </c>
      <c r="D7656" t="s">
        <v>789</v>
      </c>
      <c r="E7656" t="s">
        <v>123</v>
      </c>
      <c r="F7656" t="s">
        <v>34</v>
      </c>
      <c r="G7656" t="s">
        <v>74</v>
      </c>
      <c r="H7656" t="s">
        <v>2149</v>
      </c>
      <c r="I7656">
        <v>241.57</v>
      </c>
      <c r="J7656">
        <v>2</v>
      </c>
      <c r="K7656">
        <v>0</v>
      </c>
    </row>
    <row r="7657" spans="1:11" ht="16.5" x14ac:dyDescent="0.3">
      <c r="A7657" s="1">
        <v>42889</v>
      </c>
      <c r="B7657" s="5">
        <f>YEAR(Table1[[#This Row],[Order Date]])</f>
        <v>2017</v>
      </c>
      <c r="C7657" s="5">
        <f>MONTH(Table1[[#This Row],[Order Date]])</f>
        <v>6</v>
      </c>
      <c r="D7657" t="s">
        <v>789</v>
      </c>
      <c r="E7657" t="s">
        <v>123</v>
      </c>
      <c r="F7657" t="s">
        <v>39</v>
      </c>
      <c r="G7657" t="s">
        <v>52</v>
      </c>
      <c r="H7657" t="s">
        <v>1451</v>
      </c>
      <c r="I7657">
        <v>110.4</v>
      </c>
      <c r="J7657">
        <v>2</v>
      </c>
      <c r="K7657">
        <v>-4.1399999999999997</v>
      </c>
    </row>
    <row r="7658" spans="1:11" ht="16.5" x14ac:dyDescent="0.3">
      <c r="A7658" s="1">
        <v>42889</v>
      </c>
      <c r="B7658" s="5">
        <f>YEAR(Table1[[#This Row],[Order Date]])</f>
        <v>2017</v>
      </c>
      <c r="C7658" s="5">
        <f>MONTH(Table1[[#This Row],[Order Date]])</f>
        <v>6</v>
      </c>
      <c r="D7658" t="s">
        <v>1736</v>
      </c>
      <c r="E7658" t="s">
        <v>149</v>
      </c>
      <c r="F7658" t="s">
        <v>34</v>
      </c>
      <c r="G7658" t="s">
        <v>145</v>
      </c>
      <c r="H7658" t="s">
        <v>1812</v>
      </c>
      <c r="I7658">
        <v>384.77</v>
      </c>
      <c r="J7658">
        <v>2</v>
      </c>
      <c r="K7658">
        <v>-115.43</v>
      </c>
    </row>
    <row r="7659" spans="1:11" ht="16.5" x14ac:dyDescent="0.3">
      <c r="A7659" s="1">
        <v>42889</v>
      </c>
      <c r="B7659" s="5">
        <f>YEAR(Table1[[#This Row],[Order Date]])</f>
        <v>2017</v>
      </c>
      <c r="C7659" s="5">
        <f>MONTH(Table1[[#This Row],[Order Date]])</f>
        <v>6</v>
      </c>
      <c r="D7659" t="s">
        <v>1736</v>
      </c>
      <c r="E7659" t="s">
        <v>149</v>
      </c>
      <c r="F7659" t="s">
        <v>39</v>
      </c>
      <c r="G7659" t="s">
        <v>302</v>
      </c>
      <c r="H7659" t="s">
        <v>2679</v>
      </c>
      <c r="I7659">
        <v>78.66</v>
      </c>
      <c r="J7659">
        <v>6</v>
      </c>
      <c r="K7659">
        <v>36.18</v>
      </c>
    </row>
    <row r="7660" spans="1:11" ht="16.5" x14ac:dyDescent="0.3">
      <c r="A7660" s="1">
        <v>42889</v>
      </c>
      <c r="B7660" s="5">
        <f>YEAR(Table1[[#This Row],[Order Date]])</f>
        <v>2017</v>
      </c>
      <c r="C7660" s="5">
        <f>MONTH(Table1[[#This Row],[Order Date]])</f>
        <v>6</v>
      </c>
      <c r="D7660" t="s">
        <v>1736</v>
      </c>
      <c r="E7660" t="s">
        <v>149</v>
      </c>
      <c r="F7660" t="s">
        <v>11</v>
      </c>
      <c r="G7660" t="s">
        <v>12</v>
      </c>
      <c r="H7660" t="s">
        <v>2116</v>
      </c>
      <c r="I7660">
        <v>45.36</v>
      </c>
      <c r="J7660">
        <v>4</v>
      </c>
      <c r="K7660">
        <v>22.23</v>
      </c>
    </row>
    <row r="7661" spans="1:11" ht="16.5" x14ac:dyDescent="0.3">
      <c r="A7661" s="1">
        <v>42889</v>
      </c>
      <c r="B7661" s="5">
        <f>YEAR(Table1[[#This Row],[Order Date]])</f>
        <v>2017</v>
      </c>
      <c r="C7661" s="5">
        <f>MONTH(Table1[[#This Row],[Order Date]])</f>
        <v>6</v>
      </c>
      <c r="D7661" t="s">
        <v>2248</v>
      </c>
      <c r="E7661" t="s">
        <v>164</v>
      </c>
      <c r="F7661" t="s">
        <v>11</v>
      </c>
      <c r="G7661" t="s">
        <v>18</v>
      </c>
      <c r="H7661" t="s">
        <v>1316</v>
      </c>
      <c r="I7661">
        <v>136.26</v>
      </c>
      <c r="J7661">
        <v>9</v>
      </c>
      <c r="K7661">
        <v>5.45</v>
      </c>
    </row>
    <row r="7662" spans="1:11" ht="16.5" x14ac:dyDescent="0.3">
      <c r="A7662" s="1">
        <v>42890</v>
      </c>
      <c r="B7662" s="5">
        <f>YEAR(Table1[[#This Row],[Order Date]])</f>
        <v>2017</v>
      </c>
      <c r="C7662" s="5">
        <f>MONTH(Table1[[#This Row],[Order Date]])</f>
        <v>6</v>
      </c>
      <c r="D7662" t="s">
        <v>2510</v>
      </c>
      <c r="E7662" t="s">
        <v>245</v>
      </c>
      <c r="F7662" t="s">
        <v>34</v>
      </c>
      <c r="G7662" t="s">
        <v>47</v>
      </c>
      <c r="H7662" t="s">
        <v>1213</v>
      </c>
      <c r="I7662">
        <v>31.98</v>
      </c>
      <c r="J7662">
        <v>2</v>
      </c>
      <c r="K7662">
        <v>2</v>
      </c>
    </row>
    <row r="7663" spans="1:11" ht="16.5" x14ac:dyDescent="0.3">
      <c r="A7663" s="1">
        <v>42890</v>
      </c>
      <c r="B7663" s="5">
        <f>YEAR(Table1[[#This Row],[Order Date]])</f>
        <v>2017</v>
      </c>
      <c r="C7663" s="5">
        <f>MONTH(Table1[[#This Row],[Order Date]])</f>
        <v>6</v>
      </c>
      <c r="D7663" t="s">
        <v>2510</v>
      </c>
      <c r="E7663" t="s">
        <v>245</v>
      </c>
      <c r="F7663" t="s">
        <v>39</v>
      </c>
      <c r="G7663" t="s">
        <v>40</v>
      </c>
      <c r="H7663" t="s">
        <v>415</v>
      </c>
      <c r="I7663">
        <v>71.98</v>
      </c>
      <c r="J7663">
        <v>2</v>
      </c>
      <c r="K7663">
        <v>25.19</v>
      </c>
    </row>
    <row r="7664" spans="1:11" ht="16.5" x14ac:dyDescent="0.3">
      <c r="A7664" s="1">
        <v>42890</v>
      </c>
      <c r="B7664" s="5">
        <f>YEAR(Table1[[#This Row],[Order Date]])</f>
        <v>2017</v>
      </c>
      <c r="C7664" s="5">
        <f>MONTH(Table1[[#This Row],[Order Date]])</f>
        <v>6</v>
      </c>
      <c r="D7664" t="s">
        <v>907</v>
      </c>
      <c r="E7664" t="s">
        <v>488</v>
      </c>
      <c r="F7664" t="s">
        <v>11</v>
      </c>
      <c r="G7664" t="s">
        <v>12</v>
      </c>
      <c r="H7664" t="s">
        <v>2136</v>
      </c>
      <c r="I7664">
        <v>12.48</v>
      </c>
      <c r="J7664">
        <v>2</v>
      </c>
      <c r="K7664">
        <v>5.62</v>
      </c>
    </row>
    <row r="7665" spans="1:11" ht="16.5" x14ac:dyDescent="0.3">
      <c r="A7665" s="1">
        <v>42890</v>
      </c>
      <c r="B7665" s="5">
        <f>YEAR(Table1[[#This Row],[Order Date]])</f>
        <v>2017</v>
      </c>
      <c r="C7665" s="5">
        <f>MONTH(Table1[[#This Row],[Order Date]])</f>
        <v>6</v>
      </c>
      <c r="D7665" t="s">
        <v>630</v>
      </c>
      <c r="E7665" t="s">
        <v>315</v>
      </c>
      <c r="F7665" t="s">
        <v>11</v>
      </c>
      <c r="G7665" t="s">
        <v>24</v>
      </c>
      <c r="H7665" t="s">
        <v>2192</v>
      </c>
      <c r="I7665">
        <v>8.64</v>
      </c>
      <c r="J7665">
        <v>3</v>
      </c>
      <c r="K7665">
        <v>2.5099999999999998</v>
      </c>
    </row>
    <row r="7666" spans="1:11" ht="16.5" x14ac:dyDescent="0.3">
      <c r="A7666" s="1">
        <v>42890</v>
      </c>
      <c r="B7666" s="5">
        <f>YEAR(Table1[[#This Row],[Order Date]])</f>
        <v>2017</v>
      </c>
      <c r="C7666" s="5">
        <f>MONTH(Table1[[#This Row],[Order Date]])</f>
        <v>6</v>
      </c>
      <c r="D7666" t="s">
        <v>2661</v>
      </c>
      <c r="E7666" t="s">
        <v>10</v>
      </c>
      <c r="F7666" t="s">
        <v>11</v>
      </c>
      <c r="G7666" t="s">
        <v>20</v>
      </c>
      <c r="H7666" t="s">
        <v>787</v>
      </c>
      <c r="I7666">
        <v>6.37</v>
      </c>
      <c r="J7666">
        <v>7</v>
      </c>
      <c r="K7666">
        <v>-9.56</v>
      </c>
    </row>
    <row r="7667" spans="1:11" ht="16.5" x14ac:dyDescent="0.3">
      <c r="A7667" s="1">
        <v>42890</v>
      </c>
      <c r="B7667" s="5">
        <f>YEAR(Table1[[#This Row],[Order Date]])</f>
        <v>2017</v>
      </c>
      <c r="C7667" s="5">
        <f>MONTH(Table1[[#This Row],[Order Date]])</f>
        <v>6</v>
      </c>
      <c r="D7667" t="s">
        <v>665</v>
      </c>
      <c r="E7667" t="s">
        <v>101</v>
      </c>
      <c r="F7667" t="s">
        <v>11</v>
      </c>
      <c r="G7667" t="s">
        <v>20</v>
      </c>
      <c r="H7667" t="s">
        <v>1509</v>
      </c>
      <c r="I7667">
        <v>108.08</v>
      </c>
      <c r="J7667">
        <v>7</v>
      </c>
      <c r="K7667">
        <v>54.04</v>
      </c>
    </row>
    <row r="7668" spans="1:11" ht="16.5" x14ac:dyDescent="0.3">
      <c r="A7668" s="1">
        <v>42890</v>
      </c>
      <c r="B7668" s="5">
        <f>YEAR(Table1[[#This Row],[Order Date]])</f>
        <v>2017</v>
      </c>
      <c r="C7668" s="5">
        <f>MONTH(Table1[[#This Row],[Order Date]])</f>
        <v>6</v>
      </c>
      <c r="D7668" t="s">
        <v>665</v>
      </c>
      <c r="E7668" t="s">
        <v>101</v>
      </c>
      <c r="F7668" t="s">
        <v>11</v>
      </c>
      <c r="G7668" t="s">
        <v>20</v>
      </c>
      <c r="H7668" t="s">
        <v>1176</v>
      </c>
      <c r="I7668">
        <v>9.5399999999999991</v>
      </c>
      <c r="J7668">
        <v>3</v>
      </c>
      <c r="K7668">
        <v>4.3899999999999997</v>
      </c>
    </row>
    <row r="7669" spans="1:11" ht="16.5" x14ac:dyDescent="0.3">
      <c r="A7669" s="1">
        <v>42890</v>
      </c>
      <c r="B7669" s="5">
        <f>YEAR(Table1[[#This Row],[Order Date]])</f>
        <v>2017</v>
      </c>
      <c r="C7669" s="5">
        <f>MONTH(Table1[[#This Row],[Order Date]])</f>
        <v>6</v>
      </c>
      <c r="D7669" t="s">
        <v>997</v>
      </c>
      <c r="E7669" t="s">
        <v>10</v>
      </c>
      <c r="F7669" t="s">
        <v>34</v>
      </c>
      <c r="G7669" t="s">
        <v>47</v>
      </c>
      <c r="H7669" t="s">
        <v>1269</v>
      </c>
      <c r="I7669">
        <v>30.34</v>
      </c>
      <c r="J7669">
        <v>6</v>
      </c>
      <c r="K7669">
        <v>-17.440000000000001</v>
      </c>
    </row>
    <row r="7670" spans="1:11" ht="16.5" x14ac:dyDescent="0.3">
      <c r="A7670" s="1">
        <v>42891</v>
      </c>
      <c r="B7670" s="5">
        <f>YEAR(Table1[[#This Row],[Order Date]])</f>
        <v>2017</v>
      </c>
      <c r="C7670" s="5">
        <f>MONTH(Table1[[#This Row],[Order Date]])</f>
        <v>6</v>
      </c>
      <c r="D7670" t="s">
        <v>1817</v>
      </c>
      <c r="E7670" t="s">
        <v>10</v>
      </c>
      <c r="F7670" t="s">
        <v>39</v>
      </c>
      <c r="G7670" t="s">
        <v>40</v>
      </c>
      <c r="H7670" t="s">
        <v>1940</v>
      </c>
      <c r="I7670">
        <v>470.38</v>
      </c>
      <c r="J7670">
        <v>3</v>
      </c>
      <c r="K7670">
        <v>52.92</v>
      </c>
    </row>
    <row r="7671" spans="1:11" ht="16.5" x14ac:dyDescent="0.3">
      <c r="A7671" s="1">
        <v>42891</v>
      </c>
      <c r="B7671" s="5">
        <f>YEAR(Table1[[#This Row],[Order Date]])</f>
        <v>2017</v>
      </c>
      <c r="C7671" s="5">
        <f>MONTH(Table1[[#This Row],[Order Date]])</f>
        <v>6</v>
      </c>
      <c r="D7671" t="s">
        <v>873</v>
      </c>
      <c r="E7671" t="s">
        <v>123</v>
      </c>
      <c r="F7671" t="s">
        <v>11</v>
      </c>
      <c r="G7671" t="s">
        <v>12</v>
      </c>
      <c r="H7671" t="s">
        <v>2195</v>
      </c>
      <c r="I7671">
        <v>20.74</v>
      </c>
      <c r="J7671">
        <v>4</v>
      </c>
      <c r="K7671">
        <v>7.26</v>
      </c>
    </row>
    <row r="7672" spans="1:11" ht="16.5" x14ac:dyDescent="0.3">
      <c r="A7672" s="1">
        <v>42892</v>
      </c>
      <c r="B7672" s="5">
        <f>YEAR(Table1[[#This Row],[Order Date]])</f>
        <v>2017</v>
      </c>
      <c r="C7672" s="5">
        <f>MONTH(Table1[[#This Row],[Order Date]])</f>
        <v>6</v>
      </c>
      <c r="D7672" t="s">
        <v>925</v>
      </c>
      <c r="E7672" t="s">
        <v>27</v>
      </c>
      <c r="F7672" t="s">
        <v>34</v>
      </c>
      <c r="G7672" t="s">
        <v>47</v>
      </c>
      <c r="H7672" t="s">
        <v>2568</v>
      </c>
      <c r="I7672">
        <v>4.95</v>
      </c>
      <c r="J7672">
        <v>1</v>
      </c>
      <c r="K7672">
        <v>2.1800000000000002</v>
      </c>
    </row>
    <row r="7673" spans="1:11" ht="16.5" x14ac:dyDescent="0.3">
      <c r="A7673" s="1">
        <v>42892</v>
      </c>
      <c r="B7673" s="5">
        <f>YEAR(Table1[[#This Row],[Order Date]])</f>
        <v>2017</v>
      </c>
      <c r="C7673" s="5">
        <f>MONTH(Table1[[#This Row],[Order Date]])</f>
        <v>6</v>
      </c>
      <c r="D7673" t="s">
        <v>925</v>
      </c>
      <c r="E7673" t="s">
        <v>27</v>
      </c>
      <c r="F7673" t="s">
        <v>11</v>
      </c>
      <c r="G7673" t="s">
        <v>18</v>
      </c>
      <c r="H7673" t="s">
        <v>408</v>
      </c>
      <c r="I7673">
        <v>26.4</v>
      </c>
      <c r="J7673">
        <v>5</v>
      </c>
      <c r="K7673">
        <v>0</v>
      </c>
    </row>
    <row r="7674" spans="1:11" ht="16.5" x14ac:dyDescent="0.3">
      <c r="A7674" s="1">
        <v>42894</v>
      </c>
      <c r="B7674" s="5">
        <f>YEAR(Table1[[#This Row],[Order Date]])</f>
        <v>2017</v>
      </c>
      <c r="C7674" s="5">
        <f>MONTH(Table1[[#This Row],[Order Date]])</f>
        <v>6</v>
      </c>
      <c r="D7674" t="s">
        <v>407</v>
      </c>
      <c r="E7674" t="s">
        <v>10</v>
      </c>
      <c r="F7674" t="s">
        <v>11</v>
      </c>
      <c r="G7674" t="s">
        <v>92</v>
      </c>
      <c r="H7674" t="s">
        <v>2680</v>
      </c>
      <c r="I7674">
        <v>1.62</v>
      </c>
      <c r="J7674">
        <v>2</v>
      </c>
      <c r="K7674">
        <v>-4.47</v>
      </c>
    </row>
    <row r="7675" spans="1:11" ht="16.5" x14ac:dyDescent="0.3">
      <c r="A7675" s="1">
        <v>42894</v>
      </c>
      <c r="B7675" s="5">
        <f>YEAR(Table1[[#This Row],[Order Date]])</f>
        <v>2017</v>
      </c>
      <c r="C7675" s="5">
        <f>MONTH(Table1[[#This Row],[Order Date]])</f>
        <v>6</v>
      </c>
      <c r="D7675" t="s">
        <v>1568</v>
      </c>
      <c r="E7675" t="s">
        <v>10</v>
      </c>
      <c r="F7675" t="s">
        <v>11</v>
      </c>
      <c r="G7675" t="s">
        <v>200</v>
      </c>
      <c r="H7675" t="s">
        <v>2207</v>
      </c>
      <c r="I7675">
        <v>23.76</v>
      </c>
      <c r="J7675">
        <v>3</v>
      </c>
      <c r="K7675">
        <v>2.08</v>
      </c>
    </row>
    <row r="7676" spans="1:11" ht="16.5" x14ac:dyDescent="0.3">
      <c r="A7676" s="1">
        <v>42894</v>
      </c>
      <c r="B7676" s="5">
        <f>YEAR(Table1[[#This Row],[Order Date]])</f>
        <v>2017</v>
      </c>
      <c r="C7676" s="5">
        <f>MONTH(Table1[[#This Row],[Order Date]])</f>
        <v>6</v>
      </c>
      <c r="D7676" t="s">
        <v>1568</v>
      </c>
      <c r="E7676" t="s">
        <v>10</v>
      </c>
      <c r="F7676" t="s">
        <v>11</v>
      </c>
      <c r="G7676" t="s">
        <v>12</v>
      </c>
      <c r="H7676" t="s">
        <v>625</v>
      </c>
      <c r="I7676">
        <v>85.06</v>
      </c>
      <c r="J7676">
        <v>3</v>
      </c>
      <c r="K7676">
        <v>28.71</v>
      </c>
    </row>
    <row r="7677" spans="1:11" ht="16.5" x14ac:dyDescent="0.3">
      <c r="A7677" s="1">
        <v>42894</v>
      </c>
      <c r="B7677" s="5">
        <f>YEAR(Table1[[#This Row],[Order Date]])</f>
        <v>2017</v>
      </c>
      <c r="C7677" s="5">
        <f>MONTH(Table1[[#This Row],[Order Date]])</f>
        <v>6</v>
      </c>
      <c r="D7677" t="s">
        <v>1568</v>
      </c>
      <c r="E7677" t="s">
        <v>10</v>
      </c>
      <c r="F7677" t="s">
        <v>39</v>
      </c>
      <c r="G7677" t="s">
        <v>40</v>
      </c>
      <c r="H7677" t="s">
        <v>2297</v>
      </c>
      <c r="I7677">
        <v>381.58</v>
      </c>
      <c r="J7677">
        <v>3</v>
      </c>
      <c r="K7677">
        <v>28.62</v>
      </c>
    </row>
    <row r="7678" spans="1:11" ht="16.5" x14ac:dyDescent="0.3">
      <c r="A7678" s="1">
        <v>42894</v>
      </c>
      <c r="B7678" s="5">
        <f>YEAR(Table1[[#This Row],[Order Date]])</f>
        <v>2017</v>
      </c>
      <c r="C7678" s="5">
        <f>MONTH(Table1[[#This Row],[Order Date]])</f>
        <v>6</v>
      </c>
      <c r="D7678" t="s">
        <v>1275</v>
      </c>
      <c r="E7678" t="s">
        <v>613</v>
      </c>
      <c r="F7678" t="s">
        <v>11</v>
      </c>
      <c r="G7678" t="s">
        <v>20</v>
      </c>
      <c r="H7678" t="s">
        <v>1280</v>
      </c>
      <c r="I7678">
        <v>10.36</v>
      </c>
      <c r="J7678">
        <v>2</v>
      </c>
      <c r="K7678">
        <v>5.08</v>
      </c>
    </row>
    <row r="7679" spans="1:11" ht="16.5" x14ac:dyDescent="0.3">
      <c r="A7679" s="1">
        <v>42894</v>
      </c>
      <c r="B7679" s="5">
        <f>YEAR(Table1[[#This Row],[Order Date]])</f>
        <v>2017</v>
      </c>
      <c r="C7679" s="5">
        <f>MONTH(Table1[[#This Row],[Order Date]])</f>
        <v>6</v>
      </c>
      <c r="D7679" t="s">
        <v>1113</v>
      </c>
      <c r="E7679" t="s">
        <v>15</v>
      </c>
      <c r="F7679" t="s">
        <v>11</v>
      </c>
      <c r="G7679" t="s">
        <v>20</v>
      </c>
      <c r="H7679" t="s">
        <v>330</v>
      </c>
      <c r="I7679">
        <v>12.18</v>
      </c>
      <c r="J7679">
        <v>4</v>
      </c>
      <c r="K7679">
        <v>-18.87</v>
      </c>
    </row>
    <row r="7680" spans="1:11" ht="16.5" x14ac:dyDescent="0.3">
      <c r="A7680" s="1">
        <v>42894</v>
      </c>
      <c r="B7680" s="5">
        <f>YEAR(Table1[[#This Row],[Order Date]])</f>
        <v>2017</v>
      </c>
      <c r="C7680" s="5">
        <f>MONTH(Table1[[#This Row],[Order Date]])</f>
        <v>6</v>
      </c>
      <c r="D7680" t="s">
        <v>1505</v>
      </c>
      <c r="E7680" t="s">
        <v>27</v>
      </c>
      <c r="F7680" t="s">
        <v>34</v>
      </c>
      <c r="G7680" t="s">
        <v>74</v>
      </c>
      <c r="H7680" t="s">
        <v>2247</v>
      </c>
      <c r="I7680">
        <v>1497.67</v>
      </c>
      <c r="J7680">
        <v>2</v>
      </c>
      <c r="K7680">
        <v>140.96</v>
      </c>
    </row>
    <row r="7681" spans="1:11" ht="16.5" x14ac:dyDescent="0.3">
      <c r="A7681" s="1">
        <v>42894</v>
      </c>
      <c r="B7681" s="5">
        <f>YEAR(Table1[[#This Row],[Order Date]])</f>
        <v>2017</v>
      </c>
      <c r="C7681" s="5">
        <f>MONTH(Table1[[#This Row],[Order Date]])</f>
        <v>6</v>
      </c>
      <c r="D7681" t="s">
        <v>1505</v>
      </c>
      <c r="E7681" t="s">
        <v>27</v>
      </c>
      <c r="F7681" t="s">
        <v>39</v>
      </c>
      <c r="G7681" t="s">
        <v>40</v>
      </c>
      <c r="H7681" t="s">
        <v>1755</v>
      </c>
      <c r="I7681">
        <v>17.52</v>
      </c>
      <c r="J7681">
        <v>2</v>
      </c>
      <c r="K7681">
        <v>-3.5</v>
      </c>
    </row>
    <row r="7682" spans="1:11" ht="16.5" x14ac:dyDescent="0.3">
      <c r="A7682" s="1">
        <v>42894</v>
      </c>
      <c r="B7682" s="5">
        <f>YEAR(Table1[[#This Row],[Order Date]])</f>
        <v>2017</v>
      </c>
      <c r="C7682" s="5">
        <f>MONTH(Table1[[#This Row],[Order Date]])</f>
        <v>6</v>
      </c>
      <c r="D7682" t="s">
        <v>809</v>
      </c>
      <c r="E7682" t="s">
        <v>95</v>
      </c>
      <c r="F7682" t="s">
        <v>39</v>
      </c>
      <c r="G7682" t="s">
        <v>52</v>
      </c>
      <c r="H7682" t="s">
        <v>1022</v>
      </c>
      <c r="I7682">
        <v>89.54</v>
      </c>
      <c r="J7682">
        <v>7</v>
      </c>
      <c r="K7682">
        <v>12.31</v>
      </c>
    </row>
    <row r="7683" spans="1:11" ht="16.5" x14ac:dyDescent="0.3">
      <c r="A7683" s="1">
        <v>42894</v>
      </c>
      <c r="B7683" s="5">
        <f>YEAR(Table1[[#This Row],[Order Date]])</f>
        <v>2017</v>
      </c>
      <c r="C7683" s="5">
        <f>MONTH(Table1[[#This Row],[Order Date]])</f>
        <v>6</v>
      </c>
      <c r="D7683" t="s">
        <v>809</v>
      </c>
      <c r="E7683" t="s">
        <v>95</v>
      </c>
      <c r="F7683" t="s">
        <v>11</v>
      </c>
      <c r="G7683" t="s">
        <v>18</v>
      </c>
      <c r="H7683" t="s">
        <v>1756</v>
      </c>
      <c r="I7683">
        <v>35.17</v>
      </c>
      <c r="J7683">
        <v>2</v>
      </c>
      <c r="K7683">
        <v>-8.35</v>
      </c>
    </row>
    <row r="7684" spans="1:11" ht="16.5" x14ac:dyDescent="0.3">
      <c r="A7684" s="1">
        <v>42894</v>
      </c>
      <c r="B7684" s="5">
        <f>YEAR(Table1[[#This Row],[Order Date]])</f>
        <v>2017</v>
      </c>
      <c r="C7684" s="5">
        <f>MONTH(Table1[[#This Row],[Order Date]])</f>
        <v>6</v>
      </c>
      <c r="D7684" t="s">
        <v>809</v>
      </c>
      <c r="E7684" t="s">
        <v>95</v>
      </c>
      <c r="F7684" t="s">
        <v>11</v>
      </c>
      <c r="G7684" t="s">
        <v>20</v>
      </c>
      <c r="H7684" t="s">
        <v>2269</v>
      </c>
      <c r="I7684">
        <v>72.59</v>
      </c>
      <c r="J7684">
        <v>2</v>
      </c>
      <c r="K7684">
        <v>-48.39</v>
      </c>
    </row>
    <row r="7685" spans="1:11" ht="16.5" x14ac:dyDescent="0.3">
      <c r="A7685" s="1">
        <v>42895</v>
      </c>
      <c r="B7685" s="5">
        <f>YEAR(Table1[[#This Row],[Order Date]])</f>
        <v>2017</v>
      </c>
      <c r="C7685" s="5">
        <f>MONTH(Table1[[#This Row],[Order Date]])</f>
        <v>6</v>
      </c>
      <c r="D7685" t="s">
        <v>2248</v>
      </c>
      <c r="E7685" t="s">
        <v>15</v>
      </c>
      <c r="F7685" t="s">
        <v>34</v>
      </c>
      <c r="G7685" t="s">
        <v>47</v>
      </c>
      <c r="H7685" t="s">
        <v>1735</v>
      </c>
      <c r="I7685">
        <v>23.98</v>
      </c>
      <c r="J7685">
        <v>3</v>
      </c>
      <c r="K7685">
        <v>-14.39</v>
      </c>
    </row>
    <row r="7686" spans="1:11" ht="16.5" x14ac:dyDescent="0.3">
      <c r="A7686" s="1">
        <v>42895</v>
      </c>
      <c r="B7686" s="5">
        <f>YEAR(Table1[[#This Row],[Order Date]])</f>
        <v>2017</v>
      </c>
      <c r="C7686" s="5">
        <f>MONTH(Table1[[#This Row],[Order Date]])</f>
        <v>6</v>
      </c>
      <c r="D7686" t="s">
        <v>2248</v>
      </c>
      <c r="E7686" t="s">
        <v>15</v>
      </c>
      <c r="F7686" t="s">
        <v>34</v>
      </c>
      <c r="G7686" t="s">
        <v>145</v>
      </c>
      <c r="H7686" t="s">
        <v>476</v>
      </c>
      <c r="I7686">
        <v>108.93</v>
      </c>
      <c r="J7686">
        <v>1</v>
      </c>
      <c r="K7686">
        <v>-71.89</v>
      </c>
    </row>
    <row r="7687" spans="1:11" ht="16.5" x14ac:dyDescent="0.3">
      <c r="A7687" s="1">
        <v>42895</v>
      </c>
      <c r="B7687" s="5">
        <f>YEAR(Table1[[#This Row],[Order Date]])</f>
        <v>2017</v>
      </c>
      <c r="C7687" s="5">
        <f>MONTH(Table1[[#This Row],[Order Date]])</f>
        <v>6</v>
      </c>
      <c r="D7687" t="s">
        <v>2248</v>
      </c>
      <c r="E7687" t="s">
        <v>15</v>
      </c>
      <c r="F7687" t="s">
        <v>11</v>
      </c>
      <c r="G7687" t="s">
        <v>12</v>
      </c>
      <c r="H7687" t="s">
        <v>1924</v>
      </c>
      <c r="I7687">
        <v>36.35</v>
      </c>
      <c r="J7687">
        <v>8</v>
      </c>
      <c r="K7687">
        <v>11.36</v>
      </c>
    </row>
    <row r="7688" spans="1:11" ht="16.5" x14ac:dyDescent="0.3">
      <c r="A7688" s="1">
        <v>42895</v>
      </c>
      <c r="B7688" s="5">
        <f>YEAR(Table1[[#This Row],[Order Date]])</f>
        <v>2017</v>
      </c>
      <c r="C7688" s="5">
        <f>MONTH(Table1[[#This Row],[Order Date]])</f>
        <v>6</v>
      </c>
      <c r="D7688" t="s">
        <v>1519</v>
      </c>
      <c r="E7688" t="s">
        <v>10</v>
      </c>
      <c r="F7688" t="s">
        <v>11</v>
      </c>
      <c r="G7688" t="s">
        <v>18</v>
      </c>
      <c r="H7688" t="s">
        <v>1757</v>
      </c>
      <c r="I7688">
        <v>720.76</v>
      </c>
      <c r="J7688">
        <v>5</v>
      </c>
      <c r="K7688">
        <v>54.06</v>
      </c>
    </row>
    <row r="7689" spans="1:11" ht="16.5" x14ac:dyDescent="0.3">
      <c r="A7689" s="1">
        <v>42895</v>
      </c>
      <c r="B7689" s="5">
        <f>YEAR(Table1[[#This Row],[Order Date]])</f>
        <v>2017</v>
      </c>
      <c r="C7689" s="5">
        <f>MONTH(Table1[[#This Row],[Order Date]])</f>
        <v>6</v>
      </c>
      <c r="D7689" t="s">
        <v>2065</v>
      </c>
      <c r="E7689" t="s">
        <v>55</v>
      </c>
      <c r="F7689" t="s">
        <v>11</v>
      </c>
      <c r="G7689" t="s">
        <v>12</v>
      </c>
      <c r="H7689" t="s">
        <v>625</v>
      </c>
      <c r="I7689">
        <v>49.12</v>
      </c>
      <c r="J7689">
        <v>4</v>
      </c>
      <c r="K7689">
        <v>23.09</v>
      </c>
    </row>
    <row r="7690" spans="1:11" ht="16.5" x14ac:dyDescent="0.3">
      <c r="A7690" s="1">
        <v>42896</v>
      </c>
      <c r="B7690" s="5">
        <f>YEAR(Table1[[#This Row],[Order Date]])</f>
        <v>2017</v>
      </c>
      <c r="C7690" s="5">
        <f>MONTH(Table1[[#This Row],[Order Date]])</f>
        <v>6</v>
      </c>
      <c r="D7690" t="s">
        <v>1375</v>
      </c>
      <c r="E7690" t="s">
        <v>27</v>
      </c>
      <c r="F7690" t="s">
        <v>11</v>
      </c>
      <c r="G7690" t="s">
        <v>16</v>
      </c>
      <c r="H7690" t="s">
        <v>1259</v>
      </c>
      <c r="I7690">
        <v>29.6</v>
      </c>
      <c r="J7690">
        <v>2</v>
      </c>
      <c r="K7690">
        <v>14.8</v>
      </c>
    </row>
    <row r="7691" spans="1:11" ht="16.5" x14ac:dyDescent="0.3">
      <c r="A7691" s="1">
        <v>42896</v>
      </c>
      <c r="B7691" s="5">
        <f>YEAR(Table1[[#This Row],[Order Date]])</f>
        <v>2017</v>
      </c>
      <c r="C7691" s="5">
        <f>MONTH(Table1[[#This Row],[Order Date]])</f>
        <v>6</v>
      </c>
      <c r="D7691" t="s">
        <v>1375</v>
      </c>
      <c r="E7691" t="s">
        <v>27</v>
      </c>
      <c r="F7691" t="s">
        <v>34</v>
      </c>
      <c r="G7691" t="s">
        <v>74</v>
      </c>
      <c r="H7691" t="s">
        <v>412</v>
      </c>
      <c r="I7691">
        <v>514.16999999999996</v>
      </c>
      <c r="J7691">
        <v>5</v>
      </c>
      <c r="K7691">
        <v>-30.25</v>
      </c>
    </row>
    <row r="7692" spans="1:11" ht="16.5" x14ac:dyDescent="0.3">
      <c r="A7692" s="1">
        <v>42896</v>
      </c>
      <c r="B7692" s="5">
        <f>YEAR(Table1[[#This Row],[Order Date]])</f>
        <v>2017</v>
      </c>
      <c r="C7692" s="5">
        <f>MONTH(Table1[[#This Row],[Order Date]])</f>
        <v>6</v>
      </c>
      <c r="D7692" t="s">
        <v>1375</v>
      </c>
      <c r="E7692" t="s">
        <v>27</v>
      </c>
      <c r="F7692" t="s">
        <v>39</v>
      </c>
      <c r="G7692" t="s">
        <v>40</v>
      </c>
      <c r="H7692" t="s">
        <v>2570</v>
      </c>
      <c r="I7692">
        <v>279.95999999999998</v>
      </c>
      <c r="J7692">
        <v>5</v>
      </c>
      <c r="K7692">
        <v>17.5</v>
      </c>
    </row>
    <row r="7693" spans="1:11" ht="16.5" x14ac:dyDescent="0.3">
      <c r="A7693" s="1">
        <v>42896</v>
      </c>
      <c r="B7693" s="5">
        <f>YEAR(Table1[[#This Row],[Order Date]])</f>
        <v>2017</v>
      </c>
      <c r="C7693" s="5">
        <f>MONTH(Table1[[#This Row],[Order Date]])</f>
        <v>6</v>
      </c>
      <c r="D7693" t="s">
        <v>1799</v>
      </c>
      <c r="E7693" t="s">
        <v>110</v>
      </c>
      <c r="F7693" t="s">
        <v>39</v>
      </c>
      <c r="G7693" t="s">
        <v>52</v>
      </c>
      <c r="H7693" t="s">
        <v>1615</v>
      </c>
      <c r="I7693">
        <v>132.52000000000001</v>
      </c>
      <c r="J7693">
        <v>4</v>
      </c>
      <c r="K7693">
        <v>54.33</v>
      </c>
    </row>
    <row r="7694" spans="1:11" ht="16.5" x14ac:dyDescent="0.3">
      <c r="A7694" s="1">
        <v>42896</v>
      </c>
      <c r="B7694" s="5">
        <f>YEAR(Table1[[#This Row],[Order Date]])</f>
        <v>2017</v>
      </c>
      <c r="C7694" s="5">
        <f>MONTH(Table1[[#This Row],[Order Date]])</f>
        <v>6</v>
      </c>
      <c r="D7694" t="s">
        <v>1113</v>
      </c>
      <c r="E7694" t="s">
        <v>27</v>
      </c>
      <c r="F7694" t="s">
        <v>11</v>
      </c>
      <c r="G7694" t="s">
        <v>24</v>
      </c>
      <c r="H7694" t="s">
        <v>103</v>
      </c>
      <c r="I7694">
        <v>16.399999999999999</v>
      </c>
      <c r="J7694">
        <v>5</v>
      </c>
      <c r="K7694">
        <v>4.76</v>
      </c>
    </row>
    <row r="7695" spans="1:11" ht="16.5" x14ac:dyDescent="0.3">
      <c r="A7695" s="1">
        <v>42896</v>
      </c>
      <c r="B7695" s="5">
        <f>YEAR(Table1[[#This Row],[Order Date]])</f>
        <v>2017</v>
      </c>
      <c r="C7695" s="5">
        <f>MONTH(Table1[[#This Row],[Order Date]])</f>
        <v>6</v>
      </c>
      <c r="D7695" t="s">
        <v>1016</v>
      </c>
      <c r="E7695" t="s">
        <v>23</v>
      </c>
      <c r="F7695" t="s">
        <v>11</v>
      </c>
      <c r="G7695" t="s">
        <v>12</v>
      </c>
      <c r="H7695" t="s">
        <v>135</v>
      </c>
      <c r="I7695">
        <v>40.03</v>
      </c>
      <c r="J7695">
        <v>6</v>
      </c>
      <c r="K7695">
        <v>15.01</v>
      </c>
    </row>
    <row r="7696" spans="1:11" ht="16.5" x14ac:dyDescent="0.3">
      <c r="A7696" s="1">
        <v>42896</v>
      </c>
      <c r="B7696" s="5">
        <f>YEAR(Table1[[#This Row],[Order Date]])</f>
        <v>2017</v>
      </c>
      <c r="C7696" s="5">
        <f>MONTH(Table1[[#This Row],[Order Date]])</f>
        <v>6</v>
      </c>
      <c r="D7696" t="s">
        <v>171</v>
      </c>
      <c r="E7696" t="s">
        <v>123</v>
      </c>
      <c r="F7696" t="s">
        <v>11</v>
      </c>
      <c r="G7696" t="s">
        <v>18</v>
      </c>
      <c r="H7696" t="s">
        <v>1498</v>
      </c>
      <c r="I7696">
        <v>1347.52</v>
      </c>
      <c r="J7696">
        <v>8</v>
      </c>
      <c r="K7696">
        <v>84.22</v>
      </c>
    </row>
    <row r="7697" spans="1:11" ht="16.5" x14ac:dyDescent="0.3">
      <c r="A7697" s="1">
        <v>42896</v>
      </c>
      <c r="B7697" s="5">
        <f>YEAR(Table1[[#This Row],[Order Date]])</f>
        <v>2017</v>
      </c>
      <c r="C7697" s="5">
        <f>MONTH(Table1[[#This Row],[Order Date]])</f>
        <v>6</v>
      </c>
      <c r="D7697" t="s">
        <v>212</v>
      </c>
      <c r="E7697" t="s">
        <v>149</v>
      </c>
      <c r="F7697" t="s">
        <v>11</v>
      </c>
      <c r="G7697" t="s">
        <v>24</v>
      </c>
      <c r="H7697" t="s">
        <v>541</v>
      </c>
      <c r="I7697">
        <v>8.4</v>
      </c>
      <c r="J7697">
        <v>5</v>
      </c>
      <c r="K7697">
        <v>4.2</v>
      </c>
    </row>
    <row r="7698" spans="1:11" ht="16.5" x14ac:dyDescent="0.3">
      <c r="A7698" s="1">
        <v>42896</v>
      </c>
      <c r="B7698" s="5">
        <f>YEAR(Table1[[#This Row],[Order Date]])</f>
        <v>2017</v>
      </c>
      <c r="C7698" s="5">
        <f>MONTH(Table1[[#This Row],[Order Date]])</f>
        <v>6</v>
      </c>
      <c r="D7698" t="s">
        <v>2094</v>
      </c>
      <c r="E7698" t="s">
        <v>164</v>
      </c>
      <c r="F7698" t="s">
        <v>39</v>
      </c>
      <c r="G7698" t="s">
        <v>40</v>
      </c>
      <c r="H7698" t="s">
        <v>901</v>
      </c>
      <c r="I7698">
        <v>88.78</v>
      </c>
      <c r="J7698">
        <v>3</v>
      </c>
      <c r="K7698">
        <v>7.77</v>
      </c>
    </row>
    <row r="7699" spans="1:11" ht="16.5" x14ac:dyDescent="0.3">
      <c r="A7699" s="1">
        <v>42896</v>
      </c>
      <c r="B7699" s="5">
        <f>YEAR(Table1[[#This Row],[Order Date]])</f>
        <v>2017</v>
      </c>
      <c r="C7699" s="5">
        <f>MONTH(Table1[[#This Row],[Order Date]])</f>
        <v>6</v>
      </c>
      <c r="D7699" t="s">
        <v>2094</v>
      </c>
      <c r="E7699" t="s">
        <v>164</v>
      </c>
      <c r="F7699" t="s">
        <v>11</v>
      </c>
      <c r="G7699" t="s">
        <v>16</v>
      </c>
      <c r="H7699" t="s">
        <v>1432</v>
      </c>
      <c r="I7699">
        <v>11.56</v>
      </c>
      <c r="J7699">
        <v>4</v>
      </c>
      <c r="K7699">
        <v>5.43</v>
      </c>
    </row>
    <row r="7700" spans="1:11" ht="16.5" x14ac:dyDescent="0.3">
      <c r="A7700" s="1">
        <v>42896</v>
      </c>
      <c r="B7700" s="5">
        <f>YEAR(Table1[[#This Row],[Order Date]])</f>
        <v>2017</v>
      </c>
      <c r="C7700" s="5">
        <f>MONTH(Table1[[#This Row],[Order Date]])</f>
        <v>6</v>
      </c>
      <c r="D7700" t="s">
        <v>2094</v>
      </c>
      <c r="E7700" t="s">
        <v>164</v>
      </c>
      <c r="F7700" t="s">
        <v>11</v>
      </c>
      <c r="G7700" t="s">
        <v>18</v>
      </c>
      <c r="H7700" t="s">
        <v>1950</v>
      </c>
      <c r="I7700">
        <v>15.58</v>
      </c>
      <c r="J7700">
        <v>1</v>
      </c>
      <c r="K7700">
        <v>3.9</v>
      </c>
    </row>
    <row r="7701" spans="1:11" ht="16.5" x14ac:dyDescent="0.3">
      <c r="A7701" s="1">
        <v>42896</v>
      </c>
      <c r="B7701" s="5">
        <f>YEAR(Table1[[#This Row],[Order Date]])</f>
        <v>2017</v>
      </c>
      <c r="C7701" s="5">
        <f>MONTH(Table1[[#This Row],[Order Date]])</f>
        <v>6</v>
      </c>
      <c r="D7701" t="s">
        <v>1393</v>
      </c>
      <c r="E7701" t="s">
        <v>27</v>
      </c>
      <c r="F7701" t="s">
        <v>11</v>
      </c>
      <c r="G7701" t="s">
        <v>24</v>
      </c>
      <c r="H7701" t="s">
        <v>411</v>
      </c>
      <c r="I7701">
        <v>14.7</v>
      </c>
      <c r="J7701">
        <v>7</v>
      </c>
      <c r="K7701">
        <v>4.12</v>
      </c>
    </row>
    <row r="7702" spans="1:11" ht="16.5" x14ac:dyDescent="0.3">
      <c r="A7702" s="1">
        <v>42896</v>
      </c>
      <c r="B7702" s="5">
        <f>YEAR(Table1[[#This Row],[Order Date]])</f>
        <v>2017</v>
      </c>
      <c r="C7702" s="5">
        <f>MONTH(Table1[[#This Row],[Order Date]])</f>
        <v>6</v>
      </c>
      <c r="D7702" t="s">
        <v>119</v>
      </c>
      <c r="E7702" t="s">
        <v>149</v>
      </c>
      <c r="F7702" t="s">
        <v>11</v>
      </c>
      <c r="G7702" t="s">
        <v>43</v>
      </c>
      <c r="H7702" t="s">
        <v>234</v>
      </c>
      <c r="I7702">
        <v>14.13</v>
      </c>
      <c r="J7702">
        <v>3</v>
      </c>
      <c r="K7702">
        <v>0.71</v>
      </c>
    </row>
    <row r="7703" spans="1:11" ht="16.5" x14ac:dyDescent="0.3">
      <c r="A7703" s="1">
        <v>42897</v>
      </c>
      <c r="B7703" s="5">
        <f>YEAR(Table1[[#This Row],[Order Date]])</f>
        <v>2017</v>
      </c>
      <c r="C7703" s="5">
        <f>MONTH(Table1[[#This Row],[Order Date]])</f>
        <v>6</v>
      </c>
      <c r="D7703" t="s">
        <v>859</v>
      </c>
      <c r="E7703" t="s">
        <v>27</v>
      </c>
      <c r="F7703" t="s">
        <v>11</v>
      </c>
      <c r="G7703" t="s">
        <v>12</v>
      </c>
      <c r="H7703" t="s">
        <v>1989</v>
      </c>
      <c r="I7703">
        <v>122.97</v>
      </c>
      <c r="J7703">
        <v>3</v>
      </c>
      <c r="K7703">
        <v>60.26</v>
      </c>
    </row>
    <row r="7704" spans="1:11" ht="16.5" x14ac:dyDescent="0.3">
      <c r="A7704" s="1">
        <v>42897</v>
      </c>
      <c r="B7704" s="5">
        <f>YEAR(Table1[[#This Row],[Order Date]])</f>
        <v>2017</v>
      </c>
      <c r="C7704" s="5">
        <f>MONTH(Table1[[#This Row],[Order Date]])</f>
        <v>6</v>
      </c>
      <c r="D7704" t="s">
        <v>917</v>
      </c>
      <c r="E7704" t="s">
        <v>95</v>
      </c>
      <c r="F7704" t="s">
        <v>34</v>
      </c>
      <c r="G7704" t="s">
        <v>35</v>
      </c>
      <c r="H7704" t="s">
        <v>594</v>
      </c>
      <c r="I7704">
        <v>280.79000000000002</v>
      </c>
      <c r="J7704">
        <v>1</v>
      </c>
      <c r="K7704">
        <v>35.1</v>
      </c>
    </row>
    <row r="7705" spans="1:11" ht="16.5" x14ac:dyDescent="0.3">
      <c r="A7705" s="1">
        <v>42897</v>
      </c>
      <c r="B7705" s="5">
        <f>YEAR(Table1[[#This Row],[Order Date]])</f>
        <v>2017</v>
      </c>
      <c r="C7705" s="5">
        <f>MONTH(Table1[[#This Row],[Order Date]])</f>
        <v>6</v>
      </c>
      <c r="D7705" t="s">
        <v>917</v>
      </c>
      <c r="E7705" t="s">
        <v>95</v>
      </c>
      <c r="F7705" t="s">
        <v>11</v>
      </c>
      <c r="G7705" t="s">
        <v>18</v>
      </c>
      <c r="H7705" t="s">
        <v>1456</v>
      </c>
      <c r="I7705">
        <v>68.45</v>
      </c>
      <c r="J7705">
        <v>4</v>
      </c>
      <c r="K7705">
        <v>7.7</v>
      </c>
    </row>
    <row r="7706" spans="1:11" ht="16.5" x14ac:dyDescent="0.3">
      <c r="A7706" s="1">
        <v>42897</v>
      </c>
      <c r="B7706" s="5">
        <f>YEAR(Table1[[#This Row],[Order Date]])</f>
        <v>2017</v>
      </c>
      <c r="C7706" s="5">
        <f>MONTH(Table1[[#This Row],[Order Date]])</f>
        <v>6</v>
      </c>
      <c r="D7706" t="s">
        <v>917</v>
      </c>
      <c r="E7706" t="s">
        <v>95</v>
      </c>
      <c r="F7706" t="s">
        <v>11</v>
      </c>
      <c r="G7706" t="s">
        <v>24</v>
      </c>
      <c r="H7706" t="s">
        <v>1358</v>
      </c>
      <c r="I7706">
        <v>88.04</v>
      </c>
      <c r="J7706">
        <v>5</v>
      </c>
      <c r="K7706">
        <v>6.6</v>
      </c>
    </row>
    <row r="7707" spans="1:11" ht="16.5" x14ac:dyDescent="0.3">
      <c r="A7707" s="1">
        <v>42897</v>
      </c>
      <c r="B7707" s="5">
        <f>YEAR(Table1[[#This Row],[Order Date]])</f>
        <v>2017</v>
      </c>
      <c r="C7707" s="5">
        <f>MONTH(Table1[[#This Row],[Order Date]])</f>
        <v>6</v>
      </c>
      <c r="D7707" t="s">
        <v>917</v>
      </c>
      <c r="E7707" t="s">
        <v>95</v>
      </c>
      <c r="F7707" t="s">
        <v>11</v>
      </c>
      <c r="G7707" t="s">
        <v>24</v>
      </c>
      <c r="H7707" t="s">
        <v>449</v>
      </c>
      <c r="I7707">
        <v>15.87</v>
      </c>
      <c r="J7707">
        <v>1</v>
      </c>
      <c r="K7707">
        <v>1.98</v>
      </c>
    </row>
    <row r="7708" spans="1:11" ht="16.5" x14ac:dyDescent="0.3">
      <c r="A7708" s="1">
        <v>42897</v>
      </c>
      <c r="B7708" s="5">
        <f>YEAR(Table1[[#This Row],[Order Date]])</f>
        <v>2017</v>
      </c>
      <c r="C7708" s="5">
        <f>MONTH(Table1[[#This Row],[Order Date]])</f>
        <v>6</v>
      </c>
      <c r="D7708" t="s">
        <v>917</v>
      </c>
      <c r="E7708" t="s">
        <v>95</v>
      </c>
      <c r="F7708" t="s">
        <v>11</v>
      </c>
      <c r="G7708" t="s">
        <v>18</v>
      </c>
      <c r="H7708" t="s">
        <v>729</v>
      </c>
      <c r="I7708">
        <v>215.59</v>
      </c>
      <c r="J7708">
        <v>3</v>
      </c>
      <c r="K7708">
        <v>-48.51</v>
      </c>
    </row>
    <row r="7709" spans="1:11" ht="16.5" x14ac:dyDescent="0.3">
      <c r="A7709" s="1">
        <v>42897</v>
      </c>
      <c r="B7709" s="5">
        <f>YEAR(Table1[[#This Row],[Order Date]])</f>
        <v>2017</v>
      </c>
      <c r="C7709" s="5">
        <f>MONTH(Table1[[#This Row],[Order Date]])</f>
        <v>6</v>
      </c>
      <c r="D7709" t="s">
        <v>239</v>
      </c>
      <c r="E7709" t="s">
        <v>488</v>
      </c>
      <c r="F7709" t="s">
        <v>11</v>
      </c>
      <c r="G7709" t="s">
        <v>24</v>
      </c>
      <c r="H7709" t="s">
        <v>844</v>
      </c>
      <c r="I7709">
        <v>3.76</v>
      </c>
      <c r="J7709">
        <v>2</v>
      </c>
      <c r="K7709">
        <v>1.0900000000000001</v>
      </c>
    </row>
    <row r="7710" spans="1:11" ht="16.5" x14ac:dyDescent="0.3">
      <c r="A7710" s="1">
        <v>42897</v>
      </c>
      <c r="B7710" s="5">
        <f>YEAR(Table1[[#This Row],[Order Date]])</f>
        <v>2017</v>
      </c>
      <c r="C7710" s="5">
        <f>MONTH(Table1[[#This Row],[Order Date]])</f>
        <v>6</v>
      </c>
      <c r="D7710" t="s">
        <v>122</v>
      </c>
      <c r="E7710" t="s">
        <v>164</v>
      </c>
      <c r="F7710" t="s">
        <v>11</v>
      </c>
      <c r="G7710" t="s">
        <v>12</v>
      </c>
      <c r="H7710" t="s">
        <v>2477</v>
      </c>
      <c r="I7710">
        <v>37.94</v>
      </c>
      <c r="J7710">
        <v>2</v>
      </c>
      <c r="K7710">
        <v>18.21</v>
      </c>
    </row>
    <row r="7711" spans="1:11" ht="16.5" x14ac:dyDescent="0.3">
      <c r="A7711" s="1">
        <v>42897</v>
      </c>
      <c r="B7711" s="5">
        <f>YEAR(Table1[[#This Row],[Order Date]])</f>
        <v>2017</v>
      </c>
      <c r="C7711" s="5">
        <f>MONTH(Table1[[#This Row],[Order Date]])</f>
        <v>6</v>
      </c>
      <c r="D7711" t="s">
        <v>122</v>
      </c>
      <c r="E7711" t="s">
        <v>164</v>
      </c>
      <c r="F7711" t="s">
        <v>11</v>
      </c>
      <c r="G7711" t="s">
        <v>20</v>
      </c>
      <c r="H7711" t="s">
        <v>972</v>
      </c>
      <c r="I7711">
        <v>18.29</v>
      </c>
      <c r="J7711">
        <v>6</v>
      </c>
      <c r="K7711">
        <v>6.63</v>
      </c>
    </row>
    <row r="7712" spans="1:11" ht="16.5" x14ac:dyDescent="0.3">
      <c r="A7712" s="1">
        <v>42897</v>
      </c>
      <c r="B7712" s="5">
        <f>YEAR(Table1[[#This Row],[Order Date]])</f>
        <v>2017</v>
      </c>
      <c r="C7712" s="5">
        <f>MONTH(Table1[[#This Row],[Order Date]])</f>
        <v>6</v>
      </c>
      <c r="D7712" t="s">
        <v>122</v>
      </c>
      <c r="E7712" t="s">
        <v>164</v>
      </c>
      <c r="F7712" t="s">
        <v>39</v>
      </c>
      <c r="G7712" t="s">
        <v>302</v>
      </c>
      <c r="H7712" t="s">
        <v>2681</v>
      </c>
      <c r="I7712">
        <v>385.8</v>
      </c>
      <c r="J7712">
        <v>5</v>
      </c>
      <c r="K7712">
        <v>130.21</v>
      </c>
    </row>
    <row r="7713" spans="1:11" ht="16.5" x14ac:dyDescent="0.3">
      <c r="A7713" s="1">
        <v>42897</v>
      </c>
      <c r="B7713" s="5">
        <f>YEAR(Table1[[#This Row],[Order Date]])</f>
        <v>2017</v>
      </c>
      <c r="C7713" s="5">
        <f>MONTH(Table1[[#This Row],[Order Date]])</f>
        <v>6</v>
      </c>
      <c r="D7713" t="s">
        <v>122</v>
      </c>
      <c r="E7713" t="s">
        <v>164</v>
      </c>
      <c r="F7713" t="s">
        <v>11</v>
      </c>
      <c r="G7713" t="s">
        <v>18</v>
      </c>
      <c r="H7713" t="s">
        <v>1017</v>
      </c>
      <c r="I7713">
        <v>102.96</v>
      </c>
      <c r="J7713">
        <v>2</v>
      </c>
      <c r="K7713">
        <v>1.03</v>
      </c>
    </row>
    <row r="7714" spans="1:11" ht="16.5" x14ac:dyDescent="0.3">
      <c r="A7714" s="1">
        <v>42897</v>
      </c>
      <c r="B7714" s="5">
        <f>YEAR(Table1[[#This Row],[Order Date]])</f>
        <v>2017</v>
      </c>
      <c r="C7714" s="5">
        <f>MONTH(Table1[[#This Row],[Order Date]])</f>
        <v>6</v>
      </c>
      <c r="D7714" t="s">
        <v>122</v>
      </c>
      <c r="E7714" t="s">
        <v>164</v>
      </c>
      <c r="F7714" t="s">
        <v>34</v>
      </c>
      <c r="G7714" t="s">
        <v>74</v>
      </c>
      <c r="H7714" t="s">
        <v>2024</v>
      </c>
      <c r="I7714">
        <v>174.42</v>
      </c>
      <c r="J7714">
        <v>3</v>
      </c>
      <c r="K7714">
        <v>41.86</v>
      </c>
    </row>
    <row r="7715" spans="1:11" ht="16.5" x14ac:dyDescent="0.3">
      <c r="A7715" s="1">
        <v>42897</v>
      </c>
      <c r="B7715" s="5">
        <f>YEAR(Table1[[#This Row],[Order Date]])</f>
        <v>2017</v>
      </c>
      <c r="C7715" s="5">
        <f>MONTH(Table1[[#This Row],[Order Date]])</f>
        <v>6</v>
      </c>
      <c r="D7715" t="s">
        <v>1183</v>
      </c>
      <c r="E7715" t="s">
        <v>27</v>
      </c>
      <c r="F7715" t="s">
        <v>11</v>
      </c>
      <c r="G7715" t="s">
        <v>92</v>
      </c>
      <c r="H7715" t="s">
        <v>1274</v>
      </c>
      <c r="I7715">
        <v>61.44</v>
      </c>
      <c r="J7715">
        <v>3</v>
      </c>
      <c r="K7715">
        <v>16.59</v>
      </c>
    </row>
    <row r="7716" spans="1:11" ht="16.5" x14ac:dyDescent="0.3">
      <c r="A7716" s="1">
        <v>42897</v>
      </c>
      <c r="B7716" s="5">
        <f>YEAR(Table1[[#This Row],[Order Date]])</f>
        <v>2017</v>
      </c>
      <c r="C7716" s="5">
        <f>MONTH(Table1[[#This Row],[Order Date]])</f>
        <v>6</v>
      </c>
      <c r="D7716" t="s">
        <v>1459</v>
      </c>
      <c r="E7716" t="s">
        <v>245</v>
      </c>
      <c r="F7716" t="s">
        <v>11</v>
      </c>
      <c r="G7716" t="s">
        <v>20</v>
      </c>
      <c r="H7716" t="s">
        <v>575</v>
      </c>
      <c r="I7716">
        <v>4.57</v>
      </c>
      <c r="J7716">
        <v>4</v>
      </c>
      <c r="K7716">
        <v>-3.81</v>
      </c>
    </row>
    <row r="7717" spans="1:11" ht="16.5" x14ac:dyDescent="0.3">
      <c r="A7717" s="1">
        <v>42898</v>
      </c>
      <c r="B7717" s="5">
        <f>YEAR(Table1[[#This Row],[Order Date]])</f>
        <v>2017</v>
      </c>
      <c r="C7717" s="5">
        <f>MONTH(Table1[[#This Row],[Order Date]])</f>
        <v>6</v>
      </c>
      <c r="D7717" t="s">
        <v>32</v>
      </c>
      <c r="E7717" t="s">
        <v>30</v>
      </c>
      <c r="F7717" t="s">
        <v>11</v>
      </c>
      <c r="G7717" t="s">
        <v>20</v>
      </c>
      <c r="H7717" t="s">
        <v>701</v>
      </c>
      <c r="I7717">
        <v>91.2</v>
      </c>
      <c r="J7717">
        <v>3</v>
      </c>
      <c r="K7717">
        <v>41.95</v>
      </c>
    </row>
    <row r="7718" spans="1:11" ht="16.5" x14ac:dyDescent="0.3">
      <c r="A7718" s="1">
        <v>42898</v>
      </c>
      <c r="B7718" s="5">
        <f>YEAR(Table1[[#This Row],[Order Date]])</f>
        <v>2017</v>
      </c>
      <c r="C7718" s="5">
        <f>MONTH(Table1[[#This Row],[Order Date]])</f>
        <v>6</v>
      </c>
      <c r="D7718" t="s">
        <v>32</v>
      </c>
      <c r="E7718" t="s">
        <v>30</v>
      </c>
      <c r="F7718" t="s">
        <v>34</v>
      </c>
      <c r="G7718" t="s">
        <v>145</v>
      </c>
      <c r="H7718" t="s">
        <v>2018</v>
      </c>
      <c r="I7718">
        <v>452.94</v>
      </c>
      <c r="J7718">
        <v>3</v>
      </c>
      <c r="K7718">
        <v>67.94</v>
      </c>
    </row>
    <row r="7719" spans="1:11" ht="16.5" x14ac:dyDescent="0.3">
      <c r="A7719" s="1">
        <v>42898</v>
      </c>
      <c r="B7719" s="5">
        <f>YEAR(Table1[[#This Row],[Order Date]])</f>
        <v>2017</v>
      </c>
      <c r="C7719" s="5">
        <f>MONTH(Table1[[#This Row],[Order Date]])</f>
        <v>6</v>
      </c>
      <c r="D7719" t="s">
        <v>784</v>
      </c>
      <c r="E7719" t="s">
        <v>149</v>
      </c>
      <c r="F7719" t="s">
        <v>11</v>
      </c>
      <c r="G7719" t="s">
        <v>12</v>
      </c>
      <c r="H7719" t="s">
        <v>2523</v>
      </c>
      <c r="I7719">
        <v>19.04</v>
      </c>
      <c r="J7719">
        <v>4</v>
      </c>
      <c r="K7719">
        <v>9.33</v>
      </c>
    </row>
    <row r="7720" spans="1:11" ht="16.5" x14ac:dyDescent="0.3">
      <c r="A7720" s="1">
        <v>42898</v>
      </c>
      <c r="B7720" s="5">
        <f>YEAR(Table1[[#This Row],[Order Date]])</f>
        <v>2017</v>
      </c>
      <c r="C7720" s="5">
        <f>MONTH(Table1[[#This Row],[Order Date]])</f>
        <v>6</v>
      </c>
      <c r="D7720" t="s">
        <v>784</v>
      </c>
      <c r="E7720" t="s">
        <v>149</v>
      </c>
      <c r="F7720" t="s">
        <v>11</v>
      </c>
      <c r="G7720" t="s">
        <v>20</v>
      </c>
      <c r="H7720" t="s">
        <v>705</v>
      </c>
      <c r="I7720">
        <v>13.13</v>
      </c>
      <c r="J7720">
        <v>3</v>
      </c>
      <c r="K7720">
        <v>4.2699999999999996</v>
      </c>
    </row>
    <row r="7721" spans="1:11" ht="16.5" x14ac:dyDescent="0.3">
      <c r="A7721" s="1">
        <v>42898</v>
      </c>
      <c r="B7721" s="5">
        <f>YEAR(Table1[[#This Row],[Order Date]])</f>
        <v>2017</v>
      </c>
      <c r="C7721" s="5">
        <f>MONTH(Table1[[#This Row],[Order Date]])</f>
        <v>6</v>
      </c>
      <c r="D7721" t="s">
        <v>784</v>
      </c>
      <c r="E7721" t="s">
        <v>149</v>
      </c>
      <c r="F7721" t="s">
        <v>11</v>
      </c>
      <c r="G7721" t="s">
        <v>24</v>
      </c>
      <c r="H7721" t="s">
        <v>1889</v>
      </c>
      <c r="I7721">
        <v>64.14</v>
      </c>
      <c r="J7721">
        <v>3</v>
      </c>
      <c r="K7721">
        <v>16.68</v>
      </c>
    </row>
    <row r="7722" spans="1:11" ht="16.5" x14ac:dyDescent="0.3">
      <c r="A7722" s="1">
        <v>42898</v>
      </c>
      <c r="B7722" s="5">
        <f>YEAR(Table1[[#This Row],[Order Date]])</f>
        <v>2017</v>
      </c>
      <c r="C7722" s="5">
        <f>MONTH(Table1[[#This Row],[Order Date]])</f>
        <v>6</v>
      </c>
      <c r="D7722" t="s">
        <v>784</v>
      </c>
      <c r="E7722" t="s">
        <v>149</v>
      </c>
      <c r="F7722" t="s">
        <v>34</v>
      </c>
      <c r="G7722" t="s">
        <v>35</v>
      </c>
      <c r="H7722" t="s">
        <v>1679</v>
      </c>
      <c r="I7722">
        <v>858.24</v>
      </c>
      <c r="J7722">
        <v>4</v>
      </c>
      <c r="K7722">
        <v>143.04</v>
      </c>
    </row>
    <row r="7723" spans="1:11" ht="16.5" x14ac:dyDescent="0.3">
      <c r="A7723" s="1">
        <v>42898</v>
      </c>
      <c r="B7723" s="5">
        <f>YEAR(Table1[[#This Row],[Order Date]])</f>
        <v>2017</v>
      </c>
      <c r="C7723" s="5">
        <f>MONTH(Table1[[#This Row],[Order Date]])</f>
        <v>6</v>
      </c>
      <c r="D7723" t="s">
        <v>567</v>
      </c>
      <c r="E7723" t="s">
        <v>123</v>
      </c>
      <c r="F7723" t="s">
        <v>34</v>
      </c>
      <c r="G7723" t="s">
        <v>47</v>
      </c>
      <c r="H7723" t="s">
        <v>1355</v>
      </c>
      <c r="I7723">
        <v>17.09</v>
      </c>
      <c r="J7723">
        <v>2</v>
      </c>
      <c r="K7723">
        <v>1.07</v>
      </c>
    </row>
    <row r="7724" spans="1:11" ht="16.5" x14ac:dyDescent="0.3">
      <c r="A7724" s="1">
        <v>42898</v>
      </c>
      <c r="B7724" s="5">
        <f>YEAR(Table1[[#This Row],[Order Date]])</f>
        <v>2017</v>
      </c>
      <c r="C7724" s="5">
        <f>MONTH(Table1[[#This Row],[Order Date]])</f>
        <v>6</v>
      </c>
      <c r="D7724" t="s">
        <v>1467</v>
      </c>
      <c r="E7724" t="s">
        <v>78</v>
      </c>
      <c r="F7724" t="s">
        <v>39</v>
      </c>
      <c r="G7724" t="s">
        <v>52</v>
      </c>
      <c r="H7724" t="s">
        <v>1939</v>
      </c>
      <c r="I7724">
        <v>63.92</v>
      </c>
      <c r="J7724">
        <v>2</v>
      </c>
      <c r="K7724">
        <v>19.18</v>
      </c>
    </row>
    <row r="7725" spans="1:11" ht="16.5" x14ac:dyDescent="0.3">
      <c r="A7725" s="1">
        <v>42898</v>
      </c>
      <c r="B7725" s="5">
        <f>YEAR(Table1[[#This Row],[Order Date]])</f>
        <v>2017</v>
      </c>
      <c r="C7725" s="5">
        <f>MONTH(Table1[[#This Row],[Order Date]])</f>
        <v>6</v>
      </c>
      <c r="D7725" t="s">
        <v>1341</v>
      </c>
      <c r="E7725" t="s">
        <v>164</v>
      </c>
      <c r="F7725" t="s">
        <v>39</v>
      </c>
      <c r="G7725" t="s">
        <v>40</v>
      </c>
      <c r="H7725" t="s">
        <v>2290</v>
      </c>
      <c r="I7725">
        <v>71.98</v>
      </c>
      <c r="J7725">
        <v>3</v>
      </c>
      <c r="K7725">
        <v>9</v>
      </c>
    </row>
    <row r="7726" spans="1:11" ht="16.5" x14ac:dyDescent="0.3">
      <c r="A7726" s="1">
        <v>42898</v>
      </c>
      <c r="B7726" s="5">
        <f>YEAR(Table1[[#This Row],[Order Date]])</f>
        <v>2017</v>
      </c>
      <c r="C7726" s="5">
        <f>MONTH(Table1[[#This Row],[Order Date]])</f>
        <v>6</v>
      </c>
      <c r="D7726" t="s">
        <v>1341</v>
      </c>
      <c r="E7726" t="s">
        <v>164</v>
      </c>
      <c r="F7726" t="s">
        <v>11</v>
      </c>
      <c r="G7726" t="s">
        <v>12</v>
      </c>
      <c r="H7726" t="s">
        <v>1130</v>
      </c>
      <c r="I7726">
        <v>19.440000000000001</v>
      </c>
      <c r="J7726">
        <v>3</v>
      </c>
      <c r="K7726">
        <v>9.33</v>
      </c>
    </row>
    <row r="7727" spans="1:11" ht="16.5" x14ac:dyDescent="0.3">
      <c r="A7727" s="1">
        <v>42898</v>
      </c>
      <c r="B7727" s="5">
        <f>YEAR(Table1[[#This Row],[Order Date]])</f>
        <v>2017</v>
      </c>
      <c r="C7727" s="5">
        <f>MONTH(Table1[[#This Row],[Order Date]])</f>
        <v>6</v>
      </c>
      <c r="D7727" t="s">
        <v>1129</v>
      </c>
      <c r="E7727" t="s">
        <v>15</v>
      </c>
      <c r="F7727" t="s">
        <v>34</v>
      </c>
      <c r="G7727" t="s">
        <v>47</v>
      </c>
      <c r="H7727" t="s">
        <v>1532</v>
      </c>
      <c r="I7727">
        <v>8.86</v>
      </c>
      <c r="J7727">
        <v>3</v>
      </c>
      <c r="K7727">
        <v>-6.86</v>
      </c>
    </row>
    <row r="7728" spans="1:11" ht="16.5" x14ac:dyDescent="0.3">
      <c r="A7728" s="1">
        <v>42899</v>
      </c>
      <c r="B7728" s="5">
        <f>YEAR(Table1[[#This Row],[Order Date]])</f>
        <v>2017</v>
      </c>
      <c r="C7728" s="5">
        <f>MONTH(Table1[[#This Row],[Order Date]])</f>
        <v>6</v>
      </c>
      <c r="D7728" t="s">
        <v>131</v>
      </c>
      <c r="E7728" t="s">
        <v>15</v>
      </c>
      <c r="F7728" t="s">
        <v>11</v>
      </c>
      <c r="G7728" t="s">
        <v>18</v>
      </c>
      <c r="H7728" t="s">
        <v>1017</v>
      </c>
      <c r="I7728">
        <v>164.74</v>
      </c>
      <c r="J7728">
        <v>4</v>
      </c>
      <c r="K7728">
        <v>-39.119999999999997</v>
      </c>
    </row>
    <row r="7729" spans="1:11" ht="16.5" x14ac:dyDescent="0.3">
      <c r="A7729" s="1">
        <v>42899</v>
      </c>
      <c r="B7729" s="5">
        <f>YEAR(Table1[[#This Row],[Order Date]])</f>
        <v>2017</v>
      </c>
      <c r="C7729" s="5">
        <f>MONTH(Table1[[#This Row],[Order Date]])</f>
        <v>6</v>
      </c>
      <c r="D7729" t="s">
        <v>131</v>
      </c>
      <c r="E7729" t="s">
        <v>15</v>
      </c>
      <c r="F7729" t="s">
        <v>34</v>
      </c>
      <c r="G7729" t="s">
        <v>35</v>
      </c>
      <c r="H7729" t="s">
        <v>1256</v>
      </c>
      <c r="I7729">
        <v>470.3</v>
      </c>
      <c r="J7729">
        <v>7</v>
      </c>
      <c r="K7729">
        <v>-87.34</v>
      </c>
    </row>
    <row r="7730" spans="1:11" ht="16.5" x14ac:dyDescent="0.3">
      <c r="A7730" s="1">
        <v>42899</v>
      </c>
      <c r="B7730" s="5">
        <f>YEAR(Table1[[#This Row],[Order Date]])</f>
        <v>2017</v>
      </c>
      <c r="C7730" s="5">
        <f>MONTH(Table1[[#This Row],[Order Date]])</f>
        <v>6</v>
      </c>
      <c r="D7730" t="s">
        <v>131</v>
      </c>
      <c r="E7730" t="s">
        <v>15</v>
      </c>
      <c r="F7730" t="s">
        <v>39</v>
      </c>
      <c r="G7730" t="s">
        <v>40</v>
      </c>
      <c r="H7730" t="s">
        <v>2290</v>
      </c>
      <c r="I7730">
        <v>47.98</v>
      </c>
      <c r="J7730">
        <v>2</v>
      </c>
      <c r="K7730">
        <v>6</v>
      </c>
    </row>
    <row r="7731" spans="1:11" ht="16.5" x14ac:dyDescent="0.3">
      <c r="A7731" s="1">
        <v>42899</v>
      </c>
      <c r="B7731" s="5">
        <f>YEAR(Table1[[#This Row],[Order Date]])</f>
        <v>2017</v>
      </c>
      <c r="C7731" s="5">
        <f>MONTH(Table1[[#This Row],[Order Date]])</f>
        <v>6</v>
      </c>
      <c r="D7731" t="s">
        <v>651</v>
      </c>
      <c r="E7731" t="s">
        <v>55</v>
      </c>
      <c r="F7731" t="s">
        <v>11</v>
      </c>
      <c r="G7731" t="s">
        <v>24</v>
      </c>
      <c r="H7731" t="s">
        <v>2682</v>
      </c>
      <c r="I7731">
        <v>181.86</v>
      </c>
      <c r="J7731">
        <v>7</v>
      </c>
      <c r="K7731">
        <v>50.92</v>
      </c>
    </row>
    <row r="7732" spans="1:11" ht="16.5" x14ac:dyDescent="0.3">
      <c r="A7732" s="1">
        <v>42899</v>
      </c>
      <c r="B7732" s="5">
        <f>YEAR(Table1[[#This Row],[Order Date]])</f>
        <v>2017</v>
      </c>
      <c r="C7732" s="5">
        <f>MONTH(Table1[[#This Row],[Order Date]])</f>
        <v>6</v>
      </c>
      <c r="D7732" t="s">
        <v>1826</v>
      </c>
      <c r="E7732" t="s">
        <v>164</v>
      </c>
      <c r="F7732" t="s">
        <v>34</v>
      </c>
      <c r="G7732" t="s">
        <v>35</v>
      </c>
      <c r="H7732" t="s">
        <v>1480</v>
      </c>
      <c r="I7732">
        <v>291.14</v>
      </c>
      <c r="J7732">
        <v>4</v>
      </c>
      <c r="K7732">
        <v>-25.47</v>
      </c>
    </row>
    <row r="7733" spans="1:11" ht="16.5" x14ac:dyDescent="0.3">
      <c r="A7733" s="1">
        <v>42901</v>
      </c>
      <c r="B7733" s="5">
        <f>YEAR(Table1[[#This Row],[Order Date]])</f>
        <v>2017</v>
      </c>
      <c r="C7733" s="5">
        <f>MONTH(Table1[[#This Row],[Order Date]])</f>
        <v>6</v>
      </c>
      <c r="D7733" t="s">
        <v>2683</v>
      </c>
      <c r="E7733" t="s">
        <v>27</v>
      </c>
      <c r="F7733" t="s">
        <v>39</v>
      </c>
      <c r="G7733" t="s">
        <v>40</v>
      </c>
      <c r="H7733" t="s">
        <v>2408</v>
      </c>
      <c r="I7733">
        <v>47.98</v>
      </c>
      <c r="J7733">
        <v>3</v>
      </c>
      <c r="K7733">
        <v>4.8</v>
      </c>
    </row>
    <row r="7734" spans="1:11" ht="16.5" x14ac:dyDescent="0.3">
      <c r="A7734" s="1">
        <v>42901</v>
      </c>
      <c r="B7734" s="5">
        <f>YEAR(Table1[[#This Row],[Order Date]])</f>
        <v>2017</v>
      </c>
      <c r="C7734" s="5">
        <f>MONTH(Table1[[#This Row],[Order Date]])</f>
        <v>6</v>
      </c>
      <c r="D7734" t="s">
        <v>683</v>
      </c>
      <c r="E7734" t="s">
        <v>15</v>
      </c>
      <c r="F7734" t="s">
        <v>11</v>
      </c>
      <c r="G7734" t="s">
        <v>24</v>
      </c>
      <c r="H7734" t="s">
        <v>1713</v>
      </c>
      <c r="I7734">
        <v>19.559999999999999</v>
      </c>
      <c r="J7734">
        <v>5</v>
      </c>
      <c r="K7734">
        <v>1.71</v>
      </c>
    </row>
    <row r="7735" spans="1:11" ht="16.5" x14ac:dyDescent="0.3">
      <c r="A7735" s="1">
        <v>42901</v>
      </c>
      <c r="B7735" s="5">
        <f>YEAR(Table1[[#This Row],[Order Date]])</f>
        <v>2017</v>
      </c>
      <c r="C7735" s="5">
        <f>MONTH(Table1[[#This Row],[Order Date]])</f>
        <v>6</v>
      </c>
      <c r="D7735" t="s">
        <v>2388</v>
      </c>
      <c r="E7735" t="s">
        <v>27</v>
      </c>
      <c r="F7735" t="s">
        <v>11</v>
      </c>
      <c r="G7735" t="s">
        <v>24</v>
      </c>
      <c r="H7735" t="s">
        <v>31</v>
      </c>
      <c r="I7735">
        <v>4.26</v>
      </c>
      <c r="J7735">
        <v>1</v>
      </c>
      <c r="K7735">
        <v>1.75</v>
      </c>
    </row>
    <row r="7736" spans="1:11" ht="16.5" x14ac:dyDescent="0.3">
      <c r="A7736" s="1">
        <v>42901</v>
      </c>
      <c r="B7736" s="5">
        <f>YEAR(Table1[[#This Row],[Order Date]])</f>
        <v>2017</v>
      </c>
      <c r="C7736" s="5">
        <f>MONTH(Table1[[#This Row],[Order Date]])</f>
        <v>6</v>
      </c>
      <c r="D7736" t="s">
        <v>724</v>
      </c>
      <c r="E7736" t="s">
        <v>315</v>
      </c>
      <c r="F7736" t="s">
        <v>11</v>
      </c>
      <c r="G7736" t="s">
        <v>16</v>
      </c>
      <c r="H7736" t="s">
        <v>409</v>
      </c>
      <c r="I7736">
        <v>44.4</v>
      </c>
      <c r="J7736">
        <v>3</v>
      </c>
      <c r="K7736">
        <v>22.2</v>
      </c>
    </row>
    <row r="7737" spans="1:11" ht="16.5" x14ac:dyDescent="0.3">
      <c r="A7737" s="1">
        <v>42901</v>
      </c>
      <c r="B7737" s="5">
        <f>YEAR(Table1[[#This Row],[Order Date]])</f>
        <v>2017</v>
      </c>
      <c r="C7737" s="5">
        <f>MONTH(Table1[[#This Row],[Order Date]])</f>
        <v>6</v>
      </c>
      <c r="D7737" t="s">
        <v>724</v>
      </c>
      <c r="E7737" t="s">
        <v>315</v>
      </c>
      <c r="F7737" t="s">
        <v>11</v>
      </c>
      <c r="G7737" t="s">
        <v>18</v>
      </c>
      <c r="H7737" t="s">
        <v>1956</v>
      </c>
      <c r="I7737">
        <v>84.55</v>
      </c>
      <c r="J7737">
        <v>5</v>
      </c>
      <c r="K7737">
        <v>22.83</v>
      </c>
    </row>
    <row r="7738" spans="1:11" ht="16.5" x14ac:dyDescent="0.3">
      <c r="A7738" s="1">
        <v>42901</v>
      </c>
      <c r="B7738" s="5">
        <f>YEAR(Table1[[#This Row],[Order Date]])</f>
        <v>2017</v>
      </c>
      <c r="C7738" s="5">
        <f>MONTH(Table1[[#This Row],[Order Date]])</f>
        <v>6</v>
      </c>
      <c r="D7738" t="s">
        <v>724</v>
      </c>
      <c r="E7738" t="s">
        <v>315</v>
      </c>
      <c r="F7738" t="s">
        <v>11</v>
      </c>
      <c r="G7738" t="s">
        <v>12</v>
      </c>
      <c r="H7738" t="s">
        <v>698</v>
      </c>
      <c r="I7738">
        <v>17.940000000000001</v>
      </c>
      <c r="J7738">
        <v>3</v>
      </c>
      <c r="K7738">
        <v>8.7899999999999991</v>
      </c>
    </row>
    <row r="7739" spans="1:11" ht="16.5" x14ac:dyDescent="0.3">
      <c r="A7739" s="1">
        <v>42901</v>
      </c>
      <c r="B7739" s="5">
        <f>YEAR(Table1[[#This Row],[Order Date]])</f>
        <v>2017</v>
      </c>
      <c r="C7739" s="5">
        <f>MONTH(Table1[[#This Row],[Order Date]])</f>
        <v>6</v>
      </c>
      <c r="D7739" t="s">
        <v>357</v>
      </c>
      <c r="E7739" t="s">
        <v>27</v>
      </c>
      <c r="F7739" t="s">
        <v>39</v>
      </c>
      <c r="G7739" t="s">
        <v>40</v>
      </c>
      <c r="H7739" t="s">
        <v>1750</v>
      </c>
      <c r="I7739">
        <v>119.96</v>
      </c>
      <c r="J7739">
        <v>1</v>
      </c>
      <c r="K7739">
        <v>7.5</v>
      </c>
    </row>
    <row r="7740" spans="1:11" ht="16.5" x14ac:dyDescent="0.3">
      <c r="A7740" s="1">
        <v>42901</v>
      </c>
      <c r="B7740" s="5">
        <f>YEAR(Table1[[#This Row],[Order Date]])</f>
        <v>2017</v>
      </c>
      <c r="C7740" s="5">
        <f>MONTH(Table1[[#This Row],[Order Date]])</f>
        <v>6</v>
      </c>
      <c r="D7740" t="s">
        <v>355</v>
      </c>
      <c r="E7740" t="s">
        <v>120</v>
      </c>
      <c r="F7740" t="s">
        <v>39</v>
      </c>
      <c r="G7740" t="s">
        <v>40</v>
      </c>
      <c r="H7740" t="s">
        <v>1864</v>
      </c>
      <c r="I7740">
        <v>239.98</v>
      </c>
      <c r="J7740">
        <v>3</v>
      </c>
      <c r="K7740">
        <v>27</v>
      </c>
    </row>
    <row r="7741" spans="1:11" ht="16.5" x14ac:dyDescent="0.3">
      <c r="A7741" s="1">
        <v>42901</v>
      </c>
      <c r="B7741" s="5">
        <f>YEAR(Table1[[#This Row],[Order Date]])</f>
        <v>2017</v>
      </c>
      <c r="C7741" s="5">
        <f>MONTH(Table1[[#This Row],[Order Date]])</f>
        <v>6</v>
      </c>
      <c r="D7741" t="s">
        <v>355</v>
      </c>
      <c r="E7741" t="s">
        <v>120</v>
      </c>
      <c r="F7741" t="s">
        <v>34</v>
      </c>
      <c r="G7741" t="s">
        <v>47</v>
      </c>
      <c r="H7741" t="s">
        <v>1015</v>
      </c>
      <c r="I7741">
        <v>31.17</v>
      </c>
      <c r="J7741">
        <v>4</v>
      </c>
      <c r="K7741">
        <v>9.35</v>
      </c>
    </row>
    <row r="7742" spans="1:11" ht="16.5" x14ac:dyDescent="0.3">
      <c r="A7742" s="1">
        <v>42901</v>
      </c>
      <c r="B7742" s="5">
        <f>YEAR(Table1[[#This Row],[Order Date]])</f>
        <v>2017</v>
      </c>
      <c r="C7742" s="5">
        <f>MONTH(Table1[[#This Row],[Order Date]])</f>
        <v>6</v>
      </c>
      <c r="D7742" t="s">
        <v>355</v>
      </c>
      <c r="E7742" t="s">
        <v>120</v>
      </c>
      <c r="F7742" t="s">
        <v>34</v>
      </c>
      <c r="G7742" t="s">
        <v>145</v>
      </c>
      <c r="H7742" t="s">
        <v>968</v>
      </c>
      <c r="I7742">
        <v>120.96</v>
      </c>
      <c r="J7742">
        <v>2</v>
      </c>
      <c r="K7742">
        <v>-28.22</v>
      </c>
    </row>
    <row r="7743" spans="1:11" ht="16.5" x14ac:dyDescent="0.3">
      <c r="A7743" s="1">
        <v>42901</v>
      </c>
      <c r="B7743" s="5">
        <f>YEAR(Table1[[#This Row],[Order Date]])</f>
        <v>2017</v>
      </c>
      <c r="C7743" s="5">
        <f>MONTH(Table1[[#This Row],[Order Date]])</f>
        <v>6</v>
      </c>
      <c r="D7743" t="s">
        <v>355</v>
      </c>
      <c r="E7743" t="s">
        <v>120</v>
      </c>
      <c r="F7743" t="s">
        <v>39</v>
      </c>
      <c r="G7743" t="s">
        <v>40</v>
      </c>
      <c r="H7743" t="s">
        <v>1596</v>
      </c>
      <c r="I7743">
        <v>2239.94</v>
      </c>
      <c r="J7743">
        <v>8</v>
      </c>
      <c r="K7743">
        <v>223.99</v>
      </c>
    </row>
    <row r="7744" spans="1:11" ht="16.5" x14ac:dyDescent="0.3">
      <c r="A7744" s="1">
        <v>42901</v>
      </c>
      <c r="B7744" s="5">
        <f>YEAR(Table1[[#This Row],[Order Date]])</f>
        <v>2017</v>
      </c>
      <c r="C7744" s="5">
        <f>MONTH(Table1[[#This Row],[Order Date]])</f>
        <v>6</v>
      </c>
      <c r="D7744" t="s">
        <v>355</v>
      </c>
      <c r="E7744" t="s">
        <v>120</v>
      </c>
      <c r="F7744" t="s">
        <v>11</v>
      </c>
      <c r="G7744" t="s">
        <v>92</v>
      </c>
      <c r="H7744" t="s">
        <v>658</v>
      </c>
      <c r="I7744">
        <v>76.61</v>
      </c>
      <c r="J7744">
        <v>8</v>
      </c>
      <c r="K7744">
        <v>6.7</v>
      </c>
    </row>
    <row r="7745" spans="1:11" ht="16.5" x14ac:dyDescent="0.3">
      <c r="A7745" s="1">
        <v>42901</v>
      </c>
      <c r="B7745" s="5">
        <f>YEAR(Table1[[#This Row],[Order Date]])</f>
        <v>2017</v>
      </c>
      <c r="C7745" s="5">
        <f>MONTH(Table1[[#This Row],[Order Date]])</f>
        <v>6</v>
      </c>
      <c r="D7745" t="s">
        <v>355</v>
      </c>
      <c r="E7745" t="s">
        <v>120</v>
      </c>
      <c r="F7745" t="s">
        <v>11</v>
      </c>
      <c r="G7745" t="s">
        <v>18</v>
      </c>
      <c r="H7745" t="s">
        <v>308</v>
      </c>
      <c r="I7745">
        <v>142.78</v>
      </c>
      <c r="J7745">
        <v>1</v>
      </c>
      <c r="K7745">
        <v>17.850000000000001</v>
      </c>
    </row>
    <row r="7746" spans="1:11" ht="16.5" x14ac:dyDescent="0.3">
      <c r="A7746" s="1">
        <v>42901</v>
      </c>
      <c r="B7746" s="5">
        <f>YEAR(Table1[[#This Row],[Order Date]])</f>
        <v>2017</v>
      </c>
      <c r="C7746" s="5">
        <f>MONTH(Table1[[#This Row],[Order Date]])</f>
        <v>6</v>
      </c>
      <c r="D7746" t="s">
        <v>355</v>
      </c>
      <c r="E7746" t="s">
        <v>120</v>
      </c>
      <c r="F7746" t="s">
        <v>11</v>
      </c>
      <c r="G7746" t="s">
        <v>12</v>
      </c>
      <c r="H7746" t="s">
        <v>1124</v>
      </c>
      <c r="I7746">
        <v>91.36</v>
      </c>
      <c r="J7746">
        <v>5</v>
      </c>
      <c r="K7746">
        <v>29.69</v>
      </c>
    </row>
    <row r="7747" spans="1:11" ht="16.5" x14ac:dyDescent="0.3">
      <c r="A7747" s="1">
        <v>42901</v>
      </c>
      <c r="B7747" s="5">
        <f>YEAR(Table1[[#This Row],[Order Date]])</f>
        <v>2017</v>
      </c>
      <c r="C7747" s="5">
        <f>MONTH(Table1[[#This Row],[Order Date]])</f>
        <v>6</v>
      </c>
      <c r="D7747" t="s">
        <v>1173</v>
      </c>
      <c r="E7747" t="s">
        <v>245</v>
      </c>
      <c r="F7747" t="s">
        <v>34</v>
      </c>
      <c r="G7747" t="s">
        <v>35</v>
      </c>
      <c r="H7747" t="s">
        <v>1692</v>
      </c>
      <c r="I7747">
        <v>698.35</v>
      </c>
      <c r="J7747">
        <v>3</v>
      </c>
      <c r="K7747">
        <v>52.38</v>
      </c>
    </row>
    <row r="7748" spans="1:11" ht="16.5" x14ac:dyDescent="0.3">
      <c r="A7748" s="1">
        <v>42901</v>
      </c>
      <c r="B7748" s="5">
        <f>YEAR(Table1[[#This Row],[Order Date]])</f>
        <v>2017</v>
      </c>
      <c r="C7748" s="5">
        <f>MONTH(Table1[[#This Row],[Order Date]])</f>
        <v>6</v>
      </c>
      <c r="D7748" t="s">
        <v>1173</v>
      </c>
      <c r="E7748" t="s">
        <v>245</v>
      </c>
      <c r="F7748" t="s">
        <v>34</v>
      </c>
      <c r="G7748" t="s">
        <v>74</v>
      </c>
      <c r="H7748" t="s">
        <v>1094</v>
      </c>
      <c r="I7748">
        <v>77.73</v>
      </c>
      <c r="J7748">
        <v>2</v>
      </c>
      <c r="K7748">
        <v>-3.89</v>
      </c>
    </row>
    <row r="7749" spans="1:11" ht="16.5" x14ac:dyDescent="0.3">
      <c r="A7749" s="1">
        <v>42902</v>
      </c>
      <c r="B7749" s="5">
        <f>YEAR(Table1[[#This Row],[Order Date]])</f>
        <v>2017</v>
      </c>
      <c r="C7749" s="5">
        <f>MONTH(Table1[[#This Row],[Order Date]])</f>
        <v>6</v>
      </c>
      <c r="D7749" t="s">
        <v>1883</v>
      </c>
      <c r="E7749" t="s">
        <v>245</v>
      </c>
      <c r="F7749" t="s">
        <v>11</v>
      </c>
      <c r="G7749" t="s">
        <v>24</v>
      </c>
      <c r="H7749" t="s">
        <v>2204</v>
      </c>
      <c r="I7749">
        <v>14.02</v>
      </c>
      <c r="J7749">
        <v>3</v>
      </c>
      <c r="K7749">
        <v>4.7300000000000004</v>
      </c>
    </row>
    <row r="7750" spans="1:11" ht="16.5" x14ac:dyDescent="0.3">
      <c r="A7750" s="1">
        <v>42902</v>
      </c>
      <c r="B7750" s="5">
        <f>YEAR(Table1[[#This Row],[Order Date]])</f>
        <v>2017</v>
      </c>
      <c r="C7750" s="5">
        <f>MONTH(Table1[[#This Row],[Order Date]])</f>
        <v>6</v>
      </c>
      <c r="D7750" t="s">
        <v>857</v>
      </c>
      <c r="E7750" t="s">
        <v>33</v>
      </c>
      <c r="F7750" t="s">
        <v>34</v>
      </c>
      <c r="G7750" t="s">
        <v>35</v>
      </c>
      <c r="H7750" t="s">
        <v>1597</v>
      </c>
      <c r="I7750">
        <v>301.95999999999998</v>
      </c>
      <c r="J7750">
        <v>2</v>
      </c>
      <c r="K7750">
        <v>90.59</v>
      </c>
    </row>
    <row r="7751" spans="1:11" ht="16.5" x14ac:dyDescent="0.3">
      <c r="A7751" s="1">
        <v>42902</v>
      </c>
      <c r="B7751" s="5">
        <f>YEAR(Table1[[#This Row],[Order Date]])</f>
        <v>2017</v>
      </c>
      <c r="C7751" s="5">
        <f>MONTH(Table1[[#This Row],[Order Date]])</f>
        <v>6</v>
      </c>
      <c r="D7751" t="s">
        <v>857</v>
      </c>
      <c r="E7751" t="s">
        <v>33</v>
      </c>
      <c r="F7751" t="s">
        <v>11</v>
      </c>
      <c r="G7751" t="s">
        <v>92</v>
      </c>
      <c r="H7751" t="s">
        <v>2684</v>
      </c>
      <c r="I7751">
        <v>180.66</v>
      </c>
      <c r="J7751">
        <v>3</v>
      </c>
      <c r="K7751">
        <v>50.58</v>
      </c>
    </row>
    <row r="7752" spans="1:11" ht="16.5" x14ac:dyDescent="0.3">
      <c r="A7752" s="1">
        <v>42902</v>
      </c>
      <c r="B7752" s="5">
        <f>YEAR(Table1[[#This Row],[Order Date]])</f>
        <v>2017</v>
      </c>
      <c r="C7752" s="5">
        <f>MONTH(Table1[[#This Row],[Order Date]])</f>
        <v>6</v>
      </c>
      <c r="D7752" t="s">
        <v>857</v>
      </c>
      <c r="E7752" t="s">
        <v>33</v>
      </c>
      <c r="F7752" t="s">
        <v>39</v>
      </c>
      <c r="G7752" t="s">
        <v>40</v>
      </c>
      <c r="H7752" t="s">
        <v>520</v>
      </c>
      <c r="I7752">
        <v>191.98</v>
      </c>
      <c r="J7752">
        <v>2</v>
      </c>
      <c r="K7752">
        <v>51.83</v>
      </c>
    </row>
    <row r="7753" spans="1:11" ht="16.5" x14ac:dyDescent="0.3">
      <c r="A7753" s="1">
        <v>42902</v>
      </c>
      <c r="B7753" s="5">
        <f>YEAR(Table1[[#This Row],[Order Date]])</f>
        <v>2017</v>
      </c>
      <c r="C7753" s="5">
        <f>MONTH(Table1[[#This Row],[Order Date]])</f>
        <v>6</v>
      </c>
      <c r="D7753" t="s">
        <v>857</v>
      </c>
      <c r="E7753" t="s">
        <v>33</v>
      </c>
      <c r="F7753" t="s">
        <v>39</v>
      </c>
      <c r="G7753" t="s">
        <v>40</v>
      </c>
      <c r="H7753" t="s">
        <v>1808</v>
      </c>
      <c r="I7753">
        <v>65.989999999999995</v>
      </c>
      <c r="J7753">
        <v>1</v>
      </c>
      <c r="K7753">
        <v>17.16</v>
      </c>
    </row>
    <row r="7754" spans="1:11" ht="16.5" x14ac:dyDescent="0.3">
      <c r="A7754" s="1">
        <v>42902</v>
      </c>
      <c r="B7754" s="5">
        <f>YEAR(Table1[[#This Row],[Order Date]])</f>
        <v>2017</v>
      </c>
      <c r="C7754" s="5">
        <f>MONTH(Table1[[#This Row],[Order Date]])</f>
        <v>6</v>
      </c>
      <c r="D7754" t="s">
        <v>1129</v>
      </c>
      <c r="E7754" t="s">
        <v>27</v>
      </c>
      <c r="F7754" t="s">
        <v>34</v>
      </c>
      <c r="G7754" t="s">
        <v>35</v>
      </c>
      <c r="H7754" t="s">
        <v>660</v>
      </c>
      <c r="I7754">
        <v>1212.96</v>
      </c>
      <c r="J7754">
        <v>7</v>
      </c>
      <c r="K7754">
        <v>90.97</v>
      </c>
    </row>
    <row r="7755" spans="1:11" ht="16.5" x14ac:dyDescent="0.3">
      <c r="A7755" s="1">
        <v>42902</v>
      </c>
      <c r="B7755" s="5">
        <f>YEAR(Table1[[#This Row],[Order Date]])</f>
        <v>2017</v>
      </c>
      <c r="C7755" s="5">
        <f>MONTH(Table1[[#This Row],[Order Date]])</f>
        <v>6</v>
      </c>
      <c r="D7755" t="s">
        <v>1129</v>
      </c>
      <c r="E7755" t="s">
        <v>27</v>
      </c>
      <c r="F7755" t="s">
        <v>11</v>
      </c>
      <c r="G7755" t="s">
        <v>12</v>
      </c>
      <c r="H7755" t="s">
        <v>1608</v>
      </c>
      <c r="I7755">
        <v>18.54</v>
      </c>
      <c r="J7755">
        <v>2</v>
      </c>
      <c r="K7755">
        <v>8.7100000000000009</v>
      </c>
    </row>
    <row r="7756" spans="1:11" ht="16.5" x14ac:dyDescent="0.3">
      <c r="A7756" s="1">
        <v>42902</v>
      </c>
      <c r="B7756" s="5">
        <f>YEAR(Table1[[#This Row],[Order Date]])</f>
        <v>2017</v>
      </c>
      <c r="C7756" s="5">
        <f>MONTH(Table1[[#This Row],[Order Date]])</f>
        <v>6</v>
      </c>
      <c r="D7756" t="s">
        <v>1003</v>
      </c>
      <c r="E7756" t="s">
        <v>399</v>
      </c>
      <c r="F7756" t="s">
        <v>11</v>
      </c>
      <c r="G7756" t="s">
        <v>200</v>
      </c>
      <c r="H7756" t="s">
        <v>1960</v>
      </c>
      <c r="I7756">
        <v>16.68</v>
      </c>
      <c r="J7756">
        <v>2</v>
      </c>
      <c r="K7756">
        <v>4.34</v>
      </c>
    </row>
    <row r="7757" spans="1:11" ht="16.5" x14ac:dyDescent="0.3">
      <c r="A7757" s="1">
        <v>42902</v>
      </c>
      <c r="B7757" s="5">
        <f>YEAR(Table1[[#This Row],[Order Date]])</f>
        <v>2017</v>
      </c>
      <c r="C7757" s="5">
        <f>MONTH(Table1[[#This Row],[Order Date]])</f>
        <v>6</v>
      </c>
      <c r="D7757" t="s">
        <v>1003</v>
      </c>
      <c r="E7757" t="s">
        <v>399</v>
      </c>
      <c r="F7757" t="s">
        <v>11</v>
      </c>
      <c r="G7757" t="s">
        <v>12</v>
      </c>
      <c r="H7757" t="s">
        <v>2638</v>
      </c>
      <c r="I7757">
        <v>19.440000000000001</v>
      </c>
      <c r="J7757">
        <v>3</v>
      </c>
      <c r="K7757">
        <v>9.33</v>
      </c>
    </row>
    <row r="7758" spans="1:11" ht="16.5" x14ac:dyDescent="0.3">
      <c r="A7758" s="1">
        <v>42902</v>
      </c>
      <c r="B7758" s="5">
        <f>YEAR(Table1[[#This Row],[Order Date]])</f>
        <v>2017</v>
      </c>
      <c r="C7758" s="5">
        <f>MONTH(Table1[[#This Row],[Order Date]])</f>
        <v>6</v>
      </c>
      <c r="D7758" t="s">
        <v>1003</v>
      </c>
      <c r="E7758" t="s">
        <v>399</v>
      </c>
      <c r="F7758" t="s">
        <v>11</v>
      </c>
      <c r="G7758" t="s">
        <v>12</v>
      </c>
      <c r="H7758" t="s">
        <v>1697</v>
      </c>
      <c r="I7758">
        <v>192.16</v>
      </c>
      <c r="J7758">
        <v>4</v>
      </c>
      <c r="K7758">
        <v>92.24</v>
      </c>
    </row>
    <row r="7759" spans="1:11" ht="16.5" x14ac:dyDescent="0.3">
      <c r="A7759" s="1">
        <v>42902</v>
      </c>
      <c r="B7759" s="5">
        <f>YEAR(Table1[[#This Row],[Order Date]])</f>
        <v>2017</v>
      </c>
      <c r="C7759" s="5">
        <f>MONTH(Table1[[#This Row],[Order Date]])</f>
        <v>6</v>
      </c>
      <c r="D7759" t="s">
        <v>1657</v>
      </c>
      <c r="E7759" t="s">
        <v>15</v>
      </c>
      <c r="F7759" t="s">
        <v>11</v>
      </c>
      <c r="G7759" t="s">
        <v>20</v>
      </c>
      <c r="H7759" t="s">
        <v>834</v>
      </c>
      <c r="I7759">
        <v>5.94</v>
      </c>
      <c r="J7759">
        <v>7</v>
      </c>
      <c r="K7759">
        <v>-8.9</v>
      </c>
    </row>
    <row r="7760" spans="1:11" ht="16.5" x14ac:dyDescent="0.3">
      <c r="A7760" s="1">
        <v>42902</v>
      </c>
      <c r="B7760" s="5">
        <f>YEAR(Table1[[#This Row],[Order Date]])</f>
        <v>2017</v>
      </c>
      <c r="C7760" s="5">
        <f>MONTH(Table1[[#This Row],[Order Date]])</f>
        <v>6</v>
      </c>
      <c r="D7760" t="s">
        <v>1122</v>
      </c>
      <c r="E7760" t="s">
        <v>78</v>
      </c>
      <c r="F7760" t="s">
        <v>39</v>
      </c>
      <c r="G7760" t="s">
        <v>52</v>
      </c>
      <c r="H7760" t="s">
        <v>731</v>
      </c>
      <c r="I7760">
        <v>479.95</v>
      </c>
      <c r="J7760">
        <v>6</v>
      </c>
      <c r="K7760">
        <v>107.99</v>
      </c>
    </row>
    <row r="7761" spans="1:11" ht="16.5" x14ac:dyDescent="0.3">
      <c r="A7761" s="1">
        <v>42902</v>
      </c>
      <c r="B7761" s="5">
        <f>YEAR(Table1[[#This Row],[Order Date]])</f>
        <v>2017</v>
      </c>
      <c r="C7761" s="5">
        <f>MONTH(Table1[[#This Row],[Order Date]])</f>
        <v>6</v>
      </c>
      <c r="D7761" t="s">
        <v>1122</v>
      </c>
      <c r="E7761" t="s">
        <v>78</v>
      </c>
      <c r="F7761" t="s">
        <v>11</v>
      </c>
      <c r="G7761" t="s">
        <v>24</v>
      </c>
      <c r="H7761" t="s">
        <v>266</v>
      </c>
      <c r="I7761">
        <v>23.92</v>
      </c>
      <c r="J7761">
        <v>5</v>
      </c>
      <c r="K7761">
        <v>1.79</v>
      </c>
    </row>
    <row r="7762" spans="1:11" ht="16.5" x14ac:dyDescent="0.3">
      <c r="A7762" s="1">
        <v>42903</v>
      </c>
      <c r="B7762" s="5">
        <f>YEAR(Table1[[#This Row],[Order Date]])</f>
        <v>2017</v>
      </c>
      <c r="C7762" s="5">
        <f>MONTH(Table1[[#This Row],[Order Date]])</f>
        <v>6</v>
      </c>
      <c r="D7762" t="s">
        <v>1207</v>
      </c>
      <c r="E7762" t="s">
        <v>27</v>
      </c>
      <c r="F7762" t="s">
        <v>11</v>
      </c>
      <c r="G7762" t="s">
        <v>20</v>
      </c>
      <c r="H7762" t="s">
        <v>1309</v>
      </c>
      <c r="I7762">
        <v>51.31</v>
      </c>
      <c r="J7762">
        <v>3</v>
      </c>
      <c r="K7762">
        <v>17.96</v>
      </c>
    </row>
    <row r="7763" spans="1:11" ht="16.5" x14ac:dyDescent="0.3">
      <c r="A7763" s="1">
        <v>42903</v>
      </c>
      <c r="B7763" s="5">
        <f>YEAR(Table1[[#This Row],[Order Date]])</f>
        <v>2017</v>
      </c>
      <c r="C7763" s="5">
        <f>MONTH(Table1[[#This Row],[Order Date]])</f>
        <v>6</v>
      </c>
      <c r="D7763" t="s">
        <v>1334</v>
      </c>
      <c r="E7763" t="s">
        <v>164</v>
      </c>
      <c r="F7763" t="s">
        <v>34</v>
      </c>
      <c r="G7763" t="s">
        <v>47</v>
      </c>
      <c r="H7763" t="s">
        <v>2153</v>
      </c>
      <c r="I7763">
        <v>155.25</v>
      </c>
      <c r="J7763">
        <v>3</v>
      </c>
      <c r="K7763">
        <v>46.58</v>
      </c>
    </row>
    <row r="7764" spans="1:11" ht="16.5" x14ac:dyDescent="0.3">
      <c r="A7764" s="1">
        <v>42903</v>
      </c>
      <c r="B7764" s="5">
        <f>YEAR(Table1[[#This Row],[Order Date]])</f>
        <v>2017</v>
      </c>
      <c r="C7764" s="5">
        <f>MONTH(Table1[[#This Row],[Order Date]])</f>
        <v>6</v>
      </c>
      <c r="D7764" t="s">
        <v>1334</v>
      </c>
      <c r="E7764" t="s">
        <v>164</v>
      </c>
      <c r="F7764" t="s">
        <v>11</v>
      </c>
      <c r="G7764" t="s">
        <v>18</v>
      </c>
      <c r="H7764" t="s">
        <v>1328</v>
      </c>
      <c r="I7764">
        <v>14.03</v>
      </c>
      <c r="J7764">
        <v>1</v>
      </c>
      <c r="K7764">
        <v>4.07</v>
      </c>
    </row>
    <row r="7765" spans="1:11" ht="16.5" x14ac:dyDescent="0.3">
      <c r="A7765" s="1">
        <v>42903</v>
      </c>
      <c r="B7765" s="5">
        <f>YEAR(Table1[[#This Row],[Order Date]])</f>
        <v>2017</v>
      </c>
      <c r="C7765" s="5">
        <f>MONTH(Table1[[#This Row],[Order Date]])</f>
        <v>6</v>
      </c>
      <c r="D7765" t="s">
        <v>1483</v>
      </c>
      <c r="E7765" t="s">
        <v>15</v>
      </c>
      <c r="F7765" t="s">
        <v>11</v>
      </c>
      <c r="G7765" t="s">
        <v>12</v>
      </c>
      <c r="H7765" t="s">
        <v>2451</v>
      </c>
      <c r="I7765">
        <v>12.22</v>
      </c>
      <c r="J7765">
        <v>2</v>
      </c>
      <c r="K7765">
        <v>4.43</v>
      </c>
    </row>
    <row r="7766" spans="1:11" ht="16.5" x14ac:dyDescent="0.3">
      <c r="A7766" s="1">
        <v>42903</v>
      </c>
      <c r="B7766" s="5">
        <f>YEAR(Table1[[#This Row],[Order Date]])</f>
        <v>2017</v>
      </c>
      <c r="C7766" s="5">
        <f>MONTH(Table1[[#This Row],[Order Date]])</f>
        <v>6</v>
      </c>
      <c r="D7766" t="s">
        <v>1483</v>
      </c>
      <c r="E7766" t="s">
        <v>15</v>
      </c>
      <c r="F7766" t="s">
        <v>11</v>
      </c>
      <c r="G7766" t="s">
        <v>20</v>
      </c>
      <c r="H7766" t="s">
        <v>899</v>
      </c>
      <c r="I7766">
        <v>2.2999999999999998</v>
      </c>
      <c r="J7766">
        <v>4</v>
      </c>
      <c r="K7766">
        <v>-3.57</v>
      </c>
    </row>
    <row r="7767" spans="1:11" ht="16.5" x14ac:dyDescent="0.3">
      <c r="A7767" s="1">
        <v>42903</v>
      </c>
      <c r="B7767" s="5">
        <f>YEAR(Table1[[#This Row],[Order Date]])</f>
        <v>2017</v>
      </c>
      <c r="C7767" s="5">
        <f>MONTH(Table1[[#This Row],[Order Date]])</f>
        <v>6</v>
      </c>
      <c r="D7767" t="s">
        <v>1483</v>
      </c>
      <c r="E7767" t="s">
        <v>15</v>
      </c>
      <c r="F7767" t="s">
        <v>11</v>
      </c>
      <c r="G7767" t="s">
        <v>20</v>
      </c>
      <c r="H7767" t="s">
        <v>611</v>
      </c>
      <c r="I7767">
        <v>9.36</v>
      </c>
      <c r="J7767">
        <v>4</v>
      </c>
      <c r="K7767">
        <v>-16.38</v>
      </c>
    </row>
    <row r="7768" spans="1:11" ht="16.5" x14ac:dyDescent="0.3">
      <c r="A7768" s="1">
        <v>42903</v>
      </c>
      <c r="B7768" s="5">
        <f>YEAR(Table1[[#This Row],[Order Date]])</f>
        <v>2017</v>
      </c>
      <c r="C7768" s="5">
        <f>MONTH(Table1[[#This Row],[Order Date]])</f>
        <v>6</v>
      </c>
      <c r="D7768" t="s">
        <v>1193</v>
      </c>
      <c r="E7768" t="s">
        <v>278</v>
      </c>
      <c r="F7768" t="s">
        <v>11</v>
      </c>
      <c r="G7768" t="s">
        <v>18</v>
      </c>
      <c r="H7768" t="s">
        <v>2344</v>
      </c>
      <c r="I7768">
        <v>146.35</v>
      </c>
      <c r="J7768">
        <v>3</v>
      </c>
      <c r="K7768">
        <v>-32.93</v>
      </c>
    </row>
    <row r="7769" spans="1:11" ht="16.5" x14ac:dyDescent="0.3">
      <c r="A7769" s="1">
        <v>42903</v>
      </c>
      <c r="B7769" s="5">
        <f>YEAR(Table1[[#This Row],[Order Date]])</f>
        <v>2017</v>
      </c>
      <c r="C7769" s="5">
        <f>MONTH(Table1[[#This Row],[Order Date]])</f>
        <v>6</v>
      </c>
      <c r="D7769" t="s">
        <v>215</v>
      </c>
      <c r="E7769" t="s">
        <v>149</v>
      </c>
      <c r="F7769" t="s">
        <v>39</v>
      </c>
      <c r="G7769" t="s">
        <v>302</v>
      </c>
      <c r="H7769" t="s">
        <v>2685</v>
      </c>
      <c r="I7769">
        <v>3404.5</v>
      </c>
      <c r="J7769">
        <v>5</v>
      </c>
      <c r="K7769">
        <v>1668.21</v>
      </c>
    </row>
    <row r="7770" spans="1:11" ht="16.5" x14ac:dyDescent="0.3">
      <c r="A7770" s="1">
        <v>42903</v>
      </c>
      <c r="B7770" s="5">
        <f>YEAR(Table1[[#This Row],[Order Date]])</f>
        <v>2017</v>
      </c>
      <c r="C7770" s="5">
        <f>MONTH(Table1[[#This Row],[Order Date]])</f>
        <v>6</v>
      </c>
      <c r="D7770" t="s">
        <v>215</v>
      </c>
      <c r="E7770" t="s">
        <v>149</v>
      </c>
      <c r="F7770" t="s">
        <v>39</v>
      </c>
      <c r="G7770" t="s">
        <v>52</v>
      </c>
      <c r="H7770" t="s">
        <v>2686</v>
      </c>
      <c r="I7770">
        <v>101.34</v>
      </c>
      <c r="J7770">
        <v>3</v>
      </c>
      <c r="K7770">
        <v>8.11</v>
      </c>
    </row>
    <row r="7771" spans="1:11" ht="16.5" x14ac:dyDescent="0.3">
      <c r="A7771" s="1">
        <v>42904</v>
      </c>
      <c r="B7771" s="5">
        <f>YEAR(Table1[[#This Row],[Order Date]])</f>
        <v>2017</v>
      </c>
      <c r="C7771" s="5">
        <f>MONTH(Table1[[#This Row],[Order Date]])</f>
        <v>6</v>
      </c>
      <c r="D7771" t="s">
        <v>1831</v>
      </c>
      <c r="E7771" t="s">
        <v>27</v>
      </c>
      <c r="F7771" t="s">
        <v>34</v>
      </c>
      <c r="G7771" t="s">
        <v>74</v>
      </c>
      <c r="H7771" t="s">
        <v>1637</v>
      </c>
      <c r="I7771">
        <v>917.92</v>
      </c>
      <c r="J7771">
        <v>9</v>
      </c>
      <c r="K7771">
        <v>75.59</v>
      </c>
    </row>
    <row r="7772" spans="1:11" ht="16.5" x14ac:dyDescent="0.3">
      <c r="A7772" s="1">
        <v>42904</v>
      </c>
      <c r="B7772" s="5">
        <f>YEAR(Table1[[#This Row],[Order Date]])</f>
        <v>2017</v>
      </c>
      <c r="C7772" s="5">
        <f>MONTH(Table1[[#This Row],[Order Date]])</f>
        <v>6</v>
      </c>
      <c r="D7772" t="s">
        <v>1831</v>
      </c>
      <c r="E7772" t="s">
        <v>27</v>
      </c>
      <c r="F7772" t="s">
        <v>11</v>
      </c>
      <c r="G7772" t="s">
        <v>12</v>
      </c>
      <c r="H7772" t="s">
        <v>2394</v>
      </c>
      <c r="I7772">
        <v>38.880000000000003</v>
      </c>
      <c r="J7772">
        <v>6</v>
      </c>
      <c r="K7772">
        <v>19.05</v>
      </c>
    </row>
    <row r="7773" spans="1:11" ht="16.5" x14ac:dyDescent="0.3">
      <c r="A7773" s="1">
        <v>42904</v>
      </c>
      <c r="B7773" s="5">
        <f>YEAR(Table1[[#This Row],[Order Date]])</f>
        <v>2017</v>
      </c>
      <c r="C7773" s="5">
        <f>MONTH(Table1[[#This Row],[Order Date]])</f>
        <v>6</v>
      </c>
      <c r="D7773" t="s">
        <v>2083</v>
      </c>
      <c r="E7773" t="s">
        <v>10</v>
      </c>
      <c r="F7773" t="s">
        <v>11</v>
      </c>
      <c r="G7773" t="s">
        <v>12</v>
      </c>
      <c r="H7773" t="s">
        <v>1126</v>
      </c>
      <c r="I7773">
        <v>74.349999999999994</v>
      </c>
      <c r="J7773">
        <v>3</v>
      </c>
      <c r="K7773">
        <v>23.24</v>
      </c>
    </row>
    <row r="7774" spans="1:11" ht="16.5" x14ac:dyDescent="0.3">
      <c r="A7774" s="1">
        <v>42905</v>
      </c>
      <c r="B7774" s="5">
        <f>YEAR(Table1[[#This Row],[Order Date]])</f>
        <v>2017</v>
      </c>
      <c r="C7774" s="5">
        <f>MONTH(Table1[[#This Row],[Order Date]])</f>
        <v>6</v>
      </c>
      <c r="D7774" t="s">
        <v>1424</v>
      </c>
      <c r="E7774" t="s">
        <v>149</v>
      </c>
      <c r="F7774" t="s">
        <v>11</v>
      </c>
      <c r="G7774" t="s">
        <v>12</v>
      </c>
      <c r="H7774" t="s">
        <v>2358</v>
      </c>
      <c r="I7774">
        <v>97.82</v>
      </c>
      <c r="J7774">
        <v>2</v>
      </c>
      <c r="K7774">
        <v>45.98</v>
      </c>
    </row>
    <row r="7775" spans="1:11" ht="16.5" x14ac:dyDescent="0.3">
      <c r="A7775" s="1">
        <v>42905</v>
      </c>
      <c r="B7775" s="5">
        <f>YEAR(Table1[[#This Row],[Order Date]])</f>
        <v>2017</v>
      </c>
      <c r="C7775" s="5">
        <f>MONTH(Table1[[#This Row],[Order Date]])</f>
        <v>6</v>
      </c>
      <c r="D7775" t="s">
        <v>1424</v>
      </c>
      <c r="E7775" t="s">
        <v>149</v>
      </c>
      <c r="F7775" t="s">
        <v>39</v>
      </c>
      <c r="G7775" t="s">
        <v>52</v>
      </c>
      <c r="H7775" t="s">
        <v>1461</v>
      </c>
      <c r="I7775">
        <v>103.12</v>
      </c>
      <c r="J7775">
        <v>8</v>
      </c>
      <c r="K7775">
        <v>10.31</v>
      </c>
    </row>
    <row r="7776" spans="1:11" ht="16.5" x14ac:dyDescent="0.3">
      <c r="A7776" s="1">
        <v>42905</v>
      </c>
      <c r="B7776" s="5">
        <f>YEAR(Table1[[#This Row],[Order Date]])</f>
        <v>2017</v>
      </c>
      <c r="C7776" s="5">
        <f>MONTH(Table1[[#This Row],[Order Date]])</f>
        <v>6</v>
      </c>
      <c r="D7776" t="s">
        <v>809</v>
      </c>
      <c r="E7776" t="s">
        <v>10</v>
      </c>
      <c r="F7776" t="s">
        <v>11</v>
      </c>
      <c r="G7776" t="s">
        <v>200</v>
      </c>
      <c r="H7776" t="s">
        <v>2080</v>
      </c>
      <c r="I7776">
        <v>11.18</v>
      </c>
      <c r="J7776">
        <v>1</v>
      </c>
      <c r="K7776">
        <v>0.84</v>
      </c>
    </row>
    <row r="7777" spans="1:11" ht="16.5" x14ac:dyDescent="0.3">
      <c r="A7777" s="1">
        <v>42905</v>
      </c>
      <c r="B7777" s="5">
        <f>YEAR(Table1[[#This Row],[Order Date]])</f>
        <v>2017</v>
      </c>
      <c r="C7777" s="5">
        <f>MONTH(Table1[[#This Row],[Order Date]])</f>
        <v>6</v>
      </c>
      <c r="D7777" t="s">
        <v>809</v>
      </c>
      <c r="E7777" t="s">
        <v>10</v>
      </c>
      <c r="F7777" t="s">
        <v>11</v>
      </c>
      <c r="G7777" t="s">
        <v>18</v>
      </c>
      <c r="H7777" t="s">
        <v>1645</v>
      </c>
      <c r="I7777">
        <v>153.58000000000001</v>
      </c>
      <c r="J7777">
        <v>2</v>
      </c>
      <c r="K7777">
        <v>-32.64</v>
      </c>
    </row>
    <row r="7778" spans="1:11" ht="16.5" x14ac:dyDescent="0.3">
      <c r="A7778" s="1">
        <v>42905</v>
      </c>
      <c r="B7778" s="5">
        <f>YEAR(Table1[[#This Row],[Order Date]])</f>
        <v>2017</v>
      </c>
      <c r="C7778" s="5">
        <f>MONTH(Table1[[#This Row],[Order Date]])</f>
        <v>6</v>
      </c>
      <c r="D7778" t="s">
        <v>1459</v>
      </c>
      <c r="E7778" t="s">
        <v>10</v>
      </c>
      <c r="F7778" t="s">
        <v>11</v>
      </c>
      <c r="G7778" t="s">
        <v>92</v>
      </c>
      <c r="H7778" t="s">
        <v>2367</v>
      </c>
      <c r="I7778">
        <v>2.2599999999999998</v>
      </c>
      <c r="J7778">
        <v>1</v>
      </c>
      <c r="K7778">
        <v>-5.21</v>
      </c>
    </row>
    <row r="7779" spans="1:11" ht="16.5" x14ac:dyDescent="0.3">
      <c r="A7779" s="1">
        <v>42905</v>
      </c>
      <c r="B7779" s="5">
        <f>YEAR(Table1[[#This Row],[Order Date]])</f>
        <v>2017</v>
      </c>
      <c r="C7779" s="5">
        <f>MONTH(Table1[[#This Row],[Order Date]])</f>
        <v>6</v>
      </c>
      <c r="D7779" t="s">
        <v>1459</v>
      </c>
      <c r="E7779" t="s">
        <v>10</v>
      </c>
      <c r="F7779" t="s">
        <v>11</v>
      </c>
      <c r="G7779" t="s">
        <v>92</v>
      </c>
      <c r="H7779" t="s">
        <v>1928</v>
      </c>
      <c r="I7779">
        <v>0.44</v>
      </c>
      <c r="J7779">
        <v>1</v>
      </c>
      <c r="K7779">
        <v>-1.1100000000000001</v>
      </c>
    </row>
    <row r="7780" spans="1:11" ht="16.5" x14ac:dyDescent="0.3">
      <c r="A7780" s="1">
        <v>42905</v>
      </c>
      <c r="B7780" s="5">
        <f>YEAR(Table1[[#This Row],[Order Date]])</f>
        <v>2017</v>
      </c>
      <c r="C7780" s="5">
        <f>MONTH(Table1[[#This Row],[Order Date]])</f>
        <v>6</v>
      </c>
      <c r="D7780" t="s">
        <v>1459</v>
      </c>
      <c r="E7780" t="s">
        <v>10</v>
      </c>
      <c r="F7780" t="s">
        <v>11</v>
      </c>
      <c r="G7780" t="s">
        <v>12</v>
      </c>
      <c r="H7780" t="s">
        <v>2613</v>
      </c>
      <c r="I7780">
        <v>146.18</v>
      </c>
      <c r="J7780">
        <v>8</v>
      </c>
      <c r="K7780">
        <v>47.51</v>
      </c>
    </row>
    <row r="7781" spans="1:11" ht="16.5" x14ac:dyDescent="0.3">
      <c r="A7781" s="1">
        <v>42905</v>
      </c>
      <c r="B7781" s="5">
        <f>YEAR(Table1[[#This Row],[Order Date]])</f>
        <v>2017</v>
      </c>
      <c r="C7781" s="5">
        <f>MONTH(Table1[[#This Row],[Order Date]])</f>
        <v>6</v>
      </c>
      <c r="D7781" t="s">
        <v>433</v>
      </c>
      <c r="E7781" t="s">
        <v>78</v>
      </c>
      <c r="F7781" t="s">
        <v>34</v>
      </c>
      <c r="G7781" t="s">
        <v>35</v>
      </c>
      <c r="H7781" t="s">
        <v>2182</v>
      </c>
      <c r="I7781">
        <v>760.12</v>
      </c>
      <c r="J7781">
        <v>6</v>
      </c>
      <c r="K7781">
        <v>-43.44</v>
      </c>
    </row>
    <row r="7782" spans="1:11" ht="16.5" x14ac:dyDescent="0.3">
      <c r="A7782" s="1">
        <v>42905</v>
      </c>
      <c r="B7782" s="5">
        <f>YEAR(Table1[[#This Row],[Order Date]])</f>
        <v>2017</v>
      </c>
      <c r="C7782" s="5">
        <f>MONTH(Table1[[#This Row],[Order Date]])</f>
        <v>6</v>
      </c>
      <c r="D7782" t="s">
        <v>433</v>
      </c>
      <c r="E7782" t="s">
        <v>78</v>
      </c>
      <c r="F7782" t="s">
        <v>34</v>
      </c>
      <c r="G7782" t="s">
        <v>47</v>
      </c>
      <c r="H7782" t="s">
        <v>2310</v>
      </c>
      <c r="I7782">
        <v>38.78</v>
      </c>
      <c r="J7782">
        <v>3</v>
      </c>
      <c r="K7782">
        <v>7.27</v>
      </c>
    </row>
    <row r="7783" spans="1:11" ht="16.5" x14ac:dyDescent="0.3">
      <c r="A7783" s="1">
        <v>42905</v>
      </c>
      <c r="B7783" s="5">
        <f>YEAR(Table1[[#This Row],[Order Date]])</f>
        <v>2017</v>
      </c>
      <c r="C7783" s="5">
        <f>MONTH(Table1[[#This Row],[Order Date]])</f>
        <v>6</v>
      </c>
      <c r="D7783" t="s">
        <v>433</v>
      </c>
      <c r="E7783" t="s">
        <v>78</v>
      </c>
      <c r="F7783" t="s">
        <v>39</v>
      </c>
      <c r="G7783" t="s">
        <v>52</v>
      </c>
      <c r="H7783" t="s">
        <v>1510</v>
      </c>
      <c r="I7783">
        <v>122.33</v>
      </c>
      <c r="J7783">
        <v>9</v>
      </c>
      <c r="K7783">
        <v>1.53</v>
      </c>
    </row>
    <row r="7784" spans="1:11" ht="16.5" x14ac:dyDescent="0.3">
      <c r="A7784" s="1">
        <v>42905</v>
      </c>
      <c r="B7784" s="5">
        <f>YEAR(Table1[[#This Row],[Order Date]])</f>
        <v>2017</v>
      </c>
      <c r="C7784" s="5">
        <f>MONTH(Table1[[#This Row],[Order Date]])</f>
        <v>6</v>
      </c>
      <c r="D7784" t="s">
        <v>167</v>
      </c>
      <c r="E7784" t="s">
        <v>10</v>
      </c>
      <c r="F7784" t="s">
        <v>11</v>
      </c>
      <c r="G7784" t="s">
        <v>20</v>
      </c>
      <c r="H7784" t="s">
        <v>2226</v>
      </c>
      <c r="I7784">
        <v>6.89</v>
      </c>
      <c r="J7784">
        <v>3</v>
      </c>
      <c r="K7784">
        <v>-11.02</v>
      </c>
    </row>
    <row r="7785" spans="1:11" ht="16.5" x14ac:dyDescent="0.3">
      <c r="A7785" s="1">
        <v>42905</v>
      </c>
      <c r="B7785" s="5">
        <f>YEAR(Table1[[#This Row],[Order Date]])</f>
        <v>2017</v>
      </c>
      <c r="C7785" s="5">
        <f>MONTH(Table1[[#This Row],[Order Date]])</f>
        <v>6</v>
      </c>
      <c r="D7785" t="s">
        <v>167</v>
      </c>
      <c r="E7785" t="s">
        <v>10</v>
      </c>
      <c r="F7785" t="s">
        <v>34</v>
      </c>
      <c r="G7785" t="s">
        <v>145</v>
      </c>
      <c r="H7785" t="s">
        <v>476</v>
      </c>
      <c r="I7785">
        <v>457.49</v>
      </c>
      <c r="J7785">
        <v>3</v>
      </c>
      <c r="K7785">
        <v>-84.96</v>
      </c>
    </row>
    <row r="7786" spans="1:11" ht="16.5" x14ac:dyDescent="0.3">
      <c r="A7786" s="1">
        <v>42905</v>
      </c>
      <c r="B7786" s="5">
        <f>YEAR(Table1[[#This Row],[Order Date]])</f>
        <v>2017</v>
      </c>
      <c r="C7786" s="5">
        <f>MONTH(Table1[[#This Row],[Order Date]])</f>
        <v>6</v>
      </c>
      <c r="D7786" t="s">
        <v>2548</v>
      </c>
      <c r="E7786" t="s">
        <v>149</v>
      </c>
      <c r="F7786" t="s">
        <v>11</v>
      </c>
      <c r="G7786" t="s">
        <v>18</v>
      </c>
      <c r="H7786" t="s">
        <v>418</v>
      </c>
      <c r="I7786">
        <v>129.30000000000001</v>
      </c>
      <c r="J7786">
        <v>2</v>
      </c>
      <c r="K7786">
        <v>6.47</v>
      </c>
    </row>
    <row r="7787" spans="1:11" ht="16.5" x14ac:dyDescent="0.3">
      <c r="A7787" s="1">
        <v>42905</v>
      </c>
      <c r="B7787" s="5">
        <f>YEAR(Table1[[#This Row],[Order Date]])</f>
        <v>2017</v>
      </c>
      <c r="C7787" s="5">
        <f>MONTH(Table1[[#This Row],[Order Date]])</f>
        <v>6</v>
      </c>
      <c r="D7787" t="s">
        <v>2548</v>
      </c>
      <c r="E7787" t="s">
        <v>149</v>
      </c>
      <c r="F7787" t="s">
        <v>11</v>
      </c>
      <c r="G7787" t="s">
        <v>20</v>
      </c>
      <c r="H7787" t="s">
        <v>189</v>
      </c>
      <c r="I7787">
        <v>11.57</v>
      </c>
      <c r="J7787">
        <v>3</v>
      </c>
      <c r="K7787">
        <v>3.76</v>
      </c>
    </row>
    <row r="7788" spans="1:11" ht="16.5" x14ac:dyDescent="0.3">
      <c r="A7788" s="1">
        <v>42905</v>
      </c>
      <c r="B7788" s="5">
        <f>YEAR(Table1[[#This Row],[Order Date]])</f>
        <v>2017</v>
      </c>
      <c r="C7788" s="5">
        <f>MONTH(Table1[[#This Row],[Order Date]])</f>
        <v>6</v>
      </c>
      <c r="D7788" t="s">
        <v>680</v>
      </c>
      <c r="E7788" t="s">
        <v>27</v>
      </c>
      <c r="F7788" t="s">
        <v>34</v>
      </c>
      <c r="G7788" t="s">
        <v>47</v>
      </c>
      <c r="H7788" t="s">
        <v>209</v>
      </c>
      <c r="I7788">
        <v>50.32</v>
      </c>
      <c r="J7788">
        <v>4</v>
      </c>
      <c r="K7788">
        <v>21.13</v>
      </c>
    </row>
    <row r="7789" spans="1:11" ht="16.5" x14ac:dyDescent="0.3">
      <c r="A7789" s="1">
        <v>42905</v>
      </c>
      <c r="B7789" s="5">
        <f>YEAR(Table1[[#This Row],[Order Date]])</f>
        <v>2017</v>
      </c>
      <c r="C7789" s="5">
        <f>MONTH(Table1[[#This Row],[Order Date]])</f>
        <v>6</v>
      </c>
      <c r="D7789" t="s">
        <v>680</v>
      </c>
      <c r="E7789" t="s">
        <v>27</v>
      </c>
      <c r="F7789" t="s">
        <v>11</v>
      </c>
      <c r="G7789" t="s">
        <v>12</v>
      </c>
      <c r="H7789" t="s">
        <v>2645</v>
      </c>
      <c r="I7789">
        <v>24.56</v>
      </c>
      <c r="J7789">
        <v>2</v>
      </c>
      <c r="K7789">
        <v>11.54</v>
      </c>
    </row>
    <row r="7790" spans="1:11" ht="16.5" x14ac:dyDescent="0.3">
      <c r="A7790" s="1">
        <v>42906</v>
      </c>
      <c r="B7790" s="5">
        <f>YEAR(Table1[[#This Row],[Order Date]])</f>
        <v>2017</v>
      </c>
      <c r="C7790" s="5">
        <f>MONTH(Table1[[#This Row],[Order Date]])</f>
        <v>6</v>
      </c>
      <c r="D7790" t="s">
        <v>1727</v>
      </c>
      <c r="E7790" t="s">
        <v>177</v>
      </c>
      <c r="F7790" t="s">
        <v>39</v>
      </c>
      <c r="G7790" t="s">
        <v>52</v>
      </c>
      <c r="H7790" t="s">
        <v>2002</v>
      </c>
      <c r="I7790">
        <v>239.97</v>
      </c>
      <c r="J7790">
        <v>3</v>
      </c>
      <c r="K7790">
        <v>71.989999999999995</v>
      </c>
    </row>
    <row r="7791" spans="1:11" ht="16.5" x14ac:dyDescent="0.3">
      <c r="A7791" s="1">
        <v>42906</v>
      </c>
      <c r="B7791" s="5">
        <f>YEAR(Table1[[#This Row],[Order Date]])</f>
        <v>2017</v>
      </c>
      <c r="C7791" s="5">
        <f>MONTH(Table1[[#This Row],[Order Date]])</f>
        <v>6</v>
      </c>
      <c r="D7791" t="s">
        <v>1727</v>
      </c>
      <c r="E7791" t="s">
        <v>177</v>
      </c>
      <c r="F7791" t="s">
        <v>11</v>
      </c>
      <c r="G7791" t="s">
        <v>16</v>
      </c>
      <c r="H7791" t="s">
        <v>17</v>
      </c>
      <c r="I7791">
        <v>9.82</v>
      </c>
      <c r="J7791">
        <v>2</v>
      </c>
      <c r="K7791">
        <v>4.8099999999999996</v>
      </c>
    </row>
    <row r="7792" spans="1:11" ht="16.5" x14ac:dyDescent="0.3">
      <c r="A7792" s="1">
        <v>42906</v>
      </c>
      <c r="B7792" s="5">
        <f>YEAR(Table1[[#This Row],[Order Date]])</f>
        <v>2017</v>
      </c>
      <c r="C7792" s="5">
        <f>MONTH(Table1[[#This Row],[Order Date]])</f>
        <v>6</v>
      </c>
      <c r="D7792" t="s">
        <v>1951</v>
      </c>
      <c r="E7792" t="s">
        <v>149</v>
      </c>
      <c r="F7792" t="s">
        <v>39</v>
      </c>
      <c r="G7792" t="s">
        <v>52</v>
      </c>
      <c r="H7792" t="s">
        <v>1921</v>
      </c>
      <c r="I7792">
        <v>149.94999999999999</v>
      </c>
      <c r="J7792">
        <v>5</v>
      </c>
      <c r="K7792">
        <v>15</v>
      </c>
    </row>
    <row r="7793" spans="1:11" ht="16.5" x14ac:dyDescent="0.3">
      <c r="A7793" s="1">
        <v>42906</v>
      </c>
      <c r="B7793" s="5">
        <f>YEAR(Table1[[#This Row],[Order Date]])</f>
        <v>2017</v>
      </c>
      <c r="C7793" s="5">
        <f>MONTH(Table1[[#This Row],[Order Date]])</f>
        <v>6</v>
      </c>
      <c r="D7793" t="s">
        <v>1951</v>
      </c>
      <c r="E7793" t="s">
        <v>149</v>
      </c>
      <c r="F7793" t="s">
        <v>11</v>
      </c>
      <c r="G7793" t="s">
        <v>20</v>
      </c>
      <c r="H7793" t="s">
        <v>952</v>
      </c>
      <c r="I7793">
        <v>51.31</v>
      </c>
      <c r="J7793">
        <v>3</v>
      </c>
      <c r="K7793">
        <v>18.600000000000001</v>
      </c>
    </row>
    <row r="7794" spans="1:11" ht="16.5" x14ac:dyDescent="0.3">
      <c r="A7794" s="1">
        <v>42906</v>
      </c>
      <c r="B7794" s="5">
        <f>YEAR(Table1[[#This Row],[Order Date]])</f>
        <v>2017</v>
      </c>
      <c r="C7794" s="5">
        <f>MONTH(Table1[[#This Row],[Order Date]])</f>
        <v>6</v>
      </c>
      <c r="D7794" t="s">
        <v>195</v>
      </c>
      <c r="E7794" t="s">
        <v>78</v>
      </c>
      <c r="F7794" t="s">
        <v>11</v>
      </c>
      <c r="G7794" t="s">
        <v>12</v>
      </c>
      <c r="H7794" t="s">
        <v>1130</v>
      </c>
      <c r="I7794">
        <v>31.1</v>
      </c>
      <c r="J7794">
        <v>6</v>
      </c>
      <c r="K7794">
        <v>10.89</v>
      </c>
    </row>
    <row r="7795" spans="1:11" ht="16.5" x14ac:dyDescent="0.3">
      <c r="A7795" s="1">
        <v>42906</v>
      </c>
      <c r="B7795" s="5">
        <f>YEAR(Table1[[#This Row],[Order Date]])</f>
        <v>2017</v>
      </c>
      <c r="C7795" s="5">
        <f>MONTH(Table1[[#This Row],[Order Date]])</f>
        <v>6</v>
      </c>
      <c r="D7795" t="s">
        <v>195</v>
      </c>
      <c r="E7795" t="s">
        <v>78</v>
      </c>
      <c r="F7795" t="s">
        <v>11</v>
      </c>
      <c r="G7795" t="s">
        <v>24</v>
      </c>
      <c r="H7795" t="s">
        <v>317</v>
      </c>
      <c r="I7795">
        <v>5.25</v>
      </c>
      <c r="J7795">
        <v>2</v>
      </c>
      <c r="K7795">
        <v>0.59</v>
      </c>
    </row>
    <row r="7796" spans="1:11" ht="16.5" x14ac:dyDescent="0.3">
      <c r="A7796" s="1">
        <v>42906</v>
      </c>
      <c r="B7796" s="5">
        <f>YEAR(Table1[[#This Row],[Order Date]])</f>
        <v>2017</v>
      </c>
      <c r="C7796" s="5">
        <f>MONTH(Table1[[#This Row],[Order Date]])</f>
        <v>6</v>
      </c>
      <c r="D7796" t="s">
        <v>487</v>
      </c>
      <c r="E7796" t="s">
        <v>123</v>
      </c>
      <c r="F7796" t="s">
        <v>11</v>
      </c>
      <c r="G7796" t="s">
        <v>18</v>
      </c>
      <c r="H7796" t="s">
        <v>2673</v>
      </c>
      <c r="I7796">
        <v>4.46</v>
      </c>
      <c r="J7796">
        <v>1</v>
      </c>
      <c r="K7796">
        <v>0.33</v>
      </c>
    </row>
    <row r="7797" spans="1:11" ht="16.5" x14ac:dyDescent="0.3">
      <c r="A7797" s="1">
        <v>42906</v>
      </c>
      <c r="B7797" s="5">
        <f>YEAR(Table1[[#This Row],[Order Date]])</f>
        <v>2017</v>
      </c>
      <c r="C7797" s="5">
        <f>MONTH(Table1[[#This Row],[Order Date]])</f>
        <v>6</v>
      </c>
      <c r="D7797" t="s">
        <v>651</v>
      </c>
      <c r="E7797" t="s">
        <v>55</v>
      </c>
      <c r="F7797" t="s">
        <v>11</v>
      </c>
      <c r="G7797" t="s">
        <v>12</v>
      </c>
      <c r="H7797" t="s">
        <v>2538</v>
      </c>
      <c r="I7797">
        <v>32.4</v>
      </c>
      <c r="J7797">
        <v>5</v>
      </c>
      <c r="K7797">
        <v>15.55</v>
      </c>
    </row>
    <row r="7798" spans="1:11" ht="16.5" x14ac:dyDescent="0.3">
      <c r="A7798" s="1">
        <v>42906</v>
      </c>
      <c r="B7798" s="5">
        <f>YEAR(Table1[[#This Row],[Order Date]])</f>
        <v>2017</v>
      </c>
      <c r="C7798" s="5">
        <f>MONTH(Table1[[#This Row],[Order Date]])</f>
        <v>6</v>
      </c>
      <c r="D7798" t="s">
        <v>651</v>
      </c>
      <c r="E7798" t="s">
        <v>55</v>
      </c>
      <c r="F7798" t="s">
        <v>39</v>
      </c>
      <c r="G7798" t="s">
        <v>40</v>
      </c>
      <c r="H7798" t="s">
        <v>1114</v>
      </c>
      <c r="I7798">
        <v>503.96</v>
      </c>
      <c r="J7798">
        <v>4</v>
      </c>
      <c r="K7798">
        <v>125.99</v>
      </c>
    </row>
    <row r="7799" spans="1:11" ht="16.5" x14ac:dyDescent="0.3">
      <c r="A7799" s="1">
        <v>42907</v>
      </c>
      <c r="B7799" s="5">
        <f>YEAR(Table1[[#This Row],[Order Date]])</f>
        <v>2017</v>
      </c>
      <c r="C7799" s="5">
        <f>MONTH(Table1[[#This Row],[Order Date]])</f>
        <v>6</v>
      </c>
      <c r="D7799" t="s">
        <v>307</v>
      </c>
      <c r="E7799" t="s">
        <v>78</v>
      </c>
      <c r="F7799" t="s">
        <v>34</v>
      </c>
      <c r="G7799" t="s">
        <v>47</v>
      </c>
      <c r="H7799" t="s">
        <v>489</v>
      </c>
      <c r="I7799">
        <v>17.920000000000002</v>
      </c>
      <c r="J7799">
        <v>5</v>
      </c>
      <c r="K7799">
        <v>2.46</v>
      </c>
    </row>
    <row r="7800" spans="1:11" ht="16.5" x14ac:dyDescent="0.3">
      <c r="A7800" s="1">
        <v>42907</v>
      </c>
      <c r="B7800" s="5">
        <f>YEAR(Table1[[#This Row],[Order Date]])</f>
        <v>2017</v>
      </c>
      <c r="C7800" s="5">
        <f>MONTH(Table1[[#This Row],[Order Date]])</f>
        <v>6</v>
      </c>
      <c r="D7800" t="s">
        <v>307</v>
      </c>
      <c r="E7800" t="s">
        <v>78</v>
      </c>
      <c r="F7800" t="s">
        <v>11</v>
      </c>
      <c r="G7800" t="s">
        <v>20</v>
      </c>
      <c r="H7800" t="s">
        <v>2218</v>
      </c>
      <c r="I7800">
        <v>41.26</v>
      </c>
      <c r="J7800">
        <v>6</v>
      </c>
      <c r="K7800">
        <v>-34.380000000000003</v>
      </c>
    </row>
    <row r="7801" spans="1:11" ht="16.5" x14ac:dyDescent="0.3">
      <c r="A7801" s="1">
        <v>42907</v>
      </c>
      <c r="B7801" s="5">
        <f>YEAR(Table1[[#This Row],[Order Date]])</f>
        <v>2017</v>
      </c>
      <c r="C7801" s="5">
        <f>MONTH(Table1[[#This Row],[Order Date]])</f>
        <v>6</v>
      </c>
      <c r="D7801" t="s">
        <v>1494</v>
      </c>
      <c r="E7801" t="s">
        <v>2687</v>
      </c>
      <c r="F7801" t="s">
        <v>11</v>
      </c>
      <c r="G7801" t="s">
        <v>20</v>
      </c>
      <c r="H7801" t="s">
        <v>469</v>
      </c>
      <c r="I7801">
        <v>82.4</v>
      </c>
      <c r="J7801">
        <v>5</v>
      </c>
      <c r="K7801">
        <v>40.380000000000003</v>
      </c>
    </row>
    <row r="7802" spans="1:11" ht="16.5" x14ac:dyDescent="0.3">
      <c r="A7802" s="1">
        <v>42907</v>
      </c>
      <c r="B7802" s="5">
        <f>YEAR(Table1[[#This Row],[Order Date]])</f>
        <v>2017</v>
      </c>
      <c r="C7802" s="5">
        <f>MONTH(Table1[[#This Row],[Order Date]])</f>
        <v>6</v>
      </c>
      <c r="D7802" t="s">
        <v>1494</v>
      </c>
      <c r="E7802" t="s">
        <v>2687</v>
      </c>
      <c r="F7802" t="s">
        <v>11</v>
      </c>
      <c r="G7802" t="s">
        <v>20</v>
      </c>
      <c r="H7802" t="s">
        <v>436</v>
      </c>
      <c r="I7802">
        <v>6.24</v>
      </c>
      <c r="J7802">
        <v>2</v>
      </c>
      <c r="K7802">
        <v>3.06</v>
      </c>
    </row>
    <row r="7803" spans="1:11" ht="16.5" x14ac:dyDescent="0.3">
      <c r="A7803" s="1">
        <v>42907</v>
      </c>
      <c r="B7803" s="5">
        <f>YEAR(Table1[[#This Row],[Order Date]])</f>
        <v>2017</v>
      </c>
      <c r="C7803" s="5">
        <f>MONTH(Table1[[#This Row],[Order Date]])</f>
        <v>6</v>
      </c>
      <c r="D7803" t="s">
        <v>1494</v>
      </c>
      <c r="E7803" t="s">
        <v>2687</v>
      </c>
      <c r="F7803" t="s">
        <v>11</v>
      </c>
      <c r="G7803" t="s">
        <v>12</v>
      </c>
      <c r="H7803" t="s">
        <v>2220</v>
      </c>
      <c r="I7803">
        <v>447.84</v>
      </c>
      <c r="J7803">
        <v>8</v>
      </c>
      <c r="K7803">
        <v>219.44</v>
      </c>
    </row>
    <row r="7804" spans="1:11" ht="16.5" x14ac:dyDescent="0.3">
      <c r="A7804" s="1">
        <v>42908</v>
      </c>
      <c r="B7804" s="5">
        <f>YEAR(Table1[[#This Row],[Order Date]])</f>
        <v>2017</v>
      </c>
      <c r="C7804" s="5">
        <f>MONTH(Table1[[#This Row],[Order Date]])</f>
        <v>6</v>
      </c>
      <c r="D7804" t="s">
        <v>907</v>
      </c>
      <c r="E7804" t="s">
        <v>123</v>
      </c>
      <c r="F7804" t="s">
        <v>11</v>
      </c>
      <c r="G7804" t="s">
        <v>63</v>
      </c>
      <c r="H7804" t="s">
        <v>1350</v>
      </c>
      <c r="I7804">
        <v>37.61</v>
      </c>
      <c r="J7804">
        <v>3</v>
      </c>
      <c r="K7804">
        <v>12.69</v>
      </c>
    </row>
    <row r="7805" spans="1:11" ht="16.5" x14ac:dyDescent="0.3">
      <c r="A7805" s="1">
        <v>42908</v>
      </c>
      <c r="B7805" s="5">
        <f>YEAR(Table1[[#This Row],[Order Date]])</f>
        <v>2017</v>
      </c>
      <c r="C7805" s="5">
        <f>MONTH(Table1[[#This Row],[Order Date]])</f>
        <v>6</v>
      </c>
      <c r="D7805" t="s">
        <v>1541</v>
      </c>
      <c r="E7805" t="s">
        <v>23</v>
      </c>
      <c r="F7805" t="s">
        <v>11</v>
      </c>
      <c r="G7805" t="s">
        <v>20</v>
      </c>
      <c r="H7805" t="s">
        <v>2226</v>
      </c>
      <c r="I7805">
        <v>10.33</v>
      </c>
      <c r="J7805">
        <v>3</v>
      </c>
      <c r="K7805">
        <v>-7.58</v>
      </c>
    </row>
    <row r="7806" spans="1:11" ht="16.5" x14ac:dyDescent="0.3">
      <c r="A7806" s="1">
        <v>42908</v>
      </c>
      <c r="B7806" s="5">
        <f>YEAR(Table1[[#This Row],[Order Date]])</f>
        <v>2017</v>
      </c>
      <c r="C7806" s="5">
        <f>MONTH(Table1[[#This Row],[Order Date]])</f>
        <v>6</v>
      </c>
      <c r="D7806" t="s">
        <v>1541</v>
      </c>
      <c r="E7806" t="s">
        <v>23</v>
      </c>
      <c r="F7806" t="s">
        <v>11</v>
      </c>
      <c r="G7806" t="s">
        <v>20</v>
      </c>
      <c r="H7806" t="s">
        <v>781</v>
      </c>
      <c r="I7806">
        <v>31.16</v>
      </c>
      <c r="J7806">
        <v>5</v>
      </c>
      <c r="K7806">
        <v>-23.89</v>
      </c>
    </row>
    <row r="7807" spans="1:11" ht="16.5" x14ac:dyDescent="0.3">
      <c r="A7807" s="1">
        <v>42908</v>
      </c>
      <c r="B7807" s="5">
        <f>YEAR(Table1[[#This Row],[Order Date]])</f>
        <v>2017</v>
      </c>
      <c r="C7807" s="5">
        <f>MONTH(Table1[[#This Row],[Order Date]])</f>
        <v>6</v>
      </c>
      <c r="D7807" t="s">
        <v>1541</v>
      </c>
      <c r="E7807" t="s">
        <v>23</v>
      </c>
      <c r="F7807" t="s">
        <v>11</v>
      </c>
      <c r="G7807" t="s">
        <v>18</v>
      </c>
      <c r="H7807" t="s">
        <v>2673</v>
      </c>
      <c r="I7807">
        <v>8.93</v>
      </c>
      <c r="J7807">
        <v>2</v>
      </c>
      <c r="K7807">
        <v>0.67</v>
      </c>
    </row>
    <row r="7808" spans="1:11" ht="16.5" x14ac:dyDescent="0.3">
      <c r="A7808" s="1">
        <v>42908</v>
      </c>
      <c r="B7808" s="5">
        <f>YEAR(Table1[[#This Row],[Order Date]])</f>
        <v>2017</v>
      </c>
      <c r="C7808" s="5">
        <f>MONTH(Table1[[#This Row],[Order Date]])</f>
        <v>6</v>
      </c>
      <c r="D7808" t="s">
        <v>1652</v>
      </c>
      <c r="E7808" t="s">
        <v>15</v>
      </c>
      <c r="F7808" t="s">
        <v>11</v>
      </c>
      <c r="G7808" t="s">
        <v>20</v>
      </c>
      <c r="H7808" t="s">
        <v>1197</v>
      </c>
      <c r="I7808">
        <v>3.04</v>
      </c>
      <c r="J7808">
        <v>3</v>
      </c>
      <c r="K7808">
        <v>-5.01</v>
      </c>
    </row>
    <row r="7809" spans="1:11" ht="16.5" x14ac:dyDescent="0.3">
      <c r="A7809" s="1">
        <v>42908</v>
      </c>
      <c r="B7809" s="5">
        <f>YEAR(Table1[[#This Row],[Order Date]])</f>
        <v>2017</v>
      </c>
      <c r="C7809" s="5">
        <f>MONTH(Table1[[#This Row],[Order Date]])</f>
        <v>6</v>
      </c>
      <c r="D7809" t="s">
        <v>301</v>
      </c>
      <c r="E7809" t="s">
        <v>110</v>
      </c>
      <c r="F7809" t="s">
        <v>34</v>
      </c>
      <c r="G7809" t="s">
        <v>35</v>
      </c>
      <c r="H7809" t="s">
        <v>864</v>
      </c>
      <c r="I7809">
        <v>487.96</v>
      </c>
      <c r="J7809">
        <v>2</v>
      </c>
      <c r="K7809">
        <v>146.38999999999999</v>
      </c>
    </row>
    <row r="7810" spans="1:11" ht="16.5" x14ac:dyDescent="0.3">
      <c r="A7810" s="1">
        <v>42910</v>
      </c>
      <c r="B7810" s="5">
        <f>YEAR(Table1[[#This Row],[Order Date]])</f>
        <v>2017</v>
      </c>
      <c r="C7810" s="5">
        <f>MONTH(Table1[[#This Row],[Order Date]])</f>
        <v>6</v>
      </c>
      <c r="D7810" t="s">
        <v>1084</v>
      </c>
      <c r="E7810" t="s">
        <v>78</v>
      </c>
      <c r="F7810" t="s">
        <v>11</v>
      </c>
      <c r="G7810" t="s">
        <v>12</v>
      </c>
      <c r="H7810" t="s">
        <v>2499</v>
      </c>
      <c r="I7810">
        <v>21.74</v>
      </c>
      <c r="J7810">
        <v>3</v>
      </c>
      <c r="K7810">
        <v>6.8</v>
      </c>
    </row>
    <row r="7811" spans="1:11" ht="16.5" x14ac:dyDescent="0.3">
      <c r="A7811" s="1">
        <v>42910</v>
      </c>
      <c r="B7811" s="5">
        <f>YEAR(Table1[[#This Row],[Order Date]])</f>
        <v>2017</v>
      </c>
      <c r="C7811" s="5">
        <f>MONTH(Table1[[#This Row],[Order Date]])</f>
        <v>6</v>
      </c>
      <c r="D7811" t="s">
        <v>2455</v>
      </c>
      <c r="E7811" t="s">
        <v>27</v>
      </c>
      <c r="F7811" t="s">
        <v>11</v>
      </c>
      <c r="G7811" t="s">
        <v>24</v>
      </c>
      <c r="H7811" t="s">
        <v>1117</v>
      </c>
      <c r="I7811">
        <v>95.92</v>
      </c>
      <c r="J7811">
        <v>8</v>
      </c>
      <c r="K7811">
        <v>25.9</v>
      </c>
    </row>
    <row r="7812" spans="1:11" ht="16.5" x14ac:dyDescent="0.3">
      <c r="A7812" s="1">
        <v>42910</v>
      </c>
      <c r="B7812" s="5">
        <f>YEAR(Table1[[#This Row],[Order Date]])</f>
        <v>2017</v>
      </c>
      <c r="C7812" s="5">
        <f>MONTH(Table1[[#This Row],[Order Date]])</f>
        <v>6</v>
      </c>
      <c r="D7812" t="s">
        <v>241</v>
      </c>
      <c r="E7812" t="s">
        <v>27</v>
      </c>
      <c r="F7812" t="s">
        <v>11</v>
      </c>
      <c r="G7812" t="s">
        <v>24</v>
      </c>
      <c r="H7812" t="s">
        <v>759</v>
      </c>
      <c r="I7812">
        <v>385.6</v>
      </c>
      <c r="J7812">
        <v>8</v>
      </c>
      <c r="K7812">
        <v>111.82</v>
      </c>
    </row>
    <row r="7813" spans="1:11" ht="16.5" x14ac:dyDescent="0.3">
      <c r="A7813" s="1">
        <v>42910</v>
      </c>
      <c r="B7813" s="5">
        <f>YEAR(Table1[[#This Row],[Order Date]])</f>
        <v>2017</v>
      </c>
      <c r="C7813" s="5">
        <f>MONTH(Table1[[#This Row],[Order Date]])</f>
        <v>6</v>
      </c>
      <c r="D7813" t="s">
        <v>241</v>
      </c>
      <c r="E7813" t="s">
        <v>27</v>
      </c>
      <c r="F7813" t="s">
        <v>11</v>
      </c>
      <c r="G7813" t="s">
        <v>24</v>
      </c>
      <c r="H7813" t="s">
        <v>76</v>
      </c>
      <c r="I7813">
        <v>35.82</v>
      </c>
      <c r="J7813">
        <v>9</v>
      </c>
      <c r="K7813">
        <v>11.82</v>
      </c>
    </row>
    <row r="7814" spans="1:11" ht="16.5" x14ac:dyDescent="0.3">
      <c r="A7814" s="1">
        <v>42910</v>
      </c>
      <c r="B7814" s="5">
        <f>YEAR(Table1[[#This Row],[Order Date]])</f>
        <v>2017</v>
      </c>
      <c r="C7814" s="5">
        <f>MONTH(Table1[[#This Row],[Order Date]])</f>
        <v>6</v>
      </c>
      <c r="D7814" t="s">
        <v>680</v>
      </c>
      <c r="E7814" t="s">
        <v>149</v>
      </c>
      <c r="F7814" t="s">
        <v>34</v>
      </c>
      <c r="G7814" t="s">
        <v>47</v>
      </c>
      <c r="H7814" t="s">
        <v>2442</v>
      </c>
      <c r="I7814">
        <v>276.69</v>
      </c>
      <c r="J7814">
        <v>3</v>
      </c>
      <c r="K7814">
        <v>49.8</v>
      </c>
    </row>
    <row r="7815" spans="1:11" ht="16.5" x14ac:dyDescent="0.3">
      <c r="A7815" s="1">
        <v>42910</v>
      </c>
      <c r="B7815" s="5">
        <f>YEAR(Table1[[#This Row],[Order Date]])</f>
        <v>2017</v>
      </c>
      <c r="C7815" s="5">
        <f>MONTH(Table1[[#This Row],[Order Date]])</f>
        <v>6</v>
      </c>
      <c r="D7815" t="s">
        <v>680</v>
      </c>
      <c r="E7815" t="s">
        <v>149</v>
      </c>
      <c r="F7815" t="s">
        <v>34</v>
      </c>
      <c r="G7815" t="s">
        <v>35</v>
      </c>
      <c r="H7815" t="s">
        <v>1839</v>
      </c>
      <c r="I7815">
        <v>172.76</v>
      </c>
      <c r="J7815">
        <v>2</v>
      </c>
      <c r="K7815">
        <v>32.630000000000003</v>
      </c>
    </row>
    <row r="7816" spans="1:11" ht="16.5" x14ac:dyDescent="0.3">
      <c r="A7816" s="1">
        <v>42910</v>
      </c>
      <c r="B7816" s="5">
        <f>YEAR(Table1[[#This Row],[Order Date]])</f>
        <v>2017</v>
      </c>
      <c r="C7816" s="5">
        <f>MONTH(Table1[[#This Row],[Order Date]])</f>
        <v>6</v>
      </c>
      <c r="D7816" t="s">
        <v>1720</v>
      </c>
      <c r="E7816" t="s">
        <v>15</v>
      </c>
      <c r="F7816" t="s">
        <v>11</v>
      </c>
      <c r="G7816" t="s">
        <v>20</v>
      </c>
      <c r="H7816" t="s">
        <v>37</v>
      </c>
      <c r="I7816">
        <v>182.99</v>
      </c>
      <c r="J7816">
        <v>3</v>
      </c>
      <c r="K7816">
        <v>-320.24</v>
      </c>
    </row>
    <row r="7817" spans="1:11" ht="16.5" x14ac:dyDescent="0.3">
      <c r="A7817" s="1">
        <v>42910</v>
      </c>
      <c r="B7817" s="5">
        <f>YEAR(Table1[[#This Row],[Order Date]])</f>
        <v>2017</v>
      </c>
      <c r="C7817" s="5">
        <f>MONTH(Table1[[#This Row],[Order Date]])</f>
        <v>6</v>
      </c>
      <c r="D7817" t="s">
        <v>1720</v>
      </c>
      <c r="E7817" t="s">
        <v>15</v>
      </c>
      <c r="F7817" t="s">
        <v>11</v>
      </c>
      <c r="G7817" t="s">
        <v>12</v>
      </c>
      <c r="H7817" t="s">
        <v>242</v>
      </c>
      <c r="I7817">
        <v>10.27</v>
      </c>
      <c r="J7817">
        <v>3</v>
      </c>
      <c r="K7817">
        <v>3.21</v>
      </c>
    </row>
    <row r="7818" spans="1:11" ht="16.5" x14ac:dyDescent="0.3">
      <c r="A7818" s="1">
        <v>42910</v>
      </c>
      <c r="B7818" s="5">
        <f>YEAR(Table1[[#This Row],[Order Date]])</f>
        <v>2017</v>
      </c>
      <c r="C7818" s="5">
        <f>MONTH(Table1[[#This Row],[Order Date]])</f>
        <v>6</v>
      </c>
      <c r="D7818" t="s">
        <v>277</v>
      </c>
      <c r="E7818" t="s">
        <v>27</v>
      </c>
      <c r="F7818" t="s">
        <v>11</v>
      </c>
      <c r="G7818" t="s">
        <v>43</v>
      </c>
      <c r="H7818" t="s">
        <v>506</v>
      </c>
      <c r="I7818">
        <v>2.88</v>
      </c>
      <c r="J7818">
        <v>1</v>
      </c>
      <c r="K7818">
        <v>1.35</v>
      </c>
    </row>
    <row r="7819" spans="1:11" ht="16.5" x14ac:dyDescent="0.3">
      <c r="A7819" s="1">
        <v>42910</v>
      </c>
      <c r="B7819" s="5">
        <f>YEAR(Table1[[#This Row],[Order Date]])</f>
        <v>2017</v>
      </c>
      <c r="C7819" s="5">
        <f>MONTH(Table1[[#This Row],[Order Date]])</f>
        <v>6</v>
      </c>
      <c r="D7819" t="s">
        <v>822</v>
      </c>
      <c r="E7819" t="s">
        <v>1529</v>
      </c>
      <c r="F7819" t="s">
        <v>11</v>
      </c>
      <c r="G7819" t="s">
        <v>20</v>
      </c>
      <c r="H7819" t="s">
        <v>368</v>
      </c>
      <c r="I7819">
        <v>102.93</v>
      </c>
      <c r="J7819">
        <v>3</v>
      </c>
      <c r="K7819">
        <v>48.38</v>
      </c>
    </row>
    <row r="7820" spans="1:11" ht="16.5" x14ac:dyDescent="0.3">
      <c r="A7820" s="1">
        <v>42911</v>
      </c>
      <c r="B7820" s="5">
        <f>YEAR(Table1[[#This Row],[Order Date]])</f>
        <v>2017</v>
      </c>
      <c r="C7820" s="5">
        <f>MONTH(Table1[[#This Row],[Order Date]])</f>
        <v>6</v>
      </c>
      <c r="D7820" t="s">
        <v>2580</v>
      </c>
      <c r="E7820" t="s">
        <v>91</v>
      </c>
      <c r="F7820" t="s">
        <v>11</v>
      </c>
      <c r="G7820" t="s">
        <v>16</v>
      </c>
      <c r="H7820" t="s">
        <v>1259</v>
      </c>
      <c r="I7820">
        <v>71.040000000000006</v>
      </c>
      <c r="J7820">
        <v>6</v>
      </c>
      <c r="K7820">
        <v>26.64</v>
      </c>
    </row>
    <row r="7821" spans="1:11" ht="16.5" x14ac:dyDescent="0.3">
      <c r="A7821" s="1">
        <v>42911</v>
      </c>
      <c r="B7821" s="5">
        <f>YEAR(Table1[[#This Row],[Order Date]])</f>
        <v>2017</v>
      </c>
      <c r="C7821" s="5">
        <f>MONTH(Table1[[#This Row],[Order Date]])</f>
        <v>6</v>
      </c>
      <c r="D7821" t="s">
        <v>2580</v>
      </c>
      <c r="E7821" t="s">
        <v>91</v>
      </c>
      <c r="F7821" t="s">
        <v>11</v>
      </c>
      <c r="G7821" t="s">
        <v>24</v>
      </c>
      <c r="H7821" t="s">
        <v>1844</v>
      </c>
      <c r="I7821">
        <v>5.34</v>
      </c>
      <c r="J7821">
        <v>2</v>
      </c>
      <c r="K7821">
        <v>0.73</v>
      </c>
    </row>
    <row r="7822" spans="1:11" ht="16.5" x14ac:dyDescent="0.3">
      <c r="A7822" s="1">
        <v>42911</v>
      </c>
      <c r="B7822" s="5">
        <f>YEAR(Table1[[#This Row],[Order Date]])</f>
        <v>2017</v>
      </c>
      <c r="C7822" s="5">
        <f>MONTH(Table1[[#This Row],[Order Date]])</f>
        <v>6</v>
      </c>
      <c r="D7822" t="s">
        <v>2580</v>
      </c>
      <c r="E7822" t="s">
        <v>91</v>
      </c>
      <c r="F7822" t="s">
        <v>11</v>
      </c>
      <c r="G7822" t="s">
        <v>43</v>
      </c>
      <c r="H7822" t="s">
        <v>234</v>
      </c>
      <c r="I7822">
        <v>11.3</v>
      </c>
      <c r="J7822">
        <v>3</v>
      </c>
      <c r="K7822">
        <v>-2.12</v>
      </c>
    </row>
    <row r="7823" spans="1:11" ht="16.5" x14ac:dyDescent="0.3">
      <c r="A7823" s="1">
        <v>42911</v>
      </c>
      <c r="B7823" s="5">
        <f>YEAR(Table1[[#This Row],[Order Date]])</f>
        <v>2017</v>
      </c>
      <c r="C7823" s="5">
        <f>MONTH(Table1[[#This Row],[Order Date]])</f>
        <v>6</v>
      </c>
      <c r="D7823" t="s">
        <v>1528</v>
      </c>
      <c r="E7823" t="s">
        <v>164</v>
      </c>
      <c r="F7823" t="s">
        <v>34</v>
      </c>
      <c r="G7823" t="s">
        <v>145</v>
      </c>
      <c r="H7823" t="s">
        <v>476</v>
      </c>
      <c r="I7823">
        <v>871.4</v>
      </c>
      <c r="J7823">
        <v>4</v>
      </c>
      <c r="K7823">
        <v>148.13999999999999</v>
      </c>
    </row>
    <row r="7824" spans="1:11" ht="16.5" x14ac:dyDescent="0.3">
      <c r="A7824" s="1">
        <v>42911</v>
      </c>
      <c r="B7824" s="5">
        <f>YEAR(Table1[[#This Row],[Order Date]])</f>
        <v>2017</v>
      </c>
      <c r="C7824" s="5">
        <f>MONTH(Table1[[#This Row],[Order Date]])</f>
        <v>6</v>
      </c>
      <c r="D7824" t="s">
        <v>2156</v>
      </c>
      <c r="E7824" t="s">
        <v>15</v>
      </c>
      <c r="F7824" t="s">
        <v>39</v>
      </c>
      <c r="G7824" t="s">
        <v>40</v>
      </c>
      <c r="H7824" t="s">
        <v>745</v>
      </c>
      <c r="I7824">
        <v>148.47999999999999</v>
      </c>
      <c r="J7824">
        <v>2</v>
      </c>
      <c r="K7824">
        <v>16.7</v>
      </c>
    </row>
    <row r="7825" spans="1:11" ht="16.5" x14ac:dyDescent="0.3">
      <c r="A7825" s="1">
        <v>42911</v>
      </c>
      <c r="B7825" s="5">
        <f>YEAR(Table1[[#This Row],[Order Date]])</f>
        <v>2017</v>
      </c>
      <c r="C7825" s="5">
        <f>MONTH(Table1[[#This Row],[Order Date]])</f>
        <v>6</v>
      </c>
      <c r="D7825" t="s">
        <v>1341</v>
      </c>
      <c r="E7825" t="s">
        <v>149</v>
      </c>
      <c r="F7825" t="s">
        <v>34</v>
      </c>
      <c r="G7825" t="s">
        <v>74</v>
      </c>
      <c r="H7825" t="s">
        <v>1344</v>
      </c>
      <c r="I7825">
        <v>400.78</v>
      </c>
      <c r="J7825">
        <v>1</v>
      </c>
      <c r="K7825">
        <v>-5.01</v>
      </c>
    </row>
    <row r="7826" spans="1:11" ht="16.5" x14ac:dyDescent="0.3">
      <c r="A7826" s="1">
        <v>42912</v>
      </c>
      <c r="B7826" s="5">
        <f>YEAR(Table1[[#This Row],[Order Date]])</f>
        <v>2017</v>
      </c>
      <c r="C7826" s="5">
        <f>MONTH(Table1[[#This Row],[Order Date]])</f>
        <v>6</v>
      </c>
      <c r="D7826" t="s">
        <v>2037</v>
      </c>
      <c r="E7826" t="s">
        <v>27</v>
      </c>
      <c r="F7826" t="s">
        <v>11</v>
      </c>
      <c r="G7826" t="s">
        <v>18</v>
      </c>
      <c r="H7826" t="s">
        <v>251</v>
      </c>
      <c r="I7826">
        <v>83.76</v>
      </c>
      <c r="J7826">
        <v>12</v>
      </c>
      <c r="K7826">
        <v>1.68</v>
      </c>
    </row>
    <row r="7827" spans="1:11" ht="16.5" x14ac:dyDescent="0.3">
      <c r="A7827" s="1">
        <v>42912</v>
      </c>
      <c r="B7827" s="5">
        <f>YEAR(Table1[[#This Row],[Order Date]])</f>
        <v>2017</v>
      </c>
      <c r="C7827" s="5">
        <f>MONTH(Table1[[#This Row],[Order Date]])</f>
        <v>6</v>
      </c>
      <c r="D7827" t="s">
        <v>456</v>
      </c>
      <c r="E7827" t="s">
        <v>110</v>
      </c>
      <c r="F7827" t="s">
        <v>11</v>
      </c>
      <c r="G7827" t="s">
        <v>12</v>
      </c>
      <c r="H7827" t="s">
        <v>739</v>
      </c>
      <c r="I7827">
        <v>4.54</v>
      </c>
      <c r="J7827">
        <v>1</v>
      </c>
      <c r="K7827">
        <v>2.04</v>
      </c>
    </row>
    <row r="7828" spans="1:11" ht="16.5" x14ac:dyDescent="0.3">
      <c r="A7828" s="1">
        <v>42912</v>
      </c>
      <c r="B7828" s="5">
        <f>YEAR(Table1[[#This Row],[Order Date]])</f>
        <v>2017</v>
      </c>
      <c r="C7828" s="5">
        <f>MONTH(Table1[[#This Row],[Order Date]])</f>
        <v>6</v>
      </c>
      <c r="D7828" t="s">
        <v>456</v>
      </c>
      <c r="E7828" t="s">
        <v>110</v>
      </c>
      <c r="F7828" t="s">
        <v>11</v>
      </c>
      <c r="G7828" t="s">
        <v>24</v>
      </c>
      <c r="H7828" t="s">
        <v>949</v>
      </c>
      <c r="I7828">
        <v>15.92</v>
      </c>
      <c r="J7828">
        <v>4</v>
      </c>
      <c r="K7828">
        <v>5.41</v>
      </c>
    </row>
    <row r="7829" spans="1:11" ht="16.5" x14ac:dyDescent="0.3">
      <c r="A7829" s="1">
        <v>42912</v>
      </c>
      <c r="B7829" s="5">
        <f>YEAR(Table1[[#This Row],[Order Date]])</f>
        <v>2017</v>
      </c>
      <c r="C7829" s="5">
        <f>MONTH(Table1[[#This Row],[Order Date]])</f>
        <v>6</v>
      </c>
      <c r="D7829" t="s">
        <v>456</v>
      </c>
      <c r="E7829" t="s">
        <v>110</v>
      </c>
      <c r="F7829" t="s">
        <v>39</v>
      </c>
      <c r="G7829" t="s">
        <v>40</v>
      </c>
      <c r="H7829" t="s">
        <v>703</v>
      </c>
      <c r="I7829">
        <v>543.91999999999996</v>
      </c>
      <c r="J7829">
        <v>8</v>
      </c>
      <c r="K7829">
        <v>135.97999999999999</v>
      </c>
    </row>
    <row r="7830" spans="1:11" ht="16.5" x14ac:dyDescent="0.3">
      <c r="A7830" s="1">
        <v>42912</v>
      </c>
      <c r="B7830" s="5">
        <f>YEAR(Table1[[#This Row],[Order Date]])</f>
        <v>2017</v>
      </c>
      <c r="C7830" s="5">
        <f>MONTH(Table1[[#This Row],[Order Date]])</f>
        <v>6</v>
      </c>
      <c r="D7830" t="s">
        <v>2183</v>
      </c>
      <c r="E7830" t="s">
        <v>129</v>
      </c>
      <c r="F7830" t="s">
        <v>34</v>
      </c>
      <c r="G7830" t="s">
        <v>47</v>
      </c>
      <c r="H7830" t="s">
        <v>2140</v>
      </c>
      <c r="I7830">
        <v>526.45000000000005</v>
      </c>
      <c r="J7830">
        <v>5</v>
      </c>
      <c r="K7830">
        <v>31.59</v>
      </c>
    </row>
    <row r="7831" spans="1:11" ht="16.5" x14ac:dyDescent="0.3">
      <c r="A7831" s="1">
        <v>42912</v>
      </c>
      <c r="B7831" s="5">
        <f>YEAR(Table1[[#This Row],[Order Date]])</f>
        <v>2017</v>
      </c>
      <c r="C7831" s="5">
        <f>MONTH(Table1[[#This Row],[Order Date]])</f>
        <v>6</v>
      </c>
      <c r="D7831" t="s">
        <v>1211</v>
      </c>
      <c r="E7831" t="s">
        <v>278</v>
      </c>
      <c r="F7831" t="s">
        <v>39</v>
      </c>
      <c r="G7831" t="s">
        <v>52</v>
      </c>
      <c r="H7831" t="s">
        <v>2158</v>
      </c>
      <c r="I7831">
        <v>431.93</v>
      </c>
      <c r="J7831">
        <v>9</v>
      </c>
      <c r="K7831">
        <v>64.790000000000006</v>
      </c>
    </row>
    <row r="7832" spans="1:11" ht="16.5" x14ac:dyDescent="0.3">
      <c r="A7832" s="1">
        <v>42912</v>
      </c>
      <c r="B7832" s="5">
        <f>YEAR(Table1[[#This Row],[Order Date]])</f>
        <v>2017</v>
      </c>
      <c r="C7832" s="5">
        <f>MONTH(Table1[[#This Row],[Order Date]])</f>
        <v>6</v>
      </c>
      <c r="D7832" t="s">
        <v>768</v>
      </c>
      <c r="E7832" t="s">
        <v>149</v>
      </c>
      <c r="F7832" t="s">
        <v>39</v>
      </c>
      <c r="G7832" t="s">
        <v>40</v>
      </c>
      <c r="H7832" t="s">
        <v>767</v>
      </c>
      <c r="I7832">
        <v>239.97</v>
      </c>
      <c r="J7832">
        <v>3</v>
      </c>
      <c r="K7832">
        <v>67.19</v>
      </c>
    </row>
    <row r="7833" spans="1:11" ht="16.5" x14ac:dyDescent="0.3">
      <c r="A7833" s="1">
        <v>42912</v>
      </c>
      <c r="B7833" s="5">
        <f>YEAR(Table1[[#This Row],[Order Date]])</f>
        <v>2017</v>
      </c>
      <c r="C7833" s="5">
        <f>MONTH(Table1[[#This Row],[Order Date]])</f>
        <v>6</v>
      </c>
      <c r="D7833" t="s">
        <v>1271</v>
      </c>
      <c r="E7833" t="s">
        <v>23</v>
      </c>
      <c r="F7833" t="s">
        <v>39</v>
      </c>
      <c r="G7833" t="s">
        <v>40</v>
      </c>
      <c r="H7833" t="s">
        <v>1419</v>
      </c>
      <c r="I7833">
        <v>358.2</v>
      </c>
      <c r="J7833">
        <v>3</v>
      </c>
      <c r="K7833">
        <v>41.79</v>
      </c>
    </row>
    <row r="7834" spans="1:11" ht="16.5" x14ac:dyDescent="0.3">
      <c r="A7834" s="1">
        <v>42912</v>
      </c>
      <c r="B7834" s="5">
        <f>YEAR(Table1[[#This Row],[Order Date]])</f>
        <v>2017</v>
      </c>
      <c r="C7834" s="5">
        <f>MONTH(Table1[[#This Row],[Order Date]])</f>
        <v>6</v>
      </c>
      <c r="D7834" t="s">
        <v>1271</v>
      </c>
      <c r="E7834" t="s">
        <v>23</v>
      </c>
      <c r="F7834" t="s">
        <v>39</v>
      </c>
      <c r="G7834" t="s">
        <v>40</v>
      </c>
      <c r="H7834" t="s">
        <v>1537</v>
      </c>
      <c r="I7834">
        <v>545.91999999999996</v>
      </c>
      <c r="J7834">
        <v>14</v>
      </c>
      <c r="K7834">
        <v>72.790000000000006</v>
      </c>
    </row>
    <row r="7835" spans="1:11" ht="16.5" x14ac:dyDescent="0.3">
      <c r="A7835" s="1">
        <v>42912</v>
      </c>
      <c r="B7835" s="5">
        <f>YEAR(Table1[[#This Row],[Order Date]])</f>
        <v>2017</v>
      </c>
      <c r="C7835" s="5">
        <f>MONTH(Table1[[#This Row],[Order Date]])</f>
        <v>6</v>
      </c>
      <c r="D7835" t="s">
        <v>2265</v>
      </c>
      <c r="E7835" t="s">
        <v>123</v>
      </c>
      <c r="F7835" t="s">
        <v>11</v>
      </c>
      <c r="G7835" t="s">
        <v>16</v>
      </c>
      <c r="H7835" t="s">
        <v>1432</v>
      </c>
      <c r="I7835">
        <v>13.87</v>
      </c>
      <c r="J7835">
        <v>6</v>
      </c>
      <c r="K7835">
        <v>4.68</v>
      </c>
    </row>
    <row r="7836" spans="1:11" ht="16.5" x14ac:dyDescent="0.3">
      <c r="A7836" s="1">
        <v>42912</v>
      </c>
      <c r="B7836" s="5">
        <f>YEAR(Table1[[#This Row],[Order Date]])</f>
        <v>2017</v>
      </c>
      <c r="C7836" s="5">
        <f>MONTH(Table1[[#This Row],[Order Date]])</f>
        <v>6</v>
      </c>
      <c r="D7836" t="s">
        <v>2265</v>
      </c>
      <c r="E7836" t="s">
        <v>123</v>
      </c>
      <c r="F7836" t="s">
        <v>34</v>
      </c>
      <c r="G7836" t="s">
        <v>35</v>
      </c>
      <c r="H7836" t="s">
        <v>2266</v>
      </c>
      <c r="I7836">
        <v>273.55</v>
      </c>
      <c r="J7836">
        <v>3</v>
      </c>
      <c r="K7836">
        <v>-13.68</v>
      </c>
    </row>
    <row r="7837" spans="1:11" ht="16.5" x14ac:dyDescent="0.3">
      <c r="A7837" s="1">
        <v>42912</v>
      </c>
      <c r="B7837" s="5">
        <f>YEAR(Table1[[#This Row],[Order Date]])</f>
        <v>2017</v>
      </c>
      <c r="C7837" s="5">
        <f>MONTH(Table1[[#This Row],[Order Date]])</f>
        <v>6</v>
      </c>
      <c r="D7837" t="s">
        <v>1426</v>
      </c>
      <c r="E7837" t="s">
        <v>149</v>
      </c>
      <c r="F7837" t="s">
        <v>11</v>
      </c>
      <c r="G7837" t="s">
        <v>18</v>
      </c>
      <c r="H7837" t="s">
        <v>838</v>
      </c>
      <c r="I7837">
        <v>272.94</v>
      </c>
      <c r="J7837">
        <v>3</v>
      </c>
      <c r="K7837">
        <v>0</v>
      </c>
    </row>
    <row r="7838" spans="1:11" ht="16.5" x14ac:dyDescent="0.3">
      <c r="A7838" s="1">
        <v>42912</v>
      </c>
      <c r="B7838" s="5">
        <f>YEAR(Table1[[#This Row],[Order Date]])</f>
        <v>2017</v>
      </c>
      <c r="C7838" s="5">
        <f>MONTH(Table1[[#This Row],[Order Date]])</f>
        <v>6</v>
      </c>
      <c r="D7838" t="s">
        <v>475</v>
      </c>
      <c r="E7838" t="s">
        <v>149</v>
      </c>
      <c r="F7838" t="s">
        <v>11</v>
      </c>
      <c r="G7838" t="s">
        <v>20</v>
      </c>
      <c r="H7838" t="s">
        <v>697</v>
      </c>
      <c r="I7838">
        <v>102.37</v>
      </c>
      <c r="J7838">
        <v>2</v>
      </c>
      <c r="K7838">
        <v>37.11</v>
      </c>
    </row>
    <row r="7839" spans="1:11" ht="16.5" x14ac:dyDescent="0.3">
      <c r="A7839" s="1">
        <v>42912</v>
      </c>
      <c r="B7839" s="5">
        <f>YEAR(Table1[[#This Row],[Order Date]])</f>
        <v>2017</v>
      </c>
      <c r="C7839" s="5">
        <f>MONTH(Table1[[#This Row],[Order Date]])</f>
        <v>6</v>
      </c>
      <c r="D7839" t="s">
        <v>475</v>
      </c>
      <c r="E7839" t="s">
        <v>149</v>
      </c>
      <c r="F7839" t="s">
        <v>11</v>
      </c>
      <c r="G7839" t="s">
        <v>200</v>
      </c>
      <c r="H7839" t="s">
        <v>2593</v>
      </c>
      <c r="I7839">
        <v>28.4</v>
      </c>
      <c r="J7839">
        <v>5</v>
      </c>
      <c r="K7839">
        <v>8.24</v>
      </c>
    </row>
    <row r="7840" spans="1:11" ht="16.5" x14ac:dyDescent="0.3">
      <c r="A7840" s="1">
        <v>42912</v>
      </c>
      <c r="B7840" s="5">
        <f>YEAR(Table1[[#This Row],[Order Date]])</f>
        <v>2017</v>
      </c>
      <c r="C7840" s="5">
        <f>MONTH(Table1[[#This Row],[Order Date]])</f>
        <v>6</v>
      </c>
      <c r="D7840" t="s">
        <v>475</v>
      </c>
      <c r="E7840" t="s">
        <v>149</v>
      </c>
      <c r="F7840" t="s">
        <v>11</v>
      </c>
      <c r="G7840" t="s">
        <v>18</v>
      </c>
      <c r="H7840" t="s">
        <v>308</v>
      </c>
      <c r="I7840">
        <v>713.88</v>
      </c>
      <c r="J7840">
        <v>4</v>
      </c>
      <c r="K7840">
        <v>214.16</v>
      </c>
    </row>
    <row r="7841" spans="1:11" ht="16.5" x14ac:dyDescent="0.3">
      <c r="A7841" s="1">
        <v>42912</v>
      </c>
      <c r="B7841" s="5">
        <f>YEAR(Table1[[#This Row],[Order Date]])</f>
        <v>2017</v>
      </c>
      <c r="C7841" s="5">
        <f>MONTH(Table1[[#This Row],[Order Date]])</f>
        <v>6</v>
      </c>
      <c r="D7841" t="s">
        <v>475</v>
      </c>
      <c r="E7841" t="s">
        <v>149</v>
      </c>
      <c r="F7841" t="s">
        <v>11</v>
      </c>
      <c r="G7841" t="s">
        <v>12</v>
      </c>
      <c r="H7841" t="s">
        <v>1901</v>
      </c>
      <c r="I7841">
        <v>68.52</v>
      </c>
      <c r="J7841">
        <v>3</v>
      </c>
      <c r="K7841">
        <v>31.52</v>
      </c>
    </row>
    <row r="7842" spans="1:11" ht="16.5" x14ac:dyDescent="0.3">
      <c r="A7842" s="1">
        <v>42913</v>
      </c>
      <c r="B7842" s="5">
        <f>YEAR(Table1[[#This Row],[Order Date]])</f>
        <v>2017</v>
      </c>
      <c r="C7842" s="5">
        <f>MONTH(Table1[[#This Row],[Order Date]])</f>
        <v>6</v>
      </c>
      <c r="D7842" t="s">
        <v>1338</v>
      </c>
      <c r="E7842" t="s">
        <v>149</v>
      </c>
      <c r="F7842" t="s">
        <v>34</v>
      </c>
      <c r="G7842" t="s">
        <v>35</v>
      </c>
      <c r="H7842" t="s">
        <v>793</v>
      </c>
      <c r="I7842">
        <v>191.65</v>
      </c>
      <c r="J7842">
        <v>3</v>
      </c>
      <c r="K7842">
        <v>31.94</v>
      </c>
    </row>
    <row r="7843" spans="1:11" ht="16.5" x14ac:dyDescent="0.3">
      <c r="A7843" s="1">
        <v>42913</v>
      </c>
      <c r="B7843" s="5">
        <f>YEAR(Table1[[#This Row],[Order Date]])</f>
        <v>2017</v>
      </c>
      <c r="C7843" s="5">
        <f>MONTH(Table1[[#This Row],[Order Date]])</f>
        <v>6</v>
      </c>
      <c r="D7843" t="s">
        <v>709</v>
      </c>
      <c r="E7843" t="s">
        <v>996</v>
      </c>
      <c r="F7843" t="s">
        <v>11</v>
      </c>
      <c r="G7843" t="s">
        <v>12</v>
      </c>
      <c r="H7843" t="s">
        <v>1701</v>
      </c>
      <c r="I7843">
        <v>20.07</v>
      </c>
      <c r="J7843">
        <v>3</v>
      </c>
      <c r="K7843">
        <v>9.23</v>
      </c>
    </row>
    <row r="7844" spans="1:11" ht="16.5" x14ac:dyDescent="0.3">
      <c r="A7844" s="1">
        <v>42913</v>
      </c>
      <c r="B7844" s="5">
        <f>YEAR(Table1[[#This Row],[Order Date]])</f>
        <v>2017</v>
      </c>
      <c r="C7844" s="5">
        <f>MONTH(Table1[[#This Row],[Order Date]])</f>
        <v>6</v>
      </c>
      <c r="D7844" t="s">
        <v>671</v>
      </c>
      <c r="E7844" t="s">
        <v>164</v>
      </c>
      <c r="F7844" t="s">
        <v>11</v>
      </c>
      <c r="G7844" t="s">
        <v>12</v>
      </c>
      <c r="H7844" t="s">
        <v>1944</v>
      </c>
      <c r="I7844">
        <v>19.440000000000001</v>
      </c>
      <c r="J7844">
        <v>3</v>
      </c>
      <c r="K7844">
        <v>9.33</v>
      </c>
    </row>
    <row r="7845" spans="1:11" ht="16.5" x14ac:dyDescent="0.3">
      <c r="A7845" s="1">
        <v>42913</v>
      </c>
      <c r="B7845" s="5">
        <f>YEAR(Table1[[#This Row],[Order Date]])</f>
        <v>2017</v>
      </c>
      <c r="C7845" s="5">
        <f>MONTH(Table1[[#This Row],[Order Date]])</f>
        <v>6</v>
      </c>
      <c r="D7845" t="s">
        <v>671</v>
      </c>
      <c r="E7845" t="s">
        <v>164</v>
      </c>
      <c r="F7845" t="s">
        <v>34</v>
      </c>
      <c r="G7845" t="s">
        <v>47</v>
      </c>
      <c r="H7845" t="s">
        <v>2008</v>
      </c>
      <c r="I7845">
        <v>126.3</v>
      </c>
      <c r="J7845">
        <v>3</v>
      </c>
      <c r="K7845">
        <v>40.42</v>
      </c>
    </row>
    <row r="7846" spans="1:11" ht="16.5" x14ac:dyDescent="0.3">
      <c r="A7846" s="1">
        <v>42913</v>
      </c>
      <c r="B7846" s="5">
        <f>YEAR(Table1[[#This Row],[Order Date]])</f>
        <v>2017</v>
      </c>
      <c r="C7846" s="5">
        <f>MONTH(Table1[[#This Row],[Order Date]])</f>
        <v>6</v>
      </c>
      <c r="D7846" t="s">
        <v>671</v>
      </c>
      <c r="E7846" t="s">
        <v>164</v>
      </c>
      <c r="F7846" t="s">
        <v>39</v>
      </c>
      <c r="G7846" t="s">
        <v>52</v>
      </c>
      <c r="H7846" t="s">
        <v>1628</v>
      </c>
      <c r="I7846">
        <v>1287.45</v>
      </c>
      <c r="J7846">
        <v>5</v>
      </c>
      <c r="K7846">
        <v>244.62</v>
      </c>
    </row>
    <row r="7847" spans="1:11" ht="16.5" x14ac:dyDescent="0.3">
      <c r="A7847" s="1">
        <v>42915</v>
      </c>
      <c r="B7847" s="5">
        <f>YEAR(Table1[[#This Row],[Order Date]])</f>
        <v>2017</v>
      </c>
      <c r="C7847" s="5">
        <f>MONTH(Table1[[#This Row],[Order Date]])</f>
        <v>6</v>
      </c>
      <c r="D7847" t="s">
        <v>291</v>
      </c>
      <c r="E7847" t="s">
        <v>27</v>
      </c>
      <c r="F7847" t="s">
        <v>11</v>
      </c>
      <c r="G7847" t="s">
        <v>18</v>
      </c>
      <c r="H7847" t="s">
        <v>2110</v>
      </c>
      <c r="I7847">
        <v>1295.78</v>
      </c>
      <c r="J7847">
        <v>2</v>
      </c>
      <c r="K7847">
        <v>310.99</v>
      </c>
    </row>
    <row r="7848" spans="1:11" ht="16.5" x14ac:dyDescent="0.3">
      <c r="A7848" s="1">
        <v>42915</v>
      </c>
      <c r="B7848" s="5">
        <f>YEAR(Table1[[#This Row],[Order Date]])</f>
        <v>2017</v>
      </c>
      <c r="C7848" s="5">
        <f>MONTH(Table1[[#This Row],[Order Date]])</f>
        <v>6</v>
      </c>
      <c r="D7848" t="s">
        <v>419</v>
      </c>
      <c r="E7848" t="s">
        <v>315</v>
      </c>
      <c r="F7848" t="s">
        <v>11</v>
      </c>
      <c r="G7848" t="s">
        <v>92</v>
      </c>
      <c r="H7848" t="s">
        <v>2316</v>
      </c>
      <c r="I7848">
        <v>362.94</v>
      </c>
      <c r="J7848">
        <v>3</v>
      </c>
      <c r="K7848">
        <v>90.74</v>
      </c>
    </row>
    <row r="7849" spans="1:11" ht="16.5" x14ac:dyDescent="0.3">
      <c r="A7849" s="1">
        <v>42915</v>
      </c>
      <c r="B7849" s="5">
        <f>YEAR(Table1[[#This Row],[Order Date]])</f>
        <v>2017</v>
      </c>
      <c r="C7849" s="5">
        <f>MONTH(Table1[[#This Row],[Order Date]])</f>
        <v>6</v>
      </c>
      <c r="D7849" t="s">
        <v>419</v>
      </c>
      <c r="E7849" t="s">
        <v>315</v>
      </c>
      <c r="F7849" t="s">
        <v>11</v>
      </c>
      <c r="G7849" t="s">
        <v>20</v>
      </c>
      <c r="H7849" t="s">
        <v>1370</v>
      </c>
      <c r="I7849">
        <v>11.54</v>
      </c>
      <c r="J7849">
        <v>2</v>
      </c>
      <c r="K7849">
        <v>5.77</v>
      </c>
    </row>
    <row r="7850" spans="1:11" ht="16.5" x14ac:dyDescent="0.3">
      <c r="A7850" s="1">
        <v>42915</v>
      </c>
      <c r="B7850" s="5">
        <f>YEAR(Table1[[#This Row],[Order Date]])</f>
        <v>2017</v>
      </c>
      <c r="C7850" s="5">
        <f>MONTH(Table1[[#This Row],[Order Date]])</f>
        <v>6</v>
      </c>
      <c r="D7850" t="s">
        <v>630</v>
      </c>
      <c r="E7850" t="s">
        <v>27</v>
      </c>
      <c r="F7850" t="s">
        <v>11</v>
      </c>
      <c r="G7850" t="s">
        <v>20</v>
      </c>
      <c r="H7850" t="s">
        <v>1139</v>
      </c>
      <c r="I7850">
        <v>312.55</v>
      </c>
      <c r="J7850">
        <v>9</v>
      </c>
      <c r="K7850">
        <v>101.58</v>
      </c>
    </row>
    <row r="7851" spans="1:11" ht="16.5" x14ac:dyDescent="0.3">
      <c r="A7851" s="1">
        <v>42915</v>
      </c>
      <c r="B7851" s="5">
        <f>YEAR(Table1[[#This Row],[Order Date]])</f>
        <v>2017</v>
      </c>
      <c r="C7851" s="5">
        <f>MONTH(Table1[[#This Row],[Order Date]])</f>
        <v>6</v>
      </c>
      <c r="D7851" t="s">
        <v>1446</v>
      </c>
      <c r="E7851" t="s">
        <v>10</v>
      </c>
      <c r="F7851" t="s">
        <v>11</v>
      </c>
      <c r="G7851" t="s">
        <v>12</v>
      </c>
      <c r="H7851" t="s">
        <v>2384</v>
      </c>
      <c r="I7851">
        <v>5.18</v>
      </c>
      <c r="J7851">
        <v>1</v>
      </c>
      <c r="K7851">
        <v>1.81</v>
      </c>
    </row>
    <row r="7852" spans="1:11" ht="16.5" x14ac:dyDescent="0.3">
      <c r="A7852" s="1">
        <v>42915</v>
      </c>
      <c r="B7852" s="5">
        <f>YEAR(Table1[[#This Row],[Order Date]])</f>
        <v>2017</v>
      </c>
      <c r="C7852" s="5">
        <f>MONTH(Table1[[#This Row],[Order Date]])</f>
        <v>6</v>
      </c>
      <c r="D7852" t="s">
        <v>1563</v>
      </c>
      <c r="E7852" t="s">
        <v>27</v>
      </c>
      <c r="F7852" t="s">
        <v>11</v>
      </c>
      <c r="G7852" t="s">
        <v>20</v>
      </c>
      <c r="H7852" t="s">
        <v>121</v>
      </c>
      <c r="I7852">
        <v>895.92</v>
      </c>
      <c r="J7852">
        <v>5</v>
      </c>
      <c r="K7852">
        <v>302.37</v>
      </c>
    </row>
    <row r="7853" spans="1:11" ht="16.5" x14ac:dyDescent="0.3">
      <c r="A7853" s="1">
        <v>42915</v>
      </c>
      <c r="B7853" s="5">
        <f>YEAR(Table1[[#This Row],[Order Date]])</f>
        <v>2017</v>
      </c>
      <c r="C7853" s="5">
        <f>MONTH(Table1[[#This Row],[Order Date]])</f>
        <v>6</v>
      </c>
      <c r="D7853" t="s">
        <v>1563</v>
      </c>
      <c r="E7853" t="s">
        <v>27</v>
      </c>
      <c r="F7853" t="s">
        <v>11</v>
      </c>
      <c r="G7853" t="s">
        <v>18</v>
      </c>
      <c r="H7853" t="s">
        <v>1560</v>
      </c>
      <c r="I7853">
        <v>130.71</v>
      </c>
      <c r="J7853">
        <v>3</v>
      </c>
      <c r="K7853">
        <v>39.21</v>
      </c>
    </row>
    <row r="7854" spans="1:11" ht="16.5" x14ac:dyDescent="0.3">
      <c r="A7854" s="1">
        <v>42915</v>
      </c>
      <c r="B7854" s="5">
        <f>YEAR(Table1[[#This Row],[Order Date]])</f>
        <v>2017</v>
      </c>
      <c r="C7854" s="5">
        <f>MONTH(Table1[[#This Row],[Order Date]])</f>
        <v>6</v>
      </c>
      <c r="D7854" t="s">
        <v>1563</v>
      </c>
      <c r="E7854" t="s">
        <v>27</v>
      </c>
      <c r="F7854" t="s">
        <v>11</v>
      </c>
      <c r="G7854" t="s">
        <v>24</v>
      </c>
      <c r="H7854" t="s">
        <v>2607</v>
      </c>
      <c r="I7854">
        <v>11.68</v>
      </c>
      <c r="J7854">
        <v>2</v>
      </c>
      <c r="K7854">
        <v>3.04</v>
      </c>
    </row>
    <row r="7855" spans="1:11" ht="16.5" x14ac:dyDescent="0.3">
      <c r="A7855" s="1">
        <v>42915</v>
      </c>
      <c r="B7855" s="5">
        <f>YEAR(Table1[[#This Row],[Order Date]])</f>
        <v>2017</v>
      </c>
      <c r="C7855" s="5">
        <f>MONTH(Table1[[#This Row],[Order Date]])</f>
        <v>6</v>
      </c>
      <c r="D7855" t="s">
        <v>1563</v>
      </c>
      <c r="E7855" t="s">
        <v>27</v>
      </c>
      <c r="F7855" t="s">
        <v>39</v>
      </c>
      <c r="G7855" t="s">
        <v>52</v>
      </c>
      <c r="H7855" t="s">
        <v>213</v>
      </c>
      <c r="I7855">
        <v>62.31</v>
      </c>
      <c r="J7855">
        <v>3</v>
      </c>
      <c r="K7855">
        <v>22.43</v>
      </c>
    </row>
    <row r="7856" spans="1:11" ht="16.5" x14ac:dyDescent="0.3">
      <c r="A7856" s="1">
        <v>42915</v>
      </c>
      <c r="B7856" s="5">
        <f>YEAR(Table1[[#This Row],[Order Date]])</f>
        <v>2017</v>
      </c>
      <c r="C7856" s="5">
        <f>MONTH(Table1[[#This Row],[Order Date]])</f>
        <v>6</v>
      </c>
      <c r="D7856" t="s">
        <v>2265</v>
      </c>
      <c r="E7856" t="s">
        <v>613</v>
      </c>
      <c r="F7856" t="s">
        <v>34</v>
      </c>
      <c r="G7856" t="s">
        <v>74</v>
      </c>
      <c r="H7856" t="s">
        <v>1909</v>
      </c>
      <c r="I7856">
        <v>638.82000000000005</v>
      </c>
      <c r="J7856">
        <v>9</v>
      </c>
      <c r="K7856">
        <v>185.26</v>
      </c>
    </row>
    <row r="7857" spans="1:11" ht="16.5" x14ac:dyDescent="0.3">
      <c r="A7857" s="1">
        <v>42915</v>
      </c>
      <c r="B7857" s="5">
        <f>YEAR(Table1[[#This Row],[Order Date]])</f>
        <v>2017</v>
      </c>
      <c r="C7857" s="5">
        <f>MONTH(Table1[[#This Row],[Order Date]])</f>
        <v>6</v>
      </c>
      <c r="D7857" t="s">
        <v>2265</v>
      </c>
      <c r="E7857" t="s">
        <v>613</v>
      </c>
      <c r="F7857" t="s">
        <v>11</v>
      </c>
      <c r="G7857" t="s">
        <v>200</v>
      </c>
      <c r="H7857" t="s">
        <v>1053</v>
      </c>
      <c r="I7857">
        <v>30.69</v>
      </c>
      <c r="J7857">
        <v>3</v>
      </c>
      <c r="K7857">
        <v>7.98</v>
      </c>
    </row>
    <row r="7858" spans="1:11" ht="16.5" x14ac:dyDescent="0.3">
      <c r="A7858" s="1">
        <v>42915</v>
      </c>
      <c r="B7858" s="5">
        <f>YEAR(Table1[[#This Row],[Order Date]])</f>
        <v>2017</v>
      </c>
      <c r="C7858" s="5">
        <f>MONTH(Table1[[#This Row],[Order Date]])</f>
        <v>6</v>
      </c>
      <c r="D7858" t="s">
        <v>2265</v>
      </c>
      <c r="E7858" t="s">
        <v>613</v>
      </c>
      <c r="F7858" t="s">
        <v>34</v>
      </c>
      <c r="G7858" t="s">
        <v>47</v>
      </c>
      <c r="H7858" t="s">
        <v>2557</v>
      </c>
      <c r="I7858">
        <v>25.16</v>
      </c>
      <c r="J7858">
        <v>2</v>
      </c>
      <c r="K7858">
        <v>8.5500000000000007</v>
      </c>
    </row>
    <row r="7859" spans="1:11" ht="16.5" x14ac:dyDescent="0.3">
      <c r="A7859" s="1">
        <v>42915</v>
      </c>
      <c r="B7859" s="5">
        <f>YEAR(Table1[[#This Row],[Order Date]])</f>
        <v>2017</v>
      </c>
      <c r="C7859" s="5">
        <f>MONTH(Table1[[#This Row],[Order Date]])</f>
        <v>6</v>
      </c>
      <c r="D7859" t="s">
        <v>945</v>
      </c>
      <c r="E7859" t="s">
        <v>10</v>
      </c>
      <c r="F7859" t="s">
        <v>11</v>
      </c>
      <c r="G7859" t="s">
        <v>92</v>
      </c>
      <c r="H7859" t="s">
        <v>534</v>
      </c>
      <c r="I7859">
        <v>21.39</v>
      </c>
      <c r="J7859">
        <v>2</v>
      </c>
      <c r="K7859">
        <v>-54.55</v>
      </c>
    </row>
    <row r="7860" spans="1:11" ht="16.5" x14ac:dyDescent="0.3">
      <c r="A7860" s="1">
        <v>42915</v>
      </c>
      <c r="B7860" s="5">
        <f>YEAR(Table1[[#This Row],[Order Date]])</f>
        <v>2017</v>
      </c>
      <c r="C7860" s="5">
        <f>MONTH(Table1[[#This Row],[Order Date]])</f>
        <v>6</v>
      </c>
      <c r="D7860" t="s">
        <v>945</v>
      </c>
      <c r="E7860" t="s">
        <v>10</v>
      </c>
      <c r="F7860" t="s">
        <v>34</v>
      </c>
      <c r="G7860" t="s">
        <v>145</v>
      </c>
      <c r="H7860" t="s">
        <v>950</v>
      </c>
      <c r="I7860">
        <v>307.31</v>
      </c>
      <c r="J7860">
        <v>3</v>
      </c>
      <c r="K7860">
        <v>-39.51</v>
      </c>
    </row>
    <row r="7861" spans="1:11" ht="16.5" x14ac:dyDescent="0.3">
      <c r="A7861" s="1">
        <v>42915</v>
      </c>
      <c r="B7861" s="5">
        <f>YEAR(Table1[[#This Row],[Order Date]])</f>
        <v>2017</v>
      </c>
      <c r="C7861" s="5">
        <f>MONTH(Table1[[#This Row],[Order Date]])</f>
        <v>6</v>
      </c>
      <c r="D7861" t="s">
        <v>945</v>
      </c>
      <c r="E7861" t="s">
        <v>10</v>
      </c>
      <c r="F7861" t="s">
        <v>34</v>
      </c>
      <c r="G7861" t="s">
        <v>74</v>
      </c>
      <c r="H7861" t="s">
        <v>2198</v>
      </c>
      <c r="I7861">
        <v>410</v>
      </c>
      <c r="J7861">
        <v>3</v>
      </c>
      <c r="K7861">
        <v>-96.47</v>
      </c>
    </row>
    <row r="7862" spans="1:11" ht="16.5" x14ac:dyDescent="0.3">
      <c r="A7862" s="1">
        <v>42916</v>
      </c>
      <c r="B7862" s="5">
        <f>YEAR(Table1[[#This Row],[Order Date]])</f>
        <v>2017</v>
      </c>
      <c r="C7862" s="5">
        <f>MONTH(Table1[[#This Row],[Order Date]])</f>
        <v>6</v>
      </c>
      <c r="D7862" t="s">
        <v>2145</v>
      </c>
      <c r="E7862" t="s">
        <v>126</v>
      </c>
      <c r="F7862" t="s">
        <v>11</v>
      </c>
      <c r="G7862" t="s">
        <v>20</v>
      </c>
      <c r="H7862" t="s">
        <v>2155</v>
      </c>
      <c r="I7862">
        <v>75.790000000000006</v>
      </c>
      <c r="J7862">
        <v>3</v>
      </c>
      <c r="K7862">
        <v>25.58</v>
      </c>
    </row>
    <row r="7863" spans="1:11" ht="16.5" x14ac:dyDescent="0.3">
      <c r="A7863" s="1">
        <v>42916</v>
      </c>
      <c r="B7863" s="5">
        <f>YEAR(Table1[[#This Row],[Order Date]])</f>
        <v>2017</v>
      </c>
      <c r="C7863" s="5">
        <f>MONTH(Table1[[#This Row],[Order Date]])</f>
        <v>6</v>
      </c>
      <c r="D7863" t="s">
        <v>1023</v>
      </c>
      <c r="E7863" t="s">
        <v>149</v>
      </c>
      <c r="F7863" t="s">
        <v>34</v>
      </c>
      <c r="G7863" t="s">
        <v>145</v>
      </c>
      <c r="H7863" t="s">
        <v>1703</v>
      </c>
      <c r="I7863">
        <v>1044.6300000000001</v>
      </c>
      <c r="J7863">
        <v>5</v>
      </c>
      <c r="K7863">
        <v>-295.98</v>
      </c>
    </row>
    <row r="7864" spans="1:11" ht="16.5" x14ac:dyDescent="0.3">
      <c r="A7864" s="1">
        <v>42916</v>
      </c>
      <c r="B7864" s="5">
        <f>YEAR(Table1[[#This Row],[Order Date]])</f>
        <v>2017</v>
      </c>
      <c r="C7864" s="5">
        <f>MONTH(Table1[[#This Row],[Order Date]])</f>
        <v>6</v>
      </c>
      <c r="D7864" t="s">
        <v>1781</v>
      </c>
      <c r="E7864" t="s">
        <v>149</v>
      </c>
      <c r="F7864" t="s">
        <v>11</v>
      </c>
      <c r="G7864" t="s">
        <v>18</v>
      </c>
      <c r="H7864" t="s">
        <v>2005</v>
      </c>
      <c r="I7864">
        <v>248.57</v>
      </c>
      <c r="J7864">
        <v>7</v>
      </c>
      <c r="K7864">
        <v>67.11</v>
      </c>
    </row>
    <row r="7865" spans="1:11" ht="16.5" x14ac:dyDescent="0.3">
      <c r="A7865" s="1">
        <v>42916</v>
      </c>
      <c r="B7865" s="5">
        <f>YEAR(Table1[[#This Row],[Order Date]])</f>
        <v>2017</v>
      </c>
      <c r="C7865" s="5">
        <f>MONTH(Table1[[#This Row],[Order Date]])</f>
        <v>6</v>
      </c>
      <c r="D7865" t="s">
        <v>1781</v>
      </c>
      <c r="E7865" t="s">
        <v>149</v>
      </c>
      <c r="F7865" t="s">
        <v>34</v>
      </c>
      <c r="G7865" t="s">
        <v>47</v>
      </c>
      <c r="H7865" t="s">
        <v>1698</v>
      </c>
      <c r="I7865">
        <v>22.23</v>
      </c>
      <c r="J7865">
        <v>1</v>
      </c>
      <c r="K7865">
        <v>9.7799999999999994</v>
      </c>
    </row>
    <row r="7866" spans="1:11" ht="16.5" x14ac:dyDescent="0.3">
      <c r="A7866" s="1">
        <v>42916</v>
      </c>
      <c r="B7866" s="5">
        <f>YEAR(Table1[[#This Row],[Order Date]])</f>
        <v>2017</v>
      </c>
      <c r="C7866" s="5">
        <f>MONTH(Table1[[#This Row],[Order Date]])</f>
        <v>6</v>
      </c>
      <c r="D7866" t="s">
        <v>925</v>
      </c>
      <c r="E7866" t="s">
        <v>15</v>
      </c>
      <c r="F7866" t="s">
        <v>39</v>
      </c>
      <c r="G7866" t="s">
        <v>40</v>
      </c>
      <c r="H7866" t="s">
        <v>1695</v>
      </c>
      <c r="I7866">
        <v>1001.58</v>
      </c>
      <c r="J7866">
        <v>2</v>
      </c>
      <c r="K7866">
        <v>125.2</v>
      </c>
    </row>
    <row r="7867" spans="1:11" ht="16.5" x14ac:dyDescent="0.3">
      <c r="A7867" s="1">
        <v>42916</v>
      </c>
      <c r="B7867" s="5">
        <f>YEAR(Table1[[#This Row],[Order Date]])</f>
        <v>2017</v>
      </c>
      <c r="C7867" s="5">
        <f>MONTH(Table1[[#This Row],[Order Date]])</f>
        <v>6</v>
      </c>
      <c r="D7867" t="s">
        <v>925</v>
      </c>
      <c r="E7867" t="s">
        <v>15</v>
      </c>
      <c r="F7867" t="s">
        <v>34</v>
      </c>
      <c r="G7867" t="s">
        <v>35</v>
      </c>
      <c r="H7867" t="s">
        <v>1454</v>
      </c>
      <c r="I7867">
        <v>569.05999999999995</v>
      </c>
      <c r="J7867">
        <v>3</v>
      </c>
      <c r="K7867">
        <v>-178.85</v>
      </c>
    </row>
    <row r="7868" spans="1:11" ht="16.5" x14ac:dyDescent="0.3">
      <c r="A7868" s="1">
        <v>42916</v>
      </c>
      <c r="B7868" s="5">
        <f>YEAR(Table1[[#This Row],[Order Date]])</f>
        <v>2017</v>
      </c>
      <c r="C7868" s="5">
        <f>MONTH(Table1[[#This Row],[Order Date]])</f>
        <v>6</v>
      </c>
      <c r="D7868" t="s">
        <v>925</v>
      </c>
      <c r="E7868" t="s">
        <v>15</v>
      </c>
      <c r="F7868" t="s">
        <v>34</v>
      </c>
      <c r="G7868" t="s">
        <v>47</v>
      </c>
      <c r="H7868" t="s">
        <v>1905</v>
      </c>
      <c r="I7868">
        <v>14.22</v>
      </c>
      <c r="J7868">
        <v>2</v>
      </c>
      <c r="K7868">
        <v>-10.31</v>
      </c>
    </row>
    <row r="7869" spans="1:11" ht="16.5" x14ac:dyDescent="0.3">
      <c r="A7869" s="1">
        <v>42916</v>
      </c>
      <c r="B7869" s="5">
        <f>YEAR(Table1[[#This Row],[Order Date]])</f>
        <v>2017</v>
      </c>
      <c r="C7869" s="5">
        <f>MONTH(Table1[[#This Row],[Order Date]])</f>
        <v>6</v>
      </c>
      <c r="D7869" t="s">
        <v>2544</v>
      </c>
      <c r="E7869" t="s">
        <v>120</v>
      </c>
      <c r="F7869" t="s">
        <v>34</v>
      </c>
      <c r="G7869" t="s">
        <v>47</v>
      </c>
      <c r="H7869" t="s">
        <v>913</v>
      </c>
      <c r="I7869">
        <v>19.52</v>
      </c>
      <c r="J7869">
        <v>2</v>
      </c>
      <c r="K7869">
        <v>5.37</v>
      </c>
    </row>
    <row r="7870" spans="1:11" ht="16.5" x14ac:dyDescent="0.3">
      <c r="A7870" s="1">
        <v>42916</v>
      </c>
      <c r="B7870" s="5">
        <f>YEAR(Table1[[#This Row],[Order Date]])</f>
        <v>2017</v>
      </c>
      <c r="C7870" s="5">
        <f>MONTH(Table1[[#This Row],[Order Date]])</f>
        <v>6</v>
      </c>
      <c r="D7870" t="s">
        <v>1301</v>
      </c>
      <c r="E7870" t="s">
        <v>27</v>
      </c>
      <c r="F7870" t="s">
        <v>34</v>
      </c>
      <c r="G7870" t="s">
        <v>74</v>
      </c>
      <c r="H7870" t="s">
        <v>155</v>
      </c>
      <c r="I7870">
        <v>436</v>
      </c>
      <c r="J7870">
        <v>3</v>
      </c>
      <c r="K7870">
        <v>5.13</v>
      </c>
    </row>
    <row r="7871" spans="1:11" ht="16.5" x14ac:dyDescent="0.3">
      <c r="A7871" s="1">
        <v>42916</v>
      </c>
      <c r="B7871" s="5">
        <f>YEAR(Table1[[#This Row],[Order Date]])</f>
        <v>2017</v>
      </c>
      <c r="C7871" s="5">
        <f>MONTH(Table1[[#This Row],[Order Date]])</f>
        <v>6</v>
      </c>
      <c r="D7871" t="s">
        <v>1371</v>
      </c>
      <c r="E7871" t="s">
        <v>27</v>
      </c>
      <c r="F7871" t="s">
        <v>11</v>
      </c>
      <c r="G7871" t="s">
        <v>12</v>
      </c>
      <c r="H7871" t="s">
        <v>360</v>
      </c>
      <c r="I7871">
        <v>204.95</v>
      </c>
      <c r="J7871">
        <v>5</v>
      </c>
      <c r="K7871">
        <v>100.43</v>
      </c>
    </row>
    <row r="7872" spans="1:11" ht="16.5" x14ac:dyDescent="0.3">
      <c r="A7872" s="1">
        <v>42916</v>
      </c>
      <c r="B7872" s="5">
        <f>YEAR(Table1[[#This Row],[Order Date]])</f>
        <v>2017</v>
      </c>
      <c r="C7872" s="5">
        <f>MONTH(Table1[[#This Row],[Order Date]])</f>
        <v>6</v>
      </c>
      <c r="D7872" t="s">
        <v>171</v>
      </c>
      <c r="E7872" t="s">
        <v>149</v>
      </c>
      <c r="F7872" t="s">
        <v>11</v>
      </c>
      <c r="G7872" t="s">
        <v>18</v>
      </c>
      <c r="H7872" t="s">
        <v>1384</v>
      </c>
      <c r="I7872">
        <v>1085.42</v>
      </c>
      <c r="J7872">
        <v>7</v>
      </c>
      <c r="K7872">
        <v>282.20999999999998</v>
      </c>
    </row>
    <row r="7873" spans="1:11" ht="16.5" x14ac:dyDescent="0.3">
      <c r="A7873" s="1">
        <v>42917</v>
      </c>
      <c r="B7873" s="5">
        <f>YEAR(Table1[[#This Row],[Order Date]])</f>
        <v>2017</v>
      </c>
      <c r="C7873" s="5">
        <f>MONTH(Table1[[#This Row],[Order Date]])</f>
        <v>7</v>
      </c>
      <c r="D7873" t="s">
        <v>1385</v>
      </c>
      <c r="E7873" t="s">
        <v>129</v>
      </c>
      <c r="F7873" t="s">
        <v>11</v>
      </c>
      <c r="G7873" t="s">
        <v>18</v>
      </c>
      <c r="H7873" t="s">
        <v>586</v>
      </c>
      <c r="I7873">
        <v>443.92</v>
      </c>
      <c r="J7873">
        <v>4</v>
      </c>
      <c r="K7873">
        <v>13.32</v>
      </c>
    </row>
    <row r="7874" spans="1:11" ht="16.5" x14ac:dyDescent="0.3">
      <c r="A7874" s="1">
        <v>42917</v>
      </c>
      <c r="B7874" s="5">
        <f>YEAR(Table1[[#This Row],[Order Date]])</f>
        <v>2017</v>
      </c>
      <c r="C7874" s="5">
        <f>MONTH(Table1[[#This Row],[Order Date]])</f>
        <v>7</v>
      </c>
      <c r="D7874" t="s">
        <v>1385</v>
      </c>
      <c r="E7874" t="s">
        <v>129</v>
      </c>
      <c r="F7874" t="s">
        <v>11</v>
      </c>
      <c r="G7874" t="s">
        <v>20</v>
      </c>
      <c r="H7874" t="s">
        <v>528</v>
      </c>
      <c r="I7874">
        <v>169.99</v>
      </c>
      <c r="J7874">
        <v>1</v>
      </c>
      <c r="K7874">
        <v>78.2</v>
      </c>
    </row>
    <row r="7875" spans="1:11" ht="16.5" x14ac:dyDescent="0.3">
      <c r="A7875" s="1">
        <v>42917</v>
      </c>
      <c r="B7875" s="5">
        <f>YEAR(Table1[[#This Row],[Order Date]])</f>
        <v>2017</v>
      </c>
      <c r="C7875" s="5">
        <f>MONTH(Table1[[#This Row],[Order Date]])</f>
        <v>7</v>
      </c>
      <c r="D7875" t="s">
        <v>1385</v>
      </c>
      <c r="E7875" t="s">
        <v>129</v>
      </c>
      <c r="F7875" t="s">
        <v>11</v>
      </c>
      <c r="G7875" t="s">
        <v>12</v>
      </c>
      <c r="H7875" t="s">
        <v>493</v>
      </c>
      <c r="I7875">
        <v>25.92</v>
      </c>
      <c r="J7875">
        <v>4</v>
      </c>
      <c r="K7875">
        <v>12.44</v>
      </c>
    </row>
    <row r="7876" spans="1:11" ht="16.5" x14ac:dyDescent="0.3">
      <c r="A7876" s="1">
        <v>42918</v>
      </c>
      <c r="B7876" s="5">
        <f>YEAR(Table1[[#This Row],[Order Date]])</f>
        <v>2017</v>
      </c>
      <c r="C7876" s="5">
        <f>MONTH(Table1[[#This Row],[Order Date]])</f>
        <v>7</v>
      </c>
      <c r="D7876" t="s">
        <v>963</v>
      </c>
      <c r="E7876" t="s">
        <v>10</v>
      </c>
      <c r="F7876" t="s">
        <v>11</v>
      </c>
      <c r="G7876" t="s">
        <v>12</v>
      </c>
      <c r="H7876" t="s">
        <v>1989</v>
      </c>
      <c r="I7876">
        <v>163.96</v>
      </c>
      <c r="J7876">
        <v>5</v>
      </c>
      <c r="K7876">
        <v>59.44</v>
      </c>
    </row>
    <row r="7877" spans="1:11" ht="16.5" x14ac:dyDescent="0.3">
      <c r="A7877" s="1">
        <v>42918</v>
      </c>
      <c r="B7877" s="5">
        <f>YEAR(Table1[[#This Row],[Order Date]])</f>
        <v>2017</v>
      </c>
      <c r="C7877" s="5">
        <f>MONTH(Table1[[#This Row],[Order Date]])</f>
        <v>7</v>
      </c>
      <c r="D7877" t="s">
        <v>963</v>
      </c>
      <c r="E7877" t="s">
        <v>10</v>
      </c>
      <c r="F7877" t="s">
        <v>11</v>
      </c>
      <c r="G7877" t="s">
        <v>20</v>
      </c>
      <c r="H7877" t="s">
        <v>914</v>
      </c>
      <c r="I7877">
        <v>5.23</v>
      </c>
      <c r="J7877">
        <v>4</v>
      </c>
      <c r="K7877">
        <v>-8.11</v>
      </c>
    </row>
    <row r="7878" spans="1:11" ht="16.5" x14ac:dyDescent="0.3">
      <c r="A7878" s="1">
        <v>42919</v>
      </c>
      <c r="B7878" s="5">
        <f>YEAR(Table1[[#This Row],[Order Date]])</f>
        <v>2017</v>
      </c>
      <c r="C7878" s="5">
        <f>MONTH(Table1[[#This Row],[Order Date]])</f>
        <v>7</v>
      </c>
      <c r="D7878" t="s">
        <v>2688</v>
      </c>
      <c r="E7878" t="s">
        <v>30</v>
      </c>
      <c r="F7878" t="s">
        <v>34</v>
      </c>
      <c r="G7878" t="s">
        <v>47</v>
      </c>
      <c r="H7878" t="s">
        <v>1837</v>
      </c>
      <c r="I7878">
        <v>23.99</v>
      </c>
      <c r="J7878">
        <v>1</v>
      </c>
      <c r="K7878">
        <v>5.52</v>
      </c>
    </row>
    <row r="7879" spans="1:11" ht="16.5" x14ac:dyDescent="0.3">
      <c r="A7879" s="1">
        <v>42919</v>
      </c>
      <c r="B7879" s="5">
        <f>YEAR(Table1[[#This Row],[Order Date]])</f>
        <v>2017</v>
      </c>
      <c r="C7879" s="5">
        <f>MONTH(Table1[[#This Row],[Order Date]])</f>
        <v>7</v>
      </c>
      <c r="D7879" t="s">
        <v>2688</v>
      </c>
      <c r="E7879" t="s">
        <v>30</v>
      </c>
      <c r="F7879" t="s">
        <v>39</v>
      </c>
      <c r="G7879" t="s">
        <v>40</v>
      </c>
      <c r="H7879" t="s">
        <v>520</v>
      </c>
      <c r="I7879">
        <v>287.97000000000003</v>
      </c>
      <c r="J7879">
        <v>3</v>
      </c>
      <c r="K7879">
        <v>77.75</v>
      </c>
    </row>
    <row r="7880" spans="1:11" ht="16.5" x14ac:dyDescent="0.3">
      <c r="A7880" s="1">
        <v>42919</v>
      </c>
      <c r="B7880" s="5">
        <f>YEAR(Table1[[#This Row],[Order Date]])</f>
        <v>2017</v>
      </c>
      <c r="C7880" s="5">
        <f>MONTH(Table1[[#This Row],[Order Date]])</f>
        <v>7</v>
      </c>
      <c r="D7880" t="s">
        <v>1891</v>
      </c>
      <c r="E7880" t="s">
        <v>245</v>
      </c>
      <c r="F7880" t="s">
        <v>11</v>
      </c>
      <c r="G7880" t="s">
        <v>24</v>
      </c>
      <c r="H7880" t="s">
        <v>76</v>
      </c>
      <c r="I7880">
        <v>9.5500000000000007</v>
      </c>
      <c r="J7880">
        <v>3</v>
      </c>
      <c r="K7880">
        <v>1.55</v>
      </c>
    </row>
    <row r="7881" spans="1:11" ht="16.5" x14ac:dyDescent="0.3">
      <c r="A7881" s="1">
        <v>42919</v>
      </c>
      <c r="B7881" s="5">
        <f>YEAR(Table1[[#This Row],[Order Date]])</f>
        <v>2017</v>
      </c>
      <c r="C7881" s="5">
        <f>MONTH(Table1[[#This Row],[Order Date]])</f>
        <v>7</v>
      </c>
      <c r="D7881" t="s">
        <v>437</v>
      </c>
      <c r="E7881" t="s">
        <v>10</v>
      </c>
      <c r="F7881" t="s">
        <v>39</v>
      </c>
      <c r="G7881" t="s">
        <v>40</v>
      </c>
      <c r="H7881" t="s">
        <v>721</v>
      </c>
      <c r="I7881">
        <v>167.97</v>
      </c>
      <c r="J7881">
        <v>4</v>
      </c>
      <c r="K7881">
        <v>62.99</v>
      </c>
    </row>
    <row r="7882" spans="1:11" ht="16.5" x14ac:dyDescent="0.3">
      <c r="A7882" s="1">
        <v>42919</v>
      </c>
      <c r="B7882" s="5">
        <f>YEAR(Table1[[#This Row],[Order Date]])</f>
        <v>2017</v>
      </c>
      <c r="C7882" s="5">
        <f>MONTH(Table1[[#This Row],[Order Date]])</f>
        <v>7</v>
      </c>
      <c r="D7882" t="s">
        <v>483</v>
      </c>
      <c r="E7882" t="s">
        <v>10</v>
      </c>
      <c r="F7882" t="s">
        <v>11</v>
      </c>
      <c r="G7882" t="s">
        <v>12</v>
      </c>
      <c r="H7882" t="s">
        <v>264</v>
      </c>
      <c r="I7882">
        <v>273.89999999999998</v>
      </c>
      <c r="J7882">
        <v>7</v>
      </c>
      <c r="K7882">
        <v>92.44</v>
      </c>
    </row>
    <row r="7883" spans="1:11" ht="16.5" x14ac:dyDescent="0.3">
      <c r="A7883" s="1">
        <v>42919</v>
      </c>
      <c r="B7883" s="5">
        <f>YEAR(Table1[[#This Row],[Order Date]])</f>
        <v>2017</v>
      </c>
      <c r="C7883" s="5">
        <f>MONTH(Table1[[#This Row],[Order Date]])</f>
        <v>7</v>
      </c>
      <c r="D7883" t="s">
        <v>483</v>
      </c>
      <c r="E7883" t="s">
        <v>10</v>
      </c>
      <c r="F7883" t="s">
        <v>39</v>
      </c>
      <c r="G7883" t="s">
        <v>302</v>
      </c>
      <c r="H7883" t="s">
        <v>2689</v>
      </c>
      <c r="I7883">
        <v>597.13</v>
      </c>
      <c r="J7883">
        <v>3</v>
      </c>
      <c r="K7883">
        <v>49.76</v>
      </c>
    </row>
    <row r="7884" spans="1:11" ht="16.5" x14ac:dyDescent="0.3">
      <c r="A7884" s="1">
        <v>42919</v>
      </c>
      <c r="B7884" s="5">
        <f>YEAR(Table1[[#This Row],[Order Date]])</f>
        <v>2017</v>
      </c>
      <c r="C7884" s="5">
        <f>MONTH(Table1[[#This Row],[Order Date]])</f>
        <v>7</v>
      </c>
      <c r="D7884" t="s">
        <v>383</v>
      </c>
      <c r="E7884" t="s">
        <v>399</v>
      </c>
      <c r="F7884" t="s">
        <v>34</v>
      </c>
      <c r="G7884" t="s">
        <v>47</v>
      </c>
      <c r="H7884" t="s">
        <v>570</v>
      </c>
      <c r="I7884">
        <v>545.85</v>
      </c>
      <c r="J7884">
        <v>9</v>
      </c>
      <c r="K7884">
        <v>114.63</v>
      </c>
    </row>
    <row r="7885" spans="1:11" ht="16.5" x14ac:dyDescent="0.3">
      <c r="A7885" s="1">
        <v>42919</v>
      </c>
      <c r="B7885" s="5">
        <f>YEAR(Table1[[#This Row],[Order Date]])</f>
        <v>2017</v>
      </c>
      <c r="C7885" s="5">
        <f>MONTH(Table1[[#This Row],[Order Date]])</f>
        <v>7</v>
      </c>
      <c r="D7885" t="s">
        <v>1223</v>
      </c>
      <c r="E7885" t="s">
        <v>78</v>
      </c>
      <c r="F7885" t="s">
        <v>11</v>
      </c>
      <c r="G7885" t="s">
        <v>12</v>
      </c>
      <c r="H7885" t="s">
        <v>13</v>
      </c>
      <c r="I7885">
        <v>32.9</v>
      </c>
      <c r="J7885">
        <v>4</v>
      </c>
      <c r="K7885">
        <v>11.1</v>
      </c>
    </row>
    <row r="7886" spans="1:11" ht="16.5" x14ac:dyDescent="0.3">
      <c r="A7886" s="1">
        <v>42919</v>
      </c>
      <c r="B7886" s="5">
        <f>YEAR(Table1[[#This Row],[Order Date]])</f>
        <v>2017</v>
      </c>
      <c r="C7886" s="5">
        <f>MONTH(Table1[[#This Row],[Order Date]])</f>
        <v>7</v>
      </c>
      <c r="D7886" t="s">
        <v>1223</v>
      </c>
      <c r="E7886" t="s">
        <v>78</v>
      </c>
      <c r="F7886" t="s">
        <v>34</v>
      </c>
      <c r="G7886" t="s">
        <v>145</v>
      </c>
      <c r="H7886" t="s">
        <v>790</v>
      </c>
      <c r="I7886">
        <v>215.15</v>
      </c>
      <c r="J7886">
        <v>2</v>
      </c>
      <c r="K7886">
        <v>-103.99</v>
      </c>
    </row>
    <row r="7887" spans="1:11" ht="16.5" x14ac:dyDescent="0.3">
      <c r="A7887" s="1">
        <v>42919</v>
      </c>
      <c r="B7887" s="5">
        <f>YEAR(Table1[[#This Row],[Order Date]])</f>
        <v>2017</v>
      </c>
      <c r="C7887" s="5">
        <f>MONTH(Table1[[#This Row],[Order Date]])</f>
        <v>7</v>
      </c>
      <c r="D7887" t="s">
        <v>1223</v>
      </c>
      <c r="E7887" t="s">
        <v>78</v>
      </c>
      <c r="F7887" t="s">
        <v>11</v>
      </c>
      <c r="G7887" t="s">
        <v>12</v>
      </c>
      <c r="H7887" t="s">
        <v>1353</v>
      </c>
      <c r="I7887">
        <v>30.96</v>
      </c>
      <c r="J7887">
        <v>6</v>
      </c>
      <c r="K7887">
        <v>11.22</v>
      </c>
    </row>
    <row r="7888" spans="1:11" ht="16.5" x14ac:dyDescent="0.3">
      <c r="A7888" s="1">
        <v>42919</v>
      </c>
      <c r="B7888" s="5">
        <f>YEAR(Table1[[#This Row],[Order Date]])</f>
        <v>2017</v>
      </c>
      <c r="C7888" s="5">
        <f>MONTH(Table1[[#This Row],[Order Date]])</f>
        <v>7</v>
      </c>
      <c r="D7888" t="s">
        <v>1332</v>
      </c>
      <c r="E7888" t="s">
        <v>164</v>
      </c>
      <c r="F7888" t="s">
        <v>39</v>
      </c>
      <c r="G7888" t="s">
        <v>52</v>
      </c>
      <c r="H7888" t="s">
        <v>84</v>
      </c>
      <c r="I7888">
        <v>59.98</v>
      </c>
      <c r="J7888">
        <v>2</v>
      </c>
      <c r="K7888">
        <v>26.39</v>
      </c>
    </row>
    <row r="7889" spans="1:11" ht="16.5" x14ac:dyDescent="0.3">
      <c r="A7889" s="1">
        <v>42919</v>
      </c>
      <c r="B7889" s="5">
        <f>YEAR(Table1[[#This Row],[Order Date]])</f>
        <v>2017</v>
      </c>
      <c r="C7889" s="5">
        <f>MONTH(Table1[[#This Row],[Order Date]])</f>
        <v>7</v>
      </c>
      <c r="D7889" t="s">
        <v>1332</v>
      </c>
      <c r="E7889" t="s">
        <v>164</v>
      </c>
      <c r="F7889" t="s">
        <v>39</v>
      </c>
      <c r="G7889" t="s">
        <v>302</v>
      </c>
      <c r="H7889" t="s">
        <v>2462</v>
      </c>
      <c r="I7889">
        <v>2395.1999999999998</v>
      </c>
      <c r="J7889">
        <v>6</v>
      </c>
      <c r="K7889">
        <v>209.58</v>
      </c>
    </row>
    <row r="7890" spans="1:11" ht="16.5" x14ac:dyDescent="0.3">
      <c r="A7890" s="1">
        <v>42919</v>
      </c>
      <c r="B7890" s="5">
        <f>YEAR(Table1[[#This Row],[Order Date]])</f>
        <v>2017</v>
      </c>
      <c r="C7890" s="5">
        <f>MONTH(Table1[[#This Row],[Order Date]])</f>
        <v>7</v>
      </c>
      <c r="D7890" t="s">
        <v>1332</v>
      </c>
      <c r="E7890" t="s">
        <v>164</v>
      </c>
      <c r="F7890" t="s">
        <v>39</v>
      </c>
      <c r="G7890" t="s">
        <v>52</v>
      </c>
      <c r="H7890" t="s">
        <v>1875</v>
      </c>
      <c r="I7890">
        <v>1687.8</v>
      </c>
      <c r="J7890">
        <v>4</v>
      </c>
      <c r="K7890">
        <v>742.63</v>
      </c>
    </row>
    <row r="7891" spans="1:11" ht="16.5" x14ac:dyDescent="0.3">
      <c r="A7891" s="1">
        <v>42919</v>
      </c>
      <c r="B7891" s="5">
        <f>YEAR(Table1[[#This Row],[Order Date]])</f>
        <v>2017</v>
      </c>
      <c r="C7891" s="5">
        <f>MONTH(Table1[[#This Row],[Order Date]])</f>
        <v>7</v>
      </c>
      <c r="D7891" t="s">
        <v>1332</v>
      </c>
      <c r="E7891" t="s">
        <v>164</v>
      </c>
      <c r="F7891" t="s">
        <v>39</v>
      </c>
      <c r="G7891" t="s">
        <v>40</v>
      </c>
      <c r="H7891" t="s">
        <v>529</v>
      </c>
      <c r="I7891">
        <v>7.99</v>
      </c>
      <c r="J7891">
        <v>1</v>
      </c>
      <c r="K7891">
        <v>2.7</v>
      </c>
    </row>
    <row r="7892" spans="1:11" ht="16.5" x14ac:dyDescent="0.3">
      <c r="A7892" s="1">
        <v>42919</v>
      </c>
      <c r="B7892" s="5">
        <f>YEAR(Table1[[#This Row],[Order Date]])</f>
        <v>2017</v>
      </c>
      <c r="C7892" s="5">
        <f>MONTH(Table1[[#This Row],[Order Date]])</f>
        <v>7</v>
      </c>
      <c r="D7892" t="s">
        <v>1177</v>
      </c>
      <c r="E7892" t="s">
        <v>434</v>
      </c>
      <c r="F7892" t="s">
        <v>39</v>
      </c>
      <c r="G7892" t="s">
        <v>52</v>
      </c>
      <c r="H7892" t="s">
        <v>2034</v>
      </c>
      <c r="I7892">
        <v>258.89999999999998</v>
      </c>
      <c r="J7892">
        <v>10</v>
      </c>
      <c r="K7892">
        <v>93.2</v>
      </c>
    </row>
    <row r="7893" spans="1:11" ht="16.5" x14ac:dyDescent="0.3">
      <c r="A7893" s="1">
        <v>42919</v>
      </c>
      <c r="B7893" s="5">
        <f>YEAR(Table1[[#This Row],[Order Date]])</f>
        <v>2017</v>
      </c>
      <c r="C7893" s="5">
        <f>MONTH(Table1[[#This Row],[Order Date]])</f>
        <v>7</v>
      </c>
      <c r="D7893" t="s">
        <v>1177</v>
      </c>
      <c r="E7893" t="s">
        <v>434</v>
      </c>
      <c r="F7893" t="s">
        <v>11</v>
      </c>
      <c r="G7893" t="s">
        <v>12</v>
      </c>
      <c r="H7893" t="s">
        <v>936</v>
      </c>
      <c r="I7893">
        <v>24.56</v>
      </c>
      <c r="J7893">
        <v>2</v>
      </c>
      <c r="K7893">
        <v>11.54</v>
      </c>
    </row>
    <row r="7894" spans="1:11" ht="16.5" x14ac:dyDescent="0.3">
      <c r="A7894" s="1">
        <v>42919</v>
      </c>
      <c r="B7894" s="5">
        <f>YEAR(Table1[[#This Row],[Order Date]])</f>
        <v>2017</v>
      </c>
      <c r="C7894" s="5">
        <f>MONTH(Table1[[#This Row],[Order Date]])</f>
        <v>7</v>
      </c>
      <c r="D7894" t="s">
        <v>1084</v>
      </c>
      <c r="E7894" t="s">
        <v>27</v>
      </c>
      <c r="F7894" t="s">
        <v>34</v>
      </c>
      <c r="G7894" t="s">
        <v>47</v>
      </c>
      <c r="H7894" t="s">
        <v>1952</v>
      </c>
      <c r="I7894">
        <v>129.38999999999999</v>
      </c>
      <c r="J7894">
        <v>3</v>
      </c>
      <c r="K7894">
        <v>54.34</v>
      </c>
    </row>
    <row r="7895" spans="1:11" ht="16.5" x14ac:dyDescent="0.3">
      <c r="A7895" s="1">
        <v>42919</v>
      </c>
      <c r="B7895" s="5">
        <f>YEAR(Table1[[#This Row],[Order Date]])</f>
        <v>2017</v>
      </c>
      <c r="C7895" s="5">
        <f>MONTH(Table1[[#This Row],[Order Date]])</f>
        <v>7</v>
      </c>
      <c r="D7895" t="s">
        <v>437</v>
      </c>
      <c r="E7895" t="s">
        <v>27</v>
      </c>
      <c r="F7895" t="s">
        <v>11</v>
      </c>
      <c r="G7895" t="s">
        <v>18</v>
      </c>
      <c r="H7895" t="s">
        <v>1756</v>
      </c>
      <c r="I7895">
        <v>87.92</v>
      </c>
      <c r="J7895">
        <v>4</v>
      </c>
      <c r="K7895">
        <v>0.88</v>
      </c>
    </row>
    <row r="7896" spans="1:11" ht="16.5" x14ac:dyDescent="0.3">
      <c r="A7896" s="1">
        <v>42919</v>
      </c>
      <c r="B7896" s="5">
        <f>YEAR(Table1[[#This Row],[Order Date]])</f>
        <v>2017</v>
      </c>
      <c r="C7896" s="5">
        <f>MONTH(Table1[[#This Row],[Order Date]])</f>
        <v>7</v>
      </c>
      <c r="D7896" t="s">
        <v>1991</v>
      </c>
      <c r="E7896" t="s">
        <v>245</v>
      </c>
      <c r="F7896" t="s">
        <v>39</v>
      </c>
      <c r="G7896" t="s">
        <v>52</v>
      </c>
      <c r="H7896" t="s">
        <v>1011</v>
      </c>
      <c r="I7896">
        <v>24</v>
      </c>
      <c r="J7896">
        <v>2</v>
      </c>
      <c r="K7896">
        <v>-2.7</v>
      </c>
    </row>
    <row r="7897" spans="1:11" ht="16.5" x14ac:dyDescent="0.3">
      <c r="A7897" s="1">
        <v>42919</v>
      </c>
      <c r="B7897" s="5">
        <f>YEAR(Table1[[#This Row],[Order Date]])</f>
        <v>2017</v>
      </c>
      <c r="C7897" s="5">
        <f>MONTH(Table1[[#This Row],[Order Date]])</f>
        <v>7</v>
      </c>
      <c r="D7897" t="s">
        <v>1813</v>
      </c>
      <c r="E7897" t="s">
        <v>685</v>
      </c>
      <c r="F7897" t="s">
        <v>34</v>
      </c>
      <c r="G7897" t="s">
        <v>47</v>
      </c>
      <c r="H7897" t="s">
        <v>1397</v>
      </c>
      <c r="I7897">
        <v>102.3</v>
      </c>
      <c r="J7897">
        <v>1</v>
      </c>
      <c r="K7897">
        <v>26.6</v>
      </c>
    </row>
    <row r="7898" spans="1:11" ht="16.5" x14ac:dyDescent="0.3">
      <c r="A7898" s="1">
        <v>42921</v>
      </c>
      <c r="B7898" s="5">
        <f>YEAR(Table1[[#This Row],[Order Date]])</f>
        <v>2017</v>
      </c>
      <c r="C7898" s="5">
        <f>MONTH(Table1[[#This Row],[Order Date]])</f>
        <v>7</v>
      </c>
      <c r="D7898" t="s">
        <v>2042</v>
      </c>
      <c r="E7898" t="s">
        <v>10</v>
      </c>
      <c r="F7898" t="s">
        <v>34</v>
      </c>
      <c r="G7898" t="s">
        <v>47</v>
      </c>
      <c r="H7898" t="s">
        <v>2442</v>
      </c>
      <c r="I7898">
        <v>332.03</v>
      </c>
      <c r="J7898">
        <v>9</v>
      </c>
      <c r="K7898">
        <v>-348.63</v>
      </c>
    </row>
    <row r="7899" spans="1:11" ht="16.5" x14ac:dyDescent="0.3">
      <c r="A7899" s="1">
        <v>42921</v>
      </c>
      <c r="B7899" s="5">
        <f>YEAR(Table1[[#This Row],[Order Date]])</f>
        <v>2017</v>
      </c>
      <c r="C7899" s="5">
        <f>MONTH(Table1[[#This Row],[Order Date]])</f>
        <v>7</v>
      </c>
      <c r="D7899" t="s">
        <v>2042</v>
      </c>
      <c r="E7899" t="s">
        <v>10</v>
      </c>
      <c r="F7899" t="s">
        <v>11</v>
      </c>
      <c r="G7899" t="s">
        <v>20</v>
      </c>
      <c r="H7899" t="s">
        <v>248</v>
      </c>
      <c r="I7899">
        <v>11.39</v>
      </c>
      <c r="J7899">
        <v>9</v>
      </c>
      <c r="K7899">
        <v>-17.66</v>
      </c>
    </row>
    <row r="7900" spans="1:11" ht="16.5" x14ac:dyDescent="0.3">
      <c r="A7900" s="1">
        <v>42921</v>
      </c>
      <c r="B7900" s="5">
        <f>YEAR(Table1[[#This Row],[Order Date]])</f>
        <v>2017</v>
      </c>
      <c r="C7900" s="5">
        <f>MONTH(Table1[[#This Row],[Order Date]])</f>
        <v>7</v>
      </c>
      <c r="D7900" t="s">
        <v>2042</v>
      </c>
      <c r="E7900" t="s">
        <v>10</v>
      </c>
      <c r="F7900" t="s">
        <v>11</v>
      </c>
      <c r="G7900" t="s">
        <v>12</v>
      </c>
      <c r="H7900" t="s">
        <v>2547</v>
      </c>
      <c r="I7900">
        <v>15.55</v>
      </c>
      <c r="J7900">
        <v>3</v>
      </c>
      <c r="K7900">
        <v>5.64</v>
      </c>
    </row>
    <row r="7901" spans="1:11" ht="16.5" x14ac:dyDescent="0.3">
      <c r="A7901" s="1">
        <v>42921</v>
      </c>
      <c r="B7901" s="5">
        <f>YEAR(Table1[[#This Row],[Order Date]])</f>
        <v>2017</v>
      </c>
      <c r="C7901" s="5">
        <f>MONTH(Table1[[#This Row],[Order Date]])</f>
        <v>7</v>
      </c>
      <c r="D7901" t="s">
        <v>2042</v>
      </c>
      <c r="E7901" t="s">
        <v>10</v>
      </c>
      <c r="F7901" t="s">
        <v>11</v>
      </c>
      <c r="G7901" t="s">
        <v>12</v>
      </c>
      <c r="H7901" t="s">
        <v>327</v>
      </c>
      <c r="I7901">
        <v>31.1</v>
      </c>
      <c r="J7901">
        <v>6</v>
      </c>
      <c r="K7901">
        <v>11.28</v>
      </c>
    </row>
    <row r="7902" spans="1:11" ht="16.5" x14ac:dyDescent="0.3">
      <c r="A7902" s="1">
        <v>42921</v>
      </c>
      <c r="B7902" s="5">
        <f>YEAR(Table1[[#This Row],[Order Date]])</f>
        <v>2017</v>
      </c>
      <c r="C7902" s="5">
        <f>MONTH(Table1[[#This Row],[Order Date]])</f>
        <v>7</v>
      </c>
      <c r="D7902" t="s">
        <v>2042</v>
      </c>
      <c r="E7902" t="s">
        <v>10</v>
      </c>
      <c r="F7902" t="s">
        <v>11</v>
      </c>
      <c r="G7902" t="s">
        <v>20</v>
      </c>
      <c r="H7902" t="s">
        <v>2155</v>
      </c>
      <c r="I7902">
        <v>6.32</v>
      </c>
      <c r="J7902">
        <v>1</v>
      </c>
      <c r="K7902">
        <v>-10.42</v>
      </c>
    </row>
    <row r="7903" spans="1:11" ht="16.5" x14ac:dyDescent="0.3">
      <c r="A7903" s="1">
        <v>42921</v>
      </c>
      <c r="B7903" s="5">
        <f>YEAR(Table1[[#This Row],[Order Date]])</f>
        <v>2017</v>
      </c>
      <c r="C7903" s="5">
        <f>MONTH(Table1[[#This Row],[Order Date]])</f>
        <v>7</v>
      </c>
      <c r="D7903" t="s">
        <v>389</v>
      </c>
      <c r="E7903" t="s">
        <v>996</v>
      </c>
      <c r="F7903" t="s">
        <v>39</v>
      </c>
      <c r="G7903" t="s">
        <v>40</v>
      </c>
      <c r="H7903" t="s">
        <v>2408</v>
      </c>
      <c r="I7903">
        <v>79.959999999999994</v>
      </c>
      <c r="J7903">
        <v>4</v>
      </c>
      <c r="K7903">
        <v>22.39</v>
      </c>
    </row>
    <row r="7904" spans="1:11" ht="16.5" x14ac:dyDescent="0.3">
      <c r="A7904" s="1">
        <v>42922</v>
      </c>
      <c r="B7904" s="5">
        <f>YEAR(Table1[[#This Row],[Order Date]])</f>
        <v>2017</v>
      </c>
      <c r="C7904" s="5">
        <f>MONTH(Table1[[#This Row],[Order Date]])</f>
        <v>7</v>
      </c>
      <c r="D7904" t="s">
        <v>1495</v>
      </c>
      <c r="E7904" t="s">
        <v>23</v>
      </c>
      <c r="F7904" t="s">
        <v>11</v>
      </c>
      <c r="G7904" t="s">
        <v>20</v>
      </c>
      <c r="H7904" t="s">
        <v>150</v>
      </c>
      <c r="I7904">
        <v>2.95</v>
      </c>
      <c r="J7904">
        <v>2</v>
      </c>
      <c r="K7904">
        <v>-2.2599999999999998</v>
      </c>
    </row>
    <row r="7905" spans="1:11" ht="16.5" x14ac:dyDescent="0.3">
      <c r="A7905" s="1">
        <v>42922</v>
      </c>
      <c r="B7905" s="5">
        <f>YEAR(Table1[[#This Row],[Order Date]])</f>
        <v>2017</v>
      </c>
      <c r="C7905" s="5">
        <f>MONTH(Table1[[#This Row],[Order Date]])</f>
        <v>7</v>
      </c>
      <c r="D7905" t="s">
        <v>1495</v>
      </c>
      <c r="E7905" t="s">
        <v>23</v>
      </c>
      <c r="F7905" t="s">
        <v>11</v>
      </c>
      <c r="G7905" t="s">
        <v>12</v>
      </c>
      <c r="H7905" t="s">
        <v>1961</v>
      </c>
      <c r="I7905">
        <v>16.059999999999999</v>
      </c>
      <c r="J7905">
        <v>3</v>
      </c>
      <c r="K7905">
        <v>5.82</v>
      </c>
    </row>
    <row r="7906" spans="1:11" ht="16.5" x14ac:dyDescent="0.3">
      <c r="A7906" s="1">
        <v>42922</v>
      </c>
      <c r="B7906" s="5">
        <f>YEAR(Table1[[#This Row],[Order Date]])</f>
        <v>2017</v>
      </c>
      <c r="C7906" s="5">
        <f>MONTH(Table1[[#This Row],[Order Date]])</f>
        <v>7</v>
      </c>
      <c r="D7906" t="s">
        <v>1511</v>
      </c>
      <c r="E7906" t="s">
        <v>123</v>
      </c>
      <c r="F7906" t="s">
        <v>34</v>
      </c>
      <c r="G7906" t="s">
        <v>35</v>
      </c>
      <c r="H7906" t="s">
        <v>918</v>
      </c>
      <c r="I7906">
        <v>239.24</v>
      </c>
      <c r="J7906">
        <v>1</v>
      </c>
      <c r="K7906">
        <v>23.92</v>
      </c>
    </row>
    <row r="7907" spans="1:11" ht="16.5" x14ac:dyDescent="0.3">
      <c r="A7907" s="1">
        <v>42922</v>
      </c>
      <c r="B7907" s="5">
        <f>YEAR(Table1[[#This Row],[Order Date]])</f>
        <v>2017</v>
      </c>
      <c r="C7907" s="5">
        <f>MONTH(Table1[[#This Row],[Order Date]])</f>
        <v>7</v>
      </c>
      <c r="D7907" t="s">
        <v>1546</v>
      </c>
      <c r="E7907" t="s">
        <v>27</v>
      </c>
      <c r="F7907" t="s">
        <v>34</v>
      </c>
      <c r="G7907" t="s">
        <v>35</v>
      </c>
      <c r="H7907" t="s">
        <v>2596</v>
      </c>
      <c r="I7907">
        <v>122.14</v>
      </c>
      <c r="J7907">
        <v>3</v>
      </c>
      <c r="K7907">
        <v>-13.74</v>
      </c>
    </row>
    <row r="7908" spans="1:11" ht="16.5" x14ac:dyDescent="0.3">
      <c r="A7908" s="1">
        <v>42923</v>
      </c>
      <c r="B7908" s="5">
        <f>YEAR(Table1[[#This Row],[Order Date]])</f>
        <v>2017</v>
      </c>
      <c r="C7908" s="5">
        <f>MONTH(Table1[[#This Row],[Order Date]])</f>
        <v>7</v>
      </c>
      <c r="D7908" t="s">
        <v>1122</v>
      </c>
      <c r="E7908" t="s">
        <v>149</v>
      </c>
      <c r="F7908" t="s">
        <v>11</v>
      </c>
      <c r="G7908" t="s">
        <v>20</v>
      </c>
      <c r="H7908" t="s">
        <v>1630</v>
      </c>
      <c r="I7908">
        <v>17.47</v>
      </c>
      <c r="J7908">
        <v>3</v>
      </c>
      <c r="K7908">
        <v>6.33</v>
      </c>
    </row>
    <row r="7909" spans="1:11" ht="16.5" x14ac:dyDescent="0.3">
      <c r="A7909" s="1">
        <v>42923</v>
      </c>
      <c r="B7909" s="5">
        <f>YEAR(Table1[[#This Row],[Order Date]])</f>
        <v>2017</v>
      </c>
      <c r="C7909" s="5">
        <f>MONTH(Table1[[#This Row],[Order Date]])</f>
        <v>7</v>
      </c>
      <c r="D7909" t="s">
        <v>2033</v>
      </c>
      <c r="E7909" t="s">
        <v>1529</v>
      </c>
      <c r="F7909" t="s">
        <v>39</v>
      </c>
      <c r="G7909" t="s">
        <v>52</v>
      </c>
      <c r="H7909" t="s">
        <v>243</v>
      </c>
      <c r="I7909">
        <v>252</v>
      </c>
      <c r="J7909">
        <v>4</v>
      </c>
      <c r="K7909">
        <v>93.24</v>
      </c>
    </row>
    <row r="7910" spans="1:11" ht="16.5" x14ac:dyDescent="0.3">
      <c r="A7910" s="1">
        <v>42923</v>
      </c>
      <c r="B7910" s="5">
        <f>YEAR(Table1[[#This Row],[Order Date]])</f>
        <v>2017</v>
      </c>
      <c r="C7910" s="5">
        <f>MONTH(Table1[[#This Row],[Order Date]])</f>
        <v>7</v>
      </c>
      <c r="D7910" t="s">
        <v>1751</v>
      </c>
      <c r="E7910" t="s">
        <v>23</v>
      </c>
      <c r="F7910" t="s">
        <v>34</v>
      </c>
      <c r="G7910" t="s">
        <v>74</v>
      </c>
      <c r="H7910" t="s">
        <v>2024</v>
      </c>
      <c r="I7910">
        <v>87.21</v>
      </c>
      <c r="J7910">
        <v>3</v>
      </c>
      <c r="K7910">
        <v>-45.35</v>
      </c>
    </row>
    <row r="7911" spans="1:11" ht="16.5" x14ac:dyDescent="0.3">
      <c r="A7911" s="1">
        <v>42923</v>
      </c>
      <c r="B7911" s="5">
        <f>YEAR(Table1[[#This Row],[Order Date]])</f>
        <v>2017</v>
      </c>
      <c r="C7911" s="5">
        <f>MONTH(Table1[[#This Row],[Order Date]])</f>
        <v>7</v>
      </c>
      <c r="D7911" t="s">
        <v>1751</v>
      </c>
      <c r="E7911" t="s">
        <v>23</v>
      </c>
      <c r="F7911" t="s">
        <v>11</v>
      </c>
      <c r="G7911" t="s">
        <v>12</v>
      </c>
      <c r="H7911" t="s">
        <v>1203</v>
      </c>
      <c r="I7911">
        <v>15.55</v>
      </c>
      <c r="J7911">
        <v>3</v>
      </c>
      <c r="K7911">
        <v>5.44</v>
      </c>
    </row>
    <row r="7912" spans="1:11" ht="16.5" x14ac:dyDescent="0.3">
      <c r="A7912" s="1">
        <v>42923</v>
      </c>
      <c r="B7912" s="5">
        <f>YEAR(Table1[[#This Row],[Order Date]])</f>
        <v>2017</v>
      </c>
      <c r="C7912" s="5">
        <f>MONTH(Table1[[#This Row],[Order Date]])</f>
        <v>7</v>
      </c>
      <c r="D7912" t="s">
        <v>1751</v>
      </c>
      <c r="E7912" t="s">
        <v>23</v>
      </c>
      <c r="F7912" t="s">
        <v>39</v>
      </c>
      <c r="G7912" t="s">
        <v>40</v>
      </c>
      <c r="H7912" t="s">
        <v>1018</v>
      </c>
      <c r="I7912">
        <v>683.99</v>
      </c>
      <c r="J7912">
        <v>2</v>
      </c>
      <c r="K7912">
        <v>-114</v>
      </c>
    </row>
    <row r="7913" spans="1:11" ht="16.5" x14ac:dyDescent="0.3">
      <c r="A7913" s="1">
        <v>42923</v>
      </c>
      <c r="B7913" s="5">
        <f>YEAR(Table1[[#This Row],[Order Date]])</f>
        <v>2017</v>
      </c>
      <c r="C7913" s="5">
        <f>MONTH(Table1[[#This Row],[Order Date]])</f>
        <v>7</v>
      </c>
      <c r="D7913" t="s">
        <v>1751</v>
      </c>
      <c r="E7913" t="s">
        <v>23</v>
      </c>
      <c r="F7913" t="s">
        <v>11</v>
      </c>
      <c r="G7913" t="s">
        <v>18</v>
      </c>
      <c r="H7913" t="s">
        <v>2673</v>
      </c>
      <c r="I7913">
        <v>13.39</v>
      </c>
      <c r="J7913">
        <v>3</v>
      </c>
      <c r="K7913">
        <v>1</v>
      </c>
    </row>
    <row r="7914" spans="1:11" ht="16.5" x14ac:dyDescent="0.3">
      <c r="A7914" s="1">
        <v>42923</v>
      </c>
      <c r="B7914" s="5">
        <f>YEAR(Table1[[#This Row],[Order Date]])</f>
        <v>2017</v>
      </c>
      <c r="C7914" s="5">
        <f>MONTH(Table1[[#This Row],[Order Date]])</f>
        <v>7</v>
      </c>
      <c r="D7914" t="s">
        <v>1751</v>
      </c>
      <c r="E7914" t="s">
        <v>23</v>
      </c>
      <c r="F7914" t="s">
        <v>39</v>
      </c>
      <c r="G7914" t="s">
        <v>52</v>
      </c>
      <c r="H7914" t="s">
        <v>2330</v>
      </c>
      <c r="I7914">
        <v>16.78</v>
      </c>
      <c r="J7914">
        <v>3</v>
      </c>
      <c r="K7914">
        <v>4.82</v>
      </c>
    </row>
    <row r="7915" spans="1:11" ht="16.5" x14ac:dyDescent="0.3">
      <c r="A7915" s="1">
        <v>42923</v>
      </c>
      <c r="B7915" s="5">
        <f>YEAR(Table1[[#This Row],[Order Date]])</f>
        <v>2017</v>
      </c>
      <c r="C7915" s="5">
        <f>MONTH(Table1[[#This Row],[Order Date]])</f>
        <v>7</v>
      </c>
      <c r="D7915" t="s">
        <v>1751</v>
      </c>
      <c r="E7915" t="s">
        <v>23</v>
      </c>
      <c r="F7915" t="s">
        <v>39</v>
      </c>
      <c r="G7915" t="s">
        <v>52</v>
      </c>
      <c r="H7915" t="s">
        <v>1787</v>
      </c>
      <c r="I7915">
        <v>527.91999999999996</v>
      </c>
      <c r="J7915">
        <v>2</v>
      </c>
      <c r="K7915">
        <v>85.79</v>
      </c>
    </row>
    <row r="7916" spans="1:11" ht="16.5" x14ac:dyDescent="0.3">
      <c r="A7916" s="1">
        <v>42923</v>
      </c>
      <c r="B7916" s="5">
        <f>YEAR(Table1[[#This Row],[Order Date]])</f>
        <v>2017</v>
      </c>
      <c r="C7916" s="5">
        <f>MONTH(Table1[[#This Row],[Order Date]])</f>
        <v>7</v>
      </c>
      <c r="D7916" t="s">
        <v>1196</v>
      </c>
      <c r="E7916" t="s">
        <v>27</v>
      </c>
      <c r="F7916" t="s">
        <v>11</v>
      </c>
      <c r="G7916" t="s">
        <v>43</v>
      </c>
      <c r="H7916" t="s">
        <v>2307</v>
      </c>
      <c r="I7916">
        <v>5.94</v>
      </c>
      <c r="J7916">
        <v>3</v>
      </c>
      <c r="K7916">
        <v>0.12</v>
      </c>
    </row>
    <row r="7917" spans="1:11" ht="16.5" x14ac:dyDescent="0.3">
      <c r="A7917" s="1">
        <v>42924</v>
      </c>
      <c r="B7917" s="5">
        <f>YEAR(Table1[[#This Row],[Order Date]])</f>
        <v>2017</v>
      </c>
      <c r="C7917" s="5">
        <f>MONTH(Table1[[#This Row],[Order Date]])</f>
        <v>7</v>
      </c>
      <c r="D7917" t="s">
        <v>683</v>
      </c>
      <c r="E7917" t="s">
        <v>434</v>
      </c>
      <c r="F7917" t="s">
        <v>11</v>
      </c>
      <c r="G7917" t="s">
        <v>24</v>
      </c>
      <c r="H7917" t="s">
        <v>354</v>
      </c>
      <c r="I7917">
        <v>7.56</v>
      </c>
      <c r="J7917">
        <v>3</v>
      </c>
      <c r="K7917">
        <v>3.1</v>
      </c>
    </row>
    <row r="7918" spans="1:11" ht="16.5" x14ac:dyDescent="0.3">
      <c r="A7918" s="1">
        <v>42924</v>
      </c>
      <c r="B7918" s="5">
        <f>YEAR(Table1[[#This Row],[Order Date]])</f>
        <v>2017</v>
      </c>
      <c r="C7918" s="5">
        <f>MONTH(Table1[[#This Row],[Order Date]])</f>
        <v>7</v>
      </c>
      <c r="D7918" t="s">
        <v>683</v>
      </c>
      <c r="E7918" t="s">
        <v>434</v>
      </c>
      <c r="F7918" t="s">
        <v>11</v>
      </c>
      <c r="G7918" t="s">
        <v>12</v>
      </c>
      <c r="H7918" t="s">
        <v>625</v>
      </c>
      <c r="I7918">
        <v>24.56</v>
      </c>
      <c r="J7918">
        <v>2</v>
      </c>
      <c r="K7918">
        <v>11.54</v>
      </c>
    </row>
    <row r="7919" spans="1:11" ht="16.5" x14ac:dyDescent="0.3">
      <c r="A7919" s="1">
        <v>42924</v>
      </c>
      <c r="B7919" s="5">
        <f>YEAR(Table1[[#This Row],[Order Date]])</f>
        <v>2017</v>
      </c>
      <c r="C7919" s="5">
        <f>MONTH(Table1[[#This Row],[Order Date]])</f>
        <v>7</v>
      </c>
      <c r="D7919" t="s">
        <v>683</v>
      </c>
      <c r="E7919" t="s">
        <v>434</v>
      </c>
      <c r="F7919" t="s">
        <v>11</v>
      </c>
      <c r="G7919" t="s">
        <v>24</v>
      </c>
      <c r="H7919" t="s">
        <v>258</v>
      </c>
      <c r="I7919">
        <v>12.96</v>
      </c>
      <c r="J7919">
        <v>2</v>
      </c>
      <c r="K7919">
        <v>4.1500000000000004</v>
      </c>
    </row>
    <row r="7920" spans="1:11" ht="16.5" x14ac:dyDescent="0.3">
      <c r="A7920" s="1">
        <v>42924</v>
      </c>
      <c r="B7920" s="5">
        <f>YEAR(Table1[[#This Row],[Order Date]])</f>
        <v>2017</v>
      </c>
      <c r="C7920" s="5">
        <f>MONTH(Table1[[#This Row],[Order Date]])</f>
        <v>7</v>
      </c>
      <c r="D7920" t="s">
        <v>1223</v>
      </c>
      <c r="E7920" t="s">
        <v>27</v>
      </c>
      <c r="F7920" t="s">
        <v>34</v>
      </c>
      <c r="G7920" t="s">
        <v>47</v>
      </c>
      <c r="H7920" t="s">
        <v>1391</v>
      </c>
      <c r="I7920">
        <v>145.9</v>
      </c>
      <c r="J7920">
        <v>5</v>
      </c>
      <c r="K7920">
        <v>62.74</v>
      </c>
    </row>
    <row r="7921" spans="1:11" ht="16.5" x14ac:dyDescent="0.3">
      <c r="A7921" s="1">
        <v>42924</v>
      </c>
      <c r="B7921" s="5">
        <f>YEAR(Table1[[#This Row],[Order Date]])</f>
        <v>2017</v>
      </c>
      <c r="C7921" s="5">
        <f>MONTH(Table1[[#This Row],[Order Date]])</f>
        <v>7</v>
      </c>
      <c r="D7921" t="s">
        <v>2690</v>
      </c>
      <c r="E7921" t="s">
        <v>164</v>
      </c>
      <c r="F7921" t="s">
        <v>34</v>
      </c>
      <c r="G7921" t="s">
        <v>47</v>
      </c>
      <c r="H7921" t="s">
        <v>2036</v>
      </c>
      <c r="I7921">
        <v>198.46</v>
      </c>
      <c r="J7921">
        <v>2</v>
      </c>
      <c r="K7921">
        <v>99.23</v>
      </c>
    </row>
    <row r="7922" spans="1:11" ht="16.5" x14ac:dyDescent="0.3">
      <c r="A7922" s="1">
        <v>42924</v>
      </c>
      <c r="B7922" s="5">
        <f>YEAR(Table1[[#This Row],[Order Date]])</f>
        <v>2017</v>
      </c>
      <c r="C7922" s="5">
        <f>MONTH(Table1[[#This Row],[Order Date]])</f>
        <v>7</v>
      </c>
      <c r="D7922" t="s">
        <v>2690</v>
      </c>
      <c r="E7922" t="s">
        <v>164</v>
      </c>
      <c r="F7922" t="s">
        <v>11</v>
      </c>
      <c r="G7922" t="s">
        <v>16</v>
      </c>
      <c r="H7922" t="s">
        <v>814</v>
      </c>
      <c r="I7922">
        <v>786.48</v>
      </c>
      <c r="J7922">
        <v>8</v>
      </c>
      <c r="K7922">
        <v>385.38</v>
      </c>
    </row>
    <row r="7923" spans="1:11" ht="16.5" x14ac:dyDescent="0.3">
      <c r="A7923" s="1">
        <v>42924</v>
      </c>
      <c r="B7923" s="5">
        <f>YEAR(Table1[[#This Row],[Order Date]])</f>
        <v>2017</v>
      </c>
      <c r="C7923" s="5">
        <f>MONTH(Table1[[#This Row],[Order Date]])</f>
        <v>7</v>
      </c>
      <c r="D7923" t="s">
        <v>2690</v>
      </c>
      <c r="E7923" t="s">
        <v>164</v>
      </c>
      <c r="F7923" t="s">
        <v>11</v>
      </c>
      <c r="G7923" t="s">
        <v>20</v>
      </c>
      <c r="H7923" t="s">
        <v>1649</v>
      </c>
      <c r="I7923">
        <v>23.17</v>
      </c>
      <c r="J7923">
        <v>2</v>
      </c>
      <c r="K7923">
        <v>7.82</v>
      </c>
    </row>
    <row r="7924" spans="1:11" ht="16.5" x14ac:dyDescent="0.3">
      <c r="A7924" s="1">
        <v>42924</v>
      </c>
      <c r="B7924" s="5">
        <f>YEAR(Table1[[#This Row],[Order Date]])</f>
        <v>2017</v>
      </c>
      <c r="C7924" s="5">
        <f>MONTH(Table1[[#This Row],[Order Date]])</f>
        <v>7</v>
      </c>
      <c r="D7924" t="s">
        <v>2690</v>
      </c>
      <c r="E7924" t="s">
        <v>164</v>
      </c>
      <c r="F7924" t="s">
        <v>39</v>
      </c>
      <c r="G7924" t="s">
        <v>52</v>
      </c>
      <c r="H7924" t="s">
        <v>2398</v>
      </c>
      <c r="I7924">
        <v>50</v>
      </c>
      <c r="J7924">
        <v>2</v>
      </c>
      <c r="K7924">
        <v>10.5</v>
      </c>
    </row>
    <row r="7925" spans="1:11" ht="16.5" x14ac:dyDescent="0.3">
      <c r="A7925" s="1">
        <v>42924</v>
      </c>
      <c r="B7925" s="5">
        <f>YEAR(Table1[[#This Row],[Order Date]])</f>
        <v>2017</v>
      </c>
      <c r="C7925" s="5">
        <f>MONTH(Table1[[#This Row],[Order Date]])</f>
        <v>7</v>
      </c>
      <c r="D7925" t="s">
        <v>1093</v>
      </c>
      <c r="E7925" t="s">
        <v>27</v>
      </c>
      <c r="F7925" t="s">
        <v>11</v>
      </c>
      <c r="G7925" t="s">
        <v>16</v>
      </c>
      <c r="H7925" t="s">
        <v>1025</v>
      </c>
      <c r="I7925">
        <v>75.180000000000007</v>
      </c>
      <c r="J7925">
        <v>6</v>
      </c>
      <c r="K7925">
        <v>35.33</v>
      </c>
    </row>
    <row r="7926" spans="1:11" ht="16.5" x14ac:dyDescent="0.3">
      <c r="A7926" s="1">
        <v>42924</v>
      </c>
      <c r="B7926" s="5">
        <f>YEAR(Table1[[#This Row],[Order Date]])</f>
        <v>2017</v>
      </c>
      <c r="C7926" s="5">
        <f>MONTH(Table1[[#This Row],[Order Date]])</f>
        <v>7</v>
      </c>
      <c r="D7926" t="s">
        <v>230</v>
      </c>
      <c r="E7926" t="s">
        <v>164</v>
      </c>
      <c r="F7926" t="s">
        <v>34</v>
      </c>
      <c r="G7926" t="s">
        <v>47</v>
      </c>
      <c r="H7926" t="s">
        <v>1543</v>
      </c>
      <c r="I7926">
        <v>15.84</v>
      </c>
      <c r="J7926">
        <v>3</v>
      </c>
      <c r="K7926">
        <v>4.91</v>
      </c>
    </row>
    <row r="7927" spans="1:11" ht="16.5" x14ac:dyDescent="0.3">
      <c r="A7927" s="1">
        <v>42924</v>
      </c>
      <c r="B7927" s="5">
        <f>YEAR(Table1[[#This Row],[Order Date]])</f>
        <v>2017</v>
      </c>
      <c r="C7927" s="5">
        <f>MONTH(Table1[[#This Row],[Order Date]])</f>
        <v>7</v>
      </c>
      <c r="D7927" t="s">
        <v>230</v>
      </c>
      <c r="E7927" t="s">
        <v>164</v>
      </c>
      <c r="F7927" t="s">
        <v>11</v>
      </c>
      <c r="G7927" t="s">
        <v>20</v>
      </c>
      <c r="H7927" t="s">
        <v>311</v>
      </c>
      <c r="I7927">
        <v>86.38</v>
      </c>
      <c r="J7927">
        <v>3</v>
      </c>
      <c r="K7927">
        <v>30.23</v>
      </c>
    </row>
    <row r="7928" spans="1:11" ht="16.5" x14ac:dyDescent="0.3">
      <c r="A7928" s="1">
        <v>42924</v>
      </c>
      <c r="B7928" s="5">
        <f>YEAR(Table1[[#This Row],[Order Date]])</f>
        <v>2017</v>
      </c>
      <c r="C7928" s="5">
        <f>MONTH(Table1[[#This Row],[Order Date]])</f>
        <v>7</v>
      </c>
      <c r="D7928" t="s">
        <v>230</v>
      </c>
      <c r="E7928" t="s">
        <v>164</v>
      </c>
      <c r="F7928" t="s">
        <v>11</v>
      </c>
      <c r="G7928" t="s">
        <v>24</v>
      </c>
      <c r="H7928" t="s">
        <v>226</v>
      </c>
      <c r="I7928">
        <v>18.239999999999998</v>
      </c>
      <c r="J7928">
        <v>3</v>
      </c>
      <c r="K7928">
        <v>6.2</v>
      </c>
    </row>
    <row r="7929" spans="1:11" ht="16.5" x14ac:dyDescent="0.3">
      <c r="A7929" s="1">
        <v>42924</v>
      </c>
      <c r="B7929" s="5">
        <f>YEAR(Table1[[#This Row],[Order Date]])</f>
        <v>2017</v>
      </c>
      <c r="C7929" s="5">
        <f>MONTH(Table1[[#This Row],[Order Date]])</f>
        <v>7</v>
      </c>
      <c r="D7929" t="s">
        <v>230</v>
      </c>
      <c r="E7929" t="s">
        <v>164</v>
      </c>
      <c r="F7929" t="s">
        <v>11</v>
      </c>
      <c r="G7929" t="s">
        <v>24</v>
      </c>
      <c r="H7929" t="s">
        <v>459</v>
      </c>
      <c r="I7929">
        <v>13.12</v>
      </c>
      <c r="J7929">
        <v>4</v>
      </c>
      <c r="K7929">
        <v>4.33</v>
      </c>
    </row>
    <row r="7930" spans="1:11" ht="16.5" x14ac:dyDescent="0.3">
      <c r="A7930" s="1">
        <v>42924</v>
      </c>
      <c r="B7930" s="5">
        <f>YEAR(Table1[[#This Row],[Order Date]])</f>
        <v>2017</v>
      </c>
      <c r="C7930" s="5">
        <f>MONTH(Table1[[#This Row],[Order Date]])</f>
        <v>7</v>
      </c>
      <c r="D7930" t="s">
        <v>2439</v>
      </c>
      <c r="E7930" t="s">
        <v>59</v>
      </c>
      <c r="F7930" t="s">
        <v>34</v>
      </c>
      <c r="G7930" t="s">
        <v>47</v>
      </c>
      <c r="H7930" t="s">
        <v>1936</v>
      </c>
      <c r="I7930">
        <v>83.92</v>
      </c>
      <c r="J7930">
        <v>4</v>
      </c>
      <c r="K7930">
        <v>5.87</v>
      </c>
    </row>
    <row r="7931" spans="1:11" ht="16.5" x14ac:dyDescent="0.3">
      <c r="A7931" s="1">
        <v>42924</v>
      </c>
      <c r="B7931" s="5">
        <f>YEAR(Table1[[#This Row],[Order Date]])</f>
        <v>2017</v>
      </c>
      <c r="C7931" s="5">
        <f>MONTH(Table1[[#This Row],[Order Date]])</f>
        <v>7</v>
      </c>
      <c r="D7931" t="s">
        <v>2439</v>
      </c>
      <c r="E7931" t="s">
        <v>59</v>
      </c>
      <c r="F7931" t="s">
        <v>39</v>
      </c>
      <c r="G7931" t="s">
        <v>52</v>
      </c>
      <c r="H7931" t="s">
        <v>1063</v>
      </c>
      <c r="I7931">
        <v>141.9</v>
      </c>
      <c r="J7931">
        <v>5</v>
      </c>
      <c r="K7931">
        <v>58.18</v>
      </c>
    </row>
    <row r="7932" spans="1:11" ht="16.5" x14ac:dyDescent="0.3">
      <c r="A7932" s="1">
        <v>42924</v>
      </c>
      <c r="B7932" s="5">
        <f>YEAR(Table1[[#This Row],[Order Date]])</f>
        <v>2017</v>
      </c>
      <c r="C7932" s="5">
        <f>MONTH(Table1[[#This Row],[Order Date]])</f>
        <v>7</v>
      </c>
      <c r="D7932" t="s">
        <v>2439</v>
      </c>
      <c r="E7932" t="s">
        <v>59</v>
      </c>
      <c r="F7932" t="s">
        <v>34</v>
      </c>
      <c r="G7932" t="s">
        <v>47</v>
      </c>
      <c r="H7932" t="s">
        <v>956</v>
      </c>
      <c r="I7932">
        <v>39.979999999999997</v>
      </c>
      <c r="J7932">
        <v>2</v>
      </c>
      <c r="K7932">
        <v>9.1999999999999993</v>
      </c>
    </row>
    <row r="7933" spans="1:11" ht="16.5" x14ac:dyDescent="0.3">
      <c r="A7933" s="1">
        <v>42924</v>
      </c>
      <c r="B7933" s="5">
        <f>YEAR(Table1[[#This Row],[Order Date]])</f>
        <v>2017</v>
      </c>
      <c r="C7933" s="5">
        <f>MONTH(Table1[[#This Row],[Order Date]])</f>
        <v>7</v>
      </c>
      <c r="D7933" t="s">
        <v>2439</v>
      </c>
      <c r="E7933" t="s">
        <v>59</v>
      </c>
      <c r="F7933" t="s">
        <v>11</v>
      </c>
      <c r="G7933" t="s">
        <v>24</v>
      </c>
      <c r="H7933" t="s">
        <v>1527</v>
      </c>
      <c r="I7933">
        <v>28.91</v>
      </c>
      <c r="J7933">
        <v>7</v>
      </c>
      <c r="K7933">
        <v>8.67</v>
      </c>
    </row>
    <row r="7934" spans="1:11" ht="16.5" x14ac:dyDescent="0.3">
      <c r="A7934" s="1">
        <v>42924</v>
      </c>
      <c r="B7934" s="5">
        <f>YEAR(Table1[[#This Row],[Order Date]])</f>
        <v>2017</v>
      </c>
      <c r="C7934" s="5">
        <f>MONTH(Table1[[#This Row],[Order Date]])</f>
        <v>7</v>
      </c>
      <c r="D7934" t="s">
        <v>2439</v>
      </c>
      <c r="E7934" t="s">
        <v>59</v>
      </c>
      <c r="F7934" t="s">
        <v>11</v>
      </c>
      <c r="G7934" t="s">
        <v>24</v>
      </c>
      <c r="H7934" t="s">
        <v>600</v>
      </c>
      <c r="I7934">
        <v>174.95</v>
      </c>
      <c r="J7934">
        <v>5</v>
      </c>
      <c r="K7934">
        <v>45.49</v>
      </c>
    </row>
    <row r="7935" spans="1:11" ht="16.5" x14ac:dyDescent="0.3">
      <c r="A7935" s="1">
        <v>42924</v>
      </c>
      <c r="B7935" s="5">
        <f>YEAR(Table1[[#This Row],[Order Date]])</f>
        <v>2017</v>
      </c>
      <c r="C7935" s="5">
        <f>MONTH(Table1[[#This Row],[Order Date]])</f>
        <v>7</v>
      </c>
      <c r="D7935" t="s">
        <v>1209</v>
      </c>
      <c r="E7935" t="s">
        <v>164</v>
      </c>
      <c r="F7935" t="s">
        <v>11</v>
      </c>
      <c r="G7935" t="s">
        <v>12</v>
      </c>
      <c r="H7935" t="s">
        <v>625</v>
      </c>
      <c r="I7935">
        <v>52.76</v>
      </c>
      <c r="J7935">
        <v>2</v>
      </c>
      <c r="K7935">
        <v>24.27</v>
      </c>
    </row>
    <row r="7936" spans="1:11" ht="16.5" x14ac:dyDescent="0.3">
      <c r="A7936" s="1">
        <v>42925</v>
      </c>
      <c r="B7936" s="5">
        <f>YEAR(Table1[[#This Row],[Order Date]])</f>
        <v>2017</v>
      </c>
      <c r="C7936" s="5">
        <f>MONTH(Table1[[#This Row],[Order Date]])</f>
        <v>7</v>
      </c>
      <c r="D7936" t="s">
        <v>683</v>
      </c>
      <c r="E7936" t="s">
        <v>91</v>
      </c>
      <c r="F7936" t="s">
        <v>11</v>
      </c>
      <c r="G7936" t="s">
        <v>20</v>
      </c>
      <c r="H7936" t="s">
        <v>205</v>
      </c>
      <c r="I7936">
        <v>1.08</v>
      </c>
      <c r="J7936">
        <v>2</v>
      </c>
      <c r="K7936">
        <v>-0.79</v>
      </c>
    </row>
    <row r="7937" spans="1:11" ht="16.5" x14ac:dyDescent="0.3">
      <c r="A7937" s="1">
        <v>42925</v>
      </c>
      <c r="B7937" s="5">
        <f>YEAR(Table1[[#This Row],[Order Date]])</f>
        <v>2017</v>
      </c>
      <c r="C7937" s="5">
        <f>MONTH(Table1[[#This Row],[Order Date]])</f>
        <v>7</v>
      </c>
      <c r="D7937" t="s">
        <v>873</v>
      </c>
      <c r="E7937" t="s">
        <v>15</v>
      </c>
      <c r="F7937" t="s">
        <v>11</v>
      </c>
      <c r="G7937" t="s">
        <v>24</v>
      </c>
      <c r="H7937" t="s">
        <v>2691</v>
      </c>
      <c r="I7937">
        <v>8.84</v>
      </c>
      <c r="J7937">
        <v>5</v>
      </c>
      <c r="K7937">
        <v>2.98</v>
      </c>
    </row>
    <row r="7938" spans="1:11" ht="16.5" x14ac:dyDescent="0.3">
      <c r="A7938" s="1">
        <v>42925</v>
      </c>
      <c r="B7938" s="5">
        <f>YEAR(Table1[[#This Row],[Order Date]])</f>
        <v>2017</v>
      </c>
      <c r="C7938" s="5">
        <f>MONTH(Table1[[#This Row],[Order Date]])</f>
        <v>7</v>
      </c>
      <c r="D7938" t="s">
        <v>873</v>
      </c>
      <c r="E7938" t="s">
        <v>15</v>
      </c>
      <c r="F7938" t="s">
        <v>11</v>
      </c>
      <c r="G7938" t="s">
        <v>92</v>
      </c>
      <c r="H7938" t="s">
        <v>2621</v>
      </c>
      <c r="I7938">
        <v>58.46</v>
      </c>
      <c r="J7938">
        <v>9</v>
      </c>
      <c r="K7938">
        <v>-146.16</v>
      </c>
    </row>
    <row r="7939" spans="1:11" ht="16.5" x14ac:dyDescent="0.3">
      <c r="A7939" s="1">
        <v>42925</v>
      </c>
      <c r="B7939" s="5">
        <f>YEAR(Table1[[#This Row],[Order Date]])</f>
        <v>2017</v>
      </c>
      <c r="C7939" s="5">
        <f>MONTH(Table1[[#This Row],[Order Date]])</f>
        <v>7</v>
      </c>
      <c r="D7939" t="s">
        <v>681</v>
      </c>
      <c r="E7939" t="s">
        <v>15</v>
      </c>
      <c r="F7939" t="s">
        <v>11</v>
      </c>
      <c r="G7939" t="s">
        <v>18</v>
      </c>
      <c r="H7939" t="s">
        <v>144</v>
      </c>
      <c r="I7939">
        <v>228.92</v>
      </c>
      <c r="J7939">
        <v>5</v>
      </c>
      <c r="K7939">
        <v>14.31</v>
      </c>
    </row>
    <row r="7940" spans="1:11" ht="16.5" x14ac:dyDescent="0.3">
      <c r="A7940" s="1">
        <v>42925</v>
      </c>
      <c r="B7940" s="5">
        <f>YEAR(Table1[[#This Row],[Order Date]])</f>
        <v>2017</v>
      </c>
      <c r="C7940" s="5">
        <f>MONTH(Table1[[#This Row],[Order Date]])</f>
        <v>7</v>
      </c>
      <c r="D7940" t="s">
        <v>336</v>
      </c>
      <c r="E7940" t="s">
        <v>129</v>
      </c>
      <c r="F7940" t="s">
        <v>34</v>
      </c>
      <c r="G7940" t="s">
        <v>47</v>
      </c>
      <c r="H7940" t="s">
        <v>2140</v>
      </c>
      <c r="I7940">
        <v>526.45000000000005</v>
      </c>
      <c r="J7940">
        <v>5</v>
      </c>
      <c r="K7940">
        <v>31.59</v>
      </c>
    </row>
    <row r="7941" spans="1:11" ht="16.5" x14ac:dyDescent="0.3">
      <c r="A7941" s="1">
        <v>42925</v>
      </c>
      <c r="B7941" s="5">
        <f>YEAR(Table1[[#This Row],[Order Date]])</f>
        <v>2017</v>
      </c>
      <c r="C7941" s="5">
        <f>MONTH(Table1[[#This Row],[Order Date]])</f>
        <v>7</v>
      </c>
      <c r="D7941" t="s">
        <v>1623</v>
      </c>
      <c r="E7941" t="s">
        <v>613</v>
      </c>
      <c r="F7941" t="s">
        <v>11</v>
      </c>
      <c r="G7941" t="s">
        <v>12</v>
      </c>
      <c r="H7941" t="s">
        <v>2301</v>
      </c>
      <c r="I7941">
        <v>274.8</v>
      </c>
      <c r="J7941">
        <v>5</v>
      </c>
      <c r="K7941">
        <v>134.65</v>
      </c>
    </row>
    <row r="7942" spans="1:11" ht="16.5" x14ac:dyDescent="0.3">
      <c r="A7942" s="1">
        <v>42925</v>
      </c>
      <c r="B7942" s="5">
        <f>YEAR(Table1[[#This Row],[Order Date]])</f>
        <v>2017</v>
      </c>
      <c r="C7942" s="5">
        <f>MONTH(Table1[[#This Row],[Order Date]])</f>
        <v>7</v>
      </c>
      <c r="D7942" t="s">
        <v>1623</v>
      </c>
      <c r="E7942" t="s">
        <v>613</v>
      </c>
      <c r="F7942" t="s">
        <v>11</v>
      </c>
      <c r="G7942" t="s">
        <v>18</v>
      </c>
      <c r="H7942" t="s">
        <v>1870</v>
      </c>
      <c r="I7942">
        <v>195.64</v>
      </c>
      <c r="J7942">
        <v>4</v>
      </c>
      <c r="K7942">
        <v>3.91</v>
      </c>
    </row>
    <row r="7943" spans="1:11" ht="16.5" x14ac:dyDescent="0.3">
      <c r="A7943" s="1">
        <v>42925</v>
      </c>
      <c r="B7943" s="5">
        <f>YEAR(Table1[[#This Row],[Order Date]])</f>
        <v>2017</v>
      </c>
      <c r="C7943" s="5">
        <f>MONTH(Table1[[#This Row],[Order Date]])</f>
        <v>7</v>
      </c>
      <c r="D7943" t="s">
        <v>1623</v>
      </c>
      <c r="E7943" t="s">
        <v>613</v>
      </c>
      <c r="F7943" t="s">
        <v>39</v>
      </c>
      <c r="G7943" t="s">
        <v>40</v>
      </c>
      <c r="H7943" t="s">
        <v>1518</v>
      </c>
      <c r="I7943">
        <v>257.98</v>
      </c>
      <c r="J7943">
        <v>2</v>
      </c>
      <c r="K7943">
        <v>74.81</v>
      </c>
    </row>
    <row r="7944" spans="1:11" ht="16.5" x14ac:dyDescent="0.3">
      <c r="A7944" s="1">
        <v>42925</v>
      </c>
      <c r="B7944" s="5">
        <f>YEAR(Table1[[#This Row],[Order Date]])</f>
        <v>2017</v>
      </c>
      <c r="C7944" s="5">
        <f>MONTH(Table1[[#This Row],[Order Date]])</f>
        <v>7</v>
      </c>
      <c r="D7944" t="s">
        <v>1623</v>
      </c>
      <c r="E7944" t="s">
        <v>613</v>
      </c>
      <c r="F7944" t="s">
        <v>11</v>
      </c>
      <c r="G7944" t="s">
        <v>24</v>
      </c>
      <c r="H7944" t="s">
        <v>526</v>
      </c>
      <c r="I7944">
        <v>119.04</v>
      </c>
      <c r="J7944">
        <v>6</v>
      </c>
      <c r="K7944">
        <v>48.81</v>
      </c>
    </row>
    <row r="7945" spans="1:11" ht="16.5" x14ac:dyDescent="0.3">
      <c r="A7945" s="1">
        <v>42926</v>
      </c>
      <c r="B7945" s="5">
        <f>YEAR(Table1[[#This Row],[Order Date]])</f>
        <v>2017</v>
      </c>
      <c r="C7945" s="5">
        <f>MONTH(Table1[[#This Row],[Order Date]])</f>
        <v>7</v>
      </c>
      <c r="D7945" t="s">
        <v>2101</v>
      </c>
      <c r="E7945" t="s">
        <v>30</v>
      </c>
      <c r="F7945" t="s">
        <v>34</v>
      </c>
      <c r="G7945" t="s">
        <v>47</v>
      </c>
      <c r="H7945" t="s">
        <v>1168</v>
      </c>
      <c r="I7945">
        <v>18.84</v>
      </c>
      <c r="J7945">
        <v>3</v>
      </c>
      <c r="K7945">
        <v>7.91</v>
      </c>
    </row>
    <row r="7946" spans="1:11" ht="16.5" x14ac:dyDescent="0.3">
      <c r="A7946" s="1">
        <v>42926</v>
      </c>
      <c r="B7946" s="5">
        <f>YEAR(Table1[[#This Row],[Order Date]])</f>
        <v>2017</v>
      </c>
      <c r="C7946" s="5">
        <f>MONTH(Table1[[#This Row],[Order Date]])</f>
        <v>7</v>
      </c>
      <c r="D7946" t="s">
        <v>696</v>
      </c>
      <c r="E7946" t="s">
        <v>15</v>
      </c>
      <c r="F7946" t="s">
        <v>11</v>
      </c>
      <c r="G7946" t="s">
        <v>18</v>
      </c>
      <c r="H7946" t="s">
        <v>1400</v>
      </c>
      <c r="I7946">
        <v>298.45999999999998</v>
      </c>
      <c r="J7946">
        <v>6</v>
      </c>
      <c r="K7946">
        <v>26.12</v>
      </c>
    </row>
    <row r="7947" spans="1:11" ht="16.5" x14ac:dyDescent="0.3">
      <c r="A7947" s="1">
        <v>42926</v>
      </c>
      <c r="B7947" s="5">
        <f>YEAR(Table1[[#This Row],[Order Date]])</f>
        <v>2017</v>
      </c>
      <c r="C7947" s="5">
        <f>MONTH(Table1[[#This Row],[Order Date]])</f>
        <v>7</v>
      </c>
      <c r="D7947" t="s">
        <v>369</v>
      </c>
      <c r="E7947" t="s">
        <v>30</v>
      </c>
      <c r="F7947" t="s">
        <v>11</v>
      </c>
      <c r="G7947" t="s">
        <v>92</v>
      </c>
      <c r="H7947" t="s">
        <v>1838</v>
      </c>
      <c r="I7947">
        <v>41.91</v>
      </c>
      <c r="J7947">
        <v>3</v>
      </c>
      <c r="K7947">
        <v>10.9</v>
      </c>
    </row>
    <row r="7948" spans="1:11" ht="16.5" x14ac:dyDescent="0.3">
      <c r="A7948" s="1">
        <v>42927</v>
      </c>
      <c r="B7948" s="5">
        <f>YEAR(Table1[[#This Row],[Order Date]])</f>
        <v>2017</v>
      </c>
      <c r="C7948" s="5">
        <f>MONTH(Table1[[#This Row],[Order Date]])</f>
        <v>7</v>
      </c>
      <c r="D7948" t="s">
        <v>1736</v>
      </c>
      <c r="E7948" t="s">
        <v>27</v>
      </c>
      <c r="F7948" t="s">
        <v>11</v>
      </c>
      <c r="G7948" t="s">
        <v>16</v>
      </c>
      <c r="H7948" t="s">
        <v>56</v>
      </c>
      <c r="I7948">
        <v>8.67</v>
      </c>
      <c r="J7948">
        <v>3</v>
      </c>
      <c r="K7948">
        <v>4.07</v>
      </c>
    </row>
    <row r="7949" spans="1:11" ht="16.5" x14ac:dyDescent="0.3">
      <c r="A7949" s="1">
        <v>42927</v>
      </c>
      <c r="B7949" s="5">
        <f>YEAR(Table1[[#This Row],[Order Date]])</f>
        <v>2017</v>
      </c>
      <c r="C7949" s="5">
        <f>MONTH(Table1[[#This Row],[Order Date]])</f>
        <v>7</v>
      </c>
      <c r="D7949" t="s">
        <v>1433</v>
      </c>
      <c r="E7949" t="s">
        <v>149</v>
      </c>
      <c r="F7949" t="s">
        <v>39</v>
      </c>
      <c r="G7949" t="s">
        <v>52</v>
      </c>
      <c r="H7949" t="s">
        <v>388</v>
      </c>
      <c r="I7949">
        <v>132.6</v>
      </c>
      <c r="J7949">
        <v>6</v>
      </c>
      <c r="K7949">
        <v>17.239999999999998</v>
      </c>
    </row>
    <row r="7950" spans="1:11" ht="16.5" x14ac:dyDescent="0.3">
      <c r="A7950" s="1">
        <v>42927</v>
      </c>
      <c r="B7950" s="5">
        <f>YEAR(Table1[[#This Row],[Order Date]])</f>
        <v>2017</v>
      </c>
      <c r="C7950" s="5">
        <f>MONTH(Table1[[#This Row],[Order Date]])</f>
        <v>7</v>
      </c>
      <c r="D7950" t="s">
        <v>848</v>
      </c>
      <c r="E7950" t="s">
        <v>395</v>
      </c>
      <c r="F7950" t="s">
        <v>11</v>
      </c>
      <c r="G7950" t="s">
        <v>24</v>
      </c>
      <c r="H7950" t="s">
        <v>207</v>
      </c>
      <c r="I7950">
        <v>30.32</v>
      </c>
      <c r="J7950">
        <v>4</v>
      </c>
      <c r="K7950">
        <v>11.82</v>
      </c>
    </row>
    <row r="7951" spans="1:11" ht="16.5" x14ac:dyDescent="0.3">
      <c r="A7951" s="1">
        <v>42927</v>
      </c>
      <c r="B7951" s="5">
        <f>YEAR(Table1[[#This Row],[Order Date]])</f>
        <v>2017</v>
      </c>
      <c r="C7951" s="5">
        <f>MONTH(Table1[[#This Row],[Order Date]])</f>
        <v>7</v>
      </c>
      <c r="D7951" t="s">
        <v>427</v>
      </c>
      <c r="E7951" t="s">
        <v>27</v>
      </c>
      <c r="F7951" t="s">
        <v>39</v>
      </c>
      <c r="G7951" t="s">
        <v>52</v>
      </c>
      <c r="H7951" t="s">
        <v>1628</v>
      </c>
      <c r="I7951">
        <v>1287.45</v>
      </c>
      <c r="J7951">
        <v>5</v>
      </c>
      <c r="K7951">
        <v>244.62</v>
      </c>
    </row>
    <row r="7952" spans="1:11" ht="16.5" x14ac:dyDescent="0.3">
      <c r="A7952" s="1">
        <v>42927</v>
      </c>
      <c r="B7952" s="5">
        <f>YEAR(Table1[[#This Row],[Order Date]])</f>
        <v>2017</v>
      </c>
      <c r="C7952" s="5">
        <f>MONTH(Table1[[#This Row],[Order Date]])</f>
        <v>7</v>
      </c>
      <c r="D7952" t="s">
        <v>427</v>
      </c>
      <c r="E7952" t="s">
        <v>27</v>
      </c>
      <c r="F7952" t="s">
        <v>11</v>
      </c>
      <c r="G7952" t="s">
        <v>92</v>
      </c>
      <c r="H7952" t="s">
        <v>2395</v>
      </c>
      <c r="I7952">
        <v>168.1</v>
      </c>
      <c r="J7952">
        <v>5</v>
      </c>
      <c r="K7952">
        <v>43.71</v>
      </c>
    </row>
    <row r="7953" spans="1:11" ht="16.5" x14ac:dyDescent="0.3">
      <c r="A7953" s="1">
        <v>42927</v>
      </c>
      <c r="B7953" s="5">
        <f>YEAR(Table1[[#This Row],[Order Date]])</f>
        <v>2017</v>
      </c>
      <c r="C7953" s="5">
        <f>MONTH(Table1[[#This Row],[Order Date]])</f>
        <v>7</v>
      </c>
      <c r="D7953" t="s">
        <v>1038</v>
      </c>
      <c r="E7953" t="s">
        <v>27</v>
      </c>
      <c r="F7953" t="s">
        <v>39</v>
      </c>
      <c r="G7953" t="s">
        <v>40</v>
      </c>
      <c r="H7953" t="s">
        <v>2467</v>
      </c>
      <c r="I7953">
        <v>71.95</v>
      </c>
      <c r="J7953">
        <v>6</v>
      </c>
      <c r="K7953">
        <v>5.4</v>
      </c>
    </row>
    <row r="7954" spans="1:11" ht="16.5" x14ac:dyDescent="0.3">
      <c r="A7954" s="1">
        <v>42927</v>
      </c>
      <c r="B7954" s="5">
        <f>YEAR(Table1[[#This Row],[Order Date]])</f>
        <v>2017</v>
      </c>
      <c r="C7954" s="5">
        <f>MONTH(Table1[[#This Row],[Order Date]])</f>
        <v>7</v>
      </c>
      <c r="D7954" t="s">
        <v>1038</v>
      </c>
      <c r="E7954" t="s">
        <v>27</v>
      </c>
      <c r="F7954" t="s">
        <v>11</v>
      </c>
      <c r="G7954" t="s">
        <v>20</v>
      </c>
      <c r="H7954" t="s">
        <v>49</v>
      </c>
      <c r="I7954">
        <v>29.8</v>
      </c>
      <c r="J7954">
        <v>5</v>
      </c>
      <c r="K7954">
        <v>9.31</v>
      </c>
    </row>
    <row r="7955" spans="1:11" ht="16.5" x14ac:dyDescent="0.3">
      <c r="A7955" s="1">
        <v>42928</v>
      </c>
      <c r="B7955" s="5">
        <f>YEAR(Table1[[#This Row],[Order Date]])</f>
        <v>2017</v>
      </c>
      <c r="C7955" s="5">
        <f>MONTH(Table1[[#This Row],[Order Date]])</f>
        <v>7</v>
      </c>
      <c r="D7955" t="s">
        <v>602</v>
      </c>
      <c r="E7955" t="s">
        <v>78</v>
      </c>
      <c r="F7955" t="s">
        <v>11</v>
      </c>
      <c r="G7955" t="s">
        <v>12</v>
      </c>
      <c r="H7955" t="s">
        <v>1914</v>
      </c>
      <c r="I7955">
        <v>3.82</v>
      </c>
      <c r="J7955">
        <v>1</v>
      </c>
      <c r="K7955">
        <v>1.19</v>
      </c>
    </row>
    <row r="7956" spans="1:11" ht="16.5" x14ac:dyDescent="0.3">
      <c r="A7956" s="1">
        <v>42929</v>
      </c>
      <c r="B7956" s="5">
        <f>YEAR(Table1[[#This Row],[Order Date]])</f>
        <v>2017</v>
      </c>
      <c r="C7956" s="5">
        <f>MONTH(Table1[[#This Row],[Order Date]])</f>
        <v>7</v>
      </c>
      <c r="D7956" t="s">
        <v>935</v>
      </c>
      <c r="E7956" t="s">
        <v>23</v>
      </c>
      <c r="F7956" t="s">
        <v>39</v>
      </c>
      <c r="G7956" t="s">
        <v>40</v>
      </c>
      <c r="H7956" t="s">
        <v>930</v>
      </c>
      <c r="I7956">
        <v>39.590000000000003</v>
      </c>
      <c r="J7956">
        <v>1</v>
      </c>
      <c r="K7956">
        <v>-7.26</v>
      </c>
    </row>
    <row r="7957" spans="1:11" ht="16.5" x14ac:dyDescent="0.3">
      <c r="A7957" s="1">
        <v>42929</v>
      </c>
      <c r="B7957" s="5">
        <f>YEAR(Table1[[#This Row],[Order Date]])</f>
        <v>2017</v>
      </c>
      <c r="C7957" s="5">
        <f>MONTH(Table1[[#This Row],[Order Date]])</f>
        <v>7</v>
      </c>
      <c r="D7957" t="s">
        <v>935</v>
      </c>
      <c r="E7957" t="s">
        <v>23</v>
      </c>
      <c r="F7957" t="s">
        <v>34</v>
      </c>
      <c r="G7957" t="s">
        <v>47</v>
      </c>
      <c r="H7957" t="s">
        <v>1269</v>
      </c>
      <c r="I7957">
        <v>91.01</v>
      </c>
      <c r="J7957">
        <v>9</v>
      </c>
      <c r="K7957">
        <v>19.34</v>
      </c>
    </row>
    <row r="7958" spans="1:11" ht="16.5" x14ac:dyDescent="0.3">
      <c r="A7958" s="1">
        <v>42929</v>
      </c>
      <c r="B7958" s="5">
        <f>YEAR(Table1[[#This Row],[Order Date]])</f>
        <v>2017</v>
      </c>
      <c r="C7958" s="5">
        <f>MONTH(Table1[[#This Row],[Order Date]])</f>
        <v>7</v>
      </c>
      <c r="D7958" t="s">
        <v>1260</v>
      </c>
      <c r="E7958" t="s">
        <v>1283</v>
      </c>
      <c r="F7958" t="s">
        <v>11</v>
      </c>
      <c r="G7958" t="s">
        <v>18</v>
      </c>
      <c r="H7958" t="s">
        <v>1757</v>
      </c>
      <c r="I7958">
        <v>360.38</v>
      </c>
      <c r="J7958">
        <v>2</v>
      </c>
      <c r="K7958">
        <v>93.7</v>
      </c>
    </row>
    <row r="7959" spans="1:11" ht="16.5" x14ac:dyDescent="0.3">
      <c r="A7959" s="1">
        <v>42929</v>
      </c>
      <c r="B7959" s="5">
        <f>YEAR(Table1[[#This Row],[Order Date]])</f>
        <v>2017</v>
      </c>
      <c r="C7959" s="5">
        <f>MONTH(Table1[[#This Row],[Order Date]])</f>
        <v>7</v>
      </c>
      <c r="D7959" t="s">
        <v>1260</v>
      </c>
      <c r="E7959" t="s">
        <v>1283</v>
      </c>
      <c r="F7959" t="s">
        <v>11</v>
      </c>
      <c r="G7959" t="s">
        <v>12</v>
      </c>
      <c r="H7959" t="s">
        <v>2648</v>
      </c>
      <c r="I7959">
        <v>13.56</v>
      </c>
      <c r="J7959">
        <v>2</v>
      </c>
      <c r="K7959">
        <v>6.24</v>
      </c>
    </row>
    <row r="7960" spans="1:11" ht="16.5" x14ac:dyDescent="0.3">
      <c r="A7960" s="1">
        <v>42930</v>
      </c>
      <c r="B7960" s="5">
        <f>YEAR(Table1[[#This Row],[Order Date]])</f>
        <v>2017</v>
      </c>
      <c r="C7960" s="5">
        <f>MONTH(Table1[[#This Row],[Order Date]])</f>
        <v>7</v>
      </c>
      <c r="D7960" t="s">
        <v>1471</v>
      </c>
      <c r="E7960" t="s">
        <v>27</v>
      </c>
      <c r="F7960" t="s">
        <v>11</v>
      </c>
      <c r="G7960" t="s">
        <v>20</v>
      </c>
      <c r="H7960" t="s">
        <v>1291</v>
      </c>
      <c r="I7960">
        <v>4.45</v>
      </c>
      <c r="J7960">
        <v>2</v>
      </c>
      <c r="K7960">
        <v>1.45</v>
      </c>
    </row>
    <row r="7961" spans="1:11" ht="16.5" x14ac:dyDescent="0.3">
      <c r="A7961" s="1">
        <v>42930</v>
      </c>
      <c r="B7961" s="5">
        <f>YEAR(Table1[[#This Row],[Order Date]])</f>
        <v>2017</v>
      </c>
      <c r="C7961" s="5">
        <f>MONTH(Table1[[#This Row],[Order Date]])</f>
        <v>7</v>
      </c>
      <c r="D7961" t="s">
        <v>1471</v>
      </c>
      <c r="E7961" t="s">
        <v>27</v>
      </c>
      <c r="F7961" t="s">
        <v>34</v>
      </c>
      <c r="G7961" t="s">
        <v>47</v>
      </c>
      <c r="H7961" t="s">
        <v>2442</v>
      </c>
      <c r="I7961">
        <v>276.69</v>
      </c>
      <c r="J7961">
        <v>3</v>
      </c>
      <c r="K7961">
        <v>49.8</v>
      </c>
    </row>
    <row r="7962" spans="1:11" ht="16.5" x14ac:dyDescent="0.3">
      <c r="A7962" s="1">
        <v>42930</v>
      </c>
      <c r="B7962" s="5">
        <f>YEAR(Table1[[#This Row],[Order Date]])</f>
        <v>2017</v>
      </c>
      <c r="C7962" s="5">
        <f>MONTH(Table1[[#This Row],[Order Date]])</f>
        <v>7</v>
      </c>
      <c r="D7962" t="s">
        <v>1471</v>
      </c>
      <c r="E7962" t="s">
        <v>27</v>
      </c>
      <c r="F7962" t="s">
        <v>11</v>
      </c>
      <c r="G7962" t="s">
        <v>43</v>
      </c>
      <c r="H7962" t="s">
        <v>1796</v>
      </c>
      <c r="I7962">
        <v>4.96</v>
      </c>
      <c r="J7962">
        <v>4</v>
      </c>
      <c r="K7962">
        <v>2.33</v>
      </c>
    </row>
    <row r="7963" spans="1:11" ht="16.5" x14ac:dyDescent="0.3">
      <c r="A7963" s="1">
        <v>42930</v>
      </c>
      <c r="B7963" s="5">
        <f>YEAR(Table1[[#This Row],[Order Date]])</f>
        <v>2017</v>
      </c>
      <c r="C7963" s="5">
        <f>MONTH(Table1[[#This Row],[Order Date]])</f>
        <v>7</v>
      </c>
      <c r="D7963" t="s">
        <v>1471</v>
      </c>
      <c r="E7963" t="s">
        <v>27</v>
      </c>
      <c r="F7963" t="s">
        <v>11</v>
      </c>
      <c r="G7963" t="s">
        <v>24</v>
      </c>
      <c r="H7963" t="s">
        <v>1201</v>
      </c>
      <c r="I7963">
        <v>71.92</v>
      </c>
      <c r="J7963">
        <v>4</v>
      </c>
      <c r="K7963">
        <v>20.86</v>
      </c>
    </row>
    <row r="7964" spans="1:11" ht="16.5" x14ac:dyDescent="0.3">
      <c r="A7964" s="1">
        <v>42930</v>
      </c>
      <c r="B7964" s="5">
        <f>YEAR(Table1[[#This Row],[Order Date]])</f>
        <v>2017</v>
      </c>
      <c r="C7964" s="5">
        <f>MONTH(Table1[[#This Row],[Order Date]])</f>
        <v>7</v>
      </c>
      <c r="D7964" t="s">
        <v>1471</v>
      </c>
      <c r="E7964" t="s">
        <v>27</v>
      </c>
      <c r="F7964" t="s">
        <v>34</v>
      </c>
      <c r="G7964" t="s">
        <v>47</v>
      </c>
      <c r="H7964" t="s">
        <v>1694</v>
      </c>
      <c r="I7964">
        <v>18.84</v>
      </c>
      <c r="J7964">
        <v>3</v>
      </c>
      <c r="K7964">
        <v>7.91</v>
      </c>
    </row>
    <row r="7965" spans="1:11" ht="16.5" x14ac:dyDescent="0.3">
      <c r="A7965" s="1">
        <v>42930</v>
      </c>
      <c r="B7965" s="5">
        <f>YEAR(Table1[[#This Row],[Order Date]])</f>
        <v>2017</v>
      </c>
      <c r="C7965" s="5">
        <f>MONTH(Table1[[#This Row],[Order Date]])</f>
        <v>7</v>
      </c>
      <c r="D7965" t="s">
        <v>1471</v>
      </c>
      <c r="E7965" t="s">
        <v>27</v>
      </c>
      <c r="F7965" t="s">
        <v>39</v>
      </c>
      <c r="G7965" t="s">
        <v>52</v>
      </c>
      <c r="H7965" t="s">
        <v>2515</v>
      </c>
      <c r="I7965">
        <v>140.97</v>
      </c>
      <c r="J7965">
        <v>3</v>
      </c>
      <c r="K7965">
        <v>19.739999999999998</v>
      </c>
    </row>
    <row r="7966" spans="1:11" ht="16.5" x14ac:dyDescent="0.3">
      <c r="A7966" s="1">
        <v>42930</v>
      </c>
      <c r="B7966" s="5">
        <f>YEAR(Table1[[#This Row],[Order Date]])</f>
        <v>2017</v>
      </c>
      <c r="C7966" s="5">
        <f>MONTH(Table1[[#This Row],[Order Date]])</f>
        <v>7</v>
      </c>
      <c r="D7966" t="s">
        <v>1471</v>
      </c>
      <c r="E7966" t="s">
        <v>27</v>
      </c>
      <c r="F7966" t="s">
        <v>39</v>
      </c>
      <c r="G7966" t="s">
        <v>40</v>
      </c>
      <c r="H7966" t="s">
        <v>41</v>
      </c>
      <c r="I7966">
        <v>470.38</v>
      </c>
      <c r="J7966">
        <v>3</v>
      </c>
      <c r="K7966">
        <v>52.92</v>
      </c>
    </row>
    <row r="7967" spans="1:11" ht="16.5" x14ac:dyDescent="0.3">
      <c r="A7967" s="1">
        <v>42930</v>
      </c>
      <c r="B7967" s="5">
        <f>YEAR(Table1[[#This Row],[Order Date]])</f>
        <v>2017</v>
      </c>
      <c r="C7967" s="5">
        <f>MONTH(Table1[[#This Row],[Order Date]])</f>
        <v>7</v>
      </c>
      <c r="D7967" t="s">
        <v>537</v>
      </c>
      <c r="E7967" t="s">
        <v>78</v>
      </c>
      <c r="F7967" t="s">
        <v>11</v>
      </c>
      <c r="G7967" t="s">
        <v>12</v>
      </c>
      <c r="H7967" t="s">
        <v>2417</v>
      </c>
      <c r="I7967">
        <v>9.25</v>
      </c>
      <c r="J7967">
        <v>2</v>
      </c>
      <c r="K7967">
        <v>3.35</v>
      </c>
    </row>
    <row r="7968" spans="1:11" ht="16.5" x14ac:dyDescent="0.3">
      <c r="A7968" s="1">
        <v>42930</v>
      </c>
      <c r="B7968" s="5">
        <f>YEAR(Table1[[#This Row],[Order Date]])</f>
        <v>2017</v>
      </c>
      <c r="C7968" s="5">
        <f>MONTH(Table1[[#This Row],[Order Date]])</f>
        <v>7</v>
      </c>
      <c r="D7968" t="s">
        <v>537</v>
      </c>
      <c r="E7968" t="s">
        <v>78</v>
      </c>
      <c r="F7968" t="s">
        <v>39</v>
      </c>
      <c r="G7968" t="s">
        <v>40</v>
      </c>
      <c r="H7968" t="s">
        <v>1596</v>
      </c>
      <c r="I7968">
        <v>1889.95</v>
      </c>
      <c r="J7968">
        <v>9</v>
      </c>
      <c r="K7968">
        <v>-377.99</v>
      </c>
    </row>
    <row r="7969" spans="1:11" ht="16.5" x14ac:dyDescent="0.3">
      <c r="A7969" s="1">
        <v>42930</v>
      </c>
      <c r="B7969" s="5">
        <f>YEAR(Table1[[#This Row],[Order Date]])</f>
        <v>2017</v>
      </c>
      <c r="C7969" s="5">
        <f>MONTH(Table1[[#This Row],[Order Date]])</f>
        <v>7</v>
      </c>
      <c r="D7969" t="s">
        <v>537</v>
      </c>
      <c r="E7969" t="s">
        <v>78</v>
      </c>
      <c r="F7969" t="s">
        <v>11</v>
      </c>
      <c r="G7969" t="s">
        <v>18</v>
      </c>
      <c r="H7969" t="s">
        <v>463</v>
      </c>
      <c r="I7969">
        <v>62.04</v>
      </c>
      <c r="J7969">
        <v>5</v>
      </c>
      <c r="K7969">
        <v>4.6500000000000004</v>
      </c>
    </row>
    <row r="7970" spans="1:11" ht="16.5" x14ac:dyDescent="0.3">
      <c r="A7970" s="1">
        <v>42930</v>
      </c>
      <c r="B7970" s="5">
        <f>YEAR(Table1[[#This Row],[Order Date]])</f>
        <v>2017</v>
      </c>
      <c r="C7970" s="5">
        <f>MONTH(Table1[[#This Row],[Order Date]])</f>
        <v>7</v>
      </c>
      <c r="D7970" t="s">
        <v>537</v>
      </c>
      <c r="E7970" t="s">
        <v>78</v>
      </c>
      <c r="F7970" t="s">
        <v>34</v>
      </c>
      <c r="G7970" t="s">
        <v>47</v>
      </c>
      <c r="H7970" t="s">
        <v>2036</v>
      </c>
      <c r="I7970">
        <v>396.92</v>
      </c>
      <c r="J7970">
        <v>5</v>
      </c>
      <c r="K7970">
        <v>148.85</v>
      </c>
    </row>
    <row r="7971" spans="1:11" ht="16.5" x14ac:dyDescent="0.3">
      <c r="A7971" s="1">
        <v>42930</v>
      </c>
      <c r="B7971" s="5">
        <f>YEAR(Table1[[#This Row],[Order Date]])</f>
        <v>2017</v>
      </c>
      <c r="C7971" s="5">
        <f>MONTH(Table1[[#This Row],[Order Date]])</f>
        <v>7</v>
      </c>
      <c r="D7971" t="s">
        <v>537</v>
      </c>
      <c r="E7971" t="s">
        <v>78</v>
      </c>
      <c r="F7971" t="s">
        <v>11</v>
      </c>
      <c r="G7971" t="s">
        <v>18</v>
      </c>
      <c r="H7971" t="s">
        <v>725</v>
      </c>
      <c r="I7971">
        <v>239.46</v>
      </c>
      <c r="J7971">
        <v>7</v>
      </c>
      <c r="K7971">
        <v>17.96</v>
      </c>
    </row>
    <row r="7972" spans="1:11" ht="16.5" x14ac:dyDescent="0.3">
      <c r="A7972" s="1">
        <v>42930</v>
      </c>
      <c r="B7972" s="5">
        <f>YEAR(Table1[[#This Row],[Order Date]])</f>
        <v>2017</v>
      </c>
      <c r="C7972" s="5">
        <f>MONTH(Table1[[#This Row],[Order Date]])</f>
        <v>7</v>
      </c>
      <c r="D7972" t="s">
        <v>537</v>
      </c>
      <c r="E7972" t="s">
        <v>78</v>
      </c>
      <c r="F7972" t="s">
        <v>11</v>
      </c>
      <c r="G7972" t="s">
        <v>24</v>
      </c>
      <c r="H7972" t="s">
        <v>459</v>
      </c>
      <c r="I7972">
        <v>13.12</v>
      </c>
      <c r="J7972">
        <v>5</v>
      </c>
      <c r="K7972">
        <v>2.13</v>
      </c>
    </row>
    <row r="7973" spans="1:11" ht="16.5" x14ac:dyDescent="0.3">
      <c r="A7973" s="1">
        <v>42931</v>
      </c>
      <c r="B7973" s="5">
        <f>YEAR(Table1[[#This Row],[Order Date]])</f>
        <v>2017</v>
      </c>
      <c r="C7973" s="5">
        <f>MONTH(Table1[[#This Row],[Order Date]])</f>
        <v>7</v>
      </c>
      <c r="D7973" t="s">
        <v>736</v>
      </c>
      <c r="E7973" t="s">
        <v>59</v>
      </c>
      <c r="F7973" t="s">
        <v>11</v>
      </c>
      <c r="G7973" t="s">
        <v>20</v>
      </c>
      <c r="H7973" t="s">
        <v>21</v>
      </c>
      <c r="I7973">
        <v>26.55</v>
      </c>
      <c r="J7973">
        <v>3</v>
      </c>
      <c r="K7973">
        <v>13.01</v>
      </c>
    </row>
    <row r="7974" spans="1:11" ht="16.5" x14ac:dyDescent="0.3">
      <c r="A7974" s="1">
        <v>42931</v>
      </c>
      <c r="B7974" s="5">
        <f>YEAR(Table1[[#This Row],[Order Date]])</f>
        <v>2017</v>
      </c>
      <c r="C7974" s="5">
        <f>MONTH(Table1[[#This Row],[Order Date]])</f>
        <v>7</v>
      </c>
      <c r="D7974" t="s">
        <v>736</v>
      </c>
      <c r="E7974" t="s">
        <v>59</v>
      </c>
      <c r="F7974" t="s">
        <v>34</v>
      </c>
      <c r="G7974" t="s">
        <v>145</v>
      </c>
      <c r="H7974" t="s">
        <v>1333</v>
      </c>
      <c r="I7974">
        <v>310.44</v>
      </c>
      <c r="J7974">
        <v>3</v>
      </c>
      <c r="K7974">
        <v>-48.78</v>
      </c>
    </row>
    <row r="7975" spans="1:11" ht="16.5" x14ac:dyDescent="0.3">
      <c r="A7975" s="1">
        <v>42931</v>
      </c>
      <c r="B7975" s="5">
        <f>YEAR(Table1[[#This Row],[Order Date]])</f>
        <v>2017</v>
      </c>
      <c r="C7975" s="5">
        <f>MONTH(Table1[[#This Row],[Order Date]])</f>
        <v>7</v>
      </c>
      <c r="D7975" t="s">
        <v>514</v>
      </c>
      <c r="E7975" t="s">
        <v>149</v>
      </c>
      <c r="F7975" t="s">
        <v>11</v>
      </c>
      <c r="G7975" t="s">
        <v>24</v>
      </c>
      <c r="H7975" t="s">
        <v>2360</v>
      </c>
      <c r="I7975">
        <v>6.56</v>
      </c>
      <c r="J7975">
        <v>2</v>
      </c>
      <c r="K7975">
        <v>1.9</v>
      </c>
    </row>
    <row r="7976" spans="1:11" ht="16.5" x14ac:dyDescent="0.3">
      <c r="A7976" s="1">
        <v>42931</v>
      </c>
      <c r="B7976" s="5">
        <f>YEAR(Table1[[#This Row],[Order Date]])</f>
        <v>2017</v>
      </c>
      <c r="C7976" s="5">
        <f>MONTH(Table1[[#This Row],[Order Date]])</f>
        <v>7</v>
      </c>
      <c r="D7976" t="s">
        <v>514</v>
      </c>
      <c r="E7976" t="s">
        <v>149</v>
      </c>
      <c r="F7976" t="s">
        <v>11</v>
      </c>
      <c r="G7976" t="s">
        <v>16</v>
      </c>
      <c r="H7976" t="s">
        <v>1740</v>
      </c>
      <c r="I7976">
        <v>7.83</v>
      </c>
      <c r="J7976">
        <v>3</v>
      </c>
      <c r="K7976">
        <v>3.6</v>
      </c>
    </row>
    <row r="7977" spans="1:11" ht="16.5" x14ac:dyDescent="0.3">
      <c r="A7977" s="1">
        <v>42931</v>
      </c>
      <c r="B7977" s="5">
        <f>YEAR(Table1[[#This Row],[Order Date]])</f>
        <v>2017</v>
      </c>
      <c r="C7977" s="5">
        <f>MONTH(Table1[[#This Row],[Order Date]])</f>
        <v>7</v>
      </c>
      <c r="D7977" t="s">
        <v>514</v>
      </c>
      <c r="E7977" t="s">
        <v>149</v>
      </c>
      <c r="F7977" t="s">
        <v>39</v>
      </c>
      <c r="G7977" t="s">
        <v>52</v>
      </c>
      <c r="H7977" t="s">
        <v>1836</v>
      </c>
      <c r="I7977">
        <v>41.9</v>
      </c>
      <c r="J7977">
        <v>2</v>
      </c>
      <c r="K7977">
        <v>8.8000000000000007</v>
      </c>
    </row>
    <row r="7978" spans="1:11" ht="16.5" x14ac:dyDescent="0.3">
      <c r="A7978" s="1">
        <v>42931</v>
      </c>
      <c r="B7978" s="5">
        <f>YEAR(Table1[[#This Row],[Order Date]])</f>
        <v>2017</v>
      </c>
      <c r="C7978" s="5">
        <f>MONTH(Table1[[#This Row],[Order Date]])</f>
        <v>7</v>
      </c>
      <c r="D7978" t="s">
        <v>514</v>
      </c>
      <c r="E7978" t="s">
        <v>149</v>
      </c>
      <c r="F7978" t="s">
        <v>34</v>
      </c>
      <c r="G7978" t="s">
        <v>35</v>
      </c>
      <c r="H7978" t="s">
        <v>1942</v>
      </c>
      <c r="I7978">
        <v>664.15</v>
      </c>
      <c r="J7978">
        <v>6</v>
      </c>
      <c r="K7978">
        <v>88.55</v>
      </c>
    </row>
    <row r="7979" spans="1:11" ht="16.5" x14ac:dyDescent="0.3">
      <c r="A7979" s="1">
        <v>42931</v>
      </c>
      <c r="B7979" s="5">
        <f>YEAR(Table1[[#This Row],[Order Date]])</f>
        <v>2017</v>
      </c>
      <c r="C7979" s="5">
        <f>MONTH(Table1[[#This Row],[Order Date]])</f>
        <v>7</v>
      </c>
      <c r="D7979" t="s">
        <v>514</v>
      </c>
      <c r="E7979" t="s">
        <v>149</v>
      </c>
      <c r="F7979" t="s">
        <v>11</v>
      </c>
      <c r="G7979" t="s">
        <v>12</v>
      </c>
      <c r="H7979" t="s">
        <v>1488</v>
      </c>
      <c r="I7979">
        <v>8.9600000000000009</v>
      </c>
      <c r="J7979">
        <v>2</v>
      </c>
      <c r="K7979">
        <v>4.3899999999999997</v>
      </c>
    </row>
    <row r="7980" spans="1:11" ht="16.5" x14ac:dyDescent="0.3">
      <c r="A7980" s="1">
        <v>42931</v>
      </c>
      <c r="B7980" s="5">
        <f>YEAR(Table1[[#This Row],[Order Date]])</f>
        <v>2017</v>
      </c>
      <c r="C7980" s="5">
        <f>MONTH(Table1[[#This Row],[Order Date]])</f>
        <v>7</v>
      </c>
      <c r="D7980" t="s">
        <v>1070</v>
      </c>
      <c r="E7980" t="s">
        <v>55</v>
      </c>
      <c r="F7980" t="s">
        <v>11</v>
      </c>
      <c r="G7980" t="s">
        <v>92</v>
      </c>
      <c r="H7980" t="s">
        <v>1382</v>
      </c>
      <c r="I7980">
        <v>179.94</v>
      </c>
      <c r="J7980">
        <v>3</v>
      </c>
      <c r="K7980">
        <v>50.38</v>
      </c>
    </row>
    <row r="7981" spans="1:11" ht="16.5" x14ac:dyDescent="0.3">
      <c r="A7981" s="1">
        <v>42931</v>
      </c>
      <c r="B7981" s="5">
        <f>YEAR(Table1[[#This Row],[Order Date]])</f>
        <v>2017</v>
      </c>
      <c r="C7981" s="5">
        <f>MONTH(Table1[[#This Row],[Order Date]])</f>
        <v>7</v>
      </c>
      <c r="D7981" t="s">
        <v>1070</v>
      </c>
      <c r="E7981" t="s">
        <v>55</v>
      </c>
      <c r="F7981" t="s">
        <v>34</v>
      </c>
      <c r="G7981" t="s">
        <v>145</v>
      </c>
      <c r="H7981" t="s">
        <v>942</v>
      </c>
      <c r="I7981">
        <v>872.94</v>
      </c>
      <c r="J7981">
        <v>3</v>
      </c>
      <c r="K7981">
        <v>157.13</v>
      </c>
    </row>
    <row r="7982" spans="1:11" ht="16.5" x14ac:dyDescent="0.3">
      <c r="A7982" s="1">
        <v>42931</v>
      </c>
      <c r="B7982" s="5">
        <f>YEAR(Table1[[#This Row],[Order Date]])</f>
        <v>2017</v>
      </c>
      <c r="C7982" s="5">
        <f>MONTH(Table1[[#This Row],[Order Date]])</f>
        <v>7</v>
      </c>
      <c r="D7982" t="s">
        <v>1070</v>
      </c>
      <c r="E7982" t="s">
        <v>55</v>
      </c>
      <c r="F7982" t="s">
        <v>11</v>
      </c>
      <c r="G7982" t="s">
        <v>12</v>
      </c>
      <c r="H7982" t="s">
        <v>708</v>
      </c>
      <c r="I7982">
        <v>12.96</v>
      </c>
      <c r="J7982">
        <v>2</v>
      </c>
      <c r="K7982">
        <v>6.22</v>
      </c>
    </row>
    <row r="7983" spans="1:11" ht="16.5" x14ac:dyDescent="0.3">
      <c r="A7983" s="1">
        <v>42932</v>
      </c>
      <c r="B7983" s="5">
        <f>YEAR(Table1[[#This Row],[Order Date]])</f>
        <v>2017</v>
      </c>
      <c r="C7983" s="5">
        <f>MONTH(Table1[[#This Row],[Order Date]])</f>
        <v>7</v>
      </c>
      <c r="D7983" t="s">
        <v>1273</v>
      </c>
      <c r="E7983" t="s">
        <v>23</v>
      </c>
      <c r="F7983" t="s">
        <v>34</v>
      </c>
      <c r="G7983" t="s">
        <v>35</v>
      </c>
      <c r="H7983" t="s">
        <v>1425</v>
      </c>
      <c r="I7983">
        <v>71.37</v>
      </c>
      <c r="J7983">
        <v>2</v>
      </c>
      <c r="K7983">
        <v>-1.02</v>
      </c>
    </row>
    <row r="7984" spans="1:11" ht="16.5" x14ac:dyDescent="0.3">
      <c r="A7984" s="1">
        <v>42932</v>
      </c>
      <c r="B7984" s="5">
        <f>YEAR(Table1[[#This Row],[Order Date]])</f>
        <v>2017</v>
      </c>
      <c r="C7984" s="5">
        <f>MONTH(Table1[[#This Row],[Order Date]])</f>
        <v>7</v>
      </c>
      <c r="D7984" t="s">
        <v>492</v>
      </c>
      <c r="E7984" t="s">
        <v>15</v>
      </c>
      <c r="F7984" t="s">
        <v>11</v>
      </c>
      <c r="G7984" t="s">
        <v>24</v>
      </c>
      <c r="H7984" t="s">
        <v>2351</v>
      </c>
      <c r="I7984">
        <v>2.91</v>
      </c>
      <c r="J7984">
        <v>2</v>
      </c>
      <c r="K7984">
        <v>0.91</v>
      </c>
    </row>
    <row r="7985" spans="1:11" ht="16.5" x14ac:dyDescent="0.3">
      <c r="A7985" s="1">
        <v>42932</v>
      </c>
      <c r="B7985" s="5">
        <f>YEAR(Table1[[#This Row],[Order Date]])</f>
        <v>2017</v>
      </c>
      <c r="C7985" s="5">
        <f>MONTH(Table1[[#This Row],[Order Date]])</f>
        <v>7</v>
      </c>
      <c r="D7985" t="s">
        <v>182</v>
      </c>
      <c r="E7985" t="s">
        <v>245</v>
      </c>
      <c r="F7985" t="s">
        <v>34</v>
      </c>
      <c r="G7985" t="s">
        <v>35</v>
      </c>
      <c r="H7985" t="s">
        <v>1876</v>
      </c>
      <c r="I7985">
        <v>242.35</v>
      </c>
      <c r="J7985">
        <v>3</v>
      </c>
      <c r="K7985">
        <v>15.15</v>
      </c>
    </row>
    <row r="7986" spans="1:11" ht="16.5" x14ac:dyDescent="0.3">
      <c r="A7986" s="1">
        <v>42933</v>
      </c>
      <c r="B7986" s="5">
        <f>YEAR(Table1[[#This Row],[Order Date]])</f>
        <v>2017</v>
      </c>
      <c r="C7986" s="5">
        <f>MONTH(Table1[[#This Row],[Order Date]])</f>
        <v>7</v>
      </c>
      <c r="D7986" t="s">
        <v>2126</v>
      </c>
      <c r="E7986" t="s">
        <v>123</v>
      </c>
      <c r="F7986" t="s">
        <v>34</v>
      </c>
      <c r="G7986" t="s">
        <v>47</v>
      </c>
      <c r="H7986" t="s">
        <v>2480</v>
      </c>
      <c r="I7986">
        <v>7.9</v>
      </c>
      <c r="J7986">
        <v>2</v>
      </c>
      <c r="K7986">
        <v>2.17</v>
      </c>
    </row>
    <row r="7987" spans="1:11" ht="16.5" x14ac:dyDescent="0.3">
      <c r="A7987" s="1">
        <v>42933</v>
      </c>
      <c r="B7987" s="5">
        <f>YEAR(Table1[[#This Row],[Order Date]])</f>
        <v>2017</v>
      </c>
      <c r="C7987" s="5">
        <f>MONTH(Table1[[#This Row],[Order Date]])</f>
        <v>7</v>
      </c>
      <c r="D7987" t="s">
        <v>2432</v>
      </c>
      <c r="E7987" t="s">
        <v>149</v>
      </c>
      <c r="F7987" t="s">
        <v>39</v>
      </c>
      <c r="G7987" t="s">
        <v>40</v>
      </c>
      <c r="H7987" t="s">
        <v>2628</v>
      </c>
      <c r="I7987">
        <v>269.98</v>
      </c>
      <c r="J7987">
        <v>2</v>
      </c>
      <c r="K7987">
        <v>67.5</v>
      </c>
    </row>
    <row r="7988" spans="1:11" ht="16.5" x14ac:dyDescent="0.3">
      <c r="A7988" s="1">
        <v>42933</v>
      </c>
      <c r="B7988" s="5">
        <f>YEAR(Table1[[#This Row],[Order Date]])</f>
        <v>2017</v>
      </c>
      <c r="C7988" s="5">
        <f>MONTH(Table1[[#This Row],[Order Date]])</f>
        <v>7</v>
      </c>
      <c r="D7988" t="s">
        <v>2432</v>
      </c>
      <c r="E7988" t="s">
        <v>149</v>
      </c>
      <c r="F7988" t="s">
        <v>11</v>
      </c>
      <c r="G7988" t="s">
        <v>12</v>
      </c>
      <c r="H7988" t="s">
        <v>647</v>
      </c>
      <c r="I7988">
        <v>99.9</v>
      </c>
      <c r="J7988">
        <v>5</v>
      </c>
      <c r="K7988">
        <v>47.95</v>
      </c>
    </row>
    <row r="7989" spans="1:11" ht="16.5" x14ac:dyDescent="0.3">
      <c r="A7989" s="1">
        <v>42933</v>
      </c>
      <c r="B7989" s="5">
        <f>YEAR(Table1[[#This Row],[Order Date]])</f>
        <v>2017</v>
      </c>
      <c r="C7989" s="5">
        <f>MONTH(Table1[[#This Row],[Order Date]])</f>
        <v>7</v>
      </c>
      <c r="D7989" t="s">
        <v>2432</v>
      </c>
      <c r="E7989" t="s">
        <v>149</v>
      </c>
      <c r="F7989" t="s">
        <v>34</v>
      </c>
      <c r="G7989" t="s">
        <v>47</v>
      </c>
      <c r="H7989" t="s">
        <v>2513</v>
      </c>
      <c r="I7989">
        <v>39.08</v>
      </c>
      <c r="J7989">
        <v>4</v>
      </c>
      <c r="K7989">
        <v>14.46</v>
      </c>
    </row>
    <row r="7990" spans="1:11" ht="16.5" x14ac:dyDescent="0.3">
      <c r="A7990" s="1">
        <v>42933</v>
      </c>
      <c r="B7990" s="5">
        <f>YEAR(Table1[[#This Row],[Order Date]])</f>
        <v>2017</v>
      </c>
      <c r="C7990" s="5">
        <f>MONTH(Table1[[#This Row],[Order Date]])</f>
        <v>7</v>
      </c>
      <c r="D7990" t="s">
        <v>1003</v>
      </c>
      <c r="E7990" t="s">
        <v>27</v>
      </c>
      <c r="F7990" t="s">
        <v>39</v>
      </c>
      <c r="G7990" t="s">
        <v>603</v>
      </c>
      <c r="H7990" t="s">
        <v>604</v>
      </c>
      <c r="I7990">
        <v>479.98</v>
      </c>
      <c r="J7990">
        <v>2</v>
      </c>
      <c r="K7990">
        <v>90</v>
      </c>
    </row>
    <row r="7991" spans="1:11" ht="16.5" x14ac:dyDescent="0.3">
      <c r="A7991" s="1">
        <v>42933</v>
      </c>
      <c r="B7991" s="5">
        <f>YEAR(Table1[[#This Row],[Order Date]])</f>
        <v>2017</v>
      </c>
      <c r="C7991" s="5">
        <f>MONTH(Table1[[#This Row],[Order Date]])</f>
        <v>7</v>
      </c>
      <c r="D7991" t="s">
        <v>669</v>
      </c>
      <c r="E7991" t="s">
        <v>27</v>
      </c>
      <c r="F7991" t="s">
        <v>11</v>
      </c>
      <c r="G7991" t="s">
        <v>12</v>
      </c>
      <c r="H7991" t="s">
        <v>1619</v>
      </c>
      <c r="I7991">
        <v>32.4</v>
      </c>
      <c r="J7991">
        <v>5</v>
      </c>
      <c r="K7991">
        <v>15.55</v>
      </c>
    </row>
    <row r="7992" spans="1:11" ht="16.5" x14ac:dyDescent="0.3">
      <c r="A7992" s="1">
        <v>42933</v>
      </c>
      <c r="B7992" s="5">
        <f>YEAR(Table1[[#This Row],[Order Date]])</f>
        <v>2017</v>
      </c>
      <c r="C7992" s="5">
        <f>MONTH(Table1[[#This Row],[Order Date]])</f>
        <v>7</v>
      </c>
      <c r="D7992" t="s">
        <v>669</v>
      </c>
      <c r="E7992" t="s">
        <v>27</v>
      </c>
      <c r="F7992" t="s">
        <v>11</v>
      </c>
      <c r="G7992" t="s">
        <v>63</v>
      </c>
      <c r="H7992" t="s">
        <v>1667</v>
      </c>
      <c r="I7992">
        <v>57.9</v>
      </c>
      <c r="J7992">
        <v>5</v>
      </c>
      <c r="K7992">
        <v>28.95</v>
      </c>
    </row>
    <row r="7993" spans="1:11" ht="16.5" x14ac:dyDescent="0.3">
      <c r="A7993" s="1">
        <v>42933</v>
      </c>
      <c r="B7993" s="5">
        <f>YEAR(Table1[[#This Row],[Order Date]])</f>
        <v>2017</v>
      </c>
      <c r="C7993" s="5">
        <f>MONTH(Table1[[#This Row],[Order Date]])</f>
        <v>7</v>
      </c>
      <c r="D7993" t="s">
        <v>669</v>
      </c>
      <c r="E7993" t="s">
        <v>27</v>
      </c>
      <c r="F7993" t="s">
        <v>11</v>
      </c>
      <c r="G7993" t="s">
        <v>18</v>
      </c>
      <c r="H7993" t="s">
        <v>408</v>
      </c>
      <c r="I7993">
        <v>10.56</v>
      </c>
      <c r="J7993">
        <v>2</v>
      </c>
      <c r="K7993">
        <v>0</v>
      </c>
    </row>
    <row r="7994" spans="1:11" ht="16.5" x14ac:dyDescent="0.3">
      <c r="A7994" s="1">
        <v>42933</v>
      </c>
      <c r="B7994" s="5">
        <f>YEAR(Table1[[#This Row],[Order Date]])</f>
        <v>2017</v>
      </c>
      <c r="C7994" s="5">
        <f>MONTH(Table1[[#This Row],[Order Date]])</f>
        <v>7</v>
      </c>
      <c r="D7994" t="s">
        <v>669</v>
      </c>
      <c r="E7994" t="s">
        <v>27</v>
      </c>
      <c r="F7994" t="s">
        <v>34</v>
      </c>
      <c r="G7994" t="s">
        <v>74</v>
      </c>
      <c r="H7994" t="s">
        <v>1872</v>
      </c>
      <c r="I7994">
        <v>1194.17</v>
      </c>
      <c r="J7994">
        <v>5</v>
      </c>
      <c r="K7994">
        <v>210.74</v>
      </c>
    </row>
    <row r="7995" spans="1:11" ht="16.5" x14ac:dyDescent="0.3">
      <c r="A7995" s="1">
        <v>42934</v>
      </c>
      <c r="B7995" s="5">
        <f>YEAR(Table1[[#This Row],[Order Date]])</f>
        <v>2017</v>
      </c>
      <c r="C7995" s="5">
        <f>MONTH(Table1[[#This Row],[Order Date]])</f>
        <v>7</v>
      </c>
      <c r="D7995" t="s">
        <v>1616</v>
      </c>
      <c r="E7995" t="s">
        <v>95</v>
      </c>
      <c r="F7995" t="s">
        <v>34</v>
      </c>
      <c r="G7995" t="s">
        <v>145</v>
      </c>
      <c r="H7995" t="s">
        <v>1812</v>
      </c>
      <c r="I7995">
        <v>801.6</v>
      </c>
      <c r="J7995">
        <v>5</v>
      </c>
      <c r="K7995">
        <v>-448.9</v>
      </c>
    </row>
    <row r="7996" spans="1:11" ht="16.5" x14ac:dyDescent="0.3">
      <c r="A7996" s="1">
        <v>42934</v>
      </c>
      <c r="B7996" s="5">
        <f>YEAR(Table1[[#This Row],[Order Date]])</f>
        <v>2017</v>
      </c>
      <c r="C7996" s="5">
        <f>MONTH(Table1[[#This Row],[Order Date]])</f>
        <v>7</v>
      </c>
      <c r="D7996" t="s">
        <v>1616</v>
      </c>
      <c r="E7996" t="s">
        <v>95</v>
      </c>
      <c r="F7996" t="s">
        <v>34</v>
      </c>
      <c r="G7996" t="s">
        <v>35</v>
      </c>
      <c r="H7996" t="s">
        <v>1876</v>
      </c>
      <c r="I7996">
        <v>161.57</v>
      </c>
      <c r="J7996">
        <v>2</v>
      </c>
      <c r="K7996">
        <v>10.1</v>
      </c>
    </row>
    <row r="7997" spans="1:11" ht="16.5" x14ac:dyDescent="0.3">
      <c r="A7997" s="1">
        <v>42934</v>
      </c>
      <c r="B7997" s="5">
        <f>YEAR(Table1[[#This Row],[Order Date]])</f>
        <v>2017</v>
      </c>
      <c r="C7997" s="5">
        <f>MONTH(Table1[[#This Row],[Order Date]])</f>
        <v>7</v>
      </c>
      <c r="D7997" t="s">
        <v>1616</v>
      </c>
      <c r="E7997" t="s">
        <v>95</v>
      </c>
      <c r="F7997" t="s">
        <v>11</v>
      </c>
      <c r="G7997" t="s">
        <v>12</v>
      </c>
      <c r="H7997" t="s">
        <v>1141</v>
      </c>
      <c r="I7997">
        <v>16.100000000000001</v>
      </c>
      <c r="J7997">
        <v>2</v>
      </c>
      <c r="K7997">
        <v>5.23</v>
      </c>
    </row>
    <row r="7998" spans="1:11" ht="16.5" x14ac:dyDescent="0.3">
      <c r="A7998" s="1">
        <v>42934</v>
      </c>
      <c r="B7998" s="5">
        <f>YEAR(Table1[[#This Row],[Order Date]])</f>
        <v>2017</v>
      </c>
      <c r="C7998" s="5">
        <f>MONTH(Table1[[#This Row],[Order Date]])</f>
        <v>7</v>
      </c>
      <c r="D7998" t="s">
        <v>1616</v>
      </c>
      <c r="E7998" t="s">
        <v>95</v>
      </c>
      <c r="F7998" t="s">
        <v>11</v>
      </c>
      <c r="G7998" t="s">
        <v>20</v>
      </c>
      <c r="H7998" t="s">
        <v>1700</v>
      </c>
      <c r="I7998">
        <v>7.66</v>
      </c>
      <c r="J7998">
        <v>4</v>
      </c>
      <c r="K7998">
        <v>-6.12</v>
      </c>
    </row>
    <row r="7999" spans="1:11" ht="16.5" x14ac:dyDescent="0.3">
      <c r="A7999" s="1">
        <v>42934</v>
      </c>
      <c r="B7999" s="5">
        <f>YEAR(Table1[[#This Row],[Order Date]])</f>
        <v>2017</v>
      </c>
      <c r="C7999" s="5">
        <f>MONTH(Table1[[#This Row],[Order Date]])</f>
        <v>7</v>
      </c>
      <c r="D7999" t="s">
        <v>1616</v>
      </c>
      <c r="E7999" t="s">
        <v>95</v>
      </c>
      <c r="F7999" t="s">
        <v>34</v>
      </c>
      <c r="G7999" t="s">
        <v>35</v>
      </c>
      <c r="H7999" t="s">
        <v>1805</v>
      </c>
      <c r="I7999">
        <v>311.98</v>
      </c>
      <c r="J7999">
        <v>3</v>
      </c>
      <c r="K7999">
        <v>-42.9</v>
      </c>
    </row>
    <row r="8000" spans="1:11" ht="16.5" x14ac:dyDescent="0.3">
      <c r="A8000" s="1">
        <v>42934</v>
      </c>
      <c r="B8000" s="5">
        <f>YEAR(Table1[[#This Row],[Order Date]])</f>
        <v>2017</v>
      </c>
      <c r="C8000" s="5">
        <f>MONTH(Table1[[#This Row],[Order Date]])</f>
        <v>7</v>
      </c>
      <c r="D8000" t="s">
        <v>58</v>
      </c>
      <c r="E8000" t="s">
        <v>23</v>
      </c>
      <c r="F8000" t="s">
        <v>39</v>
      </c>
      <c r="G8000" t="s">
        <v>603</v>
      </c>
      <c r="H8000" t="s">
        <v>2010</v>
      </c>
      <c r="I8000">
        <v>599.97</v>
      </c>
      <c r="J8000">
        <v>5</v>
      </c>
      <c r="K8000">
        <v>70</v>
      </c>
    </row>
    <row r="8001" spans="1:11" ht="16.5" x14ac:dyDescent="0.3">
      <c r="A8001" s="1">
        <v>42934</v>
      </c>
      <c r="B8001" s="5">
        <f>YEAR(Table1[[#This Row],[Order Date]])</f>
        <v>2017</v>
      </c>
      <c r="C8001" s="5">
        <f>MONTH(Table1[[#This Row],[Order Date]])</f>
        <v>7</v>
      </c>
      <c r="D8001" t="s">
        <v>58</v>
      </c>
      <c r="E8001" t="s">
        <v>23</v>
      </c>
      <c r="F8001" t="s">
        <v>34</v>
      </c>
      <c r="G8001" t="s">
        <v>35</v>
      </c>
      <c r="H8001" t="s">
        <v>793</v>
      </c>
      <c r="I8001">
        <v>198.74</v>
      </c>
      <c r="J8001">
        <v>4</v>
      </c>
      <c r="K8001">
        <v>-14.2</v>
      </c>
    </row>
    <row r="8002" spans="1:11" ht="16.5" x14ac:dyDescent="0.3">
      <c r="A8002" s="1">
        <v>42934</v>
      </c>
      <c r="B8002" s="5">
        <f>YEAR(Table1[[#This Row],[Order Date]])</f>
        <v>2017</v>
      </c>
      <c r="C8002" s="5">
        <f>MONTH(Table1[[#This Row],[Order Date]])</f>
        <v>7</v>
      </c>
      <c r="D8002" t="s">
        <v>58</v>
      </c>
      <c r="E8002" t="s">
        <v>23</v>
      </c>
      <c r="F8002" t="s">
        <v>11</v>
      </c>
      <c r="G8002" t="s">
        <v>200</v>
      </c>
      <c r="H8002" t="s">
        <v>1137</v>
      </c>
      <c r="I8002">
        <v>9.18</v>
      </c>
      <c r="J8002">
        <v>2</v>
      </c>
      <c r="K8002">
        <v>1.1499999999999999</v>
      </c>
    </row>
    <row r="8003" spans="1:11" ht="16.5" x14ac:dyDescent="0.3">
      <c r="A8003" s="1">
        <v>42936</v>
      </c>
      <c r="B8003" s="5">
        <f>YEAR(Table1[[#This Row],[Order Date]])</f>
        <v>2017</v>
      </c>
      <c r="C8003" s="5">
        <f>MONTH(Table1[[#This Row],[Order Date]])</f>
        <v>7</v>
      </c>
      <c r="D8003" t="s">
        <v>791</v>
      </c>
      <c r="E8003" t="s">
        <v>15</v>
      </c>
      <c r="F8003" t="s">
        <v>11</v>
      </c>
      <c r="G8003" t="s">
        <v>18</v>
      </c>
      <c r="H8003" t="s">
        <v>1560</v>
      </c>
      <c r="I8003">
        <v>69.709999999999994</v>
      </c>
      <c r="J8003">
        <v>2</v>
      </c>
      <c r="K8003">
        <v>8.7100000000000009</v>
      </c>
    </row>
    <row r="8004" spans="1:11" ht="16.5" x14ac:dyDescent="0.3">
      <c r="A8004" s="1">
        <v>42936</v>
      </c>
      <c r="B8004" s="5">
        <f>YEAR(Table1[[#This Row],[Order Date]])</f>
        <v>2017</v>
      </c>
      <c r="C8004" s="5">
        <f>MONTH(Table1[[#This Row],[Order Date]])</f>
        <v>7</v>
      </c>
      <c r="D8004" t="s">
        <v>791</v>
      </c>
      <c r="E8004" t="s">
        <v>15</v>
      </c>
      <c r="F8004" t="s">
        <v>34</v>
      </c>
      <c r="G8004" t="s">
        <v>47</v>
      </c>
      <c r="H8004" t="s">
        <v>773</v>
      </c>
      <c r="I8004">
        <v>8.7899999999999991</v>
      </c>
      <c r="J8004">
        <v>1</v>
      </c>
      <c r="K8004">
        <v>-5.71</v>
      </c>
    </row>
    <row r="8005" spans="1:11" ht="16.5" x14ac:dyDescent="0.3">
      <c r="A8005" s="1">
        <v>42936</v>
      </c>
      <c r="B8005" s="5">
        <f>YEAR(Table1[[#This Row],[Order Date]])</f>
        <v>2017</v>
      </c>
      <c r="C8005" s="5">
        <f>MONTH(Table1[[#This Row],[Order Date]])</f>
        <v>7</v>
      </c>
      <c r="D8005" t="s">
        <v>1741</v>
      </c>
      <c r="E8005" t="s">
        <v>140</v>
      </c>
      <c r="F8005" t="s">
        <v>11</v>
      </c>
      <c r="G8005" t="s">
        <v>16</v>
      </c>
      <c r="H8005" t="s">
        <v>2030</v>
      </c>
      <c r="I8005">
        <v>14.62</v>
      </c>
      <c r="J8005">
        <v>2</v>
      </c>
      <c r="K8005">
        <v>6.87</v>
      </c>
    </row>
    <row r="8006" spans="1:11" ht="16.5" x14ac:dyDescent="0.3">
      <c r="A8006" s="1">
        <v>42936</v>
      </c>
      <c r="B8006" s="5">
        <f>YEAR(Table1[[#This Row],[Order Date]])</f>
        <v>2017</v>
      </c>
      <c r="C8006" s="5">
        <f>MONTH(Table1[[#This Row],[Order Date]])</f>
        <v>7</v>
      </c>
      <c r="D8006" t="s">
        <v>1741</v>
      </c>
      <c r="E8006" t="s">
        <v>140</v>
      </c>
      <c r="F8006" t="s">
        <v>11</v>
      </c>
      <c r="G8006" t="s">
        <v>92</v>
      </c>
      <c r="H8006" t="s">
        <v>711</v>
      </c>
      <c r="I8006">
        <v>416.32</v>
      </c>
      <c r="J8006">
        <v>2</v>
      </c>
      <c r="K8006">
        <v>112.41</v>
      </c>
    </row>
    <row r="8007" spans="1:11" ht="16.5" x14ac:dyDescent="0.3">
      <c r="A8007" s="1">
        <v>42936</v>
      </c>
      <c r="B8007" s="5">
        <f>YEAR(Table1[[#This Row],[Order Date]])</f>
        <v>2017</v>
      </c>
      <c r="C8007" s="5">
        <f>MONTH(Table1[[#This Row],[Order Date]])</f>
        <v>7</v>
      </c>
      <c r="D8007" t="s">
        <v>1741</v>
      </c>
      <c r="E8007" t="s">
        <v>140</v>
      </c>
      <c r="F8007" t="s">
        <v>11</v>
      </c>
      <c r="G8007" t="s">
        <v>20</v>
      </c>
      <c r="H8007" t="s">
        <v>2292</v>
      </c>
      <c r="I8007">
        <v>43</v>
      </c>
      <c r="J8007">
        <v>5</v>
      </c>
      <c r="K8007">
        <v>20.21</v>
      </c>
    </row>
    <row r="8008" spans="1:11" ht="16.5" x14ac:dyDescent="0.3">
      <c r="A8008" s="1">
        <v>42936</v>
      </c>
      <c r="B8008" s="5">
        <f>YEAR(Table1[[#This Row],[Order Date]])</f>
        <v>2017</v>
      </c>
      <c r="C8008" s="5">
        <f>MONTH(Table1[[#This Row],[Order Date]])</f>
        <v>7</v>
      </c>
      <c r="D8008" t="s">
        <v>1741</v>
      </c>
      <c r="E8008" t="s">
        <v>140</v>
      </c>
      <c r="F8008" t="s">
        <v>34</v>
      </c>
      <c r="G8008" t="s">
        <v>35</v>
      </c>
      <c r="H8008" t="s">
        <v>1128</v>
      </c>
      <c r="I8008">
        <v>182.94</v>
      </c>
      <c r="J8008">
        <v>3</v>
      </c>
      <c r="K8008">
        <v>27.44</v>
      </c>
    </row>
    <row r="8009" spans="1:11" ht="16.5" x14ac:dyDescent="0.3">
      <c r="A8009" s="1">
        <v>42936</v>
      </c>
      <c r="B8009" s="5">
        <f>YEAR(Table1[[#This Row],[Order Date]])</f>
        <v>2017</v>
      </c>
      <c r="C8009" s="5">
        <f>MONTH(Table1[[#This Row],[Order Date]])</f>
        <v>7</v>
      </c>
      <c r="D8009" t="s">
        <v>1741</v>
      </c>
      <c r="E8009" t="s">
        <v>140</v>
      </c>
      <c r="F8009" t="s">
        <v>11</v>
      </c>
      <c r="G8009" t="s">
        <v>20</v>
      </c>
      <c r="H8009" t="s">
        <v>1998</v>
      </c>
      <c r="I8009">
        <v>60.83</v>
      </c>
      <c r="J8009">
        <v>7</v>
      </c>
      <c r="K8009">
        <v>30.42</v>
      </c>
    </row>
    <row r="8010" spans="1:11" ht="16.5" x14ac:dyDescent="0.3">
      <c r="A8010" s="1">
        <v>42936</v>
      </c>
      <c r="B8010" s="5">
        <f>YEAR(Table1[[#This Row],[Order Date]])</f>
        <v>2017</v>
      </c>
      <c r="C8010" s="5">
        <f>MONTH(Table1[[#This Row],[Order Date]])</f>
        <v>7</v>
      </c>
      <c r="D8010" t="s">
        <v>1741</v>
      </c>
      <c r="E8010" t="s">
        <v>140</v>
      </c>
      <c r="F8010" t="s">
        <v>39</v>
      </c>
      <c r="G8010" t="s">
        <v>52</v>
      </c>
      <c r="H8010" t="s">
        <v>2081</v>
      </c>
      <c r="I8010">
        <v>389.97</v>
      </c>
      <c r="J8010">
        <v>3</v>
      </c>
      <c r="K8010">
        <v>132.59</v>
      </c>
    </row>
    <row r="8011" spans="1:11" ht="16.5" x14ac:dyDescent="0.3">
      <c r="A8011" s="1">
        <v>42936</v>
      </c>
      <c r="B8011" s="5">
        <f>YEAR(Table1[[#This Row],[Order Date]])</f>
        <v>2017</v>
      </c>
      <c r="C8011" s="5">
        <f>MONTH(Table1[[#This Row],[Order Date]])</f>
        <v>7</v>
      </c>
      <c r="D8011" t="s">
        <v>1401</v>
      </c>
      <c r="E8011" t="s">
        <v>315</v>
      </c>
      <c r="F8011" t="s">
        <v>11</v>
      </c>
      <c r="G8011" t="s">
        <v>20</v>
      </c>
      <c r="H8011" t="s">
        <v>1103</v>
      </c>
      <c r="I8011">
        <v>735.98</v>
      </c>
      <c r="J8011">
        <v>2</v>
      </c>
      <c r="K8011">
        <v>331.19</v>
      </c>
    </row>
    <row r="8012" spans="1:11" ht="16.5" x14ac:dyDescent="0.3">
      <c r="A8012" s="1">
        <v>42936</v>
      </c>
      <c r="B8012" s="5">
        <f>YEAR(Table1[[#This Row],[Order Date]])</f>
        <v>2017</v>
      </c>
      <c r="C8012" s="5">
        <f>MONTH(Table1[[#This Row],[Order Date]])</f>
        <v>7</v>
      </c>
      <c r="D8012" t="s">
        <v>891</v>
      </c>
      <c r="E8012" t="s">
        <v>149</v>
      </c>
      <c r="F8012" t="s">
        <v>11</v>
      </c>
      <c r="G8012" t="s">
        <v>12</v>
      </c>
      <c r="H8012" t="s">
        <v>1981</v>
      </c>
      <c r="I8012">
        <v>13.36</v>
      </c>
      <c r="J8012">
        <v>2</v>
      </c>
      <c r="K8012">
        <v>6.41</v>
      </c>
    </row>
    <row r="8013" spans="1:11" ht="16.5" x14ac:dyDescent="0.3">
      <c r="A8013" s="1">
        <v>42936</v>
      </c>
      <c r="B8013" s="5">
        <f>YEAR(Table1[[#This Row],[Order Date]])</f>
        <v>2017</v>
      </c>
      <c r="C8013" s="5">
        <f>MONTH(Table1[[#This Row],[Order Date]])</f>
        <v>7</v>
      </c>
      <c r="D8013" t="s">
        <v>891</v>
      </c>
      <c r="E8013" t="s">
        <v>149</v>
      </c>
      <c r="F8013" t="s">
        <v>34</v>
      </c>
      <c r="G8013" t="s">
        <v>35</v>
      </c>
      <c r="H8013" t="s">
        <v>273</v>
      </c>
      <c r="I8013">
        <v>163.76</v>
      </c>
      <c r="J8013">
        <v>2</v>
      </c>
      <c r="K8013">
        <v>25.47</v>
      </c>
    </row>
    <row r="8014" spans="1:11" ht="16.5" x14ac:dyDescent="0.3">
      <c r="A8014" s="1">
        <v>42936</v>
      </c>
      <c r="B8014" s="5">
        <f>YEAR(Table1[[#This Row],[Order Date]])</f>
        <v>2017</v>
      </c>
      <c r="C8014" s="5">
        <f>MONTH(Table1[[#This Row],[Order Date]])</f>
        <v>7</v>
      </c>
      <c r="D8014" t="s">
        <v>891</v>
      </c>
      <c r="E8014" t="s">
        <v>149</v>
      </c>
      <c r="F8014" t="s">
        <v>34</v>
      </c>
      <c r="G8014" t="s">
        <v>47</v>
      </c>
      <c r="H8014" t="s">
        <v>479</v>
      </c>
      <c r="I8014">
        <v>183.92</v>
      </c>
      <c r="J8014">
        <v>4</v>
      </c>
      <c r="K8014">
        <v>31.27</v>
      </c>
    </row>
    <row r="8015" spans="1:11" ht="16.5" x14ac:dyDescent="0.3">
      <c r="A8015" s="1">
        <v>42937</v>
      </c>
      <c r="B8015" s="5">
        <f>YEAR(Table1[[#This Row],[Order Date]])</f>
        <v>2017</v>
      </c>
      <c r="C8015" s="5">
        <f>MONTH(Table1[[#This Row],[Order Date]])</f>
        <v>7</v>
      </c>
      <c r="D8015" t="s">
        <v>1826</v>
      </c>
      <c r="E8015" t="s">
        <v>177</v>
      </c>
      <c r="F8015" t="s">
        <v>11</v>
      </c>
      <c r="G8015" t="s">
        <v>12</v>
      </c>
      <c r="H8015" t="s">
        <v>1159</v>
      </c>
      <c r="I8015">
        <v>6.48</v>
      </c>
      <c r="J8015">
        <v>1</v>
      </c>
      <c r="K8015">
        <v>3.18</v>
      </c>
    </row>
    <row r="8016" spans="1:11" ht="16.5" x14ac:dyDescent="0.3">
      <c r="A8016" s="1">
        <v>42937</v>
      </c>
      <c r="B8016" s="5">
        <f>YEAR(Table1[[#This Row],[Order Date]])</f>
        <v>2017</v>
      </c>
      <c r="C8016" s="5">
        <f>MONTH(Table1[[#This Row],[Order Date]])</f>
        <v>7</v>
      </c>
      <c r="D8016" t="s">
        <v>1828</v>
      </c>
      <c r="E8016" t="s">
        <v>296</v>
      </c>
      <c r="F8016" t="s">
        <v>39</v>
      </c>
      <c r="G8016" t="s">
        <v>40</v>
      </c>
      <c r="H8016" t="s">
        <v>2603</v>
      </c>
      <c r="I8016">
        <v>71.930000000000007</v>
      </c>
      <c r="J8016">
        <v>9</v>
      </c>
      <c r="K8016">
        <v>6.29</v>
      </c>
    </row>
    <row r="8017" spans="1:11" ht="16.5" x14ac:dyDescent="0.3">
      <c r="A8017" s="1">
        <v>42937</v>
      </c>
      <c r="B8017" s="5">
        <f>YEAR(Table1[[#This Row],[Order Date]])</f>
        <v>2017</v>
      </c>
      <c r="C8017" s="5">
        <f>MONTH(Table1[[#This Row],[Order Date]])</f>
        <v>7</v>
      </c>
      <c r="D8017" t="s">
        <v>1828</v>
      </c>
      <c r="E8017" t="s">
        <v>296</v>
      </c>
      <c r="F8017" t="s">
        <v>11</v>
      </c>
      <c r="G8017" t="s">
        <v>24</v>
      </c>
      <c r="H8017" t="s">
        <v>279</v>
      </c>
      <c r="I8017">
        <v>25.99</v>
      </c>
      <c r="J8017">
        <v>1</v>
      </c>
      <c r="K8017">
        <v>7.54</v>
      </c>
    </row>
    <row r="8018" spans="1:11" ht="16.5" x14ac:dyDescent="0.3">
      <c r="A8018" s="1">
        <v>42937</v>
      </c>
      <c r="B8018" s="5">
        <f>YEAR(Table1[[#This Row],[Order Date]])</f>
        <v>2017</v>
      </c>
      <c r="C8018" s="5">
        <f>MONTH(Table1[[#This Row],[Order Date]])</f>
        <v>7</v>
      </c>
      <c r="D8018" t="s">
        <v>2482</v>
      </c>
      <c r="E8018" t="s">
        <v>78</v>
      </c>
      <c r="F8018" t="s">
        <v>11</v>
      </c>
      <c r="G8018" t="s">
        <v>20</v>
      </c>
      <c r="H8018" t="s">
        <v>911</v>
      </c>
      <c r="I8018">
        <v>33.93</v>
      </c>
      <c r="J8018">
        <v>3</v>
      </c>
      <c r="K8018">
        <v>-22.62</v>
      </c>
    </row>
    <row r="8019" spans="1:11" ht="16.5" x14ac:dyDescent="0.3">
      <c r="A8019" s="1">
        <v>42937</v>
      </c>
      <c r="B8019" s="5">
        <f>YEAR(Table1[[#This Row],[Order Date]])</f>
        <v>2017</v>
      </c>
      <c r="C8019" s="5">
        <f>MONTH(Table1[[#This Row],[Order Date]])</f>
        <v>7</v>
      </c>
      <c r="D8019" t="s">
        <v>2482</v>
      </c>
      <c r="E8019" t="s">
        <v>78</v>
      </c>
      <c r="F8019" t="s">
        <v>11</v>
      </c>
      <c r="G8019" t="s">
        <v>18</v>
      </c>
      <c r="H8019" t="s">
        <v>2608</v>
      </c>
      <c r="I8019">
        <v>222.32</v>
      </c>
      <c r="J8019">
        <v>7</v>
      </c>
      <c r="K8019">
        <v>25.01</v>
      </c>
    </row>
    <row r="8020" spans="1:11" ht="16.5" x14ac:dyDescent="0.3">
      <c r="A8020" s="1">
        <v>42937</v>
      </c>
      <c r="B8020" s="5">
        <f>YEAR(Table1[[#This Row],[Order Date]])</f>
        <v>2017</v>
      </c>
      <c r="C8020" s="5">
        <f>MONTH(Table1[[#This Row],[Order Date]])</f>
        <v>7</v>
      </c>
      <c r="D8020" t="s">
        <v>2482</v>
      </c>
      <c r="E8020" t="s">
        <v>78</v>
      </c>
      <c r="F8020" t="s">
        <v>39</v>
      </c>
      <c r="G8020" t="s">
        <v>40</v>
      </c>
      <c r="H8020" t="s">
        <v>2106</v>
      </c>
      <c r="I8020">
        <v>210.56</v>
      </c>
      <c r="J8020">
        <v>6</v>
      </c>
      <c r="K8020">
        <v>-52.64</v>
      </c>
    </row>
    <row r="8021" spans="1:11" ht="16.5" x14ac:dyDescent="0.3">
      <c r="A8021" s="1">
        <v>42937</v>
      </c>
      <c r="B8021" s="5">
        <f>YEAR(Table1[[#This Row],[Order Date]])</f>
        <v>2017</v>
      </c>
      <c r="C8021" s="5">
        <f>MONTH(Table1[[#This Row],[Order Date]])</f>
        <v>7</v>
      </c>
      <c r="D8021" t="s">
        <v>1528</v>
      </c>
      <c r="E8021" t="s">
        <v>55</v>
      </c>
      <c r="F8021" t="s">
        <v>11</v>
      </c>
      <c r="G8021" t="s">
        <v>24</v>
      </c>
      <c r="H8021" t="s">
        <v>2453</v>
      </c>
      <c r="I8021">
        <v>101.94</v>
      </c>
      <c r="J8021">
        <v>6</v>
      </c>
      <c r="K8021">
        <v>29.56</v>
      </c>
    </row>
    <row r="8022" spans="1:11" ht="16.5" x14ac:dyDescent="0.3">
      <c r="A8022" s="1">
        <v>42937</v>
      </c>
      <c r="B8022" s="5">
        <f>YEAR(Table1[[#This Row],[Order Date]])</f>
        <v>2017</v>
      </c>
      <c r="C8022" s="5">
        <f>MONTH(Table1[[#This Row],[Order Date]])</f>
        <v>7</v>
      </c>
      <c r="D8022" t="s">
        <v>1528</v>
      </c>
      <c r="E8022" t="s">
        <v>55</v>
      </c>
      <c r="F8022" t="s">
        <v>39</v>
      </c>
      <c r="G8022" t="s">
        <v>40</v>
      </c>
      <c r="H8022" t="s">
        <v>703</v>
      </c>
      <c r="I8022">
        <v>271.95999999999998</v>
      </c>
      <c r="J8022">
        <v>4</v>
      </c>
      <c r="K8022">
        <v>67.989999999999995</v>
      </c>
    </row>
    <row r="8023" spans="1:11" ht="16.5" x14ac:dyDescent="0.3">
      <c r="A8023" s="1">
        <v>42937</v>
      </c>
      <c r="B8023" s="5">
        <f>YEAR(Table1[[#This Row],[Order Date]])</f>
        <v>2017</v>
      </c>
      <c r="C8023" s="5">
        <f>MONTH(Table1[[#This Row],[Order Date]])</f>
        <v>7</v>
      </c>
      <c r="D8023" t="s">
        <v>1528</v>
      </c>
      <c r="E8023" t="s">
        <v>55</v>
      </c>
      <c r="F8023" t="s">
        <v>34</v>
      </c>
      <c r="G8023" t="s">
        <v>47</v>
      </c>
      <c r="H8023" t="s">
        <v>1155</v>
      </c>
      <c r="I8023">
        <v>8.8000000000000007</v>
      </c>
      <c r="J8023">
        <v>5</v>
      </c>
      <c r="K8023">
        <v>3.87</v>
      </c>
    </row>
    <row r="8024" spans="1:11" ht="16.5" x14ac:dyDescent="0.3">
      <c r="A8024" s="1">
        <v>42937</v>
      </c>
      <c r="B8024" s="5">
        <f>YEAR(Table1[[#This Row],[Order Date]])</f>
        <v>2017</v>
      </c>
      <c r="C8024" s="5">
        <f>MONTH(Table1[[#This Row],[Order Date]])</f>
        <v>7</v>
      </c>
      <c r="D8024" t="s">
        <v>1528</v>
      </c>
      <c r="E8024" t="s">
        <v>55</v>
      </c>
      <c r="F8024" t="s">
        <v>11</v>
      </c>
      <c r="G8024" t="s">
        <v>24</v>
      </c>
      <c r="H8024" t="s">
        <v>317</v>
      </c>
      <c r="I8024">
        <v>19.68</v>
      </c>
      <c r="J8024">
        <v>6</v>
      </c>
      <c r="K8024">
        <v>5.71</v>
      </c>
    </row>
    <row r="8025" spans="1:11" ht="16.5" x14ac:dyDescent="0.3">
      <c r="A8025" s="1">
        <v>42937</v>
      </c>
      <c r="B8025" s="5">
        <f>YEAR(Table1[[#This Row],[Order Date]])</f>
        <v>2017</v>
      </c>
      <c r="C8025" s="5">
        <f>MONTH(Table1[[#This Row],[Order Date]])</f>
        <v>7</v>
      </c>
      <c r="D8025" t="s">
        <v>1528</v>
      </c>
      <c r="E8025" t="s">
        <v>55</v>
      </c>
      <c r="F8025" t="s">
        <v>34</v>
      </c>
      <c r="G8025" t="s">
        <v>74</v>
      </c>
      <c r="H8025" t="s">
        <v>2494</v>
      </c>
      <c r="I8025">
        <v>302.94</v>
      </c>
      <c r="J8025">
        <v>3</v>
      </c>
      <c r="K8025">
        <v>69.680000000000007</v>
      </c>
    </row>
    <row r="8026" spans="1:11" ht="16.5" x14ac:dyDescent="0.3">
      <c r="A8026" s="1">
        <v>42937</v>
      </c>
      <c r="B8026" s="5">
        <f>YEAR(Table1[[#This Row],[Order Date]])</f>
        <v>2017</v>
      </c>
      <c r="C8026" s="5">
        <f>MONTH(Table1[[#This Row],[Order Date]])</f>
        <v>7</v>
      </c>
      <c r="D8026" t="s">
        <v>1528</v>
      </c>
      <c r="E8026" t="s">
        <v>55</v>
      </c>
      <c r="F8026" t="s">
        <v>11</v>
      </c>
      <c r="G8026" t="s">
        <v>20</v>
      </c>
      <c r="H8026" t="s">
        <v>897</v>
      </c>
      <c r="I8026">
        <v>14.94</v>
      </c>
      <c r="J8026">
        <v>3</v>
      </c>
      <c r="K8026">
        <v>7.17</v>
      </c>
    </row>
    <row r="8027" spans="1:11" ht="16.5" x14ac:dyDescent="0.3">
      <c r="A8027" s="1">
        <v>42937</v>
      </c>
      <c r="B8027" s="5">
        <f>YEAR(Table1[[#This Row],[Order Date]])</f>
        <v>2017</v>
      </c>
      <c r="C8027" s="5">
        <f>MONTH(Table1[[#This Row],[Order Date]])</f>
        <v>7</v>
      </c>
      <c r="D8027" t="s">
        <v>1528</v>
      </c>
      <c r="E8027" t="s">
        <v>55</v>
      </c>
      <c r="F8027" t="s">
        <v>11</v>
      </c>
      <c r="G8027" t="s">
        <v>200</v>
      </c>
      <c r="H8027" t="s">
        <v>2497</v>
      </c>
      <c r="I8027">
        <v>231.72</v>
      </c>
      <c r="J8027">
        <v>2</v>
      </c>
      <c r="K8027">
        <v>11.59</v>
      </c>
    </row>
    <row r="8028" spans="1:11" ht="16.5" x14ac:dyDescent="0.3">
      <c r="A8028" s="1">
        <v>42937</v>
      </c>
      <c r="B8028" s="5">
        <f>YEAR(Table1[[#This Row],[Order Date]])</f>
        <v>2017</v>
      </c>
      <c r="C8028" s="5">
        <f>MONTH(Table1[[#This Row],[Order Date]])</f>
        <v>7</v>
      </c>
      <c r="D8028" t="s">
        <v>2126</v>
      </c>
      <c r="E8028" t="s">
        <v>27</v>
      </c>
      <c r="F8028" t="s">
        <v>11</v>
      </c>
      <c r="G8028" t="s">
        <v>12</v>
      </c>
      <c r="H8028" t="s">
        <v>2692</v>
      </c>
      <c r="I8028">
        <v>16.34</v>
      </c>
      <c r="J8028">
        <v>2</v>
      </c>
      <c r="K8028">
        <v>7.68</v>
      </c>
    </row>
    <row r="8029" spans="1:11" ht="16.5" x14ac:dyDescent="0.3">
      <c r="A8029" s="1">
        <v>42937</v>
      </c>
      <c r="B8029" s="5">
        <f>YEAR(Table1[[#This Row],[Order Date]])</f>
        <v>2017</v>
      </c>
      <c r="C8029" s="5">
        <f>MONTH(Table1[[#This Row],[Order Date]])</f>
        <v>7</v>
      </c>
      <c r="D8029" t="s">
        <v>2126</v>
      </c>
      <c r="E8029" t="s">
        <v>27</v>
      </c>
      <c r="F8029" t="s">
        <v>34</v>
      </c>
      <c r="G8029" t="s">
        <v>35</v>
      </c>
      <c r="H8029" t="s">
        <v>723</v>
      </c>
      <c r="I8029">
        <v>225.3</v>
      </c>
      <c r="J8029">
        <v>2</v>
      </c>
      <c r="K8029">
        <v>22.53</v>
      </c>
    </row>
    <row r="8030" spans="1:11" ht="16.5" x14ac:dyDescent="0.3">
      <c r="A8030" s="1">
        <v>42937</v>
      </c>
      <c r="B8030" s="5">
        <f>YEAR(Table1[[#This Row],[Order Date]])</f>
        <v>2017</v>
      </c>
      <c r="C8030" s="5">
        <f>MONTH(Table1[[#This Row],[Order Date]])</f>
        <v>7</v>
      </c>
      <c r="D8030" t="s">
        <v>2126</v>
      </c>
      <c r="E8030" t="s">
        <v>27</v>
      </c>
      <c r="F8030" t="s">
        <v>11</v>
      </c>
      <c r="G8030" t="s">
        <v>20</v>
      </c>
      <c r="H8030" t="s">
        <v>1029</v>
      </c>
      <c r="I8030">
        <v>50.35</v>
      </c>
      <c r="J8030">
        <v>3</v>
      </c>
      <c r="K8030">
        <v>17.62</v>
      </c>
    </row>
    <row r="8031" spans="1:11" ht="16.5" x14ac:dyDescent="0.3">
      <c r="A8031" s="1">
        <v>42937</v>
      </c>
      <c r="B8031" s="5">
        <f>YEAR(Table1[[#This Row],[Order Date]])</f>
        <v>2017</v>
      </c>
      <c r="C8031" s="5">
        <f>MONTH(Table1[[#This Row],[Order Date]])</f>
        <v>7</v>
      </c>
      <c r="D8031" t="s">
        <v>602</v>
      </c>
      <c r="E8031" t="s">
        <v>149</v>
      </c>
      <c r="F8031" t="s">
        <v>11</v>
      </c>
      <c r="G8031" t="s">
        <v>92</v>
      </c>
      <c r="H8031" t="s">
        <v>1975</v>
      </c>
      <c r="I8031">
        <v>17.48</v>
      </c>
      <c r="J8031">
        <v>4</v>
      </c>
      <c r="K8031">
        <v>4.54</v>
      </c>
    </row>
    <row r="8032" spans="1:11" ht="16.5" x14ac:dyDescent="0.3">
      <c r="A8032" s="1">
        <v>42937</v>
      </c>
      <c r="B8032" s="5">
        <f>YEAR(Table1[[#This Row],[Order Date]])</f>
        <v>2017</v>
      </c>
      <c r="C8032" s="5">
        <f>MONTH(Table1[[#This Row],[Order Date]])</f>
        <v>7</v>
      </c>
      <c r="D8032" t="s">
        <v>891</v>
      </c>
      <c r="E8032" t="s">
        <v>27</v>
      </c>
      <c r="F8032" t="s">
        <v>11</v>
      </c>
      <c r="G8032" t="s">
        <v>24</v>
      </c>
      <c r="H8032" t="s">
        <v>841</v>
      </c>
      <c r="I8032">
        <v>3.52</v>
      </c>
      <c r="J8032">
        <v>2</v>
      </c>
      <c r="K8032">
        <v>1.69</v>
      </c>
    </row>
    <row r="8033" spans="1:11" ht="16.5" x14ac:dyDescent="0.3">
      <c r="A8033" s="1">
        <v>42937</v>
      </c>
      <c r="B8033" s="5">
        <f>YEAR(Table1[[#This Row],[Order Date]])</f>
        <v>2017</v>
      </c>
      <c r="C8033" s="5">
        <f>MONTH(Table1[[#This Row],[Order Date]])</f>
        <v>7</v>
      </c>
      <c r="D8033" t="s">
        <v>891</v>
      </c>
      <c r="E8033" t="s">
        <v>27</v>
      </c>
      <c r="F8033" t="s">
        <v>39</v>
      </c>
      <c r="G8033" t="s">
        <v>40</v>
      </c>
      <c r="H8033" t="s">
        <v>1266</v>
      </c>
      <c r="I8033">
        <v>1626.19</v>
      </c>
      <c r="J8033">
        <v>9</v>
      </c>
      <c r="K8033">
        <v>121.96</v>
      </c>
    </row>
    <row r="8034" spans="1:11" ht="16.5" x14ac:dyDescent="0.3">
      <c r="A8034" s="1">
        <v>42937</v>
      </c>
      <c r="B8034" s="5">
        <f>YEAR(Table1[[#This Row],[Order Date]])</f>
        <v>2017</v>
      </c>
      <c r="C8034" s="5">
        <f>MONTH(Table1[[#This Row],[Order Date]])</f>
        <v>7</v>
      </c>
      <c r="D8034" t="s">
        <v>1104</v>
      </c>
      <c r="E8034" t="s">
        <v>10</v>
      </c>
      <c r="F8034" t="s">
        <v>34</v>
      </c>
      <c r="G8034" t="s">
        <v>145</v>
      </c>
      <c r="H8034" t="s">
        <v>1830</v>
      </c>
      <c r="I8034">
        <v>124.4</v>
      </c>
      <c r="J8034">
        <v>4</v>
      </c>
      <c r="K8034">
        <v>-21.33</v>
      </c>
    </row>
    <row r="8035" spans="1:11" ht="16.5" x14ac:dyDescent="0.3">
      <c r="A8035" s="1">
        <v>42937</v>
      </c>
      <c r="B8035" s="5">
        <f>YEAR(Table1[[#This Row],[Order Date]])</f>
        <v>2017</v>
      </c>
      <c r="C8035" s="5">
        <f>MONTH(Table1[[#This Row],[Order Date]])</f>
        <v>7</v>
      </c>
      <c r="D8035" t="s">
        <v>817</v>
      </c>
      <c r="E8035" t="s">
        <v>15</v>
      </c>
      <c r="F8035" t="s">
        <v>11</v>
      </c>
      <c r="G8035" t="s">
        <v>20</v>
      </c>
      <c r="H8035" t="s">
        <v>1302</v>
      </c>
      <c r="I8035">
        <v>2.86</v>
      </c>
      <c r="J8035">
        <v>4</v>
      </c>
      <c r="K8035">
        <v>-4.58</v>
      </c>
    </row>
    <row r="8036" spans="1:11" ht="16.5" x14ac:dyDescent="0.3">
      <c r="A8036" s="1">
        <v>42937</v>
      </c>
      <c r="B8036" s="5">
        <f>YEAR(Table1[[#This Row],[Order Date]])</f>
        <v>2017</v>
      </c>
      <c r="C8036" s="5">
        <f>MONTH(Table1[[#This Row],[Order Date]])</f>
        <v>7</v>
      </c>
      <c r="D8036" t="s">
        <v>817</v>
      </c>
      <c r="E8036" t="s">
        <v>15</v>
      </c>
      <c r="F8036" t="s">
        <v>11</v>
      </c>
      <c r="G8036" t="s">
        <v>20</v>
      </c>
      <c r="H8036" t="s">
        <v>269</v>
      </c>
      <c r="I8036">
        <v>94.19</v>
      </c>
      <c r="J8036">
        <v>7</v>
      </c>
      <c r="K8036">
        <v>-164.84</v>
      </c>
    </row>
    <row r="8037" spans="1:11" ht="16.5" x14ac:dyDescent="0.3">
      <c r="A8037" s="1">
        <v>42937</v>
      </c>
      <c r="B8037" s="5">
        <f>YEAR(Table1[[#This Row],[Order Date]])</f>
        <v>2017</v>
      </c>
      <c r="C8037" s="5">
        <f>MONTH(Table1[[#This Row],[Order Date]])</f>
        <v>7</v>
      </c>
      <c r="D8037" t="s">
        <v>1279</v>
      </c>
      <c r="E8037" t="s">
        <v>15</v>
      </c>
      <c r="F8037" t="s">
        <v>11</v>
      </c>
      <c r="G8037" t="s">
        <v>20</v>
      </c>
      <c r="H8037" t="s">
        <v>846</v>
      </c>
      <c r="I8037">
        <v>2.11</v>
      </c>
      <c r="J8037">
        <v>2</v>
      </c>
      <c r="K8037">
        <v>-3.38</v>
      </c>
    </row>
    <row r="8038" spans="1:11" ht="16.5" x14ac:dyDescent="0.3">
      <c r="A8038" s="1">
        <v>42938</v>
      </c>
      <c r="B8038" s="5">
        <f>YEAR(Table1[[#This Row],[Order Date]])</f>
        <v>2017</v>
      </c>
      <c r="C8038" s="5">
        <f>MONTH(Table1[[#This Row],[Order Date]])</f>
        <v>7</v>
      </c>
      <c r="D8038" t="s">
        <v>1495</v>
      </c>
      <c r="E8038" t="s">
        <v>149</v>
      </c>
      <c r="F8038" t="s">
        <v>39</v>
      </c>
      <c r="G8038" t="s">
        <v>40</v>
      </c>
      <c r="H8038" t="s">
        <v>529</v>
      </c>
      <c r="I8038">
        <v>29.97</v>
      </c>
      <c r="J8038">
        <v>3</v>
      </c>
      <c r="K8038">
        <v>14.09</v>
      </c>
    </row>
    <row r="8039" spans="1:11" ht="16.5" x14ac:dyDescent="0.3">
      <c r="A8039" s="1">
        <v>42938</v>
      </c>
      <c r="B8039" s="5">
        <f>YEAR(Table1[[#This Row],[Order Date]])</f>
        <v>2017</v>
      </c>
      <c r="C8039" s="5">
        <f>MONTH(Table1[[#This Row],[Order Date]])</f>
        <v>7</v>
      </c>
      <c r="D8039" t="s">
        <v>161</v>
      </c>
      <c r="E8039" t="s">
        <v>15</v>
      </c>
      <c r="F8039" t="s">
        <v>34</v>
      </c>
      <c r="G8039" t="s">
        <v>35</v>
      </c>
      <c r="H8039" t="s">
        <v>994</v>
      </c>
      <c r="I8039">
        <v>526.34</v>
      </c>
      <c r="J8039">
        <v>4</v>
      </c>
      <c r="K8039">
        <v>-75.19</v>
      </c>
    </row>
    <row r="8040" spans="1:11" ht="16.5" x14ac:dyDescent="0.3">
      <c r="A8040" s="1">
        <v>42939</v>
      </c>
      <c r="B8040" s="5">
        <f>YEAR(Table1[[#This Row],[Order Date]])</f>
        <v>2017</v>
      </c>
      <c r="C8040" s="5">
        <f>MONTH(Table1[[#This Row],[Order Date]])</f>
        <v>7</v>
      </c>
      <c r="D8040" t="s">
        <v>319</v>
      </c>
      <c r="E8040" t="s">
        <v>149</v>
      </c>
      <c r="F8040" t="s">
        <v>11</v>
      </c>
      <c r="G8040" t="s">
        <v>20</v>
      </c>
      <c r="H8040" t="s">
        <v>705</v>
      </c>
      <c r="I8040">
        <v>13.13</v>
      </c>
      <c r="J8040">
        <v>3</v>
      </c>
      <c r="K8040">
        <v>4.2699999999999996</v>
      </c>
    </row>
    <row r="8041" spans="1:11" ht="16.5" x14ac:dyDescent="0.3">
      <c r="A8041" s="1">
        <v>42939</v>
      </c>
      <c r="B8041" s="5">
        <f>YEAR(Table1[[#This Row],[Order Date]])</f>
        <v>2017</v>
      </c>
      <c r="C8041" s="5">
        <f>MONTH(Table1[[#This Row],[Order Date]])</f>
        <v>7</v>
      </c>
      <c r="D8041" t="s">
        <v>1138</v>
      </c>
      <c r="E8041" t="s">
        <v>129</v>
      </c>
      <c r="F8041" t="s">
        <v>11</v>
      </c>
      <c r="G8041" t="s">
        <v>24</v>
      </c>
      <c r="H8041" t="s">
        <v>2204</v>
      </c>
      <c r="I8041">
        <v>11.68</v>
      </c>
      <c r="J8041">
        <v>2</v>
      </c>
      <c r="K8041">
        <v>5.49</v>
      </c>
    </row>
    <row r="8042" spans="1:11" ht="16.5" x14ac:dyDescent="0.3">
      <c r="A8042" s="1">
        <v>42939</v>
      </c>
      <c r="B8042" s="5">
        <f>YEAR(Table1[[#This Row],[Order Date]])</f>
        <v>2017</v>
      </c>
      <c r="C8042" s="5">
        <f>MONTH(Table1[[#This Row],[Order Date]])</f>
        <v>7</v>
      </c>
      <c r="D8042" t="s">
        <v>1138</v>
      </c>
      <c r="E8042" t="s">
        <v>129</v>
      </c>
      <c r="F8042" t="s">
        <v>39</v>
      </c>
      <c r="G8042" t="s">
        <v>52</v>
      </c>
      <c r="H8042" t="s">
        <v>1725</v>
      </c>
      <c r="I8042">
        <v>159.75</v>
      </c>
      <c r="J8042">
        <v>5</v>
      </c>
      <c r="K8042">
        <v>11.18</v>
      </c>
    </row>
    <row r="8043" spans="1:11" ht="16.5" x14ac:dyDescent="0.3">
      <c r="A8043" s="1">
        <v>42939</v>
      </c>
      <c r="B8043" s="5">
        <f>YEAR(Table1[[#This Row],[Order Date]])</f>
        <v>2017</v>
      </c>
      <c r="C8043" s="5">
        <f>MONTH(Table1[[#This Row],[Order Date]])</f>
        <v>7</v>
      </c>
      <c r="D8043" t="s">
        <v>1230</v>
      </c>
      <c r="E8043" t="s">
        <v>149</v>
      </c>
      <c r="F8043" t="s">
        <v>11</v>
      </c>
      <c r="G8043" t="s">
        <v>16</v>
      </c>
      <c r="H8043" t="s">
        <v>1709</v>
      </c>
      <c r="I8043">
        <v>41.4</v>
      </c>
      <c r="J8043">
        <v>4</v>
      </c>
      <c r="K8043">
        <v>19.87</v>
      </c>
    </row>
    <row r="8044" spans="1:11" ht="16.5" x14ac:dyDescent="0.3">
      <c r="A8044" s="1">
        <v>42939</v>
      </c>
      <c r="B8044" s="5">
        <f>YEAR(Table1[[#This Row],[Order Date]])</f>
        <v>2017</v>
      </c>
      <c r="C8044" s="5">
        <f>MONTH(Table1[[#This Row],[Order Date]])</f>
        <v>7</v>
      </c>
      <c r="D8044" t="s">
        <v>180</v>
      </c>
      <c r="E8044" t="s">
        <v>149</v>
      </c>
      <c r="F8044" t="s">
        <v>11</v>
      </c>
      <c r="G8044" t="s">
        <v>20</v>
      </c>
      <c r="H8044" t="s">
        <v>2200</v>
      </c>
      <c r="I8044">
        <v>13.92</v>
      </c>
      <c r="J8044">
        <v>3</v>
      </c>
      <c r="K8044">
        <v>4.3499999999999996</v>
      </c>
    </row>
    <row r="8045" spans="1:11" ht="16.5" x14ac:dyDescent="0.3">
      <c r="A8045" s="1">
        <v>42939</v>
      </c>
      <c r="B8045" s="5">
        <f>YEAR(Table1[[#This Row],[Order Date]])</f>
        <v>2017</v>
      </c>
      <c r="C8045" s="5">
        <f>MONTH(Table1[[#This Row],[Order Date]])</f>
        <v>7</v>
      </c>
      <c r="D8045" t="s">
        <v>2298</v>
      </c>
      <c r="E8045" t="s">
        <v>15</v>
      </c>
      <c r="F8045" t="s">
        <v>11</v>
      </c>
      <c r="G8045" t="s">
        <v>12</v>
      </c>
      <c r="H8045" t="s">
        <v>335</v>
      </c>
      <c r="I8045">
        <v>63.31</v>
      </c>
      <c r="J8045">
        <v>3</v>
      </c>
      <c r="K8045">
        <v>20.58</v>
      </c>
    </row>
    <row r="8046" spans="1:11" ht="16.5" x14ac:dyDescent="0.3">
      <c r="A8046" s="1">
        <v>42939</v>
      </c>
      <c r="B8046" s="5">
        <f>YEAR(Table1[[#This Row],[Order Date]])</f>
        <v>2017</v>
      </c>
      <c r="C8046" s="5">
        <f>MONTH(Table1[[#This Row],[Order Date]])</f>
        <v>7</v>
      </c>
      <c r="D8046" t="s">
        <v>2188</v>
      </c>
      <c r="E8046" t="s">
        <v>157</v>
      </c>
      <c r="F8046" t="s">
        <v>39</v>
      </c>
      <c r="G8046" t="s">
        <v>52</v>
      </c>
      <c r="H8046" t="s">
        <v>198</v>
      </c>
      <c r="I8046">
        <v>399.95</v>
      </c>
      <c r="J8046">
        <v>5</v>
      </c>
      <c r="K8046">
        <v>143.97999999999999</v>
      </c>
    </row>
    <row r="8047" spans="1:11" ht="16.5" x14ac:dyDescent="0.3">
      <c r="A8047" s="1">
        <v>42939</v>
      </c>
      <c r="B8047" s="5">
        <f>YEAR(Table1[[#This Row],[Order Date]])</f>
        <v>2017</v>
      </c>
      <c r="C8047" s="5">
        <f>MONTH(Table1[[#This Row],[Order Date]])</f>
        <v>7</v>
      </c>
      <c r="D8047" t="s">
        <v>1477</v>
      </c>
      <c r="E8047" t="s">
        <v>27</v>
      </c>
      <c r="F8047" t="s">
        <v>11</v>
      </c>
      <c r="G8047" t="s">
        <v>20</v>
      </c>
      <c r="H8047" t="s">
        <v>248</v>
      </c>
      <c r="I8047">
        <v>15.19</v>
      </c>
      <c r="J8047">
        <v>3</v>
      </c>
      <c r="K8047">
        <v>5.51</v>
      </c>
    </row>
    <row r="8048" spans="1:11" ht="16.5" x14ac:dyDescent="0.3">
      <c r="A8048" s="1">
        <v>42939</v>
      </c>
      <c r="B8048" s="5">
        <f>YEAR(Table1[[#This Row],[Order Date]])</f>
        <v>2017</v>
      </c>
      <c r="C8048" s="5">
        <f>MONTH(Table1[[#This Row],[Order Date]])</f>
        <v>7</v>
      </c>
      <c r="D8048" t="s">
        <v>1477</v>
      </c>
      <c r="E8048" t="s">
        <v>27</v>
      </c>
      <c r="F8048" t="s">
        <v>11</v>
      </c>
      <c r="G8048" t="s">
        <v>12</v>
      </c>
      <c r="H8048" t="s">
        <v>640</v>
      </c>
      <c r="I8048">
        <v>58.32</v>
      </c>
      <c r="J8048">
        <v>9</v>
      </c>
      <c r="K8048">
        <v>27.99</v>
      </c>
    </row>
    <row r="8049" spans="1:11" ht="16.5" x14ac:dyDescent="0.3">
      <c r="A8049" s="1">
        <v>42939</v>
      </c>
      <c r="B8049" s="5">
        <f>YEAR(Table1[[#This Row],[Order Date]])</f>
        <v>2017</v>
      </c>
      <c r="C8049" s="5">
        <f>MONTH(Table1[[#This Row],[Order Date]])</f>
        <v>7</v>
      </c>
      <c r="D8049" t="s">
        <v>325</v>
      </c>
      <c r="E8049" t="s">
        <v>15</v>
      </c>
      <c r="F8049" t="s">
        <v>11</v>
      </c>
      <c r="G8049" t="s">
        <v>24</v>
      </c>
      <c r="H8049" t="s">
        <v>1253</v>
      </c>
      <c r="I8049">
        <v>121.54</v>
      </c>
      <c r="J8049">
        <v>4</v>
      </c>
      <c r="K8049">
        <v>15.19</v>
      </c>
    </row>
    <row r="8050" spans="1:11" ht="16.5" x14ac:dyDescent="0.3">
      <c r="A8050" s="1">
        <v>42940</v>
      </c>
      <c r="B8050" s="5">
        <f>YEAR(Table1[[#This Row],[Order Date]])</f>
        <v>2017</v>
      </c>
      <c r="C8050" s="5">
        <f>MONTH(Table1[[#This Row],[Order Date]])</f>
        <v>7</v>
      </c>
      <c r="D8050" t="s">
        <v>1688</v>
      </c>
      <c r="E8050" t="s">
        <v>27</v>
      </c>
      <c r="F8050" t="s">
        <v>39</v>
      </c>
      <c r="G8050" t="s">
        <v>603</v>
      </c>
      <c r="H8050" t="s">
        <v>634</v>
      </c>
      <c r="I8050">
        <v>2399.96</v>
      </c>
      <c r="J8050">
        <v>5</v>
      </c>
      <c r="K8050">
        <v>839.99</v>
      </c>
    </row>
    <row r="8051" spans="1:11" ht="16.5" x14ac:dyDescent="0.3">
      <c r="A8051" s="1">
        <v>42941</v>
      </c>
      <c r="B8051" s="5">
        <f>YEAR(Table1[[#This Row],[Order Date]])</f>
        <v>2017</v>
      </c>
      <c r="C8051" s="5">
        <f>MONTH(Table1[[#This Row],[Order Date]])</f>
        <v>7</v>
      </c>
      <c r="D8051" t="s">
        <v>2474</v>
      </c>
      <c r="E8051" t="s">
        <v>140</v>
      </c>
      <c r="F8051" t="s">
        <v>11</v>
      </c>
      <c r="G8051" t="s">
        <v>16</v>
      </c>
      <c r="H8051" t="s">
        <v>2575</v>
      </c>
      <c r="I8051">
        <v>20.23</v>
      </c>
      <c r="J8051">
        <v>7</v>
      </c>
      <c r="K8051">
        <v>9.51</v>
      </c>
    </row>
    <row r="8052" spans="1:11" ht="16.5" x14ac:dyDescent="0.3">
      <c r="A8052" s="1">
        <v>42941</v>
      </c>
      <c r="B8052" s="5">
        <f>YEAR(Table1[[#This Row],[Order Date]])</f>
        <v>2017</v>
      </c>
      <c r="C8052" s="5">
        <f>MONTH(Table1[[#This Row],[Order Date]])</f>
        <v>7</v>
      </c>
      <c r="D8052" t="s">
        <v>424</v>
      </c>
      <c r="E8052" t="s">
        <v>23</v>
      </c>
      <c r="F8052" t="s">
        <v>11</v>
      </c>
      <c r="G8052" t="s">
        <v>16</v>
      </c>
      <c r="H8052" t="s">
        <v>2099</v>
      </c>
      <c r="I8052">
        <v>3.3</v>
      </c>
      <c r="J8052">
        <v>1</v>
      </c>
      <c r="K8052">
        <v>1.07</v>
      </c>
    </row>
    <row r="8053" spans="1:11" ht="16.5" x14ac:dyDescent="0.3">
      <c r="A8053" s="1">
        <v>42941</v>
      </c>
      <c r="B8053" s="5">
        <f>YEAR(Table1[[#This Row],[Order Date]])</f>
        <v>2017</v>
      </c>
      <c r="C8053" s="5">
        <f>MONTH(Table1[[#This Row],[Order Date]])</f>
        <v>7</v>
      </c>
      <c r="D8053" t="s">
        <v>1301</v>
      </c>
      <c r="E8053" t="s">
        <v>23</v>
      </c>
      <c r="F8053" t="s">
        <v>34</v>
      </c>
      <c r="G8053" t="s">
        <v>47</v>
      </c>
      <c r="H8053" t="s">
        <v>2121</v>
      </c>
      <c r="I8053">
        <v>20.100000000000001</v>
      </c>
      <c r="J8053">
        <v>4</v>
      </c>
      <c r="K8053">
        <v>3.01</v>
      </c>
    </row>
    <row r="8054" spans="1:11" ht="16.5" x14ac:dyDescent="0.3">
      <c r="A8054" s="1">
        <v>42941</v>
      </c>
      <c r="B8054" s="5">
        <f>YEAR(Table1[[#This Row],[Order Date]])</f>
        <v>2017</v>
      </c>
      <c r="C8054" s="5">
        <f>MONTH(Table1[[#This Row],[Order Date]])</f>
        <v>7</v>
      </c>
      <c r="D8054" t="s">
        <v>1301</v>
      </c>
      <c r="E8054" t="s">
        <v>23</v>
      </c>
      <c r="F8054" t="s">
        <v>11</v>
      </c>
      <c r="G8054" t="s">
        <v>200</v>
      </c>
      <c r="H8054" t="s">
        <v>2274</v>
      </c>
      <c r="I8054">
        <v>37.75</v>
      </c>
      <c r="J8054">
        <v>3</v>
      </c>
      <c r="K8054">
        <v>4.25</v>
      </c>
    </row>
    <row r="8055" spans="1:11" ht="16.5" x14ac:dyDescent="0.3">
      <c r="A8055" s="1">
        <v>42941</v>
      </c>
      <c r="B8055" s="5">
        <f>YEAR(Table1[[#This Row],[Order Date]])</f>
        <v>2017</v>
      </c>
      <c r="C8055" s="5">
        <f>MONTH(Table1[[#This Row],[Order Date]])</f>
        <v>7</v>
      </c>
      <c r="D8055" t="s">
        <v>1301</v>
      </c>
      <c r="E8055" t="s">
        <v>23</v>
      </c>
      <c r="F8055" t="s">
        <v>34</v>
      </c>
      <c r="G8055" t="s">
        <v>145</v>
      </c>
      <c r="H8055" t="s">
        <v>2543</v>
      </c>
      <c r="I8055">
        <v>138.59</v>
      </c>
      <c r="J8055">
        <v>1</v>
      </c>
      <c r="K8055">
        <v>-34.65</v>
      </c>
    </row>
    <row r="8056" spans="1:11" ht="16.5" x14ac:dyDescent="0.3">
      <c r="A8056" s="1">
        <v>42941</v>
      </c>
      <c r="B8056" s="5">
        <f>YEAR(Table1[[#This Row],[Order Date]])</f>
        <v>2017</v>
      </c>
      <c r="C8056" s="5">
        <f>MONTH(Table1[[#This Row],[Order Date]])</f>
        <v>7</v>
      </c>
      <c r="D8056" t="s">
        <v>1301</v>
      </c>
      <c r="E8056" t="s">
        <v>23</v>
      </c>
      <c r="F8056" t="s">
        <v>11</v>
      </c>
      <c r="G8056" t="s">
        <v>18</v>
      </c>
      <c r="H8056" t="s">
        <v>2359</v>
      </c>
      <c r="I8056">
        <v>259.92</v>
      </c>
      <c r="J8056">
        <v>5</v>
      </c>
      <c r="K8056">
        <v>-25.99</v>
      </c>
    </row>
    <row r="8057" spans="1:11" ht="16.5" x14ac:dyDescent="0.3">
      <c r="A8057" s="1">
        <v>42941</v>
      </c>
      <c r="B8057" s="5">
        <f>YEAR(Table1[[#This Row],[Order Date]])</f>
        <v>2017</v>
      </c>
      <c r="C8057" s="5">
        <f>MONTH(Table1[[#This Row],[Order Date]])</f>
        <v>7</v>
      </c>
      <c r="D8057" t="s">
        <v>1301</v>
      </c>
      <c r="E8057" t="s">
        <v>23</v>
      </c>
      <c r="F8057" t="s">
        <v>11</v>
      </c>
      <c r="G8057" t="s">
        <v>12</v>
      </c>
      <c r="H8057" t="s">
        <v>1203</v>
      </c>
      <c r="I8057">
        <v>20.74</v>
      </c>
      <c r="J8057">
        <v>4</v>
      </c>
      <c r="K8057">
        <v>7.26</v>
      </c>
    </row>
    <row r="8058" spans="1:11" ht="16.5" x14ac:dyDescent="0.3">
      <c r="A8058" s="1">
        <v>42941</v>
      </c>
      <c r="B8058" s="5">
        <f>YEAR(Table1[[#This Row],[Order Date]])</f>
        <v>2017</v>
      </c>
      <c r="C8058" s="5">
        <f>MONTH(Table1[[#This Row],[Order Date]])</f>
        <v>7</v>
      </c>
      <c r="D8058" t="s">
        <v>2406</v>
      </c>
      <c r="E8058" t="s">
        <v>10</v>
      </c>
      <c r="F8058" t="s">
        <v>34</v>
      </c>
      <c r="G8058" t="s">
        <v>145</v>
      </c>
      <c r="H8058" t="s">
        <v>1002</v>
      </c>
      <c r="I8058">
        <v>298.12</v>
      </c>
      <c r="J8058">
        <v>6</v>
      </c>
      <c r="K8058">
        <v>-4.26</v>
      </c>
    </row>
    <row r="8059" spans="1:11" ht="16.5" x14ac:dyDescent="0.3">
      <c r="A8059" s="1">
        <v>42942</v>
      </c>
      <c r="B8059" s="5">
        <f>YEAR(Table1[[#This Row],[Order Date]])</f>
        <v>2017</v>
      </c>
      <c r="C8059" s="5">
        <f>MONTH(Table1[[#This Row],[Order Date]])</f>
        <v>7</v>
      </c>
      <c r="D8059" t="s">
        <v>1393</v>
      </c>
      <c r="E8059" t="s">
        <v>27</v>
      </c>
      <c r="F8059" t="s">
        <v>39</v>
      </c>
      <c r="G8059" t="s">
        <v>52</v>
      </c>
      <c r="H8059" t="s">
        <v>2102</v>
      </c>
      <c r="I8059">
        <v>1649.95</v>
      </c>
      <c r="J8059">
        <v>5</v>
      </c>
      <c r="K8059">
        <v>659.98</v>
      </c>
    </row>
    <row r="8060" spans="1:11" ht="16.5" x14ac:dyDescent="0.3">
      <c r="A8060" s="1">
        <v>42942</v>
      </c>
      <c r="B8060" s="5">
        <f>YEAR(Table1[[#This Row],[Order Date]])</f>
        <v>2017</v>
      </c>
      <c r="C8060" s="5">
        <f>MONTH(Table1[[#This Row],[Order Date]])</f>
        <v>7</v>
      </c>
      <c r="D8060" t="s">
        <v>1393</v>
      </c>
      <c r="E8060" t="s">
        <v>27</v>
      </c>
      <c r="F8060" t="s">
        <v>34</v>
      </c>
      <c r="G8060" t="s">
        <v>35</v>
      </c>
      <c r="H8060" t="s">
        <v>1597</v>
      </c>
      <c r="I8060">
        <v>362.35</v>
      </c>
      <c r="J8060">
        <v>3</v>
      </c>
      <c r="K8060">
        <v>45.29</v>
      </c>
    </row>
    <row r="8061" spans="1:11" ht="16.5" x14ac:dyDescent="0.3">
      <c r="A8061" s="1">
        <v>42943</v>
      </c>
      <c r="B8061" s="5">
        <f>YEAR(Table1[[#This Row],[Order Date]])</f>
        <v>2017</v>
      </c>
      <c r="C8061" s="5">
        <f>MONTH(Table1[[#This Row],[Order Date]])</f>
        <v>7</v>
      </c>
      <c r="D8061" t="s">
        <v>403</v>
      </c>
      <c r="E8061" t="s">
        <v>123</v>
      </c>
      <c r="F8061" t="s">
        <v>34</v>
      </c>
      <c r="G8061" t="s">
        <v>47</v>
      </c>
      <c r="H8061" t="s">
        <v>1085</v>
      </c>
      <c r="I8061">
        <v>91.03</v>
      </c>
      <c r="J8061">
        <v>3</v>
      </c>
      <c r="K8061">
        <v>-2.2799999999999998</v>
      </c>
    </row>
    <row r="8062" spans="1:11" ht="16.5" x14ac:dyDescent="0.3">
      <c r="A8062" s="1">
        <v>42943</v>
      </c>
      <c r="B8062" s="5">
        <f>YEAR(Table1[[#This Row],[Order Date]])</f>
        <v>2017</v>
      </c>
      <c r="C8062" s="5">
        <f>MONTH(Table1[[#This Row],[Order Date]])</f>
        <v>7</v>
      </c>
      <c r="D8062" t="s">
        <v>2665</v>
      </c>
      <c r="E8062" t="s">
        <v>149</v>
      </c>
      <c r="F8062" t="s">
        <v>34</v>
      </c>
      <c r="G8062" t="s">
        <v>47</v>
      </c>
      <c r="H8062" t="s">
        <v>1020</v>
      </c>
      <c r="I8062">
        <v>14.89</v>
      </c>
      <c r="J8062">
        <v>1</v>
      </c>
      <c r="K8062">
        <v>4.0199999999999996</v>
      </c>
    </row>
    <row r="8063" spans="1:11" ht="16.5" x14ac:dyDescent="0.3">
      <c r="A8063" s="1">
        <v>42943</v>
      </c>
      <c r="B8063" s="5">
        <f>YEAR(Table1[[#This Row],[Order Date]])</f>
        <v>2017</v>
      </c>
      <c r="C8063" s="5">
        <f>MONTH(Table1[[#This Row],[Order Date]])</f>
        <v>7</v>
      </c>
      <c r="D8063" t="s">
        <v>2665</v>
      </c>
      <c r="E8063" t="s">
        <v>149</v>
      </c>
      <c r="F8063" t="s">
        <v>39</v>
      </c>
      <c r="G8063" t="s">
        <v>40</v>
      </c>
      <c r="H8063" t="s">
        <v>703</v>
      </c>
      <c r="I8063">
        <v>543.91999999999996</v>
      </c>
      <c r="J8063">
        <v>8</v>
      </c>
      <c r="K8063">
        <v>135.97999999999999</v>
      </c>
    </row>
    <row r="8064" spans="1:11" ht="16.5" x14ac:dyDescent="0.3">
      <c r="A8064" s="1">
        <v>42943</v>
      </c>
      <c r="B8064" s="5">
        <f>YEAR(Table1[[#This Row],[Order Date]])</f>
        <v>2017</v>
      </c>
      <c r="C8064" s="5">
        <f>MONTH(Table1[[#This Row],[Order Date]])</f>
        <v>7</v>
      </c>
      <c r="D8064" t="s">
        <v>1221</v>
      </c>
      <c r="E8064" t="s">
        <v>164</v>
      </c>
      <c r="F8064" t="s">
        <v>34</v>
      </c>
      <c r="G8064" t="s">
        <v>47</v>
      </c>
      <c r="H8064" t="s">
        <v>1015</v>
      </c>
      <c r="I8064">
        <v>23.88</v>
      </c>
      <c r="J8064">
        <v>3</v>
      </c>
      <c r="K8064">
        <v>10.51</v>
      </c>
    </row>
    <row r="8065" spans="1:11" ht="16.5" x14ac:dyDescent="0.3">
      <c r="A8065" s="1">
        <v>42943</v>
      </c>
      <c r="B8065" s="5">
        <f>YEAR(Table1[[#This Row],[Order Date]])</f>
        <v>2017</v>
      </c>
      <c r="C8065" s="5">
        <f>MONTH(Table1[[#This Row],[Order Date]])</f>
        <v>7</v>
      </c>
      <c r="D8065" t="s">
        <v>1221</v>
      </c>
      <c r="E8065" t="s">
        <v>164</v>
      </c>
      <c r="F8065" t="s">
        <v>11</v>
      </c>
      <c r="G8065" t="s">
        <v>12</v>
      </c>
      <c r="H8065" t="s">
        <v>854</v>
      </c>
      <c r="I8065">
        <v>26.2</v>
      </c>
      <c r="J8065">
        <v>4</v>
      </c>
      <c r="K8065">
        <v>12.05</v>
      </c>
    </row>
    <row r="8066" spans="1:11" ht="16.5" x14ac:dyDescent="0.3">
      <c r="A8066" s="1">
        <v>42943</v>
      </c>
      <c r="B8066" s="5">
        <f>YEAR(Table1[[#This Row],[Order Date]])</f>
        <v>2017</v>
      </c>
      <c r="C8066" s="5">
        <f>MONTH(Table1[[#This Row],[Order Date]])</f>
        <v>7</v>
      </c>
      <c r="D8066" t="s">
        <v>1221</v>
      </c>
      <c r="E8066" t="s">
        <v>164</v>
      </c>
      <c r="F8066" t="s">
        <v>11</v>
      </c>
      <c r="G8066" t="s">
        <v>12</v>
      </c>
      <c r="H8066" t="s">
        <v>2195</v>
      </c>
      <c r="I8066">
        <v>12.96</v>
      </c>
      <c r="J8066">
        <v>2</v>
      </c>
      <c r="K8066">
        <v>6.22</v>
      </c>
    </row>
    <row r="8067" spans="1:11" ht="16.5" x14ac:dyDescent="0.3">
      <c r="A8067" s="1">
        <v>42943</v>
      </c>
      <c r="B8067" s="5">
        <f>YEAR(Table1[[#This Row],[Order Date]])</f>
        <v>2017</v>
      </c>
      <c r="C8067" s="5">
        <f>MONTH(Table1[[#This Row],[Order Date]])</f>
        <v>7</v>
      </c>
      <c r="D8067" t="s">
        <v>1221</v>
      </c>
      <c r="E8067" t="s">
        <v>164</v>
      </c>
      <c r="F8067" t="s">
        <v>39</v>
      </c>
      <c r="G8067" t="s">
        <v>52</v>
      </c>
      <c r="H8067" t="s">
        <v>2515</v>
      </c>
      <c r="I8067">
        <v>234.95</v>
      </c>
      <c r="J8067">
        <v>5</v>
      </c>
      <c r="K8067">
        <v>32.89</v>
      </c>
    </row>
    <row r="8068" spans="1:11" ht="16.5" x14ac:dyDescent="0.3">
      <c r="A8068" s="1">
        <v>42943</v>
      </c>
      <c r="B8068" s="5">
        <f>YEAR(Table1[[#This Row],[Order Date]])</f>
        <v>2017</v>
      </c>
      <c r="C8068" s="5">
        <f>MONTH(Table1[[#This Row],[Order Date]])</f>
        <v>7</v>
      </c>
      <c r="D8068" t="s">
        <v>2197</v>
      </c>
      <c r="E8068" t="s">
        <v>245</v>
      </c>
      <c r="F8068" t="s">
        <v>34</v>
      </c>
      <c r="G8068" t="s">
        <v>35</v>
      </c>
      <c r="H8068" t="s">
        <v>187</v>
      </c>
      <c r="I8068">
        <v>194.85</v>
      </c>
      <c r="J8068">
        <v>4</v>
      </c>
      <c r="K8068">
        <v>12.18</v>
      </c>
    </row>
    <row r="8069" spans="1:11" ht="16.5" x14ac:dyDescent="0.3">
      <c r="A8069" s="1">
        <v>42944</v>
      </c>
      <c r="B8069" s="5">
        <f>YEAR(Table1[[#This Row],[Order Date]])</f>
        <v>2017</v>
      </c>
      <c r="C8069" s="5">
        <f>MONTH(Table1[[#This Row],[Order Date]])</f>
        <v>7</v>
      </c>
      <c r="D8069" t="s">
        <v>2380</v>
      </c>
      <c r="E8069" t="s">
        <v>27</v>
      </c>
      <c r="F8069" t="s">
        <v>11</v>
      </c>
      <c r="G8069" t="s">
        <v>20</v>
      </c>
      <c r="H8069" t="s">
        <v>436</v>
      </c>
      <c r="I8069">
        <v>9.98</v>
      </c>
      <c r="J8069">
        <v>4</v>
      </c>
      <c r="K8069">
        <v>3.62</v>
      </c>
    </row>
    <row r="8070" spans="1:11" ht="16.5" x14ac:dyDescent="0.3">
      <c r="A8070" s="1">
        <v>42944</v>
      </c>
      <c r="B8070" s="5">
        <f>YEAR(Table1[[#This Row],[Order Date]])</f>
        <v>2017</v>
      </c>
      <c r="C8070" s="5">
        <f>MONTH(Table1[[#This Row],[Order Date]])</f>
        <v>7</v>
      </c>
      <c r="D8070" t="s">
        <v>2380</v>
      </c>
      <c r="E8070" t="s">
        <v>27</v>
      </c>
      <c r="F8070" t="s">
        <v>11</v>
      </c>
      <c r="G8070" t="s">
        <v>18</v>
      </c>
      <c r="H8070" t="s">
        <v>2505</v>
      </c>
      <c r="I8070">
        <v>14.98</v>
      </c>
      <c r="J8070">
        <v>1</v>
      </c>
      <c r="K8070">
        <v>4.1900000000000004</v>
      </c>
    </row>
    <row r="8071" spans="1:11" ht="16.5" x14ac:dyDescent="0.3">
      <c r="A8071" s="1">
        <v>42944</v>
      </c>
      <c r="B8071" s="5">
        <f>YEAR(Table1[[#This Row],[Order Date]])</f>
        <v>2017</v>
      </c>
      <c r="C8071" s="5">
        <f>MONTH(Table1[[#This Row],[Order Date]])</f>
        <v>7</v>
      </c>
      <c r="D8071" t="s">
        <v>2380</v>
      </c>
      <c r="E8071" t="s">
        <v>27</v>
      </c>
      <c r="F8071" t="s">
        <v>39</v>
      </c>
      <c r="G8071" t="s">
        <v>40</v>
      </c>
      <c r="H8071" t="s">
        <v>648</v>
      </c>
      <c r="I8071">
        <v>1145.5999999999999</v>
      </c>
      <c r="J8071">
        <v>4</v>
      </c>
      <c r="K8071">
        <v>100.24</v>
      </c>
    </row>
    <row r="8072" spans="1:11" ht="16.5" x14ac:dyDescent="0.3">
      <c r="A8072" s="1">
        <v>42945</v>
      </c>
      <c r="B8072" s="5">
        <f>YEAR(Table1[[#This Row],[Order Date]])</f>
        <v>2017</v>
      </c>
      <c r="C8072" s="5">
        <f>MONTH(Table1[[#This Row],[Order Date]])</f>
        <v>7</v>
      </c>
      <c r="D8072" t="s">
        <v>2065</v>
      </c>
      <c r="E8072" t="s">
        <v>245</v>
      </c>
      <c r="F8072" t="s">
        <v>11</v>
      </c>
      <c r="G8072" t="s">
        <v>92</v>
      </c>
      <c r="H8072" t="s">
        <v>2273</v>
      </c>
      <c r="I8072">
        <v>34.85</v>
      </c>
      <c r="J8072">
        <v>2</v>
      </c>
      <c r="K8072">
        <v>6.53</v>
      </c>
    </row>
    <row r="8073" spans="1:11" ht="16.5" x14ac:dyDescent="0.3">
      <c r="A8073" s="1">
        <v>42945</v>
      </c>
      <c r="B8073" s="5">
        <f>YEAR(Table1[[#This Row],[Order Date]])</f>
        <v>2017</v>
      </c>
      <c r="C8073" s="5">
        <f>MONTH(Table1[[#This Row],[Order Date]])</f>
        <v>7</v>
      </c>
      <c r="D8073" t="s">
        <v>2065</v>
      </c>
      <c r="E8073" t="s">
        <v>245</v>
      </c>
      <c r="F8073" t="s">
        <v>39</v>
      </c>
      <c r="G8073" t="s">
        <v>40</v>
      </c>
      <c r="H8073" t="s">
        <v>2588</v>
      </c>
      <c r="I8073">
        <v>22</v>
      </c>
      <c r="J8073">
        <v>5</v>
      </c>
      <c r="K8073">
        <v>1.38</v>
      </c>
    </row>
    <row r="8074" spans="1:11" ht="16.5" x14ac:dyDescent="0.3">
      <c r="A8074" s="1">
        <v>42945</v>
      </c>
      <c r="B8074" s="5">
        <f>YEAR(Table1[[#This Row],[Order Date]])</f>
        <v>2017</v>
      </c>
      <c r="C8074" s="5">
        <f>MONTH(Table1[[#This Row],[Order Date]])</f>
        <v>7</v>
      </c>
      <c r="D8074" t="s">
        <v>2065</v>
      </c>
      <c r="E8074" t="s">
        <v>245</v>
      </c>
      <c r="F8074" t="s">
        <v>11</v>
      </c>
      <c r="G8074" t="s">
        <v>24</v>
      </c>
      <c r="H8074" t="s">
        <v>798</v>
      </c>
      <c r="I8074">
        <v>4.37</v>
      </c>
      <c r="J8074">
        <v>3</v>
      </c>
      <c r="K8074">
        <v>0.38</v>
      </c>
    </row>
    <row r="8075" spans="1:11" ht="16.5" x14ac:dyDescent="0.3">
      <c r="A8075" s="1">
        <v>42945</v>
      </c>
      <c r="B8075" s="5">
        <f>YEAR(Table1[[#This Row],[Order Date]])</f>
        <v>2017</v>
      </c>
      <c r="C8075" s="5">
        <f>MONTH(Table1[[#This Row],[Order Date]])</f>
        <v>7</v>
      </c>
      <c r="D8075" t="s">
        <v>237</v>
      </c>
      <c r="E8075" t="s">
        <v>164</v>
      </c>
      <c r="F8075" t="s">
        <v>39</v>
      </c>
      <c r="G8075" t="s">
        <v>52</v>
      </c>
      <c r="H8075" t="s">
        <v>2433</v>
      </c>
      <c r="I8075">
        <v>90.57</v>
      </c>
      <c r="J8075">
        <v>3</v>
      </c>
      <c r="K8075">
        <v>11.77</v>
      </c>
    </row>
    <row r="8076" spans="1:11" ht="16.5" x14ac:dyDescent="0.3">
      <c r="A8076" s="1">
        <v>42945</v>
      </c>
      <c r="B8076" s="5">
        <f>YEAR(Table1[[#This Row],[Order Date]])</f>
        <v>2017</v>
      </c>
      <c r="C8076" s="5">
        <f>MONTH(Table1[[#This Row],[Order Date]])</f>
        <v>7</v>
      </c>
      <c r="D8076" t="s">
        <v>593</v>
      </c>
      <c r="E8076" t="s">
        <v>10</v>
      </c>
      <c r="F8076" t="s">
        <v>11</v>
      </c>
      <c r="G8076" t="s">
        <v>43</v>
      </c>
      <c r="H8076" t="s">
        <v>1784</v>
      </c>
      <c r="I8076">
        <v>2.9</v>
      </c>
      <c r="J8076">
        <v>2</v>
      </c>
      <c r="K8076">
        <v>0.47</v>
      </c>
    </row>
    <row r="8077" spans="1:11" ht="16.5" x14ac:dyDescent="0.3">
      <c r="A8077" s="1">
        <v>42945</v>
      </c>
      <c r="B8077" s="5">
        <f>YEAR(Table1[[#This Row],[Order Date]])</f>
        <v>2017</v>
      </c>
      <c r="C8077" s="5">
        <f>MONTH(Table1[[#This Row],[Order Date]])</f>
        <v>7</v>
      </c>
      <c r="D8077" t="s">
        <v>593</v>
      </c>
      <c r="E8077" t="s">
        <v>10</v>
      </c>
      <c r="F8077" t="s">
        <v>39</v>
      </c>
      <c r="G8077" t="s">
        <v>40</v>
      </c>
      <c r="H8077" t="s">
        <v>2109</v>
      </c>
      <c r="I8077">
        <v>124.79</v>
      </c>
      <c r="J8077">
        <v>1</v>
      </c>
      <c r="K8077">
        <v>15.6</v>
      </c>
    </row>
    <row r="8078" spans="1:11" ht="16.5" x14ac:dyDescent="0.3">
      <c r="A8078" s="1">
        <v>42945</v>
      </c>
      <c r="B8078" s="5">
        <f>YEAR(Table1[[#This Row],[Order Date]])</f>
        <v>2017</v>
      </c>
      <c r="C8078" s="5">
        <f>MONTH(Table1[[#This Row],[Order Date]])</f>
        <v>7</v>
      </c>
      <c r="D8078" t="s">
        <v>363</v>
      </c>
      <c r="E8078" t="s">
        <v>149</v>
      </c>
      <c r="F8078" t="s">
        <v>11</v>
      </c>
      <c r="G8078" t="s">
        <v>24</v>
      </c>
      <c r="H8078" t="s">
        <v>779</v>
      </c>
      <c r="I8078">
        <v>60.12</v>
      </c>
      <c r="J8078">
        <v>9</v>
      </c>
      <c r="K8078">
        <v>22.24</v>
      </c>
    </row>
    <row r="8079" spans="1:11" ht="16.5" x14ac:dyDescent="0.3">
      <c r="A8079" s="1">
        <v>42945</v>
      </c>
      <c r="B8079" s="5">
        <f>YEAR(Table1[[#This Row],[Order Date]])</f>
        <v>2017</v>
      </c>
      <c r="C8079" s="5">
        <f>MONTH(Table1[[#This Row],[Order Date]])</f>
        <v>7</v>
      </c>
      <c r="D8079" t="s">
        <v>1076</v>
      </c>
      <c r="E8079" t="s">
        <v>840</v>
      </c>
      <c r="F8079" t="s">
        <v>11</v>
      </c>
      <c r="G8079" t="s">
        <v>20</v>
      </c>
      <c r="H8079" t="s">
        <v>608</v>
      </c>
      <c r="I8079">
        <v>33.479999999999997</v>
      </c>
      <c r="J8079">
        <v>2</v>
      </c>
      <c r="K8079">
        <v>16.41</v>
      </c>
    </row>
    <row r="8080" spans="1:11" ht="16.5" x14ac:dyDescent="0.3">
      <c r="A8080" s="1">
        <v>42945</v>
      </c>
      <c r="B8080" s="5">
        <f>YEAR(Table1[[#This Row],[Order Date]])</f>
        <v>2017</v>
      </c>
      <c r="C8080" s="5">
        <f>MONTH(Table1[[#This Row],[Order Date]])</f>
        <v>7</v>
      </c>
      <c r="D8080" t="s">
        <v>1076</v>
      </c>
      <c r="E8080" t="s">
        <v>840</v>
      </c>
      <c r="F8080" t="s">
        <v>39</v>
      </c>
      <c r="G8080" t="s">
        <v>40</v>
      </c>
      <c r="H8080" t="s">
        <v>1347</v>
      </c>
      <c r="I8080">
        <v>461.97</v>
      </c>
      <c r="J8080">
        <v>3</v>
      </c>
      <c r="K8080">
        <v>133.97</v>
      </c>
    </row>
    <row r="8081" spans="1:11" ht="16.5" x14ac:dyDescent="0.3">
      <c r="A8081" s="1">
        <v>42945</v>
      </c>
      <c r="B8081" s="5">
        <f>YEAR(Table1[[#This Row],[Order Date]])</f>
        <v>2017</v>
      </c>
      <c r="C8081" s="5">
        <f>MONTH(Table1[[#This Row],[Order Date]])</f>
        <v>7</v>
      </c>
      <c r="D8081" t="s">
        <v>1076</v>
      </c>
      <c r="E8081" t="s">
        <v>840</v>
      </c>
      <c r="F8081" t="s">
        <v>11</v>
      </c>
      <c r="G8081" t="s">
        <v>92</v>
      </c>
      <c r="H8081" t="s">
        <v>114</v>
      </c>
      <c r="I8081">
        <v>137.62</v>
      </c>
      <c r="J8081">
        <v>2</v>
      </c>
      <c r="K8081">
        <v>60.55</v>
      </c>
    </row>
    <row r="8082" spans="1:11" ht="16.5" x14ac:dyDescent="0.3">
      <c r="A8082" s="1">
        <v>42945</v>
      </c>
      <c r="B8082" s="5">
        <f>YEAR(Table1[[#This Row],[Order Date]])</f>
        <v>2017</v>
      </c>
      <c r="C8082" s="5">
        <f>MONTH(Table1[[#This Row],[Order Date]])</f>
        <v>7</v>
      </c>
      <c r="D8082" t="s">
        <v>1076</v>
      </c>
      <c r="E8082" t="s">
        <v>840</v>
      </c>
      <c r="F8082" t="s">
        <v>34</v>
      </c>
      <c r="G8082" t="s">
        <v>35</v>
      </c>
      <c r="H8082" t="s">
        <v>1484</v>
      </c>
      <c r="I8082">
        <v>302.67</v>
      </c>
      <c r="J8082">
        <v>3</v>
      </c>
      <c r="K8082">
        <v>72.64</v>
      </c>
    </row>
    <row r="8083" spans="1:11" ht="16.5" x14ac:dyDescent="0.3">
      <c r="A8083" s="1">
        <v>42945</v>
      </c>
      <c r="B8083" s="5">
        <f>YEAR(Table1[[#This Row],[Order Date]])</f>
        <v>2017</v>
      </c>
      <c r="C8083" s="5">
        <f>MONTH(Table1[[#This Row],[Order Date]])</f>
        <v>7</v>
      </c>
      <c r="D8083" t="s">
        <v>1093</v>
      </c>
      <c r="E8083" t="s">
        <v>164</v>
      </c>
      <c r="F8083" t="s">
        <v>34</v>
      </c>
      <c r="G8083" t="s">
        <v>74</v>
      </c>
      <c r="H8083" t="s">
        <v>2161</v>
      </c>
      <c r="I8083">
        <v>115.96</v>
      </c>
      <c r="J8083">
        <v>2</v>
      </c>
      <c r="K8083">
        <v>25.51</v>
      </c>
    </row>
    <row r="8084" spans="1:11" ht="16.5" x14ac:dyDescent="0.3">
      <c r="A8084" s="1">
        <v>42946</v>
      </c>
      <c r="B8084" s="5">
        <f>YEAR(Table1[[#This Row],[Order Date]])</f>
        <v>2017</v>
      </c>
      <c r="C8084" s="5">
        <f>MONTH(Table1[[#This Row],[Order Date]])</f>
        <v>7</v>
      </c>
      <c r="D8084" t="s">
        <v>537</v>
      </c>
      <c r="E8084" t="s">
        <v>27</v>
      </c>
      <c r="F8084" t="s">
        <v>11</v>
      </c>
      <c r="G8084" t="s">
        <v>18</v>
      </c>
      <c r="H8084" t="s">
        <v>374</v>
      </c>
      <c r="I8084">
        <v>330.4</v>
      </c>
      <c r="J8084">
        <v>2</v>
      </c>
      <c r="K8084">
        <v>85.9</v>
      </c>
    </row>
    <row r="8085" spans="1:11" ht="16.5" x14ac:dyDescent="0.3">
      <c r="A8085" s="1">
        <v>42946</v>
      </c>
      <c r="B8085" s="5">
        <f>YEAR(Table1[[#This Row],[Order Date]])</f>
        <v>2017</v>
      </c>
      <c r="C8085" s="5">
        <f>MONTH(Table1[[#This Row],[Order Date]])</f>
        <v>7</v>
      </c>
      <c r="D8085" t="s">
        <v>537</v>
      </c>
      <c r="E8085" t="s">
        <v>27</v>
      </c>
      <c r="F8085" t="s">
        <v>11</v>
      </c>
      <c r="G8085" t="s">
        <v>16</v>
      </c>
      <c r="H8085" t="s">
        <v>172</v>
      </c>
      <c r="I8085">
        <v>26.25</v>
      </c>
      <c r="J8085">
        <v>7</v>
      </c>
      <c r="K8085">
        <v>12.6</v>
      </c>
    </row>
    <row r="8086" spans="1:11" ht="16.5" x14ac:dyDescent="0.3">
      <c r="A8086" s="1">
        <v>42946</v>
      </c>
      <c r="B8086" s="5">
        <f>YEAR(Table1[[#This Row],[Order Date]])</f>
        <v>2017</v>
      </c>
      <c r="C8086" s="5">
        <f>MONTH(Table1[[#This Row],[Order Date]])</f>
        <v>7</v>
      </c>
      <c r="D8086" t="s">
        <v>1676</v>
      </c>
      <c r="E8086" t="s">
        <v>78</v>
      </c>
      <c r="F8086" t="s">
        <v>11</v>
      </c>
      <c r="G8086" t="s">
        <v>20</v>
      </c>
      <c r="H8086" t="s">
        <v>697</v>
      </c>
      <c r="I8086">
        <v>76.78</v>
      </c>
      <c r="J8086">
        <v>4</v>
      </c>
      <c r="K8086">
        <v>-53.74</v>
      </c>
    </row>
    <row r="8087" spans="1:11" ht="16.5" x14ac:dyDescent="0.3">
      <c r="A8087" s="1">
        <v>42946</v>
      </c>
      <c r="B8087" s="5">
        <f>YEAR(Table1[[#This Row],[Order Date]])</f>
        <v>2017</v>
      </c>
      <c r="C8087" s="5">
        <f>MONTH(Table1[[#This Row],[Order Date]])</f>
        <v>7</v>
      </c>
      <c r="D8087" t="s">
        <v>2294</v>
      </c>
      <c r="E8087" t="s">
        <v>531</v>
      </c>
      <c r="F8087" t="s">
        <v>39</v>
      </c>
      <c r="G8087" t="s">
        <v>40</v>
      </c>
      <c r="H8087" t="s">
        <v>1215</v>
      </c>
      <c r="I8087">
        <v>89.95</v>
      </c>
      <c r="J8087">
        <v>5</v>
      </c>
      <c r="K8087">
        <v>43.18</v>
      </c>
    </row>
    <row r="8088" spans="1:11" ht="16.5" x14ac:dyDescent="0.3">
      <c r="A8088" s="1">
        <v>42947</v>
      </c>
      <c r="B8088" s="5">
        <f>YEAR(Table1[[#This Row],[Order Date]])</f>
        <v>2017</v>
      </c>
      <c r="C8088" s="5">
        <f>MONTH(Table1[[#This Row],[Order Date]])</f>
        <v>7</v>
      </c>
      <c r="D8088" t="s">
        <v>1287</v>
      </c>
      <c r="E8088" t="s">
        <v>23</v>
      </c>
      <c r="F8088" t="s">
        <v>11</v>
      </c>
      <c r="G8088" t="s">
        <v>12</v>
      </c>
      <c r="H8088" t="s">
        <v>1901</v>
      </c>
      <c r="I8088">
        <v>54.82</v>
      </c>
      <c r="J8088">
        <v>3</v>
      </c>
      <c r="K8088">
        <v>17.82</v>
      </c>
    </row>
    <row r="8089" spans="1:11" ht="16.5" x14ac:dyDescent="0.3">
      <c r="A8089" s="1">
        <v>42947</v>
      </c>
      <c r="B8089" s="5">
        <f>YEAR(Table1[[#This Row],[Order Date]])</f>
        <v>2017</v>
      </c>
      <c r="C8089" s="5">
        <f>MONTH(Table1[[#This Row],[Order Date]])</f>
        <v>7</v>
      </c>
      <c r="D8089" t="s">
        <v>1494</v>
      </c>
      <c r="E8089" t="s">
        <v>123</v>
      </c>
      <c r="F8089" t="s">
        <v>39</v>
      </c>
      <c r="G8089" t="s">
        <v>52</v>
      </c>
      <c r="H8089" t="s">
        <v>2034</v>
      </c>
      <c r="I8089">
        <v>41.42</v>
      </c>
      <c r="J8089">
        <v>2</v>
      </c>
      <c r="K8089">
        <v>8.2799999999999994</v>
      </c>
    </row>
    <row r="8090" spans="1:11" ht="16.5" x14ac:dyDescent="0.3">
      <c r="A8090" s="1">
        <v>42947</v>
      </c>
      <c r="B8090" s="5">
        <f>YEAR(Table1[[#This Row],[Order Date]])</f>
        <v>2017</v>
      </c>
      <c r="C8090" s="5">
        <f>MONTH(Table1[[#This Row],[Order Date]])</f>
        <v>7</v>
      </c>
      <c r="D8090" t="s">
        <v>2212</v>
      </c>
      <c r="E8090" t="s">
        <v>15</v>
      </c>
      <c r="F8090" t="s">
        <v>39</v>
      </c>
      <c r="G8090" t="s">
        <v>40</v>
      </c>
      <c r="H8090" t="s">
        <v>707</v>
      </c>
      <c r="I8090">
        <v>36.79</v>
      </c>
      <c r="J8090">
        <v>1</v>
      </c>
      <c r="K8090">
        <v>4.1399999999999997</v>
      </c>
    </row>
    <row r="8091" spans="1:11" ht="16.5" x14ac:dyDescent="0.3">
      <c r="A8091" s="1">
        <v>42947</v>
      </c>
      <c r="B8091" s="5">
        <f>YEAR(Table1[[#This Row],[Order Date]])</f>
        <v>2017</v>
      </c>
      <c r="C8091" s="5">
        <f>MONTH(Table1[[#This Row],[Order Date]])</f>
        <v>7</v>
      </c>
      <c r="D8091" t="s">
        <v>1800</v>
      </c>
      <c r="E8091" t="s">
        <v>27</v>
      </c>
      <c r="F8091" t="s">
        <v>11</v>
      </c>
      <c r="G8091" t="s">
        <v>18</v>
      </c>
      <c r="H8091" t="s">
        <v>623</v>
      </c>
      <c r="I8091">
        <v>56.56</v>
      </c>
      <c r="J8091">
        <v>2</v>
      </c>
      <c r="K8091">
        <v>15.27</v>
      </c>
    </row>
    <row r="8092" spans="1:11" ht="16.5" x14ac:dyDescent="0.3">
      <c r="A8092" s="1">
        <v>42947</v>
      </c>
      <c r="B8092" s="5">
        <f>YEAR(Table1[[#This Row],[Order Date]])</f>
        <v>2017</v>
      </c>
      <c r="C8092" s="5">
        <f>MONTH(Table1[[#This Row],[Order Date]])</f>
        <v>7</v>
      </c>
      <c r="D8092" t="s">
        <v>1800</v>
      </c>
      <c r="E8092" t="s">
        <v>27</v>
      </c>
      <c r="F8092" t="s">
        <v>34</v>
      </c>
      <c r="G8092" t="s">
        <v>47</v>
      </c>
      <c r="H8092" t="s">
        <v>1543</v>
      </c>
      <c r="I8092">
        <v>36.96</v>
      </c>
      <c r="J8092">
        <v>7</v>
      </c>
      <c r="K8092">
        <v>11.46</v>
      </c>
    </row>
    <row r="8093" spans="1:11" ht="16.5" x14ac:dyDescent="0.3">
      <c r="A8093" s="1">
        <v>42947</v>
      </c>
      <c r="B8093" s="5">
        <f>YEAR(Table1[[#This Row],[Order Date]])</f>
        <v>2017</v>
      </c>
      <c r="C8093" s="5">
        <f>MONTH(Table1[[#This Row],[Order Date]])</f>
        <v>7</v>
      </c>
      <c r="D8093" t="s">
        <v>1483</v>
      </c>
      <c r="E8093" t="s">
        <v>157</v>
      </c>
      <c r="F8093" t="s">
        <v>11</v>
      </c>
      <c r="G8093" t="s">
        <v>20</v>
      </c>
      <c r="H8093" t="s">
        <v>1380</v>
      </c>
      <c r="I8093">
        <v>17.52</v>
      </c>
      <c r="J8093">
        <v>4</v>
      </c>
      <c r="K8093">
        <v>8.41</v>
      </c>
    </row>
    <row r="8094" spans="1:11" ht="16.5" x14ac:dyDescent="0.3">
      <c r="A8094" s="1">
        <v>42947</v>
      </c>
      <c r="B8094" s="5">
        <f>YEAR(Table1[[#This Row],[Order Date]])</f>
        <v>2017</v>
      </c>
      <c r="C8094" s="5">
        <f>MONTH(Table1[[#This Row],[Order Date]])</f>
        <v>7</v>
      </c>
      <c r="D8094" t="s">
        <v>1483</v>
      </c>
      <c r="E8094" t="s">
        <v>157</v>
      </c>
      <c r="F8094" t="s">
        <v>11</v>
      </c>
      <c r="G8094" t="s">
        <v>92</v>
      </c>
      <c r="H8094" t="s">
        <v>2401</v>
      </c>
      <c r="I8094">
        <v>155.88</v>
      </c>
      <c r="J8094">
        <v>6</v>
      </c>
      <c r="K8094">
        <v>54.56</v>
      </c>
    </row>
    <row r="8095" spans="1:11" ht="16.5" x14ac:dyDescent="0.3">
      <c r="A8095" s="1">
        <v>42947</v>
      </c>
      <c r="B8095" s="5">
        <f>YEAR(Table1[[#This Row],[Order Date]])</f>
        <v>2017</v>
      </c>
      <c r="C8095" s="5">
        <f>MONTH(Table1[[#This Row],[Order Date]])</f>
        <v>7</v>
      </c>
      <c r="D8095" t="s">
        <v>646</v>
      </c>
      <c r="E8095" t="s">
        <v>23</v>
      </c>
      <c r="F8095" t="s">
        <v>39</v>
      </c>
      <c r="G8095" t="s">
        <v>40</v>
      </c>
      <c r="H8095" t="s">
        <v>1564</v>
      </c>
      <c r="I8095">
        <v>285.58</v>
      </c>
      <c r="J8095">
        <v>4</v>
      </c>
      <c r="K8095">
        <v>-57.12</v>
      </c>
    </row>
    <row r="8096" spans="1:11" ht="16.5" x14ac:dyDescent="0.3">
      <c r="A8096" s="1">
        <v>42947</v>
      </c>
      <c r="B8096" s="5">
        <f>YEAR(Table1[[#This Row],[Order Date]])</f>
        <v>2017</v>
      </c>
      <c r="C8096" s="5">
        <f>MONTH(Table1[[#This Row],[Order Date]])</f>
        <v>7</v>
      </c>
      <c r="D8096" t="s">
        <v>562</v>
      </c>
      <c r="E8096" t="s">
        <v>59</v>
      </c>
      <c r="F8096" t="s">
        <v>11</v>
      </c>
      <c r="G8096" t="s">
        <v>12</v>
      </c>
      <c r="H8096" t="s">
        <v>2392</v>
      </c>
      <c r="I8096">
        <v>11.54</v>
      </c>
      <c r="J8096">
        <v>1</v>
      </c>
      <c r="K8096">
        <v>5.54</v>
      </c>
    </row>
    <row r="8097" spans="1:11" ht="16.5" x14ac:dyDescent="0.3">
      <c r="A8097" s="1">
        <v>42947</v>
      </c>
      <c r="B8097" s="5">
        <f>YEAR(Table1[[#This Row],[Order Date]])</f>
        <v>2017</v>
      </c>
      <c r="C8097" s="5">
        <f>MONTH(Table1[[#This Row],[Order Date]])</f>
        <v>7</v>
      </c>
      <c r="D8097" t="s">
        <v>562</v>
      </c>
      <c r="E8097" t="s">
        <v>59</v>
      </c>
      <c r="F8097" t="s">
        <v>11</v>
      </c>
      <c r="G8097" t="s">
        <v>20</v>
      </c>
      <c r="H8097" t="s">
        <v>528</v>
      </c>
      <c r="I8097">
        <v>849.95</v>
      </c>
      <c r="J8097">
        <v>5</v>
      </c>
      <c r="K8097">
        <v>390.98</v>
      </c>
    </row>
    <row r="8098" spans="1:11" ht="16.5" x14ac:dyDescent="0.3">
      <c r="A8098" s="1">
        <v>42947</v>
      </c>
      <c r="B8098" s="5">
        <f>YEAR(Table1[[#This Row],[Order Date]])</f>
        <v>2017</v>
      </c>
      <c r="C8098" s="5">
        <f>MONTH(Table1[[#This Row],[Order Date]])</f>
        <v>7</v>
      </c>
      <c r="D8098" t="s">
        <v>562</v>
      </c>
      <c r="E8098" t="s">
        <v>59</v>
      </c>
      <c r="F8098" t="s">
        <v>11</v>
      </c>
      <c r="G8098" t="s">
        <v>20</v>
      </c>
      <c r="H8098" t="s">
        <v>1918</v>
      </c>
      <c r="I8098">
        <v>11.01</v>
      </c>
      <c r="J8098">
        <v>3</v>
      </c>
      <c r="K8098">
        <v>5.39</v>
      </c>
    </row>
    <row r="8099" spans="1:11" ht="16.5" x14ac:dyDescent="0.3">
      <c r="A8099" s="1">
        <v>42948</v>
      </c>
      <c r="B8099" s="5">
        <f>YEAR(Table1[[#This Row],[Order Date]])</f>
        <v>2017</v>
      </c>
      <c r="C8099" s="5">
        <f>MONTH(Table1[[#This Row],[Order Date]])</f>
        <v>8</v>
      </c>
      <c r="D8099" t="s">
        <v>1196</v>
      </c>
      <c r="E8099" t="s">
        <v>15</v>
      </c>
      <c r="F8099" t="s">
        <v>39</v>
      </c>
      <c r="G8099" t="s">
        <v>40</v>
      </c>
      <c r="H8099" t="s">
        <v>1239</v>
      </c>
      <c r="I8099">
        <v>95.98</v>
      </c>
      <c r="J8099">
        <v>2</v>
      </c>
      <c r="K8099">
        <v>6</v>
      </c>
    </row>
    <row r="8100" spans="1:11" ht="16.5" x14ac:dyDescent="0.3">
      <c r="A8100" s="1">
        <v>42948</v>
      </c>
      <c r="B8100" s="5">
        <f>YEAR(Table1[[#This Row],[Order Date]])</f>
        <v>2017</v>
      </c>
      <c r="C8100" s="5">
        <f>MONTH(Table1[[#This Row],[Order Date]])</f>
        <v>8</v>
      </c>
      <c r="D8100" t="s">
        <v>1356</v>
      </c>
      <c r="E8100" t="s">
        <v>245</v>
      </c>
      <c r="F8100" t="s">
        <v>39</v>
      </c>
      <c r="G8100" t="s">
        <v>40</v>
      </c>
      <c r="H8100" t="s">
        <v>703</v>
      </c>
      <c r="I8100">
        <v>271.95999999999998</v>
      </c>
      <c r="J8100">
        <v>5</v>
      </c>
      <c r="K8100">
        <v>17</v>
      </c>
    </row>
    <row r="8101" spans="1:11" ht="16.5" x14ac:dyDescent="0.3">
      <c r="A8101" s="1">
        <v>42948</v>
      </c>
      <c r="B8101" s="5">
        <f>YEAR(Table1[[#This Row],[Order Date]])</f>
        <v>2017</v>
      </c>
      <c r="C8101" s="5">
        <f>MONTH(Table1[[#This Row],[Order Date]])</f>
        <v>8</v>
      </c>
      <c r="D8101" t="s">
        <v>1033</v>
      </c>
      <c r="E8101" t="s">
        <v>10</v>
      </c>
      <c r="F8101" t="s">
        <v>39</v>
      </c>
      <c r="G8101" t="s">
        <v>302</v>
      </c>
      <c r="H8101" t="s">
        <v>1904</v>
      </c>
      <c r="I8101">
        <v>1439.98</v>
      </c>
      <c r="J8101">
        <v>3</v>
      </c>
      <c r="K8101">
        <v>-264</v>
      </c>
    </row>
    <row r="8102" spans="1:11" ht="16.5" x14ac:dyDescent="0.3">
      <c r="A8102" s="1">
        <v>42948</v>
      </c>
      <c r="B8102" s="5">
        <f>YEAR(Table1[[#This Row],[Order Date]])</f>
        <v>2017</v>
      </c>
      <c r="C8102" s="5">
        <f>MONTH(Table1[[#This Row],[Order Date]])</f>
        <v>8</v>
      </c>
      <c r="D8102" t="s">
        <v>1033</v>
      </c>
      <c r="E8102" t="s">
        <v>10</v>
      </c>
      <c r="F8102" t="s">
        <v>11</v>
      </c>
      <c r="G8102" t="s">
        <v>12</v>
      </c>
      <c r="H8102" t="s">
        <v>2693</v>
      </c>
      <c r="I8102">
        <v>36.29</v>
      </c>
      <c r="J8102">
        <v>7</v>
      </c>
      <c r="K8102">
        <v>12.7</v>
      </c>
    </row>
    <row r="8103" spans="1:11" ht="16.5" x14ac:dyDescent="0.3">
      <c r="A8103" s="1">
        <v>42948</v>
      </c>
      <c r="B8103" s="5">
        <f>YEAR(Table1[[#This Row],[Order Date]])</f>
        <v>2017</v>
      </c>
      <c r="C8103" s="5">
        <f>MONTH(Table1[[#This Row],[Order Date]])</f>
        <v>8</v>
      </c>
      <c r="D8103" t="s">
        <v>813</v>
      </c>
      <c r="E8103" t="s">
        <v>27</v>
      </c>
      <c r="F8103" t="s">
        <v>11</v>
      </c>
      <c r="G8103" t="s">
        <v>20</v>
      </c>
      <c r="H8103" t="s">
        <v>368</v>
      </c>
      <c r="I8103">
        <v>54.9</v>
      </c>
      <c r="J8103">
        <v>2</v>
      </c>
      <c r="K8103">
        <v>18.53</v>
      </c>
    </row>
    <row r="8104" spans="1:11" ht="16.5" x14ac:dyDescent="0.3">
      <c r="A8104" s="1">
        <v>42948</v>
      </c>
      <c r="B8104" s="5">
        <f>YEAR(Table1[[#This Row],[Order Date]])</f>
        <v>2017</v>
      </c>
      <c r="C8104" s="5">
        <f>MONTH(Table1[[#This Row],[Order Date]])</f>
        <v>8</v>
      </c>
      <c r="D8104" t="s">
        <v>2276</v>
      </c>
      <c r="E8104" t="s">
        <v>27</v>
      </c>
      <c r="F8104" t="s">
        <v>11</v>
      </c>
      <c r="G8104" t="s">
        <v>18</v>
      </c>
      <c r="H8104" t="s">
        <v>1400</v>
      </c>
      <c r="I8104">
        <v>186.54</v>
      </c>
      <c r="J8104">
        <v>3</v>
      </c>
      <c r="K8104">
        <v>50.37</v>
      </c>
    </row>
    <row r="8105" spans="1:11" ht="16.5" x14ac:dyDescent="0.3">
      <c r="A8105" s="1">
        <v>42950</v>
      </c>
      <c r="B8105" s="5">
        <f>YEAR(Table1[[#This Row],[Order Date]])</f>
        <v>2017</v>
      </c>
      <c r="C8105" s="5">
        <f>MONTH(Table1[[#This Row],[Order Date]])</f>
        <v>8</v>
      </c>
      <c r="D8105" t="s">
        <v>2254</v>
      </c>
      <c r="E8105" t="s">
        <v>15</v>
      </c>
      <c r="F8105" t="s">
        <v>34</v>
      </c>
      <c r="G8105" t="s">
        <v>74</v>
      </c>
      <c r="H8105" t="s">
        <v>75</v>
      </c>
      <c r="I8105">
        <v>183.37</v>
      </c>
      <c r="J8105">
        <v>2</v>
      </c>
      <c r="K8105">
        <v>-36.67</v>
      </c>
    </row>
    <row r="8106" spans="1:11" ht="16.5" x14ac:dyDescent="0.3">
      <c r="A8106" s="1">
        <v>42950</v>
      </c>
      <c r="B8106" s="5">
        <f>YEAR(Table1[[#This Row],[Order Date]])</f>
        <v>2017</v>
      </c>
      <c r="C8106" s="5">
        <f>MONTH(Table1[[#This Row],[Order Date]])</f>
        <v>8</v>
      </c>
      <c r="D8106" t="s">
        <v>2138</v>
      </c>
      <c r="E8106" t="s">
        <v>27</v>
      </c>
      <c r="F8106" t="s">
        <v>11</v>
      </c>
      <c r="G8106" t="s">
        <v>16</v>
      </c>
      <c r="H8106" t="s">
        <v>2476</v>
      </c>
      <c r="I8106">
        <v>51.75</v>
      </c>
      <c r="J8106">
        <v>5</v>
      </c>
      <c r="K8106">
        <v>24.84</v>
      </c>
    </row>
    <row r="8107" spans="1:11" ht="16.5" x14ac:dyDescent="0.3">
      <c r="A8107" s="1">
        <v>42950</v>
      </c>
      <c r="B8107" s="5">
        <f>YEAR(Table1[[#This Row],[Order Date]])</f>
        <v>2017</v>
      </c>
      <c r="C8107" s="5">
        <f>MONTH(Table1[[#This Row],[Order Date]])</f>
        <v>8</v>
      </c>
      <c r="D8107" t="s">
        <v>2138</v>
      </c>
      <c r="E8107" t="s">
        <v>27</v>
      </c>
      <c r="F8107" t="s">
        <v>34</v>
      </c>
      <c r="G8107" t="s">
        <v>47</v>
      </c>
      <c r="H8107" t="s">
        <v>654</v>
      </c>
      <c r="I8107">
        <v>123.96</v>
      </c>
      <c r="J8107">
        <v>3</v>
      </c>
      <c r="K8107">
        <v>11.16</v>
      </c>
    </row>
    <row r="8108" spans="1:11" ht="16.5" x14ac:dyDescent="0.3">
      <c r="A8108" s="1">
        <v>42950</v>
      </c>
      <c r="B8108" s="5">
        <f>YEAR(Table1[[#This Row],[Order Date]])</f>
        <v>2017</v>
      </c>
      <c r="C8108" s="5">
        <f>MONTH(Table1[[#This Row],[Order Date]])</f>
        <v>8</v>
      </c>
      <c r="D8108" t="s">
        <v>680</v>
      </c>
      <c r="E8108" t="s">
        <v>27</v>
      </c>
      <c r="F8108" t="s">
        <v>11</v>
      </c>
      <c r="G8108" t="s">
        <v>18</v>
      </c>
      <c r="H8108" t="s">
        <v>115</v>
      </c>
      <c r="I8108">
        <v>99.87</v>
      </c>
      <c r="J8108">
        <v>3</v>
      </c>
      <c r="K8108">
        <v>23.97</v>
      </c>
    </row>
    <row r="8109" spans="1:11" ht="16.5" x14ac:dyDescent="0.3">
      <c r="A8109" s="1">
        <v>42950</v>
      </c>
      <c r="B8109" s="5">
        <f>YEAR(Table1[[#This Row],[Order Date]])</f>
        <v>2017</v>
      </c>
      <c r="C8109" s="5">
        <f>MONTH(Table1[[#This Row],[Order Date]])</f>
        <v>8</v>
      </c>
      <c r="D8109" t="s">
        <v>1817</v>
      </c>
      <c r="E8109" t="s">
        <v>15</v>
      </c>
      <c r="F8109" t="s">
        <v>39</v>
      </c>
      <c r="G8109" t="s">
        <v>52</v>
      </c>
      <c r="H8109" t="s">
        <v>2255</v>
      </c>
      <c r="I8109">
        <v>39.82</v>
      </c>
      <c r="J8109">
        <v>3</v>
      </c>
      <c r="K8109">
        <v>7.47</v>
      </c>
    </row>
    <row r="8110" spans="1:11" ht="16.5" x14ac:dyDescent="0.3">
      <c r="A8110" s="1">
        <v>42950</v>
      </c>
      <c r="B8110" s="5">
        <f>YEAR(Table1[[#This Row],[Order Date]])</f>
        <v>2017</v>
      </c>
      <c r="C8110" s="5">
        <f>MONTH(Table1[[#This Row],[Order Date]])</f>
        <v>8</v>
      </c>
      <c r="D8110" t="s">
        <v>2537</v>
      </c>
      <c r="E8110" t="s">
        <v>164</v>
      </c>
      <c r="F8110" t="s">
        <v>11</v>
      </c>
      <c r="G8110" t="s">
        <v>18</v>
      </c>
      <c r="H8110" t="s">
        <v>1522</v>
      </c>
      <c r="I8110">
        <v>16.059999999999999</v>
      </c>
      <c r="J8110">
        <v>1</v>
      </c>
      <c r="K8110">
        <v>4.18</v>
      </c>
    </row>
    <row r="8111" spans="1:11" ht="16.5" x14ac:dyDescent="0.3">
      <c r="A8111" s="1">
        <v>42950</v>
      </c>
      <c r="B8111" s="5">
        <f>YEAR(Table1[[#This Row],[Order Date]])</f>
        <v>2017</v>
      </c>
      <c r="C8111" s="5">
        <f>MONTH(Table1[[#This Row],[Order Date]])</f>
        <v>8</v>
      </c>
      <c r="D8111" t="s">
        <v>2550</v>
      </c>
      <c r="E8111" t="s">
        <v>78</v>
      </c>
      <c r="F8111" t="s">
        <v>11</v>
      </c>
      <c r="G8111" t="s">
        <v>16</v>
      </c>
      <c r="H8111" t="s">
        <v>377</v>
      </c>
      <c r="I8111">
        <v>16.52</v>
      </c>
      <c r="J8111">
        <v>5</v>
      </c>
      <c r="K8111">
        <v>5.37</v>
      </c>
    </row>
    <row r="8112" spans="1:11" ht="16.5" x14ac:dyDescent="0.3">
      <c r="A8112" s="1">
        <v>42951</v>
      </c>
      <c r="B8112" s="5">
        <f>YEAR(Table1[[#This Row],[Order Date]])</f>
        <v>2017</v>
      </c>
      <c r="C8112" s="5">
        <f>MONTH(Table1[[#This Row],[Order Date]])</f>
        <v>8</v>
      </c>
      <c r="D8112" t="s">
        <v>992</v>
      </c>
      <c r="E8112" t="s">
        <v>278</v>
      </c>
      <c r="F8112" t="s">
        <v>11</v>
      </c>
      <c r="G8112" t="s">
        <v>12</v>
      </c>
      <c r="H8112" t="s">
        <v>1678</v>
      </c>
      <c r="I8112">
        <v>7.97</v>
      </c>
      <c r="J8112">
        <v>2</v>
      </c>
      <c r="K8112">
        <v>2.89</v>
      </c>
    </row>
    <row r="8113" spans="1:11" ht="16.5" x14ac:dyDescent="0.3">
      <c r="A8113" s="1">
        <v>42951</v>
      </c>
      <c r="B8113" s="5">
        <f>YEAR(Table1[[#This Row],[Order Date]])</f>
        <v>2017</v>
      </c>
      <c r="C8113" s="5">
        <f>MONTH(Table1[[#This Row],[Order Date]])</f>
        <v>8</v>
      </c>
      <c r="D8113" t="s">
        <v>992</v>
      </c>
      <c r="E8113" t="s">
        <v>278</v>
      </c>
      <c r="F8113" t="s">
        <v>11</v>
      </c>
      <c r="G8113" t="s">
        <v>63</v>
      </c>
      <c r="H8113" t="s">
        <v>2521</v>
      </c>
      <c r="I8113">
        <v>8.7799999999999994</v>
      </c>
      <c r="J8113">
        <v>1</v>
      </c>
      <c r="K8113">
        <v>3.18</v>
      </c>
    </row>
    <row r="8114" spans="1:11" ht="16.5" x14ac:dyDescent="0.3">
      <c r="A8114" s="1">
        <v>42951</v>
      </c>
      <c r="B8114" s="5">
        <f>YEAR(Table1[[#This Row],[Order Date]])</f>
        <v>2017</v>
      </c>
      <c r="C8114" s="5">
        <f>MONTH(Table1[[#This Row],[Order Date]])</f>
        <v>8</v>
      </c>
      <c r="D8114" t="s">
        <v>992</v>
      </c>
      <c r="E8114" t="s">
        <v>10</v>
      </c>
      <c r="F8114" t="s">
        <v>11</v>
      </c>
      <c r="G8114" t="s">
        <v>20</v>
      </c>
      <c r="H8114" t="s">
        <v>166</v>
      </c>
      <c r="I8114">
        <v>3.32</v>
      </c>
      <c r="J8114">
        <v>3</v>
      </c>
      <c r="K8114">
        <v>-5.64</v>
      </c>
    </row>
    <row r="8115" spans="1:11" ht="16.5" x14ac:dyDescent="0.3">
      <c r="A8115" s="1">
        <v>42952</v>
      </c>
      <c r="B8115" s="5">
        <f>YEAR(Table1[[#This Row],[Order Date]])</f>
        <v>2017</v>
      </c>
      <c r="C8115" s="5">
        <f>MONTH(Table1[[#This Row],[Order Date]])</f>
        <v>8</v>
      </c>
      <c r="D8115" t="s">
        <v>671</v>
      </c>
      <c r="E8115" t="s">
        <v>33</v>
      </c>
      <c r="F8115" t="s">
        <v>11</v>
      </c>
      <c r="G8115" t="s">
        <v>12</v>
      </c>
      <c r="H8115" t="s">
        <v>2387</v>
      </c>
      <c r="I8115">
        <v>13.76</v>
      </c>
      <c r="J8115">
        <v>2</v>
      </c>
      <c r="K8115">
        <v>6.33</v>
      </c>
    </row>
    <row r="8116" spans="1:11" ht="16.5" x14ac:dyDescent="0.3">
      <c r="A8116" s="1">
        <v>42952</v>
      </c>
      <c r="B8116" s="5">
        <f>YEAR(Table1[[#This Row],[Order Date]])</f>
        <v>2017</v>
      </c>
      <c r="C8116" s="5">
        <f>MONTH(Table1[[#This Row],[Order Date]])</f>
        <v>8</v>
      </c>
      <c r="D8116" t="s">
        <v>1046</v>
      </c>
      <c r="E8116" t="s">
        <v>10</v>
      </c>
      <c r="F8116" t="s">
        <v>11</v>
      </c>
      <c r="G8116" t="s">
        <v>18</v>
      </c>
      <c r="H8116" t="s">
        <v>1965</v>
      </c>
      <c r="I8116">
        <v>151.06</v>
      </c>
      <c r="J8116">
        <v>9</v>
      </c>
      <c r="K8116">
        <v>7.55</v>
      </c>
    </row>
    <row r="8117" spans="1:11" ht="16.5" x14ac:dyDescent="0.3">
      <c r="A8117" s="1">
        <v>42952</v>
      </c>
      <c r="B8117" s="5">
        <f>YEAR(Table1[[#This Row],[Order Date]])</f>
        <v>2017</v>
      </c>
      <c r="C8117" s="5">
        <f>MONTH(Table1[[#This Row],[Order Date]])</f>
        <v>8</v>
      </c>
      <c r="D8117" t="s">
        <v>373</v>
      </c>
      <c r="E8117" t="s">
        <v>129</v>
      </c>
      <c r="F8117" t="s">
        <v>11</v>
      </c>
      <c r="G8117" t="s">
        <v>20</v>
      </c>
      <c r="H8117" t="s">
        <v>1123</v>
      </c>
      <c r="I8117">
        <v>125.88</v>
      </c>
      <c r="J8117">
        <v>6</v>
      </c>
      <c r="K8117">
        <v>60.42</v>
      </c>
    </row>
    <row r="8118" spans="1:11" ht="16.5" x14ac:dyDescent="0.3">
      <c r="A8118" s="1">
        <v>42952</v>
      </c>
      <c r="B8118" s="5">
        <f>YEAR(Table1[[#This Row],[Order Date]])</f>
        <v>2017</v>
      </c>
      <c r="C8118" s="5">
        <f>MONTH(Table1[[#This Row],[Order Date]])</f>
        <v>8</v>
      </c>
      <c r="D8118" t="s">
        <v>373</v>
      </c>
      <c r="E8118" t="s">
        <v>129</v>
      </c>
      <c r="F8118" t="s">
        <v>39</v>
      </c>
      <c r="G8118" t="s">
        <v>52</v>
      </c>
      <c r="H8118" t="s">
        <v>2425</v>
      </c>
      <c r="I8118">
        <v>79.78</v>
      </c>
      <c r="J8118">
        <v>2</v>
      </c>
      <c r="K8118">
        <v>29.52</v>
      </c>
    </row>
    <row r="8119" spans="1:11" ht="16.5" x14ac:dyDescent="0.3">
      <c r="A8119" s="1">
        <v>42952</v>
      </c>
      <c r="B8119" s="5">
        <f>YEAR(Table1[[#This Row],[Order Date]])</f>
        <v>2017</v>
      </c>
      <c r="C8119" s="5">
        <f>MONTH(Table1[[#This Row],[Order Date]])</f>
        <v>8</v>
      </c>
      <c r="D8119" t="s">
        <v>373</v>
      </c>
      <c r="E8119" t="s">
        <v>129</v>
      </c>
      <c r="F8119" t="s">
        <v>11</v>
      </c>
      <c r="G8119" t="s">
        <v>16</v>
      </c>
      <c r="H8119" t="s">
        <v>1542</v>
      </c>
      <c r="I8119">
        <v>133.19999999999999</v>
      </c>
      <c r="J8119">
        <v>9</v>
      </c>
      <c r="K8119">
        <v>66.599999999999994</v>
      </c>
    </row>
    <row r="8120" spans="1:11" ht="16.5" x14ac:dyDescent="0.3">
      <c r="A8120" s="1">
        <v>42953</v>
      </c>
      <c r="B8120" s="5">
        <f>YEAR(Table1[[#This Row],[Order Date]])</f>
        <v>2017</v>
      </c>
      <c r="C8120" s="5">
        <f>MONTH(Table1[[#This Row],[Order Date]])</f>
        <v>8</v>
      </c>
      <c r="D8120" t="s">
        <v>58</v>
      </c>
      <c r="E8120" t="s">
        <v>62</v>
      </c>
      <c r="F8120" t="s">
        <v>34</v>
      </c>
      <c r="G8120" t="s">
        <v>74</v>
      </c>
      <c r="H8120" t="s">
        <v>1094</v>
      </c>
      <c r="I8120">
        <v>145.74</v>
      </c>
      <c r="J8120">
        <v>3</v>
      </c>
      <c r="K8120">
        <v>23.32</v>
      </c>
    </row>
    <row r="8121" spans="1:11" ht="16.5" x14ac:dyDescent="0.3">
      <c r="A8121" s="1">
        <v>42953</v>
      </c>
      <c r="B8121" s="5">
        <f>YEAR(Table1[[#This Row],[Order Date]])</f>
        <v>2017</v>
      </c>
      <c r="C8121" s="5">
        <f>MONTH(Table1[[#This Row],[Order Date]])</f>
        <v>8</v>
      </c>
      <c r="D8121" t="s">
        <v>58</v>
      </c>
      <c r="E8121" t="s">
        <v>62</v>
      </c>
      <c r="F8121" t="s">
        <v>34</v>
      </c>
      <c r="G8121" t="s">
        <v>47</v>
      </c>
      <c r="H8121" t="s">
        <v>1404</v>
      </c>
      <c r="I8121">
        <v>15.4</v>
      </c>
      <c r="J8121">
        <v>5</v>
      </c>
      <c r="K8121">
        <v>7.39</v>
      </c>
    </row>
    <row r="8122" spans="1:11" ht="16.5" x14ac:dyDescent="0.3">
      <c r="A8122" s="1">
        <v>42953</v>
      </c>
      <c r="B8122" s="5">
        <f>YEAR(Table1[[#This Row],[Order Date]])</f>
        <v>2017</v>
      </c>
      <c r="C8122" s="5">
        <f>MONTH(Table1[[#This Row],[Order Date]])</f>
        <v>8</v>
      </c>
      <c r="D8122" t="s">
        <v>2435</v>
      </c>
      <c r="E8122" t="s">
        <v>10</v>
      </c>
      <c r="F8122" t="s">
        <v>11</v>
      </c>
      <c r="G8122" t="s">
        <v>12</v>
      </c>
      <c r="H8122" t="s">
        <v>2595</v>
      </c>
      <c r="I8122">
        <v>115.3</v>
      </c>
      <c r="J8122">
        <v>3</v>
      </c>
      <c r="K8122">
        <v>40.35</v>
      </c>
    </row>
    <row r="8123" spans="1:11" ht="16.5" x14ac:dyDescent="0.3">
      <c r="A8123" s="1">
        <v>42953</v>
      </c>
      <c r="B8123" s="5">
        <f>YEAR(Table1[[#This Row],[Order Date]])</f>
        <v>2017</v>
      </c>
      <c r="C8123" s="5">
        <f>MONTH(Table1[[#This Row],[Order Date]])</f>
        <v>8</v>
      </c>
      <c r="D8123" t="s">
        <v>512</v>
      </c>
      <c r="E8123" t="s">
        <v>685</v>
      </c>
      <c r="F8123" t="s">
        <v>39</v>
      </c>
      <c r="G8123" t="s">
        <v>40</v>
      </c>
      <c r="H8123" t="s">
        <v>2180</v>
      </c>
      <c r="I8123">
        <v>824.95</v>
      </c>
      <c r="J8123">
        <v>5</v>
      </c>
      <c r="K8123">
        <v>247.49</v>
      </c>
    </row>
    <row r="8124" spans="1:11" ht="16.5" x14ac:dyDescent="0.3">
      <c r="A8124" s="1">
        <v>42953</v>
      </c>
      <c r="B8124" s="5">
        <f>YEAR(Table1[[#This Row],[Order Date]])</f>
        <v>2017</v>
      </c>
      <c r="C8124" s="5">
        <f>MONTH(Table1[[#This Row],[Order Date]])</f>
        <v>8</v>
      </c>
      <c r="D8124" t="s">
        <v>512</v>
      </c>
      <c r="E8124" t="s">
        <v>685</v>
      </c>
      <c r="F8124" t="s">
        <v>11</v>
      </c>
      <c r="G8124" t="s">
        <v>16</v>
      </c>
      <c r="H8124" t="s">
        <v>606</v>
      </c>
      <c r="I8124">
        <v>24.64</v>
      </c>
      <c r="J8124">
        <v>8</v>
      </c>
      <c r="K8124">
        <v>11.83</v>
      </c>
    </row>
    <row r="8125" spans="1:11" ht="16.5" x14ac:dyDescent="0.3">
      <c r="A8125" s="1">
        <v>42953</v>
      </c>
      <c r="B8125" s="5">
        <f>YEAR(Table1[[#This Row],[Order Date]])</f>
        <v>2017</v>
      </c>
      <c r="C8125" s="5">
        <f>MONTH(Table1[[#This Row],[Order Date]])</f>
        <v>8</v>
      </c>
      <c r="D8125" t="s">
        <v>512</v>
      </c>
      <c r="E8125" t="s">
        <v>685</v>
      </c>
      <c r="F8125" t="s">
        <v>11</v>
      </c>
      <c r="G8125" t="s">
        <v>24</v>
      </c>
      <c r="H8125" t="s">
        <v>1253</v>
      </c>
      <c r="I8125">
        <v>227.88</v>
      </c>
      <c r="J8125">
        <v>6</v>
      </c>
      <c r="K8125">
        <v>68.36</v>
      </c>
    </row>
    <row r="8126" spans="1:11" ht="16.5" x14ac:dyDescent="0.3">
      <c r="A8126" s="1">
        <v>42953</v>
      </c>
      <c r="B8126" s="5">
        <f>YEAR(Table1[[#This Row],[Order Date]])</f>
        <v>2017</v>
      </c>
      <c r="C8126" s="5">
        <f>MONTH(Table1[[#This Row],[Order Date]])</f>
        <v>8</v>
      </c>
      <c r="D8126" t="s">
        <v>1548</v>
      </c>
      <c r="E8126" t="s">
        <v>149</v>
      </c>
      <c r="F8126" t="s">
        <v>11</v>
      </c>
      <c r="G8126" t="s">
        <v>200</v>
      </c>
      <c r="H8126" t="s">
        <v>2056</v>
      </c>
      <c r="I8126">
        <v>70.12</v>
      </c>
      <c r="J8126">
        <v>4</v>
      </c>
      <c r="K8126">
        <v>21.04</v>
      </c>
    </row>
    <row r="8127" spans="1:11" ht="16.5" x14ac:dyDescent="0.3">
      <c r="A8127" s="1">
        <v>42954</v>
      </c>
      <c r="B8127" s="5">
        <f>YEAR(Table1[[#This Row],[Order Date]])</f>
        <v>2017</v>
      </c>
      <c r="C8127" s="5">
        <f>MONTH(Table1[[#This Row],[Order Date]])</f>
        <v>8</v>
      </c>
      <c r="D8127" t="s">
        <v>2156</v>
      </c>
      <c r="E8127" t="s">
        <v>245</v>
      </c>
      <c r="F8127" t="s">
        <v>39</v>
      </c>
      <c r="G8127" t="s">
        <v>52</v>
      </c>
      <c r="H8127" t="s">
        <v>1078</v>
      </c>
      <c r="I8127">
        <v>79.989999999999995</v>
      </c>
      <c r="J8127">
        <v>1</v>
      </c>
      <c r="K8127">
        <v>22</v>
      </c>
    </row>
    <row r="8128" spans="1:11" ht="16.5" x14ac:dyDescent="0.3">
      <c r="A8128" s="1">
        <v>42954</v>
      </c>
      <c r="B8128" s="5">
        <f>YEAR(Table1[[#This Row],[Order Date]])</f>
        <v>2017</v>
      </c>
      <c r="C8128" s="5">
        <f>MONTH(Table1[[#This Row],[Order Date]])</f>
        <v>8</v>
      </c>
      <c r="D8128" t="s">
        <v>2197</v>
      </c>
      <c r="E8128" t="s">
        <v>149</v>
      </c>
      <c r="F8128" t="s">
        <v>11</v>
      </c>
      <c r="G8128" t="s">
        <v>24</v>
      </c>
      <c r="H8128" t="s">
        <v>2204</v>
      </c>
      <c r="I8128">
        <v>11.68</v>
      </c>
      <c r="J8128">
        <v>2</v>
      </c>
      <c r="K8128">
        <v>5.49</v>
      </c>
    </row>
    <row r="8129" spans="1:11" ht="16.5" x14ac:dyDescent="0.3">
      <c r="A8129" s="1">
        <v>42954</v>
      </c>
      <c r="B8129" s="5">
        <f>YEAR(Table1[[#This Row],[Order Date]])</f>
        <v>2017</v>
      </c>
      <c r="C8129" s="5">
        <f>MONTH(Table1[[#This Row],[Order Date]])</f>
        <v>8</v>
      </c>
      <c r="D8129" t="s">
        <v>2197</v>
      </c>
      <c r="E8129" t="s">
        <v>149</v>
      </c>
      <c r="F8129" t="s">
        <v>11</v>
      </c>
      <c r="G8129" t="s">
        <v>24</v>
      </c>
      <c r="H8129" t="s">
        <v>207</v>
      </c>
      <c r="I8129">
        <v>104.8</v>
      </c>
      <c r="J8129">
        <v>10</v>
      </c>
      <c r="K8129">
        <v>26.2</v>
      </c>
    </row>
    <row r="8130" spans="1:11" ht="16.5" x14ac:dyDescent="0.3">
      <c r="A8130" s="1">
        <v>42954</v>
      </c>
      <c r="B8130" s="5">
        <f>YEAR(Table1[[#This Row],[Order Date]])</f>
        <v>2017</v>
      </c>
      <c r="C8130" s="5">
        <f>MONTH(Table1[[#This Row],[Order Date]])</f>
        <v>8</v>
      </c>
      <c r="D8130" t="s">
        <v>505</v>
      </c>
      <c r="E8130" t="s">
        <v>27</v>
      </c>
      <c r="F8130" t="s">
        <v>39</v>
      </c>
      <c r="G8130" t="s">
        <v>40</v>
      </c>
      <c r="H8130" t="s">
        <v>943</v>
      </c>
      <c r="I8130">
        <v>159.96</v>
      </c>
      <c r="J8130">
        <v>5</v>
      </c>
      <c r="K8130">
        <v>18</v>
      </c>
    </row>
    <row r="8131" spans="1:11" ht="16.5" x14ac:dyDescent="0.3">
      <c r="A8131" s="1">
        <v>42954</v>
      </c>
      <c r="B8131" s="5">
        <f>YEAR(Table1[[#This Row],[Order Date]])</f>
        <v>2017</v>
      </c>
      <c r="C8131" s="5">
        <f>MONTH(Table1[[#This Row],[Order Date]])</f>
        <v>8</v>
      </c>
      <c r="D8131" t="s">
        <v>505</v>
      </c>
      <c r="E8131" t="s">
        <v>27</v>
      </c>
      <c r="F8131" t="s">
        <v>11</v>
      </c>
      <c r="G8131" t="s">
        <v>20</v>
      </c>
      <c r="H8131" t="s">
        <v>2292</v>
      </c>
      <c r="I8131">
        <v>13.76</v>
      </c>
      <c r="J8131">
        <v>2</v>
      </c>
      <c r="K8131">
        <v>4.6399999999999997</v>
      </c>
    </row>
    <row r="8132" spans="1:11" ht="16.5" x14ac:dyDescent="0.3">
      <c r="A8132" s="1">
        <v>42954</v>
      </c>
      <c r="B8132" s="5">
        <f>YEAR(Table1[[#This Row],[Order Date]])</f>
        <v>2017</v>
      </c>
      <c r="C8132" s="5">
        <f>MONTH(Table1[[#This Row],[Order Date]])</f>
        <v>8</v>
      </c>
      <c r="D8132" t="s">
        <v>672</v>
      </c>
      <c r="E8132" t="s">
        <v>315</v>
      </c>
      <c r="F8132" t="s">
        <v>39</v>
      </c>
      <c r="G8132" t="s">
        <v>52</v>
      </c>
      <c r="H8132" t="s">
        <v>1022</v>
      </c>
      <c r="I8132">
        <v>63.96</v>
      </c>
      <c r="J8132">
        <v>4</v>
      </c>
      <c r="K8132">
        <v>19.829999999999998</v>
      </c>
    </row>
    <row r="8133" spans="1:11" ht="16.5" x14ac:dyDescent="0.3">
      <c r="A8133" s="1">
        <v>42954</v>
      </c>
      <c r="B8133" s="5">
        <f>YEAR(Table1[[#This Row],[Order Date]])</f>
        <v>2017</v>
      </c>
      <c r="C8133" s="5">
        <f>MONTH(Table1[[#This Row],[Order Date]])</f>
        <v>8</v>
      </c>
      <c r="D8133" t="s">
        <v>1738</v>
      </c>
      <c r="E8133" t="s">
        <v>27</v>
      </c>
      <c r="F8133" t="s">
        <v>11</v>
      </c>
      <c r="G8133" t="s">
        <v>12</v>
      </c>
      <c r="H8133" t="s">
        <v>264</v>
      </c>
      <c r="I8133">
        <v>244.55</v>
      </c>
      <c r="J8133">
        <v>5</v>
      </c>
      <c r="K8133">
        <v>114.94</v>
      </c>
    </row>
    <row r="8134" spans="1:11" ht="16.5" x14ac:dyDescent="0.3">
      <c r="A8134" s="1">
        <v>42954</v>
      </c>
      <c r="B8134" s="5">
        <f>YEAR(Table1[[#This Row],[Order Date]])</f>
        <v>2017</v>
      </c>
      <c r="C8134" s="5">
        <f>MONTH(Table1[[#This Row],[Order Date]])</f>
        <v>8</v>
      </c>
      <c r="D8134" t="s">
        <v>280</v>
      </c>
      <c r="E8134" t="s">
        <v>10</v>
      </c>
      <c r="F8134" t="s">
        <v>39</v>
      </c>
      <c r="G8134" t="s">
        <v>52</v>
      </c>
      <c r="H8134" t="s">
        <v>2309</v>
      </c>
      <c r="I8134">
        <v>119.45</v>
      </c>
      <c r="J8134">
        <v>3</v>
      </c>
      <c r="K8134">
        <v>-13.44</v>
      </c>
    </row>
    <row r="8135" spans="1:11" ht="16.5" x14ac:dyDescent="0.3">
      <c r="A8135" s="1">
        <v>42954</v>
      </c>
      <c r="B8135" s="5">
        <f>YEAR(Table1[[#This Row],[Order Date]])</f>
        <v>2017</v>
      </c>
      <c r="C8135" s="5">
        <f>MONTH(Table1[[#This Row],[Order Date]])</f>
        <v>8</v>
      </c>
      <c r="D8135" t="s">
        <v>280</v>
      </c>
      <c r="E8135" t="s">
        <v>10</v>
      </c>
      <c r="F8135" t="s">
        <v>11</v>
      </c>
      <c r="G8135" t="s">
        <v>18</v>
      </c>
      <c r="H8135" t="s">
        <v>1851</v>
      </c>
      <c r="I8135">
        <v>118.16</v>
      </c>
      <c r="J8135">
        <v>2</v>
      </c>
      <c r="K8135">
        <v>-25.11</v>
      </c>
    </row>
    <row r="8136" spans="1:11" ht="16.5" x14ac:dyDescent="0.3">
      <c r="A8136" s="1">
        <v>42954</v>
      </c>
      <c r="B8136" s="5">
        <f>YEAR(Table1[[#This Row],[Order Date]])</f>
        <v>2017</v>
      </c>
      <c r="C8136" s="5">
        <f>MONTH(Table1[[#This Row],[Order Date]])</f>
        <v>8</v>
      </c>
      <c r="D8136" t="s">
        <v>1617</v>
      </c>
      <c r="E8136" t="s">
        <v>27</v>
      </c>
      <c r="F8136" t="s">
        <v>39</v>
      </c>
      <c r="G8136" t="s">
        <v>40</v>
      </c>
      <c r="H8136" t="s">
        <v>313</v>
      </c>
      <c r="I8136">
        <v>707.88</v>
      </c>
      <c r="J8136">
        <v>3</v>
      </c>
      <c r="K8136">
        <v>44.24</v>
      </c>
    </row>
    <row r="8137" spans="1:11" ht="16.5" x14ac:dyDescent="0.3">
      <c r="A8137" s="1">
        <v>42954</v>
      </c>
      <c r="B8137" s="5">
        <f>YEAR(Table1[[#This Row],[Order Date]])</f>
        <v>2017</v>
      </c>
      <c r="C8137" s="5">
        <f>MONTH(Table1[[#This Row],[Order Date]])</f>
        <v>8</v>
      </c>
      <c r="D8137" t="s">
        <v>1617</v>
      </c>
      <c r="E8137" t="s">
        <v>27</v>
      </c>
      <c r="F8137" t="s">
        <v>11</v>
      </c>
      <c r="G8137" t="s">
        <v>20</v>
      </c>
      <c r="H8137" t="s">
        <v>897</v>
      </c>
      <c r="I8137">
        <v>11.95</v>
      </c>
      <c r="J8137">
        <v>3</v>
      </c>
      <c r="K8137">
        <v>4.18</v>
      </c>
    </row>
    <row r="8138" spans="1:11" ht="16.5" x14ac:dyDescent="0.3">
      <c r="A8138" s="1">
        <v>42954</v>
      </c>
      <c r="B8138" s="5">
        <f>YEAR(Table1[[#This Row],[Order Date]])</f>
        <v>2017</v>
      </c>
      <c r="C8138" s="5">
        <f>MONTH(Table1[[#This Row],[Order Date]])</f>
        <v>8</v>
      </c>
      <c r="D8138" t="s">
        <v>1617</v>
      </c>
      <c r="E8138" t="s">
        <v>27</v>
      </c>
      <c r="F8138" t="s">
        <v>11</v>
      </c>
      <c r="G8138" t="s">
        <v>20</v>
      </c>
      <c r="H8138" t="s">
        <v>2694</v>
      </c>
      <c r="I8138">
        <v>31.13</v>
      </c>
      <c r="J8138">
        <v>3</v>
      </c>
      <c r="K8138">
        <v>11.67</v>
      </c>
    </row>
    <row r="8139" spans="1:11" ht="16.5" x14ac:dyDescent="0.3">
      <c r="A8139" s="1">
        <v>42954</v>
      </c>
      <c r="B8139" s="5">
        <f>YEAR(Table1[[#This Row],[Order Date]])</f>
        <v>2017</v>
      </c>
      <c r="C8139" s="5">
        <f>MONTH(Table1[[#This Row],[Order Date]])</f>
        <v>8</v>
      </c>
      <c r="D8139" t="s">
        <v>1617</v>
      </c>
      <c r="E8139" t="s">
        <v>27</v>
      </c>
      <c r="F8139" t="s">
        <v>39</v>
      </c>
      <c r="G8139" t="s">
        <v>52</v>
      </c>
      <c r="H8139" t="s">
        <v>2579</v>
      </c>
      <c r="I8139">
        <v>55.76</v>
      </c>
      <c r="J8139">
        <v>4</v>
      </c>
      <c r="K8139">
        <v>7.81</v>
      </c>
    </row>
    <row r="8140" spans="1:11" ht="16.5" x14ac:dyDescent="0.3">
      <c r="A8140" s="1">
        <v>42954</v>
      </c>
      <c r="B8140" s="5">
        <f>YEAR(Table1[[#This Row],[Order Date]])</f>
        <v>2017</v>
      </c>
      <c r="C8140" s="5">
        <f>MONTH(Table1[[#This Row],[Order Date]])</f>
        <v>8</v>
      </c>
      <c r="D8140" t="s">
        <v>1617</v>
      </c>
      <c r="E8140" t="s">
        <v>27</v>
      </c>
      <c r="F8140" t="s">
        <v>11</v>
      </c>
      <c r="G8140" t="s">
        <v>12</v>
      </c>
      <c r="H8140" t="s">
        <v>936</v>
      </c>
      <c r="I8140">
        <v>24.56</v>
      </c>
      <c r="J8140">
        <v>2</v>
      </c>
      <c r="K8140">
        <v>11.54</v>
      </c>
    </row>
    <row r="8141" spans="1:11" ht="16.5" x14ac:dyDescent="0.3">
      <c r="A8141" s="1">
        <v>42954</v>
      </c>
      <c r="B8141" s="5">
        <f>YEAR(Table1[[#This Row],[Order Date]])</f>
        <v>2017</v>
      </c>
      <c r="C8141" s="5">
        <f>MONTH(Table1[[#This Row],[Order Date]])</f>
        <v>8</v>
      </c>
      <c r="D8141" t="s">
        <v>1617</v>
      </c>
      <c r="E8141" t="s">
        <v>27</v>
      </c>
      <c r="F8141" t="s">
        <v>34</v>
      </c>
      <c r="G8141" t="s">
        <v>47</v>
      </c>
      <c r="H8141" t="s">
        <v>2153</v>
      </c>
      <c r="I8141">
        <v>51.75</v>
      </c>
      <c r="J8141">
        <v>1</v>
      </c>
      <c r="K8141">
        <v>15.53</v>
      </c>
    </row>
    <row r="8142" spans="1:11" ht="16.5" x14ac:dyDescent="0.3">
      <c r="A8142" s="1">
        <v>42954</v>
      </c>
      <c r="B8142" s="5">
        <f>YEAR(Table1[[#This Row],[Order Date]])</f>
        <v>2017</v>
      </c>
      <c r="C8142" s="5">
        <f>MONTH(Table1[[#This Row],[Order Date]])</f>
        <v>8</v>
      </c>
      <c r="D8142" t="s">
        <v>1617</v>
      </c>
      <c r="E8142" t="s">
        <v>27</v>
      </c>
      <c r="F8142" t="s">
        <v>34</v>
      </c>
      <c r="G8142" t="s">
        <v>35</v>
      </c>
      <c r="H8142" t="s">
        <v>2695</v>
      </c>
      <c r="I8142">
        <v>207.18</v>
      </c>
      <c r="J8142">
        <v>1</v>
      </c>
      <c r="K8142">
        <v>25.9</v>
      </c>
    </row>
    <row r="8143" spans="1:11" ht="16.5" x14ac:dyDescent="0.3">
      <c r="A8143" s="1">
        <v>42954</v>
      </c>
      <c r="B8143" s="5">
        <f>YEAR(Table1[[#This Row],[Order Date]])</f>
        <v>2017</v>
      </c>
      <c r="C8143" s="5">
        <f>MONTH(Table1[[#This Row],[Order Date]])</f>
        <v>8</v>
      </c>
      <c r="D8143" t="s">
        <v>1617</v>
      </c>
      <c r="E8143" t="s">
        <v>27</v>
      </c>
      <c r="F8143" t="s">
        <v>11</v>
      </c>
      <c r="G8143" t="s">
        <v>92</v>
      </c>
      <c r="H8143" t="s">
        <v>253</v>
      </c>
      <c r="I8143">
        <v>1473.1</v>
      </c>
      <c r="J8143">
        <v>5</v>
      </c>
      <c r="K8143">
        <v>412.47</v>
      </c>
    </row>
    <row r="8144" spans="1:11" ht="16.5" x14ac:dyDescent="0.3">
      <c r="A8144" s="1">
        <v>42957</v>
      </c>
      <c r="B8144" s="5">
        <f>YEAR(Table1[[#This Row],[Order Date]])</f>
        <v>2017</v>
      </c>
      <c r="C8144" s="5">
        <f>MONTH(Table1[[#This Row],[Order Date]])</f>
        <v>8</v>
      </c>
      <c r="D8144" t="s">
        <v>1042</v>
      </c>
      <c r="E8144" t="s">
        <v>129</v>
      </c>
      <c r="F8144" t="s">
        <v>11</v>
      </c>
      <c r="G8144" t="s">
        <v>63</v>
      </c>
      <c r="H8144" t="s">
        <v>64</v>
      </c>
      <c r="I8144">
        <v>70.08</v>
      </c>
      <c r="J8144">
        <v>6</v>
      </c>
      <c r="K8144">
        <v>35.04</v>
      </c>
    </row>
    <row r="8145" spans="1:11" ht="16.5" x14ac:dyDescent="0.3">
      <c r="A8145" s="1">
        <v>42957</v>
      </c>
      <c r="B8145" s="5">
        <f>YEAR(Table1[[#This Row],[Order Date]])</f>
        <v>2017</v>
      </c>
      <c r="C8145" s="5">
        <f>MONTH(Table1[[#This Row],[Order Date]])</f>
        <v>8</v>
      </c>
      <c r="D8145" t="s">
        <v>1042</v>
      </c>
      <c r="E8145" t="s">
        <v>129</v>
      </c>
      <c r="F8145" t="s">
        <v>34</v>
      </c>
      <c r="G8145" t="s">
        <v>47</v>
      </c>
      <c r="H8145" t="s">
        <v>570</v>
      </c>
      <c r="I8145">
        <v>121.3</v>
      </c>
      <c r="J8145">
        <v>2</v>
      </c>
      <c r="K8145">
        <v>25.47</v>
      </c>
    </row>
    <row r="8146" spans="1:11" ht="16.5" x14ac:dyDescent="0.3">
      <c r="A8146" s="1">
        <v>42957</v>
      </c>
      <c r="B8146" s="5">
        <f>YEAR(Table1[[#This Row],[Order Date]])</f>
        <v>2017</v>
      </c>
      <c r="C8146" s="5">
        <f>MONTH(Table1[[#This Row],[Order Date]])</f>
        <v>8</v>
      </c>
      <c r="D8146" t="s">
        <v>1042</v>
      </c>
      <c r="E8146" t="s">
        <v>129</v>
      </c>
      <c r="F8146" t="s">
        <v>39</v>
      </c>
      <c r="G8146" t="s">
        <v>40</v>
      </c>
      <c r="H8146" t="s">
        <v>173</v>
      </c>
      <c r="I8146">
        <v>1454.49</v>
      </c>
      <c r="J8146">
        <v>9</v>
      </c>
      <c r="K8146">
        <v>378.17</v>
      </c>
    </row>
    <row r="8147" spans="1:11" ht="16.5" x14ac:dyDescent="0.3">
      <c r="A8147" s="1">
        <v>42957</v>
      </c>
      <c r="B8147" s="5">
        <f>YEAR(Table1[[#This Row],[Order Date]])</f>
        <v>2017</v>
      </c>
      <c r="C8147" s="5">
        <f>MONTH(Table1[[#This Row],[Order Date]])</f>
        <v>8</v>
      </c>
      <c r="D8147" t="s">
        <v>1797</v>
      </c>
      <c r="E8147" t="s">
        <v>129</v>
      </c>
      <c r="F8147" t="s">
        <v>11</v>
      </c>
      <c r="G8147" t="s">
        <v>12</v>
      </c>
      <c r="H8147" t="s">
        <v>1855</v>
      </c>
      <c r="I8147">
        <v>177.2</v>
      </c>
      <c r="J8147">
        <v>5</v>
      </c>
      <c r="K8147">
        <v>83.28</v>
      </c>
    </row>
    <row r="8148" spans="1:11" ht="16.5" x14ac:dyDescent="0.3">
      <c r="A8148" s="1">
        <v>42958</v>
      </c>
      <c r="B8148" s="5">
        <f>YEAR(Table1[[#This Row],[Order Date]])</f>
        <v>2017</v>
      </c>
      <c r="C8148" s="5">
        <f>MONTH(Table1[[#This Row],[Order Date]])</f>
        <v>8</v>
      </c>
      <c r="D8148" t="s">
        <v>1502</v>
      </c>
      <c r="E8148" t="s">
        <v>10</v>
      </c>
      <c r="F8148" t="s">
        <v>11</v>
      </c>
      <c r="G8148" t="s">
        <v>12</v>
      </c>
      <c r="H8148" t="s">
        <v>1608</v>
      </c>
      <c r="I8148">
        <v>29.66</v>
      </c>
      <c r="J8148">
        <v>4</v>
      </c>
      <c r="K8148">
        <v>10.01</v>
      </c>
    </row>
    <row r="8149" spans="1:11" ht="16.5" x14ac:dyDescent="0.3">
      <c r="A8149" s="1">
        <v>42958</v>
      </c>
      <c r="B8149" s="5">
        <f>YEAR(Table1[[#This Row],[Order Date]])</f>
        <v>2017</v>
      </c>
      <c r="C8149" s="5">
        <f>MONTH(Table1[[#This Row],[Order Date]])</f>
        <v>8</v>
      </c>
      <c r="D8149" t="s">
        <v>1502</v>
      </c>
      <c r="E8149" t="s">
        <v>10</v>
      </c>
      <c r="F8149" t="s">
        <v>11</v>
      </c>
      <c r="G8149" t="s">
        <v>24</v>
      </c>
      <c r="H8149" t="s">
        <v>890</v>
      </c>
      <c r="I8149">
        <v>9.18</v>
      </c>
      <c r="J8149">
        <v>7</v>
      </c>
      <c r="K8149">
        <v>2.87</v>
      </c>
    </row>
    <row r="8150" spans="1:11" ht="16.5" x14ac:dyDescent="0.3">
      <c r="A8150" s="1">
        <v>42958</v>
      </c>
      <c r="B8150" s="5">
        <f>YEAR(Table1[[#This Row],[Order Date]])</f>
        <v>2017</v>
      </c>
      <c r="C8150" s="5">
        <f>MONTH(Table1[[#This Row],[Order Date]])</f>
        <v>8</v>
      </c>
      <c r="D8150" t="s">
        <v>1502</v>
      </c>
      <c r="E8150" t="s">
        <v>10</v>
      </c>
      <c r="F8150" t="s">
        <v>39</v>
      </c>
      <c r="G8150" t="s">
        <v>40</v>
      </c>
      <c r="H8150" t="s">
        <v>520</v>
      </c>
      <c r="I8150">
        <v>153.58000000000001</v>
      </c>
      <c r="J8150">
        <v>2</v>
      </c>
      <c r="K8150">
        <v>13.44</v>
      </c>
    </row>
    <row r="8151" spans="1:11" ht="16.5" x14ac:dyDescent="0.3">
      <c r="A8151" s="1">
        <v>42958</v>
      </c>
      <c r="B8151" s="5">
        <f>YEAR(Table1[[#This Row],[Order Date]])</f>
        <v>2017</v>
      </c>
      <c r="C8151" s="5">
        <f>MONTH(Table1[[#This Row],[Order Date]])</f>
        <v>8</v>
      </c>
      <c r="D8151" t="s">
        <v>1502</v>
      </c>
      <c r="E8151" t="s">
        <v>10</v>
      </c>
      <c r="F8151" t="s">
        <v>11</v>
      </c>
      <c r="G8151" t="s">
        <v>20</v>
      </c>
      <c r="H8151" t="s">
        <v>467</v>
      </c>
      <c r="I8151">
        <v>12.86</v>
      </c>
      <c r="J8151">
        <v>8</v>
      </c>
      <c r="K8151">
        <v>-22.51</v>
      </c>
    </row>
    <row r="8152" spans="1:11" ht="16.5" x14ac:dyDescent="0.3">
      <c r="A8152" s="1">
        <v>42958</v>
      </c>
      <c r="B8152" s="5">
        <f>YEAR(Table1[[#This Row],[Order Date]])</f>
        <v>2017</v>
      </c>
      <c r="C8152" s="5">
        <f>MONTH(Table1[[#This Row],[Order Date]])</f>
        <v>8</v>
      </c>
      <c r="D8152" t="s">
        <v>398</v>
      </c>
      <c r="E8152" t="s">
        <v>62</v>
      </c>
      <c r="F8152" t="s">
        <v>11</v>
      </c>
      <c r="G8152" t="s">
        <v>20</v>
      </c>
      <c r="H8152" t="s">
        <v>1139</v>
      </c>
      <c r="I8152">
        <v>477.51</v>
      </c>
      <c r="J8152">
        <v>11</v>
      </c>
      <c r="K8152">
        <v>219.65</v>
      </c>
    </row>
    <row r="8153" spans="1:11" ht="16.5" x14ac:dyDescent="0.3">
      <c r="A8153" s="1">
        <v>42958</v>
      </c>
      <c r="B8153" s="5">
        <f>YEAR(Table1[[#This Row],[Order Date]])</f>
        <v>2017</v>
      </c>
      <c r="C8153" s="5">
        <f>MONTH(Table1[[#This Row],[Order Date]])</f>
        <v>8</v>
      </c>
      <c r="D8153" t="s">
        <v>2259</v>
      </c>
      <c r="E8153" t="s">
        <v>149</v>
      </c>
      <c r="F8153" t="s">
        <v>11</v>
      </c>
      <c r="G8153" t="s">
        <v>12</v>
      </c>
      <c r="H8153" t="s">
        <v>493</v>
      </c>
      <c r="I8153">
        <v>25.92</v>
      </c>
      <c r="J8153">
        <v>4</v>
      </c>
      <c r="K8153">
        <v>12.44</v>
      </c>
    </row>
    <row r="8154" spans="1:11" ht="16.5" x14ac:dyDescent="0.3">
      <c r="A8154" s="1">
        <v>42959</v>
      </c>
      <c r="B8154" s="5">
        <f>YEAR(Table1[[#This Row],[Order Date]])</f>
        <v>2017</v>
      </c>
      <c r="C8154" s="5">
        <f>MONTH(Table1[[#This Row],[Order Date]])</f>
        <v>8</v>
      </c>
      <c r="D8154" t="s">
        <v>1148</v>
      </c>
      <c r="E8154" t="s">
        <v>123</v>
      </c>
      <c r="F8154" t="s">
        <v>11</v>
      </c>
      <c r="G8154" t="s">
        <v>12</v>
      </c>
      <c r="H8154" t="s">
        <v>1219</v>
      </c>
      <c r="I8154">
        <v>20.74</v>
      </c>
      <c r="J8154">
        <v>4</v>
      </c>
      <c r="K8154">
        <v>7.26</v>
      </c>
    </row>
    <row r="8155" spans="1:11" ht="16.5" x14ac:dyDescent="0.3">
      <c r="A8155" s="1">
        <v>42959</v>
      </c>
      <c r="B8155" s="5">
        <f>YEAR(Table1[[#This Row],[Order Date]])</f>
        <v>2017</v>
      </c>
      <c r="C8155" s="5">
        <f>MONTH(Table1[[#This Row],[Order Date]])</f>
        <v>8</v>
      </c>
      <c r="D8155" t="s">
        <v>599</v>
      </c>
      <c r="E8155" t="s">
        <v>27</v>
      </c>
      <c r="F8155" t="s">
        <v>11</v>
      </c>
      <c r="G8155" t="s">
        <v>92</v>
      </c>
      <c r="H8155" t="s">
        <v>1835</v>
      </c>
      <c r="I8155">
        <v>542.94000000000005</v>
      </c>
      <c r="J8155">
        <v>3</v>
      </c>
      <c r="K8155">
        <v>152.02000000000001</v>
      </c>
    </row>
    <row r="8156" spans="1:11" ht="16.5" x14ac:dyDescent="0.3">
      <c r="A8156" s="1">
        <v>42959</v>
      </c>
      <c r="B8156" s="5">
        <f>YEAR(Table1[[#This Row],[Order Date]])</f>
        <v>2017</v>
      </c>
      <c r="C8156" s="5">
        <f>MONTH(Table1[[#This Row],[Order Date]])</f>
        <v>8</v>
      </c>
      <c r="D8156" t="s">
        <v>599</v>
      </c>
      <c r="E8156" t="s">
        <v>27</v>
      </c>
      <c r="F8156" t="s">
        <v>34</v>
      </c>
      <c r="G8156" t="s">
        <v>47</v>
      </c>
      <c r="H8156" t="s">
        <v>365</v>
      </c>
      <c r="I8156">
        <v>54.92</v>
      </c>
      <c r="J8156">
        <v>4</v>
      </c>
      <c r="K8156">
        <v>19.77</v>
      </c>
    </row>
    <row r="8157" spans="1:11" ht="16.5" x14ac:dyDescent="0.3">
      <c r="A8157" s="1">
        <v>42959</v>
      </c>
      <c r="B8157" s="5">
        <f>YEAR(Table1[[#This Row],[Order Date]])</f>
        <v>2017</v>
      </c>
      <c r="C8157" s="5">
        <f>MONTH(Table1[[#This Row],[Order Date]])</f>
        <v>8</v>
      </c>
      <c r="D8157" t="s">
        <v>2103</v>
      </c>
      <c r="E8157" t="s">
        <v>531</v>
      </c>
      <c r="F8157" t="s">
        <v>11</v>
      </c>
      <c r="G8157" t="s">
        <v>24</v>
      </c>
      <c r="H8157" t="s">
        <v>51</v>
      </c>
      <c r="I8157">
        <v>17.52</v>
      </c>
      <c r="J8157">
        <v>3</v>
      </c>
      <c r="K8157">
        <v>5.26</v>
      </c>
    </row>
    <row r="8158" spans="1:11" ht="16.5" x14ac:dyDescent="0.3">
      <c r="A8158" s="1">
        <v>42959</v>
      </c>
      <c r="B8158" s="5">
        <f>YEAR(Table1[[#This Row],[Order Date]])</f>
        <v>2017</v>
      </c>
      <c r="C8158" s="5">
        <f>MONTH(Table1[[#This Row],[Order Date]])</f>
        <v>8</v>
      </c>
      <c r="D8158" t="s">
        <v>2103</v>
      </c>
      <c r="E8158" t="s">
        <v>531</v>
      </c>
      <c r="F8158" t="s">
        <v>34</v>
      </c>
      <c r="G8158" t="s">
        <v>35</v>
      </c>
      <c r="H8158" t="s">
        <v>106</v>
      </c>
      <c r="I8158">
        <v>1779.9</v>
      </c>
      <c r="J8158">
        <v>5</v>
      </c>
      <c r="K8158">
        <v>373.78</v>
      </c>
    </row>
    <row r="8159" spans="1:11" ht="16.5" x14ac:dyDescent="0.3">
      <c r="A8159" s="1">
        <v>42959</v>
      </c>
      <c r="B8159" s="5">
        <f>YEAR(Table1[[#This Row],[Order Date]])</f>
        <v>2017</v>
      </c>
      <c r="C8159" s="5">
        <f>MONTH(Table1[[#This Row],[Order Date]])</f>
        <v>8</v>
      </c>
      <c r="D8159" t="s">
        <v>2103</v>
      </c>
      <c r="E8159" t="s">
        <v>531</v>
      </c>
      <c r="F8159" t="s">
        <v>11</v>
      </c>
      <c r="G8159" t="s">
        <v>24</v>
      </c>
      <c r="H8159" t="s">
        <v>805</v>
      </c>
      <c r="I8159">
        <v>219.9</v>
      </c>
      <c r="J8159">
        <v>5</v>
      </c>
      <c r="K8159">
        <v>59.37</v>
      </c>
    </row>
    <row r="8160" spans="1:11" ht="16.5" x14ac:dyDescent="0.3">
      <c r="A8160" s="1">
        <v>42959</v>
      </c>
      <c r="B8160" s="5">
        <f>YEAR(Table1[[#This Row],[Order Date]])</f>
        <v>2017</v>
      </c>
      <c r="C8160" s="5">
        <f>MONTH(Table1[[#This Row],[Order Date]])</f>
        <v>8</v>
      </c>
      <c r="D8160" t="s">
        <v>1941</v>
      </c>
      <c r="E8160" t="s">
        <v>164</v>
      </c>
      <c r="F8160" t="s">
        <v>39</v>
      </c>
      <c r="G8160" t="s">
        <v>603</v>
      </c>
      <c r="H8160" t="s">
        <v>2239</v>
      </c>
      <c r="I8160">
        <v>299.99</v>
      </c>
      <c r="J8160">
        <v>1</v>
      </c>
      <c r="K8160">
        <v>90</v>
      </c>
    </row>
    <row r="8161" spans="1:11" ht="16.5" x14ac:dyDescent="0.3">
      <c r="A8161" s="1">
        <v>42959</v>
      </c>
      <c r="B8161" s="5">
        <f>YEAR(Table1[[#This Row],[Order Date]])</f>
        <v>2017</v>
      </c>
      <c r="C8161" s="5">
        <f>MONTH(Table1[[#This Row],[Order Date]])</f>
        <v>8</v>
      </c>
      <c r="D8161" t="s">
        <v>1941</v>
      </c>
      <c r="E8161" t="s">
        <v>164</v>
      </c>
      <c r="F8161" t="s">
        <v>11</v>
      </c>
      <c r="G8161" t="s">
        <v>12</v>
      </c>
      <c r="H8161" t="s">
        <v>2082</v>
      </c>
      <c r="I8161">
        <v>192.16</v>
      </c>
      <c r="J8161">
        <v>4</v>
      </c>
      <c r="K8161">
        <v>92.24</v>
      </c>
    </row>
    <row r="8162" spans="1:11" ht="16.5" x14ac:dyDescent="0.3">
      <c r="A8162" s="1">
        <v>42959</v>
      </c>
      <c r="B8162" s="5">
        <f>YEAR(Table1[[#This Row],[Order Date]])</f>
        <v>2017</v>
      </c>
      <c r="C8162" s="5">
        <f>MONTH(Table1[[#This Row],[Order Date]])</f>
        <v>8</v>
      </c>
      <c r="D8162" t="s">
        <v>1941</v>
      </c>
      <c r="E8162" t="s">
        <v>164</v>
      </c>
      <c r="F8162" t="s">
        <v>39</v>
      </c>
      <c r="G8162" t="s">
        <v>40</v>
      </c>
      <c r="H8162" t="s">
        <v>751</v>
      </c>
      <c r="I8162">
        <v>242.62</v>
      </c>
      <c r="J8162">
        <v>8</v>
      </c>
      <c r="K8162">
        <v>27.3</v>
      </c>
    </row>
    <row r="8163" spans="1:11" ht="16.5" x14ac:dyDescent="0.3">
      <c r="A8163" s="1">
        <v>42959</v>
      </c>
      <c r="B8163" s="5">
        <f>YEAR(Table1[[#This Row],[Order Date]])</f>
        <v>2017</v>
      </c>
      <c r="C8163" s="5">
        <f>MONTH(Table1[[#This Row],[Order Date]])</f>
        <v>8</v>
      </c>
      <c r="D8163" t="s">
        <v>1941</v>
      </c>
      <c r="E8163" t="s">
        <v>164</v>
      </c>
      <c r="F8163" t="s">
        <v>11</v>
      </c>
      <c r="G8163" t="s">
        <v>18</v>
      </c>
      <c r="H8163" t="s">
        <v>1950</v>
      </c>
      <c r="I8163">
        <v>46.74</v>
      </c>
      <c r="J8163">
        <v>3</v>
      </c>
      <c r="K8163">
        <v>11.69</v>
      </c>
    </row>
    <row r="8164" spans="1:11" ht="16.5" x14ac:dyDescent="0.3">
      <c r="A8164" s="1">
        <v>42959</v>
      </c>
      <c r="B8164" s="5">
        <f>YEAR(Table1[[#This Row],[Order Date]])</f>
        <v>2017</v>
      </c>
      <c r="C8164" s="5">
        <f>MONTH(Table1[[#This Row],[Order Date]])</f>
        <v>8</v>
      </c>
      <c r="D8164" t="s">
        <v>1941</v>
      </c>
      <c r="E8164" t="s">
        <v>164</v>
      </c>
      <c r="F8164" t="s">
        <v>39</v>
      </c>
      <c r="G8164" t="s">
        <v>52</v>
      </c>
      <c r="H8164" t="s">
        <v>2363</v>
      </c>
      <c r="I8164">
        <v>174.95</v>
      </c>
      <c r="J8164">
        <v>5</v>
      </c>
      <c r="K8164">
        <v>12.25</v>
      </c>
    </row>
    <row r="8165" spans="1:11" ht="16.5" x14ac:dyDescent="0.3">
      <c r="A8165" s="1">
        <v>42959</v>
      </c>
      <c r="B8165" s="5">
        <f>YEAR(Table1[[#This Row],[Order Date]])</f>
        <v>2017</v>
      </c>
      <c r="C8165" s="5">
        <f>MONTH(Table1[[#This Row],[Order Date]])</f>
        <v>8</v>
      </c>
      <c r="D8165" t="s">
        <v>1941</v>
      </c>
      <c r="E8165" t="s">
        <v>164</v>
      </c>
      <c r="F8165" t="s">
        <v>11</v>
      </c>
      <c r="G8165" t="s">
        <v>20</v>
      </c>
      <c r="H8165" t="s">
        <v>1232</v>
      </c>
      <c r="I8165">
        <v>100.7</v>
      </c>
      <c r="J8165">
        <v>6</v>
      </c>
      <c r="K8165">
        <v>37.76</v>
      </c>
    </row>
    <row r="8166" spans="1:11" ht="16.5" x14ac:dyDescent="0.3">
      <c r="A8166" s="1">
        <v>42960</v>
      </c>
      <c r="B8166" s="5">
        <f>YEAR(Table1[[#This Row],[Order Date]])</f>
        <v>2017</v>
      </c>
      <c r="C8166" s="5">
        <f>MONTH(Table1[[#This Row],[Order Date]])</f>
        <v>8</v>
      </c>
      <c r="D8166" t="s">
        <v>505</v>
      </c>
      <c r="E8166" t="s">
        <v>27</v>
      </c>
      <c r="F8166" t="s">
        <v>11</v>
      </c>
      <c r="G8166" t="s">
        <v>18</v>
      </c>
      <c r="H8166" t="s">
        <v>2219</v>
      </c>
      <c r="I8166">
        <v>31.44</v>
      </c>
      <c r="J8166">
        <v>3</v>
      </c>
      <c r="K8166">
        <v>8.49</v>
      </c>
    </row>
    <row r="8167" spans="1:11" ht="16.5" x14ac:dyDescent="0.3">
      <c r="A8167" s="1">
        <v>42960</v>
      </c>
      <c r="B8167" s="5">
        <f>YEAR(Table1[[#This Row],[Order Date]])</f>
        <v>2017</v>
      </c>
      <c r="C8167" s="5">
        <f>MONTH(Table1[[#This Row],[Order Date]])</f>
        <v>8</v>
      </c>
      <c r="D8167" t="s">
        <v>505</v>
      </c>
      <c r="E8167" t="s">
        <v>27</v>
      </c>
      <c r="F8167" t="s">
        <v>11</v>
      </c>
      <c r="G8167" t="s">
        <v>92</v>
      </c>
      <c r="H8167" t="s">
        <v>658</v>
      </c>
      <c r="I8167">
        <v>83.79</v>
      </c>
      <c r="J8167">
        <v>7</v>
      </c>
      <c r="K8167">
        <v>22.62</v>
      </c>
    </row>
    <row r="8168" spans="1:11" ht="16.5" x14ac:dyDescent="0.3">
      <c r="A8168" s="1">
        <v>42960</v>
      </c>
      <c r="B8168" s="5">
        <f>YEAR(Table1[[#This Row],[Order Date]])</f>
        <v>2017</v>
      </c>
      <c r="C8168" s="5">
        <f>MONTH(Table1[[#This Row],[Order Date]])</f>
        <v>8</v>
      </c>
      <c r="D8168" t="s">
        <v>505</v>
      </c>
      <c r="E8168" t="s">
        <v>27</v>
      </c>
      <c r="F8168" t="s">
        <v>11</v>
      </c>
      <c r="G8168" t="s">
        <v>24</v>
      </c>
      <c r="H8168" t="s">
        <v>260</v>
      </c>
      <c r="I8168">
        <v>59.52</v>
      </c>
      <c r="J8168">
        <v>3</v>
      </c>
      <c r="K8168">
        <v>15.48</v>
      </c>
    </row>
    <row r="8169" spans="1:11" ht="16.5" x14ac:dyDescent="0.3">
      <c r="A8169" s="1">
        <v>42960</v>
      </c>
      <c r="B8169" s="5">
        <f>YEAR(Table1[[#This Row],[Order Date]])</f>
        <v>2017</v>
      </c>
      <c r="C8169" s="5">
        <f>MONTH(Table1[[#This Row],[Order Date]])</f>
        <v>8</v>
      </c>
      <c r="D8169" t="s">
        <v>505</v>
      </c>
      <c r="E8169" t="s">
        <v>27</v>
      </c>
      <c r="F8169" t="s">
        <v>11</v>
      </c>
      <c r="G8169" t="s">
        <v>200</v>
      </c>
      <c r="H8169" t="s">
        <v>807</v>
      </c>
      <c r="I8169">
        <v>31.92</v>
      </c>
      <c r="J8169">
        <v>4</v>
      </c>
      <c r="K8169">
        <v>9.26</v>
      </c>
    </row>
    <row r="8170" spans="1:11" ht="16.5" x14ac:dyDescent="0.3">
      <c r="A8170" s="1">
        <v>42960</v>
      </c>
      <c r="B8170" s="5">
        <f>YEAR(Table1[[#This Row],[Order Date]])</f>
        <v>2017</v>
      </c>
      <c r="C8170" s="5">
        <f>MONTH(Table1[[#This Row],[Order Date]])</f>
        <v>8</v>
      </c>
      <c r="D8170" t="s">
        <v>1394</v>
      </c>
      <c r="E8170" t="s">
        <v>23</v>
      </c>
      <c r="F8170" t="s">
        <v>11</v>
      </c>
      <c r="G8170" t="s">
        <v>16</v>
      </c>
      <c r="H8170" t="s">
        <v>2030</v>
      </c>
      <c r="I8170">
        <v>17.54</v>
      </c>
      <c r="J8170">
        <v>3</v>
      </c>
      <c r="K8170">
        <v>5.92</v>
      </c>
    </row>
    <row r="8171" spans="1:11" ht="16.5" x14ac:dyDescent="0.3">
      <c r="A8171" s="1">
        <v>42960</v>
      </c>
      <c r="B8171" s="5">
        <f>YEAR(Table1[[#This Row],[Order Date]])</f>
        <v>2017</v>
      </c>
      <c r="C8171" s="5">
        <f>MONTH(Table1[[#This Row],[Order Date]])</f>
        <v>8</v>
      </c>
      <c r="D8171" t="s">
        <v>1657</v>
      </c>
      <c r="E8171" t="s">
        <v>27</v>
      </c>
      <c r="F8171" t="s">
        <v>11</v>
      </c>
      <c r="G8171" t="s">
        <v>20</v>
      </c>
      <c r="H8171" t="s">
        <v>852</v>
      </c>
      <c r="I8171">
        <v>36.020000000000003</v>
      </c>
      <c r="J8171">
        <v>3</v>
      </c>
      <c r="K8171">
        <v>11.71</v>
      </c>
    </row>
    <row r="8172" spans="1:11" ht="16.5" x14ac:dyDescent="0.3">
      <c r="A8172" s="1">
        <v>42960</v>
      </c>
      <c r="B8172" s="5">
        <f>YEAR(Table1[[#This Row],[Order Date]])</f>
        <v>2017</v>
      </c>
      <c r="C8172" s="5">
        <f>MONTH(Table1[[#This Row],[Order Date]])</f>
        <v>8</v>
      </c>
      <c r="D8172" t="s">
        <v>907</v>
      </c>
      <c r="E8172" t="s">
        <v>120</v>
      </c>
      <c r="F8172" t="s">
        <v>11</v>
      </c>
      <c r="G8172" t="s">
        <v>92</v>
      </c>
      <c r="H8172" t="s">
        <v>1820</v>
      </c>
      <c r="I8172">
        <v>272.05</v>
      </c>
      <c r="J8172">
        <v>7</v>
      </c>
      <c r="K8172">
        <v>30.61</v>
      </c>
    </row>
    <row r="8173" spans="1:11" ht="16.5" x14ac:dyDescent="0.3">
      <c r="A8173" s="1">
        <v>42960</v>
      </c>
      <c r="B8173" s="5">
        <f>YEAR(Table1[[#This Row],[Order Date]])</f>
        <v>2017</v>
      </c>
      <c r="C8173" s="5">
        <f>MONTH(Table1[[#This Row],[Order Date]])</f>
        <v>8</v>
      </c>
      <c r="D8173" t="s">
        <v>907</v>
      </c>
      <c r="E8173" t="s">
        <v>120</v>
      </c>
      <c r="F8173" t="s">
        <v>11</v>
      </c>
      <c r="G8173" t="s">
        <v>20</v>
      </c>
      <c r="H8173" t="s">
        <v>1142</v>
      </c>
      <c r="I8173">
        <v>1614.58</v>
      </c>
      <c r="J8173">
        <v>6</v>
      </c>
      <c r="K8173">
        <v>-1237.8499999999999</v>
      </c>
    </row>
    <row r="8174" spans="1:11" ht="16.5" x14ac:dyDescent="0.3">
      <c r="A8174" s="1">
        <v>42960</v>
      </c>
      <c r="B8174" s="5">
        <f>YEAR(Table1[[#This Row],[Order Date]])</f>
        <v>2017</v>
      </c>
      <c r="C8174" s="5">
        <f>MONTH(Table1[[#This Row],[Order Date]])</f>
        <v>8</v>
      </c>
      <c r="D8174" t="s">
        <v>907</v>
      </c>
      <c r="E8174" t="s">
        <v>120</v>
      </c>
      <c r="F8174" t="s">
        <v>11</v>
      </c>
      <c r="G8174" t="s">
        <v>43</v>
      </c>
      <c r="H8174" t="s">
        <v>160</v>
      </c>
      <c r="I8174">
        <v>24.32</v>
      </c>
      <c r="J8174">
        <v>5</v>
      </c>
      <c r="K8174">
        <v>9.1199999999999992</v>
      </c>
    </row>
    <row r="8175" spans="1:11" ht="16.5" x14ac:dyDescent="0.3">
      <c r="A8175" s="1">
        <v>42960</v>
      </c>
      <c r="B8175" s="5">
        <f>YEAR(Table1[[#This Row],[Order Date]])</f>
        <v>2017</v>
      </c>
      <c r="C8175" s="5">
        <f>MONTH(Table1[[#This Row],[Order Date]])</f>
        <v>8</v>
      </c>
      <c r="D8175" t="s">
        <v>907</v>
      </c>
      <c r="E8175" t="s">
        <v>120</v>
      </c>
      <c r="F8175" t="s">
        <v>39</v>
      </c>
      <c r="G8175" t="s">
        <v>52</v>
      </c>
      <c r="H8175" t="s">
        <v>961</v>
      </c>
      <c r="I8175">
        <v>1.58</v>
      </c>
      <c r="J8175">
        <v>2</v>
      </c>
      <c r="K8175">
        <v>0.48</v>
      </c>
    </row>
    <row r="8176" spans="1:11" ht="16.5" x14ac:dyDescent="0.3">
      <c r="A8176" s="1">
        <v>42960</v>
      </c>
      <c r="B8176" s="5">
        <f>YEAR(Table1[[#This Row],[Order Date]])</f>
        <v>2017</v>
      </c>
      <c r="C8176" s="5">
        <f>MONTH(Table1[[#This Row],[Order Date]])</f>
        <v>8</v>
      </c>
      <c r="D8176" t="s">
        <v>907</v>
      </c>
      <c r="E8176" t="s">
        <v>120</v>
      </c>
      <c r="F8176" t="s">
        <v>34</v>
      </c>
      <c r="G8176" t="s">
        <v>47</v>
      </c>
      <c r="H8176" t="s">
        <v>1711</v>
      </c>
      <c r="I8176">
        <v>31.98</v>
      </c>
      <c r="J8176">
        <v>1</v>
      </c>
      <c r="K8176">
        <v>0</v>
      </c>
    </row>
    <row r="8177" spans="1:11" ht="16.5" x14ac:dyDescent="0.3">
      <c r="A8177" s="1">
        <v>42960</v>
      </c>
      <c r="B8177" s="5">
        <f>YEAR(Table1[[#This Row],[Order Date]])</f>
        <v>2017</v>
      </c>
      <c r="C8177" s="5">
        <f>MONTH(Table1[[#This Row],[Order Date]])</f>
        <v>8</v>
      </c>
      <c r="D8177" t="s">
        <v>907</v>
      </c>
      <c r="E8177" t="s">
        <v>120</v>
      </c>
      <c r="F8177" t="s">
        <v>11</v>
      </c>
      <c r="G8177" t="s">
        <v>63</v>
      </c>
      <c r="H8177" t="s">
        <v>1299</v>
      </c>
      <c r="I8177">
        <v>14.76</v>
      </c>
      <c r="J8177">
        <v>5</v>
      </c>
      <c r="K8177">
        <v>4.8</v>
      </c>
    </row>
    <row r="8178" spans="1:11" ht="16.5" x14ac:dyDescent="0.3">
      <c r="A8178" s="1">
        <v>42960</v>
      </c>
      <c r="B8178" s="5">
        <f>YEAR(Table1[[#This Row],[Order Date]])</f>
        <v>2017</v>
      </c>
      <c r="C8178" s="5">
        <f>MONTH(Table1[[#This Row],[Order Date]])</f>
        <v>8</v>
      </c>
      <c r="D8178" t="s">
        <v>907</v>
      </c>
      <c r="E8178" t="s">
        <v>120</v>
      </c>
      <c r="F8178" t="s">
        <v>34</v>
      </c>
      <c r="G8178" t="s">
        <v>35</v>
      </c>
      <c r="H8178" t="s">
        <v>2311</v>
      </c>
      <c r="I8178">
        <v>423.65</v>
      </c>
      <c r="J8178">
        <v>2</v>
      </c>
      <c r="K8178">
        <v>47.66</v>
      </c>
    </row>
    <row r="8179" spans="1:11" ht="16.5" x14ac:dyDescent="0.3">
      <c r="A8179" s="1">
        <v>42961</v>
      </c>
      <c r="B8179" s="5">
        <f>YEAR(Table1[[#This Row],[Order Date]])</f>
        <v>2017</v>
      </c>
      <c r="C8179" s="5">
        <f>MONTH(Table1[[#This Row],[Order Date]])</f>
        <v>8</v>
      </c>
      <c r="D8179" t="s">
        <v>1211</v>
      </c>
      <c r="E8179" t="s">
        <v>27</v>
      </c>
      <c r="F8179" t="s">
        <v>11</v>
      </c>
      <c r="G8179" t="s">
        <v>16</v>
      </c>
      <c r="H8179" t="s">
        <v>584</v>
      </c>
      <c r="I8179">
        <v>5.76</v>
      </c>
      <c r="J8179">
        <v>2</v>
      </c>
      <c r="K8179">
        <v>2.82</v>
      </c>
    </row>
    <row r="8180" spans="1:11" ht="16.5" x14ac:dyDescent="0.3">
      <c r="A8180" s="1">
        <v>42961</v>
      </c>
      <c r="B8180" s="5">
        <f>YEAR(Table1[[#This Row],[Order Date]])</f>
        <v>2017</v>
      </c>
      <c r="C8180" s="5">
        <f>MONTH(Table1[[#This Row],[Order Date]])</f>
        <v>8</v>
      </c>
      <c r="D8180" t="s">
        <v>1211</v>
      </c>
      <c r="E8180" t="s">
        <v>27</v>
      </c>
      <c r="F8180" t="s">
        <v>11</v>
      </c>
      <c r="G8180" t="s">
        <v>24</v>
      </c>
      <c r="H8180" t="s">
        <v>2642</v>
      </c>
      <c r="I8180">
        <v>16.68</v>
      </c>
      <c r="J8180">
        <v>6</v>
      </c>
      <c r="K8180">
        <v>4.34</v>
      </c>
    </row>
    <row r="8181" spans="1:11" ht="16.5" x14ac:dyDescent="0.3">
      <c r="A8181" s="1">
        <v>42961</v>
      </c>
      <c r="B8181" s="5">
        <f>YEAR(Table1[[#This Row],[Order Date]])</f>
        <v>2017</v>
      </c>
      <c r="C8181" s="5">
        <f>MONTH(Table1[[#This Row],[Order Date]])</f>
        <v>8</v>
      </c>
      <c r="D8181" t="s">
        <v>2472</v>
      </c>
      <c r="E8181" t="s">
        <v>27</v>
      </c>
      <c r="F8181" t="s">
        <v>34</v>
      </c>
      <c r="G8181" t="s">
        <v>145</v>
      </c>
      <c r="H8181" t="s">
        <v>2066</v>
      </c>
      <c r="I8181">
        <v>418.3</v>
      </c>
      <c r="J8181">
        <v>3</v>
      </c>
      <c r="K8181">
        <v>5.23</v>
      </c>
    </row>
    <row r="8182" spans="1:11" ht="16.5" x14ac:dyDescent="0.3">
      <c r="A8182" s="1">
        <v>42962</v>
      </c>
      <c r="B8182" s="5">
        <f>YEAR(Table1[[#This Row],[Order Date]])</f>
        <v>2017</v>
      </c>
      <c r="C8182" s="5">
        <f>MONTH(Table1[[#This Row],[Order Date]])</f>
        <v>8</v>
      </c>
      <c r="D8182" t="s">
        <v>742</v>
      </c>
      <c r="E8182" t="s">
        <v>177</v>
      </c>
      <c r="F8182" t="s">
        <v>11</v>
      </c>
      <c r="G8182" t="s">
        <v>92</v>
      </c>
      <c r="H8182" t="s">
        <v>286</v>
      </c>
      <c r="I8182">
        <v>97.84</v>
      </c>
      <c r="J8182">
        <v>2</v>
      </c>
      <c r="K8182">
        <v>25.44</v>
      </c>
    </row>
    <row r="8183" spans="1:11" ht="16.5" x14ac:dyDescent="0.3">
      <c r="A8183" s="1">
        <v>42962</v>
      </c>
      <c r="B8183" s="5">
        <f>YEAR(Table1[[#This Row],[Order Date]])</f>
        <v>2017</v>
      </c>
      <c r="C8183" s="5">
        <f>MONTH(Table1[[#This Row],[Order Date]])</f>
        <v>8</v>
      </c>
      <c r="D8183" t="s">
        <v>2412</v>
      </c>
      <c r="E8183" t="s">
        <v>23</v>
      </c>
      <c r="F8183" t="s">
        <v>11</v>
      </c>
      <c r="G8183" t="s">
        <v>18</v>
      </c>
      <c r="H8183" t="s">
        <v>1110</v>
      </c>
      <c r="I8183">
        <v>1801.63</v>
      </c>
      <c r="J8183">
        <v>6</v>
      </c>
      <c r="K8183">
        <v>-337.81</v>
      </c>
    </row>
    <row r="8184" spans="1:11" ht="16.5" x14ac:dyDescent="0.3">
      <c r="A8184" s="1">
        <v>42962</v>
      </c>
      <c r="B8184" s="5">
        <f>YEAR(Table1[[#This Row],[Order Date]])</f>
        <v>2017</v>
      </c>
      <c r="C8184" s="5">
        <f>MONTH(Table1[[#This Row],[Order Date]])</f>
        <v>8</v>
      </c>
      <c r="D8184" t="s">
        <v>2423</v>
      </c>
      <c r="E8184" t="s">
        <v>315</v>
      </c>
      <c r="F8184" t="s">
        <v>11</v>
      </c>
      <c r="G8184" t="s">
        <v>16</v>
      </c>
      <c r="H8184" t="s">
        <v>250</v>
      </c>
      <c r="I8184">
        <v>50.4</v>
      </c>
      <c r="J8184">
        <v>8</v>
      </c>
      <c r="K8184">
        <v>23.18</v>
      </c>
    </row>
    <row r="8185" spans="1:11" ht="16.5" x14ac:dyDescent="0.3">
      <c r="A8185" s="1">
        <v>42963</v>
      </c>
      <c r="B8185" s="5">
        <f>YEAR(Table1[[#This Row],[Order Date]])</f>
        <v>2017</v>
      </c>
      <c r="C8185" s="5">
        <f>MONTH(Table1[[#This Row],[Order Date]])</f>
        <v>8</v>
      </c>
      <c r="D8185" t="s">
        <v>1916</v>
      </c>
      <c r="E8185" t="s">
        <v>120</v>
      </c>
      <c r="F8185" t="s">
        <v>11</v>
      </c>
      <c r="G8185" t="s">
        <v>20</v>
      </c>
      <c r="H8185" t="s">
        <v>1825</v>
      </c>
      <c r="I8185">
        <v>13.43</v>
      </c>
      <c r="J8185">
        <v>3</v>
      </c>
      <c r="K8185">
        <v>-11.19</v>
      </c>
    </row>
    <row r="8186" spans="1:11" ht="16.5" x14ac:dyDescent="0.3">
      <c r="A8186" s="1">
        <v>42963</v>
      </c>
      <c r="B8186" s="5">
        <f>YEAR(Table1[[#This Row],[Order Date]])</f>
        <v>2017</v>
      </c>
      <c r="C8186" s="5">
        <f>MONTH(Table1[[#This Row],[Order Date]])</f>
        <v>8</v>
      </c>
      <c r="D8186" t="s">
        <v>1916</v>
      </c>
      <c r="E8186" t="s">
        <v>120</v>
      </c>
      <c r="F8186" t="s">
        <v>11</v>
      </c>
      <c r="G8186" t="s">
        <v>18</v>
      </c>
      <c r="H8186" t="s">
        <v>1592</v>
      </c>
      <c r="I8186">
        <v>67.14</v>
      </c>
      <c r="J8186">
        <v>4</v>
      </c>
      <c r="K8186">
        <v>-0.84</v>
      </c>
    </row>
    <row r="8187" spans="1:11" ht="16.5" x14ac:dyDescent="0.3">
      <c r="A8187" s="1">
        <v>42964</v>
      </c>
      <c r="B8187" s="5">
        <f>YEAR(Table1[[#This Row],[Order Date]])</f>
        <v>2017</v>
      </c>
      <c r="C8187" s="5">
        <f>MONTH(Table1[[#This Row],[Order Date]])</f>
        <v>8</v>
      </c>
      <c r="D8187" t="s">
        <v>525</v>
      </c>
      <c r="E8187" t="s">
        <v>149</v>
      </c>
      <c r="F8187" t="s">
        <v>11</v>
      </c>
      <c r="G8187" t="s">
        <v>20</v>
      </c>
      <c r="H8187" t="s">
        <v>121</v>
      </c>
      <c r="I8187">
        <v>895.92</v>
      </c>
      <c r="J8187">
        <v>5</v>
      </c>
      <c r="K8187">
        <v>302.37</v>
      </c>
    </row>
    <row r="8188" spans="1:11" ht="16.5" x14ac:dyDescent="0.3">
      <c r="A8188" s="1">
        <v>42964</v>
      </c>
      <c r="B8188" s="5">
        <f>YEAR(Table1[[#This Row],[Order Date]])</f>
        <v>2017</v>
      </c>
      <c r="C8188" s="5">
        <f>MONTH(Table1[[#This Row],[Order Date]])</f>
        <v>8</v>
      </c>
      <c r="D8188" t="s">
        <v>525</v>
      </c>
      <c r="E8188" t="s">
        <v>149</v>
      </c>
      <c r="F8188" t="s">
        <v>34</v>
      </c>
      <c r="G8188" t="s">
        <v>35</v>
      </c>
      <c r="H8188" t="s">
        <v>726</v>
      </c>
      <c r="I8188">
        <v>462.56</v>
      </c>
      <c r="J8188">
        <v>2</v>
      </c>
      <c r="K8188">
        <v>97.65</v>
      </c>
    </row>
    <row r="8189" spans="1:11" ht="16.5" x14ac:dyDescent="0.3">
      <c r="A8189" s="1">
        <v>42964</v>
      </c>
      <c r="B8189" s="5">
        <f>YEAR(Table1[[#This Row],[Order Date]])</f>
        <v>2017</v>
      </c>
      <c r="C8189" s="5">
        <f>MONTH(Table1[[#This Row],[Order Date]])</f>
        <v>8</v>
      </c>
      <c r="D8189" t="s">
        <v>963</v>
      </c>
      <c r="E8189" t="s">
        <v>33</v>
      </c>
      <c r="F8189" t="s">
        <v>11</v>
      </c>
      <c r="G8189" t="s">
        <v>20</v>
      </c>
      <c r="H8189" t="s">
        <v>368</v>
      </c>
      <c r="I8189">
        <v>102.93</v>
      </c>
      <c r="J8189">
        <v>3</v>
      </c>
      <c r="K8189">
        <v>48.38</v>
      </c>
    </row>
    <row r="8190" spans="1:11" ht="16.5" x14ac:dyDescent="0.3">
      <c r="A8190" s="1">
        <v>42964</v>
      </c>
      <c r="B8190" s="5">
        <f>YEAR(Table1[[#This Row],[Order Date]])</f>
        <v>2017</v>
      </c>
      <c r="C8190" s="5">
        <f>MONTH(Table1[[#This Row],[Order Date]])</f>
        <v>8</v>
      </c>
      <c r="D8190" t="s">
        <v>963</v>
      </c>
      <c r="E8190" t="s">
        <v>33</v>
      </c>
      <c r="F8190" t="s">
        <v>39</v>
      </c>
      <c r="G8190" t="s">
        <v>52</v>
      </c>
      <c r="H8190" t="s">
        <v>1068</v>
      </c>
      <c r="I8190">
        <v>98.16</v>
      </c>
      <c r="J8190">
        <v>6</v>
      </c>
      <c r="K8190">
        <v>9.82</v>
      </c>
    </row>
    <row r="8191" spans="1:11" ht="16.5" x14ac:dyDescent="0.3">
      <c r="A8191" s="1">
        <v>42964</v>
      </c>
      <c r="B8191" s="5">
        <f>YEAR(Table1[[#This Row],[Order Date]])</f>
        <v>2017</v>
      </c>
      <c r="C8191" s="5">
        <f>MONTH(Table1[[#This Row],[Order Date]])</f>
        <v>8</v>
      </c>
      <c r="D8191" t="s">
        <v>1097</v>
      </c>
      <c r="E8191" t="s">
        <v>10</v>
      </c>
      <c r="F8191" t="s">
        <v>11</v>
      </c>
      <c r="G8191" t="s">
        <v>200</v>
      </c>
      <c r="H8191" t="s">
        <v>1119</v>
      </c>
      <c r="I8191">
        <v>5.55</v>
      </c>
      <c r="J8191">
        <v>2</v>
      </c>
      <c r="K8191">
        <v>-1.04</v>
      </c>
    </row>
    <row r="8192" spans="1:11" ht="16.5" x14ac:dyDescent="0.3">
      <c r="A8192" s="1">
        <v>42964</v>
      </c>
      <c r="B8192" s="5">
        <f>YEAR(Table1[[#This Row],[Order Date]])</f>
        <v>2017</v>
      </c>
      <c r="C8192" s="5">
        <f>MONTH(Table1[[#This Row],[Order Date]])</f>
        <v>8</v>
      </c>
      <c r="D8192" t="s">
        <v>1097</v>
      </c>
      <c r="E8192" t="s">
        <v>10</v>
      </c>
      <c r="F8192" t="s">
        <v>11</v>
      </c>
      <c r="G8192" t="s">
        <v>24</v>
      </c>
      <c r="H8192" t="s">
        <v>338</v>
      </c>
      <c r="I8192">
        <v>8.02</v>
      </c>
      <c r="J8192">
        <v>3</v>
      </c>
      <c r="K8192">
        <v>1</v>
      </c>
    </row>
    <row r="8193" spans="1:11" ht="16.5" x14ac:dyDescent="0.3">
      <c r="A8193" s="1">
        <v>42964</v>
      </c>
      <c r="B8193" s="5">
        <f>YEAR(Table1[[#This Row],[Order Date]])</f>
        <v>2017</v>
      </c>
      <c r="C8193" s="5">
        <f>MONTH(Table1[[#This Row],[Order Date]])</f>
        <v>8</v>
      </c>
      <c r="D8193" t="s">
        <v>1097</v>
      </c>
      <c r="E8193" t="s">
        <v>10</v>
      </c>
      <c r="F8193" t="s">
        <v>34</v>
      </c>
      <c r="G8193" t="s">
        <v>35</v>
      </c>
      <c r="H8193" t="s">
        <v>1634</v>
      </c>
      <c r="I8193">
        <v>74.59</v>
      </c>
      <c r="J8193">
        <v>4</v>
      </c>
      <c r="K8193">
        <v>-2.13</v>
      </c>
    </row>
    <row r="8194" spans="1:11" ht="16.5" x14ac:dyDescent="0.3">
      <c r="A8194" s="1">
        <v>42964</v>
      </c>
      <c r="B8194" s="5">
        <f>YEAR(Table1[[#This Row],[Order Date]])</f>
        <v>2017</v>
      </c>
      <c r="C8194" s="5">
        <f>MONTH(Table1[[#This Row],[Order Date]])</f>
        <v>8</v>
      </c>
      <c r="D8194" t="s">
        <v>1097</v>
      </c>
      <c r="E8194" t="s">
        <v>10</v>
      </c>
      <c r="F8194" t="s">
        <v>34</v>
      </c>
      <c r="G8194" t="s">
        <v>47</v>
      </c>
      <c r="H8194" t="s">
        <v>1936</v>
      </c>
      <c r="I8194">
        <v>16.78</v>
      </c>
      <c r="J8194">
        <v>2</v>
      </c>
      <c r="K8194">
        <v>-22.24</v>
      </c>
    </row>
    <row r="8195" spans="1:11" ht="16.5" x14ac:dyDescent="0.3">
      <c r="A8195" s="1">
        <v>42964</v>
      </c>
      <c r="B8195" s="5">
        <f>YEAR(Table1[[#This Row],[Order Date]])</f>
        <v>2017</v>
      </c>
      <c r="C8195" s="5">
        <f>MONTH(Table1[[#This Row],[Order Date]])</f>
        <v>8</v>
      </c>
      <c r="D8195" t="s">
        <v>1097</v>
      </c>
      <c r="E8195" t="s">
        <v>10</v>
      </c>
      <c r="F8195" t="s">
        <v>11</v>
      </c>
      <c r="G8195" t="s">
        <v>92</v>
      </c>
      <c r="H8195" t="s">
        <v>1820</v>
      </c>
      <c r="I8195">
        <v>38.86</v>
      </c>
      <c r="J8195">
        <v>4</v>
      </c>
      <c r="K8195">
        <v>-99.1</v>
      </c>
    </row>
    <row r="8196" spans="1:11" ht="16.5" x14ac:dyDescent="0.3">
      <c r="A8196" s="1">
        <v>42964</v>
      </c>
      <c r="B8196" s="5">
        <f>YEAR(Table1[[#This Row],[Order Date]])</f>
        <v>2017</v>
      </c>
      <c r="C8196" s="5">
        <f>MONTH(Table1[[#This Row],[Order Date]])</f>
        <v>8</v>
      </c>
      <c r="D8196" t="s">
        <v>2365</v>
      </c>
      <c r="E8196" t="s">
        <v>23</v>
      </c>
      <c r="F8196" t="s">
        <v>34</v>
      </c>
      <c r="G8196" t="s">
        <v>35</v>
      </c>
      <c r="H8196" t="s">
        <v>976</v>
      </c>
      <c r="I8196">
        <v>4416.17</v>
      </c>
      <c r="J8196">
        <v>9</v>
      </c>
      <c r="K8196">
        <v>-630.88</v>
      </c>
    </row>
    <row r="8197" spans="1:11" ht="16.5" x14ac:dyDescent="0.3">
      <c r="A8197" s="1">
        <v>42964</v>
      </c>
      <c r="B8197" s="5">
        <f>YEAR(Table1[[#This Row],[Order Date]])</f>
        <v>2017</v>
      </c>
      <c r="C8197" s="5">
        <f>MONTH(Table1[[#This Row],[Order Date]])</f>
        <v>8</v>
      </c>
      <c r="D8197" t="s">
        <v>1907</v>
      </c>
      <c r="E8197" t="s">
        <v>27</v>
      </c>
      <c r="F8197" t="s">
        <v>11</v>
      </c>
      <c r="G8197" t="s">
        <v>63</v>
      </c>
      <c r="H8197" t="s">
        <v>64</v>
      </c>
      <c r="I8197">
        <v>23.36</v>
      </c>
      <c r="J8197">
        <v>2</v>
      </c>
      <c r="K8197">
        <v>11.68</v>
      </c>
    </row>
    <row r="8198" spans="1:11" ht="16.5" x14ac:dyDescent="0.3">
      <c r="A8198" s="1">
        <v>42964</v>
      </c>
      <c r="B8198" s="5">
        <f>YEAR(Table1[[#This Row],[Order Date]])</f>
        <v>2017</v>
      </c>
      <c r="C8198" s="5">
        <f>MONTH(Table1[[#This Row],[Order Date]])</f>
        <v>8</v>
      </c>
      <c r="D8198" t="s">
        <v>1907</v>
      </c>
      <c r="E8198" t="s">
        <v>27</v>
      </c>
      <c r="F8198" t="s">
        <v>39</v>
      </c>
      <c r="G8198" t="s">
        <v>40</v>
      </c>
      <c r="H8198" t="s">
        <v>2290</v>
      </c>
      <c r="I8198">
        <v>71.98</v>
      </c>
      <c r="J8198">
        <v>3</v>
      </c>
      <c r="K8198">
        <v>9</v>
      </c>
    </row>
    <row r="8199" spans="1:11" ht="16.5" x14ac:dyDescent="0.3">
      <c r="A8199" s="1">
        <v>42964</v>
      </c>
      <c r="B8199" s="5">
        <f>YEAR(Table1[[#This Row],[Order Date]])</f>
        <v>2017</v>
      </c>
      <c r="C8199" s="5">
        <f>MONTH(Table1[[#This Row],[Order Date]])</f>
        <v>8</v>
      </c>
      <c r="D8199" t="s">
        <v>1907</v>
      </c>
      <c r="E8199" t="s">
        <v>27</v>
      </c>
      <c r="F8199" t="s">
        <v>11</v>
      </c>
      <c r="G8199" t="s">
        <v>12</v>
      </c>
      <c r="H8199" t="s">
        <v>2069</v>
      </c>
      <c r="I8199">
        <v>8.56</v>
      </c>
      <c r="J8199">
        <v>2</v>
      </c>
      <c r="K8199">
        <v>3.85</v>
      </c>
    </row>
    <row r="8200" spans="1:11" ht="16.5" x14ac:dyDescent="0.3">
      <c r="A8200" s="1">
        <v>42964</v>
      </c>
      <c r="B8200" s="5">
        <f>YEAR(Table1[[#This Row],[Order Date]])</f>
        <v>2017</v>
      </c>
      <c r="C8200" s="5">
        <f>MONTH(Table1[[#This Row],[Order Date]])</f>
        <v>8</v>
      </c>
      <c r="D8200" t="s">
        <v>1907</v>
      </c>
      <c r="E8200" t="s">
        <v>27</v>
      </c>
      <c r="F8200" t="s">
        <v>11</v>
      </c>
      <c r="G8200" t="s">
        <v>20</v>
      </c>
      <c r="H8200" t="s">
        <v>886</v>
      </c>
      <c r="I8200">
        <v>13.92</v>
      </c>
      <c r="J8200">
        <v>3</v>
      </c>
      <c r="K8200">
        <v>4.87</v>
      </c>
    </row>
    <row r="8201" spans="1:11" ht="16.5" x14ac:dyDescent="0.3">
      <c r="A8201" s="1">
        <v>42964</v>
      </c>
      <c r="B8201" s="5">
        <f>YEAR(Table1[[#This Row],[Order Date]])</f>
        <v>2017</v>
      </c>
      <c r="C8201" s="5">
        <f>MONTH(Table1[[#This Row],[Order Date]])</f>
        <v>8</v>
      </c>
      <c r="D8201" t="s">
        <v>1907</v>
      </c>
      <c r="E8201" t="s">
        <v>27</v>
      </c>
      <c r="F8201" t="s">
        <v>11</v>
      </c>
      <c r="G8201" t="s">
        <v>92</v>
      </c>
      <c r="H8201" t="s">
        <v>2552</v>
      </c>
      <c r="I8201">
        <v>2518.29</v>
      </c>
      <c r="J8201">
        <v>9</v>
      </c>
      <c r="K8201">
        <v>654.76</v>
      </c>
    </row>
    <row r="8202" spans="1:11" ht="16.5" x14ac:dyDescent="0.3">
      <c r="A8202" s="1">
        <v>42964</v>
      </c>
      <c r="B8202" s="5">
        <f>YEAR(Table1[[#This Row],[Order Date]])</f>
        <v>2017</v>
      </c>
      <c r="C8202" s="5">
        <f>MONTH(Table1[[#This Row],[Order Date]])</f>
        <v>8</v>
      </c>
      <c r="D8202" t="s">
        <v>1907</v>
      </c>
      <c r="E8202" t="s">
        <v>27</v>
      </c>
      <c r="F8202" t="s">
        <v>11</v>
      </c>
      <c r="G8202" t="s">
        <v>18</v>
      </c>
      <c r="H8202" t="s">
        <v>1757</v>
      </c>
      <c r="I8202">
        <v>540.57000000000005</v>
      </c>
      <c r="J8202">
        <v>3</v>
      </c>
      <c r="K8202">
        <v>140.55000000000001</v>
      </c>
    </row>
    <row r="8203" spans="1:11" ht="16.5" x14ac:dyDescent="0.3">
      <c r="A8203" s="1">
        <v>42964</v>
      </c>
      <c r="B8203" s="5">
        <f>YEAR(Table1[[#This Row],[Order Date]])</f>
        <v>2017</v>
      </c>
      <c r="C8203" s="5">
        <f>MONTH(Table1[[#This Row],[Order Date]])</f>
        <v>8</v>
      </c>
      <c r="D8203" t="s">
        <v>1907</v>
      </c>
      <c r="E8203" t="s">
        <v>27</v>
      </c>
      <c r="F8203" t="s">
        <v>11</v>
      </c>
      <c r="G8203" t="s">
        <v>20</v>
      </c>
      <c r="H8203" t="s">
        <v>168</v>
      </c>
      <c r="I8203">
        <v>221.06</v>
      </c>
      <c r="J8203">
        <v>8</v>
      </c>
      <c r="K8203">
        <v>77.37</v>
      </c>
    </row>
    <row r="8204" spans="1:11" ht="16.5" x14ac:dyDescent="0.3">
      <c r="A8204" s="1">
        <v>42965</v>
      </c>
      <c r="B8204" s="5">
        <f>YEAR(Table1[[#This Row],[Order Date]])</f>
        <v>2017</v>
      </c>
      <c r="C8204" s="5">
        <f>MONTH(Table1[[#This Row],[Order Date]])</f>
        <v>8</v>
      </c>
      <c r="D8204" t="s">
        <v>1696</v>
      </c>
      <c r="E8204" t="s">
        <v>149</v>
      </c>
      <c r="F8204" t="s">
        <v>34</v>
      </c>
      <c r="G8204" t="s">
        <v>47</v>
      </c>
      <c r="H8204" t="s">
        <v>1739</v>
      </c>
      <c r="I8204">
        <v>40.479999999999997</v>
      </c>
      <c r="J8204">
        <v>2</v>
      </c>
      <c r="K8204">
        <v>15.79</v>
      </c>
    </row>
    <row r="8205" spans="1:11" ht="16.5" x14ac:dyDescent="0.3">
      <c r="A8205" s="1">
        <v>42965</v>
      </c>
      <c r="B8205" s="5">
        <f>YEAR(Table1[[#This Row],[Order Date]])</f>
        <v>2017</v>
      </c>
      <c r="C8205" s="5">
        <f>MONTH(Table1[[#This Row],[Order Date]])</f>
        <v>8</v>
      </c>
      <c r="D8205" t="s">
        <v>1696</v>
      </c>
      <c r="E8205" t="s">
        <v>149</v>
      </c>
      <c r="F8205" t="s">
        <v>34</v>
      </c>
      <c r="G8205" t="s">
        <v>47</v>
      </c>
      <c r="H8205" t="s">
        <v>60</v>
      </c>
      <c r="I8205">
        <v>9.94</v>
      </c>
      <c r="J8205">
        <v>2</v>
      </c>
      <c r="K8205">
        <v>3.08</v>
      </c>
    </row>
    <row r="8206" spans="1:11" ht="16.5" x14ac:dyDescent="0.3">
      <c r="A8206" s="1">
        <v>42965</v>
      </c>
      <c r="B8206" s="5">
        <f>YEAR(Table1[[#This Row],[Order Date]])</f>
        <v>2017</v>
      </c>
      <c r="C8206" s="5">
        <f>MONTH(Table1[[#This Row],[Order Date]])</f>
        <v>8</v>
      </c>
      <c r="D8206" t="s">
        <v>1696</v>
      </c>
      <c r="E8206" t="s">
        <v>149</v>
      </c>
      <c r="F8206" t="s">
        <v>11</v>
      </c>
      <c r="G8206" t="s">
        <v>20</v>
      </c>
      <c r="H8206" t="s">
        <v>1825</v>
      </c>
      <c r="I8206">
        <v>107.42</v>
      </c>
      <c r="J8206">
        <v>9</v>
      </c>
      <c r="K8206">
        <v>33.57</v>
      </c>
    </row>
    <row r="8207" spans="1:11" ht="16.5" x14ac:dyDescent="0.3">
      <c r="A8207" s="1">
        <v>42965</v>
      </c>
      <c r="B8207" s="5">
        <f>YEAR(Table1[[#This Row],[Order Date]])</f>
        <v>2017</v>
      </c>
      <c r="C8207" s="5">
        <f>MONTH(Table1[[#This Row],[Order Date]])</f>
        <v>8</v>
      </c>
      <c r="D8207" t="s">
        <v>1696</v>
      </c>
      <c r="E8207" t="s">
        <v>149</v>
      </c>
      <c r="F8207" t="s">
        <v>39</v>
      </c>
      <c r="G8207" t="s">
        <v>40</v>
      </c>
      <c r="H8207" t="s">
        <v>751</v>
      </c>
      <c r="I8207">
        <v>37.909999999999997</v>
      </c>
      <c r="J8207">
        <v>1</v>
      </c>
      <c r="K8207">
        <v>10.99</v>
      </c>
    </row>
    <row r="8208" spans="1:11" ht="16.5" x14ac:dyDescent="0.3">
      <c r="A8208" s="1">
        <v>42965</v>
      </c>
      <c r="B8208" s="5">
        <f>YEAR(Table1[[#This Row],[Order Date]])</f>
        <v>2017</v>
      </c>
      <c r="C8208" s="5">
        <f>MONTH(Table1[[#This Row],[Order Date]])</f>
        <v>8</v>
      </c>
      <c r="D8208" t="s">
        <v>1696</v>
      </c>
      <c r="E8208" t="s">
        <v>149</v>
      </c>
      <c r="F8208" t="s">
        <v>34</v>
      </c>
      <c r="G8208" t="s">
        <v>47</v>
      </c>
      <c r="H8208" t="s">
        <v>1406</v>
      </c>
      <c r="I8208">
        <v>88.02</v>
      </c>
      <c r="J8208">
        <v>3</v>
      </c>
      <c r="K8208">
        <v>27.29</v>
      </c>
    </row>
    <row r="8209" spans="1:11" ht="16.5" x14ac:dyDescent="0.3">
      <c r="A8209" s="1">
        <v>42965</v>
      </c>
      <c r="B8209" s="5">
        <f>YEAR(Table1[[#This Row],[Order Date]])</f>
        <v>2017</v>
      </c>
      <c r="C8209" s="5">
        <f>MONTH(Table1[[#This Row],[Order Date]])</f>
        <v>8</v>
      </c>
      <c r="D8209" t="s">
        <v>889</v>
      </c>
      <c r="E8209" t="s">
        <v>10</v>
      </c>
      <c r="F8209" t="s">
        <v>11</v>
      </c>
      <c r="G8209" t="s">
        <v>18</v>
      </c>
      <c r="H8209" t="s">
        <v>753</v>
      </c>
      <c r="I8209">
        <v>200.06</v>
      </c>
      <c r="J8209">
        <v>3</v>
      </c>
      <c r="K8209">
        <v>12.5</v>
      </c>
    </row>
    <row r="8210" spans="1:11" ht="16.5" x14ac:dyDescent="0.3">
      <c r="A8210" s="1">
        <v>42965</v>
      </c>
      <c r="B8210" s="5">
        <f>YEAR(Table1[[#This Row],[Order Date]])</f>
        <v>2017</v>
      </c>
      <c r="C8210" s="5">
        <f>MONTH(Table1[[#This Row],[Order Date]])</f>
        <v>8</v>
      </c>
      <c r="D8210" t="s">
        <v>889</v>
      </c>
      <c r="E8210" t="s">
        <v>10</v>
      </c>
      <c r="F8210" t="s">
        <v>11</v>
      </c>
      <c r="G8210" t="s">
        <v>20</v>
      </c>
      <c r="H8210" t="s">
        <v>952</v>
      </c>
      <c r="I8210">
        <v>21.38</v>
      </c>
      <c r="J8210">
        <v>5</v>
      </c>
      <c r="K8210">
        <v>-33.14</v>
      </c>
    </row>
    <row r="8211" spans="1:11" ht="16.5" x14ac:dyDescent="0.3">
      <c r="A8211" s="1">
        <v>42965</v>
      </c>
      <c r="B8211" s="5">
        <f>YEAR(Table1[[#This Row],[Order Date]])</f>
        <v>2017</v>
      </c>
      <c r="C8211" s="5">
        <f>MONTH(Table1[[#This Row],[Order Date]])</f>
        <v>8</v>
      </c>
      <c r="D8211" t="s">
        <v>889</v>
      </c>
      <c r="E8211" t="s">
        <v>10</v>
      </c>
      <c r="F8211" t="s">
        <v>11</v>
      </c>
      <c r="G8211" t="s">
        <v>20</v>
      </c>
      <c r="H8211" t="s">
        <v>431</v>
      </c>
      <c r="I8211">
        <v>6.74</v>
      </c>
      <c r="J8211">
        <v>4</v>
      </c>
      <c r="K8211">
        <v>-11.46</v>
      </c>
    </row>
    <row r="8212" spans="1:11" ht="16.5" x14ac:dyDescent="0.3">
      <c r="A8212" s="1">
        <v>42965</v>
      </c>
      <c r="B8212" s="5">
        <f>YEAR(Table1[[#This Row],[Order Date]])</f>
        <v>2017</v>
      </c>
      <c r="C8212" s="5">
        <f>MONTH(Table1[[#This Row],[Order Date]])</f>
        <v>8</v>
      </c>
      <c r="D8212" t="s">
        <v>545</v>
      </c>
      <c r="E8212" t="s">
        <v>164</v>
      </c>
      <c r="F8212" t="s">
        <v>11</v>
      </c>
      <c r="G8212" t="s">
        <v>18</v>
      </c>
      <c r="H8212" t="s">
        <v>1410</v>
      </c>
      <c r="I8212">
        <v>323.10000000000002</v>
      </c>
      <c r="J8212">
        <v>2</v>
      </c>
      <c r="K8212">
        <v>61.39</v>
      </c>
    </row>
    <row r="8213" spans="1:11" ht="16.5" x14ac:dyDescent="0.3">
      <c r="A8213" s="1">
        <v>42965</v>
      </c>
      <c r="B8213" s="5">
        <f>YEAR(Table1[[#This Row],[Order Date]])</f>
        <v>2017</v>
      </c>
      <c r="C8213" s="5">
        <f>MONTH(Table1[[#This Row],[Order Date]])</f>
        <v>8</v>
      </c>
      <c r="D8213" t="s">
        <v>2271</v>
      </c>
      <c r="E8213" t="s">
        <v>164</v>
      </c>
      <c r="F8213" t="s">
        <v>39</v>
      </c>
      <c r="G8213" t="s">
        <v>52</v>
      </c>
      <c r="H8213" t="s">
        <v>1875</v>
      </c>
      <c r="I8213">
        <v>843.9</v>
      </c>
      <c r="J8213">
        <v>2</v>
      </c>
      <c r="K8213">
        <v>371.32</v>
      </c>
    </row>
    <row r="8214" spans="1:11" ht="16.5" x14ac:dyDescent="0.3">
      <c r="A8214" s="1">
        <v>42965</v>
      </c>
      <c r="B8214" s="5">
        <f>YEAR(Table1[[#This Row],[Order Date]])</f>
        <v>2017</v>
      </c>
      <c r="C8214" s="5">
        <f>MONTH(Table1[[#This Row],[Order Date]])</f>
        <v>8</v>
      </c>
      <c r="D8214" t="s">
        <v>2271</v>
      </c>
      <c r="E8214" t="s">
        <v>164</v>
      </c>
      <c r="F8214" t="s">
        <v>39</v>
      </c>
      <c r="G8214" t="s">
        <v>52</v>
      </c>
      <c r="H8214" t="s">
        <v>1980</v>
      </c>
      <c r="I8214">
        <v>1496.16</v>
      </c>
      <c r="J8214">
        <v>9</v>
      </c>
      <c r="K8214">
        <v>224.42</v>
      </c>
    </row>
    <row r="8215" spans="1:11" ht="16.5" x14ac:dyDescent="0.3">
      <c r="A8215" s="1">
        <v>42965</v>
      </c>
      <c r="B8215" s="5">
        <f>YEAR(Table1[[#This Row],[Order Date]])</f>
        <v>2017</v>
      </c>
      <c r="C8215" s="5">
        <f>MONTH(Table1[[#This Row],[Order Date]])</f>
        <v>8</v>
      </c>
      <c r="D8215" t="s">
        <v>1891</v>
      </c>
      <c r="E8215" t="s">
        <v>164</v>
      </c>
      <c r="F8215" t="s">
        <v>11</v>
      </c>
      <c r="G8215" t="s">
        <v>20</v>
      </c>
      <c r="H8215" t="s">
        <v>693</v>
      </c>
      <c r="I8215">
        <v>2793.53</v>
      </c>
      <c r="J8215">
        <v>9</v>
      </c>
      <c r="K8215">
        <v>942.82</v>
      </c>
    </row>
    <row r="8216" spans="1:11" ht="16.5" x14ac:dyDescent="0.3">
      <c r="A8216" s="1">
        <v>42965</v>
      </c>
      <c r="B8216" s="5">
        <f>YEAR(Table1[[#This Row],[Order Date]])</f>
        <v>2017</v>
      </c>
      <c r="C8216" s="5">
        <f>MONTH(Table1[[#This Row],[Order Date]])</f>
        <v>8</v>
      </c>
      <c r="D8216" t="s">
        <v>1891</v>
      </c>
      <c r="E8216" t="s">
        <v>164</v>
      </c>
      <c r="F8216" t="s">
        <v>11</v>
      </c>
      <c r="G8216" t="s">
        <v>18</v>
      </c>
      <c r="H8216" t="s">
        <v>974</v>
      </c>
      <c r="I8216">
        <v>1000.02</v>
      </c>
      <c r="J8216">
        <v>7</v>
      </c>
      <c r="K8216">
        <v>290.01</v>
      </c>
    </row>
    <row r="8217" spans="1:11" ht="16.5" x14ac:dyDescent="0.3">
      <c r="A8217" s="1">
        <v>42965</v>
      </c>
      <c r="B8217" s="5">
        <f>YEAR(Table1[[#This Row],[Order Date]])</f>
        <v>2017</v>
      </c>
      <c r="C8217" s="5">
        <f>MONTH(Table1[[#This Row],[Order Date]])</f>
        <v>8</v>
      </c>
      <c r="D8217" t="s">
        <v>1891</v>
      </c>
      <c r="E8217" t="s">
        <v>164</v>
      </c>
      <c r="F8217" t="s">
        <v>34</v>
      </c>
      <c r="G8217" t="s">
        <v>47</v>
      </c>
      <c r="H8217" t="s">
        <v>773</v>
      </c>
      <c r="I8217">
        <v>65.94</v>
      </c>
      <c r="J8217">
        <v>3</v>
      </c>
      <c r="K8217">
        <v>22.42</v>
      </c>
    </row>
    <row r="8218" spans="1:11" ht="16.5" x14ac:dyDescent="0.3">
      <c r="A8218" s="1">
        <v>42965</v>
      </c>
      <c r="B8218" s="5">
        <f>YEAR(Table1[[#This Row],[Order Date]])</f>
        <v>2017</v>
      </c>
      <c r="C8218" s="5">
        <f>MONTH(Table1[[#This Row],[Order Date]])</f>
        <v>8</v>
      </c>
      <c r="D8218" t="s">
        <v>487</v>
      </c>
      <c r="E8218" t="s">
        <v>78</v>
      </c>
      <c r="F8218" t="s">
        <v>11</v>
      </c>
      <c r="G8218" t="s">
        <v>24</v>
      </c>
      <c r="H8218" t="s">
        <v>1527</v>
      </c>
      <c r="I8218">
        <v>9.91</v>
      </c>
      <c r="J8218">
        <v>3</v>
      </c>
      <c r="K8218">
        <v>1.24</v>
      </c>
    </row>
    <row r="8219" spans="1:11" ht="16.5" x14ac:dyDescent="0.3">
      <c r="A8219" s="1">
        <v>42965</v>
      </c>
      <c r="B8219" s="5">
        <f>YEAR(Table1[[#This Row],[Order Date]])</f>
        <v>2017</v>
      </c>
      <c r="C8219" s="5">
        <f>MONTH(Table1[[#This Row],[Order Date]])</f>
        <v>8</v>
      </c>
      <c r="D8219" t="s">
        <v>280</v>
      </c>
      <c r="E8219" t="s">
        <v>78</v>
      </c>
      <c r="F8219" t="s">
        <v>11</v>
      </c>
      <c r="G8219" t="s">
        <v>20</v>
      </c>
      <c r="H8219" t="s">
        <v>511</v>
      </c>
      <c r="I8219">
        <v>10.78</v>
      </c>
      <c r="J8219">
        <v>3</v>
      </c>
      <c r="K8219">
        <v>-7.91</v>
      </c>
    </row>
    <row r="8220" spans="1:11" ht="16.5" x14ac:dyDescent="0.3">
      <c r="A8220" s="1">
        <v>42965</v>
      </c>
      <c r="B8220" s="5">
        <f>YEAR(Table1[[#This Row],[Order Date]])</f>
        <v>2017</v>
      </c>
      <c r="C8220" s="5">
        <f>MONTH(Table1[[#This Row],[Order Date]])</f>
        <v>8</v>
      </c>
      <c r="D8220" t="s">
        <v>2614</v>
      </c>
      <c r="E8220" t="s">
        <v>434</v>
      </c>
      <c r="F8220" t="s">
        <v>39</v>
      </c>
      <c r="G8220" t="s">
        <v>52</v>
      </c>
      <c r="H8220" t="s">
        <v>1879</v>
      </c>
      <c r="I8220">
        <v>23.18</v>
      </c>
      <c r="J8220">
        <v>2</v>
      </c>
      <c r="K8220">
        <v>7.65</v>
      </c>
    </row>
    <row r="8221" spans="1:11" ht="16.5" x14ac:dyDescent="0.3">
      <c r="A8221" s="1">
        <v>42966</v>
      </c>
      <c r="B8221" s="5">
        <f>YEAR(Table1[[#This Row],[Order Date]])</f>
        <v>2017</v>
      </c>
      <c r="C8221" s="5">
        <f>MONTH(Table1[[#This Row],[Order Date]])</f>
        <v>8</v>
      </c>
      <c r="D8221" t="s">
        <v>1295</v>
      </c>
      <c r="E8221" t="s">
        <v>434</v>
      </c>
      <c r="F8221" t="s">
        <v>11</v>
      </c>
      <c r="G8221" t="s">
        <v>20</v>
      </c>
      <c r="H8221" t="s">
        <v>693</v>
      </c>
      <c r="I8221">
        <v>387.99</v>
      </c>
      <c r="J8221">
        <v>1</v>
      </c>
      <c r="K8221">
        <v>182.36</v>
      </c>
    </row>
    <row r="8222" spans="1:11" ht="16.5" x14ac:dyDescent="0.3">
      <c r="A8222" s="1">
        <v>42966</v>
      </c>
      <c r="B8222" s="5">
        <f>YEAR(Table1[[#This Row],[Order Date]])</f>
        <v>2017</v>
      </c>
      <c r="C8222" s="5">
        <f>MONTH(Table1[[#This Row],[Order Date]])</f>
        <v>8</v>
      </c>
      <c r="D8222" t="s">
        <v>822</v>
      </c>
      <c r="E8222" t="s">
        <v>15</v>
      </c>
      <c r="F8222" t="s">
        <v>11</v>
      </c>
      <c r="G8222" t="s">
        <v>20</v>
      </c>
      <c r="H8222" t="s">
        <v>2329</v>
      </c>
      <c r="I8222">
        <v>2.2999999999999998</v>
      </c>
      <c r="J8222">
        <v>2</v>
      </c>
      <c r="K8222">
        <v>-3.9</v>
      </c>
    </row>
    <row r="8223" spans="1:11" ht="16.5" x14ac:dyDescent="0.3">
      <c r="A8223" s="1">
        <v>42966</v>
      </c>
      <c r="B8223" s="5">
        <f>YEAR(Table1[[#This Row],[Order Date]])</f>
        <v>2017</v>
      </c>
      <c r="C8223" s="5">
        <f>MONTH(Table1[[#This Row],[Order Date]])</f>
        <v>8</v>
      </c>
      <c r="D8223" t="s">
        <v>2323</v>
      </c>
      <c r="E8223" t="s">
        <v>434</v>
      </c>
      <c r="F8223" t="s">
        <v>11</v>
      </c>
      <c r="G8223" t="s">
        <v>12</v>
      </c>
      <c r="H8223" t="s">
        <v>934</v>
      </c>
      <c r="I8223">
        <v>19.440000000000001</v>
      </c>
      <c r="J8223">
        <v>3</v>
      </c>
      <c r="K8223">
        <v>9.33</v>
      </c>
    </row>
    <row r="8224" spans="1:11" ht="16.5" x14ac:dyDescent="0.3">
      <c r="A8224" s="1">
        <v>42966</v>
      </c>
      <c r="B8224" s="5">
        <f>YEAR(Table1[[#This Row],[Order Date]])</f>
        <v>2017</v>
      </c>
      <c r="C8224" s="5">
        <f>MONTH(Table1[[#This Row],[Order Date]])</f>
        <v>8</v>
      </c>
      <c r="D8224" t="s">
        <v>1426</v>
      </c>
      <c r="E8224" t="s">
        <v>296</v>
      </c>
      <c r="F8224" t="s">
        <v>11</v>
      </c>
      <c r="G8224" t="s">
        <v>20</v>
      </c>
      <c r="H8224" t="s">
        <v>1174</v>
      </c>
      <c r="I8224">
        <v>102.72</v>
      </c>
      <c r="J8224">
        <v>3</v>
      </c>
      <c r="K8224">
        <v>37.24</v>
      </c>
    </row>
    <row r="8225" spans="1:11" ht="16.5" x14ac:dyDescent="0.3">
      <c r="A8225" s="1">
        <v>42967</v>
      </c>
      <c r="B8225" s="5">
        <f>YEAR(Table1[[#This Row],[Order Date]])</f>
        <v>2017</v>
      </c>
      <c r="C8225" s="5">
        <f>MONTH(Table1[[#This Row],[Order Date]])</f>
        <v>8</v>
      </c>
      <c r="D8225" t="s">
        <v>1104</v>
      </c>
      <c r="E8225" t="s">
        <v>27</v>
      </c>
      <c r="F8225" t="s">
        <v>11</v>
      </c>
      <c r="G8225" t="s">
        <v>20</v>
      </c>
      <c r="H8225" t="s">
        <v>888</v>
      </c>
      <c r="I8225">
        <v>239.12</v>
      </c>
      <c r="J8225">
        <v>5</v>
      </c>
      <c r="K8225">
        <v>77.709999999999994</v>
      </c>
    </row>
    <row r="8226" spans="1:11" ht="16.5" x14ac:dyDescent="0.3">
      <c r="A8226" s="1">
        <v>42967</v>
      </c>
      <c r="B8226" s="5">
        <f>YEAR(Table1[[#This Row],[Order Date]])</f>
        <v>2017</v>
      </c>
      <c r="C8226" s="5">
        <f>MONTH(Table1[[#This Row],[Order Date]])</f>
        <v>8</v>
      </c>
      <c r="D8226" t="s">
        <v>2104</v>
      </c>
      <c r="E8226" t="s">
        <v>434</v>
      </c>
      <c r="F8226" t="s">
        <v>11</v>
      </c>
      <c r="G8226" t="s">
        <v>18</v>
      </c>
      <c r="H8226" t="s">
        <v>2020</v>
      </c>
      <c r="I8226">
        <v>40.29</v>
      </c>
      <c r="J8226">
        <v>3</v>
      </c>
      <c r="K8226">
        <v>10.48</v>
      </c>
    </row>
    <row r="8227" spans="1:11" ht="16.5" x14ac:dyDescent="0.3">
      <c r="A8227" s="1">
        <v>42967</v>
      </c>
      <c r="B8227" s="5">
        <f>YEAR(Table1[[#This Row],[Order Date]])</f>
        <v>2017</v>
      </c>
      <c r="C8227" s="5">
        <f>MONTH(Table1[[#This Row],[Order Date]])</f>
        <v>8</v>
      </c>
      <c r="D8227" t="s">
        <v>1230</v>
      </c>
      <c r="E8227" t="s">
        <v>27</v>
      </c>
      <c r="F8227" t="s">
        <v>11</v>
      </c>
      <c r="G8227" t="s">
        <v>200</v>
      </c>
      <c r="H8227" t="s">
        <v>1137</v>
      </c>
      <c r="I8227">
        <v>17.22</v>
      </c>
      <c r="J8227">
        <v>3</v>
      </c>
      <c r="K8227">
        <v>5.17</v>
      </c>
    </row>
    <row r="8228" spans="1:11" ht="16.5" x14ac:dyDescent="0.3">
      <c r="A8228" s="1">
        <v>42967</v>
      </c>
      <c r="B8228" s="5">
        <f>YEAR(Table1[[#This Row],[Order Date]])</f>
        <v>2017</v>
      </c>
      <c r="C8228" s="5">
        <f>MONTH(Table1[[#This Row],[Order Date]])</f>
        <v>8</v>
      </c>
      <c r="D8228" t="s">
        <v>1230</v>
      </c>
      <c r="E8228" t="s">
        <v>27</v>
      </c>
      <c r="F8228" t="s">
        <v>11</v>
      </c>
      <c r="G8228" t="s">
        <v>18</v>
      </c>
      <c r="H8228" t="s">
        <v>1761</v>
      </c>
      <c r="I8228">
        <v>226.56</v>
      </c>
      <c r="J8228">
        <v>6</v>
      </c>
      <c r="K8228">
        <v>63.44</v>
      </c>
    </row>
    <row r="8229" spans="1:11" ht="16.5" x14ac:dyDescent="0.3">
      <c r="A8229" s="1">
        <v>42967</v>
      </c>
      <c r="B8229" s="5">
        <f>YEAR(Table1[[#This Row],[Order Date]])</f>
        <v>2017</v>
      </c>
      <c r="C8229" s="5">
        <f>MONTH(Table1[[#This Row],[Order Date]])</f>
        <v>8</v>
      </c>
      <c r="D8229" t="s">
        <v>1230</v>
      </c>
      <c r="E8229" t="s">
        <v>27</v>
      </c>
      <c r="F8229" t="s">
        <v>39</v>
      </c>
      <c r="G8229" t="s">
        <v>40</v>
      </c>
      <c r="H8229" t="s">
        <v>704</v>
      </c>
      <c r="I8229">
        <v>107.88</v>
      </c>
      <c r="J8229">
        <v>3</v>
      </c>
      <c r="K8229">
        <v>10.79</v>
      </c>
    </row>
    <row r="8230" spans="1:11" ht="16.5" x14ac:dyDescent="0.3">
      <c r="A8230" s="1">
        <v>42967</v>
      </c>
      <c r="B8230" s="5">
        <f>YEAR(Table1[[#This Row],[Order Date]])</f>
        <v>2017</v>
      </c>
      <c r="C8230" s="5">
        <f>MONTH(Table1[[#This Row],[Order Date]])</f>
        <v>8</v>
      </c>
      <c r="D8230" t="s">
        <v>277</v>
      </c>
      <c r="E8230" t="s">
        <v>27</v>
      </c>
      <c r="F8230" t="s">
        <v>11</v>
      </c>
      <c r="G8230" t="s">
        <v>12</v>
      </c>
      <c r="H8230" t="s">
        <v>1130</v>
      </c>
      <c r="I8230">
        <v>25.92</v>
      </c>
      <c r="J8230">
        <v>4</v>
      </c>
      <c r="K8230">
        <v>12.44</v>
      </c>
    </row>
    <row r="8231" spans="1:11" ht="16.5" x14ac:dyDescent="0.3">
      <c r="A8231" s="1">
        <v>42967</v>
      </c>
      <c r="B8231" s="5">
        <f>YEAR(Table1[[#This Row],[Order Date]])</f>
        <v>2017</v>
      </c>
      <c r="C8231" s="5">
        <f>MONTH(Table1[[#This Row],[Order Date]])</f>
        <v>8</v>
      </c>
      <c r="D8231" t="s">
        <v>2385</v>
      </c>
      <c r="E8231" t="s">
        <v>245</v>
      </c>
      <c r="F8231" t="s">
        <v>39</v>
      </c>
      <c r="G8231" t="s">
        <v>40</v>
      </c>
      <c r="H8231" t="s">
        <v>704</v>
      </c>
      <c r="I8231">
        <v>35.96</v>
      </c>
      <c r="J8231">
        <v>1</v>
      </c>
      <c r="K8231">
        <v>3.6</v>
      </c>
    </row>
    <row r="8232" spans="1:11" ht="16.5" x14ac:dyDescent="0.3">
      <c r="A8232" s="1">
        <v>42968</v>
      </c>
      <c r="B8232" s="5">
        <f>YEAR(Table1[[#This Row],[Order Date]])</f>
        <v>2017</v>
      </c>
      <c r="C8232" s="5">
        <f>MONTH(Table1[[#This Row],[Order Date]])</f>
        <v>8</v>
      </c>
      <c r="D8232" t="s">
        <v>182</v>
      </c>
      <c r="E8232" t="s">
        <v>329</v>
      </c>
      <c r="F8232" t="s">
        <v>34</v>
      </c>
      <c r="G8232" t="s">
        <v>35</v>
      </c>
      <c r="H8232" t="s">
        <v>660</v>
      </c>
      <c r="I8232">
        <v>866.4</v>
      </c>
      <c r="J8232">
        <v>4</v>
      </c>
      <c r="K8232">
        <v>225.26</v>
      </c>
    </row>
    <row r="8233" spans="1:11" ht="16.5" x14ac:dyDescent="0.3">
      <c r="A8233" s="1">
        <v>42968</v>
      </c>
      <c r="B8233" s="5">
        <f>YEAR(Table1[[#This Row],[Order Date]])</f>
        <v>2017</v>
      </c>
      <c r="C8233" s="5">
        <f>MONTH(Table1[[#This Row],[Order Date]])</f>
        <v>8</v>
      </c>
      <c r="D8233" t="s">
        <v>709</v>
      </c>
      <c r="E8233" t="s">
        <v>315</v>
      </c>
      <c r="F8233" t="s">
        <v>11</v>
      </c>
      <c r="G8233" t="s">
        <v>43</v>
      </c>
      <c r="H8233" t="s">
        <v>1247</v>
      </c>
      <c r="I8233">
        <v>35</v>
      </c>
      <c r="J8233">
        <v>7</v>
      </c>
      <c r="K8233">
        <v>16.8</v>
      </c>
    </row>
    <row r="8234" spans="1:11" ht="16.5" x14ac:dyDescent="0.3">
      <c r="A8234" s="1">
        <v>42968</v>
      </c>
      <c r="B8234" s="5">
        <f>YEAR(Table1[[#This Row],[Order Date]])</f>
        <v>2017</v>
      </c>
      <c r="C8234" s="5">
        <f>MONTH(Table1[[#This Row],[Order Date]])</f>
        <v>8</v>
      </c>
      <c r="D8234" t="s">
        <v>709</v>
      </c>
      <c r="E8234" t="s">
        <v>315</v>
      </c>
      <c r="F8234" t="s">
        <v>11</v>
      </c>
      <c r="G8234" t="s">
        <v>200</v>
      </c>
      <c r="H8234" t="s">
        <v>262</v>
      </c>
      <c r="I8234">
        <v>37.24</v>
      </c>
      <c r="J8234">
        <v>4</v>
      </c>
      <c r="K8234">
        <v>10.8</v>
      </c>
    </row>
    <row r="8235" spans="1:11" ht="16.5" x14ac:dyDescent="0.3">
      <c r="A8235" s="1">
        <v>42968</v>
      </c>
      <c r="B8235" s="5">
        <f>YEAR(Table1[[#This Row],[Order Date]])</f>
        <v>2017</v>
      </c>
      <c r="C8235" s="5">
        <f>MONTH(Table1[[#This Row],[Order Date]])</f>
        <v>8</v>
      </c>
      <c r="D8235" t="s">
        <v>709</v>
      </c>
      <c r="E8235" t="s">
        <v>315</v>
      </c>
      <c r="F8235" t="s">
        <v>11</v>
      </c>
      <c r="G8235" t="s">
        <v>63</v>
      </c>
      <c r="H8235" t="s">
        <v>770</v>
      </c>
      <c r="I8235">
        <v>15.28</v>
      </c>
      <c r="J8235">
        <v>2</v>
      </c>
      <c r="K8235">
        <v>7.49</v>
      </c>
    </row>
    <row r="8236" spans="1:11" ht="16.5" x14ac:dyDescent="0.3">
      <c r="A8236" s="1">
        <v>42968</v>
      </c>
      <c r="B8236" s="5">
        <f>YEAR(Table1[[#This Row],[Order Date]])</f>
        <v>2017</v>
      </c>
      <c r="C8236" s="5">
        <f>MONTH(Table1[[#This Row],[Order Date]])</f>
        <v>8</v>
      </c>
      <c r="D8236" t="s">
        <v>1212</v>
      </c>
      <c r="E8236" t="s">
        <v>27</v>
      </c>
      <c r="F8236" t="s">
        <v>11</v>
      </c>
      <c r="G8236" t="s">
        <v>24</v>
      </c>
      <c r="H8236" t="s">
        <v>2201</v>
      </c>
      <c r="I8236">
        <v>17.12</v>
      </c>
      <c r="J8236">
        <v>4</v>
      </c>
      <c r="K8236">
        <v>4.96</v>
      </c>
    </row>
    <row r="8237" spans="1:11" ht="16.5" x14ac:dyDescent="0.3">
      <c r="A8237" s="1">
        <v>42968</v>
      </c>
      <c r="B8237" s="5">
        <f>YEAR(Table1[[#This Row],[Order Date]])</f>
        <v>2017</v>
      </c>
      <c r="C8237" s="5">
        <f>MONTH(Table1[[#This Row],[Order Date]])</f>
        <v>8</v>
      </c>
      <c r="D8237" t="s">
        <v>1212</v>
      </c>
      <c r="E8237" t="s">
        <v>27</v>
      </c>
      <c r="F8237" t="s">
        <v>39</v>
      </c>
      <c r="G8237" t="s">
        <v>40</v>
      </c>
      <c r="H8237" t="s">
        <v>347</v>
      </c>
      <c r="I8237">
        <v>431.97</v>
      </c>
      <c r="J8237">
        <v>4</v>
      </c>
      <c r="K8237">
        <v>37.799999999999997</v>
      </c>
    </row>
    <row r="8238" spans="1:11" ht="16.5" x14ac:dyDescent="0.3">
      <c r="A8238" s="1">
        <v>42968</v>
      </c>
      <c r="B8238" s="5">
        <f>YEAR(Table1[[#This Row],[Order Date]])</f>
        <v>2017</v>
      </c>
      <c r="C8238" s="5">
        <f>MONTH(Table1[[#This Row],[Order Date]])</f>
        <v>8</v>
      </c>
      <c r="D8238" t="s">
        <v>1212</v>
      </c>
      <c r="E8238" t="s">
        <v>27</v>
      </c>
      <c r="F8238" t="s">
        <v>34</v>
      </c>
      <c r="G8238" t="s">
        <v>47</v>
      </c>
      <c r="H8238" t="s">
        <v>1506</v>
      </c>
      <c r="I8238">
        <v>129.91999999999999</v>
      </c>
      <c r="J8238">
        <v>4</v>
      </c>
      <c r="K8238">
        <v>10.39</v>
      </c>
    </row>
    <row r="8239" spans="1:11" ht="16.5" x14ac:dyDescent="0.3">
      <c r="A8239" s="1">
        <v>42968</v>
      </c>
      <c r="B8239" s="5">
        <f>YEAR(Table1[[#This Row],[Order Date]])</f>
        <v>2017</v>
      </c>
      <c r="C8239" s="5">
        <f>MONTH(Table1[[#This Row],[Order Date]])</f>
        <v>8</v>
      </c>
      <c r="D8239" t="s">
        <v>1212</v>
      </c>
      <c r="E8239" t="s">
        <v>27</v>
      </c>
      <c r="F8239" t="s">
        <v>34</v>
      </c>
      <c r="G8239" t="s">
        <v>145</v>
      </c>
      <c r="H8239" t="s">
        <v>741</v>
      </c>
      <c r="I8239">
        <v>568.73</v>
      </c>
      <c r="J8239">
        <v>3</v>
      </c>
      <c r="K8239">
        <v>28.44</v>
      </c>
    </row>
    <row r="8240" spans="1:11" ht="16.5" x14ac:dyDescent="0.3">
      <c r="A8240" s="1">
        <v>42968</v>
      </c>
      <c r="B8240" s="5">
        <f>YEAR(Table1[[#This Row],[Order Date]])</f>
        <v>2017</v>
      </c>
      <c r="C8240" s="5">
        <f>MONTH(Table1[[#This Row],[Order Date]])</f>
        <v>8</v>
      </c>
      <c r="D8240" t="s">
        <v>1212</v>
      </c>
      <c r="E8240" t="s">
        <v>27</v>
      </c>
      <c r="F8240" t="s">
        <v>11</v>
      </c>
      <c r="G8240" t="s">
        <v>20</v>
      </c>
      <c r="H8240" t="s">
        <v>1567</v>
      </c>
      <c r="I8240">
        <v>117.14</v>
      </c>
      <c r="J8240">
        <v>9</v>
      </c>
      <c r="K8240">
        <v>42.46</v>
      </c>
    </row>
    <row r="8241" spans="1:11" ht="16.5" x14ac:dyDescent="0.3">
      <c r="A8241" s="1">
        <v>42968</v>
      </c>
      <c r="B8241" s="5">
        <f>YEAR(Table1[[#This Row],[Order Date]])</f>
        <v>2017</v>
      </c>
      <c r="C8241" s="5">
        <f>MONTH(Table1[[#This Row],[Order Date]])</f>
        <v>8</v>
      </c>
      <c r="D8241" t="s">
        <v>1212</v>
      </c>
      <c r="E8241" t="s">
        <v>27</v>
      </c>
      <c r="F8241" t="s">
        <v>11</v>
      </c>
      <c r="G8241" t="s">
        <v>92</v>
      </c>
      <c r="H8241" t="s">
        <v>2354</v>
      </c>
      <c r="I8241">
        <v>203.52</v>
      </c>
      <c r="J8241">
        <v>3</v>
      </c>
      <c r="K8241">
        <v>54.95</v>
      </c>
    </row>
    <row r="8242" spans="1:11" ht="16.5" x14ac:dyDescent="0.3">
      <c r="A8242" s="1">
        <v>42968</v>
      </c>
      <c r="B8242" s="5">
        <f>YEAR(Table1[[#This Row],[Order Date]])</f>
        <v>2017</v>
      </c>
      <c r="C8242" s="5">
        <f>MONTH(Table1[[#This Row],[Order Date]])</f>
        <v>8</v>
      </c>
      <c r="D8242" t="s">
        <v>1212</v>
      </c>
      <c r="E8242" t="s">
        <v>27</v>
      </c>
      <c r="F8242" t="s">
        <v>11</v>
      </c>
      <c r="G8242" t="s">
        <v>16</v>
      </c>
      <c r="H8242" t="s">
        <v>1709</v>
      </c>
      <c r="I8242">
        <v>51.75</v>
      </c>
      <c r="J8242">
        <v>5</v>
      </c>
      <c r="K8242">
        <v>24.84</v>
      </c>
    </row>
    <row r="8243" spans="1:11" ht="16.5" x14ac:dyDescent="0.3">
      <c r="A8243" s="1">
        <v>42968</v>
      </c>
      <c r="B8243" s="5">
        <f>YEAR(Table1[[#This Row],[Order Date]])</f>
        <v>2017</v>
      </c>
      <c r="C8243" s="5">
        <f>MONTH(Table1[[#This Row],[Order Date]])</f>
        <v>8</v>
      </c>
      <c r="D8243" t="s">
        <v>456</v>
      </c>
      <c r="E8243" t="s">
        <v>531</v>
      </c>
      <c r="F8243" t="s">
        <v>11</v>
      </c>
      <c r="G8243" t="s">
        <v>12</v>
      </c>
      <c r="H8243" t="s">
        <v>1664</v>
      </c>
      <c r="I8243">
        <v>277.39999999999998</v>
      </c>
      <c r="J8243">
        <v>5</v>
      </c>
      <c r="K8243">
        <v>133.15</v>
      </c>
    </row>
    <row r="8244" spans="1:11" ht="16.5" x14ac:dyDescent="0.3">
      <c r="A8244" s="1">
        <v>42968</v>
      </c>
      <c r="B8244" s="5">
        <f>YEAR(Table1[[#This Row],[Order Date]])</f>
        <v>2017</v>
      </c>
      <c r="C8244" s="5">
        <f>MONTH(Table1[[#This Row],[Order Date]])</f>
        <v>8</v>
      </c>
      <c r="D8244" t="s">
        <v>456</v>
      </c>
      <c r="E8244" t="s">
        <v>531</v>
      </c>
      <c r="F8244" t="s">
        <v>34</v>
      </c>
      <c r="G8244" t="s">
        <v>47</v>
      </c>
      <c r="H8244" t="s">
        <v>2557</v>
      </c>
      <c r="I8244">
        <v>25.16</v>
      </c>
      <c r="J8244">
        <v>2</v>
      </c>
      <c r="K8244">
        <v>8.5500000000000007</v>
      </c>
    </row>
    <row r="8245" spans="1:11" ht="16.5" x14ac:dyDescent="0.3">
      <c r="A8245" s="1">
        <v>42968</v>
      </c>
      <c r="B8245" s="5">
        <f>YEAR(Table1[[#This Row],[Order Date]])</f>
        <v>2017</v>
      </c>
      <c r="C8245" s="5">
        <f>MONTH(Table1[[#This Row],[Order Date]])</f>
        <v>8</v>
      </c>
      <c r="D8245" t="s">
        <v>456</v>
      </c>
      <c r="E8245" t="s">
        <v>531</v>
      </c>
      <c r="F8245" t="s">
        <v>34</v>
      </c>
      <c r="G8245" t="s">
        <v>47</v>
      </c>
      <c r="H8245" t="s">
        <v>2647</v>
      </c>
      <c r="I8245">
        <v>91.92</v>
      </c>
      <c r="J8245">
        <v>4</v>
      </c>
      <c r="K8245">
        <v>31.25</v>
      </c>
    </row>
    <row r="8246" spans="1:11" ht="16.5" x14ac:dyDescent="0.3">
      <c r="A8246" s="1">
        <v>42968</v>
      </c>
      <c r="B8246" s="5">
        <f>YEAR(Table1[[#This Row],[Order Date]])</f>
        <v>2017</v>
      </c>
      <c r="C8246" s="5">
        <f>MONTH(Table1[[#This Row],[Order Date]])</f>
        <v>8</v>
      </c>
      <c r="D8246" t="s">
        <v>2412</v>
      </c>
      <c r="E8246" t="s">
        <v>95</v>
      </c>
      <c r="F8246" t="s">
        <v>11</v>
      </c>
      <c r="G8246" t="s">
        <v>12</v>
      </c>
      <c r="H8246" t="s">
        <v>882</v>
      </c>
      <c r="I8246">
        <v>83.88</v>
      </c>
      <c r="J8246">
        <v>1</v>
      </c>
      <c r="K8246">
        <v>29.36</v>
      </c>
    </row>
    <row r="8247" spans="1:11" ht="16.5" x14ac:dyDescent="0.3">
      <c r="A8247" s="1">
        <v>42968</v>
      </c>
      <c r="B8247" s="5">
        <f>YEAR(Table1[[#This Row],[Order Date]])</f>
        <v>2017</v>
      </c>
      <c r="C8247" s="5">
        <f>MONTH(Table1[[#This Row],[Order Date]])</f>
        <v>8</v>
      </c>
      <c r="D8247" t="s">
        <v>1618</v>
      </c>
      <c r="E8247" t="s">
        <v>164</v>
      </c>
      <c r="F8247" t="s">
        <v>34</v>
      </c>
      <c r="G8247" t="s">
        <v>35</v>
      </c>
      <c r="H8247" t="s">
        <v>862</v>
      </c>
      <c r="I8247">
        <v>388.7</v>
      </c>
      <c r="J8247">
        <v>6</v>
      </c>
      <c r="K8247">
        <v>38.869999999999997</v>
      </c>
    </row>
    <row r="8248" spans="1:11" ht="16.5" x14ac:dyDescent="0.3">
      <c r="A8248" s="1">
        <v>42968</v>
      </c>
      <c r="B8248" s="5">
        <f>YEAR(Table1[[#This Row],[Order Date]])</f>
        <v>2017</v>
      </c>
      <c r="C8248" s="5">
        <f>MONTH(Table1[[#This Row],[Order Date]])</f>
        <v>8</v>
      </c>
      <c r="D8248" t="s">
        <v>1618</v>
      </c>
      <c r="E8248" t="s">
        <v>164</v>
      </c>
      <c r="F8248" t="s">
        <v>11</v>
      </c>
      <c r="G8248" t="s">
        <v>18</v>
      </c>
      <c r="H8248" t="s">
        <v>68</v>
      </c>
      <c r="I8248">
        <v>572.58000000000004</v>
      </c>
      <c r="J8248">
        <v>6</v>
      </c>
      <c r="K8248">
        <v>34.35</v>
      </c>
    </row>
    <row r="8249" spans="1:11" ht="16.5" x14ac:dyDescent="0.3">
      <c r="A8249" s="1">
        <v>42968</v>
      </c>
      <c r="B8249" s="5">
        <f>YEAR(Table1[[#This Row],[Order Date]])</f>
        <v>2017</v>
      </c>
      <c r="C8249" s="5">
        <f>MONTH(Table1[[#This Row],[Order Date]])</f>
        <v>8</v>
      </c>
      <c r="D8249" t="s">
        <v>1618</v>
      </c>
      <c r="E8249" t="s">
        <v>164</v>
      </c>
      <c r="F8249" t="s">
        <v>39</v>
      </c>
      <c r="G8249" t="s">
        <v>52</v>
      </c>
      <c r="H8249" t="s">
        <v>2255</v>
      </c>
      <c r="I8249">
        <v>33.18</v>
      </c>
      <c r="J8249">
        <v>2</v>
      </c>
      <c r="K8249">
        <v>11.61</v>
      </c>
    </row>
    <row r="8250" spans="1:11" ht="16.5" x14ac:dyDescent="0.3">
      <c r="A8250" s="1">
        <v>42968</v>
      </c>
      <c r="B8250" s="5">
        <f>YEAR(Table1[[#This Row],[Order Date]])</f>
        <v>2017</v>
      </c>
      <c r="C8250" s="5">
        <f>MONTH(Table1[[#This Row],[Order Date]])</f>
        <v>8</v>
      </c>
      <c r="D8250" t="s">
        <v>1593</v>
      </c>
      <c r="E8250" t="s">
        <v>149</v>
      </c>
      <c r="F8250" t="s">
        <v>11</v>
      </c>
      <c r="G8250" t="s">
        <v>20</v>
      </c>
      <c r="H8250" t="s">
        <v>80</v>
      </c>
      <c r="I8250">
        <v>32.090000000000003</v>
      </c>
      <c r="J8250">
        <v>7</v>
      </c>
      <c r="K8250">
        <v>11.23</v>
      </c>
    </row>
    <row r="8251" spans="1:11" ht="16.5" x14ac:dyDescent="0.3">
      <c r="A8251" s="1">
        <v>42968</v>
      </c>
      <c r="B8251" s="5">
        <f>YEAR(Table1[[#This Row],[Order Date]])</f>
        <v>2017</v>
      </c>
      <c r="C8251" s="5">
        <f>MONTH(Table1[[#This Row],[Order Date]])</f>
        <v>8</v>
      </c>
      <c r="D8251" t="s">
        <v>1593</v>
      </c>
      <c r="E8251" t="s">
        <v>149</v>
      </c>
      <c r="F8251" t="s">
        <v>11</v>
      </c>
      <c r="G8251" t="s">
        <v>20</v>
      </c>
      <c r="H8251" t="s">
        <v>1142</v>
      </c>
      <c r="I8251">
        <v>4305.55</v>
      </c>
      <c r="J8251">
        <v>6</v>
      </c>
      <c r="K8251">
        <v>1453.12</v>
      </c>
    </row>
    <row r="8252" spans="1:11" ht="16.5" x14ac:dyDescent="0.3">
      <c r="A8252" s="1">
        <v>42968</v>
      </c>
      <c r="B8252" s="5">
        <f>YEAR(Table1[[#This Row],[Order Date]])</f>
        <v>2017</v>
      </c>
      <c r="C8252" s="5">
        <f>MONTH(Table1[[#This Row],[Order Date]])</f>
        <v>8</v>
      </c>
      <c r="D8252" t="s">
        <v>2624</v>
      </c>
      <c r="E8252" t="s">
        <v>278</v>
      </c>
      <c r="F8252" t="s">
        <v>11</v>
      </c>
      <c r="G8252" t="s">
        <v>18</v>
      </c>
      <c r="H8252" t="s">
        <v>1689</v>
      </c>
      <c r="I8252">
        <v>237.1</v>
      </c>
      <c r="J8252">
        <v>3</v>
      </c>
      <c r="K8252">
        <v>20.75</v>
      </c>
    </row>
    <row r="8253" spans="1:11" ht="16.5" x14ac:dyDescent="0.3">
      <c r="A8253" s="1">
        <v>42968</v>
      </c>
      <c r="B8253" s="5">
        <f>YEAR(Table1[[#This Row],[Order Date]])</f>
        <v>2017</v>
      </c>
      <c r="C8253" s="5">
        <f>MONTH(Table1[[#This Row],[Order Date]])</f>
        <v>8</v>
      </c>
      <c r="D8253" t="s">
        <v>2624</v>
      </c>
      <c r="E8253" t="s">
        <v>278</v>
      </c>
      <c r="F8253" t="s">
        <v>34</v>
      </c>
      <c r="G8253" t="s">
        <v>47</v>
      </c>
      <c r="H8253" t="s">
        <v>2000</v>
      </c>
      <c r="I8253">
        <v>22.75</v>
      </c>
      <c r="J8253">
        <v>3</v>
      </c>
      <c r="K8253">
        <v>7.11</v>
      </c>
    </row>
    <row r="8254" spans="1:11" ht="16.5" x14ac:dyDescent="0.3">
      <c r="A8254" s="1">
        <v>42968</v>
      </c>
      <c r="B8254" s="5">
        <f>YEAR(Table1[[#This Row],[Order Date]])</f>
        <v>2017</v>
      </c>
      <c r="C8254" s="5">
        <f>MONTH(Table1[[#This Row],[Order Date]])</f>
        <v>8</v>
      </c>
      <c r="D8254" t="s">
        <v>2624</v>
      </c>
      <c r="E8254" t="s">
        <v>278</v>
      </c>
      <c r="F8254" t="s">
        <v>11</v>
      </c>
      <c r="G8254" t="s">
        <v>12</v>
      </c>
      <c r="H8254" t="s">
        <v>1978</v>
      </c>
      <c r="I8254">
        <v>6.67</v>
      </c>
      <c r="J8254">
        <v>1</v>
      </c>
      <c r="K8254">
        <v>2.09</v>
      </c>
    </row>
    <row r="8255" spans="1:11" ht="16.5" x14ac:dyDescent="0.3">
      <c r="A8255" s="1">
        <v>42969</v>
      </c>
      <c r="B8255" s="5">
        <f>YEAR(Table1[[#This Row],[Order Date]])</f>
        <v>2017</v>
      </c>
      <c r="C8255" s="5">
        <f>MONTH(Table1[[#This Row],[Order Date]])</f>
        <v>8</v>
      </c>
      <c r="D8255" t="s">
        <v>2665</v>
      </c>
      <c r="E8255" t="s">
        <v>27</v>
      </c>
      <c r="F8255" t="s">
        <v>34</v>
      </c>
      <c r="G8255" t="s">
        <v>145</v>
      </c>
      <c r="H8255" t="s">
        <v>1553</v>
      </c>
      <c r="I8255">
        <v>210.01</v>
      </c>
      <c r="J8255">
        <v>1</v>
      </c>
      <c r="K8255">
        <v>2.63</v>
      </c>
    </row>
    <row r="8256" spans="1:11" ht="16.5" x14ac:dyDescent="0.3">
      <c r="A8256" s="1">
        <v>42969</v>
      </c>
      <c r="B8256" s="5">
        <f>YEAR(Table1[[#This Row],[Order Date]])</f>
        <v>2017</v>
      </c>
      <c r="C8256" s="5">
        <f>MONTH(Table1[[#This Row],[Order Date]])</f>
        <v>8</v>
      </c>
      <c r="D8256" t="s">
        <v>724</v>
      </c>
      <c r="E8256" t="s">
        <v>23</v>
      </c>
      <c r="F8256" t="s">
        <v>34</v>
      </c>
      <c r="G8256" t="s">
        <v>145</v>
      </c>
      <c r="H8256" t="s">
        <v>1613</v>
      </c>
      <c r="I8256">
        <v>314.52999999999997</v>
      </c>
      <c r="J8256">
        <v>2</v>
      </c>
      <c r="K8256">
        <v>-83.88</v>
      </c>
    </row>
    <row r="8257" spans="1:11" ht="16.5" x14ac:dyDescent="0.3">
      <c r="A8257" s="1">
        <v>42970</v>
      </c>
      <c r="B8257" s="5">
        <f>YEAR(Table1[[#This Row],[Order Date]])</f>
        <v>2017</v>
      </c>
      <c r="C8257" s="5">
        <f>MONTH(Table1[[#This Row],[Order Date]])</f>
        <v>8</v>
      </c>
      <c r="D8257" t="s">
        <v>1546</v>
      </c>
      <c r="E8257" t="s">
        <v>123</v>
      </c>
      <c r="F8257" t="s">
        <v>39</v>
      </c>
      <c r="G8257" t="s">
        <v>40</v>
      </c>
      <c r="H8257" t="s">
        <v>588</v>
      </c>
      <c r="I8257">
        <v>4367.8999999999996</v>
      </c>
      <c r="J8257">
        <v>13</v>
      </c>
      <c r="K8257">
        <v>327.58999999999997</v>
      </c>
    </row>
    <row r="8258" spans="1:11" ht="16.5" x14ac:dyDescent="0.3">
      <c r="A8258" s="1">
        <v>42970</v>
      </c>
      <c r="B8258" s="5">
        <f>YEAR(Table1[[#This Row],[Order Date]])</f>
        <v>2017</v>
      </c>
      <c r="C8258" s="5">
        <f>MONTH(Table1[[#This Row],[Order Date]])</f>
        <v>8</v>
      </c>
      <c r="D8258" t="s">
        <v>1546</v>
      </c>
      <c r="E8258" t="s">
        <v>123</v>
      </c>
      <c r="F8258" t="s">
        <v>11</v>
      </c>
      <c r="G8258" t="s">
        <v>12</v>
      </c>
      <c r="H8258" t="s">
        <v>2546</v>
      </c>
      <c r="I8258">
        <v>49.57</v>
      </c>
      <c r="J8258">
        <v>2</v>
      </c>
      <c r="K8258">
        <v>15.49</v>
      </c>
    </row>
    <row r="8259" spans="1:11" ht="16.5" x14ac:dyDescent="0.3">
      <c r="A8259" s="1">
        <v>42970</v>
      </c>
      <c r="B8259" s="5">
        <f>YEAR(Table1[[#This Row],[Order Date]])</f>
        <v>2017</v>
      </c>
      <c r="C8259" s="5">
        <f>MONTH(Table1[[#This Row],[Order Date]])</f>
        <v>8</v>
      </c>
      <c r="D8259" t="s">
        <v>1546</v>
      </c>
      <c r="E8259" t="s">
        <v>123</v>
      </c>
      <c r="F8259" t="s">
        <v>11</v>
      </c>
      <c r="G8259" t="s">
        <v>92</v>
      </c>
      <c r="H8259" t="s">
        <v>2395</v>
      </c>
      <c r="I8259">
        <v>161.38</v>
      </c>
      <c r="J8259">
        <v>6</v>
      </c>
      <c r="K8259">
        <v>12.1</v>
      </c>
    </row>
    <row r="8260" spans="1:11" ht="16.5" x14ac:dyDescent="0.3">
      <c r="A8260" s="1">
        <v>42970</v>
      </c>
      <c r="B8260" s="5">
        <f>YEAR(Table1[[#This Row],[Order Date]])</f>
        <v>2017</v>
      </c>
      <c r="C8260" s="5">
        <f>MONTH(Table1[[#This Row],[Order Date]])</f>
        <v>8</v>
      </c>
      <c r="D8260" t="s">
        <v>1546</v>
      </c>
      <c r="E8260" t="s">
        <v>123</v>
      </c>
      <c r="F8260" t="s">
        <v>34</v>
      </c>
      <c r="G8260" t="s">
        <v>47</v>
      </c>
      <c r="H8260" t="s">
        <v>616</v>
      </c>
      <c r="I8260">
        <v>2.78</v>
      </c>
      <c r="J8260">
        <v>2</v>
      </c>
      <c r="K8260">
        <v>0.42</v>
      </c>
    </row>
    <row r="8261" spans="1:11" ht="16.5" x14ac:dyDescent="0.3">
      <c r="A8261" s="1">
        <v>42970</v>
      </c>
      <c r="B8261" s="5">
        <f>YEAR(Table1[[#This Row],[Order Date]])</f>
        <v>2017</v>
      </c>
      <c r="C8261" s="5">
        <f>MONTH(Table1[[#This Row],[Order Date]])</f>
        <v>8</v>
      </c>
      <c r="D8261" t="s">
        <v>1546</v>
      </c>
      <c r="E8261" t="s">
        <v>123</v>
      </c>
      <c r="F8261" t="s">
        <v>11</v>
      </c>
      <c r="G8261" t="s">
        <v>12</v>
      </c>
      <c r="H8261" t="s">
        <v>1552</v>
      </c>
      <c r="I8261">
        <v>8.7200000000000006</v>
      </c>
      <c r="J8261">
        <v>5</v>
      </c>
      <c r="K8261">
        <v>2.94</v>
      </c>
    </row>
    <row r="8262" spans="1:11" ht="16.5" x14ac:dyDescent="0.3">
      <c r="A8262" s="1">
        <v>42971</v>
      </c>
      <c r="B8262" s="5">
        <f>YEAR(Table1[[#This Row],[Order Date]])</f>
        <v>2017</v>
      </c>
      <c r="C8262" s="5">
        <f>MONTH(Table1[[#This Row],[Order Date]])</f>
        <v>8</v>
      </c>
      <c r="D8262" t="s">
        <v>1935</v>
      </c>
      <c r="E8262" t="s">
        <v>149</v>
      </c>
      <c r="F8262" t="s">
        <v>11</v>
      </c>
      <c r="G8262" t="s">
        <v>20</v>
      </c>
      <c r="H8262" t="s">
        <v>800</v>
      </c>
      <c r="I8262">
        <v>24.67</v>
      </c>
      <c r="J8262">
        <v>4</v>
      </c>
      <c r="K8262">
        <v>7.71</v>
      </c>
    </row>
    <row r="8263" spans="1:11" ht="16.5" x14ac:dyDescent="0.3">
      <c r="A8263" s="1">
        <v>42971</v>
      </c>
      <c r="B8263" s="5">
        <f>YEAR(Table1[[#This Row],[Order Date]])</f>
        <v>2017</v>
      </c>
      <c r="C8263" s="5">
        <f>MONTH(Table1[[#This Row],[Order Date]])</f>
        <v>8</v>
      </c>
      <c r="D8263" t="s">
        <v>1935</v>
      </c>
      <c r="E8263" t="s">
        <v>149</v>
      </c>
      <c r="F8263" t="s">
        <v>11</v>
      </c>
      <c r="G8263" t="s">
        <v>20</v>
      </c>
      <c r="H8263" t="s">
        <v>1120</v>
      </c>
      <c r="I8263">
        <v>3.74</v>
      </c>
      <c r="J8263">
        <v>1</v>
      </c>
      <c r="K8263">
        <v>1.31</v>
      </c>
    </row>
    <row r="8264" spans="1:11" ht="16.5" x14ac:dyDescent="0.3">
      <c r="A8264" s="1">
        <v>42971</v>
      </c>
      <c r="B8264" s="5">
        <f>YEAR(Table1[[#This Row],[Order Date]])</f>
        <v>2017</v>
      </c>
      <c r="C8264" s="5">
        <f>MONTH(Table1[[#This Row],[Order Date]])</f>
        <v>8</v>
      </c>
      <c r="D8264" t="s">
        <v>1303</v>
      </c>
      <c r="E8264" t="s">
        <v>78</v>
      </c>
      <c r="F8264" t="s">
        <v>11</v>
      </c>
      <c r="G8264" t="s">
        <v>92</v>
      </c>
      <c r="H8264" t="s">
        <v>2560</v>
      </c>
      <c r="I8264">
        <v>646.27</v>
      </c>
      <c r="J8264">
        <v>8</v>
      </c>
      <c r="K8264">
        <v>64.63</v>
      </c>
    </row>
    <row r="8265" spans="1:11" ht="16.5" x14ac:dyDescent="0.3">
      <c r="A8265" s="1">
        <v>42971</v>
      </c>
      <c r="B8265" s="5">
        <f>YEAR(Table1[[#This Row],[Order Date]])</f>
        <v>2017</v>
      </c>
      <c r="C8265" s="5">
        <f>MONTH(Table1[[#This Row],[Order Date]])</f>
        <v>8</v>
      </c>
      <c r="D8265" t="s">
        <v>1303</v>
      </c>
      <c r="E8265" t="s">
        <v>78</v>
      </c>
      <c r="F8265" t="s">
        <v>11</v>
      </c>
      <c r="G8265" t="s">
        <v>12</v>
      </c>
      <c r="H8265" t="s">
        <v>327</v>
      </c>
      <c r="I8265">
        <v>10.37</v>
      </c>
      <c r="J8265">
        <v>2</v>
      </c>
      <c r="K8265">
        <v>3.76</v>
      </c>
    </row>
    <row r="8266" spans="1:11" ht="16.5" x14ac:dyDescent="0.3">
      <c r="A8266" s="1">
        <v>42972</v>
      </c>
      <c r="B8266" s="5">
        <f>YEAR(Table1[[#This Row],[Order Date]])</f>
        <v>2017</v>
      </c>
      <c r="C8266" s="5">
        <f>MONTH(Table1[[#This Row],[Order Date]])</f>
        <v>8</v>
      </c>
      <c r="D8266" t="s">
        <v>185</v>
      </c>
      <c r="E8266" t="s">
        <v>245</v>
      </c>
      <c r="F8266" t="s">
        <v>11</v>
      </c>
      <c r="G8266" t="s">
        <v>12</v>
      </c>
      <c r="H8266" t="s">
        <v>2333</v>
      </c>
      <c r="I8266">
        <v>192.16</v>
      </c>
      <c r="J8266">
        <v>5</v>
      </c>
      <c r="K8266">
        <v>67.260000000000005</v>
      </c>
    </row>
    <row r="8267" spans="1:11" ht="16.5" x14ac:dyDescent="0.3">
      <c r="A8267" s="1">
        <v>42972</v>
      </c>
      <c r="B8267" s="5">
        <f>YEAR(Table1[[#This Row],[Order Date]])</f>
        <v>2017</v>
      </c>
      <c r="C8267" s="5">
        <f>MONTH(Table1[[#This Row],[Order Date]])</f>
        <v>8</v>
      </c>
      <c r="D8267" t="s">
        <v>2447</v>
      </c>
      <c r="E8267" t="s">
        <v>120</v>
      </c>
      <c r="F8267" t="s">
        <v>11</v>
      </c>
      <c r="G8267" t="s">
        <v>24</v>
      </c>
      <c r="H8267" t="s">
        <v>226</v>
      </c>
      <c r="I8267">
        <v>9.73</v>
      </c>
      <c r="J8267">
        <v>2</v>
      </c>
      <c r="K8267">
        <v>1.7</v>
      </c>
    </row>
    <row r="8268" spans="1:11" ht="16.5" x14ac:dyDescent="0.3">
      <c r="A8268" s="1">
        <v>42972</v>
      </c>
      <c r="B8268" s="5">
        <f>YEAR(Table1[[#This Row],[Order Date]])</f>
        <v>2017</v>
      </c>
      <c r="C8268" s="5">
        <f>MONTH(Table1[[#This Row],[Order Date]])</f>
        <v>8</v>
      </c>
      <c r="D8268" t="s">
        <v>2447</v>
      </c>
      <c r="E8268" t="s">
        <v>120</v>
      </c>
      <c r="F8268" t="s">
        <v>11</v>
      </c>
      <c r="G8268" t="s">
        <v>12</v>
      </c>
      <c r="H8268" t="s">
        <v>1590</v>
      </c>
      <c r="I8268">
        <v>3.42</v>
      </c>
      <c r="J8268">
        <v>1</v>
      </c>
      <c r="K8268">
        <v>1.07</v>
      </c>
    </row>
    <row r="8269" spans="1:11" ht="16.5" x14ac:dyDescent="0.3">
      <c r="A8269" s="1">
        <v>42972</v>
      </c>
      <c r="B8269" s="5">
        <f>YEAR(Table1[[#This Row],[Order Date]])</f>
        <v>2017</v>
      </c>
      <c r="C8269" s="5">
        <f>MONTH(Table1[[#This Row],[Order Date]])</f>
        <v>8</v>
      </c>
      <c r="D8269" t="s">
        <v>1173</v>
      </c>
      <c r="E8269" t="s">
        <v>78</v>
      </c>
      <c r="F8269" t="s">
        <v>11</v>
      </c>
      <c r="G8269" t="s">
        <v>18</v>
      </c>
      <c r="H8269" t="s">
        <v>1522</v>
      </c>
      <c r="I8269">
        <v>25.7</v>
      </c>
      <c r="J8269">
        <v>2</v>
      </c>
      <c r="K8269">
        <v>1.93</v>
      </c>
    </row>
    <row r="8270" spans="1:11" ht="16.5" x14ac:dyDescent="0.3">
      <c r="A8270" s="1">
        <v>42972</v>
      </c>
      <c r="B8270" s="5">
        <f>YEAR(Table1[[#This Row],[Order Date]])</f>
        <v>2017</v>
      </c>
      <c r="C8270" s="5">
        <f>MONTH(Table1[[#This Row],[Order Date]])</f>
        <v>8</v>
      </c>
      <c r="D8270" t="s">
        <v>58</v>
      </c>
      <c r="E8270" t="s">
        <v>23</v>
      </c>
      <c r="F8270" t="s">
        <v>34</v>
      </c>
      <c r="G8270" t="s">
        <v>74</v>
      </c>
      <c r="H8270" t="s">
        <v>2484</v>
      </c>
      <c r="I8270">
        <v>130.97999999999999</v>
      </c>
      <c r="J8270">
        <v>2</v>
      </c>
      <c r="K8270">
        <v>-89.07</v>
      </c>
    </row>
    <row r="8271" spans="1:11" ht="16.5" x14ac:dyDescent="0.3">
      <c r="A8271" s="1">
        <v>42973</v>
      </c>
      <c r="B8271" s="5">
        <f>YEAR(Table1[[#This Row],[Order Date]])</f>
        <v>2017</v>
      </c>
      <c r="C8271" s="5">
        <f>MONTH(Table1[[#This Row],[Order Date]])</f>
        <v>8</v>
      </c>
      <c r="D8271" t="s">
        <v>1672</v>
      </c>
      <c r="E8271" t="s">
        <v>30</v>
      </c>
      <c r="F8271" t="s">
        <v>39</v>
      </c>
      <c r="G8271" t="s">
        <v>52</v>
      </c>
      <c r="H8271" t="s">
        <v>867</v>
      </c>
      <c r="I8271">
        <v>71.98</v>
      </c>
      <c r="J8271">
        <v>2</v>
      </c>
      <c r="K8271">
        <v>15.12</v>
      </c>
    </row>
    <row r="8272" spans="1:11" ht="16.5" x14ac:dyDescent="0.3">
      <c r="A8272" s="1">
        <v>42973</v>
      </c>
      <c r="B8272" s="5">
        <f>YEAR(Table1[[#This Row],[Order Date]])</f>
        <v>2017</v>
      </c>
      <c r="C8272" s="5">
        <f>MONTH(Table1[[#This Row],[Order Date]])</f>
        <v>8</v>
      </c>
      <c r="D8272" t="s">
        <v>9</v>
      </c>
      <c r="E8272" t="s">
        <v>15</v>
      </c>
      <c r="F8272" t="s">
        <v>34</v>
      </c>
      <c r="G8272" t="s">
        <v>47</v>
      </c>
      <c r="H8272" t="s">
        <v>1311</v>
      </c>
      <c r="I8272">
        <v>64.959999999999994</v>
      </c>
      <c r="J8272">
        <v>5</v>
      </c>
      <c r="K8272">
        <v>-43.85</v>
      </c>
    </row>
    <row r="8273" spans="1:11" ht="16.5" x14ac:dyDescent="0.3">
      <c r="A8273" s="1">
        <v>42973</v>
      </c>
      <c r="B8273" s="5">
        <f>YEAR(Table1[[#This Row],[Order Date]])</f>
        <v>2017</v>
      </c>
      <c r="C8273" s="5">
        <f>MONTH(Table1[[#This Row],[Order Date]])</f>
        <v>8</v>
      </c>
      <c r="D8273" t="s">
        <v>2013</v>
      </c>
      <c r="E8273" t="s">
        <v>110</v>
      </c>
      <c r="F8273" t="s">
        <v>11</v>
      </c>
      <c r="G8273" t="s">
        <v>18</v>
      </c>
      <c r="H8273" t="s">
        <v>2020</v>
      </c>
      <c r="I8273">
        <v>53.72</v>
      </c>
      <c r="J8273">
        <v>4</v>
      </c>
      <c r="K8273">
        <v>13.97</v>
      </c>
    </row>
    <row r="8274" spans="1:11" ht="16.5" x14ac:dyDescent="0.3">
      <c r="A8274" s="1">
        <v>42974</v>
      </c>
      <c r="B8274" s="5">
        <f>YEAR(Table1[[#This Row],[Order Date]])</f>
        <v>2017</v>
      </c>
      <c r="C8274" s="5">
        <f>MONTH(Table1[[#This Row],[Order Date]])</f>
        <v>8</v>
      </c>
      <c r="D8274" t="s">
        <v>1424</v>
      </c>
      <c r="E8274" t="s">
        <v>434</v>
      </c>
      <c r="F8274" t="s">
        <v>34</v>
      </c>
      <c r="G8274" t="s">
        <v>145</v>
      </c>
      <c r="H8274" t="s">
        <v>2452</v>
      </c>
      <c r="I8274">
        <v>1488.42</v>
      </c>
      <c r="J8274">
        <v>7</v>
      </c>
      <c r="K8274">
        <v>-297.68</v>
      </c>
    </row>
    <row r="8275" spans="1:11" ht="16.5" x14ac:dyDescent="0.3">
      <c r="A8275" s="1">
        <v>42974</v>
      </c>
      <c r="B8275" s="5">
        <f>YEAR(Table1[[#This Row],[Order Date]])</f>
        <v>2017</v>
      </c>
      <c r="C8275" s="5">
        <f>MONTH(Table1[[#This Row],[Order Date]])</f>
        <v>8</v>
      </c>
      <c r="D8275" t="s">
        <v>1209</v>
      </c>
      <c r="E8275" t="s">
        <v>149</v>
      </c>
      <c r="F8275" t="s">
        <v>11</v>
      </c>
      <c r="G8275" t="s">
        <v>18</v>
      </c>
      <c r="H8275" t="s">
        <v>1453</v>
      </c>
      <c r="I8275">
        <v>63.84</v>
      </c>
      <c r="J8275">
        <v>8</v>
      </c>
      <c r="K8275">
        <v>16.600000000000001</v>
      </c>
    </row>
    <row r="8276" spans="1:11" ht="16.5" x14ac:dyDescent="0.3">
      <c r="A8276" s="1">
        <v>42974</v>
      </c>
      <c r="B8276" s="5">
        <f>YEAR(Table1[[#This Row],[Order Date]])</f>
        <v>2017</v>
      </c>
      <c r="C8276" s="5">
        <f>MONTH(Table1[[#This Row],[Order Date]])</f>
        <v>8</v>
      </c>
      <c r="D8276" t="s">
        <v>1209</v>
      </c>
      <c r="E8276" t="s">
        <v>149</v>
      </c>
      <c r="F8276" t="s">
        <v>39</v>
      </c>
      <c r="G8276" t="s">
        <v>40</v>
      </c>
      <c r="H8276" t="s">
        <v>1187</v>
      </c>
      <c r="I8276">
        <v>347.97</v>
      </c>
      <c r="J8276">
        <v>3</v>
      </c>
      <c r="K8276">
        <v>100.91</v>
      </c>
    </row>
    <row r="8277" spans="1:11" ht="16.5" x14ac:dyDescent="0.3">
      <c r="A8277" s="1">
        <v>42974</v>
      </c>
      <c r="B8277" s="5">
        <f>YEAR(Table1[[#This Row],[Order Date]])</f>
        <v>2017</v>
      </c>
      <c r="C8277" s="5">
        <f>MONTH(Table1[[#This Row],[Order Date]])</f>
        <v>8</v>
      </c>
      <c r="D8277" t="s">
        <v>1209</v>
      </c>
      <c r="E8277" t="s">
        <v>149</v>
      </c>
      <c r="F8277" t="s">
        <v>11</v>
      </c>
      <c r="G8277" t="s">
        <v>20</v>
      </c>
      <c r="H8277" t="s">
        <v>800</v>
      </c>
      <c r="I8277">
        <v>37.01</v>
      </c>
      <c r="J8277">
        <v>6</v>
      </c>
      <c r="K8277">
        <v>11.57</v>
      </c>
    </row>
    <row r="8278" spans="1:11" ht="16.5" x14ac:dyDescent="0.3">
      <c r="A8278" s="1">
        <v>42974</v>
      </c>
      <c r="B8278" s="5">
        <f>YEAR(Table1[[#This Row],[Order Date]])</f>
        <v>2017</v>
      </c>
      <c r="C8278" s="5">
        <f>MONTH(Table1[[#This Row],[Order Date]])</f>
        <v>8</v>
      </c>
      <c r="D8278" t="s">
        <v>509</v>
      </c>
      <c r="E8278" t="s">
        <v>10</v>
      </c>
      <c r="F8278" t="s">
        <v>11</v>
      </c>
      <c r="G8278" t="s">
        <v>24</v>
      </c>
      <c r="H8278" t="s">
        <v>384</v>
      </c>
      <c r="I8278">
        <v>5.95</v>
      </c>
      <c r="J8278">
        <v>1</v>
      </c>
      <c r="K8278">
        <v>0.37</v>
      </c>
    </row>
    <row r="8279" spans="1:11" ht="16.5" x14ac:dyDescent="0.3">
      <c r="A8279" s="1">
        <v>42974</v>
      </c>
      <c r="B8279" s="5">
        <f>YEAR(Table1[[#This Row],[Order Date]])</f>
        <v>2017</v>
      </c>
      <c r="C8279" s="5">
        <f>MONTH(Table1[[#This Row],[Order Date]])</f>
        <v>8</v>
      </c>
      <c r="D8279" t="s">
        <v>1249</v>
      </c>
      <c r="E8279" t="s">
        <v>123</v>
      </c>
      <c r="F8279" t="s">
        <v>11</v>
      </c>
      <c r="G8279" t="s">
        <v>63</v>
      </c>
      <c r="H8279" t="s">
        <v>1427</v>
      </c>
      <c r="I8279">
        <v>2.9</v>
      </c>
      <c r="J8279">
        <v>1</v>
      </c>
      <c r="K8279">
        <v>0.98</v>
      </c>
    </row>
    <row r="8280" spans="1:11" ht="16.5" x14ac:dyDescent="0.3">
      <c r="A8280" s="1">
        <v>42974</v>
      </c>
      <c r="B8280" s="5">
        <f>YEAR(Table1[[#This Row],[Order Date]])</f>
        <v>2017</v>
      </c>
      <c r="C8280" s="5">
        <f>MONTH(Table1[[#This Row],[Order Date]])</f>
        <v>8</v>
      </c>
      <c r="D8280" t="s">
        <v>2265</v>
      </c>
      <c r="E8280" t="s">
        <v>27</v>
      </c>
      <c r="F8280" t="s">
        <v>34</v>
      </c>
      <c r="G8280" t="s">
        <v>47</v>
      </c>
      <c r="H8280" t="s">
        <v>2036</v>
      </c>
      <c r="I8280">
        <v>198.46</v>
      </c>
      <c r="J8280">
        <v>2</v>
      </c>
      <c r="K8280">
        <v>99.23</v>
      </c>
    </row>
    <row r="8281" spans="1:11" ht="16.5" x14ac:dyDescent="0.3">
      <c r="A8281" s="1">
        <v>42974</v>
      </c>
      <c r="B8281" s="5">
        <f>YEAR(Table1[[#This Row],[Order Date]])</f>
        <v>2017</v>
      </c>
      <c r="C8281" s="5">
        <f>MONTH(Table1[[#This Row],[Order Date]])</f>
        <v>8</v>
      </c>
      <c r="D8281" t="s">
        <v>2265</v>
      </c>
      <c r="E8281" t="s">
        <v>27</v>
      </c>
      <c r="F8281" t="s">
        <v>11</v>
      </c>
      <c r="G8281" t="s">
        <v>92</v>
      </c>
      <c r="H8281" t="s">
        <v>1640</v>
      </c>
      <c r="I8281">
        <v>321.92</v>
      </c>
      <c r="J8281">
        <v>4</v>
      </c>
      <c r="K8281">
        <v>96.58</v>
      </c>
    </row>
    <row r="8282" spans="1:11" ht="16.5" x14ac:dyDescent="0.3">
      <c r="A8282" s="1">
        <v>42974</v>
      </c>
      <c r="B8282" s="5">
        <f>YEAR(Table1[[#This Row],[Order Date]])</f>
        <v>2017</v>
      </c>
      <c r="C8282" s="5">
        <f>MONTH(Table1[[#This Row],[Order Date]])</f>
        <v>8</v>
      </c>
      <c r="D8282" t="s">
        <v>2265</v>
      </c>
      <c r="E8282" t="s">
        <v>27</v>
      </c>
      <c r="F8282" t="s">
        <v>39</v>
      </c>
      <c r="G8282" t="s">
        <v>603</v>
      </c>
      <c r="H8282" t="s">
        <v>1089</v>
      </c>
      <c r="I8282">
        <v>879.98</v>
      </c>
      <c r="J8282">
        <v>2</v>
      </c>
      <c r="K8282">
        <v>329.99</v>
      </c>
    </row>
    <row r="8283" spans="1:11" ht="16.5" x14ac:dyDescent="0.3">
      <c r="A8283" s="1">
        <v>42974</v>
      </c>
      <c r="B8283" s="5">
        <f>YEAR(Table1[[#This Row],[Order Date]])</f>
        <v>2017</v>
      </c>
      <c r="C8283" s="5">
        <f>MONTH(Table1[[#This Row],[Order Date]])</f>
        <v>8</v>
      </c>
      <c r="D8283" t="s">
        <v>2265</v>
      </c>
      <c r="E8283" t="s">
        <v>27</v>
      </c>
      <c r="F8283" t="s">
        <v>11</v>
      </c>
      <c r="G8283" t="s">
        <v>200</v>
      </c>
      <c r="H8283" t="s">
        <v>2593</v>
      </c>
      <c r="I8283">
        <v>28.4</v>
      </c>
      <c r="J8283">
        <v>5</v>
      </c>
      <c r="K8283">
        <v>8.24</v>
      </c>
    </row>
    <row r="8284" spans="1:11" ht="16.5" x14ac:dyDescent="0.3">
      <c r="A8284" s="1">
        <v>42974</v>
      </c>
      <c r="B8284" s="5">
        <f>YEAR(Table1[[#This Row],[Order Date]])</f>
        <v>2017</v>
      </c>
      <c r="C8284" s="5">
        <f>MONTH(Table1[[#This Row],[Order Date]])</f>
        <v>8</v>
      </c>
      <c r="D8284" t="s">
        <v>2265</v>
      </c>
      <c r="E8284" t="s">
        <v>27</v>
      </c>
      <c r="F8284" t="s">
        <v>34</v>
      </c>
      <c r="G8284" t="s">
        <v>35</v>
      </c>
      <c r="H8284" t="s">
        <v>574</v>
      </c>
      <c r="I8284">
        <v>230.28</v>
      </c>
      <c r="J8284">
        <v>3</v>
      </c>
      <c r="K8284">
        <v>23.03</v>
      </c>
    </row>
    <row r="8285" spans="1:11" ht="16.5" x14ac:dyDescent="0.3">
      <c r="A8285" s="1">
        <v>42974</v>
      </c>
      <c r="B8285" s="5">
        <f>YEAR(Table1[[#This Row],[Order Date]])</f>
        <v>2017</v>
      </c>
      <c r="C8285" s="5">
        <f>MONTH(Table1[[#This Row],[Order Date]])</f>
        <v>8</v>
      </c>
      <c r="D8285" t="s">
        <v>2265</v>
      </c>
      <c r="E8285" t="s">
        <v>27</v>
      </c>
      <c r="F8285" t="s">
        <v>11</v>
      </c>
      <c r="G8285" t="s">
        <v>12</v>
      </c>
      <c r="H8285" t="s">
        <v>1054</v>
      </c>
      <c r="I8285">
        <v>116.28</v>
      </c>
      <c r="J8285">
        <v>3</v>
      </c>
      <c r="K8285">
        <v>56.98</v>
      </c>
    </row>
    <row r="8286" spans="1:11" ht="16.5" x14ac:dyDescent="0.3">
      <c r="A8286" s="1">
        <v>42974</v>
      </c>
      <c r="B8286" s="5">
        <f>YEAR(Table1[[#This Row],[Order Date]])</f>
        <v>2017</v>
      </c>
      <c r="C8286" s="5">
        <f>MONTH(Table1[[#This Row],[Order Date]])</f>
        <v>8</v>
      </c>
      <c r="D8286" t="s">
        <v>2265</v>
      </c>
      <c r="E8286" t="s">
        <v>27</v>
      </c>
      <c r="F8286" t="s">
        <v>11</v>
      </c>
      <c r="G8286" t="s">
        <v>20</v>
      </c>
      <c r="H8286" t="s">
        <v>1777</v>
      </c>
      <c r="I8286">
        <v>841.57</v>
      </c>
      <c r="J8286">
        <v>2</v>
      </c>
      <c r="K8286">
        <v>294.55</v>
      </c>
    </row>
    <row r="8287" spans="1:11" ht="16.5" x14ac:dyDescent="0.3">
      <c r="A8287" s="1">
        <v>42974</v>
      </c>
      <c r="B8287" s="5">
        <f>YEAR(Table1[[#This Row],[Order Date]])</f>
        <v>2017</v>
      </c>
      <c r="C8287" s="5">
        <f>MONTH(Table1[[#This Row],[Order Date]])</f>
        <v>8</v>
      </c>
      <c r="D8287" t="s">
        <v>2265</v>
      </c>
      <c r="E8287" t="s">
        <v>27</v>
      </c>
      <c r="F8287" t="s">
        <v>11</v>
      </c>
      <c r="G8287" t="s">
        <v>18</v>
      </c>
      <c r="H8287" t="s">
        <v>257</v>
      </c>
      <c r="I8287">
        <v>354.9</v>
      </c>
      <c r="J8287">
        <v>5</v>
      </c>
      <c r="K8287">
        <v>17.75</v>
      </c>
    </row>
    <row r="8288" spans="1:11" ht="16.5" x14ac:dyDescent="0.3">
      <c r="A8288" s="1">
        <v>42974</v>
      </c>
      <c r="B8288" s="5">
        <f>YEAR(Table1[[#This Row],[Order Date]])</f>
        <v>2017</v>
      </c>
      <c r="C8288" s="5">
        <f>MONTH(Table1[[#This Row],[Order Date]])</f>
        <v>8</v>
      </c>
      <c r="D8288" t="s">
        <v>1941</v>
      </c>
      <c r="E8288" t="s">
        <v>120</v>
      </c>
      <c r="F8288" t="s">
        <v>11</v>
      </c>
      <c r="G8288" t="s">
        <v>12</v>
      </c>
      <c r="H8288" t="s">
        <v>1365</v>
      </c>
      <c r="I8288">
        <v>5.18</v>
      </c>
      <c r="J8288">
        <v>1</v>
      </c>
      <c r="K8288">
        <v>1.81</v>
      </c>
    </row>
    <row r="8289" spans="1:11" ht="16.5" x14ac:dyDescent="0.3">
      <c r="A8289" s="1">
        <v>42974</v>
      </c>
      <c r="B8289" s="5">
        <f>YEAR(Table1[[#This Row],[Order Date]])</f>
        <v>2017</v>
      </c>
      <c r="C8289" s="5">
        <f>MONTH(Table1[[#This Row],[Order Date]])</f>
        <v>8</v>
      </c>
      <c r="D8289" t="s">
        <v>195</v>
      </c>
      <c r="E8289" t="s">
        <v>123</v>
      </c>
      <c r="F8289" t="s">
        <v>11</v>
      </c>
      <c r="G8289" t="s">
        <v>92</v>
      </c>
      <c r="H8289" t="s">
        <v>1923</v>
      </c>
      <c r="I8289">
        <v>14.34</v>
      </c>
      <c r="J8289">
        <v>4</v>
      </c>
      <c r="K8289">
        <v>0.9</v>
      </c>
    </row>
    <row r="8290" spans="1:11" ht="16.5" x14ac:dyDescent="0.3">
      <c r="A8290" s="1">
        <v>42974</v>
      </c>
      <c r="B8290" s="5">
        <f>YEAR(Table1[[#This Row],[Order Date]])</f>
        <v>2017</v>
      </c>
      <c r="C8290" s="5">
        <f>MONTH(Table1[[#This Row],[Order Date]])</f>
        <v>8</v>
      </c>
      <c r="D8290" t="s">
        <v>1974</v>
      </c>
      <c r="E8290" t="s">
        <v>23</v>
      </c>
      <c r="F8290" t="s">
        <v>11</v>
      </c>
      <c r="G8290" t="s">
        <v>12</v>
      </c>
      <c r="H8290" t="s">
        <v>1857</v>
      </c>
      <c r="I8290">
        <v>12.67</v>
      </c>
      <c r="J8290">
        <v>3</v>
      </c>
      <c r="K8290">
        <v>3.96</v>
      </c>
    </row>
    <row r="8291" spans="1:11" ht="16.5" x14ac:dyDescent="0.3">
      <c r="A8291" s="1">
        <v>42974</v>
      </c>
      <c r="B8291" s="5">
        <f>YEAR(Table1[[#This Row],[Order Date]])</f>
        <v>2017</v>
      </c>
      <c r="C8291" s="5">
        <f>MONTH(Table1[[#This Row],[Order Date]])</f>
        <v>8</v>
      </c>
      <c r="D8291" t="s">
        <v>1974</v>
      </c>
      <c r="E8291" t="s">
        <v>23</v>
      </c>
      <c r="F8291" t="s">
        <v>39</v>
      </c>
      <c r="G8291" t="s">
        <v>52</v>
      </c>
      <c r="H8291" t="s">
        <v>502</v>
      </c>
      <c r="I8291">
        <v>1119.8900000000001</v>
      </c>
      <c r="J8291">
        <v>14</v>
      </c>
      <c r="K8291">
        <v>209.98</v>
      </c>
    </row>
    <row r="8292" spans="1:11" ht="16.5" x14ac:dyDescent="0.3">
      <c r="A8292" s="1">
        <v>42974</v>
      </c>
      <c r="B8292" s="5">
        <f>YEAR(Table1[[#This Row],[Order Date]])</f>
        <v>2017</v>
      </c>
      <c r="C8292" s="5">
        <f>MONTH(Table1[[#This Row],[Order Date]])</f>
        <v>8</v>
      </c>
      <c r="D8292" t="s">
        <v>1828</v>
      </c>
      <c r="E8292" t="s">
        <v>95</v>
      </c>
      <c r="F8292" t="s">
        <v>34</v>
      </c>
      <c r="G8292" t="s">
        <v>47</v>
      </c>
      <c r="H8292" t="s">
        <v>2015</v>
      </c>
      <c r="I8292">
        <v>120.58</v>
      </c>
      <c r="J8292">
        <v>8</v>
      </c>
      <c r="K8292">
        <v>33.159999999999997</v>
      </c>
    </row>
    <row r="8293" spans="1:11" ht="16.5" x14ac:dyDescent="0.3">
      <c r="A8293" s="1">
        <v>42975</v>
      </c>
      <c r="B8293" s="5">
        <f>YEAR(Table1[[#This Row],[Order Date]])</f>
        <v>2017</v>
      </c>
      <c r="C8293" s="5">
        <f>MONTH(Table1[[#This Row],[Order Date]])</f>
        <v>8</v>
      </c>
      <c r="D8293" t="s">
        <v>239</v>
      </c>
      <c r="E8293" t="s">
        <v>164</v>
      </c>
      <c r="F8293" t="s">
        <v>39</v>
      </c>
      <c r="G8293" t="s">
        <v>40</v>
      </c>
      <c r="H8293" t="s">
        <v>1893</v>
      </c>
      <c r="I8293">
        <v>35.17</v>
      </c>
      <c r="J8293">
        <v>4</v>
      </c>
      <c r="K8293">
        <v>11.43</v>
      </c>
    </row>
    <row r="8294" spans="1:11" ht="16.5" x14ac:dyDescent="0.3">
      <c r="A8294" s="1">
        <v>42975</v>
      </c>
      <c r="B8294" s="5">
        <f>YEAR(Table1[[#This Row],[Order Date]])</f>
        <v>2017</v>
      </c>
      <c r="C8294" s="5">
        <f>MONTH(Table1[[#This Row],[Order Date]])</f>
        <v>8</v>
      </c>
      <c r="D8294" t="s">
        <v>239</v>
      </c>
      <c r="E8294" t="s">
        <v>164</v>
      </c>
      <c r="F8294" t="s">
        <v>34</v>
      </c>
      <c r="G8294" t="s">
        <v>145</v>
      </c>
      <c r="H8294" t="s">
        <v>1501</v>
      </c>
      <c r="I8294">
        <v>1137.75</v>
      </c>
      <c r="J8294">
        <v>5</v>
      </c>
      <c r="K8294">
        <v>250.31</v>
      </c>
    </row>
    <row r="8295" spans="1:11" ht="16.5" x14ac:dyDescent="0.3">
      <c r="A8295" s="1">
        <v>42975</v>
      </c>
      <c r="B8295" s="5">
        <f>YEAR(Table1[[#This Row],[Order Date]])</f>
        <v>2017</v>
      </c>
      <c r="C8295" s="5">
        <f>MONTH(Table1[[#This Row],[Order Date]])</f>
        <v>8</v>
      </c>
      <c r="D8295" t="s">
        <v>239</v>
      </c>
      <c r="E8295" t="s">
        <v>164</v>
      </c>
      <c r="F8295" t="s">
        <v>11</v>
      </c>
      <c r="G8295" t="s">
        <v>20</v>
      </c>
      <c r="H8295" t="s">
        <v>765</v>
      </c>
      <c r="I8295">
        <v>99.68</v>
      </c>
      <c r="J8295">
        <v>5</v>
      </c>
      <c r="K8295">
        <v>32.4</v>
      </c>
    </row>
    <row r="8296" spans="1:11" ht="16.5" x14ac:dyDescent="0.3">
      <c r="A8296" s="1">
        <v>42975</v>
      </c>
      <c r="B8296" s="5">
        <f>YEAR(Table1[[#This Row],[Order Date]])</f>
        <v>2017</v>
      </c>
      <c r="C8296" s="5">
        <f>MONTH(Table1[[#This Row],[Order Date]])</f>
        <v>8</v>
      </c>
      <c r="D8296" t="s">
        <v>239</v>
      </c>
      <c r="E8296" t="s">
        <v>164</v>
      </c>
      <c r="F8296" t="s">
        <v>11</v>
      </c>
      <c r="G8296" t="s">
        <v>24</v>
      </c>
      <c r="H8296" t="s">
        <v>1949</v>
      </c>
      <c r="I8296">
        <v>5.56</v>
      </c>
      <c r="J8296">
        <v>2</v>
      </c>
      <c r="K8296">
        <v>1.45</v>
      </c>
    </row>
    <row r="8297" spans="1:11" ht="16.5" x14ac:dyDescent="0.3">
      <c r="A8297" s="1">
        <v>42975</v>
      </c>
      <c r="B8297" s="5">
        <f>YEAR(Table1[[#This Row],[Order Date]])</f>
        <v>2017</v>
      </c>
      <c r="C8297" s="5">
        <f>MONTH(Table1[[#This Row],[Order Date]])</f>
        <v>8</v>
      </c>
      <c r="D8297" t="s">
        <v>1799</v>
      </c>
      <c r="E8297" t="s">
        <v>15</v>
      </c>
      <c r="F8297" t="s">
        <v>11</v>
      </c>
      <c r="G8297" t="s">
        <v>12</v>
      </c>
      <c r="H8297" t="s">
        <v>1591</v>
      </c>
      <c r="I8297">
        <v>25.34</v>
      </c>
      <c r="J8297">
        <v>6</v>
      </c>
      <c r="K8297">
        <v>7.92</v>
      </c>
    </row>
    <row r="8298" spans="1:11" ht="16.5" x14ac:dyDescent="0.3">
      <c r="A8298" s="1">
        <v>42975</v>
      </c>
      <c r="B8298" s="5">
        <f>YEAR(Table1[[#This Row],[Order Date]])</f>
        <v>2017</v>
      </c>
      <c r="C8298" s="5">
        <f>MONTH(Table1[[#This Row],[Order Date]])</f>
        <v>8</v>
      </c>
      <c r="D8298" t="s">
        <v>1799</v>
      </c>
      <c r="E8298" t="s">
        <v>15</v>
      </c>
      <c r="F8298" t="s">
        <v>11</v>
      </c>
      <c r="G8298" t="s">
        <v>12</v>
      </c>
      <c r="H8298" t="s">
        <v>2566</v>
      </c>
      <c r="I8298">
        <v>26.72</v>
      </c>
      <c r="J8298">
        <v>5</v>
      </c>
      <c r="K8298">
        <v>9.35</v>
      </c>
    </row>
    <row r="8299" spans="1:11" ht="16.5" x14ac:dyDescent="0.3">
      <c r="A8299" s="1">
        <v>42975</v>
      </c>
      <c r="B8299" s="5">
        <f>YEAR(Table1[[#This Row],[Order Date]])</f>
        <v>2017</v>
      </c>
      <c r="C8299" s="5">
        <f>MONTH(Table1[[#This Row],[Order Date]])</f>
        <v>8</v>
      </c>
      <c r="D8299" t="s">
        <v>1099</v>
      </c>
      <c r="E8299" t="s">
        <v>157</v>
      </c>
      <c r="F8299" t="s">
        <v>11</v>
      </c>
      <c r="G8299" t="s">
        <v>200</v>
      </c>
      <c r="H8299" t="s">
        <v>1578</v>
      </c>
      <c r="I8299">
        <v>21.81</v>
      </c>
      <c r="J8299">
        <v>3</v>
      </c>
      <c r="K8299">
        <v>5.89</v>
      </c>
    </row>
    <row r="8300" spans="1:11" ht="16.5" x14ac:dyDescent="0.3">
      <c r="A8300" s="1">
        <v>42975</v>
      </c>
      <c r="B8300" s="5">
        <f>YEAR(Table1[[#This Row],[Order Date]])</f>
        <v>2017</v>
      </c>
      <c r="C8300" s="5">
        <f>MONTH(Table1[[#This Row],[Order Date]])</f>
        <v>8</v>
      </c>
      <c r="D8300" t="s">
        <v>1099</v>
      </c>
      <c r="E8300" t="s">
        <v>157</v>
      </c>
      <c r="F8300" t="s">
        <v>11</v>
      </c>
      <c r="G8300" t="s">
        <v>92</v>
      </c>
      <c r="H8300" t="s">
        <v>1983</v>
      </c>
      <c r="I8300">
        <v>91.6</v>
      </c>
      <c r="J8300">
        <v>5</v>
      </c>
      <c r="K8300">
        <v>26.56</v>
      </c>
    </row>
    <row r="8301" spans="1:11" ht="16.5" x14ac:dyDescent="0.3">
      <c r="A8301" s="1">
        <v>42976</v>
      </c>
      <c r="B8301" s="5">
        <f>YEAR(Table1[[#This Row],[Order Date]])</f>
        <v>2017</v>
      </c>
      <c r="C8301" s="5">
        <f>MONTH(Table1[[#This Row],[Order Date]])</f>
        <v>8</v>
      </c>
      <c r="D8301" t="s">
        <v>1744</v>
      </c>
      <c r="E8301" t="s">
        <v>15</v>
      </c>
      <c r="F8301" t="s">
        <v>11</v>
      </c>
      <c r="G8301" t="s">
        <v>16</v>
      </c>
      <c r="H8301" t="s">
        <v>364</v>
      </c>
      <c r="I8301">
        <v>47.36</v>
      </c>
      <c r="J8301">
        <v>4</v>
      </c>
      <c r="K8301">
        <v>17.760000000000002</v>
      </c>
    </row>
    <row r="8302" spans="1:11" ht="16.5" x14ac:dyDescent="0.3">
      <c r="A8302" s="1">
        <v>42976</v>
      </c>
      <c r="B8302" s="5">
        <f>YEAR(Table1[[#This Row],[Order Date]])</f>
        <v>2017</v>
      </c>
      <c r="C8302" s="5">
        <f>MONTH(Table1[[#This Row],[Order Date]])</f>
        <v>8</v>
      </c>
      <c r="D8302" t="s">
        <v>1744</v>
      </c>
      <c r="E8302" t="s">
        <v>15</v>
      </c>
      <c r="F8302" t="s">
        <v>11</v>
      </c>
      <c r="G8302" t="s">
        <v>18</v>
      </c>
      <c r="H8302" t="s">
        <v>1847</v>
      </c>
      <c r="I8302">
        <v>27.44</v>
      </c>
      <c r="J8302">
        <v>2</v>
      </c>
      <c r="K8302">
        <v>2.4</v>
      </c>
    </row>
    <row r="8303" spans="1:11" ht="16.5" x14ac:dyDescent="0.3">
      <c r="A8303" s="1">
        <v>42976</v>
      </c>
      <c r="B8303" s="5">
        <f>YEAR(Table1[[#This Row],[Order Date]])</f>
        <v>2017</v>
      </c>
      <c r="C8303" s="5">
        <f>MONTH(Table1[[#This Row],[Order Date]])</f>
        <v>8</v>
      </c>
      <c r="D8303" t="s">
        <v>1744</v>
      </c>
      <c r="E8303" t="s">
        <v>15</v>
      </c>
      <c r="F8303" t="s">
        <v>11</v>
      </c>
      <c r="G8303" t="s">
        <v>20</v>
      </c>
      <c r="H8303" t="s">
        <v>205</v>
      </c>
      <c r="I8303">
        <v>3.24</v>
      </c>
      <c r="J8303">
        <v>9</v>
      </c>
      <c r="K8303">
        <v>-5.18</v>
      </c>
    </row>
    <row r="8304" spans="1:11" ht="16.5" x14ac:dyDescent="0.3">
      <c r="A8304" s="1">
        <v>42976</v>
      </c>
      <c r="B8304" s="5">
        <f>YEAR(Table1[[#This Row],[Order Date]])</f>
        <v>2017</v>
      </c>
      <c r="C8304" s="5">
        <f>MONTH(Table1[[#This Row],[Order Date]])</f>
        <v>8</v>
      </c>
      <c r="D8304" t="s">
        <v>1734</v>
      </c>
      <c r="E8304" t="s">
        <v>23</v>
      </c>
      <c r="F8304" t="s">
        <v>11</v>
      </c>
      <c r="G8304" t="s">
        <v>24</v>
      </c>
      <c r="H8304" t="s">
        <v>2256</v>
      </c>
      <c r="I8304">
        <v>9.41</v>
      </c>
      <c r="J8304">
        <v>7</v>
      </c>
      <c r="K8304">
        <v>0.71</v>
      </c>
    </row>
    <row r="8305" spans="1:11" ht="16.5" x14ac:dyDescent="0.3">
      <c r="A8305" s="1">
        <v>42976</v>
      </c>
      <c r="B8305" s="5">
        <f>YEAR(Table1[[#This Row],[Order Date]])</f>
        <v>2017</v>
      </c>
      <c r="C8305" s="5">
        <f>MONTH(Table1[[#This Row],[Order Date]])</f>
        <v>8</v>
      </c>
      <c r="D8305" t="s">
        <v>1907</v>
      </c>
      <c r="E8305" t="s">
        <v>27</v>
      </c>
      <c r="F8305" t="s">
        <v>34</v>
      </c>
      <c r="G8305" t="s">
        <v>47</v>
      </c>
      <c r="H8305" t="s">
        <v>2431</v>
      </c>
      <c r="I8305">
        <v>148.02000000000001</v>
      </c>
      <c r="J8305">
        <v>3</v>
      </c>
      <c r="K8305">
        <v>41.45</v>
      </c>
    </row>
    <row r="8306" spans="1:11" ht="16.5" x14ac:dyDescent="0.3">
      <c r="A8306" s="1">
        <v>42978</v>
      </c>
      <c r="B8306" s="5">
        <f>YEAR(Table1[[#This Row],[Order Date]])</f>
        <v>2017</v>
      </c>
      <c r="C8306" s="5">
        <f>MONTH(Table1[[#This Row],[Order Date]])</f>
        <v>8</v>
      </c>
      <c r="D8306" t="s">
        <v>1487</v>
      </c>
      <c r="E8306" t="s">
        <v>95</v>
      </c>
      <c r="F8306" t="s">
        <v>11</v>
      </c>
      <c r="G8306" t="s">
        <v>18</v>
      </c>
      <c r="H8306" t="s">
        <v>2020</v>
      </c>
      <c r="I8306">
        <v>10.74</v>
      </c>
      <c r="J8306">
        <v>1</v>
      </c>
      <c r="K8306">
        <v>0.81</v>
      </c>
    </row>
    <row r="8307" spans="1:11" ht="16.5" x14ac:dyDescent="0.3">
      <c r="A8307" s="1">
        <v>42978</v>
      </c>
      <c r="B8307" s="5">
        <f>YEAR(Table1[[#This Row],[Order Date]])</f>
        <v>2017</v>
      </c>
      <c r="C8307" s="5">
        <f>MONTH(Table1[[#This Row],[Order Date]])</f>
        <v>8</v>
      </c>
      <c r="D8307" t="s">
        <v>1487</v>
      </c>
      <c r="E8307" t="s">
        <v>95</v>
      </c>
      <c r="F8307" t="s">
        <v>11</v>
      </c>
      <c r="G8307" t="s">
        <v>43</v>
      </c>
      <c r="H8307" t="s">
        <v>1561</v>
      </c>
      <c r="I8307">
        <v>8.3800000000000008</v>
      </c>
      <c r="J8307">
        <v>3</v>
      </c>
      <c r="K8307">
        <v>2.72</v>
      </c>
    </row>
    <row r="8308" spans="1:11" ht="16.5" x14ac:dyDescent="0.3">
      <c r="A8308" s="1">
        <v>42978</v>
      </c>
      <c r="B8308" s="5">
        <f>YEAR(Table1[[#This Row],[Order Date]])</f>
        <v>2017</v>
      </c>
      <c r="C8308" s="5">
        <f>MONTH(Table1[[#This Row],[Order Date]])</f>
        <v>8</v>
      </c>
      <c r="D8308" t="s">
        <v>1751</v>
      </c>
      <c r="E8308" t="s">
        <v>245</v>
      </c>
      <c r="F8308" t="s">
        <v>11</v>
      </c>
      <c r="G8308" t="s">
        <v>12</v>
      </c>
      <c r="H8308" t="s">
        <v>491</v>
      </c>
      <c r="I8308">
        <v>229.54</v>
      </c>
      <c r="J8308">
        <v>7</v>
      </c>
      <c r="K8308">
        <v>83.21</v>
      </c>
    </row>
    <row r="8309" spans="1:11" ht="16.5" x14ac:dyDescent="0.3">
      <c r="A8309" s="1">
        <v>42978</v>
      </c>
      <c r="B8309" s="5">
        <f>YEAR(Table1[[#This Row],[Order Date]])</f>
        <v>2017</v>
      </c>
      <c r="C8309" s="5">
        <f>MONTH(Table1[[#This Row],[Order Date]])</f>
        <v>8</v>
      </c>
      <c r="D8309" t="s">
        <v>244</v>
      </c>
      <c r="E8309" t="s">
        <v>129</v>
      </c>
      <c r="F8309" t="s">
        <v>11</v>
      </c>
      <c r="G8309" t="s">
        <v>92</v>
      </c>
      <c r="H8309" t="s">
        <v>2067</v>
      </c>
      <c r="I8309">
        <v>638.73</v>
      </c>
      <c r="J8309">
        <v>9</v>
      </c>
      <c r="K8309">
        <v>166.07</v>
      </c>
    </row>
    <row r="8310" spans="1:11" ht="16.5" x14ac:dyDescent="0.3">
      <c r="A8310" s="1">
        <v>42978</v>
      </c>
      <c r="B8310" s="5">
        <f>YEAR(Table1[[#This Row],[Order Date]])</f>
        <v>2017</v>
      </c>
      <c r="C8310" s="5">
        <f>MONTH(Table1[[#This Row],[Order Date]])</f>
        <v>8</v>
      </c>
      <c r="D8310" t="s">
        <v>951</v>
      </c>
      <c r="E8310" t="s">
        <v>27</v>
      </c>
      <c r="F8310" t="s">
        <v>11</v>
      </c>
      <c r="G8310" t="s">
        <v>20</v>
      </c>
      <c r="H8310" t="s">
        <v>1291</v>
      </c>
      <c r="I8310">
        <v>6.67</v>
      </c>
      <c r="J8310">
        <v>3</v>
      </c>
      <c r="K8310">
        <v>2.17</v>
      </c>
    </row>
    <row r="8311" spans="1:11" ht="16.5" x14ac:dyDescent="0.3">
      <c r="A8311" s="1">
        <v>42978</v>
      </c>
      <c r="B8311" s="5">
        <f>YEAR(Table1[[#This Row],[Order Date]])</f>
        <v>2017</v>
      </c>
      <c r="C8311" s="5">
        <f>MONTH(Table1[[#This Row],[Order Date]])</f>
        <v>8</v>
      </c>
      <c r="D8311" t="s">
        <v>951</v>
      </c>
      <c r="E8311" t="s">
        <v>27</v>
      </c>
      <c r="F8311" t="s">
        <v>39</v>
      </c>
      <c r="G8311" t="s">
        <v>40</v>
      </c>
      <c r="H8311" t="s">
        <v>2312</v>
      </c>
      <c r="I8311">
        <v>689.41</v>
      </c>
      <c r="J8311">
        <v>4</v>
      </c>
      <c r="K8311">
        <v>77.56</v>
      </c>
    </row>
    <row r="8312" spans="1:11" ht="16.5" x14ac:dyDescent="0.3">
      <c r="A8312" s="1">
        <v>42978</v>
      </c>
      <c r="B8312" s="5">
        <f>YEAR(Table1[[#This Row],[Order Date]])</f>
        <v>2017</v>
      </c>
      <c r="C8312" s="5">
        <f>MONTH(Table1[[#This Row],[Order Date]])</f>
        <v>8</v>
      </c>
      <c r="D8312" t="s">
        <v>1574</v>
      </c>
      <c r="E8312" t="s">
        <v>62</v>
      </c>
      <c r="F8312" t="s">
        <v>39</v>
      </c>
      <c r="G8312" t="s">
        <v>52</v>
      </c>
      <c r="H8312" t="s">
        <v>1787</v>
      </c>
      <c r="I8312">
        <v>659.9</v>
      </c>
      <c r="J8312">
        <v>2</v>
      </c>
      <c r="K8312">
        <v>217.77</v>
      </c>
    </row>
    <row r="8313" spans="1:11" ht="16.5" x14ac:dyDescent="0.3">
      <c r="A8313" s="1">
        <v>42978</v>
      </c>
      <c r="B8313" s="5">
        <f>YEAR(Table1[[#This Row],[Order Date]])</f>
        <v>2017</v>
      </c>
      <c r="C8313" s="5">
        <f>MONTH(Table1[[#This Row],[Order Date]])</f>
        <v>8</v>
      </c>
      <c r="D8313" t="s">
        <v>1963</v>
      </c>
      <c r="E8313" t="s">
        <v>164</v>
      </c>
      <c r="F8313" t="s">
        <v>34</v>
      </c>
      <c r="G8313" t="s">
        <v>35</v>
      </c>
      <c r="H8313" t="s">
        <v>106</v>
      </c>
      <c r="I8313">
        <v>569.57000000000005</v>
      </c>
      <c r="J8313">
        <v>2</v>
      </c>
      <c r="K8313">
        <v>7.12</v>
      </c>
    </row>
    <row r="8314" spans="1:11" ht="16.5" x14ac:dyDescent="0.3">
      <c r="A8314" s="1">
        <v>42978</v>
      </c>
      <c r="B8314" s="5">
        <f>YEAR(Table1[[#This Row],[Order Date]])</f>
        <v>2017</v>
      </c>
      <c r="C8314" s="5">
        <f>MONTH(Table1[[#This Row],[Order Date]])</f>
        <v>8</v>
      </c>
      <c r="D8314" t="s">
        <v>1963</v>
      </c>
      <c r="E8314" t="s">
        <v>164</v>
      </c>
      <c r="F8314" t="s">
        <v>11</v>
      </c>
      <c r="G8314" t="s">
        <v>18</v>
      </c>
      <c r="H8314" t="s">
        <v>1456</v>
      </c>
      <c r="I8314">
        <v>149.72999999999999</v>
      </c>
      <c r="J8314">
        <v>7</v>
      </c>
      <c r="K8314">
        <v>43.42</v>
      </c>
    </row>
    <row r="8315" spans="1:11" ht="16.5" x14ac:dyDescent="0.3">
      <c r="A8315" s="1">
        <v>42978</v>
      </c>
      <c r="B8315" s="5">
        <f>YEAR(Table1[[#This Row],[Order Date]])</f>
        <v>2017</v>
      </c>
      <c r="C8315" s="5">
        <f>MONTH(Table1[[#This Row],[Order Date]])</f>
        <v>8</v>
      </c>
      <c r="D8315" t="s">
        <v>1863</v>
      </c>
      <c r="E8315" t="s">
        <v>91</v>
      </c>
      <c r="F8315" t="s">
        <v>11</v>
      </c>
      <c r="G8315" t="s">
        <v>200</v>
      </c>
      <c r="H8315" t="s">
        <v>870</v>
      </c>
      <c r="I8315">
        <v>6.21</v>
      </c>
      <c r="J8315">
        <v>2</v>
      </c>
      <c r="K8315">
        <v>0.7</v>
      </c>
    </row>
    <row r="8316" spans="1:11" ht="16.5" x14ac:dyDescent="0.3">
      <c r="A8316" s="1">
        <v>42978</v>
      </c>
      <c r="B8316" s="5">
        <f>YEAR(Table1[[#This Row],[Order Date]])</f>
        <v>2017</v>
      </c>
      <c r="C8316" s="5">
        <f>MONTH(Table1[[#This Row],[Order Date]])</f>
        <v>8</v>
      </c>
      <c r="D8316" t="s">
        <v>902</v>
      </c>
      <c r="E8316" t="s">
        <v>27</v>
      </c>
      <c r="F8316" t="s">
        <v>11</v>
      </c>
      <c r="G8316" t="s">
        <v>18</v>
      </c>
      <c r="H8316" t="s">
        <v>418</v>
      </c>
      <c r="I8316">
        <v>193.95</v>
      </c>
      <c r="J8316">
        <v>3</v>
      </c>
      <c r="K8316">
        <v>9.6999999999999993</v>
      </c>
    </row>
    <row r="8317" spans="1:11" ht="16.5" x14ac:dyDescent="0.3">
      <c r="A8317" s="1">
        <v>42979</v>
      </c>
      <c r="B8317" s="5">
        <f>YEAR(Table1[[#This Row],[Order Date]])</f>
        <v>2017</v>
      </c>
      <c r="C8317" s="5">
        <f>MONTH(Table1[[#This Row],[Order Date]])</f>
        <v>9</v>
      </c>
      <c r="D8317" t="s">
        <v>314</v>
      </c>
      <c r="E8317" t="s">
        <v>149</v>
      </c>
      <c r="F8317" t="s">
        <v>34</v>
      </c>
      <c r="G8317" t="s">
        <v>47</v>
      </c>
      <c r="H8317" t="s">
        <v>2647</v>
      </c>
      <c r="I8317">
        <v>114.9</v>
      </c>
      <c r="J8317">
        <v>5</v>
      </c>
      <c r="K8317">
        <v>39.07</v>
      </c>
    </row>
    <row r="8318" spans="1:11" ht="16.5" x14ac:dyDescent="0.3">
      <c r="A8318" s="1">
        <v>42979</v>
      </c>
      <c r="B8318" s="5">
        <f>YEAR(Table1[[#This Row],[Order Date]])</f>
        <v>2017</v>
      </c>
      <c r="C8318" s="5">
        <f>MONTH(Table1[[#This Row],[Order Date]])</f>
        <v>9</v>
      </c>
      <c r="D8318" t="s">
        <v>1785</v>
      </c>
      <c r="E8318" t="s">
        <v>164</v>
      </c>
      <c r="F8318" t="s">
        <v>39</v>
      </c>
      <c r="G8318" t="s">
        <v>52</v>
      </c>
      <c r="H8318" t="s">
        <v>2235</v>
      </c>
      <c r="I8318">
        <v>19.989999999999998</v>
      </c>
      <c r="J8318">
        <v>1</v>
      </c>
      <c r="K8318">
        <v>6.8</v>
      </c>
    </row>
    <row r="8319" spans="1:11" ht="16.5" x14ac:dyDescent="0.3">
      <c r="A8319" s="1">
        <v>42979</v>
      </c>
      <c r="B8319" s="5">
        <f>YEAR(Table1[[#This Row],[Order Date]])</f>
        <v>2017</v>
      </c>
      <c r="C8319" s="5">
        <f>MONTH(Table1[[#This Row],[Order Date]])</f>
        <v>9</v>
      </c>
      <c r="D8319" t="s">
        <v>1785</v>
      </c>
      <c r="E8319" t="s">
        <v>164</v>
      </c>
      <c r="F8319" t="s">
        <v>11</v>
      </c>
      <c r="G8319" t="s">
        <v>20</v>
      </c>
      <c r="H8319" t="s">
        <v>80</v>
      </c>
      <c r="I8319">
        <v>22.92</v>
      </c>
      <c r="J8319">
        <v>5</v>
      </c>
      <c r="K8319">
        <v>8.02</v>
      </c>
    </row>
    <row r="8320" spans="1:11" ht="16.5" x14ac:dyDescent="0.3">
      <c r="A8320" s="1">
        <v>42979</v>
      </c>
      <c r="B8320" s="5">
        <f>YEAR(Table1[[#This Row],[Order Date]])</f>
        <v>2017</v>
      </c>
      <c r="C8320" s="5">
        <f>MONTH(Table1[[#This Row],[Order Date]])</f>
        <v>9</v>
      </c>
      <c r="D8320" t="s">
        <v>293</v>
      </c>
      <c r="E8320" t="s">
        <v>164</v>
      </c>
      <c r="F8320" t="s">
        <v>11</v>
      </c>
      <c r="G8320" t="s">
        <v>24</v>
      </c>
      <c r="H8320" t="s">
        <v>207</v>
      </c>
      <c r="I8320">
        <v>7.58</v>
      </c>
      <c r="J8320">
        <v>1</v>
      </c>
      <c r="K8320">
        <v>2.96</v>
      </c>
    </row>
    <row r="8321" spans="1:11" ht="16.5" x14ac:dyDescent="0.3">
      <c r="A8321" s="1">
        <v>42979</v>
      </c>
      <c r="B8321" s="5">
        <f>YEAR(Table1[[#This Row],[Order Date]])</f>
        <v>2017</v>
      </c>
      <c r="C8321" s="5">
        <f>MONTH(Table1[[#This Row],[Order Date]])</f>
        <v>9</v>
      </c>
      <c r="D8321" t="s">
        <v>879</v>
      </c>
      <c r="E8321" t="s">
        <v>110</v>
      </c>
      <c r="F8321" t="s">
        <v>34</v>
      </c>
      <c r="G8321" t="s">
        <v>35</v>
      </c>
      <c r="H8321" t="s">
        <v>1821</v>
      </c>
      <c r="I8321">
        <v>498.26</v>
      </c>
      <c r="J8321">
        <v>7</v>
      </c>
      <c r="K8321">
        <v>134.53</v>
      </c>
    </row>
    <row r="8322" spans="1:11" ht="16.5" x14ac:dyDescent="0.3">
      <c r="A8322" s="1">
        <v>42979</v>
      </c>
      <c r="B8322" s="5">
        <f>YEAR(Table1[[#This Row],[Order Date]])</f>
        <v>2017</v>
      </c>
      <c r="C8322" s="5">
        <f>MONTH(Table1[[#This Row],[Order Date]])</f>
        <v>9</v>
      </c>
      <c r="D8322" t="s">
        <v>1907</v>
      </c>
      <c r="E8322" t="s">
        <v>164</v>
      </c>
      <c r="F8322" t="s">
        <v>11</v>
      </c>
      <c r="G8322" t="s">
        <v>92</v>
      </c>
      <c r="H8322" t="s">
        <v>746</v>
      </c>
      <c r="I8322">
        <v>314.60000000000002</v>
      </c>
      <c r="J8322">
        <v>4</v>
      </c>
      <c r="K8322">
        <v>103.82</v>
      </c>
    </row>
    <row r="8323" spans="1:11" ht="16.5" x14ac:dyDescent="0.3">
      <c r="A8323" s="1">
        <v>42979</v>
      </c>
      <c r="B8323" s="5">
        <f>YEAR(Table1[[#This Row],[Order Date]])</f>
        <v>2017</v>
      </c>
      <c r="C8323" s="5">
        <f>MONTH(Table1[[#This Row],[Order Date]])</f>
        <v>9</v>
      </c>
      <c r="D8323" t="s">
        <v>1907</v>
      </c>
      <c r="E8323" t="s">
        <v>164</v>
      </c>
      <c r="F8323" t="s">
        <v>34</v>
      </c>
      <c r="G8323" t="s">
        <v>145</v>
      </c>
      <c r="H8323" t="s">
        <v>728</v>
      </c>
      <c r="I8323">
        <v>283.56</v>
      </c>
      <c r="J8323">
        <v>4</v>
      </c>
      <c r="K8323">
        <v>45.37</v>
      </c>
    </row>
    <row r="8324" spans="1:11" ht="16.5" x14ac:dyDescent="0.3">
      <c r="A8324" s="1">
        <v>42980</v>
      </c>
      <c r="B8324" s="5">
        <f>YEAR(Table1[[#This Row],[Order Date]])</f>
        <v>2017</v>
      </c>
      <c r="C8324" s="5">
        <f>MONTH(Table1[[#This Row],[Order Date]])</f>
        <v>9</v>
      </c>
      <c r="D8324" t="s">
        <v>407</v>
      </c>
      <c r="E8324" t="s">
        <v>78</v>
      </c>
      <c r="F8324" t="s">
        <v>34</v>
      </c>
      <c r="G8324" t="s">
        <v>47</v>
      </c>
      <c r="H8324" t="s">
        <v>1694</v>
      </c>
      <c r="I8324">
        <v>15.07</v>
      </c>
      <c r="J8324">
        <v>3</v>
      </c>
      <c r="K8324">
        <v>4.1399999999999997</v>
      </c>
    </row>
    <row r="8325" spans="1:11" ht="16.5" x14ac:dyDescent="0.3">
      <c r="A8325" s="1">
        <v>42980</v>
      </c>
      <c r="B8325" s="5">
        <f>YEAR(Table1[[#This Row],[Order Date]])</f>
        <v>2017</v>
      </c>
      <c r="C8325" s="5">
        <f>MONTH(Table1[[#This Row],[Order Date]])</f>
        <v>9</v>
      </c>
      <c r="D8325" t="s">
        <v>2432</v>
      </c>
      <c r="E8325" t="s">
        <v>110</v>
      </c>
      <c r="F8325" t="s">
        <v>39</v>
      </c>
      <c r="G8325" t="s">
        <v>40</v>
      </c>
      <c r="H8325" t="s">
        <v>2019</v>
      </c>
      <c r="I8325">
        <v>1199.8</v>
      </c>
      <c r="J8325">
        <v>4</v>
      </c>
      <c r="K8325">
        <v>323.95</v>
      </c>
    </row>
    <row r="8326" spans="1:11" ht="16.5" x14ac:dyDescent="0.3">
      <c r="A8326" s="1">
        <v>42980</v>
      </c>
      <c r="B8326" s="5">
        <f>YEAR(Table1[[#This Row],[Order Date]])</f>
        <v>2017</v>
      </c>
      <c r="C8326" s="5">
        <f>MONTH(Table1[[#This Row],[Order Date]])</f>
        <v>9</v>
      </c>
      <c r="D8326" t="s">
        <v>2432</v>
      </c>
      <c r="E8326" t="s">
        <v>110</v>
      </c>
      <c r="F8326" t="s">
        <v>39</v>
      </c>
      <c r="G8326" t="s">
        <v>52</v>
      </c>
      <c r="H8326" t="s">
        <v>2696</v>
      </c>
      <c r="I8326">
        <v>1928.78</v>
      </c>
      <c r="J8326">
        <v>7</v>
      </c>
      <c r="K8326">
        <v>829.38</v>
      </c>
    </row>
    <row r="8327" spans="1:11" ht="16.5" x14ac:dyDescent="0.3">
      <c r="A8327" s="1">
        <v>42980</v>
      </c>
      <c r="B8327" s="5">
        <f>YEAR(Table1[[#This Row],[Order Date]])</f>
        <v>2017</v>
      </c>
      <c r="C8327" s="5">
        <f>MONTH(Table1[[#This Row],[Order Date]])</f>
        <v>9</v>
      </c>
      <c r="D8327" t="s">
        <v>2432</v>
      </c>
      <c r="E8327" t="s">
        <v>110</v>
      </c>
      <c r="F8327" t="s">
        <v>11</v>
      </c>
      <c r="G8327" t="s">
        <v>18</v>
      </c>
      <c r="H8327" t="s">
        <v>1449</v>
      </c>
      <c r="I8327">
        <v>352.38</v>
      </c>
      <c r="J8327">
        <v>2</v>
      </c>
      <c r="K8327">
        <v>81.05</v>
      </c>
    </row>
    <row r="8328" spans="1:11" ht="16.5" x14ac:dyDescent="0.3">
      <c r="A8328" s="1">
        <v>42980</v>
      </c>
      <c r="B8328" s="5">
        <f>YEAR(Table1[[#This Row],[Order Date]])</f>
        <v>2017</v>
      </c>
      <c r="C8328" s="5">
        <f>MONTH(Table1[[#This Row],[Order Date]])</f>
        <v>9</v>
      </c>
      <c r="D8328" t="s">
        <v>2166</v>
      </c>
      <c r="E8328" t="s">
        <v>23</v>
      </c>
      <c r="F8328" t="s">
        <v>11</v>
      </c>
      <c r="G8328" t="s">
        <v>12</v>
      </c>
      <c r="H8328" t="s">
        <v>1531</v>
      </c>
      <c r="I8328">
        <v>12.19</v>
      </c>
      <c r="J8328">
        <v>3</v>
      </c>
      <c r="K8328">
        <v>4.1100000000000003</v>
      </c>
    </row>
    <row r="8329" spans="1:11" ht="16.5" x14ac:dyDescent="0.3">
      <c r="A8329" s="1">
        <v>42980</v>
      </c>
      <c r="B8329" s="5">
        <f>YEAR(Table1[[#This Row],[Order Date]])</f>
        <v>2017</v>
      </c>
      <c r="C8329" s="5">
        <f>MONTH(Table1[[#This Row],[Order Date]])</f>
        <v>9</v>
      </c>
      <c r="D8329" t="s">
        <v>2558</v>
      </c>
      <c r="E8329" t="s">
        <v>27</v>
      </c>
      <c r="F8329" t="s">
        <v>11</v>
      </c>
      <c r="G8329" t="s">
        <v>24</v>
      </c>
      <c r="H8329" t="s">
        <v>2670</v>
      </c>
      <c r="I8329">
        <v>6.57</v>
      </c>
      <c r="J8329">
        <v>3</v>
      </c>
      <c r="K8329">
        <v>1.77</v>
      </c>
    </row>
    <row r="8330" spans="1:11" ht="16.5" x14ac:dyDescent="0.3">
      <c r="A8330" s="1">
        <v>42980</v>
      </c>
      <c r="B8330" s="5">
        <f>YEAR(Table1[[#This Row],[Order Date]])</f>
        <v>2017</v>
      </c>
      <c r="C8330" s="5">
        <f>MONTH(Table1[[#This Row],[Order Date]])</f>
        <v>9</v>
      </c>
      <c r="D8330" t="s">
        <v>2246</v>
      </c>
      <c r="E8330" t="s">
        <v>149</v>
      </c>
      <c r="F8330" t="s">
        <v>11</v>
      </c>
      <c r="G8330" t="s">
        <v>24</v>
      </c>
      <c r="H8330" t="s">
        <v>1006</v>
      </c>
      <c r="I8330">
        <v>23.1</v>
      </c>
      <c r="J8330">
        <v>2</v>
      </c>
      <c r="K8330">
        <v>6.47</v>
      </c>
    </row>
    <row r="8331" spans="1:11" ht="16.5" x14ac:dyDescent="0.3">
      <c r="A8331" s="1">
        <v>42980</v>
      </c>
      <c r="B8331" s="5">
        <f>YEAR(Table1[[#This Row],[Order Date]])</f>
        <v>2017</v>
      </c>
      <c r="C8331" s="5">
        <f>MONTH(Table1[[#This Row],[Order Date]])</f>
        <v>9</v>
      </c>
      <c r="D8331" t="s">
        <v>2246</v>
      </c>
      <c r="E8331" t="s">
        <v>149</v>
      </c>
      <c r="F8331" t="s">
        <v>34</v>
      </c>
      <c r="G8331" t="s">
        <v>47</v>
      </c>
      <c r="H8331" t="s">
        <v>1450</v>
      </c>
      <c r="I8331">
        <v>11.54</v>
      </c>
      <c r="J8331">
        <v>2</v>
      </c>
      <c r="K8331">
        <v>3.46</v>
      </c>
    </row>
    <row r="8332" spans="1:11" ht="16.5" x14ac:dyDescent="0.3">
      <c r="A8332" s="1">
        <v>42980</v>
      </c>
      <c r="B8332" s="5">
        <f>YEAR(Table1[[#This Row],[Order Date]])</f>
        <v>2017</v>
      </c>
      <c r="C8332" s="5">
        <f>MONTH(Table1[[#This Row],[Order Date]])</f>
        <v>9</v>
      </c>
      <c r="D8332" t="s">
        <v>2246</v>
      </c>
      <c r="E8332" t="s">
        <v>149</v>
      </c>
      <c r="F8332" t="s">
        <v>34</v>
      </c>
      <c r="G8332" t="s">
        <v>145</v>
      </c>
      <c r="H8332" t="s">
        <v>404</v>
      </c>
      <c r="I8332">
        <v>254.53</v>
      </c>
      <c r="J8332">
        <v>1</v>
      </c>
      <c r="K8332">
        <v>-93.33</v>
      </c>
    </row>
    <row r="8333" spans="1:11" ht="16.5" x14ac:dyDescent="0.3">
      <c r="A8333" s="1">
        <v>42980</v>
      </c>
      <c r="B8333" s="5">
        <f>YEAR(Table1[[#This Row],[Order Date]])</f>
        <v>2017</v>
      </c>
      <c r="C8333" s="5">
        <f>MONTH(Table1[[#This Row],[Order Date]])</f>
        <v>9</v>
      </c>
      <c r="D8333" t="s">
        <v>2246</v>
      </c>
      <c r="E8333" t="s">
        <v>149</v>
      </c>
      <c r="F8333" t="s">
        <v>11</v>
      </c>
      <c r="G8333" t="s">
        <v>92</v>
      </c>
      <c r="H8333" t="s">
        <v>1349</v>
      </c>
      <c r="I8333">
        <v>12.98</v>
      </c>
      <c r="J8333">
        <v>1</v>
      </c>
      <c r="K8333">
        <v>3.76</v>
      </c>
    </row>
    <row r="8334" spans="1:11" ht="16.5" x14ac:dyDescent="0.3">
      <c r="A8334" s="1">
        <v>42980</v>
      </c>
      <c r="B8334" s="5">
        <f>YEAR(Table1[[#This Row],[Order Date]])</f>
        <v>2017</v>
      </c>
      <c r="C8334" s="5">
        <f>MONTH(Table1[[#This Row],[Order Date]])</f>
        <v>9</v>
      </c>
      <c r="D8334" t="s">
        <v>2246</v>
      </c>
      <c r="E8334" t="s">
        <v>149</v>
      </c>
      <c r="F8334" t="s">
        <v>11</v>
      </c>
      <c r="G8334" t="s">
        <v>20</v>
      </c>
      <c r="H8334" t="s">
        <v>559</v>
      </c>
      <c r="I8334">
        <v>26.43</v>
      </c>
      <c r="J8334">
        <v>8</v>
      </c>
      <c r="K8334">
        <v>8.92</v>
      </c>
    </row>
    <row r="8335" spans="1:11" ht="16.5" x14ac:dyDescent="0.3">
      <c r="A8335" s="1">
        <v>42980</v>
      </c>
      <c r="B8335" s="5">
        <f>YEAR(Table1[[#This Row],[Order Date]])</f>
        <v>2017</v>
      </c>
      <c r="C8335" s="5">
        <f>MONTH(Table1[[#This Row],[Order Date]])</f>
        <v>9</v>
      </c>
      <c r="D8335" t="s">
        <v>2246</v>
      </c>
      <c r="E8335" t="s">
        <v>149</v>
      </c>
      <c r="F8335" t="s">
        <v>39</v>
      </c>
      <c r="G8335" t="s">
        <v>40</v>
      </c>
      <c r="H8335" t="s">
        <v>930</v>
      </c>
      <c r="I8335">
        <v>197.97</v>
      </c>
      <c r="J8335">
        <v>3</v>
      </c>
      <c r="K8335">
        <v>57.41</v>
      </c>
    </row>
    <row r="8336" spans="1:11" ht="16.5" x14ac:dyDescent="0.3">
      <c r="A8336" s="1">
        <v>42980</v>
      </c>
      <c r="B8336" s="5">
        <f>YEAR(Table1[[#This Row],[Order Date]])</f>
        <v>2017</v>
      </c>
      <c r="C8336" s="5">
        <f>MONTH(Table1[[#This Row],[Order Date]])</f>
        <v>9</v>
      </c>
      <c r="D8336" t="s">
        <v>2246</v>
      </c>
      <c r="E8336" t="s">
        <v>149</v>
      </c>
      <c r="F8336" t="s">
        <v>11</v>
      </c>
      <c r="G8336" t="s">
        <v>16</v>
      </c>
      <c r="H8336" t="s">
        <v>447</v>
      </c>
      <c r="I8336">
        <v>18.899999999999999</v>
      </c>
      <c r="J8336">
        <v>6</v>
      </c>
      <c r="K8336">
        <v>9.07</v>
      </c>
    </row>
    <row r="8337" spans="1:11" ht="16.5" x14ac:dyDescent="0.3">
      <c r="A8337" s="1">
        <v>42980</v>
      </c>
      <c r="B8337" s="5">
        <f>YEAR(Table1[[#This Row],[Order Date]])</f>
        <v>2017</v>
      </c>
      <c r="C8337" s="5">
        <f>MONTH(Table1[[#This Row],[Order Date]])</f>
        <v>9</v>
      </c>
      <c r="D8337" t="s">
        <v>2246</v>
      </c>
      <c r="E8337" t="s">
        <v>149</v>
      </c>
      <c r="F8337" t="s">
        <v>34</v>
      </c>
      <c r="G8337" t="s">
        <v>35</v>
      </c>
      <c r="H8337" t="s">
        <v>294</v>
      </c>
      <c r="I8337">
        <v>1282.4100000000001</v>
      </c>
      <c r="J8337">
        <v>5</v>
      </c>
      <c r="K8337">
        <v>213.74</v>
      </c>
    </row>
    <row r="8338" spans="1:11" ht="16.5" x14ac:dyDescent="0.3">
      <c r="A8338" s="1">
        <v>42980</v>
      </c>
      <c r="B8338" s="5">
        <f>YEAR(Table1[[#This Row],[Order Date]])</f>
        <v>2017</v>
      </c>
      <c r="C8338" s="5">
        <f>MONTH(Table1[[#This Row],[Order Date]])</f>
        <v>9</v>
      </c>
      <c r="D8338" t="s">
        <v>2246</v>
      </c>
      <c r="E8338" t="s">
        <v>149</v>
      </c>
      <c r="F8338" t="s">
        <v>11</v>
      </c>
      <c r="G8338" t="s">
        <v>24</v>
      </c>
      <c r="H8338" t="s">
        <v>890</v>
      </c>
      <c r="I8338">
        <v>4.92</v>
      </c>
      <c r="J8338">
        <v>3</v>
      </c>
      <c r="K8338">
        <v>2.21</v>
      </c>
    </row>
    <row r="8339" spans="1:11" ht="16.5" x14ac:dyDescent="0.3">
      <c r="A8339" s="1">
        <v>42980</v>
      </c>
      <c r="B8339" s="5">
        <f>YEAR(Table1[[#This Row],[Order Date]])</f>
        <v>2017</v>
      </c>
      <c r="C8339" s="5">
        <f>MONTH(Table1[[#This Row],[Order Date]])</f>
        <v>9</v>
      </c>
      <c r="D8339" t="s">
        <v>2246</v>
      </c>
      <c r="E8339" t="s">
        <v>149</v>
      </c>
      <c r="F8339" t="s">
        <v>39</v>
      </c>
      <c r="G8339" t="s">
        <v>52</v>
      </c>
      <c r="H8339" t="s">
        <v>1032</v>
      </c>
      <c r="I8339">
        <v>238</v>
      </c>
      <c r="J8339">
        <v>2</v>
      </c>
      <c r="K8339">
        <v>38.08</v>
      </c>
    </row>
    <row r="8340" spans="1:11" ht="16.5" x14ac:dyDescent="0.3">
      <c r="A8340" s="1">
        <v>42980</v>
      </c>
      <c r="B8340" s="5">
        <f>YEAR(Table1[[#This Row],[Order Date]])</f>
        <v>2017</v>
      </c>
      <c r="C8340" s="5">
        <f>MONTH(Table1[[#This Row],[Order Date]])</f>
        <v>9</v>
      </c>
      <c r="D8340" t="s">
        <v>2246</v>
      </c>
      <c r="E8340" t="s">
        <v>149</v>
      </c>
      <c r="F8340" t="s">
        <v>39</v>
      </c>
      <c r="G8340" t="s">
        <v>52</v>
      </c>
      <c r="H8340" t="s">
        <v>636</v>
      </c>
      <c r="I8340">
        <v>167.97</v>
      </c>
      <c r="J8340">
        <v>3</v>
      </c>
      <c r="K8340">
        <v>40.31</v>
      </c>
    </row>
    <row r="8341" spans="1:11" ht="16.5" x14ac:dyDescent="0.3">
      <c r="A8341" s="1">
        <v>42980</v>
      </c>
      <c r="B8341" s="5">
        <f>YEAR(Table1[[#This Row],[Order Date]])</f>
        <v>2017</v>
      </c>
      <c r="C8341" s="5">
        <f>MONTH(Table1[[#This Row],[Order Date]])</f>
        <v>9</v>
      </c>
      <c r="D8341" t="s">
        <v>2246</v>
      </c>
      <c r="E8341" t="s">
        <v>149</v>
      </c>
      <c r="F8341" t="s">
        <v>11</v>
      </c>
      <c r="G8341" t="s">
        <v>12</v>
      </c>
      <c r="H8341" t="s">
        <v>2069</v>
      </c>
      <c r="I8341">
        <v>17.12</v>
      </c>
      <c r="J8341">
        <v>4</v>
      </c>
      <c r="K8341">
        <v>7.7</v>
      </c>
    </row>
    <row r="8342" spans="1:11" ht="16.5" x14ac:dyDescent="0.3">
      <c r="A8342" s="1">
        <v>42980</v>
      </c>
      <c r="B8342" s="5">
        <f>YEAR(Table1[[#This Row],[Order Date]])</f>
        <v>2017</v>
      </c>
      <c r="C8342" s="5">
        <f>MONTH(Table1[[#This Row],[Order Date]])</f>
        <v>9</v>
      </c>
      <c r="D8342" t="s">
        <v>2012</v>
      </c>
      <c r="E8342" t="s">
        <v>27</v>
      </c>
      <c r="F8342" t="s">
        <v>11</v>
      </c>
      <c r="G8342" t="s">
        <v>24</v>
      </c>
      <c r="H8342" t="s">
        <v>844</v>
      </c>
      <c r="I8342">
        <v>9.4</v>
      </c>
      <c r="J8342">
        <v>5</v>
      </c>
      <c r="K8342">
        <v>2.73</v>
      </c>
    </row>
    <row r="8343" spans="1:11" ht="16.5" x14ac:dyDescent="0.3">
      <c r="A8343" s="1">
        <v>42980</v>
      </c>
      <c r="B8343" s="5">
        <f>YEAR(Table1[[#This Row],[Order Date]])</f>
        <v>2017</v>
      </c>
      <c r="C8343" s="5">
        <f>MONTH(Table1[[#This Row],[Order Date]])</f>
        <v>9</v>
      </c>
      <c r="D8343" t="s">
        <v>2012</v>
      </c>
      <c r="E8343" t="s">
        <v>27</v>
      </c>
      <c r="F8343" t="s">
        <v>11</v>
      </c>
      <c r="G8343" t="s">
        <v>16</v>
      </c>
      <c r="H8343" t="s">
        <v>364</v>
      </c>
      <c r="I8343">
        <v>74</v>
      </c>
      <c r="J8343">
        <v>5</v>
      </c>
      <c r="K8343">
        <v>37</v>
      </c>
    </row>
    <row r="8344" spans="1:11" ht="16.5" x14ac:dyDescent="0.3">
      <c r="A8344" s="1">
        <v>42980</v>
      </c>
      <c r="B8344" s="5">
        <f>YEAR(Table1[[#This Row],[Order Date]])</f>
        <v>2017</v>
      </c>
      <c r="C8344" s="5">
        <f>MONTH(Table1[[#This Row],[Order Date]])</f>
        <v>9</v>
      </c>
      <c r="D8344" t="s">
        <v>2012</v>
      </c>
      <c r="E8344" t="s">
        <v>27</v>
      </c>
      <c r="F8344" t="s">
        <v>39</v>
      </c>
      <c r="G8344" t="s">
        <v>40</v>
      </c>
      <c r="H8344" t="s">
        <v>375</v>
      </c>
      <c r="I8344">
        <v>201.58</v>
      </c>
      <c r="J8344">
        <v>2</v>
      </c>
      <c r="K8344">
        <v>12.6</v>
      </c>
    </row>
    <row r="8345" spans="1:11" ht="16.5" x14ac:dyDescent="0.3">
      <c r="A8345" s="1">
        <v>42980</v>
      </c>
      <c r="B8345" s="5">
        <f>YEAR(Table1[[#This Row],[Order Date]])</f>
        <v>2017</v>
      </c>
      <c r="C8345" s="5">
        <f>MONTH(Table1[[#This Row],[Order Date]])</f>
        <v>9</v>
      </c>
      <c r="D8345" t="s">
        <v>2550</v>
      </c>
      <c r="E8345" t="s">
        <v>613</v>
      </c>
      <c r="F8345" t="s">
        <v>11</v>
      </c>
      <c r="G8345" t="s">
        <v>18</v>
      </c>
      <c r="H8345" t="s">
        <v>349</v>
      </c>
      <c r="I8345">
        <v>10.9</v>
      </c>
      <c r="J8345">
        <v>1</v>
      </c>
      <c r="K8345">
        <v>2.83</v>
      </c>
    </row>
    <row r="8346" spans="1:11" ht="16.5" x14ac:dyDescent="0.3">
      <c r="A8346" s="1">
        <v>42980</v>
      </c>
      <c r="B8346" s="5">
        <f>YEAR(Table1[[#This Row],[Order Date]])</f>
        <v>2017</v>
      </c>
      <c r="C8346" s="5">
        <f>MONTH(Table1[[#This Row],[Order Date]])</f>
        <v>9</v>
      </c>
      <c r="D8346" t="s">
        <v>2550</v>
      </c>
      <c r="E8346" t="s">
        <v>613</v>
      </c>
      <c r="F8346" t="s">
        <v>11</v>
      </c>
      <c r="G8346" t="s">
        <v>12</v>
      </c>
      <c r="H8346" t="s">
        <v>2202</v>
      </c>
      <c r="I8346">
        <v>79.92</v>
      </c>
      <c r="J8346">
        <v>4</v>
      </c>
      <c r="K8346">
        <v>37.56</v>
      </c>
    </row>
    <row r="8347" spans="1:11" ht="16.5" x14ac:dyDescent="0.3">
      <c r="A8347" s="1">
        <v>42980</v>
      </c>
      <c r="B8347" s="5">
        <f>YEAR(Table1[[#This Row],[Order Date]])</f>
        <v>2017</v>
      </c>
      <c r="C8347" s="5">
        <f>MONTH(Table1[[#This Row],[Order Date]])</f>
        <v>9</v>
      </c>
      <c r="D8347" t="s">
        <v>2550</v>
      </c>
      <c r="E8347" t="s">
        <v>613</v>
      </c>
      <c r="F8347" t="s">
        <v>11</v>
      </c>
      <c r="G8347" t="s">
        <v>12</v>
      </c>
      <c r="H8347" t="s">
        <v>2211</v>
      </c>
      <c r="I8347">
        <v>146.82</v>
      </c>
      <c r="J8347">
        <v>3</v>
      </c>
      <c r="K8347">
        <v>73.41</v>
      </c>
    </row>
    <row r="8348" spans="1:11" ht="16.5" x14ac:dyDescent="0.3">
      <c r="A8348" s="1">
        <v>42980</v>
      </c>
      <c r="B8348" s="5">
        <f>YEAR(Table1[[#This Row],[Order Date]])</f>
        <v>2017</v>
      </c>
      <c r="C8348" s="5">
        <f>MONTH(Table1[[#This Row],[Order Date]])</f>
        <v>9</v>
      </c>
      <c r="D8348" t="s">
        <v>249</v>
      </c>
      <c r="E8348" t="s">
        <v>15</v>
      </c>
      <c r="F8348" t="s">
        <v>11</v>
      </c>
      <c r="G8348" t="s">
        <v>43</v>
      </c>
      <c r="H8348" t="s">
        <v>1247</v>
      </c>
      <c r="I8348">
        <v>16</v>
      </c>
      <c r="J8348">
        <v>4</v>
      </c>
      <c r="K8348">
        <v>5.6</v>
      </c>
    </row>
    <row r="8349" spans="1:11" ht="16.5" x14ac:dyDescent="0.3">
      <c r="A8349" s="1">
        <v>42980</v>
      </c>
      <c r="B8349" s="5">
        <f>YEAR(Table1[[#This Row],[Order Date]])</f>
        <v>2017</v>
      </c>
      <c r="C8349" s="5">
        <f>MONTH(Table1[[#This Row],[Order Date]])</f>
        <v>9</v>
      </c>
      <c r="D8349" t="s">
        <v>249</v>
      </c>
      <c r="E8349" t="s">
        <v>15</v>
      </c>
      <c r="F8349" t="s">
        <v>11</v>
      </c>
      <c r="G8349" t="s">
        <v>92</v>
      </c>
      <c r="H8349" t="s">
        <v>1838</v>
      </c>
      <c r="I8349">
        <v>5.59</v>
      </c>
      <c r="J8349">
        <v>2</v>
      </c>
      <c r="K8349">
        <v>-15.09</v>
      </c>
    </row>
    <row r="8350" spans="1:11" ht="16.5" x14ac:dyDescent="0.3">
      <c r="A8350" s="1">
        <v>42980</v>
      </c>
      <c r="B8350" s="5">
        <f>YEAR(Table1[[#This Row],[Order Date]])</f>
        <v>2017</v>
      </c>
      <c r="C8350" s="5">
        <f>MONTH(Table1[[#This Row],[Order Date]])</f>
        <v>9</v>
      </c>
      <c r="D8350" t="s">
        <v>249</v>
      </c>
      <c r="E8350" t="s">
        <v>15</v>
      </c>
      <c r="F8350" t="s">
        <v>11</v>
      </c>
      <c r="G8350" t="s">
        <v>18</v>
      </c>
      <c r="H8350" t="s">
        <v>2231</v>
      </c>
      <c r="I8350">
        <v>235.92</v>
      </c>
      <c r="J8350">
        <v>5</v>
      </c>
      <c r="K8350">
        <v>-44.24</v>
      </c>
    </row>
    <row r="8351" spans="1:11" ht="16.5" x14ac:dyDescent="0.3">
      <c r="A8351" s="1">
        <v>42980</v>
      </c>
      <c r="B8351" s="5">
        <f>YEAR(Table1[[#This Row],[Order Date]])</f>
        <v>2017</v>
      </c>
      <c r="C8351" s="5">
        <f>MONTH(Table1[[#This Row],[Order Date]])</f>
        <v>9</v>
      </c>
      <c r="D8351" t="s">
        <v>831</v>
      </c>
      <c r="E8351" t="s">
        <v>15</v>
      </c>
      <c r="F8351" t="s">
        <v>39</v>
      </c>
      <c r="G8351" t="s">
        <v>52</v>
      </c>
      <c r="H8351" t="s">
        <v>477</v>
      </c>
      <c r="I8351">
        <v>40.68</v>
      </c>
      <c r="J8351">
        <v>3</v>
      </c>
      <c r="K8351">
        <v>-7.12</v>
      </c>
    </row>
    <row r="8352" spans="1:11" ht="16.5" x14ac:dyDescent="0.3">
      <c r="A8352" s="1">
        <v>42980</v>
      </c>
      <c r="B8352" s="5">
        <f>YEAR(Table1[[#This Row],[Order Date]])</f>
        <v>2017</v>
      </c>
      <c r="C8352" s="5">
        <f>MONTH(Table1[[#This Row],[Order Date]])</f>
        <v>9</v>
      </c>
      <c r="D8352" t="s">
        <v>714</v>
      </c>
      <c r="E8352" t="s">
        <v>27</v>
      </c>
      <c r="F8352" t="s">
        <v>11</v>
      </c>
      <c r="G8352" t="s">
        <v>20</v>
      </c>
      <c r="H8352" t="s">
        <v>1120</v>
      </c>
      <c r="I8352">
        <v>18.72</v>
      </c>
      <c r="J8352">
        <v>5</v>
      </c>
      <c r="K8352">
        <v>6.55</v>
      </c>
    </row>
    <row r="8353" spans="1:11" ht="16.5" x14ac:dyDescent="0.3">
      <c r="A8353" s="1">
        <v>42980</v>
      </c>
      <c r="B8353" s="5">
        <f>YEAR(Table1[[#This Row],[Order Date]])</f>
        <v>2017</v>
      </c>
      <c r="C8353" s="5">
        <f>MONTH(Table1[[#This Row],[Order Date]])</f>
        <v>9</v>
      </c>
      <c r="D8353" t="s">
        <v>714</v>
      </c>
      <c r="E8353" t="s">
        <v>27</v>
      </c>
      <c r="F8353" t="s">
        <v>34</v>
      </c>
      <c r="G8353" t="s">
        <v>145</v>
      </c>
      <c r="H8353" t="s">
        <v>1333</v>
      </c>
      <c r="I8353">
        <v>236.53</v>
      </c>
      <c r="J8353">
        <v>2</v>
      </c>
      <c r="K8353">
        <v>-2.96</v>
      </c>
    </row>
    <row r="8354" spans="1:11" ht="16.5" x14ac:dyDescent="0.3">
      <c r="A8354" s="1">
        <v>42980</v>
      </c>
      <c r="B8354" s="5">
        <f>YEAR(Table1[[#This Row],[Order Date]])</f>
        <v>2017</v>
      </c>
      <c r="C8354" s="5">
        <f>MONTH(Table1[[#This Row],[Order Date]])</f>
        <v>9</v>
      </c>
      <c r="D8354" t="s">
        <v>2381</v>
      </c>
      <c r="E8354" t="s">
        <v>164</v>
      </c>
      <c r="F8354" t="s">
        <v>34</v>
      </c>
      <c r="G8354" t="s">
        <v>35</v>
      </c>
      <c r="H8354" t="s">
        <v>2029</v>
      </c>
      <c r="I8354">
        <v>215.98</v>
      </c>
      <c r="J8354">
        <v>3</v>
      </c>
      <c r="K8354">
        <v>-2.7</v>
      </c>
    </row>
    <row r="8355" spans="1:11" ht="16.5" x14ac:dyDescent="0.3">
      <c r="A8355" s="1">
        <v>42980</v>
      </c>
      <c r="B8355" s="5">
        <f>YEAR(Table1[[#This Row],[Order Date]])</f>
        <v>2017</v>
      </c>
      <c r="C8355" s="5">
        <f>MONTH(Table1[[#This Row],[Order Date]])</f>
        <v>9</v>
      </c>
      <c r="D8355" t="s">
        <v>1723</v>
      </c>
      <c r="E8355" t="s">
        <v>33</v>
      </c>
      <c r="F8355" t="s">
        <v>11</v>
      </c>
      <c r="G8355" t="s">
        <v>20</v>
      </c>
      <c r="H8355" t="s">
        <v>1777</v>
      </c>
      <c r="I8355">
        <v>1577.94</v>
      </c>
      <c r="J8355">
        <v>3</v>
      </c>
      <c r="K8355">
        <v>757.41</v>
      </c>
    </row>
    <row r="8356" spans="1:11" ht="16.5" x14ac:dyDescent="0.3">
      <c r="A8356" s="1">
        <v>42980</v>
      </c>
      <c r="B8356" s="5">
        <f>YEAR(Table1[[#This Row],[Order Date]])</f>
        <v>2017</v>
      </c>
      <c r="C8356" s="5">
        <f>MONTH(Table1[[#This Row],[Order Date]])</f>
        <v>9</v>
      </c>
      <c r="D8356" t="s">
        <v>1286</v>
      </c>
      <c r="E8356" t="s">
        <v>278</v>
      </c>
      <c r="F8356" t="s">
        <v>11</v>
      </c>
      <c r="G8356" t="s">
        <v>16</v>
      </c>
      <c r="H8356" t="s">
        <v>1434</v>
      </c>
      <c r="I8356">
        <v>11.7</v>
      </c>
      <c r="J8356">
        <v>2</v>
      </c>
      <c r="K8356">
        <v>3.95</v>
      </c>
    </row>
    <row r="8357" spans="1:11" ht="16.5" x14ac:dyDescent="0.3">
      <c r="A8357" s="1">
        <v>42980</v>
      </c>
      <c r="B8357" s="5">
        <f>YEAR(Table1[[#This Row],[Order Date]])</f>
        <v>2017</v>
      </c>
      <c r="C8357" s="5">
        <f>MONTH(Table1[[#This Row],[Order Date]])</f>
        <v>9</v>
      </c>
      <c r="D8357" t="s">
        <v>576</v>
      </c>
      <c r="E8357" t="s">
        <v>27</v>
      </c>
      <c r="F8357" t="s">
        <v>11</v>
      </c>
      <c r="G8357" t="s">
        <v>92</v>
      </c>
      <c r="H8357" t="s">
        <v>1387</v>
      </c>
      <c r="I8357">
        <v>43.1</v>
      </c>
      <c r="J8357">
        <v>5</v>
      </c>
      <c r="K8357">
        <v>11.21</v>
      </c>
    </row>
    <row r="8358" spans="1:11" ht="16.5" x14ac:dyDescent="0.3">
      <c r="A8358" s="1">
        <v>42980</v>
      </c>
      <c r="B8358" s="5">
        <f>YEAR(Table1[[#This Row],[Order Date]])</f>
        <v>2017</v>
      </c>
      <c r="C8358" s="5">
        <f>MONTH(Table1[[#This Row],[Order Date]])</f>
        <v>9</v>
      </c>
      <c r="D8358" t="s">
        <v>576</v>
      </c>
      <c r="E8358" t="s">
        <v>27</v>
      </c>
      <c r="F8358" t="s">
        <v>34</v>
      </c>
      <c r="G8358" t="s">
        <v>47</v>
      </c>
      <c r="H8358" t="s">
        <v>1397</v>
      </c>
      <c r="I8358">
        <v>511.5</v>
      </c>
      <c r="J8358">
        <v>5</v>
      </c>
      <c r="K8358">
        <v>132.99</v>
      </c>
    </row>
    <row r="8359" spans="1:11" ht="16.5" x14ac:dyDescent="0.3">
      <c r="A8359" s="1">
        <v>42980</v>
      </c>
      <c r="B8359" s="5">
        <f>YEAR(Table1[[#This Row],[Order Date]])</f>
        <v>2017</v>
      </c>
      <c r="C8359" s="5">
        <f>MONTH(Table1[[#This Row],[Order Date]])</f>
        <v>9</v>
      </c>
      <c r="D8359" t="s">
        <v>576</v>
      </c>
      <c r="E8359" t="s">
        <v>27</v>
      </c>
      <c r="F8359" t="s">
        <v>11</v>
      </c>
      <c r="G8359" t="s">
        <v>20</v>
      </c>
      <c r="H8359" t="s">
        <v>2022</v>
      </c>
      <c r="I8359">
        <v>147.91999999999999</v>
      </c>
      <c r="J8359">
        <v>5</v>
      </c>
      <c r="K8359">
        <v>46.23</v>
      </c>
    </row>
    <row r="8360" spans="1:11" ht="16.5" x14ac:dyDescent="0.3">
      <c r="A8360" s="1">
        <v>42981</v>
      </c>
      <c r="B8360" s="5">
        <f>YEAR(Table1[[#This Row],[Order Date]])</f>
        <v>2017</v>
      </c>
      <c r="C8360" s="5">
        <f>MONTH(Table1[[#This Row],[Order Date]])</f>
        <v>9</v>
      </c>
      <c r="D8360" t="s">
        <v>915</v>
      </c>
      <c r="E8360" t="s">
        <v>15</v>
      </c>
      <c r="F8360" t="s">
        <v>11</v>
      </c>
      <c r="G8360" t="s">
        <v>20</v>
      </c>
      <c r="H8360" t="s">
        <v>1281</v>
      </c>
      <c r="I8360">
        <v>42.62</v>
      </c>
      <c r="J8360">
        <v>7</v>
      </c>
      <c r="K8360">
        <v>-68.19</v>
      </c>
    </row>
    <row r="8361" spans="1:11" ht="16.5" x14ac:dyDescent="0.3">
      <c r="A8361" s="1">
        <v>42981</v>
      </c>
      <c r="B8361" s="5">
        <f>YEAR(Table1[[#This Row],[Order Date]])</f>
        <v>2017</v>
      </c>
      <c r="C8361" s="5">
        <f>MONTH(Table1[[#This Row],[Order Date]])</f>
        <v>9</v>
      </c>
      <c r="D8361" t="s">
        <v>1152</v>
      </c>
      <c r="E8361" t="s">
        <v>123</v>
      </c>
      <c r="F8361" t="s">
        <v>11</v>
      </c>
      <c r="G8361" t="s">
        <v>63</v>
      </c>
      <c r="H8361" t="s">
        <v>1444</v>
      </c>
      <c r="I8361">
        <v>24.45</v>
      </c>
      <c r="J8361">
        <v>4</v>
      </c>
      <c r="K8361">
        <v>8.86</v>
      </c>
    </row>
    <row r="8362" spans="1:11" ht="16.5" x14ac:dyDescent="0.3">
      <c r="A8362" s="1">
        <v>42981</v>
      </c>
      <c r="B8362" s="5">
        <f>YEAR(Table1[[#This Row],[Order Date]])</f>
        <v>2017</v>
      </c>
      <c r="C8362" s="5">
        <f>MONTH(Table1[[#This Row],[Order Date]])</f>
        <v>9</v>
      </c>
      <c r="D8362" t="s">
        <v>573</v>
      </c>
      <c r="E8362" t="s">
        <v>27</v>
      </c>
      <c r="F8362" t="s">
        <v>11</v>
      </c>
      <c r="G8362" t="s">
        <v>24</v>
      </c>
      <c r="H8362" t="s">
        <v>998</v>
      </c>
      <c r="I8362">
        <v>5.96</v>
      </c>
      <c r="J8362">
        <v>2</v>
      </c>
      <c r="K8362">
        <v>1.67</v>
      </c>
    </row>
    <row r="8363" spans="1:11" ht="16.5" x14ac:dyDescent="0.3">
      <c r="A8363" s="1">
        <v>42981</v>
      </c>
      <c r="B8363" s="5">
        <f>YEAR(Table1[[#This Row],[Order Date]])</f>
        <v>2017</v>
      </c>
      <c r="C8363" s="5">
        <f>MONTH(Table1[[#This Row],[Order Date]])</f>
        <v>9</v>
      </c>
      <c r="D8363" t="s">
        <v>343</v>
      </c>
      <c r="E8363" t="s">
        <v>27</v>
      </c>
      <c r="F8363" t="s">
        <v>11</v>
      </c>
      <c r="G8363" t="s">
        <v>20</v>
      </c>
      <c r="H8363" t="s">
        <v>1175</v>
      </c>
      <c r="I8363">
        <v>82.56</v>
      </c>
      <c r="J8363">
        <v>5</v>
      </c>
      <c r="K8363">
        <v>28.9</v>
      </c>
    </row>
    <row r="8364" spans="1:11" ht="16.5" x14ac:dyDescent="0.3">
      <c r="A8364" s="1">
        <v>42981</v>
      </c>
      <c r="B8364" s="5">
        <f>YEAR(Table1[[#This Row],[Order Date]])</f>
        <v>2017</v>
      </c>
      <c r="C8364" s="5">
        <f>MONTH(Table1[[#This Row],[Order Date]])</f>
        <v>9</v>
      </c>
      <c r="D8364" t="s">
        <v>343</v>
      </c>
      <c r="E8364" t="s">
        <v>27</v>
      </c>
      <c r="F8364" t="s">
        <v>39</v>
      </c>
      <c r="G8364" t="s">
        <v>52</v>
      </c>
      <c r="H8364" t="s">
        <v>544</v>
      </c>
      <c r="I8364">
        <v>284.97000000000003</v>
      </c>
      <c r="J8364">
        <v>3</v>
      </c>
      <c r="K8364">
        <v>85.49</v>
      </c>
    </row>
    <row r="8365" spans="1:11" ht="16.5" x14ac:dyDescent="0.3">
      <c r="A8365" s="1">
        <v>42981</v>
      </c>
      <c r="B8365" s="5">
        <f>YEAR(Table1[[#This Row],[Order Date]])</f>
        <v>2017</v>
      </c>
      <c r="C8365" s="5">
        <f>MONTH(Table1[[#This Row],[Order Date]])</f>
        <v>9</v>
      </c>
      <c r="D8365" t="s">
        <v>2347</v>
      </c>
      <c r="E8365" t="s">
        <v>149</v>
      </c>
      <c r="F8365" t="s">
        <v>11</v>
      </c>
      <c r="G8365" t="s">
        <v>12</v>
      </c>
      <c r="H8365" t="s">
        <v>979</v>
      </c>
      <c r="I8365">
        <v>419.4</v>
      </c>
      <c r="J8365">
        <v>4</v>
      </c>
      <c r="K8365">
        <v>201.31</v>
      </c>
    </row>
    <row r="8366" spans="1:11" ht="16.5" x14ac:dyDescent="0.3">
      <c r="A8366" s="1">
        <v>42981</v>
      </c>
      <c r="B8366" s="5">
        <f>YEAR(Table1[[#This Row],[Order Date]])</f>
        <v>2017</v>
      </c>
      <c r="C8366" s="5">
        <f>MONTH(Table1[[#This Row],[Order Date]])</f>
        <v>9</v>
      </c>
      <c r="D8366" t="s">
        <v>2347</v>
      </c>
      <c r="E8366" t="s">
        <v>149</v>
      </c>
      <c r="F8366" t="s">
        <v>34</v>
      </c>
      <c r="G8366" t="s">
        <v>35</v>
      </c>
      <c r="H8366" t="s">
        <v>1484</v>
      </c>
      <c r="I8366">
        <v>90.8</v>
      </c>
      <c r="J8366">
        <v>1</v>
      </c>
      <c r="K8366">
        <v>14.12</v>
      </c>
    </row>
    <row r="8367" spans="1:11" ht="16.5" x14ac:dyDescent="0.3">
      <c r="A8367" s="1">
        <v>42981</v>
      </c>
      <c r="B8367" s="5">
        <f>YEAR(Table1[[#This Row],[Order Date]])</f>
        <v>2017</v>
      </c>
      <c r="C8367" s="5">
        <f>MONTH(Table1[[#This Row],[Order Date]])</f>
        <v>9</v>
      </c>
      <c r="D8367" t="s">
        <v>2347</v>
      </c>
      <c r="E8367" t="s">
        <v>149</v>
      </c>
      <c r="F8367" t="s">
        <v>34</v>
      </c>
      <c r="G8367" t="s">
        <v>35</v>
      </c>
      <c r="H8367" t="s">
        <v>1819</v>
      </c>
      <c r="I8367">
        <v>181.76</v>
      </c>
      <c r="J8367">
        <v>2</v>
      </c>
      <c r="K8367">
        <v>-8.08</v>
      </c>
    </row>
    <row r="8368" spans="1:11" ht="16.5" x14ac:dyDescent="0.3">
      <c r="A8368" s="1">
        <v>42981</v>
      </c>
      <c r="B8368" s="5">
        <f>YEAR(Table1[[#This Row],[Order Date]])</f>
        <v>2017</v>
      </c>
      <c r="C8368" s="5">
        <f>MONTH(Table1[[#This Row],[Order Date]])</f>
        <v>9</v>
      </c>
      <c r="D8368" t="s">
        <v>2347</v>
      </c>
      <c r="E8368" t="s">
        <v>149</v>
      </c>
      <c r="F8368" t="s">
        <v>11</v>
      </c>
      <c r="G8368" t="s">
        <v>24</v>
      </c>
      <c r="H8368" t="s">
        <v>869</v>
      </c>
      <c r="I8368">
        <v>5.56</v>
      </c>
      <c r="J8368">
        <v>2</v>
      </c>
      <c r="K8368">
        <v>2.2200000000000002</v>
      </c>
    </row>
    <row r="8369" spans="1:11" ht="16.5" x14ac:dyDescent="0.3">
      <c r="A8369" s="1">
        <v>42981</v>
      </c>
      <c r="B8369" s="5">
        <f>YEAR(Table1[[#This Row],[Order Date]])</f>
        <v>2017</v>
      </c>
      <c r="C8369" s="5">
        <f>MONTH(Table1[[#This Row],[Order Date]])</f>
        <v>9</v>
      </c>
      <c r="D8369" t="s">
        <v>1652</v>
      </c>
      <c r="E8369" t="s">
        <v>27</v>
      </c>
      <c r="F8369" t="s">
        <v>34</v>
      </c>
      <c r="G8369" t="s">
        <v>74</v>
      </c>
      <c r="H8369" t="s">
        <v>342</v>
      </c>
      <c r="I8369">
        <v>239.67</v>
      </c>
      <c r="J8369">
        <v>2</v>
      </c>
      <c r="K8369">
        <v>14.1</v>
      </c>
    </row>
    <row r="8370" spans="1:11" ht="16.5" x14ac:dyDescent="0.3">
      <c r="A8370" s="1">
        <v>42981</v>
      </c>
      <c r="B8370" s="5">
        <f>YEAR(Table1[[#This Row],[Order Date]])</f>
        <v>2017</v>
      </c>
      <c r="C8370" s="5">
        <f>MONTH(Table1[[#This Row],[Order Date]])</f>
        <v>9</v>
      </c>
      <c r="D8370" t="s">
        <v>1005</v>
      </c>
      <c r="E8370" t="s">
        <v>10</v>
      </c>
      <c r="F8370" t="s">
        <v>34</v>
      </c>
      <c r="G8370" t="s">
        <v>47</v>
      </c>
      <c r="H8370" t="s">
        <v>1996</v>
      </c>
      <c r="I8370">
        <v>108.4</v>
      </c>
      <c r="J8370">
        <v>5</v>
      </c>
      <c r="K8370">
        <v>-105.69</v>
      </c>
    </row>
    <row r="8371" spans="1:11" ht="16.5" x14ac:dyDescent="0.3">
      <c r="A8371" s="1">
        <v>42981</v>
      </c>
      <c r="B8371" s="5">
        <f>YEAR(Table1[[#This Row],[Order Date]])</f>
        <v>2017</v>
      </c>
      <c r="C8371" s="5">
        <f>MONTH(Table1[[#This Row],[Order Date]])</f>
        <v>9</v>
      </c>
      <c r="D8371" t="s">
        <v>578</v>
      </c>
      <c r="E8371" t="s">
        <v>15</v>
      </c>
      <c r="F8371" t="s">
        <v>11</v>
      </c>
      <c r="G8371" t="s">
        <v>12</v>
      </c>
      <c r="H8371" t="s">
        <v>2697</v>
      </c>
      <c r="I8371">
        <v>8.9</v>
      </c>
      <c r="J8371">
        <v>3</v>
      </c>
      <c r="K8371">
        <v>3.34</v>
      </c>
    </row>
    <row r="8372" spans="1:11" ht="16.5" x14ac:dyDescent="0.3">
      <c r="A8372" s="1">
        <v>42981</v>
      </c>
      <c r="B8372" s="5">
        <f>YEAR(Table1[[#This Row],[Order Date]])</f>
        <v>2017</v>
      </c>
      <c r="C8372" s="5">
        <f>MONTH(Table1[[#This Row],[Order Date]])</f>
        <v>9</v>
      </c>
      <c r="D8372" t="s">
        <v>578</v>
      </c>
      <c r="E8372" t="s">
        <v>15</v>
      </c>
      <c r="F8372" t="s">
        <v>39</v>
      </c>
      <c r="G8372" t="s">
        <v>52</v>
      </c>
      <c r="H8372" t="s">
        <v>243</v>
      </c>
      <c r="I8372">
        <v>100.8</v>
      </c>
      <c r="J8372">
        <v>2</v>
      </c>
      <c r="K8372">
        <v>21.42</v>
      </c>
    </row>
    <row r="8373" spans="1:11" ht="16.5" x14ac:dyDescent="0.3">
      <c r="A8373" s="1">
        <v>42982</v>
      </c>
      <c r="B8373" s="5">
        <f>YEAR(Table1[[#This Row],[Order Date]])</f>
        <v>2017</v>
      </c>
      <c r="C8373" s="5">
        <f>MONTH(Table1[[#This Row],[Order Date]])</f>
        <v>9</v>
      </c>
      <c r="D8373" t="s">
        <v>1994</v>
      </c>
      <c r="E8373" t="s">
        <v>10</v>
      </c>
      <c r="F8373" t="s">
        <v>11</v>
      </c>
      <c r="G8373" t="s">
        <v>24</v>
      </c>
      <c r="H8373" t="s">
        <v>2351</v>
      </c>
      <c r="I8373">
        <v>10.19</v>
      </c>
      <c r="J8373">
        <v>7</v>
      </c>
      <c r="K8373">
        <v>3.19</v>
      </c>
    </row>
    <row r="8374" spans="1:11" ht="16.5" x14ac:dyDescent="0.3">
      <c r="A8374" s="1">
        <v>42982</v>
      </c>
      <c r="B8374" s="5">
        <f>YEAR(Table1[[#This Row],[Order Date]])</f>
        <v>2017</v>
      </c>
      <c r="C8374" s="5">
        <f>MONTH(Table1[[#This Row],[Order Date]])</f>
        <v>9</v>
      </c>
      <c r="D8374" t="s">
        <v>1994</v>
      </c>
      <c r="E8374" t="s">
        <v>10</v>
      </c>
      <c r="F8374" t="s">
        <v>11</v>
      </c>
      <c r="G8374" t="s">
        <v>18</v>
      </c>
      <c r="H8374" t="s">
        <v>1592</v>
      </c>
      <c r="I8374">
        <v>16.78</v>
      </c>
      <c r="J8374">
        <v>1</v>
      </c>
      <c r="K8374">
        <v>-0.21</v>
      </c>
    </row>
    <row r="8375" spans="1:11" ht="16.5" x14ac:dyDescent="0.3">
      <c r="A8375" s="1">
        <v>42982</v>
      </c>
      <c r="B8375" s="5">
        <f>YEAR(Table1[[#This Row],[Order Date]])</f>
        <v>2017</v>
      </c>
      <c r="C8375" s="5">
        <f>MONTH(Table1[[#This Row],[Order Date]])</f>
        <v>9</v>
      </c>
      <c r="D8375" t="s">
        <v>1994</v>
      </c>
      <c r="E8375" t="s">
        <v>10</v>
      </c>
      <c r="F8375" t="s">
        <v>11</v>
      </c>
      <c r="G8375" t="s">
        <v>24</v>
      </c>
      <c r="H8375" t="s">
        <v>2357</v>
      </c>
      <c r="I8375">
        <v>13.12</v>
      </c>
      <c r="J8375">
        <v>5</v>
      </c>
      <c r="K8375">
        <v>3.77</v>
      </c>
    </row>
    <row r="8376" spans="1:11" ht="16.5" x14ac:dyDescent="0.3">
      <c r="A8376" s="1">
        <v>42982</v>
      </c>
      <c r="B8376" s="5">
        <f>YEAR(Table1[[#This Row],[Order Date]])</f>
        <v>2017</v>
      </c>
      <c r="C8376" s="5">
        <f>MONTH(Table1[[#This Row],[Order Date]])</f>
        <v>9</v>
      </c>
      <c r="D8376" t="s">
        <v>259</v>
      </c>
      <c r="E8376" t="s">
        <v>149</v>
      </c>
      <c r="F8376" t="s">
        <v>39</v>
      </c>
      <c r="G8376" t="s">
        <v>52</v>
      </c>
      <c r="H8376" t="s">
        <v>1969</v>
      </c>
      <c r="I8376">
        <v>91.96</v>
      </c>
      <c r="J8376">
        <v>4</v>
      </c>
      <c r="K8376">
        <v>39.54</v>
      </c>
    </row>
    <row r="8377" spans="1:11" ht="16.5" x14ac:dyDescent="0.3">
      <c r="A8377" s="1">
        <v>42982</v>
      </c>
      <c r="B8377" s="5">
        <f>YEAR(Table1[[#This Row],[Order Date]])</f>
        <v>2017</v>
      </c>
      <c r="C8377" s="5">
        <f>MONTH(Table1[[#This Row],[Order Date]])</f>
        <v>9</v>
      </c>
      <c r="D8377" t="s">
        <v>458</v>
      </c>
      <c r="E8377" t="s">
        <v>27</v>
      </c>
      <c r="F8377" t="s">
        <v>34</v>
      </c>
      <c r="G8377" t="s">
        <v>145</v>
      </c>
      <c r="H8377" t="s">
        <v>402</v>
      </c>
      <c r="I8377">
        <v>1322.35</v>
      </c>
      <c r="J8377">
        <v>3</v>
      </c>
      <c r="K8377">
        <v>-99.18</v>
      </c>
    </row>
    <row r="8378" spans="1:11" ht="16.5" x14ac:dyDescent="0.3">
      <c r="A8378" s="1">
        <v>42982</v>
      </c>
      <c r="B8378" s="5">
        <f>YEAR(Table1[[#This Row],[Order Date]])</f>
        <v>2017</v>
      </c>
      <c r="C8378" s="5">
        <f>MONTH(Table1[[#This Row],[Order Date]])</f>
        <v>9</v>
      </c>
      <c r="D8378" t="s">
        <v>2347</v>
      </c>
      <c r="E8378" t="s">
        <v>27</v>
      </c>
      <c r="F8378" t="s">
        <v>11</v>
      </c>
      <c r="G8378" t="s">
        <v>12</v>
      </c>
      <c r="H8378" t="s">
        <v>219</v>
      </c>
      <c r="I8378">
        <v>12.96</v>
      </c>
      <c r="J8378">
        <v>2</v>
      </c>
      <c r="K8378">
        <v>6.22</v>
      </c>
    </row>
    <row r="8379" spans="1:11" ht="16.5" x14ac:dyDescent="0.3">
      <c r="A8379" s="1">
        <v>42982</v>
      </c>
      <c r="B8379" s="5">
        <f>YEAR(Table1[[#This Row],[Order Date]])</f>
        <v>2017</v>
      </c>
      <c r="C8379" s="5">
        <f>MONTH(Table1[[#This Row],[Order Date]])</f>
        <v>9</v>
      </c>
      <c r="D8379" t="s">
        <v>2347</v>
      </c>
      <c r="E8379" t="s">
        <v>27</v>
      </c>
      <c r="F8379" t="s">
        <v>39</v>
      </c>
      <c r="G8379" t="s">
        <v>40</v>
      </c>
      <c r="H8379" t="s">
        <v>1215</v>
      </c>
      <c r="I8379">
        <v>43.18</v>
      </c>
      <c r="J8379">
        <v>3</v>
      </c>
      <c r="K8379">
        <v>15.11</v>
      </c>
    </row>
    <row r="8380" spans="1:11" ht="16.5" x14ac:dyDescent="0.3">
      <c r="A8380" s="1">
        <v>42982</v>
      </c>
      <c r="B8380" s="5">
        <f>YEAR(Table1[[#This Row],[Order Date]])</f>
        <v>2017</v>
      </c>
      <c r="C8380" s="5">
        <f>MONTH(Table1[[#This Row],[Order Date]])</f>
        <v>9</v>
      </c>
      <c r="D8380" t="s">
        <v>2271</v>
      </c>
      <c r="E8380" t="s">
        <v>15</v>
      </c>
      <c r="F8380" t="s">
        <v>34</v>
      </c>
      <c r="G8380" t="s">
        <v>74</v>
      </c>
      <c r="H8380" t="s">
        <v>2698</v>
      </c>
      <c r="I8380">
        <v>825.17</v>
      </c>
      <c r="J8380">
        <v>9</v>
      </c>
      <c r="K8380">
        <v>-117.88</v>
      </c>
    </row>
    <row r="8381" spans="1:11" ht="16.5" x14ac:dyDescent="0.3">
      <c r="A8381" s="1">
        <v>42982</v>
      </c>
      <c r="B8381" s="5">
        <f>YEAR(Table1[[#This Row],[Order Date]])</f>
        <v>2017</v>
      </c>
      <c r="C8381" s="5">
        <f>MONTH(Table1[[#This Row],[Order Date]])</f>
        <v>9</v>
      </c>
      <c r="D8381" t="s">
        <v>2271</v>
      </c>
      <c r="E8381" t="s">
        <v>15</v>
      </c>
      <c r="F8381" t="s">
        <v>11</v>
      </c>
      <c r="G8381" t="s">
        <v>12</v>
      </c>
      <c r="H8381" t="s">
        <v>1887</v>
      </c>
      <c r="I8381">
        <v>17.760000000000002</v>
      </c>
      <c r="J8381">
        <v>3</v>
      </c>
      <c r="K8381">
        <v>5.55</v>
      </c>
    </row>
    <row r="8382" spans="1:11" ht="16.5" x14ac:dyDescent="0.3">
      <c r="A8382" s="1">
        <v>42982</v>
      </c>
      <c r="B8382" s="5">
        <f>YEAR(Table1[[#This Row],[Order Date]])</f>
        <v>2017</v>
      </c>
      <c r="C8382" s="5">
        <f>MONTH(Table1[[#This Row],[Order Date]])</f>
        <v>9</v>
      </c>
      <c r="D8382" t="s">
        <v>2271</v>
      </c>
      <c r="E8382" t="s">
        <v>15</v>
      </c>
      <c r="F8382" t="s">
        <v>11</v>
      </c>
      <c r="G8382" t="s">
        <v>24</v>
      </c>
      <c r="H8382" t="s">
        <v>1915</v>
      </c>
      <c r="I8382">
        <v>6.91</v>
      </c>
      <c r="J8382">
        <v>3</v>
      </c>
      <c r="K8382">
        <v>0.86</v>
      </c>
    </row>
    <row r="8383" spans="1:11" ht="16.5" x14ac:dyDescent="0.3">
      <c r="A8383" s="1">
        <v>42982</v>
      </c>
      <c r="B8383" s="5">
        <f>YEAR(Table1[[#This Row],[Order Date]])</f>
        <v>2017</v>
      </c>
      <c r="C8383" s="5">
        <f>MONTH(Table1[[#This Row],[Order Date]])</f>
        <v>9</v>
      </c>
      <c r="D8383" t="s">
        <v>1571</v>
      </c>
      <c r="E8383" t="s">
        <v>78</v>
      </c>
      <c r="F8383" t="s">
        <v>11</v>
      </c>
      <c r="G8383" t="s">
        <v>24</v>
      </c>
      <c r="H8383" t="s">
        <v>811</v>
      </c>
      <c r="I8383">
        <v>8.26</v>
      </c>
      <c r="J8383">
        <v>4</v>
      </c>
      <c r="K8383">
        <v>0.62</v>
      </c>
    </row>
    <row r="8384" spans="1:11" ht="16.5" x14ac:dyDescent="0.3">
      <c r="A8384" s="1">
        <v>42982</v>
      </c>
      <c r="B8384" s="5">
        <f>YEAR(Table1[[#This Row],[Order Date]])</f>
        <v>2017</v>
      </c>
      <c r="C8384" s="5">
        <f>MONTH(Table1[[#This Row],[Order Date]])</f>
        <v>9</v>
      </c>
      <c r="D8384" t="s">
        <v>1571</v>
      </c>
      <c r="E8384" t="s">
        <v>78</v>
      </c>
      <c r="F8384" t="s">
        <v>11</v>
      </c>
      <c r="G8384" t="s">
        <v>20</v>
      </c>
      <c r="H8384" t="s">
        <v>1533</v>
      </c>
      <c r="I8384">
        <v>25.56</v>
      </c>
      <c r="J8384">
        <v>5</v>
      </c>
      <c r="K8384">
        <v>-20.45</v>
      </c>
    </row>
    <row r="8385" spans="1:11" ht="16.5" x14ac:dyDescent="0.3">
      <c r="A8385" s="1">
        <v>42982</v>
      </c>
      <c r="B8385" s="5">
        <f>YEAR(Table1[[#This Row],[Order Date]])</f>
        <v>2017</v>
      </c>
      <c r="C8385" s="5">
        <f>MONTH(Table1[[#This Row],[Order Date]])</f>
        <v>9</v>
      </c>
      <c r="D8385" t="s">
        <v>1571</v>
      </c>
      <c r="E8385" t="s">
        <v>78</v>
      </c>
      <c r="F8385" t="s">
        <v>11</v>
      </c>
      <c r="G8385" t="s">
        <v>20</v>
      </c>
      <c r="H8385" t="s">
        <v>1630</v>
      </c>
      <c r="I8385">
        <v>4.37</v>
      </c>
      <c r="J8385">
        <v>2</v>
      </c>
      <c r="K8385">
        <v>-3.06</v>
      </c>
    </row>
    <row r="8386" spans="1:11" ht="16.5" x14ac:dyDescent="0.3">
      <c r="A8386" s="1">
        <v>42982</v>
      </c>
      <c r="B8386" s="5">
        <f>YEAR(Table1[[#This Row],[Order Date]])</f>
        <v>2017</v>
      </c>
      <c r="C8386" s="5">
        <f>MONTH(Table1[[#This Row],[Order Date]])</f>
        <v>9</v>
      </c>
      <c r="D8386" t="s">
        <v>1571</v>
      </c>
      <c r="E8386" t="s">
        <v>78</v>
      </c>
      <c r="F8386" t="s">
        <v>11</v>
      </c>
      <c r="G8386" t="s">
        <v>12</v>
      </c>
      <c r="H8386" t="s">
        <v>2437</v>
      </c>
      <c r="I8386">
        <v>11.52</v>
      </c>
      <c r="J8386">
        <v>4</v>
      </c>
      <c r="K8386">
        <v>3.74</v>
      </c>
    </row>
    <row r="8387" spans="1:11" ht="16.5" x14ac:dyDescent="0.3">
      <c r="A8387" s="1">
        <v>42982</v>
      </c>
      <c r="B8387" s="5">
        <f>YEAR(Table1[[#This Row],[Order Date]])</f>
        <v>2017</v>
      </c>
      <c r="C8387" s="5">
        <f>MONTH(Table1[[#This Row],[Order Date]])</f>
        <v>9</v>
      </c>
      <c r="D8387" t="s">
        <v>1781</v>
      </c>
      <c r="E8387" t="s">
        <v>27</v>
      </c>
      <c r="F8387" t="s">
        <v>11</v>
      </c>
      <c r="G8387" t="s">
        <v>20</v>
      </c>
      <c r="H8387" t="s">
        <v>37</v>
      </c>
      <c r="I8387">
        <v>487.98</v>
      </c>
      <c r="J8387">
        <v>2</v>
      </c>
      <c r="K8387">
        <v>152.5</v>
      </c>
    </row>
    <row r="8388" spans="1:11" ht="16.5" x14ac:dyDescent="0.3">
      <c r="A8388" s="1">
        <v>42982</v>
      </c>
      <c r="B8388" s="5">
        <f>YEAR(Table1[[#This Row],[Order Date]])</f>
        <v>2017</v>
      </c>
      <c r="C8388" s="5">
        <f>MONTH(Table1[[#This Row],[Order Date]])</f>
        <v>9</v>
      </c>
      <c r="D8388" t="s">
        <v>1781</v>
      </c>
      <c r="E8388" t="s">
        <v>27</v>
      </c>
      <c r="F8388" t="s">
        <v>39</v>
      </c>
      <c r="G8388" t="s">
        <v>40</v>
      </c>
      <c r="H8388" t="s">
        <v>1342</v>
      </c>
      <c r="I8388">
        <v>5.56</v>
      </c>
      <c r="J8388">
        <v>1</v>
      </c>
      <c r="K8388">
        <v>1.74</v>
      </c>
    </row>
    <row r="8389" spans="1:11" ht="16.5" x14ac:dyDescent="0.3">
      <c r="A8389" s="1">
        <v>42982</v>
      </c>
      <c r="B8389" s="5">
        <f>YEAR(Table1[[#This Row],[Order Date]])</f>
        <v>2017</v>
      </c>
      <c r="C8389" s="5">
        <f>MONTH(Table1[[#This Row],[Order Date]])</f>
        <v>9</v>
      </c>
      <c r="D8389" t="s">
        <v>1781</v>
      </c>
      <c r="E8389" t="s">
        <v>27</v>
      </c>
      <c r="F8389" t="s">
        <v>11</v>
      </c>
      <c r="G8389" t="s">
        <v>18</v>
      </c>
      <c r="H8389" t="s">
        <v>1560</v>
      </c>
      <c r="I8389">
        <v>217.85</v>
      </c>
      <c r="J8389">
        <v>5</v>
      </c>
      <c r="K8389">
        <v>65.36</v>
      </c>
    </row>
    <row r="8390" spans="1:11" ht="16.5" x14ac:dyDescent="0.3">
      <c r="A8390" s="1">
        <v>42982</v>
      </c>
      <c r="B8390" s="5">
        <f>YEAR(Table1[[#This Row],[Order Date]])</f>
        <v>2017</v>
      </c>
      <c r="C8390" s="5">
        <f>MONTH(Table1[[#This Row],[Order Date]])</f>
        <v>9</v>
      </c>
      <c r="D8390" t="s">
        <v>77</v>
      </c>
      <c r="E8390" t="s">
        <v>23</v>
      </c>
      <c r="F8390" t="s">
        <v>39</v>
      </c>
      <c r="G8390" t="s">
        <v>52</v>
      </c>
      <c r="H8390" t="s">
        <v>1742</v>
      </c>
      <c r="I8390">
        <v>19.04</v>
      </c>
      <c r="J8390">
        <v>4</v>
      </c>
      <c r="K8390">
        <v>-1.43</v>
      </c>
    </row>
    <row r="8391" spans="1:11" ht="16.5" x14ac:dyDescent="0.3">
      <c r="A8391" s="1">
        <v>42982</v>
      </c>
      <c r="B8391" s="5">
        <f>YEAR(Table1[[#This Row],[Order Date]])</f>
        <v>2017</v>
      </c>
      <c r="C8391" s="5">
        <f>MONTH(Table1[[#This Row],[Order Date]])</f>
        <v>9</v>
      </c>
      <c r="D8391" t="s">
        <v>1568</v>
      </c>
      <c r="E8391" t="s">
        <v>27</v>
      </c>
      <c r="F8391" t="s">
        <v>11</v>
      </c>
      <c r="G8391" t="s">
        <v>18</v>
      </c>
      <c r="H8391" t="s">
        <v>1810</v>
      </c>
      <c r="I8391">
        <v>54.32</v>
      </c>
      <c r="J8391">
        <v>4</v>
      </c>
      <c r="K8391">
        <v>0.54</v>
      </c>
    </row>
    <row r="8392" spans="1:11" ht="16.5" x14ac:dyDescent="0.3">
      <c r="A8392" s="1">
        <v>42982</v>
      </c>
      <c r="B8392" s="5">
        <f>YEAR(Table1[[#This Row],[Order Date]])</f>
        <v>2017</v>
      </c>
      <c r="C8392" s="5">
        <f>MONTH(Table1[[#This Row],[Order Date]])</f>
        <v>9</v>
      </c>
      <c r="D8392" t="s">
        <v>1593</v>
      </c>
      <c r="E8392" t="s">
        <v>27</v>
      </c>
      <c r="F8392" t="s">
        <v>11</v>
      </c>
      <c r="G8392" t="s">
        <v>20</v>
      </c>
      <c r="H8392" t="s">
        <v>1291</v>
      </c>
      <c r="I8392">
        <v>13.34</v>
      </c>
      <c r="J8392">
        <v>6</v>
      </c>
      <c r="K8392">
        <v>4.34</v>
      </c>
    </row>
    <row r="8393" spans="1:11" ht="16.5" x14ac:dyDescent="0.3">
      <c r="A8393" s="1">
        <v>42982</v>
      </c>
      <c r="B8393" s="5">
        <f>YEAR(Table1[[#This Row],[Order Date]])</f>
        <v>2017</v>
      </c>
      <c r="C8393" s="5">
        <f>MONTH(Table1[[#This Row],[Order Date]])</f>
        <v>9</v>
      </c>
      <c r="D8393" t="s">
        <v>1593</v>
      </c>
      <c r="E8393" t="s">
        <v>27</v>
      </c>
      <c r="F8393" t="s">
        <v>34</v>
      </c>
      <c r="G8393" t="s">
        <v>145</v>
      </c>
      <c r="H8393" t="s">
        <v>2543</v>
      </c>
      <c r="I8393">
        <v>1478.27</v>
      </c>
      <c r="J8393">
        <v>8</v>
      </c>
      <c r="K8393">
        <v>92.39</v>
      </c>
    </row>
    <row r="8394" spans="1:11" ht="16.5" x14ac:dyDescent="0.3">
      <c r="A8394" s="1">
        <v>42982</v>
      </c>
      <c r="B8394" s="5">
        <f>YEAR(Table1[[#This Row],[Order Date]])</f>
        <v>2017</v>
      </c>
      <c r="C8394" s="5">
        <f>MONTH(Table1[[#This Row],[Order Date]])</f>
        <v>9</v>
      </c>
      <c r="D8394" t="s">
        <v>372</v>
      </c>
      <c r="E8394" t="s">
        <v>685</v>
      </c>
      <c r="F8394" t="s">
        <v>11</v>
      </c>
      <c r="G8394" t="s">
        <v>43</v>
      </c>
      <c r="H8394" t="s">
        <v>160</v>
      </c>
      <c r="I8394">
        <v>14.82</v>
      </c>
      <c r="J8394">
        <v>6</v>
      </c>
      <c r="K8394">
        <v>6.97</v>
      </c>
    </row>
    <row r="8395" spans="1:11" ht="16.5" x14ac:dyDescent="0.3">
      <c r="A8395" s="1">
        <v>42982</v>
      </c>
      <c r="B8395" s="5">
        <f>YEAR(Table1[[#This Row],[Order Date]])</f>
        <v>2017</v>
      </c>
      <c r="C8395" s="5">
        <f>MONTH(Table1[[#This Row],[Order Date]])</f>
        <v>9</v>
      </c>
      <c r="D8395" t="s">
        <v>254</v>
      </c>
      <c r="E8395" t="s">
        <v>27</v>
      </c>
      <c r="F8395" t="s">
        <v>11</v>
      </c>
      <c r="G8395" t="s">
        <v>18</v>
      </c>
      <c r="H8395" t="s">
        <v>1498</v>
      </c>
      <c r="I8395">
        <v>421.1</v>
      </c>
      <c r="J8395">
        <v>2</v>
      </c>
      <c r="K8395">
        <v>105.28</v>
      </c>
    </row>
    <row r="8396" spans="1:11" ht="16.5" x14ac:dyDescent="0.3">
      <c r="A8396" s="1">
        <v>42982</v>
      </c>
      <c r="B8396" s="5">
        <f>YEAR(Table1[[#This Row],[Order Date]])</f>
        <v>2017</v>
      </c>
      <c r="C8396" s="5">
        <f>MONTH(Table1[[#This Row],[Order Date]])</f>
        <v>9</v>
      </c>
      <c r="D8396" t="s">
        <v>2323</v>
      </c>
      <c r="E8396" t="s">
        <v>123</v>
      </c>
      <c r="F8396" t="s">
        <v>34</v>
      </c>
      <c r="G8396" t="s">
        <v>35</v>
      </c>
      <c r="H8396" t="s">
        <v>1066</v>
      </c>
      <c r="I8396">
        <v>97.18</v>
      </c>
      <c r="J8396">
        <v>2</v>
      </c>
      <c r="K8396">
        <v>6.07</v>
      </c>
    </row>
    <row r="8397" spans="1:11" ht="16.5" x14ac:dyDescent="0.3">
      <c r="A8397" s="1">
        <v>42982</v>
      </c>
      <c r="B8397" s="5">
        <f>YEAR(Table1[[#This Row],[Order Date]])</f>
        <v>2017</v>
      </c>
      <c r="C8397" s="5">
        <f>MONTH(Table1[[#This Row],[Order Date]])</f>
        <v>9</v>
      </c>
      <c r="D8397" t="s">
        <v>2323</v>
      </c>
      <c r="E8397" t="s">
        <v>123</v>
      </c>
      <c r="F8397" t="s">
        <v>11</v>
      </c>
      <c r="G8397" t="s">
        <v>12</v>
      </c>
      <c r="H8397" t="s">
        <v>524</v>
      </c>
      <c r="I8397">
        <v>10.37</v>
      </c>
      <c r="J8397">
        <v>2</v>
      </c>
      <c r="K8397">
        <v>3.63</v>
      </c>
    </row>
    <row r="8398" spans="1:11" ht="16.5" x14ac:dyDescent="0.3">
      <c r="A8398" s="1">
        <v>42982</v>
      </c>
      <c r="B8398" s="5">
        <f>YEAR(Table1[[#This Row],[Order Date]])</f>
        <v>2017</v>
      </c>
      <c r="C8398" s="5">
        <f>MONTH(Table1[[#This Row],[Order Date]])</f>
        <v>9</v>
      </c>
      <c r="D8398" t="s">
        <v>1547</v>
      </c>
      <c r="E8398" t="s">
        <v>10</v>
      </c>
      <c r="F8398" t="s">
        <v>11</v>
      </c>
      <c r="G8398" t="s">
        <v>24</v>
      </c>
      <c r="H8398" t="s">
        <v>1253</v>
      </c>
      <c r="I8398">
        <v>30.38</v>
      </c>
      <c r="J8398">
        <v>1</v>
      </c>
      <c r="K8398">
        <v>3.8</v>
      </c>
    </row>
    <row r="8399" spans="1:11" ht="16.5" x14ac:dyDescent="0.3">
      <c r="A8399" s="1">
        <v>42982</v>
      </c>
      <c r="B8399" s="5">
        <f>YEAR(Table1[[#This Row],[Order Date]])</f>
        <v>2017</v>
      </c>
      <c r="C8399" s="5">
        <f>MONTH(Table1[[#This Row],[Order Date]])</f>
        <v>9</v>
      </c>
      <c r="D8399" t="s">
        <v>2518</v>
      </c>
      <c r="E8399" t="s">
        <v>27</v>
      </c>
      <c r="F8399" t="s">
        <v>11</v>
      </c>
      <c r="G8399" t="s">
        <v>20</v>
      </c>
      <c r="H8399" t="s">
        <v>1650</v>
      </c>
      <c r="I8399">
        <v>11.81</v>
      </c>
      <c r="J8399">
        <v>3</v>
      </c>
      <c r="K8399">
        <v>4.13</v>
      </c>
    </row>
    <row r="8400" spans="1:11" ht="16.5" x14ac:dyDescent="0.3">
      <c r="A8400" s="1">
        <v>42982</v>
      </c>
      <c r="B8400" s="5">
        <f>YEAR(Table1[[#This Row],[Order Date]])</f>
        <v>2017</v>
      </c>
      <c r="C8400" s="5">
        <f>MONTH(Table1[[#This Row],[Order Date]])</f>
        <v>9</v>
      </c>
      <c r="D8400" t="s">
        <v>1033</v>
      </c>
      <c r="E8400" t="s">
        <v>91</v>
      </c>
      <c r="F8400" t="s">
        <v>11</v>
      </c>
      <c r="G8400" t="s">
        <v>20</v>
      </c>
      <c r="H8400" t="s">
        <v>847</v>
      </c>
      <c r="I8400">
        <v>88.07</v>
      </c>
      <c r="J8400">
        <v>7</v>
      </c>
      <c r="K8400">
        <v>-58.72</v>
      </c>
    </row>
    <row r="8401" spans="1:11" ht="16.5" x14ac:dyDescent="0.3">
      <c r="A8401" s="1">
        <v>42983</v>
      </c>
      <c r="B8401" s="5">
        <f>YEAR(Table1[[#This Row],[Order Date]])</f>
        <v>2017</v>
      </c>
      <c r="C8401" s="5">
        <f>MONTH(Table1[[#This Row],[Order Date]])</f>
        <v>9</v>
      </c>
      <c r="D8401" t="s">
        <v>1383</v>
      </c>
      <c r="E8401" t="s">
        <v>164</v>
      </c>
      <c r="F8401" t="s">
        <v>11</v>
      </c>
      <c r="G8401" t="s">
        <v>24</v>
      </c>
      <c r="H8401" t="s">
        <v>326</v>
      </c>
      <c r="I8401">
        <v>2.78</v>
      </c>
      <c r="J8401">
        <v>1</v>
      </c>
      <c r="K8401">
        <v>0.72</v>
      </c>
    </row>
    <row r="8402" spans="1:11" ht="16.5" x14ac:dyDescent="0.3">
      <c r="A8402" s="1">
        <v>42983</v>
      </c>
      <c r="B8402" s="5">
        <f>YEAR(Table1[[#This Row],[Order Date]])</f>
        <v>2017</v>
      </c>
      <c r="C8402" s="5">
        <f>MONTH(Table1[[#This Row],[Order Date]])</f>
        <v>9</v>
      </c>
      <c r="D8402" t="s">
        <v>220</v>
      </c>
      <c r="E8402" t="s">
        <v>123</v>
      </c>
      <c r="F8402" t="s">
        <v>11</v>
      </c>
      <c r="G8402" t="s">
        <v>18</v>
      </c>
      <c r="H8402" t="s">
        <v>908</v>
      </c>
      <c r="I8402">
        <v>147.18</v>
      </c>
      <c r="J8402">
        <v>2</v>
      </c>
      <c r="K8402">
        <v>-29.44</v>
      </c>
    </row>
    <row r="8403" spans="1:11" ht="16.5" x14ac:dyDescent="0.3">
      <c r="A8403" s="1">
        <v>42983</v>
      </c>
      <c r="B8403" s="5">
        <f>YEAR(Table1[[#This Row],[Order Date]])</f>
        <v>2017</v>
      </c>
      <c r="C8403" s="5">
        <f>MONTH(Table1[[#This Row],[Order Date]])</f>
        <v>9</v>
      </c>
      <c r="D8403" t="s">
        <v>2540</v>
      </c>
      <c r="E8403" t="s">
        <v>120</v>
      </c>
      <c r="F8403" t="s">
        <v>39</v>
      </c>
      <c r="G8403" t="s">
        <v>52</v>
      </c>
      <c r="H8403" t="s">
        <v>1526</v>
      </c>
      <c r="I8403">
        <v>89.57</v>
      </c>
      <c r="J8403">
        <v>4</v>
      </c>
      <c r="K8403">
        <v>-1.1200000000000001</v>
      </c>
    </row>
    <row r="8404" spans="1:11" ht="16.5" x14ac:dyDescent="0.3">
      <c r="A8404" s="1">
        <v>42983</v>
      </c>
      <c r="B8404" s="5">
        <f>YEAR(Table1[[#This Row],[Order Date]])</f>
        <v>2017</v>
      </c>
      <c r="C8404" s="5">
        <f>MONTH(Table1[[#This Row],[Order Date]])</f>
        <v>9</v>
      </c>
      <c r="D8404" t="s">
        <v>2540</v>
      </c>
      <c r="E8404" t="s">
        <v>120</v>
      </c>
      <c r="F8404" t="s">
        <v>11</v>
      </c>
      <c r="G8404" t="s">
        <v>24</v>
      </c>
      <c r="H8404" t="s">
        <v>629</v>
      </c>
      <c r="I8404">
        <v>71.959999999999994</v>
      </c>
      <c r="J8404">
        <v>5</v>
      </c>
      <c r="K8404">
        <v>7.2</v>
      </c>
    </row>
    <row r="8405" spans="1:11" ht="16.5" x14ac:dyDescent="0.3">
      <c r="A8405" s="1">
        <v>42983</v>
      </c>
      <c r="B8405" s="5">
        <f>YEAR(Table1[[#This Row],[Order Date]])</f>
        <v>2017</v>
      </c>
      <c r="C8405" s="5">
        <f>MONTH(Table1[[#This Row],[Order Date]])</f>
        <v>9</v>
      </c>
      <c r="D8405" t="s">
        <v>2540</v>
      </c>
      <c r="E8405" t="s">
        <v>120</v>
      </c>
      <c r="F8405" t="s">
        <v>11</v>
      </c>
      <c r="G8405" t="s">
        <v>12</v>
      </c>
      <c r="H8405" t="s">
        <v>219</v>
      </c>
      <c r="I8405">
        <v>15.55</v>
      </c>
      <c r="J8405">
        <v>3</v>
      </c>
      <c r="K8405">
        <v>5.44</v>
      </c>
    </row>
    <row r="8406" spans="1:11" ht="16.5" x14ac:dyDescent="0.3">
      <c r="A8406" s="1">
        <v>42985</v>
      </c>
      <c r="B8406" s="5">
        <f>YEAR(Table1[[#This Row],[Order Date]])</f>
        <v>2017</v>
      </c>
      <c r="C8406" s="5">
        <f>MONTH(Table1[[#This Row],[Order Date]])</f>
        <v>9</v>
      </c>
      <c r="D8406" t="s">
        <v>148</v>
      </c>
      <c r="E8406" t="s">
        <v>27</v>
      </c>
      <c r="F8406" t="s">
        <v>34</v>
      </c>
      <c r="G8406" t="s">
        <v>47</v>
      </c>
      <c r="H8406" t="s">
        <v>1512</v>
      </c>
      <c r="I8406">
        <v>47.94</v>
      </c>
      <c r="J8406">
        <v>3</v>
      </c>
      <c r="K8406">
        <v>2.4</v>
      </c>
    </row>
    <row r="8407" spans="1:11" ht="16.5" x14ac:dyDescent="0.3">
      <c r="A8407" s="1">
        <v>42985</v>
      </c>
      <c r="B8407" s="5">
        <f>YEAR(Table1[[#This Row],[Order Date]])</f>
        <v>2017</v>
      </c>
      <c r="C8407" s="5">
        <f>MONTH(Table1[[#This Row],[Order Date]])</f>
        <v>9</v>
      </c>
      <c r="D8407" t="s">
        <v>465</v>
      </c>
      <c r="E8407" t="s">
        <v>91</v>
      </c>
      <c r="F8407" t="s">
        <v>11</v>
      </c>
      <c r="G8407" t="s">
        <v>18</v>
      </c>
      <c r="H8407" t="s">
        <v>2317</v>
      </c>
      <c r="I8407">
        <v>37.68</v>
      </c>
      <c r="J8407">
        <v>3</v>
      </c>
      <c r="K8407">
        <v>2.36</v>
      </c>
    </row>
    <row r="8408" spans="1:11" ht="16.5" x14ac:dyDescent="0.3">
      <c r="A8408" s="1">
        <v>42985</v>
      </c>
      <c r="B8408" s="5">
        <f>YEAR(Table1[[#This Row],[Order Date]])</f>
        <v>2017</v>
      </c>
      <c r="C8408" s="5">
        <f>MONTH(Table1[[#This Row],[Order Date]])</f>
        <v>9</v>
      </c>
      <c r="D8408" t="s">
        <v>465</v>
      </c>
      <c r="E8408" t="s">
        <v>91</v>
      </c>
      <c r="F8408" t="s">
        <v>39</v>
      </c>
      <c r="G8408" t="s">
        <v>52</v>
      </c>
      <c r="H8408" t="s">
        <v>454</v>
      </c>
      <c r="I8408">
        <v>279.94</v>
      </c>
      <c r="J8408">
        <v>7</v>
      </c>
      <c r="K8408">
        <v>80.48</v>
      </c>
    </row>
    <row r="8409" spans="1:11" ht="16.5" x14ac:dyDescent="0.3">
      <c r="A8409" s="1">
        <v>42985</v>
      </c>
      <c r="B8409" s="5">
        <f>YEAR(Table1[[#This Row],[Order Date]])</f>
        <v>2017</v>
      </c>
      <c r="C8409" s="5">
        <f>MONTH(Table1[[#This Row],[Order Date]])</f>
        <v>9</v>
      </c>
      <c r="D8409" t="s">
        <v>1249</v>
      </c>
      <c r="E8409" t="s">
        <v>149</v>
      </c>
      <c r="F8409" t="s">
        <v>11</v>
      </c>
      <c r="G8409" t="s">
        <v>18</v>
      </c>
      <c r="H8409" t="s">
        <v>2332</v>
      </c>
      <c r="I8409">
        <v>478.08</v>
      </c>
      <c r="J8409">
        <v>8</v>
      </c>
      <c r="K8409">
        <v>133.86000000000001</v>
      </c>
    </row>
    <row r="8410" spans="1:11" ht="16.5" x14ac:dyDescent="0.3">
      <c r="A8410" s="1">
        <v>42985</v>
      </c>
      <c r="B8410" s="5">
        <f>YEAR(Table1[[#This Row],[Order Date]])</f>
        <v>2017</v>
      </c>
      <c r="C8410" s="5">
        <f>MONTH(Table1[[#This Row],[Order Date]])</f>
        <v>9</v>
      </c>
      <c r="D8410" t="s">
        <v>545</v>
      </c>
      <c r="E8410" t="s">
        <v>15</v>
      </c>
      <c r="F8410" t="s">
        <v>11</v>
      </c>
      <c r="G8410" t="s">
        <v>12</v>
      </c>
      <c r="H8410" t="s">
        <v>625</v>
      </c>
      <c r="I8410">
        <v>73.010000000000005</v>
      </c>
      <c r="J8410">
        <v>9</v>
      </c>
      <c r="K8410">
        <v>26.47</v>
      </c>
    </row>
    <row r="8411" spans="1:11" ht="16.5" x14ac:dyDescent="0.3">
      <c r="A8411" s="1">
        <v>42985</v>
      </c>
      <c r="B8411" s="5">
        <f>YEAR(Table1[[#This Row],[Order Date]])</f>
        <v>2017</v>
      </c>
      <c r="C8411" s="5">
        <f>MONTH(Table1[[#This Row],[Order Date]])</f>
        <v>9</v>
      </c>
      <c r="D8411" t="s">
        <v>2011</v>
      </c>
      <c r="E8411" t="s">
        <v>186</v>
      </c>
      <c r="F8411" t="s">
        <v>11</v>
      </c>
      <c r="G8411" t="s">
        <v>20</v>
      </c>
      <c r="H8411" t="s">
        <v>1777</v>
      </c>
      <c r="I8411">
        <v>1577.94</v>
      </c>
      <c r="J8411">
        <v>3</v>
      </c>
      <c r="K8411">
        <v>757.41</v>
      </c>
    </row>
    <row r="8412" spans="1:11" ht="16.5" x14ac:dyDescent="0.3">
      <c r="A8412" s="1">
        <v>42985</v>
      </c>
      <c r="B8412" s="5">
        <f>YEAR(Table1[[#This Row],[Order Date]])</f>
        <v>2017</v>
      </c>
      <c r="C8412" s="5">
        <f>MONTH(Table1[[#This Row],[Order Date]])</f>
        <v>9</v>
      </c>
      <c r="D8412" t="s">
        <v>724</v>
      </c>
      <c r="E8412" t="s">
        <v>95</v>
      </c>
      <c r="F8412" t="s">
        <v>11</v>
      </c>
      <c r="G8412" t="s">
        <v>20</v>
      </c>
      <c r="H8412" t="s">
        <v>184</v>
      </c>
      <c r="I8412">
        <v>7.86</v>
      </c>
      <c r="J8412">
        <v>3</v>
      </c>
      <c r="K8412">
        <v>-6.02</v>
      </c>
    </row>
    <row r="8413" spans="1:11" ht="16.5" x14ac:dyDescent="0.3">
      <c r="A8413" s="1">
        <v>42985</v>
      </c>
      <c r="B8413" s="5">
        <f>YEAR(Table1[[#This Row],[Order Date]])</f>
        <v>2017</v>
      </c>
      <c r="C8413" s="5">
        <f>MONTH(Table1[[#This Row],[Order Date]])</f>
        <v>9</v>
      </c>
      <c r="D8413" t="s">
        <v>352</v>
      </c>
      <c r="E8413" t="s">
        <v>23</v>
      </c>
      <c r="F8413" t="s">
        <v>11</v>
      </c>
      <c r="G8413" t="s">
        <v>16</v>
      </c>
      <c r="H8413" t="s">
        <v>1434</v>
      </c>
      <c r="I8413">
        <v>29.24</v>
      </c>
      <c r="J8413">
        <v>5</v>
      </c>
      <c r="K8413">
        <v>9.8699999999999992</v>
      </c>
    </row>
    <row r="8414" spans="1:11" ht="16.5" x14ac:dyDescent="0.3">
      <c r="A8414" s="1">
        <v>42985</v>
      </c>
      <c r="B8414" s="5">
        <f>YEAR(Table1[[#This Row],[Order Date]])</f>
        <v>2017</v>
      </c>
      <c r="C8414" s="5">
        <f>MONTH(Table1[[#This Row],[Order Date]])</f>
        <v>9</v>
      </c>
      <c r="D8414" t="s">
        <v>352</v>
      </c>
      <c r="E8414" t="s">
        <v>23</v>
      </c>
      <c r="F8414" t="s">
        <v>11</v>
      </c>
      <c r="G8414" t="s">
        <v>12</v>
      </c>
      <c r="H8414" t="s">
        <v>134</v>
      </c>
      <c r="I8414">
        <v>15.55</v>
      </c>
      <c r="J8414">
        <v>3</v>
      </c>
      <c r="K8414">
        <v>5.44</v>
      </c>
    </row>
    <row r="8415" spans="1:11" ht="16.5" x14ac:dyDescent="0.3">
      <c r="A8415" s="1">
        <v>42985</v>
      </c>
      <c r="B8415" s="5">
        <f>YEAR(Table1[[#This Row],[Order Date]])</f>
        <v>2017</v>
      </c>
      <c r="C8415" s="5">
        <f>MONTH(Table1[[#This Row],[Order Date]])</f>
        <v>9</v>
      </c>
      <c r="D8415" t="s">
        <v>352</v>
      </c>
      <c r="E8415" t="s">
        <v>23</v>
      </c>
      <c r="F8415" t="s">
        <v>11</v>
      </c>
      <c r="G8415" t="s">
        <v>63</v>
      </c>
      <c r="H8415" t="s">
        <v>396</v>
      </c>
      <c r="I8415">
        <v>4.9000000000000004</v>
      </c>
      <c r="J8415">
        <v>3</v>
      </c>
      <c r="K8415">
        <v>1.65</v>
      </c>
    </row>
    <row r="8416" spans="1:11" ht="16.5" x14ac:dyDescent="0.3">
      <c r="A8416" s="1">
        <v>42985</v>
      </c>
      <c r="B8416" s="5">
        <f>YEAR(Table1[[#This Row],[Order Date]])</f>
        <v>2017</v>
      </c>
      <c r="C8416" s="5">
        <f>MONTH(Table1[[#This Row],[Order Date]])</f>
        <v>9</v>
      </c>
      <c r="D8416" t="s">
        <v>2065</v>
      </c>
      <c r="E8416" t="s">
        <v>157</v>
      </c>
      <c r="F8416" t="s">
        <v>39</v>
      </c>
      <c r="G8416" t="s">
        <v>52</v>
      </c>
      <c r="H8416" t="s">
        <v>1265</v>
      </c>
      <c r="I8416">
        <v>13.48</v>
      </c>
      <c r="J8416">
        <v>1</v>
      </c>
      <c r="K8416">
        <v>1.89</v>
      </c>
    </row>
    <row r="8417" spans="1:11" ht="16.5" x14ac:dyDescent="0.3">
      <c r="A8417" s="1">
        <v>42985</v>
      </c>
      <c r="B8417" s="5">
        <f>YEAR(Table1[[#This Row],[Order Date]])</f>
        <v>2017</v>
      </c>
      <c r="C8417" s="5">
        <f>MONTH(Table1[[#This Row],[Order Date]])</f>
        <v>9</v>
      </c>
      <c r="D8417" t="s">
        <v>599</v>
      </c>
      <c r="E8417" t="s">
        <v>296</v>
      </c>
      <c r="F8417" t="s">
        <v>34</v>
      </c>
      <c r="G8417" t="s">
        <v>47</v>
      </c>
      <c r="H8417" t="s">
        <v>209</v>
      </c>
      <c r="I8417">
        <v>25.16</v>
      </c>
      <c r="J8417">
        <v>2</v>
      </c>
      <c r="K8417">
        <v>10.57</v>
      </c>
    </row>
    <row r="8418" spans="1:11" ht="16.5" x14ac:dyDescent="0.3">
      <c r="A8418" s="1">
        <v>42985</v>
      </c>
      <c r="B8418" s="5">
        <f>YEAR(Table1[[#This Row],[Order Date]])</f>
        <v>2017</v>
      </c>
      <c r="C8418" s="5">
        <f>MONTH(Table1[[#This Row],[Order Date]])</f>
        <v>9</v>
      </c>
      <c r="D8418" t="s">
        <v>599</v>
      </c>
      <c r="E8418" t="s">
        <v>296</v>
      </c>
      <c r="F8418" t="s">
        <v>39</v>
      </c>
      <c r="G8418" t="s">
        <v>40</v>
      </c>
      <c r="H8418" t="s">
        <v>2369</v>
      </c>
      <c r="I8418">
        <v>126.56</v>
      </c>
      <c r="J8418">
        <v>4</v>
      </c>
      <c r="K8418">
        <v>47.46</v>
      </c>
    </row>
    <row r="8419" spans="1:11" ht="16.5" x14ac:dyDescent="0.3">
      <c r="A8419" s="1">
        <v>42985</v>
      </c>
      <c r="B8419" s="5">
        <f>YEAR(Table1[[#This Row],[Order Date]])</f>
        <v>2017</v>
      </c>
      <c r="C8419" s="5">
        <f>MONTH(Table1[[#This Row],[Order Date]])</f>
        <v>9</v>
      </c>
      <c r="D8419" t="s">
        <v>547</v>
      </c>
      <c r="E8419" t="s">
        <v>27</v>
      </c>
      <c r="F8419" t="s">
        <v>34</v>
      </c>
      <c r="G8419" t="s">
        <v>47</v>
      </c>
      <c r="H8419" t="s">
        <v>2480</v>
      </c>
      <c r="I8419">
        <v>19.760000000000002</v>
      </c>
      <c r="J8419">
        <v>4</v>
      </c>
      <c r="K8419">
        <v>8.3000000000000007</v>
      </c>
    </row>
    <row r="8420" spans="1:11" ht="16.5" x14ac:dyDescent="0.3">
      <c r="A8420" s="1">
        <v>42985</v>
      </c>
      <c r="B8420" s="5">
        <f>YEAR(Table1[[#This Row],[Order Date]])</f>
        <v>2017</v>
      </c>
      <c r="C8420" s="5">
        <f>MONTH(Table1[[#This Row],[Order Date]])</f>
        <v>9</v>
      </c>
      <c r="D8420" t="s">
        <v>429</v>
      </c>
      <c r="E8420" t="s">
        <v>186</v>
      </c>
      <c r="F8420" t="s">
        <v>39</v>
      </c>
      <c r="G8420" t="s">
        <v>52</v>
      </c>
      <c r="H8420" t="s">
        <v>1063</v>
      </c>
      <c r="I8420">
        <v>113.52</v>
      </c>
      <c r="J8420">
        <v>4</v>
      </c>
      <c r="K8420">
        <v>46.54</v>
      </c>
    </row>
    <row r="8421" spans="1:11" ht="16.5" x14ac:dyDescent="0.3">
      <c r="A8421" s="1">
        <v>42985</v>
      </c>
      <c r="B8421" s="5">
        <f>YEAR(Table1[[#This Row],[Order Date]])</f>
        <v>2017</v>
      </c>
      <c r="C8421" s="5">
        <f>MONTH(Table1[[#This Row],[Order Date]])</f>
        <v>9</v>
      </c>
      <c r="D8421" t="s">
        <v>429</v>
      </c>
      <c r="E8421" t="s">
        <v>186</v>
      </c>
      <c r="F8421" t="s">
        <v>34</v>
      </c>
      <c r="G8421" t="s">
        <v>47</v>
      </c>
      <c r="H8421" t="s">
        <v>1037</v>
      </c>
      <c r="I8421">
        <v>135.30000000000001</v>
      </c>
      <c r="J8421">
        <v>5</v>
      </c>
      <c r="K8421">
        <v>37.880000000000003</v>
      </c>
    </row>
    <row r="8422" spans="1:11" ht="16.5" x14ac:dyDescent="0.3">
      <c r="A8422" s="1">
        <v>42985</v>
      </c>
      <c r="B8422" s="5">
        <f>YEAR(Table1[[#This Row],[Order Date]])</f>
        <v>2017</v>
      </c>
      <c r="C8422" s="5">
        <f>MONTH(Table1[[#This Row],[Order Date]])</f>
        <v>9</v>
      </c>
      <c r="D8422" t="s">
        <v>1320</v>
      </c>
      <c r="E8422" t="s">
        <v>27</v>
      </c>
      <c r="F8422" t="s">
        <v>34</v>
      </c>
      <c r="G8422" t="s">
        <v>35</v>
      </c>
      <c r="H8422" t="s">
        <v>1819</v>
      </c>
      <c r="I8422">
        <v>161.57</v>
      </c>
      <c r="J8422">
        <v>2</v>
      </c>
      <c r="K8422">
        <v>-28.27</v>
      </c>
    </row>
    <row r="8423" spans="1:11" ht="16.5" x14ac:dyDescent="0.3">
      <c r="A8423" s="1">
        <v>42985</v>
      </c>
      <c r="B8423" s="5">
        <f>YEAR(Table1[[#This Row],[Order Date]])</f>
        <v>2017</v>
      </c>
      <c r="C8423" s="5">
        <f>MONTH(Table1[[#This Row],[Order Date]])</f>
        <v>9</v>
      </c>
      <c r="D8423" t="s">
        <v>1414</v>
      </c>
      <c r="E8423" t="s">
        <v>120</v>
      </c>
      <c r="F8423" t="s">
        <v>11</v>
      </c>
      <c r="G8423" t="s">
        <v>92</v>
      </c>
      <c r="H8423" t="s">
        <v>1062</v>
      </c>
      <c r="I8423">
        <v>81.569999999999993</v>
      </c>
      <c r="J8423">
        <v>2</v>
      </c>
      <c r="K8423">
        <v>7.14</v>
      </c>
    </row>
    <row r="8424" spans="1:11" ht="16.5" x14ac:dyDescent="0.3">
      <c r="A8424" s="1">
        <v>42985</v>
      </c>
      <c r="B8424" s="5">
        <f>YEAR(Table1[[#This Row],[Order Date]])</f>
        <v>2017</v>
      </c>
      <c r="C8424" s="5">
        <f>MONTH(Table1[[#This Row],[Order Date]])</f>
        <v>9</v>
      </c>
      <c r="D8424" t="s">
        <v>2558</v>
      </c>
      <c r="E8424" t="s">
        <v>164</v>
      </c>
      <c r="F8424" t="s">
        <v>34</v>
      </c>
      <c r="G8424" t="s">
        <v>47</v>
      </c>
      <c r="H8424" t="s">
        <v>2448</v>
      </c>
      <c r="I8424">
        <v>80.959999999999994</v>
      </c>
      <c r="J8424">
        <v>4</v>
      </c>
      <c r="K8424">
        <v>34.81</v>
      </c>
    </row>
    <row r="8425" spans="1:11" ht="16.5" x14ac:dyDescent="0.3">
      <c r="A8425" s="1">
        <v>42985</v>
      </c>
      <c r="B8425" s="5">
        <f>YEAR(Table1[[#This Row],[Order Date]])</f>
        <v>2017</v>
      </c>
      <c r="C8425" s="5">
        <f>MONTH(Table1[[#This Row],[Order Date]])</f>
        <v>9</v>
      </c>
      <c r="D8425" t="s">
        <v>2558</v>
      </c>
      <c r="E8425" t="s">
        <v>164</v>
      </c>
      <c r="F8425" t="s">
        <v>39</v>
      </c>
      <c r="G8425" t="s">
        <v>40</v>
      </c>
      <c r="H8425" t="s">
        <v>802</v>
      </c>
      <c r="I8425">
        <v>455.71</v>
      </c>
      <c r="J8425">
        <v>2</v>
      </c>
      <c r="K8425">
        <v>34.18</v>
      </c>
    </row>
    <row r="8426" spans="1:11" ht="16.5" x14ac:dyDescent="0.3">
      <c r="A8426" s="1">
        <v>42985</v>
      </c>
      <c r="B8426" s="5">
        <f>YEAR(Table1[[#This Row],[Order Date]])</f>
        <v>2017</v>
      </c>
      <c r="C8426" s="5">
        <f>MONTH(Table1[[#This Row],[Order Date]])</f>
        <v>9</v>
      </c>
      <c r="D8426" t="s">
        <v>2558</v>
      </c>
      <c r="E8426" t="s">
        <v>164</v>
      </c>
      <c r="F8426" t="s">
        <v>11</v>
      </c>
      <c r="G8426" t="s">
        <v>24</v>
      </c>
      <c r="H8426" t="s">
        <v>2682</v>
      </c>
      <c r="I8426">
        <v>25.98</v>
      </c>
      <c r="J8426">
        <v>1</v>
      </c>
      <c r="K8426">
        <v>7.27</v>
      </c>
    </row>
    <row r="8427" spans="1:11" ht="16.5" x14ac:dyDescent="0.3">
      <c r="A8427" s="1">
        <v>42985</v>
      </c>
      <c r="B8427" s="5">
        <f>YEAR(Table1[[#This Row],[Order Date]])</f>
        <v>2017</v>
      </c>
      <c r="C8427" s="5">
        <f>MONTH(Table1[[#This Row],[Order Date]])</f>
        <v>9</v>
      </c>
      <c r="D8427" t="s">
        <v>554</v>
      </c>
      <c r="E8427" t="s">
        <v>1529</v>
      </c>
      <c r="F8427" t="s">
        <v>11</v>
      </c>
      <c r="G8427" t="s">
        <v>12</v>
      </c>
      <c r="H8427" t="s">
        <v>1180</v>
      </c>
      <c r="I8427">
        <v>16.899999999999999</v>
      </c>
      <c r="J8427">
        <v>5</v>
      </c>
      <c r="K8427">
        <v>7.77</v>
      </c>
    </row>
    <row r="8428" spans="1:11" ht="16.5" x14ac:dyDescent="0.3">
      <c r="A8428" s="1">
        <v>42985</v>
      </c>
      <c r="B8428" s="5">
        <f>YEAR(Table1[[#This Row],[Order Date]])</f>
        <v>2017</v>
      </c>
      <c r="C8428" s="5">
        <f>MONTH(Table1[[#This Row],[Order Date]])</f>
        <v>9</v>
      </c>
      <c r="D8428" t="s">
        <v>554</v>
      </c>
      <c r="E8428" t="s">
        <v>1529</v>
      </c>
      <c r="F8428" t="s">
        <v>11</v>
      </c>
      <c r="G8428" t="s">
        <v>12</v>
      </c>
      <c r="H8428" t="s">
        <v>2202</v>
      </c>
      <c r="I8428">
        <v>39.96</v>
      </c>
      <c r="J8428">
        <v>2</v>
      </c>
      <c r="K8428">
        <v>18.78</v>
      </c>
    </row>
    <row r="8429" spans="1:11" ht="16.5" x14ac:dyDescent="0.3">
      <c r="A8429" s="1">
        <v>42986</v>
      </c>
      <c r="B8429" s="5">
        <f>YEAR(Table1[[#This Row],[Order Date]])</f>
        <v>2017</v>
      </c>
      <c r="C8429" s="5">
        <f>MONTH(Table1[[#This Row],[Order Date]])</f>
        <v>9</v>
      </c>
      <c r="D8429" t="s">
        <v>514</v>
      </c>
      <c r="E8429" t="s">
        <v>15</v>
      </c>
      <c r="F8429" t="s">
        <v>34</v>
      </c>
      <c r="G8429" t="s">
        <v>145</v>
      </c>
      <c r="H8429" t="s">
        <v>1049</v>
      </c>
      <c r="I8429">
        <v>765.63</v>
      </c>
      <c r="J8429">
        <v>7</v>
      </c>
      <c r="K8429">
        <v>-566.55999999999995</v>
      </c>
    </row>
    <row r="8430" spans="1:11" ht="16.5" x14ac:dyDescent="0.3">
      <c r="A8430" s="1">
        <v>42986</v>
      </c>
      <c r="B8430" s="5">
        <f>YEAR(Table1[[#This Row],[Order Date]])</f>
        <v>2017</v>
      </c>
      <c r="C8430" s="5">
        <f>MONTH(Table1[[#This Row],[Order Date]])</f>
        <v>9</v>
      </c>
      <c r="D8430" t="s">
        <v>2017</v>
      </c>
      <c r="E8430" t="s">
        <v>23</v>
      </c>
      <c r="F8430" t="s">
        <v>39</v>
      </c>
      <c r="G8430" t="s">
        <v>40</v>
      </c>
      <c r="H8430" t="s">
        <v>2312</v>
      </c>
      <c r="I8430">
        <v>258.52999999999997</v>
      </c>
      <c r="J8430">
        <v>2</v>
      </c>
      <c r="K8430">
        <v>-47.4</v>
      </c>
    </row>
    <row r="8431" spans="1:11" ht="16.5" x14ac:dyDescent="0.3">
      <c r="A8431" s="1">
        <v>42986</v>
      </c>
      <c r="B8431" s="5">
        <f>YEAR(Table1[[#This Row],[Order Date]])</f>
        <v>2017</v>
      </c>
      <c r="C8431" s="5">
        <f>MONTH(Table1[[#This Row],[Order Date]])</f>
        <v>9</v>
      </c>
      <c r="D8431" t="s">
        <v>556</v>
      </c>
      <c r="E8431" t="s">
        <v>78</v>
      </c>
      <c r="F8431" t="s">
        <v>39</v>
      </c>
      <c r="G8431" t="s">
        <v>52</v>
      </c>
      <c r="H8431" t="s">
        <v>385</v>
      </c>
      <c r="I8431">
        <v>9.1</v>
      </c>
      <c r="J8431">
        <v>1</v>
      </c>
      <c r="K8431">
        <v>1.71</v>
      </c>
    </row>
    <row r="8432" spans="1:11" ht="16.5" x14ac:dyDescent="0.3">
      <c r="A8432" s="1">
        <v>42986</v>
      </c>
      <c r="B8432" s="5">
        <f>YEAR(Table1[[#This Row],[Order Date]])</f>
        <v>2017</v>
      </c>
      <c r="C8432" s="5">
        <f>MONTH(Table1[[#This Row],[Order Date]])</f>
        <v>9</v>
      </c>
      <c r="D8432" t="s">
        <v>490</v>
      </c>
      <c r="E8432" t="s">
        <v>78</v>
      </c>
      <c r="F8432" t="s">
        <v>39</v>
      </c>
      <c r="G8432" t="s">
        <v>52</v>
      </c>
      <c r="H8432" t="s">
        <v>1573</v>
      </c>
      <c r="I8432">
        <v>116.83</v>
      </c>
      <c r="J8432">
        <v>4</v>
      </c>
      <c r="K8432">
        <v>33.590000000000003</v>
      </c>
    </row>
    <row r="8433" spans="1:11" ht="16.5" x14ac:dyDescent="0.3">
      <c r="A8433" s="1">
        <v>42986</v>
      </c>
      <c r="B8433" s="5">
        <f>YEAR(Table1[[#This Row],[Order Date]])</f>
        <v>2017</v>
      </c>
      <c r="C8433" s="5">
        <f>MONTH(Table1[[#This Row],[Order Date]])</f>
        <v>9</v>
      </c>
      <c r="D8433" t="s">
        <v>1868</v>
      </c>
      <c r="E8433" t="s">
        <v>10</v>
      </c>
      <c r="F8433" t="s">
        <v>39</v>
      </c>
      <c r="G8433" t="s">
        <v>52</v>
      </c>
      <c r="H8433" t="s">
        <v>1985</v>
      </c>
      <c r="I8433">
        <v>85.2</v>
      </c>
      <c r="J8433">
        <v>6</v>
      </c>
      <c r="K8433">
        <v>20.239999999999998</v>
      </c>
    </row>
    <row r="8434" spans="1:11" ht="16.5" x14ac:dyDescent="0.3">
      <c r="A8434" s="1">
        <v>42986</v>
      </c>
      <c r="B8434" s="5">
        <f>YEAR(Table1[[#This Row],[Order Date]])</f>
        <v>2017</v>
      </c>
      <c r="C8434" s="5">
        <f>MONTH(Table1[[#This Row],[Order Date]])</f>
        <v>9</v>
      </c>
      <c r="D8434" t="s">
        <v>202</v>
      </c>
      <c r="E8434" t="s">
        <v>10</v>
      </c>
      <c r="F8434" t="s">
        <v>11</v>
      </c>
      <c r="G8434" t="s">
        <v>20</v>
      </c>
      <c r="H8434" t="s">
        <v>1281</v>
      </c>
      <c r="I8434">
        <v>42.62</v>
      </c>
      <c r="J8434">
        <v>7</v>
      </c>
      <c r="K8434">
        <v>-68.19</v>
      </c>
    </row>
    <row r="8435" spans="1:11" ht="16.5" x14ac:dyDescent="0.3">
      <c r="A8435" s="1">
        <v>42986</v>
      </c>
      <c r="B8435" s="5">
        <f>YEAR(Table1[[#This Row],[Order Date]])</f>
        <v>2017</v>
      </c>
      <c r="C8435" s="5">
        <f>MONTH(Table1[[#This Row],[Order Date]])</f>
        <v>9</v>
      </c>
      <c r="D8435" t="s">
        <v>202</v>
      </c>
      <c r="E8435" t="s">
        <v>10</v>
      </c>
      <c r="F8435" t="s">
        <v>39</v>
      </c>
      <c r="G8435" t="s">
        <v>603</v>
      </c>
      <c r="H8435" t="s">
        <v>2010</v>
      </c>
      <c r="I8435">
        <v>319.98</v>
      </c>
      <c r="J8435">
        <v>2</v>
      </c>
      <c r="K8435">
        <v>107.99</v>
      </c>
    </row>
    <row r="8436" spans="1:11" ht="16.5" x14ac:dyDescent="0.3">
      <c r="A8436" s="1">
        <v>42986</v>
      </c>
      <c r="B8436" s="5">
        <f>YEAR(Table1[[#This Row],[Order Date]])</f>
        <v>2017</v>
      </c>
      <c r="C8436" s="5">
        <f>MONTH(Table1[[#This Row],[Order Date]])</f>
        <v>9</v>
      </c>
      <c r="D8436" t="s">
        <v>202</v>
      </c>
      <c r="E8436" t="s">
        <v>10</v>
      </c>
      <c r="F8436" t="s">
        <v>11</v>
      </c>
      <c r="G8436" t="s">
        <v>43</v>
      </c>
      <c r="H8436" t="s">
        <v>1109</v>
      </c>
      <c r="I8436">
        <v>45.92</v>
      </c>
      <c r="J8436">
        <v>5</v>
      </c>
      <c r="K8436">
        <v>15.5</v>
      </c>
    </row>
    <row r="8437" spans="1:11" ht="16.5" x14ac:dyDescent="0.3">
      <c r="A8437" s="1">
        <v>42986</v>
      </c>
      <c r="B8437" s="5">
        <f>YEAR(Table1[[#This Row],[Order Date]])</f>
        <v>2017</v>
      </c>
      <c r="C8437" s="5">
        <f>MONTH(Table1[[#This Row],[Order Date]])</f>
        <v>9</v>
      </c>
      <c r="D8437" t="s">
        <v>202</v>
      </c>
      <c r="E8437" t="s">
        <v>10</v>
      </c>
      <c r="F8437" t="s">
        <v>34</v>
      </c>
      <c r="G8437" t="s">
        <v>47</v>
      </c>
      <c r="H8437" t="s">
        <v>86</v>
      </c>
      <c r="I8437">
        <v>21.18</v>
      </c>
      <c r="J8437">
        <v>2</v>
      </c>
      <c r="K8437">
        <v>-11.65</v>
      </c>
    </row>
    <row r="8438" spans="1:11" ht="16.5" x14ac:dyDescent="0.3">
      <c r="A8438" s="1">
        <v>42986</v>
      </c>
      <c r="B8438" s="5">
        <f>YEAR(Table1[[#This Row],[Order Date]])</f>
        <v>2017</v>
      </c>
      <c r="C8438" s="5">
        <f>MONTH(Table1[[#This Row],[Order Date]])</f>
        <v>9</v>
      </c>
      <c r="D8438" t="s">
        <v>202</v>
      </c>
      <c r="E8438" t="s">
        <v>10</v>
      </c>
      <c r="F8438" t="s">
        <v>11</v>
      </c>
      <c r="G8438" t="s">
        <v>12</v>
      </c>
      <c r="H8438" t="s">
        <v>756</v>
      </c>
      <c r="I8438">
        <v>20.74</v>
      </c>
      <c r="J8438">
        <v>4</v>
      </c>
      <c r="K8438">
        <v>7.26</v>
      </c>
    </row>
    <row r="8439" spans="1:11" ht="16.5" x14ac:dyDescent="0.3">
      <c r="A8439" s="1">
        <v>42986</v>
      </c>
      <c r="B8439" s="5">
        <f>YEAR(Table1[[#This Row],[Order Date]])</f>
        <v>2017</v>
      </c>
      <c r="C8439" s="5">
        <f>MONTH(Table1[[#This Row],[Order Date]])</f>
        <v>9</v>
      </c>
      <c r="D8439" t="s">
        <v>202</v>
      </c>
      <c r="E8439" t="s">
        <v>10</v>
      </c>
      <c r="F8439" t="s">
        <v>34</v>
      </c>
      <c r="G8439" t="s">
        <v>35</v>
      </c>
      <c r="H8439" t="s">
        <v>2041</v>
      </c>
      <c r="I8439">
        <v>213.43</v>
      </c>
      <c r="J8439">
        <v>5</v>
      </c>
      <c r="K8439">
        <v>-39.64</v>
      </c>
    </row>
    <row r="8440" spans="1:11" ht="16.5" x14ac:dyDescent="0.3">
      <c r="A8440" s="1">
        <v>42986</v>
      </c>
      <c r="B8440" s="5">
        <f>YEAR(Table1[[#This Row],[Order Date]])</f>
        <v>2017</v>
      </c>
      <c r="C8440" s="5">
        <f>MONTH(Table1[[#This Row],[Order Date]])</f>
        <v>9</v>
      </c>
      <c r="D8440" t="s">
        <v>2115</v>
      </c>
      <c r="E8440" t="s">
        <v>123</v>
      </c>
      <c r="F8440" t="s">
        <v>11</v>
      </c>
      <c r="G8440" t="s">
        <v>18</v>
      </c>
      <c r="H8440" t="s">
        <v>1331</v>
      </c>
      <c r="I8440">
        <v>61.68</v>
      </c>
      <c r="J8440">
        <v>5</v>
      </c>
      <c r="K8440">
        <v>5.4</v>
      </c>
    </row>
    <row r="8441" spans="1:11" ht="16.5" x14ac:dyDescent="0.3">
      <c r="A8441" s="1">
        <v>42986</v>
      </c>
      <c r="B8441" s="5">
        <f>YEAR(Table1[[#This Row],[Order Date]])</f>
        <v>2017</v>
      </c>
      <c r="C8441" s="5">
        <f>MONTH(Table1[[#This Row],[Order Date]])</f>
        <v>9</v>
      </c>
      <c r="D8441" t="s">
        <v>2115</v>
      </c>
      <c r="E8441" t="s">
        <v>123</v>
      </c>
      <c r="F8441" t="s">
        <v>39</v>
      </c>
      <c r="G8441" t="s">
        <v>40</v>
      </c>
      <c r="H8441" t="s">
        <v>1551</v>
      </c>
      <c r="I8441">
        <v>158.38</v>
      </c>
      <c r="J8441">
        <v>3</v>
      </c>
      <c r="K8441">
        <v>13.86</v>
      </c>
    </row>
    <row r="8442" spans="1:11" ht="16.5" x14ac:dyDescent="0.3">
      <c r="A8442" s="1">
        <v>42986</v>
      </c>
      <c r="B8442" s="5">
        <f>YEAR(Table1[[#This Row],[Order Date]])</f>
        <v>2017</v>
      </c>
      <c r="C8442" s="5">
        <f>MONTH(Table1[[#This Row],[Order Date]])</f>
        <v>9</v>
      </c>
      <c r="D8442" t="s">
        <v>2179</v>
      </c>
      <c r="E8442" t="s">
        <v>149</v>
      </c>
      <c r="F8442" t="s">
        <v>11</v>
      </c>
      <c r="G8442" t="s">
        <v>18</v>
      </c>
      <c r="H8442" t="s">
        <v>464</v>
      </c>
      <c r="I8442">
        <v>65.12</v>
      </c>
      <c r="J8442">
        <v>4</v>
      </c>
      <c r="K8442">
        <v>16.93</v>
      </c>
    </row>
    <row r="8443" spans="1:11" ht="16.5" x14ac:dyDescent="0.3">
      <c r="A8443" s="1">
        <v>42987</v>
      </c>
      <c r="B8443" s="5">
        <f>YEAR(Table1[[#This Row],[Order Date]])</f>
        <v>2017</v>
      </c>
      <c r="C8443" s="5">
        <f>MONTH(Table1[[#This Row],[Order Date]])</f>
        <v>9</v>
      </c>
      <c r="D8443" t="s">
        <v>1249</v>
      </c>
      <c r="E8443" t="s">
        <v>23</v>
      </c>
      <c r="F8443" t="s">
        <v>34</v>
      </c>
      <c r="G8443" t="s">
        <v>35</v>
      </c>
      <c r="H8443" t="s">
        <v>1819</v>
      </c>
      <c r="I8443">
        <v>141.37</v>
      </c>
      <c r="J8443">
        <v>2</v>
      </c>
      <c r="K8443">
        <v>-48.47</v>
      </c>
    </row>
    <row r="8444" spans="1:11" ht="16.5" x14ac:dyDescent="0.3">
      <c r="A8444" s="1">
        <v>42987</v>
      </c>
      <c r="B8444" s="5">
        <f>YEAR(Table1[[#This Row],[Order Date]])</f>
        <v>2017</v>
      </c>
      <c r="C8444" s="5">
        <f>MONTH(Table1[[#This Row],[Order Date]])</f>
        <v>9</v>
      </c>
      <c r="D8444" t="s">
        <v>1249</v>
      </c>
      <c r="E8444" t="s">
        <v>23</v>
      </c>
      <c r="F8444" t="s">
        <v>11</v>
      </c>
      <c r="G8444" t="s">
        <v>20</v>
      </c>
      <c r="H8444" t="s">
        <v>1197</v>
      </c>
      <c r="I8444">
        <v>3.04</v>
      </c>
      <c r="J8444">
        <v>2</v>
      </c>
      <c r="K8444">
        <v>-2.33</v>
      </c>
    </row>
    <row r="8445" spans="1:11" ht="16.5" x14ac:dyDescent="0.3">
      <c r="A8445" s="1">
        <v>42987</v>
      </c>
      <c r="B8445" s="5">
        <f>YEAR(Table1[[#This Row],[Order Date]])</f>
        <v>2017</v>
      </c>
      <c r="C8445" s="5">
        <f>MONTH(Table1[[#This Row],[Order Date]])</f>
        <v>9</v>
      </c>
      <c r="D8445" t="s">
        <v>1249</v>
      </c>
      <c r="E8445" t="s">
        <v>23</v>
      </c>
      <c r="F8445" t="s">
        <v>11</v>
      </c>
      <c r="G8445" t="s">
        <v>20</v>
      </c>
      <c r="H8445" t="s">
        <v>852</v>
      </c>
      <c r="I8445">
        <v>4.5</v>
      </c>
      <c r="J8445">
        <v>1</v>
      </c>
      <c r="K8445">
        <v>-3.6</v>
      </c>
    </row>
    <row r="8446" spans="1:11" ht="16.5" x14ac:dyDescent="0.3">
      <c r="A8446" s="1">
        <v>42987</v>
      </c>
      <c r="B8446" s="5">
        <f>YEAR(Table1[[#This Row],[Order Date]])</f>
        <v>2017</v>
      </c>
      <c r="C8446" s="5">
        <f>MONTH(Table1[[#This Row],[Order Date]])</f>
        <v>9</v>
      </c>
      <c r="D8446" t="s">
        <v>1249</v>
      </c>
      <c r="E8446" t="s">
        <v>23</v>
      </c>
      <c r="F8446" t="s">
        <v>11</v>
      </c>
      <c r="G8446" t="s">
        <v>24</v>
      </c>
      <c r="H8446" t="s">
        <v>2204</v>
      </c>
      <c r="I8446">
        <v>4.67</v>
      </c>
      <c r="J8446">
        <v>1</v>
      </c>
      <c r="K8446">
        <v>1.58</v>
      </c>
    </row>
    <row r="8447" spans="1:11" ht="16.5" x14ac:dyDescent="0.3">
      <c r="A8447" s="1">
        <v>42987</v>
      </c>
      <c r="B8447" s="5">
        <f>YEAR(Table1[[#This Row],[Order Date]])</f>
        <v>2017</v>
      </c>
      <c r="C8447" s="5">
        <f>MONTH(Table1[[#This Row],[Order Date]])</f>
        <v>9</v>
      </c>
      <c r="D8447" t="s">
        <v>1249</v>
      </c>
      <c r="E8447" t="s">
        <v>23</v>
      </c>
      <c r="F8447" t="s">
        <v>39</v>
      </c>
      <c r="G8447" t="s">
        <v>52</v>
      </c>
      <c r="H8447" t="s">
        <v>1939</v>
      </c>
      <c r="I8447">
        <v>95.88</v>
      </c>
      <c r="J8447">
        <v>3</v>
      </c>
      <c r="K8447">
        <v>28.76</v>
      </c>
    </row>
    <row r="8448" spans="1:11" ht="16.5" x14ac:dyDescent="0.3">
      <c r="A8448" s="1">
        <v>42987</v>
      </c>
      <c r="B8448" s="5">
        <f>YEAR(Table1[[#This Row],[Order Date]])</f>
        <v>2017</v>
      </c>
      <c r="C8448" s="5">
        <f>MONTH(Table1[[#This Row],[Order Date]])</f>
        <v>9</v>
      </c>
      <c r="D8448" t="s">
        <v>1249</v>
      </c>
      <c r="E8448" t="s">
        <v>23</v>
      </c>
      <c r="F8448" t="s">
        <v>34</v>
      </c>
      <c r="G8448" t="s">
        <v>47</v>
      </c>
      <c r="H8448" t="s">
        <v>1587</v>
      </c>
      <c r="I8448">
        <v>17.02</v>
      </c>
      <c r="J8448">
        <v>2</v>
      </c>
      <c r="K8448">
        <v>1.7</v>
      </c>
    </row>
    <row r="8449" spans="1:11" ht="16.5" x14ac:dyDescent="0.3">
      <c r="A8449" s="1">
        <v>42987</v>
      </c>
      <c r="B8449" s="5">
        <f>YEAR(Table1[[#This Row],[Order Date]])</f>
        <v>2017</v>
      </c>
      <c r="C8449" s="5">
        <f>MONTH(Table1[[#This Row],[Order Date]])</f>
        <v>9</v>
      </c>
      <c r="D8449" t="s">
        <v>1249</v>
      </c>
      <c r="E8449" t="s">
        <v>23</v>
      </c>
      <c r="F8449" t="s">
        <v>39</v>
      </c>
      <c r="G8449" t="s">
        <v>52</v>
      </c>
      <c r="H8449" t="s">
        <v>66</v>
      </c>
      <c r="I8449">
        <v>258.7</v>
      </c>
      <c r="J8449">
        <v>3</v>
      </c>
      <c r="K8449">
        <v>64.67</v>
      </c>
    </row>
    <row r="8450" spans="1:11" ht="16.5" x14ac:dyDescent="0.3">
      <c r="A8450" s="1">
        <v>42987</v>
      </c>
      <c r="B8450" s="5">
        <f>YEAR(Table1[[#This Row],[Order Date]])</f>
        <v>2017</v>
      </c>
      <c r="C8450" s="5">
        <f>MONTH(Table1[[#This Row],[Order Date]])</f>
        <v>9</v>
      </c>
      <c r="D8450" t="s">
        <v>1249</v>
      </c>
      <c r="E8450" t="s">
        <v>23</v>
      </c>
      <c r="F8450" t="s">
        <v>39</v>
      </c>
      <c r="G8450" t="s">
        <v>40</v>
      </c>
      <c r="H8450" t="s">
        <v>2650</v>
      </c>
      <c r="I8450">
        <v>1931.96</v>
      </c>
      <c r="J8450">
        <v>7</v>
      </c>
      <c r="K8450">
        <v>-386.39</v>
      </c>
    </row>
    <row r="8451" spans="1:11" ht="16.5" x14ac:dyDescent="0.3">
      <c r="A8451" s="1">
        <v>42987</v>
      </c>
      <c r="B8451" s="5">
        <f>YEAR(Table1[[#This Row],[Order Date]])</f>
        <v>2017</v>
      </c>
      <c r="C8451" s="5">
        <f>MONTH(Table1[[#This Row],[Order Date]])</f>
        <v>9</v>
      </c>
      <c r="D8451" t="s">
        <v>637</v>
      </c>
      <c r="E8451" t="s">
        <v>70</v>
      </c>
      <c r="F8451" t="s">
        <v>11</v>
      </c>
      <c r="G8451" t="s">
        <v>18</v>
      </c>
      <c r="H8451" t="s">
        <v>729</v>
      </c>
      <c r="I8451">
        <v>628.80999999999995</v>
      </c>
      <c r="J8451">
        <v>7</v>
      </c>
      <c r="K8451">
        <v>12.58</v>
      </c>
    </row>
    <row r="8452" spans="1:11" ht="16.5" x14ac:dyDescent="0.3">
      <c r="A8452" s="1">
        <v>42987</v>
      </c>
      <c r="B8452" s="5">
        <f>YEAR(Table1[[#This Row],[Order Date]])</f>
        <v>2017</v>
      </c>
      <c r="C8452" s="5">
        <f>MONTH(Table1[[#This Row],[Order Date]])</f>
        <v>9</v>
      </c>
      <c r="D8452" t="s">
        <v>637</v>
      </c>
      <c r="E8452" t="s">
        <v>70</v>
      </c>
      <c r="F8452" t="s">
        <v>11</v>
      </c>
      <c r="G8452" t="s">
        <v>18</v>
      </c>
      <c r="H8452" t="s">
        <v>585</v>
      </c>
      <c r="I8452">
        <v>56.45</v>
      </c>
      <c r="J8452">
        <v>5</v>
      </c>
      <c r="K8452">
        <v>14.68</v>
      </c>
    </row>
    <row r="8453" spans="1:11" ht="16.5" x14ac:dyDescent="0.3">
      <c r="A8453" s="1">
        <v>42987</v>
      </c>
      <c r="B8453" s="5">
        <f>YEAR(Table1[[#This Row],[Order Date]])</f>
        <v>2017</v>
      </c>
      <c r="C8453" s="5">
        <f>MONTH(Table1[[#This Row],[Order Date]])</f>
        <v>9</v>
      </c>
      <c r="D8453" t="s">
        <v>2284</v>
      </c>
      <c r="E8453" t="s">
        <v>120</v>
      </c>
      <c r="F8453" t="s">
        <v>11</v>
      </c>
      <c r="G8453" t="s">
        <v>200</v>
      </c>
      <c r="H8453" t="s">
        <v>807</v>
      </c>
      <c r="I8453">
        <v>8.83</v>
      </c>
      <c r="J8453">
        <v>3</v>
      </c>
      <c r="K8453">
        <v>-1.99</v>
      </c>
    </row>
    <row r="8454" spans="1:11" ht="16.5" x14ac:dyDescent="0.3">
      <c r="A8454" s="1">
        <v>42987</v>
      </c>
      <c r="B8454" s="5">
        <f>YEAR(Table1[[#This Row],[Order Date]])</f>
        <v>2017</v>
      </c>
      <c r="C8454" s="5">
        <f>MONTH(Table1[[#This Row],[Order Date]])</f>
        <v>9</v>
      </c>
      <c r="D8454" t="s">
        <v>2284</v>
      </c>
      <c r="E8454" t="s">
        <v>120</v>
      </c>
      <c r="F8454" t="s">
        <v>11</v>
      </c>
      <c r="G8454" t="s">
        <v>12</v>
      </c>
      <c r="H8454" t="s">
        <v>1664</v>
      </c>
      <c r="I8454">
        <v>177.54</v>
      </c>
      <c r="J8454">
        <v>4</v>
      </c>
      <c r="K8454">
        <v>62.14</v>
      </c>
    </row>
    <row r="8455" spans="1:11" ht="16.5" x14ac:dyDescent="0.3">
      <c r="A8455" s="1">
        <v>42987</v>
      </c>
      <c r="B8455" s="5">
        <f>YEAR(Table1[[#This Row],[Order Date]])</f>
        <v>2017</v>
      </c>
      <c r="C8455" s="5">
        <f>MONTH(Table1[[#This Row],[Order Date]])</f>
        <v>9</v>
      </c>
      <c r="D8455" t="s">
        <v>2284</v>
      </c>
      <c r="E8455" t="s">
        <v>120</v>
      </c>
      <c r="F8455" t="s">
        <v>11</v>
      </c>
      <c r="G8455" t="s">
        <v>18</v>
      </c>
      <c r="H8455" t="s">
        <v>1410</v>
      </c>
      <c r="I8455">
        <v>258.48</v>
      </c>
      <c r="J8455">
        <v>2</v>
      </c>
      <c r="K8455">
        <v>-3.23</v>
      </c>
    </row>
    <row r="8456" spans="1:11" ht="16.5" x14ac:dyDescent="0.3">
      <c r="A8456" s="1">
        <v>42987</v>
      </c>
      <c r="B8456" s="5">
        <f>YEAR(Table1[[#This Row],[Order Date]])</f>
        <v>2017</v>
      </c>
      <c r="C8456" s="5">
        <f>MONTH(Table1[[#This Row],[Order Date]])</f>
        <v>9</v>
      </c>
      <c r="D8456" t="s">
        <v>2284</v>
      </c>
      <c r="E8456" t="s">
        <v>120</v>
      </c>
      <c r="F8456" t="s">
        <v>34</v>
      </c>
      <c r="G8456" t="s">
        <v>47</v>
      </c>
      <c r="H8456" t="s">
        <v>281</v>
      </c>
      <c r="I8456">
        <v>14.14</v>
      </c>
      <c r="J8456">
        <v>3</v>
      </c>
      <c r="K8456">
        <v>4.24</v>
      </c>
    </row>
    <row r="8457" spans="1:11" ht="16.5" x14ac:dyDescent="0.3">
      <c r="A8457" s="1">
        <v>42987</v>
      </c>
      <c r="B8457" s="5">
        <f>YEAR(Table1[[#This Row],[Order Date]])</f>
        <v>2017</v>
      </c>
      <c r="C8457" s="5">
        <f>MONTH(Table1[[#This Row],[Order Date]])</f>
        <v>9</v>
      </c>
      <c r="D8457" t="s">
        <v>2429</v>
      </c>
      <c r="E8457" t="s">
        <v>110</v>
      </c>
      <c r="F8457" t="s">
        <v>11</v>
      </c>
      <c r="G8457" t="s">
        <v>63</v>
      </c>
      <c r="H8457" t="s">
        <v>785</v>
      </c>
      <c r="I8457">
        <v>17.48</v>
      </c>
      <c r="J8457">
        <v>2</v>
      </c>
      <c r="K8457">
        <v>8.2200000000000006</v>
      </c>
    </row>
    <row r="8458" spans="1:11" ht="16.5" x14ac:dyDescent="0.3">
      <c r="A8458" s="1">
        <v>42987</v>
      </c>
      <c r="B8458" s="5">
        <f>YEAR(Table1[[#This Row],[Order Date]])</f>
        <v>2017</v>
      </c>
      <c r="C8458" s="5">
        <f>MONTH(Table1[[#This Row],[Order Date]])</f>
        <v>9</v>
      </c>
      <c r="D8458" t="s">
        <v>587</v>
      </c>
      <c r="E8458" t="s">
        <v>95</v>
      </c>
      <c r="F8458" t="s">
        <v>11</v>
      </c>
      <c r="G8458" t="s">
        <v>12</v>
      </c>
      <c r="H8458" t="s">
        <v>2663</v>
      </c>
      <c r="I8458">
        <v>6.37</v>
      </c>
      <c r="J8458">
        <v>2</v>
      </c>
      <c r="K8458">
        <v>2.39</v>
      </c>
    </row>
    <row r="8459" spans="1:11" ht="16.5" x14ac:dyDescent="0.3">
      <c r="A8459" s="1">
        <v>42987</v>
      </c>
      <c r="B8459" s="5">
        <f>YEAR(Table1[[#This Row],[Order Date]])</f>
        <v>2017</v>
      </c>
      <c r="C8459" s="5">
        <f>MONTH(Table1[[#This Row],[Order Date]])</f>
        <v>9</v>
      </c>
      <c r="D8459" t="s">
        <v>154</v>
      </c>
      <c r="E8459" t="s">
        <v>27</v>
      </c>
      <c r="F8459" t="s">
        <v>11</v>
      </c>
      <c r="G8459" t="s">
        <v>24</v>
      </c>
      <c r="H8459" t="s">
        <v>317</v>
      </c>
      <c r="I8459">
        <v>6.56</v>
      </c>
      <c r="J8459">
        <v>2</v>
      </c>
      <c r="K8459">
        <v>1.9</v>
      </c>
    </row>
    <row r="8460" spans="1:11" ht="16.5" x14ac:dyDescent="0.3">
      <c r="A8460" s="1">
        <v>42987</v>
      </c>
      <c r="B8460" s="5">
        <f>YEAR(Table1[[#This Row],[Order Date]])</f>
        <v>2017</v>
      </c>
      <c r="C8460" s="5">
        <f>MONTH(Table1[[#This Row],[Order Date]])</f>
        <v>9</v>
      </c>
      <c r="D8460" t="s">
        <v>154</v>
      </c>
      <c r="E8460" t="s">
        <v>27</v>
      </c>
      <c r="F8460" t="s">
        <v>34</v>
      </c>
      <c r="G8460" t="s">
        <v>35</v>
      </c>
      <c r="H8460" t="s">
        <v>1128</v>
      </c>
      <c r="I8460">
        <v>243.92</v>
      </c>
      <c r="J8460">
        <v>5</v>
      </c>
      <c r="K8460">
        <v>-15.25</v>
      </c>
    </row>
    <row r="8461" spans="1:11" ht="16.5" x14ac:dyDescent="0.3">
      <c r="A8461" s="1">
        <v>42987</v>
      </c>
      <c r="B8461" s="5">
        <f>YEAR(Table1[[#This Row],[Order Date]])</f>
        <v>2017</v>
      </c>
      <c r="C8461" s="5">
        <f>MONTH(Table1[[#This Row],[Order Date]])</f>
        <v>9</v>
      </c>
      <c r="D8461" t="s">
        <v>154</v>
      </c>
      <c r="E8461" t="s">
        <v>27</v>
      </c>
      <c r="F8461" t="s">
        <v>11</v>
      </c>
      <c r="G8461" t="s">
        <v>12</v>
      </c>
      <c r="H8461" t="s">
        <v>1768</v>
      </c>
      <c r="I8461">
        <v>47.52</v>
      </c>
      <c r="J8461">
        <v>9</v>
      </c>
      <c r="K8461">
        <v>22.81</v>
      </c>
    </row>
    <row r="8462" spans="1:11" ht="16.5" x14ac:dyDescent="0.3">
      <c r="A8462" s="1">
        <v>42987</v>
      </c>
      <c r="B8462" s="5">
        <f>YEAR(Table1[[#This Row],[Order Date]])</f>
        <v>2017</v>
      </c>
      <c r="C8462" s="5">
        <f>MONTH(Table1[[#This Row],[Order Date]])</f>
        <v>9</v>
      </c>
      <c r="D8462" t="s">
        <v>1394</v>
      </c>
      <c r="E8462" t="s">
        <v>27</v>
      </c>
      <c r="F8462" t="s">
        <v>11</v>
      </c>
      <c r="G8462" t="s">
        <v>18</v>
      </c>
      <c r="H8462" t="s">
        <v>115</v>
      </c>
      <c r="I8462">
        <v>99.87</v>
      </c>
      <c r="J8462">
        <v>3</v>
      </c>
      <c r="K8462">
        <v>23.97</v>
      </c>
    </row>
    <row r="8463" spans="1:11" ht="16.5" x14ac:dyDescent="0.3">
      <c r="A8463" s="1">
        <v>42987</v>
      </c>
      <c r="B8463" s="5">
        <f>YEAR(Table1[[#This Row],[Order Date]])</f>
        <v>2017</v>
      </c>
      <c r="C8463" s="5">
        <f>MONTH(Table1[[#This Row],[Order Date]])</f>
        <v>9</v>
      </c>
      <c r="D8463" t="s">
        <v>875</v>
      </c>
      <c r="E8463" t="s">
        <v>10</v>
      </c>
      <c r="F8463" t="s">
        <v>11</v>
      </c>
      <c r="G8463" t="s">
        <v>16</v>
      </c>
      <c r="H8463" t="s">
        <v>2216</v>
      </c>
      <c r="I8463">
        <v>9.86</v>
      </c>
      <c r="J8463">
        <v>4</v>
      </c>
      <c r="K8463">
        <v>3.45</v>
      </c>
    </row>
    <row r="8464" spans="1:11" ht="16.5" x14ac:dyDescent="0.3">
      <c r="A8464" s="1">
        <v>42987</v>
      </c>
      <c r="B8464" s="5">
        <f>YEAR(Table1[[#This Row],[Order Date]])</f>
        <v>2017</v>
      </c>
      <c r="C8464" s="5">
        <f>MONTH(Table1[[#This Row],[Order Date]])</f>
        <v>9</v>
      </c>
      <c r="D8464" t="s">
        <v>1263</v>
      </c>
      <c r="E8464" t="s">
        <v>78</v>
      </c>
      <c r="F8464" t="s">
        <v>11</v>
      </c>
      <c r="G8464" t="s">
        <v>24</v>
      </c>
      <c r="H8464" t="s">
        <v>258</v>
      </c>
      <c r="I8464">
        <v>25.92</v>
      </c>
      <c r="J8464">
        <v>5</v>
      </c>
      <c r="K8464">
        <v>3.89</v>
      </c>
    </row>
    <row r="8465" spans="1:11" ht="16.5" x14ac:dyDescent="0.3">
      <c r="A8465" s="1">
        <v>42987</v>
      </c>
      <c r="B8465" s="5">
        <f>YEAR(Table1[[#This Row],[Order Date]])</f>
        <v>2017</v>
      </c>
      <c r="C8465" s="5">
        <f>MONTH(Table1[[#This Row],[Order Date]])</f>
        <v>9</v>
      </c>
      <c r="D8465" t="s">
        <v>1263</v>
      </c>
      <c r="E8465" t="s">
        <v>78</v>
      </c>
      <c r="F8465" t="s">
        <v>34</v>
      </c>
      <c r="G8465" t="s">
        <v>47</v>
      </c>
      <c r="H8465" t="s">
        <v>654</v>
      </c>
      <c r="I8465">
        <v>66.11</v>
      </c>
      <c r="J8465">
        <v>2</v>
      </c>
      <c r="K8465">
        <v>-9.09</v>
      </c>
    </row>
    <row r="8466" spans="1:11" ht="16.5" x14ac:dyDescent="0.3">
      <c r="A8466" s="1">
        <v>42987</v>
      </c>
      <c r="B8466" s="5">
        <f>YEAR(Table1[[#This Row],[Order Date]])</f>
        <v>2017</v>
      </c>
      <c r="C8466" s="5">
        <f>MONTH(Table1[[#This Row],[Order Date]])</f>
        <v>9</v>
      </c>
      <c r="D8466" t="s">
        <v>346</v>
      </c>
      <c r="E8466" t="s">
        <v>27</v>
      </c>
      <c r="F8466" t="s">
        <v>39</v>
      </c>
      <c r="G8466" t="s">
        <v>52</v>
      </c>
      <c r="H8466" t="s">
        <v>2656</v>
      </c>
      <c r="I8466">
        <v>159.96</v>
      </c>
      <c r="J8466">
        <v>4</v>
      </c>
      <c r="K8466">
        <v>51.19</v>
      </c>
    </row>
    <row r="8467" spans="1:11" ht="16.5" x14ac:dyDescent="0.3">
      <c r="A8467" s="1">
        <v>42987</v>
      </c>
      <c r="B8467" s="5">
        <f>YEAR(Table1[[#This Row],[Order Date]])</f>
        <v>2017</v>
      </c>
      <c r="C8467" s="5">
        <f>MONTH(Table1[[#This Row],[Order Date]])</f>
        <v>9</v>
      </c>
      <c r="D8467" t="s">
        <v>389</v>
      </c>
      <c r="E8467" t="s">
        <v>91</v>
      </c>
      <c r="F8467" t="s">
        <v>11</v>
      </c>
      <c r="G8467" t="s">
        <v>12</v>
      </c>
      <c r="H8467" t="s">
        <v>2394</v>
      </c>
      <c r="I8467">
        <v>31.1</v>
      </c>
      <c r="J8467">
        <v>6</v>
      </c>
      <c r="K8467">
        <v>11.28</v>
      </c>
    </row>
    <row r="8468" spans="1:11" ht="16.5" x14ac:dyDescent="0.3">
      <c r="A8468" s="1">
        <v>42987</v>
      </c>
      <c r="B8468" s="5">
        <f>YEAR(Table1[[#This Row],[Order Date]])</f>
        <v>2017</v>
      </c>
      <c r="C8468" s="5">
        <f>MONTH(Table1[[#This Row],[Order Date]])</f>
        <v>9</v>
      </c>
      <c r="D8468" t="s">
        <v>389</v>
      </c>
      <c r="E8468" t="s">
        <v>91</v>
      </c>
      <c r="F8468" t="s">
        <v>11</v>
      </c>
      <c r="G8468" t="s">
        <v>92</v>
      </c>
      <c r="H8468" t="s">
        <v>1838</v>
      </c>
      <c r="I8468">
        <v>11.18</v>
      </c>
      <c r="J8468">
        <v>1</v>
      </c>
      <c r="K8468">
        <v>0.84</v>
      </c>
    </row>
    <row r="8469" spans="1:11" ht="16.5" x14ac:dyDescent="0.3">
      <c r="A8469" s="1">
        <v>42987</v>
      </c>
      <c r="B8469" s="5">
        <f>YEAR(Table1[[#This Row],[Order Date]])</f>
        <v>2017</v>
      </c>
      <c r="C8469" s="5">
        <f>MONTH(Table1[[#This Row],[Order Date]])</f>
        <v>9</v>
      </c>
      <c r="D8469" t="s">
        <v>1433</v>
      </c>
      <c r="E8469" t="s">
        <v>78</v>
      </c>
      <c r="F8469" t="s">
        <v>11</v>
      </c>
      <c r="G8469" t="s">
        <v>16</v>
      </c>
      <c r="H8469" t="s">
        <v>348</v>
      </c>
      <c r="I8469">
        <v>17.71</v>
      </c>
      <c r="J8469">
        <v>6</v>
      </c>
      <c r="K8469">
        <v>5.98</v>
      </c>
    </row>
    <row r="8470" spans="1:11" ht="16.5" x14ac:dyDescent="0.3">
      <c r="A8470" s="1">
        <v>42987</v>
      </c>
      <c r="B8470" s="5">
        <f>YEAR(Table1[[#This Row],[Order Date]])</f>
        <v>2017</v>
      </c>
      <c r="C8470" s="5">
        <f>MONTH(Table1[[#This Row],[Order Date]])</f>
        <v>9</v>
      </c>
      <c r="D8470" t="s">
        <v>1433</v>
      </c>
      <c r="E8470" t="s">
        <v>78</v>
      </c>
      <c r="F8470" t="s">
        <v>11</v>
      </c>
      <c r="G8470" t="s">
        <v>20</v>
      </c>
      <c r="H8470" t="s">
        <v>1668</v>
      </c>
      <c r="I8470">
        <v>4.8600000000000003</v>
      </c>
      <c r="J8470">
        <v>3</v>
      </c>
      <c r="K8470">
        <v>-3.56</v>
      </c>
    </row>
    <row r="8471" spans="1:11" ht="16.5" x14ac:dyDescent="0.3">
      <c r="A8471" s="1">
        <v>42987</v>
      </c>
      <c r="B8471" s="5">
        <f>YEAR(Table1[[#This Row],[Order Date]])</f>
        <v>2017</v>
      </c>
      <c r="C8471" s="5">
        <f>MONTH(Table1[[#This Row],[Order Date]])</f>
        <v>9</v>
      </c>
      <c r="D8471" t="s">
        <v>1433</v>
      </c>
      <c r="E8471" t="s">
        <v>78</v>
      </c>
      <c r="F8471" t="s">
        <v>11</v>
      </c>
      <c r="G8471" t="s">
        <v>20</v>
      </c>
      <c r="H8471" t="s">
        <v>579</v>
      </c>
      <c r="I8471">
        <v>6.26</v>
      </c>
      <c r="J8471">
        <v>2</v>
      </c>
      <c r="K8471">
        <v>-5.22</v>
      </c>
    </row>
    <row r="8472" spans="1:11" ht="16.5" x14ac:dyDescent="0.3">
      <c r="A8472" s="1">
        <v>42988</v>
      </c>
      <c r="B8472" s="5">
        <f>YEAR(Table1[[#This Row],[Order Date]])</f>
        <v>2017</v>
      </c>
      <c r="C8472" s="5">
        <f>MONTH(Table1[[#This Row],[Order Date]])</f>
        <v>9</v>
      </c>
      <c r="D8472" t="s">
        <v>212</v>
      </c>
      <c r="E8472" t="s">
        <v>15</v>
      </c>
      <c r="F8472" t="s">
        <v>39</v>
      </c>
      <c r="G8472" t="s">
        <v>40</v>
      </c>
      <c r="H8472" t="s">
        <v>863</v>
      </c>
      <c r="I8472">
        <v>147.16999999999999</v>
      </c>
      <c r="J8472">
        <v>4</v>
      </c>
      <c r="K8472">
        <v>16.559999999999999</v>
      </c>
    </row>
    <row r="8473" spans="1:11" ht="16.5" x14ac:dyDescent="0.3">
      <c r="A8473" s="1">
        <v>42988</v>
      </c>
      <c r="B8473" s="5">
        <f>YEAR(Table1[[#This Row],[Order Date]])</f>
        <v>2017</v>
      </c>
      <c r="C8473" s="5">
        <f>MONTH(Table1[[#This Row],[Order Date]])</f>
        <v>9</v>
      </c>
      <c r="D8473" t="s">
        <v>483</v>
      </c>
      <c r="E8473" t="s">
        <v>27</v>
      </c>
      <c r="F8473" t="s">
        <v>34</v>
      </c>
      <c r="G8473" t="s">
        <v>35</v>
      </c>
      <c r="H8473" t="s">
        <v>542</v>
      </c>
      <c r="I8473">
        <v>362.35</v>
      </c>
      <c r="J8473">
        <v>3</v>
      </c>
      <c r="K8473">
        <v>27.18</v>
      </c>
    </row>
    <row r="8474" spans="1:11" ht="16.5" x14ac:dyDescent="0.3">
      <c r="A8474" s="1">
        <v>42988</v>
      </c>
      <c r="B8474" s="5">
        <f>YEAR(Table1[[#This Row],[Order Date]])</f>
        <v>2017</v>
      </c>
      <c r="C8474" s="5">
        <f>MONTH(Table1[[#This Row],[Order Date]])</f>
        <v>9</v>
      </c>
      <c r="D8474" t="s">
        <v>483</v>
      </c>
      <c r="E8474" t="s">
        <v>27</v>
      </c>
      <c r="F8474" t="s">
        <v>11</v>
      </c>
      <c r="G8474" t="s">
        <v>20</v>
      </c>
      <c r="H8474" t="s">
        <v>451</v>
      </c>
      <c r="I8474">
        <v>7.18</v>
      </c>
      <c r="J8474">
        <v>2</v>
      </c>
      <c r="K8474">
        <v>2.25</v>
      </c>
    </row>
    <row r="8475" spans="1:11" ht="16.5" x14ac:dyDescent="0.3">
      <c r="A8475" s="1">
        <v>42988</v>
      </c>
      <c r="B8475" s="5">
        <f>YEAR(Table1[[#This Row],[Order Date]])</f>
        <v>2017</v>
      </c>
      <c r="C8475" s="5">
        <f>MONTH(Table1[[#This Row],[Order Date]])</f>
        <v>9</v>
      </c>
      <c r="D8475" t="s">
        <v>2534</v>
      </c>
      <c r="E8475" t="s">
        <v>186</v>
      </c>
      <c r="F8475" t="s">
        <v>11</v>
      </c>
      <c r="G8475" t="s">
        <v>20</v>
      </c>
      <c r="H8475" t="s">
        <v>1668</v>
      </c>
      <c r="I8475">
        <v>16.2</v>
      </c>
      <c r="J8475">
        <v>3</v>
      </c>
      <c r="K8475">
        <v>7.78</v>
      </c>
    </row>
    <row r="8476" spans="1:11" ht="16.5" x14ac:dyDescent="0.3">
      <c r="A8476" s="1">
        <v>42988</v>
      </c>
      <c r="B8476" s="5">
        <f>YEAR(Table1[[#This Row],[Order Date]])</f>
        <v>2017</v>
      </c>
      <c r="C8476" s="5">
        <f>MONTH(Table1[[#This Row],[Order Date]])</f>
        <v>9</v>
      </c>
      <c r="D8476" t="s">
        <v>2534</v>
      </c>
      <c r="E8476" t="s">
        <v>186</v>
      </c>
      <c r="F8476" t="s">
        <v>11</v>
      </c>
      <c r="G8476" t="s">
        <v>92</v>
      </c>
      <c r="H8476" t="s">
        <v>1244</v>
      </c>
      <c r="I8476">
        <v>33.99</v>
      </c>
      <c r="J8476">
        <v>3</v>
      </c>
      <c r="K8476">
        <v>14.62</v>
      </c>
    </row>
    <row r="8477" spans="1:11" ht="16.5" x14ac:dyDescent="0.3">
      <c r="A8477" s="1">
        <v>42988</v>
      </c>
      <c r="B8477" s="5">
        <f>YEAR(Table1[[#This Row],[Order Date]])</f>
        <v>2017</v>
      </c>
      <c r="C8477" s="5">
        <f>MONTH(Table1[[#This Row],[Order Date]])</f>
        <v>9</v>
      </c>
      <c r="D8477" t="s">
        <v>2534</v>
      </c>
      <c r="E8477" t="s">
        <v>186</v>
      </c>
      <c r="F8477" t="s">
        <v>39</v>
      </c>
      <c r="G8477" t="s">
        <v>52</v>
      </c>
      <c r="H8477" t="s">
        <v>1428</v>
      </c>
      <c r="I8477">
        <v>296.85000000000002</v>
      </c>
      <c r="J8477">
        <v>5</v>
      </c>
      <c r="K8477">
        <v>53.43</v>
      </c>
    </row>
    <row r="8478" spans="1:11" ht="16.5" x14ac:dyDescent="0.3">
      <c r="A8478" s="1">
        <v>42988</v>
      </c>
      <c r="B8478" s="5">
        <f>YEAR(Table1[[#This Row],[Order Date]])</f>
        <v>2017</v>
      </c>
      <c r="C8478" s="5">
        <f>MONTH(Table1[[#This Row],[Order Date]])</f>
        <v>9</v>
      </c>
      <c r="D8478" t="s">
        <v>2534</v>
      </c>
      <c r="E8478" t="s">
        <v>186</v>
      </c>
      <c r="F8478" t="s">
        <v>39</v>
      </c>
      <c r="G8478" t="s">
        <v>52</v>
      </c>
      <c r="H8478" t="s">
        <v>673</v>
      </c>
      <c r="I8478">
        <v>112.8</v>
      </c>
      <c r="J8478">
        <v>6</v>
      </c>
      <c r="K8478">
        <v>6.77</v>
      </c>
    </row>
    <row r="8479" spans="1:11" ht="16.5" x14ac:dyDescent="0.3">
      <c r="A8479" s="1">
        <v>42988</v>
      </c>
      <c r="B8479" s="5">
        <f>YEAR(Table1[[#This Row],[Order Date]])</f>
        <v>2017</v>
      </c>
      <c r="C8479" s="5">
        <f>MONTH(Table1[[#This Row],[Order Date]])</f>
        <v>9</v>
      </c>
      <c r="D8479" t="s">
        <v>2534</v>
      </c>
      <c r="E8479" t="s">
        <v>186</v>
      </c>
      <c r="F8479" t="s">
        <v>11</v>
      </c>
      <c r="G8479" t="s">
        <v>20</v>
      </c>
      <c r="H8479" t="s">
        <v>937</v>
      </c>
      <c r="I8479">
        <v>13.71</v>
      </c>
      <c r="J8479">
        <v>3</v>
      </c>
      <c r="K8479">
        <v>6.58</v>
      </c>
    </row>
    <row r="8480" spans="1:11" ht="16.5" x14ac:dyDescent="0.3">
      <c r="A8480" s="1">
        <v>42988</v>
      </c>
      <c r="B8480" s="5">
        <f>YEAR(Table1[[#This Row],[Order Date]])</f>
        <v>2017</v>
      </c>
      <c r="C8480" s="5">
        <f>MONTH(Table1[[#This Row],[Order Date]])</f>
        <v>9</v>
      </c>
      <c r="D8480" t="s">
        <v>2534</v>
      </c>
      <c r="E8480" t="s">
        <v>186</v>
      </c>
      <c r="F8480" t="s">
        <v>11</v>
      </c>
      <c r="G8480" t="s">
        <v>12</v>
      </c>
      <c r="H8480" t="s">
        <v>1710</v>
      </c>
      <c r="I8480">
        <v>24.9</v>
      </c>
      <c r="J8480">
        <v>5</v>
      </c>
      <c r="K8480">
        <v>11.7</v>
      </c>
    </row>
    <row r="8481" spans="1:11" ht="16.5" x14ac:dyDescent="0.3">
      <c r="A8481" s="1">
        <v>42988</v>
      </c>
      <c r="B8481" s="5">
        <f>YEAR(Table1[[#This Row],[Order Date]])</f>
        <v>2017</v>
      </c>
      <c r="C8481" s="5">
        <f>MONTH(Table1[[#This Row],[Order Date]])</f>
        <v>9</v>
      </c>
      <c r="D8481" t="s">
        <v>2534</v>
      </c>
      <c r="E8481" t="s">
        <v>186</v>
      </c>
      <c r="F8481" t="s">
        <v>11</v>
      </c>
      <c r="G8481" t="s">
        <v>18</v>
      </c>
      <c r="H8481" t="s">
        <v>68</v>
      </c>
      <c r="I8481">
        <v>286.29000000000002</v>
      </c>
      <c r="J8481">
        <v>3</v>
      </c>
      <c r="K8481">
        <v>17.18</v>
      </c>
    </row>
    <row r="8482" spans="1:11" ht="16.5" x14ac:dyDescent="0.3">
      <c r="A8482" s="1">
        <v>42988</v>
      </c>
      <c r="B8482" s="5">
        <f>YEAR(Table1[[#This Row],[Order Date]])</f>
        <v>2017</v>
      </c>
      <c r="C8482" s="5">
        <f>MONTH(Table1[[#This Row],[Order Date]])</f>
        <v>9</v>
      </c>
      <c r="D8482" t="s">
        <v>2534</v>
      </c>
      <c r="E8482" t="s">
        <v>186</v>
      </c>
      <c r="F8482" t="s">
        <v>11</v>
      </c>
      <c r="G8482" t="s">
        <v>92</v>
      </c>
      <c r="H8482" t="s">
        <v>1031</v>
      </c>
      <c r="I8482">
        <v>24.18</v>
      </c>
      <c r="J8482">
        <v>2</v>
      </c>
      <c r="K8482">
        <v>7.25</v>
      </c>
    </row>
    <row r="8483" spans="1:11" ht="16.5" x14ac:dyDescent="0.3">
      <c r="A8483" s="1">
        <v>42988</v>
      </c>
      <c r="B8483" s="5">
        <f>YEAR(Table1[[#This Row],[Order Date]])</f>
        <v>2017</v>
      </c>
      <c r="C8483" s="5">
        <f>MONTH(Table1[[#This Row],[Order Date]])</f>
        <v>9</v>
      </c>
      <c r="D8483" t="s">
        <v>2117</v>
      </c>
      <c r="E8483" t="s">
        <v>15</v>
      </c>
      <c r="F8483" t="s">
        <v>11</v>
      </c>
      <c r="G8483" t="s">
        <v>20</v>
      </c>
      <c r="H8483" t="s">
        <v>1606</v>
      </c>
      <c r="I8483">
        <v>762.59</v>
      </c>
      <c r="J8483">
        <v>3</v>
      </c>
      <c r="K8483">
        <v>-1143.8900000000001</v>
      </c>
    </row>
    <row r="8484" spans="1:11" ht="16.5" x14ac:dyDescent="0.3">
      <c r="A8484" s="1">
        <v>42988</v>
      </c>
      <c r="B8484" s="5">
        <f>YEAR(Table1[[#This Row],[Order Date]])</f>
        <v>2017</v>
      </c>
      <c r="C8484" s="5">
        <f>MONTH(Table1[[#This Row],[Order Date]])</f>
        <v>9</v>
      </c>
      <c r="D8484" t="s">
        <v>1548</v>
      </c>
      <c r="E8484" t="s">
        <v>149</v>
      </c>
      <c r="F8484" t="s">
        <v>11</v>
      </c>
      <c r="G8484" t="s">
        <v>12</v>
      </c>
      <c r="H8484" t="s">
        <v>2583</v>
      </c>
      <c r="I8484">
        <v>18.760000000000002</v>
      </c>
      <c r="J8484">
        <v>2</v>
      </c>
      <c r="K8484">
        <v>9</v>
      </c>
    </row>
    <row r="8485" spans="1:11" ht="16.5" x14ac:dyDescent="0.3">
      <c r="A8485" s="1">
        <v>42988</v>
      </c>
      <c r="B8485" s="5">
        <f>YEAR(Table1[[#This Row],[Order Date]])</f>
        <v>2017</v>
      </c>
      <c r="C8485" s="5">
        <f>MONTH(Table1[[#This Row],[Order Date]])</f>
        <v>9</v>
      </c>
      <c r="D8485" t="s">
        <v>1868</v>
      </c>
      <c r="E8485" t="s">
        <v>434</v>
      </c>
      <c r="F8485" t="s">
        <v>11</v>
      </c>
      <c r="G8485" t="s">
        <v>24</v>
      </c>
      <c r="H8485" t="s">
        <v>384</v>
      </c>
      <c r="I8485">
        <v>14.88</v>
      </c>
      <c r="J8485">
        <v>2</v>
      </c>
      <c r="K8485">
        <v>3.72</v>
      </c>
    </row>
    <row r="8486" spans="1:11" ht="16.5" x14ac:dyDescent="0.3">
      <c r="A8486" s="1">
        <v>42988</v>
      </c>
      <c r="B8486" s="5">
        <f>YEAR(Table1[[#This Row],[Order Date]])</f>
        <v>2017</v>
      </c>
      <c r="C8486" s="5">
        <f>MONTH(Table1[[#This Row],[Order Date]])</f>
        <v>9</v>
      </c>
      <c r="D8486" t="s">
        <v>1538</v>
      </c>
      <c r="E8486" t="s">
        <v>78</v>
      </c>
      <c r="F8486" t="s">
        <v>11</v>
      </c>
      <c r="G8486" t="s">
        <v>12</v>
      </c>
      <c r="H8486" t="s">
        <v>1855</v>
      </c>
      <c r="I8486">
        <v>85.06</v>
      </c>
      <c r="J8486">
        <v>3</v>
      </c>
      <c r="K8486">
        <v>28.71</v>
      </c>
    </row>
    <row r="8487" spans="1:11" ht="16.5" x14ac:dyDescent="0.3">
      <c r="A8487" s="1">
        <v>42988</v>
      </c>
      <c r="B8487" s="5">
        <f>YEAR(Table1[[#This Row],[Order Date]])</f>
        <v>2017</v>
      </c>
      <c r="C8487" s="5">
        <f>MONTH(Table1[[#This Row],[Order Date]])</f>
        <v>9</v>
      </c>
      <c r="D8487" t="s">
        <v>740</v>
      </c>
      <c r="E8487" t="s">
        <v>30</v>
      </c>
      <c r="F8487" t="s">
        <v>11</v>
      </c>
      <c r="G8487" t="s">
        <v>20</v>
      </c>
      <c r="H8487" t="s">
        <v>561</v>
      </c>
      <c r="I8487">
        <v>2.78</v>
      </c>
      <c r="J8487">
        <v>1</v>
      </c>
      <c r="K8487">
        <v>1.36</v>
      </c>
    </row>
    <row r="8488" spans="1:11" ht="16.5" x14ac:dyDescent="0.3">
      <c r="A8488" s="1">
        <v>42988</v>
      </c>
      <c r="B8488" s="5">
        <f>YEAR(Table1[[#This Row],[Order Date]])</f>
        <v>2017</v>
      </c>
      <c r="C8488" s="5">
        <f>MONTH(Table1[[#This Row],[Order Date]])</f>
        <v>9</v>
      </c>
      <c r="D8488" t="s">
        <v>887</v>
      </c>
      <c r="E8488" t="s">
        <v>78</v>
      </c>
      <c r="F8488" t="s">
        <v>39</v>
      </c>
      <c r="G8488" t="s">
        <v>52</v>
      </c>
      <c r="H8488" t="s">
        <v>1911</v>
      </c>
      <c r="I8488">
        <v>37.06</v>
      </c>
      <c r="J8488">
        <v>4</v>
      </c>
      <c r="K8488">
        <v>8.8000000000000007</v>
      </c>
    </row>
    <row r="8489" spans="1:11" ht="16.5" x14ac:dyDescent="0.3">
      <c r="A8489" s="1">
        <v>42988</v>
      </c>
      <c r="B8489" s="5">
        <f>YEAR(Table1[[#This Row],[Order Date]])</f>
        <v>2017</v>
      </c>
      <c r="C8489" s="5">
        <f>MONTH(Table1[[#This Row],[Order Date]])</f>
        <v>9</v>
      </c>
      <c r="D8489" t="s">
        <v>887</v>
      </c>
      <c r="E8489" t="s">
        <v>78</v>
      </c>
      <c r="F8489" t="s">
        <v>39</v>
      </c>
      <c r="G8489" t="s">
        <v>40</v>
      </c>
      <c r="H8489" t="s">
        <v>2194</v>
      </c>
      <c r="I8489">
        <v>259.89999999999998</v>
      </c>
      <c r="J8489">
        <v>2</v>
      </c>
      <c r="K8489">
        <v>-56.31</v>
      </c>
    </row>
    <row r="8490" spans="1:11" ht="16.5" x14ac:dyDescent="0.3">
      <c r="A8490" s="1">
        <v>42989</v>
      </c>
      <c r="B8490" s="5">
        <f>YEAR(Table1[[#This Row],[Order Date]])</f>
        <v>2017</v>
      </c>
      <c r="C8490" s="5">
        <f>MONTH(Table1[[#This Row],[Order Date]])</f>
        <v>9</v>
      </c>
      <c r="D8490" t="s">
        <v>1164</v>
      </c>
      <c r="E8490" t="s">
        <v>123</v>
      </c>
      <c r="F8490" t="s">
        <v>34</v>
      </c>
      <c r="G8490" t="s">
        <v>47</v>
      </c>
      <c r="H8490" t="s">
        <v>920</v>
      </c>
      <c r="I8490">
        <v>34.5</v>
      </c>
      <c r="J8490">
        <v>1</v>
      </c>
      <c r="K8490">
        <v>6.04</v>
      </c>
    </row>
    <row r="8491" spans="1:11" ht="16.5" x14ac:dyDescent="0.3">
      <c r="A8491" s="1">
        <v>42989</v>
      </c>
      <c r="B8491" s="5">
        <f>YEAR(Table1[[#This Row],[Order Date]])</f>
        <v>2017</v>
      </c>
      <c r="C8491" s="5">
        <f>MONTH(Table1[[#This Row],[Order Date]])</f>
        <v>9</v>
      </c>
      <c r="D8491" t="s">
        <v>1507</v>
      </c>
      <c r="E8491" t="s">
        <v>30</v>
      </c>
      <c r="F8491" t="s">
        <v>11</v>
      </c>
      <c r="G8491" t="s">
        <v>12</v>
      </c>
      <c r="H8491" t="s">
        <v>2377</v>
      </c>
      <c r="I8491">
        <v>184.66</v>
      </c>
      <c r="J8491">
        <v>7</v>
      </c>
      <c r="K8491">
        <v>84.94</v>
      </c>
    </row>
    <row r="8492" spans="1:11" ht="16.5" x14ac:dyDescent="0.3">
      <c r="A8492" s="1">
        <v>42989</v>
      </c>
      <c r="B8492" s="5">
        <f>YEAR(Table1[[#This Row],[Order Date]])</f>
        <v>2017</v>
      </c>
      <c r="C8492" s="5">
        <f>MONTH(Table1[[#This Row],[Order Date]])</f>
        <v>9</v>
      </c>
      <c r="D8492" t="s">
        <v>1385</v>
      </c>
      <c r="E8492" t="s">
        <v>27</v>
      </c>
      <c r="F8492" t="s">
        <v>11</v>
      </c>
      <c r="G8492" t="s">
        <v>12</v>
      </c>
      <c r="H8492" t="s">
        <v>2272</v>
      </c>
      <c r="I8492">
        <v>12.96</v>
      </c>
      <c r="J8492">
        <v>2</v>
      </c>
      <c r="K8492">
        <v>6.22</v>
      </c>
    </row>
    <row r="8493" spans="1:11" ht="16.5" x14ac:dyDescent="0.3">
      <c r="A8493" s="1">
        <v>42989</v>
      </c>
      <c r="B8493" s="5">
        <f>YEAR(Table1[[#This Row],[Order Date]])</f>
        <v>2017</v>
      </c>
      <c r="C8493" s="5">
        <f>MONTH(Table1[[#This Row],[Order Date]])</f>
        <v>9</v>
      </c>
      <c r="D8493" t="s">
        <v>1385</v>
      </c>
      <c r="E8493" t="s">
        <v>27</v>
      </c>
      <c r="F8493" t="s">
        <v>11</v>
      </c>
      <c r="G8493" t="s">
        <v>63</v>
      </c>
      <c r="H8493" t="s">
        <v>2479</v>
      </c>
      <c r="I8493">
        <v>22.18</v>
      </c>
      <c r="J8493">
        <v>2</v>
      </c>
      <c r="K8493">
        <v>10.87</v>
      </c>
    </row>
    <row r="8494" spans="1:11" ht="16.5" x14ac:dyDescent="0.3">
      <c r="A8494" s="1">
        <v>42989</v>
      </c>
      <c r="B8494" s="5">
        <f>YEAR(Table1[[#This Row],[Order Date]])</f>
        <v>2017</v>
      </c>
      <c r="C8494" s="5">
        <f>MONTH(Table1[[#This Row],[Order Date]])</f>
        <v>9</v>
      </c>
      <c r="D8494" t="s">
        <v>1385</v>
      </c>
      <c r="E8494" t="s">
        <v>27</v>
      </c>
      <c r="F8494" t="s">
        <v>34</v>
      </c>
      <c r="G8494" t="s">
        <v>35</v>
      </c>
      <c r="H8494" t="s">
        <v>650</v>
      </c>
      <c r="I8494">
        <v>2054.27</v>
      </c>
      <c r="J8494">
        <v>8</v>
      </c>
      <c r="K8494">
        <v>256.77999999999997</v>
      </c>
    </row>
    <row r="8495" spans="1:11" ht="16.5" x14ac:dyDescent="0.3">
      <c r="A8495" s="1">
        <v>42989</v>
      </c>
      <c r="B8495" s="5">
        <f>YEAR(Table1[[#This Row],[Order Date]])</f>
        <v>2017</v>
      </c>
      <c r="C8495" s="5">
        <f>MONTH(Table1[[#This Row],[Order Date]])</f>
        <v>9</v>
      </c>
      <c r="D8495" t="s">
        <v>1452</v>
      </c>
      <c r="E8495" t="s">
        <v>15</v>
      </c>
      <c r="F8495" t="s">
        <v>11</v>
      </c>
      <c r="G8495" t="s">
        <v>43</v>
      </c>
      <c r="H8495" t="s">
        <v>1233</v>
      </c>
      <c r="I8495">
        <v>10.53</v>
      </c>
      <c r="J8495">
        <v>4</v>
      </c>
      <c r="K8495">
        <v>3.29</v>
      </c>
    </row>
    <row r="8496" spans="1:11" ht="16.5" x14ac:dyDescent="0.3">
      <c r="A8496" s="1">
        <v>42989</v>
      </c>
      <c r="B8496" s="5">
        <f>YEAR(Table1[[#This Row],[Order Date]])</f>
        <v>2017</v>
      </c>
      <c r="C8496" s="5">
        <f>MONTH(Table1[[#This Row],[Order Date]])</f>
        <v>9</v>
      </c>
      <c r="D8496" t="s">
        <v>1452</v>
      </c>
      <c r="E8496" t="s">
        <v>15</v>
      </c>
      <c r="F8496" t="s">
        <v>11</v>
      </c>
      <c r="G8496" t="s">
        <v>12</v>
      </c>
      <c r="H8496" t="s">
        <v>1845</v>
      </c>
      <c r="I8496">
        <v>20.54</v>
      </c>
      <c r="J8496">
        <v>6</v>
      </c>
      <c r="K8496">
        <v>6.42</v>
      </c>
    </row>
    <row r="8497" spans="1:11" ht="16.5" x14ac:dyDescent="0.3">
      <c r="A8497" s="1">
        <v>42989</v>
      </c>
      <c r="B8497" s="5">
        <f>YEAR(Table1[[#This Row],[Order Date]])</f>
        <v>2017</v>
      </c>
      <c r="C8497" s="5">
        <f>MONTH(Table1[[#This Row],[Order Date]])</f>
        <v>9</v>
      </c>
      <c r="D8497" t="s">
        <v>352</v>
      </c>
      <c r="E8497" t="s">
        <v>27</v>
      </c>
      <c r="F8497" t="s">
        <v>34</v>
      </c>
      <c r="G8497" t="s">
        <v>47</v>
      </c>
      <c r="H8497" t="s">
        <v>2594</v>
      </c>
      <c r="I8497">
        <v>32.36</v>
      </c>
      <c r="J8497">
        <v>4</v>
      </c>
      <c r="K8497">
        <v>11.65</v>
      </c>
    </row>
    <row r="8498" spans="1:11" ht="16.5" x14ac:dyDescent="0.3">
      <c r="A8498" s="1">
        <v>42989</v>
      </c>
      <c r="B8498" s="5">
        <f>YEAR(Table1[[#This Row],[Order Date]])</f>
        <v>2017</v>
      </c>
      <c r="C8498" s="5">
        <f>MONTH(Table1[[#This Row],[Order Date]])</f>
        <v>9</v>
      </c>
      <c r="D8498" t="s">
        <v>352</v>
      </c>
      <c r="E8498" t="s">
        <v>27</v>
      </c>
      <c r="F8498" t="s">
        <v>11</v>
      </c>
      <c r="G8498" t="s">
        <v>92</v>
      </c>
      <c r="H8498" t="s">
        <v>2007</v>
      </c>
      <c r="I8498">
        <v>406.6</v>
      </c>
      <c r="J8498">
        <v>5</v>
      </c>
      <c r="K8498">
        <v>113.85</v>
      </c>
    </row>
    <row r="8499" spans="1:11" ht="16.5" x14ac:dyDescent="0.3">
      <c r="A8499" s="1">
        <v>42989</v>
      </c>
      <c r="B8499" s="5">
        <f>YEAR(Table1[[#This Row],[Order Date]])</f>
        <v>2017</v>
      </c>
      <c r="C8499" s="5">
        <f>MONTH(Table1[[#This Row],[Order Date]])</f>
        <v>9</v>
      </c>
      <c r="D8499" t="s">
        <v>829</v>
      </c>
      <c r="E8499" t="s">
        <v>164</v>
      </c>
      <c r="F8499" t="s">
        <v>34</v>
      </c>
      <c r="G8499" t="s">
        <v>35</v>
      </c>
      <c r="H8499" t="s">
        <v>2132</v>
      </c>
      <c r="I8499">
        <v>177.57</v>
      </c>
      <c r="J8499">
        <v>2</v>
      </c>
      <c r="K8499">
        <v>8.8800000000000008</v>
      </c>
    </row>
    <row r="8500" spans="1:11" ht="16.5" x14ac:dyDescent="0.3">
      <c r="A8500" s="1">
        <v>42989</v>
      </c>
      <c r="B8500" s="5">
        <f>YEAR(Table1[[#This Row],[Order Date]])</f>
        <v>2017</v>
      </c>
      <c r="C8500" s="5">
        <f>MONTH(Table1[[#This Row],[Order Date]])</f>
        <v>9</v>
      </c>
      <c r="D8500" t="s">
        <v>829</v>
      </c>
      <c r="E8500" t="s">
        <v>164</v>
      </c>
      <c r="F8500" t="s">
        <v>11</v>
      </c>
      <c r="G8500" t="s">
        <v>12</v>
      </c>
      <c r="H8500" t="s">
        <v>28</v>
      </c>
      <c r="I8500">
        <v>19.440000000000001</v>
      </c>
      <c r="J8500">
        <v>3</v>
      </c>
      <c r="K8500">
        <v>9.33</v>
      </c>
    </row>
    <row r="8501" spans="1:11" ht="16.5" x14ac:dyDescent="0.3">
      <c r="A8501" s="1">
        <v>42989</v>
      </c>
      <c r="B8501" s="5">
        <f>YEAR(Table1[[#This Row],[Order Date]])</f>
        <v>2017</v>
      </c>
      <c r="C8501" s="5">
        <f>MONTH(Table1[[#This Row],[Order Date]])</f>
        <v>9</v>
      </c>
      <c r="D8501" t="s">
        <v>829</v>
      </c>
      <c r="E8501" t="s">
        <v>164</v>
      </c>
      <c r="F8501" t="s">
        <v>11</v>
      </c>
      <c r="G8501" t="s">
        <v>12</v>
      </c>
      <c r="H8501" t="s">
        <v>2086</v>
      </c>
      <c r="I8501">
        <v>71.28</v>
      </c>
      <c r="J8501">
        <v>11</v>
      </c>
      <c r="K8501">
        <v>34.21</v>
      </c>
    </row>
    <row r="8502" spans="1:11" ht="16.5" x14ac:dyDescent="0.3">
      <c r="A8502" s="1">
        <v>42989</v>
      </c>
      <c r="B8502" s="5">
        <f>YEAR(Table1[[#This Row],[Order Date]])</f>
        <v>2017</v>
      </c>
      <c r="C8502" s="5">
        <f>MONTH(Table1[[#This Row],[Order Date]])</f>
        <v>9</v>
      </c>
      <c r="D8502" t="s">
        <v>829</v>
      </c>
      <c r="E8502" t="s">
        <v>164</v>
      </c>
      <c r="F8502" t="s">
        <v>11</v>
      </c>
      <c r="G8502" t="s">
        <v>20</v>
      </c>
      <c r="H8502" t="s">
        <v>1103</v>
      </c>
      <c r="I8502">
        <v>1471.96</v>
      </c>
      <c r="J8502">
        <v>5</v>
      </c>
      <c r="K8502">
        <v>459.99</v>
      </c>
    </row>
    <row r="8503" spans="1:11" ht="16.5" x14ac:dyDescent="0.3">
      <c r="A8503" s="1">
        <v>42989</v>
      </c>
      <c r="B8503" s="5">
        <f>YEAR(Table1[[#This Row],[Order Date]])</f>
        <v>2017</v>
      </c>
      <c r="C8503" s="5">
        <f>MONTH(Table1[[#This Row],[Order Date]])</f>
        <v>9</v>
      </c>
      <c r="D8503" t="s">
        <v>829</v>
      </c>
      <c r="E8503" t="s">
        <v>164</v>
      </c>
      <c r="F8503" t="s">
        <v>39</v>
      </c>
      <c r="G8503" t="s">
        <v>40</v>
      </c>
      <c r="H8503" t="s">
        <v>2699</v>
      </c>
      <c r="I8503">
        <v>79.959999999999994</v>
      </c>
      <c r="J8503">
        <v>5</v>
      </c>
      <c r="K8503">
        <v>-17.989999999999998</v>
      </c>
    </row>
    <row r="8504" spans="1:11" ht="16.5" x14ac:dyDescent="0.3">
      <c r="A8504" s="1">
        <v>42989</v>
      </c>
      <c r="B8504" s="5">
        <f>YEAR(Table1[[#This Row],[Order Date]])</f>
        <v>2017</v>
      </c>
      <c r="C8504" s="5">
        <f>MONTH(Table1[[#This Row],[Order Date]])</f>
        <v>9</v>
      </c>
      <c r="D8504" t="s">
        <v>672</v>
      </c>
      <c r="E8504" t="s">
        <v>10</v>
      </c>
      <c r="F8504" t="s">
        <v>11</v>
      </c>
      <c r="G8504" t="s">
        <v>12</v>
      </c>
      <c r="H8504" t="s">
        <v>2070</v>
      </c>
      <c r="I8504">
        <v>10.27</v>
      </c>
      <c r="J8504">
        <v>3</v>
      </c>
      <c r="K8504">
        <v>3.21</v>
      </c>
    </row>
    <row r="8505" spans="1:11" ht="16.5" x14ac:dyDescent="0.3">
      <c r="A8505" s="1">
        <v>42989</v>
      </c>
      <c r="B8505" s="5">
        <f>YEAR(Table1[[#This Row],[Order Date]])</f>
        <v>2017</v>
      </c>
      <c r="C8505" s="5">
        <f>MONTH(Table1[[#This Row],[Order Date]])</f>
        <v>9</v>
      </c>
      <c r="D8505" t="s">
        <v>672</v>
      </c>
      <c r="E8505" t="s">
        <v>10</v>
      </c>
      <c r="F8505" t="s">
        <v>34</v>
      </c>
      <c r="G8505" t="s">
        <v>145</v>
      </c>
      <c r="H8505" t="s">
        <v>950</v>
      </c>
      <c r="I8505">
        <v>512.19000000000005</v>
      </c>
      <c r="J8505">
        <v>5</v>
      </c>
      <c r="K8505">
        <v>-65.849999999999994</v>
      </c>
    </row>
    <row r="8506" spans="1:11" ht="16.5" x14ac:dyDescent="0.3">
      <c r="A8506" s="1">
        <v>42989</v>
      </c>
      <c r="B8506" s="5">
        <f>YEAR(Table1[[#This Row],[Order Date]])</f>
        <v>2017</v>
      </c>
      <c r="C8506" s="5">
        <f>MONTH(Table1[[#This Row],[Order Date]])</f>
        <v>9</v>
      </c>
      <c r="D8506" t="s">
        <v>672</v>
      </c>
      <c r="E8506" t="s">
        <v>10</v>
      </c>
      <c r="F8506" t="s">
        <v>11</v>
      </c>
      <c r="G8506" t="s">
        <v>92</v>
      </c>
      <c r="H8506" t="s">
        <v>776</v>
      </c>
      <c r="I8506">
        <v>1.56</v>
      </c>
      <c r="J8506">
        <v>2</v>
      </c>
      <c r="K8506">
        <v>-4.2</v>
      </c>
    </row>
    <row r="8507" spans="1:11" ht="16.5" x14ac:dyDescent="0.3">
      <c r="A8507" s="1">
        <v>42989</v>
      </c>
      <c r="B8507" s="5">
        <f>YEAR(Table1[[#This Row],[Order Date]])</f>
        <v>2017</v>
      </c>
      <c r="C8507" s="5">
        <f>MONTH(Table1[[#This Row],[Order Date]])</f>
        <v>9</v>
      </c>
      <c r="D8507" t="s">
        <v>1538</v>
      </c>
      <c r="E8507" t="s">
        <v>27</v>
      </c>
      <c r="F8507" t="s">
        <v>39</v>
      </c>
      <c r="G8507" t="s">
        <v>40</v>
      </c>
      <c r="H8507" t="s">
        <v>2290</v>
      </c>
      <c r="I8507">
        <v>143.94999999999999</v>
      </c>
      <c r="J8507">
        <v>6</v>
      </c>
      <c r="K8507">
        <v>17.989999999999998</v>
      </c>
    </row>
    <row r="8508" spans="1:11" ht="16.5" x14ac:dyDescent="0.3">
      <c r="A8508" s="1">
        <v>42989</v>
      </c>
      <c r="B8508" s="5">
        <f>YEAR(Table1[[#This Row],[Order Date]])</f>
        <v>2017</v>
      </c>
      <c r="C8508" s="5">
        <f>MONTH(Table1[[#This Row],[Order Date]])</f>
        <v>9</v>
      </c>
      <c r="D8508" t="s">
        <v>1538</v>
      </c>
      <c r="E8508" t="s">
        <v>27</v>
      </c>
      <c r="F8508" t="s">
        <v>11</v>
      </c>
      <c r="G8508" t="s">
        <v>12</v>
      </c>
      <c r="H8508" t="s">
        <v>1622</v>
      </c>
      <c r="I8508">
        <v>19.440000000000001</v>
      </c>
      <c r="J8508">
        <v>3</v>
      </c>
      <c r="K8508">
        <v>9.33</v>
      </c>
    </row>
    <row r="8509" spans="1:11" ht="16.5" x14ac:dyDescent="0.3">
      <c r="A8509" s="1">
        <v>42989</v>
      </c>
      <c r="B8509" s="5">
        <f>YEAR(Table1[[#This Row],[Order Date]])</f>
        <v>2017</v>
      </c>
      <c r="C8509" s="5">
        <f>MONTH(Table1[[#This Row],[Order Date]])</f>
        <v>9</v>
      </c>
      <c r="D8509" t="s">
        <v>352</v>
      </c>
      <c r="E8509" t="s">
        <v>55</v>
      </c>
      <c r="F8509" t="s">
        <v>11</v>
      </c>
      <c r="G8509" t="s">
        <v>92</v>
      </c>
      <c r="H8509" t="s">
        <v>2652</v>
      </c>
      <c r="I8509">
        <v>67.900000000000006</v>
      </c>
      <c r="J8509">
        <v>5</v>
      </c>
      <c r="K8509">
        <v>20.37</v>
      </c>
    </row>
    <row r="8510" spans="1:11" ht="16.5" x14ac:dyDescent="0.3">
      <c r="A8510" s="1">
        <v>42989</v>
      </c>
      <c r="B8510" s="5">
        <f>YEAR(Table1[[#This Row],[Order Date]])</f>
        <v>2017</v>
      </c>
      <c r="C8510" s="5">
        <f>MONTH(Table1[[#This Row],[Order Date]])</f>
        <v>9</v>
      </c>
      <c r="D8510" t="s">
        <v>740</v>
      </c>
      <c r="E8510" t="s">
        <v>33</v>
      </c>
      <c r="F8510" t="s">
        <v>11</v>
      </c>
      <c r="G8510" t="s">
        <v>92</v>
      </c>
      <c r="H8510" t="s">
        <v>286</v>
      </c>
      <c r="I8510">
        <v>195.68</v>
      </c>
      <c r="J8510">
        <v>4</v>
      </c>
      <c r="K8510">
        <v>50.88</v>
      </c>
    </row>
    <row r="8511" spans="1:11" ht="16.5" x14ac:dyDescent="0.3">
      <c r="A8511" s="1">
        <v>42989</v>
      </c>
      <c r="B8511" s="5">
        <f>YEAR(Table1[[#This Row],[Order Date]])</f>
        <v>2017</v>
      </c>
      <c r="C8511" s="5">
        <f>MONTH(Table1[[#This Row],[Order Date]])</f>
        <v>9</v>
      </c>
      <c r="D8511" t="s">
        <v>740</v>
      </c>
      <c r="E8511" t="s">
        <v>33</v>
      </c>
      <c r="F8511" t="s">
        <v>11</v>
      </c>
      <c r="G8511" t="s">
        <v>43</v>
      </c>
      <c r="H8511" t="s">
        <v>1045</v>
      </c>
      <c r="I8511">
        <v>14.2</v>
      </c>
      <c r="J8511">
        <v>4</v>
      </c>
      <c r="K8511">
        <v>6.67</v>
      </c>
    </row>
    <row r="8512" spans="1:11" ht="16.5" x14ac:dyDescent="0.3">
      <c r="A8512" s="1">
        <v>42990</v>
      </c>
      <c r="B8512" s="5">
        <f>YEAR(Table1[[#This Row],[Order Date]])</f>
        <v>2017</v>
      </c>
      <c r="C8512" s="5">
        <f>MONTH(Table1[[#This Row],[Order Date]])</f>
        <v>9</v>
      </c>
      <c r="D8512" t="s">
        <v>1288</v>
      </c>
      <c r="E8512" t="s">
        <v>27</v>
      </c>
      <c r="F8512" t="s">
        <v>34</v>
      </c>
      <c r="G8512" t="s">
        <v>47</v>
      </c>
      <c r="H8512" t="s">
        <v>1779</v>
      </c>
      <c r="I8512">
        <v>8.36</v>
      </c>
      <c r="J8512">
        <v>2</v>
      </c>
      <c r="K8512">
        <v>3.01</v>
      </c>
    </row>
    <row r="8513" spans="1:11" ht="16.5" x14ac:dyDescent="0.3">
      <c r="A8513" s="1">
        <v>42990</v>
      </c>
      <c r="B8513" s="5">
        <f>YEAR(Table1[[#This Row],[Order Date]])</f>
        <v>2017</v>
      </c>
      <c r="C8513" s="5">
        <f>MONTH(Table1[[#This Row],[Order Date]])</f>
        <v>9</v>
      </c>
      <c r="D8513" t="s">
        <v>1712</v>
      </c>
      <c r="E8513" t="s">
        <v>531</v>
      </c>
      <c r="F8513" t="s">
        <v>11</v>
      </c>
      <c r="G8513" t="s">
        <v>12</v>
      </c>
      <c r="H8513" t="s">
        <v>754</v>
      </c>
      <c r="I8513">
        <v>39.9</v>
      </c>
      <c r="J8513">
        <v>5</v>
      </c>
      <c r="K8513">
        <v>19.95</v>
      </c>
    </row>
    <row r="8514" spans="1:11" ht="16.5" x14ac:dyDescent="0.3">
      <c r="A8514" s="1">
        <v>42990</v>
      </c>
      <c r="B8514" s="5">
        <f>YEAR(Table1[[#This Row],[Order Date]])</f>
        <v>2017</v>
      </c>
      <c r="C8514" s="5">
        <f>MONTH(Table1[[#This Row],[Order Date]])</f>
        <v>9</v>
      </c>
      <c r="D8514" t="s">
        <v>1712</v>
      </c>
      <c r="E8514" t="s">
        <v>531</v>
      </c>
      <c r="F8514" t="s">
        <v>11</v>
      </c>
      <c r="G8514" t="s">
        <v>92</v>
      </c>
      <c r="H8514" t="s">
        <v>1349</v>
      </c>
      <c r="I8514">
        <v>90.86</v>
      </c>
      <c r="J8514">
        <v>7</v>
      </c>
      <c r="K8514">
        <v>26.35</v>
      </c>
    </row>
    <row r="8515" spans="1:11" ht="16.5" x14ac:dyDescent="0.3">
      <c r="A8515" s="1">
        <v>42990</v>
      </c>
      <c r="B8515" s="5">
        <f>YEAR(Table1[[#This Row],[Order Date]])</f>
        <v>2017</v>
      </c>
      <c r="C8515" s="5">
        <f>MONTH(Table1[[#This Row],[Order Date]])</f>
        <v>9</v>
      </c>
      <c r="D8515" t="s">
        <v>1712</v>
      </c>
      <c r="E8515" t="s">
        <v>531</v>
      </c>
      <c r="F8515" t="s">
        <v>11</v>
      </c>
      <c r="G8515" t="s">
        <v>12</v>
      </c>
      <c r="H8515" t="s">
        <v>2477</v>
      </c>
      <c r="I8515">
        <v>94.85</v>
      </c>
      <c r="J8515">
        <v>5</v>
      </c>
      <c r="K8515">
        <v>45.53</v>
      </c>
    </row>
    <row r="8516" spans="1:11" ht="16.5" x14ac:dyDescent="0.3">
      <c r="A8516" s="1">
        <v>42990</v>
      </c>
      <c r="B8516" s="5">
        <f>YEAR(Table1[[#This Row],[Order Date]])</f>
        <v>2017</v>
      </c>
      <c r="C8516" s="5">
        <f>MONTH(Table1[[#This Row],[Order Date]])</f>
        <v>9</v>
      </c>
      <c r="D8516" t="s">
        <v>1131</v>
      </c>
      <c r="E8516" t="s">
        <v>1529</v>
      </c>
      <c r="F8516" t="s">
        <v>11</v>
      </c>
      <c r="G8516" t="s">
        <v>12</v>
      </c>
      <c r="H8516" t="s">
        <v>455</v>
      </c>
      <c r="I8516">
        <v>45.36</v>
      </c>
      <c r="J8516">
        <v>7</v>
      </c>
      <c r="K8516">
        <v>21.77</v>
      </c>
    </row>
    <row r="8517" spans="1:11" ht="16.5" x14ac:dyDescent="0.3">
      <c r="A8517" s="1">
        <v>42990</v>
      </c>
      <c r="B8517" s="5">
        <f>YEAR(Table1[[#This Row],[Order Date]])</f>
        <v>2017</v>
      </c>
      <c r="C8517" s="5">
        <f>MONTH(Table1[[#This Row],[Order Date]])</f>
        <v>9</v>
      </c>
      <c r="D8517" t="s">
        <v>1131</v>
      </c>
      <c r="E8517" t="s">
        <v>1529</v>
      </c>
      <c r="F8517" t="s">
        <v>11</v>
      </c>
      <c r="G8517" t="s">
        <v>20</v>
      </c>
      <c r="H8517" t="s">
        <v>1993</v>
      </c>
      <c r="I8517">
        <v>45.78</v>
      </c>
      <c r="J8517">
        <v>3</v>
      </c>
      <c r="K8517">
        <v>22.89</v>
      </c>
    </row>
    <row r="8518" spans="1:11" ht="16.5" x14ac:dyDescent="0.3">
      <c r="A8518" s="1">
        <v>42990</v>
      </c>
      <c r="B8518" s="5">
        <f>YEAR(Table1[[#This Row],[Order Date]])</f>
        <v>2017</v>
      </c>
      <c r="C8518" s="5">
        <f>MONTH(Table1[[#This Row],[Order Date]])</f>
        <v>9</v>
      </c>
      <c r="D8518" t="s">
        <v>1661</v>
      </c>
      <c r="E8518" t="s">
        <v>27</v>
      </c>
      <c r="F8518" t="s">
        <v>11</v>
      </c>
      <c r="G8518" t="s">
        <v>12</v>
      </c>
      <c r="H8518" t="s">
        <v>457</v>
      </c>
      <c r="I8518">
        <v>166.44</v>
      </c>
      <c r="J8518">
        <v>3</v>
      </c>
      <c r="K8518">
        <v>79.89</v>
      </c>
    </row>
    <row r="8519" spans="1:11" ht="16.5" x14ac:dyDescent="0.3">
      <c r="A8519" s="1">
        <v>42991</v>
      </c>
      <c r="B8519" s="5">
        <f>YEAR(Table1[[#This Row],[Order Date]])</f>
        <v>2017</v>
      </c>
      <c r="C8519" s="5">
        <f>MONTH(Table1[[#This Row],[Order Date]])</f>
        <v>9</v>
      </c>
      <c r="D8519" t="s">
        <v>128</v>
      </c>
      <c r="E8519" t="s">
        <v>245</v>
      </c>
      <c r="F8519" t="s">
        <v>11</v>
      </c>
      <c r="G8519" t="s">
        <v>24</v>
      </c>
      <c r="H8519" t="s">
        <v>949</v>
      </c>
      <c r="I8519">
        <v>15.92</v>
      </c>
      <c r="J8519">
        <v>5</v>
      </c>
      <c r="K8519">
        <v>2.79</v>
      </c>
    </row>
    <row r="8520" spans="1:11" ht="16.5" x14ac:dyDescent="0.3">
      <c r="A8520" s="1">
        <v>42992</v>
      </c>
      <c r="B8520" s="5">
        <f>YEAR(Table1[[#This Row],[Order Date]])</f>
        <v>2017</v>
      </c>
      <c r="C8520" s="5">
        <f>MONTH(Table1[[#This Row],[Order Date]])</f>
        <v>9</v>
      </c>
      <c r="D8520" t="s">
        <v>1477</v>
      </c>
      <c r="E8520" t="s">
        <v>110</v>
      </c>
      <c r="F8520" t="s">
        <v>11</v>
      </c>
      <c r="G8520" t="s">
        <v>12</v>
      </c>
      <c r="H8520" t="s">
        <v>2533</v>
      </c>
      <c r="I8520">
        <v>19.05</v>
      </c>
      <c r="J8520">
        <v>3</v>
      </c>
      <c r="K8520">
        <v>8.76</v>
      </c>
    </row>
    <row r="8521" spans="1:11" ht="16.5" x14ac:dyDescent="0.3">
      <c r="A8521" s="1">
        <v>42992</v>
      </c>
      <c r="B8521" s="5">
        <f>YEAR(Table1[[#This Row],[Order Date]])</f>
        <v>2017</v>
      </c>
      <c r="C8521" s="5">
        <f>MONTH(Table1[[#This Row],[Order Date]])</f>
        <v>9</v>
      </c>
      <c r="D8521" t="s">
        <v>760</v>
      </c>
      <c r="E8521" t="s">
        <v>177</v>
      </c>
      <c r="F8521" t="s">
        <v>11</v>
      </c>
      <c r="G8521" t="s">
        <v>24</v>
      </c>
      <c r="H8521" t="s">
        <v>484</v>
      </c>
      <c r="I8521">
        <v>70.95</v>
      </c>
      <c r="J8521">
        <v>3</v>
      </c>
      <c r="K8521">
        <v>18.45</v>
      </c>
    </row>
    <row r="8522" spans="1:11" ht="16.5" x14ac:dyDescent="0.3">
      <c r="A8522" s="1">
        <v>42992</v>
      </c>
      <c r="B8522" s="5">
        <f>YEAR(Table1[[#This Row],[Order Date]])</f>
        <v>2017</v>
      </c>
      <c r="C8522" s="5">
        <f>MONTH(Table1[[#This Row],[Order Date]])</f>
        <v>9</v>
      </c>
      <c r="D8522" t="s">
        <v>2429</v>
      </c>
      <c r="E8522" t="s">
        <v>27</v>
      </c>
      <c r="F8522" t="s">
        <v>11</v>
      </c>
      <c r="G8522" t="s">
        <v>16</v>
      </c>
      <c r="H8522" t="s">
        <v>1407</v>
      </c>
      <c r="I8522">
        <v>56.7</v>
      </c>
      <c r="J8522">
        <v>9</v>
      </c>
      <c r="K8522">
        <v>26.08</v>
      </c>
    </row>
    <row r="8523" spans="1:11" ht="16.5" x14ac:dyDescent="0.3">
      <c r="A8523" s="1">
        <v>42992</v>
      </c>
      <c r="B8523" s="5">
        <f>YEAR(Table1[[#This Row],[Order Date]])</f>
        <v>2017</v>
      </c>
      <c r="C8523" s="5">
        <f>MONTH(Table1[[#This Row],[Order Date]])</f>
        <v>9</v>
      </c>
      <c r="D8523" t="s">
        <v>820</v>
      </c>
      <c r="E8523" t="s">
        <v>23</v>
      </c>
      <c r="F8523" t="s">
        <v>11</v>
      </c>
      <c r="G8523" t="s">
        <v>20</v>
      </c>
      <c r="H8523" t="s">
        <v>1367</v>
      </c>
      <c r="I8523">
        <v>3.88</v>
      </c>
      <c r="J8523">
        <v>2</v>
      </c>
      <c r="K8523">
        <v>-2.59</v>
      </c>
    </row>
    <row r="8524" spans="1:11" ht="16.5" x14ac:dyDescent="0.3">
      <c r="A8524" s="1">
        <v>42992</v>
      </c>
      <c r="B8524" s="5">
        <f>YEAR(Table1[[#This Row],[Order Date]])</f>
        <v>2017</v>
      </c>
      <c r="C8524" s="5">
        <f>MONTH(Table1[[#This Row],[Order Date]])</f>
        <v>9</v>
      </c>
      <c r="D8524" t="s">
        <v>820</v>
      </c>
      <c r="E8524" t="s">
        <v>23</v>
      </c>
      <c r="F8524" t="s">
        <v>39</v>
      </c>
      <c r="G8524" t="s">
        <v>302</v>
      </c>
      <c r="H8524" t="s">
        <v>2352</v>
      </c>
      <c r="I8524">
        <v>12.59</v>
      </c>
      <c r="J8524">
        <v>1</v>
      </c>
      <c r="K8524">
        <v>-18.04</v>
      </c>
    </row>
    <row r="8525" spans="1:11" ht="16.5" x14ac:dyDescent="0.3">
      <c r="A8525" s="1">
        <v>42992</v>
      </c>
      <c r="B8525" s="5">
        <f>YEAR(Table1[[#This Row],[Order Date]])</f>
        <v>2017</v>
      </c>
      <c r="C8525" s="5">
        <f>MONTH(Table1[[#This Row],[Order Date]])</f>
        <v>9</v>
      </c>
      <c r="D8525" t="s">
        <v>820</v>
      </c>
      <c r="E8525" t="s">
        <v>23</v>
      </c>
      <c r="F8525" t="s">
        <v>34</v>
      </c>
      <c r="G8525" t="s">
        <v>35</v>
      </c>
      <c r="H8525" t="s">
        <v>964</v>
      </c>
      <c r="I8525">
        <v>113.37</v>
      </c>
      <c r="J8525">
        <v>2</v>
      </c>
      <c r="K8525">
        <v>-29.15</v>
      </c>
    </row>
    <row r="8526" spans="1:11" ht="16.5" x14ac:dyDescent="0.3">
      <c r="A8526" s="1">
        <v>42992</v>
      </c>
      <c r="B8526" s="5">
        <f>YEAR(Table1[[#This Row],[Order Date]])</f>
        <v>2017</v>
      </c>
      <c r="C8526" s="5">
        <f>MONTH(Table1[[#This Row],[Order Date]])</f>
        <v>9</v>
      </c>
      <c r="D8526" t="s">
        <v>820</v>
      </c>
      <c r="E8526" t="s">
        <v>23</v>
      </c>
      <c r="F8526" t="s">
        <v>11</v>
      </c>
      <c r="G8526" t="s">
        <v>20</v>
      </c>
      <c r="H8526" t="s">
        <v>1993</v>
      </c>
      <c r="I8526">
        <v>18.309999999999999</v>
      </c>
      <c r="J8526">
        <v>4</v>
      </c>
      <c r="K8526">
        <v>-12.21</v>
      </c>
    </row>
    <row r="8527" spans="1:11" ht="16.5" x14ac:dyDescent="0.3">
      <c r="A8527" s="1">
        <v>42992</v>
      </c>
      <c r="B8527" s="5">
        <f>YEAR(Table1[[#This Row],[Order Date]])</f>
        <v>2017</v>
      </c>
      <c r="C8527" s="5">
        <f>MONTH(Table1[[#This Row],[Order Date]])</f>
        <v>9</v>
      </c>
      <c r="D8527" t="s">
        <v>820</v>
      </c>
      <c r="E8527" t="s">
        <v>23</v>
      </c>
      <c r="F8527" t="s">
        <v>34</v>
      </c>
      <c r="G8527" t="s">
        <v>47</v>
      </c>
      <c r="H8527" t="s">
        <v>956</v>
      </c>
      <c r="I8527">
        <v>127.94</v>
      </c>
      <c r="J8527">
        <v>8</v>
      </c>
      <c r="K8527">
        <v>4.8</v>
      </c>
    </row>
    <row r="8528" spans="1:11" ht="16.5" x14ac:dyDescent="0.3">
      <c r="A8528" s="1">
        <v>42992</v>
      </c>
      <c r="B8528" s="5">
        <f>YEAR(Table1[[#This Row],[Order Date]])</f>
        <v>2017</v>
      </c>
      <c r="C8528" s="5">
        <f>MONTH(Table1[[#This Row],[Order Date]])</f>
        <v>9</v>
      </c>
      <c r="D8528" t="s">
        <v>820</v>
      </c>
      <c r="E8528" t="s">
        <v>23</v>
      </c>
      <c r="F8528" t="s">
        <v>39</v>
      </c>
      <c r="G8528" t="s">
        <v>302</v>
      </c>
      <c r="H8528" t="s">
        <v>2375</v>
      </c>
      <c r="I8528">
        <v>241.17</v>
      </c>
      <c r="J8528">
        <v>2</v>
      </c>
      <c r="K8528">
        <v>-168.82</v>
      </c>
    </row>
    <row r="8529" spans="1:11" ht="16.5" x14ac:dyDescent="0.3">
      <c r="A8529" s="1">
        <v>42992</v>
      </c>
      <c r="B8529" s="5">
        <f>YEAR(Table1[[#This Row],[Order Date]])</f>
        <v>2017</v>
      </c>
      <c r="C8529" s="5">
        <f>MONTH(Table1[[#This Row],[Order Date]])</f>
        <v>9</v>
      </c>
      <c r="D8529" t="s">
        <v>556</v>
      </c>
      <c r="E8529" t="s">
        <v>245</v>
      </c>
      <c r="F8529" t="s">
        <v>11</v>
      </c>
      <c r="G8529" t="s">
        <v>92</v>
      </c>
      <c r="H8529" t="s">
        <v>253</v>
      </c>
      <c r="I8529">
        <v>942.78</v>
      </c>
      <c r="J8529">
        <v>4</v>
      </c>
      <c r="K8529">
        <v>94.28</v>
      </c>
    </row>
    <row r="8530" spans="1:11" ht="16.5" x14ac:dyDescent="0.3">
      <c r="A8530" s="1">
        <v>42992</v>
      </c>
      <c r="B8530" s="5">
        <f>YEAR(Table1[[#This Row],[Order Date]])</f>
        <v>2017</v>
      </c>
      <c r="C8530" s="5">
        <f>MONTH(Table1[[#This Row],[Order Date]])</f>
        <v>9</v>
      </c>
      <c r="D8530" t="s">
        <v>556</v>
      </c>
      <c r="E8530" t="s">
        <v>245</v>
      </c>
      <c r="F8530" t="s">
        <v>11</v>
      </c>
      <c r="G8530" t="s">
        <v>12</v>
      </c>
      <c r="H8530" t="s">
        <v>1158</v>
      </c>
      <c r="I8530">
        <v>74.349999999999994</v>
      </c>
      <c r="J8530">
        <v>3</v>
      </c>
      <c r="K8530">
        <v>23.24</v>
      </c>
    </row>
    <row r="8531" spans="1:11" ht="16.5" x14ac:dyDescent="0.3">
      <c r="A8531" s="1">
        <v>42992</v>
      </c>
      <c r="B8531" s="5">
        <f>YEAR(Table1[[#This Row],[Order Date]])</f>
        <v>2017</v>
      </c>
      <c r="C8531" s="5">
        <f>MONTH(Table1[[#This Row],[Order Date]])</f>
        <v>9</v>
      </c>
      <c r="D8531" t="s">
        <v>2206</v>
      </c>
      <c r="E8531" t="s">
        <v>149</v>
      </c>
      <c r="F8531" t="s">
        <v>39</v>
      </c>
      <c r="G8531" t="s">
        <v>40</v>
      </c>
      <c r="H8531" t="s">
        <v>898</v>
      </c>
      <c r="I8531">
        <v>1079.8499999999999</v>
      </c>
      <c r="J8531">
        <v>3</v>
      </c>
      <c r="K8531">
        <v>323.95999999999998</v>
      </c>
    </row>
    <row r="8532" spans="1:11" ht="16.5" x14ac:dyDescent="0.3">
      <c r="A8532" s="1">
        <v>42992</v>
      </c>
      <c r="B8532" s="5">
        <f>YEAR(Table1[[#This Row],[Order Date]])</f>
        <v>2017</v>
      </c>
      <c r="C8532" s="5">
        <f>MONTH(Table1[[#This Row],[Order Date]])</f>
        <v>9</v>
      </c>
      <c r="D8532" t="s">
        <v>2206</v>
      </c>
      <c r="E8532" t="s">
        <v>149</v>
      </c>
      <c r="F8532" t="s">
        <v>11</v>
      </c>
      <c r="G8532" t="s">
        <v>18</v>
      </c>
      <c r="H8532" t="s">
        <v>257</v>
      </c>
      <c r="I8532">
        <v>70.98</v>
      </c>
      <c r="J8532">
        <v>1</v>
      </c>
      <c r="K8532">
        <v>3.55</v>
      </c>
    </row>
    <row r="8533" spans="1:11" ht="16.5" x14ac:dyDescent="0.3">
      <c r="A8533" s="1">
        <v>42992</v>
      </c>
      <c r="B8533" s="5">
        <f>YEAR(Table1[[#This Row],[Order Date]])</f>
        <v>2017</v>
      </c>
      <c r="C8533" s="5">
        <f>MONTH(Table1[[#This Row],[Order Date]])</f>
        <v>9</v>
      </c>
      <c r="D8533" t="s">
        <v>2206</v>
      </c>
      <c r="E8533" t="s">
        <v>149</v>
      </c>
      <c r="F8533" t="s">
        <v>11</v>
      </c>
      <c r="G8533" t="s">
        <v>24</v>
      </c>
      <c r="H8533" t="s">
        <v>2676</v>
      </c>
      <c r="I8533">
        <v>29.95</v>
      </c>
      <c r="J8533">
        <v>5</v>
      </c>
      <c r="K8533">
        <v>8.69</v>
      </c>
    </row>
    <row r="8534" spans="1:11" ht="16.5" x14ac:dyDescent="0.3">
      <c r="A8534" s="1">
        <v>42992</v>
      </c>
      <c r="B8534" s="5">
        <f>YEAR(Table1[[#This Row],[Order Date]])</f>
        <v>2017</v>
      </c>
      <c r="C8534" s="5">
        <f>MONTH(Table1[[#This Row],[Order Date]])</f>
        <v>9</v>
      </c>
      <c r="D8534" t="s">
        <v>2206</v>
      </c>
      <c r="E8534" t="s">
        <v>149</v>
      </c>
      <c r="F8534" t="s">
        <v>34</v>
      </c>
      <c r="G8534" t="s">
        <v>35</v>
      </c>
      <c r="H8534" t="s">
        <v>1435</v>
      </c>
      <c r="I8534">
        <v>589.41</v>
      </c>
      <c r="J8534">
        <v>5</v>
      </c>
      <c r="K8534">
        <v>-6.55</v>
      </c>
    </row>
    <row r="8535" spans="1:11" ht="16.5" x14ac:dyDescent="0.3">
      <c r="A8535" s="1">
        <v>42992</v>
      </c>
      <c r="B8535" s="5">
        <f>YEAR(Table1[[#This Row],[Order Date]])</f>
        <v>2017</v>
      </c>
      <c r="C8535" s="5">
        <f>MONTH(Table1[[#This Row],[Order Date]])</f>
        <v>9</v>
      </c>
      <c r="D8535" t="s">
        <v>2463</v>
      </c>
      <c r="E8535" t="s">
        <v>149</v>
      </c>
      <c r="F8535" t="s">
        <v>11</v>
      </c>
      <c r="G8535" t="s">
        <v>12</v>
      </c>
      <c r="H8535" t="s">
        <v>2660</v>
      </c>
      <c r="I8535">
        <v>8.56</v>
      </c>
      <c r="J8535">
        <v>2</v>
      </c>
      <c r="K8535">
        <v>3.85</v>
      </c>
    </row>
    <row r="8536" spans="1:11" ht="16.5" x14ac:dyDescent="0.3">
      <c r="A8536" s="1">
        <v>42992</v>
      </c>
      <c r="B8536" s="5">
        <f>YEAR(Table1[[#This Row],[Order Date]])</f>
        <v>2017</v>
      </c>
      <c r="C8536" s="5">
        <f>MONTH(Table1[[#This Row],[Order Date]])</f>
        <v>9</v>
      </c>
      <c r="D8536" t="s">
        <v>2463</v>
      </c>
      <c r="E8536" t="s">
        <v>149</v>
      </c>
      <c r="F8536" t="s">
        <v>11</v>
      </c>
      <c r="G8536" t="s">
        <v>12</v>
      </c>
      <c r="H8536" t="s">
        <v>1767</v>
      </c>
      <c r="I8536">
        <v>11.56</v>
      </c>
      <c r="J8536">
        <v>2</v>
      </c>
      <c r="K8536">
        <v>5.66</v>
      </c>
    </row>
    <row r="8537" spans="1:11" ht="16.5" x14ac:dyDescent="0.3">
      <c r="A8537" s="1">
        <v>42992</v>
      </c>
      <c r="B8537" s="5">
        <f>YEAR(Table1[[#This Row],[Order Date]])</f>
        <v>2017</v>
      </c>
      <c r="C8537" s="5">
        <f>MONTH(Table1[[#This Row],[Order Date]])</f>
        <v>9</v>
      </c>
      <c r="D8537" t="s">
        <v>1776</v>
      </c>
      <c r="E8537" t="s">
        <v>78</v>
      </c>
      <c r="F8537" t="s">
        <v>39</v>
      </c>
      <c r="G8537" t="s">
        <v>52</v>
      </c>
      <c r="H8537" t="s">
        <v>261</v>
      </c>
      <c r="I8537">
        <v>895.94</v>
      </c>
      <c r="J8537">
        <v>7</v>
      </c>
      <c r="K8537">
        <v>190.39</v>
      </c>
    </row>
    <row r="8538" spans="1:11" ht="16.5" x14ac:dyDescent="0.3">
      <c r="A8538" s="1">
        <v>42993</v>
      </c>
      <c r="B8538" s="5">
        <f>YEAR(Table1[[#This Row],[Order Date]])</f>
        <v>2017</v>
      </c>
      <c r="C8538" s="5">
        <f>MONTH(Table1[[#This Row],[Order Date]])</f>
        <v>9</v>
      </c>
      <c r="D8538" t="s">
        <v>2103</v>
      </c>
      <c r="E8538" t="s">
        <v>10</v>
      </c>
      <c r="F8538" t="s">
        <v>11</v>
      </c>
      <c r="G8538" t="s">
        <v>12</v>
      </c>
      <c r="H8538" t="s">
        <v>981</v>
      </c>
      <c r="I8538">
        <v>31.87</v>
      </c>
      <c r="J8538">
        <v>8</v>
      </c>
      <c r="K8538">
        <v>11.55</v>
      </c>
    </row>
    <row r="8539" spans="1:11" ht="16.5" x14ac:dyDescent="0.3">
      <c r="A8539" s="1">
        <v>42993</v>
      </c>
      <c r="B8539" s="5">
        <f>YEAR(Table1[[#This Row],[Order Date]])</f>
        <v>2017</v>
      </c>
      <c r="C8539" s="5">
        <f>MONTH(Table1[[#This Row],[Order Date]])</f>
        <v>9</v>
      </c>
      <c r="D8539" t="s">
        <v>2248</v>
      </c>
      <c r="E8539" t="s">
        <v>149</v>
      </c>
      <c r="F8539" t="s">
        <v>34</v>
      </c>
      <c r="G8539" t="s">
        <v>47</v>
      </c>
      <c r="H8539" t="s">
        <v>214</v>
      </c>
      <c r="I8539">
        <v>35.56</v>
      </c>
      <c r="J8539">
        <v>7</v>
      </c>
      <c r="K8539">
        <v>12.09</v>
      </c>
    </row>
    <row r="8540" spans="1:11" ht="16.5" x14ac:dyDescent="0.3">
      <c r="A8540" s="1">
        <v>42993</v>
      </c>
      <c r="B8540" s="5">
        <f>YEAR(Table1[[#This Row],[Order Date]])</f>
        <v>2017</v>
      </c>
      <c r="C8540" s="5">
        <f>MONTH(Table1[[#This Row],[Order Date]])</f>
        <v>9</v>
      </c>
      <c r="D8540" t="s">
        <v>227</v>
      </c>
      <c r="E8540" t="s">
        <v>15</v>
      </c>
      <c r="F8540" t="s">
        <v>39</v>
      </c>
      <c r="G8540" t="s">
        <v>40</v>
      </c>
      <c r="H8540" t="s">
        <v>2628</v>
      </c>
      <c r="I8540">
        <v>323.98</v>
      </c>
      <c r="J8540">
        <v>3</v>
      </c>
      <c r="K8540">
        <v>20.25</v>
      </c>
    </row>
    <row r="8541" spans="1:11" ht="16.5" x14ac:dyDescent="0.3">
      <c r="A8541" s="1">
        <v>42993</v>
      </c>
      <c r="B8541" s="5">
        <f>YEAR(Table1[[#This Row],[Order Date]])</f>
        <v>2017</v>
      </c>
      <c r="C8541" s="5">
        <f>MONTH(Table1[[#This Row],[Order Date]])</f>
        <v>9</v>
      </c>
      <c r="D8541" t="s">
        <v>1016</v>
      </c>
      <c r="E8541" t="s">
        <v>434</v>
      </c>
      <c r="F8541" t="s">
        <v>39</v>
      </c>
      <c r="G8541" t="s">
        <v>40</v>
      </c>
      <c r="H8541" t="s">
        <v>943</v>
      </c>
      <c r="I8541">
        <v>39.99</v>
      </c>
      <c r="J8541">
        <v>1</v>
      </c>
      <c r="K8541">
        <v>11.6</v>
      </c>
    </row>
    <row r="8542" spans="1:11" ht="16.5" x14ac:dyDescent="0.3">
      <c r="A8542" s="1">
        <v>42993</v>
      </c>
      <c r="B8542" s="5">
        <f>YEAR(Table1[[#This Row],[Order Date]])</f>
        <v>2017</v>
      </c>
      <c r="C8542" s="5">
        <f>MONTH(Table1[[#This Row],[Order Date]])</f>
        <v>9</v>
      </c>
      <c r="D8542" t="s">
        <v>1016</v>
      </c>
      <c r="E8542" t="s">
        <v>434</v>
      </c>
      <c r="F8542" t="s">
        <v>11</v>
      </c>
      <c r="G8542" t="s">
        <v>24</v>
      </c>
      <c r="H8542" t="s">
        <v>25</v>
      </c>
      <c r="I8542">
        <v>16.28</v>
      </c>
      <c r="J8542">
        <v>2</v>
      </c>
      <c r="K8542">
        <v>6.51</v>
      </c>
    </row>
    <row r="8543" spans="1:11" ht="16.5" x14ac:dyDescent="0.3">
      <c r="A8543" s="1">
        <v>42993</v>
      </c>
      <c r="B8543" s="5">
        <f>YEAR(Table1[[#This Row],[Order Date]])</f>
        <v>2017</v>
      </c>
      <c r="C8543" s="5">
        <f>MONTH(Table1[[#This Row],[Order Date]])</f>
        <v>9</v>
      </c>
      <c r="D8543" t="s">
        <v>1016</v>
      </c>
      <c r="E8543" t="s">
        <v>434</v>
      </c>
      <c r="F8543" t="s">
        <v>34</v>
      </c>
      <c r="G8543" t="s">
        <v>74</v>
      </c>
      <c r="H8543" t="s">
        <v>1604</v>
      </c>
      <c r="I8543">
        <v>782.94</v>
      </c>
      <c r="J8543">
        <v>3</v>
      </c>
      <c r="K8543">
        <v>203.56</v>
      </c>
    </row>
    <row r="8544" spans="1:11" ht="16.5" x14ac:dyDescent="0.3">
      <c r="A8544" s="1">
        <v>42993</v>
      </c>
      <c r="B8544" s="5">
        <f>YEAR(Table1[[#This Row],[Order Date]])</f>
        <v>2017</v>
      </c>
      <c r="C8544" s="5">
        <f>MONTH(Table1[[#This Row],[Order Date]])</f>
        <v>9</v>
      </c>
      <c r="D8544" t="s">
        <v>1016</v>
      </c>
      <c r="E8544" t="s">
        <v>434</v>
      </c>
      <c r="F8544" t="s">
        <v>11</v>
      </c>
      <c r="G8544" t="s">
        <v>20</v>
      </c>
      <c r="H8544" t="s">
        <v>763</v>
      </c>
      <c r="I8544">
        <v>242.48</v>
      </c>
      <c r="J8544">
        <v>7</v>
      </c>
      <c r="K8544">
        <v>116.39</v>
      </c>
    </row>
    <row r="8545" spans="1:11" ht="16.5" x14ac:dyDescent="0.3">
      <c r="A8545" s="1">
        <v>42993</v>
      </c>
      <c r="B8545" s="5">
        <f>YEAR(Table1[[#This Row],[Order Date]])</f>
        <v>2017</v>
      </c>
      <c r="C8545" s="5">
        <f>MONTH(Table1[[#This Row],[Order Date]])</f>
        <v>9</v>
      </c>
      <c r="D8545" t="s">
        <v>1335</v>
      </c>
      <c r="E8545" t="s">
        <v>27</v>
      </c>
      <c r="F8545" t="s">
        <v>11</v>
      </c>
      <c r="G8545" t="s">
        <v>20</v>
      </c>
      <c r="H8545" t="s">
        <v>420</v>
      </c>
      <c r="I8545">
        <v>2357.4899999999998</v>
      </c>
      <c r="J8545">
        <v>7</v>
      </c>
      <c r="K8545">
        <v>884.06</v>
      </c>
    </row>
    <row r="8546" spans="1:11" ht="16.5" x14ac:dyDescent="0.3">
      <c r="A8546" s="1">
        <v>42993</v>
      </c>
      <c r="B8546" s="5">
        <f>YEAR(Table1[[#This Row],[Order Date]])</f>
        <v>2017</v>
      </c>
      <c r="C8546" s="5">
        <f>MONTH(Table1[[#This Row],[Order Date]])</f>
        <v>9</v>
      </c>
      <c r="D8546" t="s">
        <v>1335</v>
      </c>
      <c r="E8546" t="s">
        <v>27</v>
      </c>
      <c r="F8546" t="s">
        <v>39</v>
      </c>
      <c r="G8546" t="s">
        <v>40</v>
      </c>
      <c r="H8546" t="s">
        <v>2300</v>
      </c>
      <c r="I8546">
        <v>369.54</v>
      </c>
      <c r="J8546">
        <v>7</v>
      </c>
      <c r="K8546">
        <v>32.340000000000003</v>
      </c>
    </row>
    <row r="8547" spans="1:11" ht="16.5" x14ac:dyDescent="0.3">
      <c r="A8547" s="1">
        <v>42993</v>
      </c>
      <c r="B8547" s="5">
        <f>YEAR(Table1[[#This Row],[Order Date]])</f>
        <v>2017</v>
      </c>
      <c r="C8547" s="5">
        <f>MONTH(Table1[[#This Row],[Order Date]])</f>
        <v>9</v>
      </c>
      <c r="D8547" t="s">
        <v>1335</v>
      </c>
      <c r="E8547" t="s">
        <v>27</v>
      </c>
      <c r="F8547" t="s">
        <v>34</v>
      </c>
      <c r="G8547" t="s">
        <v>35</v>
      </c>
      <c r="H8547" t="s">
        <v>699</v>
      </c>
      <c r="I8547">
        <v>184.75</v>
      </c>
      <c r="J8547">
        <v>3</v>
      </c>
      <c r="K8547">
        <v>-20.78</v>
      </c>
    </row>
    <row r="8548" spans="1:11" ht="16.5" x14ac:dyDescent="0.3">
      <c r="A8548" s="1">
        <v>42993</v>
      </c>
      <c r="B8548" s="5">
        <f>YEAR(Table1[[#This Row],[Order Date]])</f>
        <v>2017</v>
      </c>
      <c r="C8548" s="5">
        <f>MONTH(Table1[[#This Row],[Order Date]])</f>
        <v>9</v>
      </c>
      <c r="D8548" t="s">
        <v>1633</v>
      </c>
      <c r="E8548" t="s">
        <v>120</v>
      </c>
      <c r="F8548" t="s">
        <v>11</v>
      </c>
      <c r="G8548" t="s">
        <v>12</v>
      </c>
      <c r="H8548" t="s">
        <v>1601</v>
      </c>
      <c r="I8548">
        <v>163.96</v>
      </c>
      <c r="J8548">
        <v>5</v>
      </c>
      <c r="K8548">
        <v>59.44</v>
      </c>
    </row>
    <row r="8549" spans="1:11" ht="16.5" x14ac:dyDescent="0.3">
      <c r="A8549" s="1">
        <v>42993</v>
      </c>
      <c r="B8549" s="5">
        <f>YEAR(Table1[[#This Row],[Order Date]])</f>
        <v>2017</v>
      </c>
      <c r="C8549" s="5">
        <f>MONTH(Table1[[#This Row],[Order Date]])</f>
        <v>9</v>
      </c>
      <c r="D8549" t="s">
        <v>794</v>
      </c>
      <c r="E8549" t="s">
        <v>27</v>
      </c>
      <c r="F8549" t="s">
        <v>34</v>
      </c>
      <c r="G8549" t="s">
        <v>35</v>
      </c>
      <c r="H8549" t="s">
        <v>1379</v>
      </c>
      <c r="I8549">
        <v>218.35</v>
      </c>
      <c r="J8549">
        <v>3</v>
      </c>
      <c r="K8549">
        <v>0</v>
      </c>
    </row>
    <row r="8550" spans="1:11" ht="16.5" x14ac:dyDescent="0.3">
      <c r="A8550" s="1">
        <v>42993</v>
      </c>
      <c r="B8550" s="5">
        <f>YEAR(Table1[[#This Row],[Order Date]])</f>
        <v>2017</v>
      </c>
      <c r="C8550" s="5">
        <f>MONTH(Table1[[#This Row],[Order Date]])</f>
        <v>9</v>
      </c>
      <c r="D8550" t="s">
        <v>794</v>
      </c>
      <c r="E8550" t="s">
        <v>27</v>
      </c>
      <c r="F8550" t="s">
        <v>34</v>
      </c>
      <c r="G8550" t="s">
        <v>47</v>
      </c>
      <c r="H8550" t="s">
        <v>2196</v>
      </c>
      <c r="I8550">
        <v>529.9</v>
      </c>
      <c r="J8550">
        <v>5</v>
      </c>
      <c r="K8550">
        <v>105.98</v>
      </c>
    </row>
    <row r="8551" spans="1:11" ht="16.5" x14ac:dyDescent="0.3">
      <c r="A8551" s="1">
        <v>42993</v>
      </c>
      <c r="B8551" s="5">
        <f>YEAR(Table1[[#This Row],[Order Date]])</f>
        <v>2017</v>
      </c>
      <c r="C8551" s="5">
        <f>MONTH(Table1[[#This Row],[Order Date]])</f>
        <v>9</v>
      </c>
      <c r="D8551" t="s">
        <v>794</v>
      </c>
      <c r="E8551" t="s">
        <v>27</v>
      </c>
      <c r="F8551" t="s">
        <v>11</v>
      </c>
      <c r="G8551" t="s">
        <v>24</v>
      </c>
      <c r="H8551" t="s">
        <v>406</v>
      </c>
      <c r="I8551">
        <v>99.3</v>
      </c>
      <c r="J8551">
        <v>10</v>
      </c>
      <c r="K8551">
        <v>41.71</v>
      </c>
    </row>
    <row r="8552" spans="1:11" ht="16.5" x14ac:dyDescent="0.3">
      <c r="A8552" s="1">
        <v>42993</v>
      </c>
      <c r="B8552" s="5">
        <f>YEAR(Table1[[#This Row],[Order Date]])</f>
        <v>2017</v>
      </c>
      <c r="C8552" s="5">
        <f>MONTH(Table1[[#This Row],[Order Date]])</f>
        <v>9</v>
      </c>
      <c r="D8552" t="s">
        <v>794</v>
      </c>
      <c r="E8552" t="s">
        <v>27</v>
      </c>
      <c r="F8552" t="s">
        <v>11</v>
      </c>
      <c r="G8552" t="s">
        <v>92</v>
      </c>
      <c r="H8552" t="s">
        <v>1888</v>
      </c>
      <c r="I8552">
        <v>108.96</v>
      </c>
      <c r="J8552">
        <v>2</v>
      </c>
      <c r="K8552">
        <v>30.51</v>
      </c>
    </row>
    <row r="8553" spans="1:11" ht="16.5" x14ac:dyDescent="0.3">
      <c r="A8553" s="1">
        <v>42993</v>
      </c>
      <c r="B8553" s="5">
        <f>YEAR(Table1[[#This Row],[Order Date]])</f>
        <v>2017</v>
      </c>
      <c r="C8553" s="5">
        <f>MONTH(Table1[[#This Row],[Order Date]])</f>
        <v>9</v>
      </c>
      <c r="D8553" t="s">
        <v>794</v>
      </c>
      <c r="E8553" t="s">
        <v>27</v>
      </c>
      <c r="F8553" t="s">
        <v>11</v>
      </c>
      <c r="G8553" t="s">
        <v>20</v>
      </c>
      <c r="H8553" t="s">
        <v>893</v>
      </c>
      <c r="I8553">
        <v>2.69</v>
      </c>
      <c r="J8553">
        <v>1</v>
      </c>
      <c r="K8553">
        <v>0.84</v>
      </c>
    </row>
    <row r="8554" spans="1:11" ht="16.5" x14ac:dyDescent="0.3">
      <c r="A8554" s="1">
        <v>42993</v>
      </c>
      <c r="B8554" s="5">
        <f>YEAR(Table1[[#This Row],[Order Date]])</f>
        <v>2017</v>
      </c>
      <c r="C8554" s="5">
        <f>MONTH(Table1[[#This Row],[Order Date]])</f>
        <v>9</v>
      </c>
      <c r="D8554" t="s">
        <v>2700</v>
      </c>
      <c r="E8554" t="s">
        <v>177</v>
      </c>
      <c r="F8554" t="s">
        <v>34</v>
      </c>
      <c r="G8554" t="s">
        <v>47</v>
      </c>
      <c r="H8554" t="s">
        <v>2049</v>
      </c>
      <c r="I8554">
        <v>47.4</v>
      </c>
      <c r="J8554">
        <v>5</v>
      </c>
      <c r="K8554">
        <v>18.96</v>
      </c>
    </row>
    <row r="8555" spans="1:11" ht="16.5" x14ac:dyDescent="0.3">
      <c r="A8555" s="1">
        <v>42993</v>
      </c>
      <c r="B8555" s="5">
        <f>YEAR(Table1[[#This Row],[Order Date]])</f>
        <v>2017</v>
      </c>
      <c r="C8555" s="5">
        <f>MONTH(Table1[[#This Row],[Order Date]])</f>
        <v>9</v>
      </c>
      <c r="D8555" t="s">
        <v>2700</v>
      </c>
      <c r="E8555" t="s">
        <v>177</v>
      </c>
      <c r="F8555" t="s">
        <v>34</v>
      </c>
      <c r="G8555" t="s">
        <v>35</v>
      </c>
      <c r="H8555" t="s">
        <v>2612</v>
      </c>
      <c r="I8555">
        <v>512.96</v>
      </c>
      <c r="J8555">
        <v>4</v>
      </c>
      <c r="K8555">
        <v>143.63</v>
      </c>
    </row>
    <row r="8556" spans="1:11" ht="16.5" x14ac:dyDescent="0.3">
      <c r="A8556" s="1">
        <v>42993</v>
      </c>
      <c r="B8556" s="5">
        <f>YEAR(Table1[[#This Row],[Order Date]])</f>
        <v>2017</v>
      </c>
      <c r="C8556" s="5">
        <f>MONTH(Table1[[#This Row],[Order Date]])</f>
        <v>9</v>
      </c>
      <c r="D8556" t="s">
        <v>2700</v>
      </c>
      <c r="E8556" t="s">
        <v>177</v>
      </c>
      <c r="F8556" t="s">
        <v>39</v>
      </c>
      <c r="G8556" t="s">
        <v>40</v>
      </c>
      <c r="H8556" t="s">
        <v>876</v>
      </c>
      <c r="I8556">
        <v>395.94</v>
      </c>
      <c r="J8556">
        <v>6</v>
      </c>
      <c r="K8556">
        <v>102.94</v>
      </c>
    </row>
    <row r="8557" spans="1:11" ht="16.5" x14ac:dyDescent="0.3">
      <c r="A8557" s="1">
        <v>42993</v>
      </c>
      <c r="B8557" s="5">
        <f>YEAR(Table1[[#This Row],[Order Date]])</f>
        <v>2017</v>
      </c>
      <c r="C8557" s="5">
        <f>MONTH(Table1[[#This Row],[Order Date]])</f>
        <v>9</v>
      </c>
      <c r="D8557" t="s">
        <v>2700</v>
      </c>
      <c r="E8557" t="s">
        <v>177</v>
      </c>
      <c r="F8557" t="s">
        <v>11</v>
      </c>
      <c r="G8557" t="s">
        <v>18</v>
      </c>
      <c r="H8557" t="s">
        <v>272</v>
      </c>
      <c r="I8557">
        <v>81.96</v>
      </c>
      <c r="J8557">
        <v>2</v>
      </c>
      <c r="K8557">
        <v>0</v>
      </c>
    </row>
    <row r="8558" spans="1:11" ht="16.5" x14ac:dyDescent="0.3">
      <c r="A8558" s="1">
        <v>42993</v>
      </c>
      <c r="B8558" s="5">
        <f>YEAR(Table1[[#This Row],[Order Date]])</f>
        <v>2017</v>
      </c>
      <c r="C8558" s="5">
        <f>MONTH(Table1[[#This Row],[Order Date]])</f>
        <v>9</v>
      </c>
      <c r="D8558" t="s">
        <v>978</v>
      </c>
      <c r="E8558" t="s">
        <v>10</v>
      </c>
      <c r="F8558" t="s">
        <v>11</v>
      </c>
      <c r="G8558" t="s">
        <v>24</v>
      </c>
      <c r="H8558" t="s">
        <v>526</v>
      </c>
      <c r="I8558">
        <v>31.74</v>
      </c>
      <c r="J8558">
        <v>2</v>
      </c>
      <c r="K8558">
        <v>8.33</v>
      </c>
    </row>
    <row r="8559" spans="1:11" ht="16.5" x14ac:dyDescent="0.3">
      <c r="A8559" s="1">
        <v>42993</v>
      </c>
      <c r="B8559" s="5">
        <f>YEAR(Table1[[#This Row],[Order Date]])</f>
        <v>2017</v>
      </c>
      <c r="C8559" s="5">
        <f>MONTH(Table1[[#This Row],[Order Date]])</f>
        <v>9</v>
      </c>
      <c r="D8559" t="s">
        <v>1104</v>
      </c>
      <c r="E8559" t="s">
        <v>164</v>
      </c>
      <c r="F8559" t="s">
        <v>11</v>
      </c>
      <c r="G8559" t="s">
        <v>24</v>
      </c>
      <c r="H8559" t="s">
        <v>1235</v>
      </c>
      <c r="I8559">
        <v>12.42</v>
      </c>
      <c r="J8559">
        <v>3</v>
      </c>
      <c r="K8559">
        <v>5.22</v>
      </c>
    </row>
    <row r="8560" spans="1:11" ht="16.5" x14ac:dyDescent="0.3">
      <c r="A8560" s="1">
        <v>42993</v>
      </c>
      <c r="B8560" s="5">
        <f>YEAR(Table1[[#This Row],[Order Date]])</f>
        <v>2017</v>
      </c>
      <c r="C8560" s="5">
        <f>MONTH(Table1[[#This Row],[Order Date]])</f>
        <v>9</v>
      </c>
      <c r="D8560" t="s">
        <v>724</v>
      </c>
      <c r="E8560" t="s">
        <v>613</v>
      </c>
      <c r="F8560" t="s">
        <v>11</v>
      </c>
      <c r="G8560" t="s">
        <v>18</v>
      </c>
      <c r="H8560" t="s">
        <v>1317</v>
      </c>
      <c r="I8560">
        <v>38.619999999999997</v>
      </c>
      <c r="J8560">
        <v>2</v>
      </c>
      <c r="K8560">
        <v>10.81</v>
      </c>
    </row>
    <row r="8561" spans="1:11" ht="16.5" x14ac:dyDescent="0.3">
      <c r="A8561" s="1">
        <v>42993</v>
      </c>
      <c r="B8561" s="5">
        <f>YEAR(Table1[[#This Row],[Order Date]])</f>
        <v>2017</v>
      </c>
      <c r="C8561" s="5">
        <f>MONTH(Table1[[#This Row],[Order Date]])</f>
        <v>9</v>
      </c>
      <c r="D8561" t="s">
        <v>724</v>
      </c>
      <c r="E8561" t="s">
        <v>613</v>
      </c>
      <c r="F8561" t="s">
        <v>39</v>
      </c>
      <c r="G8561" t="s">
        <v>52</v>
      </c>
      <c r="H8561" t="s">
        <v>2337</v>
      </c>
      <c r="I8561">
        <v>59.98</v>
      </c>
      <c r="J8561">
        <v>2</v>
      </c>
      <c r="K8561">
        <v>10.8</v>
      </c>
    </row>
    <row r="8562" spans="1:11" ht="16.5" x14ac:dyDescent="0.3">
      <c r="A8562" s="1">
        <v>42993</v>
      </c>
      <c r="B8562" s="5">
        <f>YEAR(Table1[[#This Row],[Order Date]])</f>
        <v>2017</v>
      </c>
      <c r="C8562" s="5">
        <f>MONTH(Table1[[#This Row],[Order Date]])</f>
        <v>9</v>
      </c>
      <c r="D8562" t="s">
        <v>2323</v>
      </c>
      <c r="E8562" t="s">
        <v>296</v>
      </c>
      <c r="F8562" t="s">
        <v>11</v>
      </c>
      <c r="G8562" t="s">
        <v>20</v>
      </c>
      <c r="H8562" t="s">
        <v>485</v>
      </c>
      <c r="I8562">
        <v>295.06</v>
      </c>
      <c r="J8562">
        <v>9</v>
      </c>
      <c r="K8562">
        <v>106.96</v>
      </c>
    </row>
    <row r="8563" spans="1:11" ht="16.5" x14ac:dyDescent="0.3">
      <c r="A8563" s="1">
        <v>42993</v>
      </c>
      <c r="B8563" s="5">
        <f>YEAR(Table1[[#This Row],[Order Date]])</f>
        <v>2017</v>
      </c>
      <c r="C8563" s="5">
        <f>MONTH(Table1[[#This Row],[Order Date]])</f>
        <v>9</v>
      </c>
      <c r="D8563" t="s">
        <v>1383</v>
      </c>
      <c r="E8563" t="s">
        <v>27</v>
      </c>
      <c r="F8563" t="s">
        <v>34</v>
      </c>
      <c r="G8563" t="s">
        <v>145</v>
      </c>
      <c r="H8563" t="s">
        <v>320</v>
      </c>
      <c r="I8563">
        <v>300.89999999999998</v>
      </c>
      <c r="J8563">
        <v>1</v>
      </c>
      <c r="K8563">
        <v>11.28</v>
      </c>
    </row>
    <row r="8564" spans="1:11" ht="16.5" x14ac:dyDescent="0.3">
      <c r="A8564" s="1">
        <v>42994</v>
      </c>
      <c r="B8564" s="5">
        <f>YEAR(Table1[[#This Row],[Order Date]])</f>
        <v>2017</v>
      </c>
      <c r="C8564" s="5">
        <f>MONTH(Table1[[#This Row],[Order Date]])</f>
        <v>9</v>
      </c>
      <c r="D8564" t="s">
        <v>1035</v>
      </c>
      <c r="E8564" t="s">
        <v>27</v>
      </c>
      <c r="F8564" t="s">
        <v>11</v>
      </c>
      <c r="G8564" t="s">
        <v>12</v>
      </c>
      <c r="H8564" t="s">
        <v>1987</v>
      </c>
      <c r="I8564">
        <v>8.82</v>
      </c>
      <c r="J8564">
        <v>2</v>
      </c>
      <c r="K8564">
        <v>4.0599999999999996</v>
      </c>
    </row>
    <row r="8565" spans="1:11" ht="16.5" x14ac:dyDescent="0.3">
      <c r="A8565" s="1">
        <v>42994</v>
      </c>
      <c r="B8565" s="5">
        <f>YEAR(Table1[[#This Row],[Order Date]])</f>
        <v>2017</v>
      </c>
      <c r="C8565" s="5">
        <f>MONTH(Table1[[#This Row],[Order Date]])</f>
        <v>9</v>
      </c>
      <c r="D8565" t="s">
        <v>1035</v>
      </c>
      <c r="E8565" t="s">
        <v>27</v>
      </c>
      <c r="F8565" t="s">
        <v>11</v>
      </c>
      <c r="G8565" t="s">
        <v>24</v>
      </c>
      <c r="H8565" t="s">
        <v>266</v>
      </c>
      <c r="I8565">
        <v>5.98</v>
      </c>
      <c r="J8565">
        <v>1</v>
      </c>
      <c r="K8565">
        <v>1.55</v>
      </c>
    </row>
    <row r="8566" spans="1:11" ht="16.5" x14ac:dyDescent="0.3">
      <c r="A8566" s="1">
        <v>42994</v>
      </c>
      <c r="B8566" s="5">
        <f>YEAR(Table1[[#This Row],[Order Date]])</f>
        <v>2017</v>
      </c>
      <c r="C8566" s="5">
        <f>MONTH(Table1[[#This Row],[Order Date]])</f>
        <v>9</v>
      </c>
      <c r="D8566" t="s">
        <v>2294</v>
      </c>
      <c r="E8566" t="s">
        <v>10</v>
      </c>
      <c r="F8566" t="s">
        <v>11</v>
      </c>
      <c r="G8566" t="s">
        <v>63</v>
      </c>
      <c r="H8566" t="s">
        <v>2521</v>
      </c>
      <c r="I8566">
        <v>17.57</v>
      </c>
      <c r="J8566">
        <v>2</v>
      </c>
      <c r="K8566">
        <v>6.37</v>
      </c>
    </row>
    <row r="8567" spans="1:11" ht="16.5" x14ac:dyDescent="0.3">
      <c r="A8567" s="1">
        <v>42994</v>
      </c>
      <c r="B8567" s="5">
        <f>YEAR(Table1[[#This Row],[Order Date]])</f>
        <v>2017</v>
      </c>
      <c r="C8567" s="5">
        <f>MONTH(Table1[[#This Row],[Order Date]])</f>
        <v>9</v>
      </c>
      <c r="D8567" t="s">
        <v>2294</v>
      </c>
      <c r="E8567" t="s">
        <v>10</v>
      </c>
      <c r="F8567" t="s">
        <v>39</v>
      </c>
      <c r="G8567" t="s">
        <v>40</v>
      </c>
      <c r="H8567" t="s">
        <v>1708</v>
      </c>
      <c r="I8567">
        <v>55.99</v>
      </c>
      <c r="J8567">
        <v>1</v>
      </c>
      <c r="K8567">
        <v>5.6</v>
      </c>
    </row>
    <row r="8568" spans="1:11" ht="16.5" x14ac:dyDescent="0.3">
      <c r="A8568" s="1">
        <v>42994</v>
      </c>
      <c r="B8568" s="5">
        <f>YEAR(Table1[[#This Row],[Order Date]])</f>
        <v>2017</v>
      </c>
      <c r="C8568" s="5">
        <f>MONTH(Table1[[#This Row],[Order Date]])</f>
        <v>9</v>
      </c>
      <c r="D8568" t="s">
        <v>2253</v>
      </c>
      <c r="E8568" t="s">
        <v>23</v>
      </c>
      <c r="F8568" t="s">
        <v>11</v>
      </c>
      <c r="G8568" t="s">
        <v>12</v>
      </c>
      <c r="H8568" t="s">
        <v>2122</v>
      </c>
      <c r="I8568">
        <v>20.74</v>
      </c>
      <c r="J8568">
        <v>4</v>
      </c>
      <c r="K8568">
        <v>7.26</v>
      </c>
    </row>
    <row r="8569" spans="1:11" ht="16.5" x14ac:dyDescent="0.3">
      <c r="A8569" s="1">
        <v>42994</v>
      </c>
      <c r="B8569" s="5">
        <f>YEAR(Table1[[#This Row],[Order Date]])</f>
        <v>2017</v>
      </c>
      <c r="C8569" s="5">
        <f>MONTH(Table1[[#This Row],[Order Date]])</f>
        <v>9</v>
      </c>
      <c r="D8569" t="s">
        <v>1361</v>
      </c>
      <c r="E8569" t="s">
        <v>23</v>
      </c>
      <c r="F8569" t="s">
        <v>39</v>
      </c>
      <c r="G8569" t="s">
        <v>52</v>
      </c>
      <c r="H8569" t="s">
        <v>1314</v>
      </c>
      <c r="I8569">
        <v>71.98</v>
      </c>
      <c r="J8569">
        <v>3</v>
      </c>
      <c r="K8569">
        <v>19.79</v>
      </c>
    </row>
    <row r="8570" spans="1:11" ht="16.5" x14ac:dyDescent="0.3">
      <c r="A8570" s="1">
        <v>42994</v>
      </c>
      <c r="B8570" s="5">
        <f>YEAR(Table1[[#This Row],[Order Date]])</f>
        <v>2017</v>
      </c>
      <c r="C8570" s="5">
        <f>MONTH(Table1[[#This Row],[Order Date]])</f>
        <v>9</v>
      </c>
      <c r="D8570" t="s">
        <v>1361</v>
      </c>
      <c r="E8570" t="s">
        <v>23</v>
      </c>
      <c r="F8570" t="s">
        <v>34</v>
      </c>
      <c r="G8570" t="s">
        <v>47</v>
      </c>
      <c r="H8570" t="s">
        <v>1976</v>
      </c>
      <c r="I8570">
        <v>22.51</v>
      </c>
      <c r="J8570">
        <v>3</v>
      </c>
      <c r="K8570">
        <v>2.25</v>
      </c>
    </row>
    <row r="8571" spans="1:11" ht="16.5" x14ac:dyDescent="0.3">
      <c r="A8571" s="1">
        <v>42994</v>
      </c>
      <c r="B8571" s="5">
        <f>YEAR(Table1[[#This Row],[Order Date]])</f>
        <v>2017</v>
      </c>
      <c r="C8571" s="5">
        <f>MONTH(Table1[[#This Row],[Order Date]])</f>
        <v>9</v>
      </c>
      <c r="D8571" t="s">
        <v>1361</v>
      </c>
      <c r="E8571" t="s">
        <v>23</v>
      </c>
      <c r="F8571" t="s">
        <v>11</v>
      </c>
      <c r="G8571" t="s">
        <v>20</v>
      </c>
      <c r="H8571" t="s">
        <v>2329</v>
      </c>
      <c r="I8571">
        <v>3.44</v>
      </c>
      <c r="J8571">
        <v>2</v>
      </c>
      <c r="K8571">
        <v>-2.76</v>
      </c>
    </row>
    <row r="8572" spans="1:11" ht="16.5" x14ac:dyDescent="0.3">
      <c r="A8572" s="1">
        <v>42994</v>
      </c>
      <c r="B8572" s="5">
        <f>YEAR(Table1[[#This Row],[Order Date]])</f>
        <v>2017</v>
      </c>
      <c r="C8572" s="5">
        <f>MONTH(Table1[[#This Row],[Order Date]])</f>
        <v>9</v>
      </c>
      <c r="D8572" t="s">
        <v>1361</v>
      </c>
      <c r="E8572" t="s">
        <v>23</v>
      </c>
      <c r="F8572" t="s">
        <v>11</v>
      </c>
      <c r="G8572" t="s">
        <v>20</v>
      </c>
      <c r="H8572" t="s">
        <v>1142</v>
      </c>
      <c r="I8572">
        <v>538.19000000000005</v>
      </c>
      <c r="J8572">
        <v>2</v>
      </c>
      <c r="K8572">
        <v>-412.62</v>
      </c>
    </row>
    <row r="8573" spans="1:11" ht="16.5" x14ac:dyDescent="0.3">
      <c r="A8573" s="1">
        <v>42994</v>
      </c>
      <c r="B8573" s="5">
        <f>YEAR(Table1[[#This Row],[Order Date]])</f>
        <v>2017</v>
      </c>
      <c r="C8573" s="5">
        <f>MONTH(Table1[[#This Row],[Order Date]])</f>
        <v>9</v>
      </c>
      <c r="D8573" t="s">
        <v>1361</v>
      </c>
      <c r="E8573" t="s">
        <v>23</v>
      </c>
      <c r="F8573" t="s">
        <v>39</v>
      </c>
      <c r="G8573" t="s">
        <v>52</v>
      </c>
      <c r="H8573" t="s">
        <v>84</v>
      </c>
      <c r="I8573">
        <v>47.98</v>
      </c>
      <c r="J8573">
        <v>2</v>
      </c>
      <c r="K8573">
        <v>14.4</v>
      </c>
    </row>
    <row r="8574" spans="1:11" ht="16.5" x14ac:dyDescent="0.3">
      <c r="A8574" s="1">
        <v>42994</v>
      </c>
      <c r="B8574" s="5">
        <f>YEAR(Table1[[#This Row],[Order Date]])</f>
        <v>2017</v>
      </c>
      <c r="C8574" s="5">
        <f>MONTH(Table1[[#This Row],[Order Date]])</f>
        <v>9</v>
      </c>
      <c r="D8574" t="s">
        <v>702</v>
      </c>
      <c r="E8574" t="s">
        <v>23</v>
      </c>
      <c r="F8574" t="s">
        <v>11</v>
      </c>
      <c r="G8574" t="s">
        <v>12</v>
      </c>
      <c r="H8574" t="s">
        <v>1845</v>
      </c>
      <c r="I8574">
        <v>20.54</v>
      </c>
      <c r="J8574">
        <v>6</v>
      </c>
      <c r="K8574">
        <v>6.42</v>
      </c>
    </row>
    <row r="8575" spans="1:11" ht="16.5" x14ac:dyDescent="0.3">
      <c r="A8575" s="1">
        <v>42994</v>
      </c>
      <c r="B8575" s="5">
        <f>YEAR(Table1[[#This Row],[Order Date]])</f>
        <v>2017</v>
      </c>
      <c r="C8575" s="5">
        <f>MONTH(Table1[[#This Row],[Order Date]])</f>
        <v>9</v>
      </c>
      <c r="D8575" t="s">
        <v>1776</v>
      </c>
      <c r="E8575" t="s">
        <v>27</v>
      </c>
      <c r="F8575" t="s">
        <v>11</v>
      </c>
      <c r="G8575" t="s">
        <v>43</v>
      </c>
      <c r="H8575" t="s">
        <v>1036</v>
      </c>
      <c r="I8575">
        <v>17.899999999999999</v>
      </c>
      <c r="J8575">
        <v>5</v>
      </c>
      <c r="K8575">
        <v>8.77</v>
      </c>
    </row>
    <row r="8576" spans="1:11" ht="16.5" x14ac:dyDescent="0.3">
      <c r="A8576" s="1">
        <v>42994</v>
      </c>
      <c r="B8576" s="5">
        <f>YEAR(Table1[[#This Row],[Order Date]])</f>
        <v>2017</v>
      </c>
      <c r="C8576" s="5">
        <f>MONTH(Table1[[#This Row],[Order Date]])</f>
        <v>9</v>
      </c>
      <c r="D8576" t="s">
        <v>2501</v>
      </c>
      <c r="E8576" t="s">
        <v>33</v>
      </c>
      <c r="F8576" t="s">
        <v>39</v>
      </c>
      <c r="G8576" t="s">
        <v>52</v>
      </c>
      <c r="H8576" t="s">
        <v>2229</v>
      </c>
      <c r="I8576">
        <v>18</v>
      </c>
      <c r="J8576">
        <v>1</v>
      </c>
      <c r="K8576">
        <v>3.24</v>
      </c>
    </row>
    <row r="8577" spans="1:11" ht="16.5" x14ac:dyDescent="0.3">
      <c r="A8577" s="1">
        <v>42995</v>
      </c>
      <c r="B8577" s="5">
        <f>YEAR(Table1[[#This Row],[Order Date]])</f>
        <v>2017</v>
      </c>
      <c r="C8577" s="5">
        <f>MONTH(Table1[[#This Row],[Order Date]])</f>
        <v>9</v>
      </c>
      <c r="D8577" t="s">
        <v>2365</v>
      </c>
      <c r="E8577" t="s">
        <v>164</v>
      </c>
      <c r="F8577" t="s">
        <v>11</v>
      </c>
      <c r="G8577" t="s">
        <v>12</v>
      </c>
      <c r="H8577" t="s">
        <v>2701</v>
      </c>
      <c r="I8577">
        <v>12.96</v>
      </c>
      <c r="J8577">
        <v>2</v>
      </c>
      <c r="K8577">
        <v>6.35</v>
      </c>
    </row>
    <row r="8578" spans="1:11" ht="16.5" x14ac:dyDescent="0.3">
      <c r="A8578" s="1">
        <v>42995</v>
      </c>
      <c r="B8578" s="5">
        <f>YEAR(Table1[[#This Row],[Order Date]])</f>
        <v>2017</v>
      </c>
      <c r="C8578" s="5">
        <f>MONTH(Table1[[#This Row],[Order Date]])</f>
        <v>9</v>
      </c>
      <c r="D8578" t="s">
        <v>2248</v>
      </c>
      <c r="E8578" t="s">
        <v>30</v>
      </c>
      <c r="F8578" t="s">
        <v>34</v>
      </c>
      <c r="G8578" t="s">
        <v>35</v>
      </c>
      <c r="H8578" t="s">
        <v>2182</v>
      </c>
      <c r="I8578">
        <v>723.92</v>
      </c>
      <c r="J8578">
        <v>4</v>
      </c>
      <c r="K8578">
        <v>188.22</v>
      </c>
    </row>
    <row r="8579" spans="1:11" ht="16.5" x14ac:dyDescent="0.3">
      <c r="A8579" s="1">
        <v>42995</v>
      </c>
      <c r="B8579" s="5">
        <f>YEAR(Table1[[#This Row],[Order Date]])</f>
        <v>2017</v>
      </c>
      <c r="C8579" s="5">
        <f>MONTH(Table1[[#This Row],[Order Date]])</f>
        <v>9</v>
      </c>
      <c r="D8579" t="s">
        <v>2248</v>
      </c>
      <c r="E8579" t="s">
        <v>30</v>
      </c>
      <c r="F8579" t="s">
        <v>11</v>
      </c>
      <c r="G8579" t="s">
        <v>12</v>
      </c>
      <c r="H8579" t="s">
        <v>625</v>
      </c>
      <c r="I8579">
        <v>106.32</v>
      </c>
      <c r="J8579">
        <v>3</v>
      </c>
      <c r="K8579">
        <v>49.97</v>
      </c>
    </row>
    <row r="8580" spans="1:11" ht="16.5" x14ac:dyDescent="0.3">
      <c r="A8580" s="1">
        <v>42995</v>
      </c>
      <c r="B8580" s="5">
        <f>YEAR(Table1[[#This Row],[Order Date]])</f>
        <v>2017</v>
      </c>
      <c r="C8580" s="5">
        <f>MONTH(Table1[[#This Row],[Order Date]])</f>
        <v>9</v>
      </c>
      <c r="D8580" t="s">
        <v>1478</v>
      </c>
      <c r="E8580" t="s">
        <v>296</v>
      </c>
      <c r="F8580" t="s">
        <v>11</v>
      </c>
      <c r="G8580" t="s">
        <v>20</v>
      </c>
      <c r="H8580" t="s">
        <v>451</v>
      </c>
      <c r="I8580">
        <v>10.78</v>
      </c>
      <c r="J8580">
        <v>3</v>
      </c>
      <c r="K8580">
        <v>3.5</v>
      </c>
    </row>
    <row r="8581" spans="1:11" ht="16.5" x14ac:dyDescent="0.3">
      <c r="A8581" s="1">
        <v>42995</v>
      </c>
      <c r="B8581" s="5">
        <f>YEAR(Table1[[#This Row],[Order Date]])</f>
        <v>2017</v>
      </c>
      <c r="C8581" s="5">
        <f>MONTH(Table1[[#This Row],[Order Date]])</f>
        <v>9</v>
      </c>
      <c r="D8581" t="s">
        <v>1478</v>
      </c>
      <c r="E8581" t="s">
        <v>296</v>
      </c>
      <c r="F8581" t="s">
        <v>11</v>
      </c>
      <c r="G8581" t="s">
        <v>20</v>
      </c>
      <c r="H8581" t="s">
        <v>1313</v>
      </c>
      <c r="I8581">
        <v>11.78</v>
      </c>
      <c r="J8581">
        <v>3</v>
      </c>
      <c r="K8581">
        <v>4.2699999999999996</v>
      </c>
    </row>
    <row r="8582" spans="1:11" ht="16.5" x14ac:dyDescent="0.3">
      <c r="A8582" s="1">
        <v>42995</v>
      </c>
      <c r="B8582" s="5">
        <f>YEAR(Table1[[#This Row],[Order Date]])</f>
        <v>2017</v>
      </c>
      <c r="C8582" s="5">
        <f>MONTH(Table1[[#This Row],[Order Date]])</f>
        <v>9</v>
      </c>
      <c r="D8582" t="s">
        <v>1478</v>
      </c>
      <c r="E8582" t="s">
        <v>296</v>
      </c>
      <c r="F8582" t="s">
        <v>11</v>
      </c>
      <c r="G8582" t="s">
        <v>12</v>
      </c>
      <c r="H8582" t="s">
        <v>1759</v>
      </c>
      <c r="I8582">
        <v>164.88</v>
      </c>
      <c r="J8582">
        <v>3</v>
      </c>
      <c r="K8582">
        <v>80.790000000000006</v>
      </c>
    </row>
    <row r="8583" spans="1:11" ht="16.5" x14ac:dyDescent="0.3">
      <c r="A8583" s="1">
        <v>42995</v>
      </c>
      <c r="B8583" s="5">
        <f>YEAR(Table1[[#This Row],[Order Date]])</f>
        <v>2017</v>
      </c>
      <c r="C8583" s="5">
        <f>MONTH(Table1[[#This Row],[Order Date]])</f>
        <v>9</v>
      </c>
      <c r="D8583" t="s">
        <v>1478</v>
      </c>
      <c r="E8583" t="s">
        <v>296</v>
      </c>
      <c r="F8583" t="s">
        <v>34</v>
      </c>
      <c r="G8583" t="s">
        <v>74</v>
      </c>
      <c r="H8583" t="s">
        <v>2702</v>
      </c>
      <c r="I8583">
        <v>1292.94</v>
      </c>
      <c r="J8583">
        <v>3</v>
      </c>
      <c r="K8583">
        <v>77.58</v>
      </c>
    </row>
    <row r="8584" spans="1:11" ht="16.5" x14ac:dyDescent="0.3">
      <c r="A8584" s="1">
        <v>42995</v>
      </c>
      <c r="B8584" s="5">
        <f>YEAR(Table1[[#This Row],[Order Date]])</f>
        <v>2017</v>
      </c>
      <c r="C8584" s="5">
        <f>MONTH(Table1[[#This Row],[Order Date]])</f>
        <v>9</v>
      </c>
      <c r="D8584" t="s">
        <v>1478</v>
      </c>
      <c r="E8584" t="s">
        <v>296</v>
      </c>
      <c r="F8584" t="s">
        <v>11</v>
      </c>
      <c r="G8584" t="s">
        <v>20</v>
      </c>
      <c r="H8584" t="s">
        <v>744</v>
      </c>
      <c r="I8584">
        <v>25.58</v>
      </c>
      <c r="J8584">
        <v>2</v>
      </c>
      <c r="K8584">
        <v>8.9499999999999993</v>
      </c>
    </row>
    <row r="8585" spans="1:11" ht="16.5" x14ac:dyDescent="0.3">
      <c r="A8585" s="1">
        <v>42995</v>
      </c>
      <c r="B8585" s="5">
        <f>YEAR(Table1[[#This Row],[Order Date]])</f>
        <v>2017</v>
      </c>
      <c r="C8585" s="5">
        <f>MONTH(Table1[[#This Row],[Order Date]])</f>
        <v>9</v>
      </c>
      <c r="D8585" t="s">
        <v>1478</v>
      </c>
      <c r="E8585" t="s">
        <v>296</v>
      </c>
      <c r="F8585" t="s">
        <v>11</v>
      </c>
      <c r="G8585" t="s">
        <v>18</v>
      </c>
      <c r="H8585" t="s">
        <v>2368</v>
      </c>
      <c r="I8585">
        <v>261.74</v>
      </c>
      <c r="J8585">
        <v>2</v>
      </c>
      <c r="K8585">
        <v>65.44</v>
      </c>
    </row>
    <row r="8586" spans="1:11" ht="16.5" x14ac:dyDescent="0.3">
      <c r="A8586" s="1">
        <v>42995</v>
      </c>
      <c r="B8586" s="5">
        <f>YEAR(Table1[[#This Row],[Order Date]])</f>
        <v>2017</v>
      </c>
      <c r="C8586" s="5">
        <f>MONTH(Table1[[#This Row],[Order Date]])</f>
        <v>9</v>
      </c>
      <c r="D8586" t="s">
        <v>1478</v>
      </c>
      <c r="E8586" t="s">
        <v>296</v>
      </c>
      <c r="F8586" t="s">
        <v>11</v>
      </c>
      <c r="G8586" t="s">
        <v>16</v>
      </c>
      <c r="H8586" t="s">
        <v>932</v>
      </c>
      <c r="I8586">
        <v>14.4</v>
      </c>
      <c r="J8586">
        <v>5</v>
      </c>
      <c r="K8586">
        <v>7.06</v>
      </c>
    </row>
    <row r="8587" spans="1:11" ht="16.5" x14ac:dyDescent="0.3">
      <c r="A8587" s="1">
        <v>42995</v>
      </c>
      <c r="B8587" s="5">
        <f>YEAR(Table1[[#This Row],[Order Date]])</f>
        <v>2017</v>
      </c>
      <c r="C8587" s="5">
        <f>MONTH(Table1[[#This Row],[Order Date]])</f>
        <v>9</v>
      </c>
      <c r="D8587" t="s">
        <v>2259</v>
      </c>
      <c r="E8587" t="s">
        <v>10</v>
      </c>
      <c r="F8587" t="s">
        <v>11</v>
      </c>
      <c r="G8587" t="s">
        <v>24</v>
      </c>
      <c r="H8587" t="s">
        <v>271</v>
      </c>
      <c r="I8587">
        <v>9.91</v>
      </c>
      <c r="J8587">
        <v>3</v>
      </c>
      <c r="K8587">
        <v>3.22</v>
      </c>
    </row>
    <row r="8588" spans="1:11" ht="16.5" x14ac:dyDescent="0.3">
      <c r="A8588" s="1">
        <v>42995</v>
      </c>
      <c r="B8588" s="5">
        <f>YEAR(Table1[[#This Row],[Order Date]])</f>
        <v>2017</v>
      </c>
      <c r="C8588" s="5">
        <f>MONTH(Table1[[#This Row],[Order Date]])</f>
        <v>9</v>
      </c>
      <c r="D8588" t="s">
        <v>2259</v>
      </c>
      <c r="E8588" t="s">
        <v>10</v>
      </c>
      <c r="F8588" t="s">
        <v>34</v>
      </c>
      <c r="G8588" t="s">
        <v>35</v>
      </c>
      <c r="H8588" t="s">
        <v>1480</v>
      </c>
      <c r="I8588">
        <v>318.43</v>
      </c>
      <c r="J8588">
        <v>5</v>
      </c>
      <c r="K8588">
        <v>-77.33</v>
      </c>
    </row>
    <row r="8589" spans="1:11" ht="16.5" x14ac:dyDescent="0.3">
      <c r="A8589" s="1">
        <v>42995</v>
      </c>
      <c r="B8589" s="5">
        <f>YEAR(Table1[[#This Row],[Order Date]])</f>
        <v>2017</v>
      </c>
      <c r="C8589" s="5">
        <f>MONTH(Table1[[#This Row],[Order Date]])</f>
        <v>9</v>
      </c>
      <c r="D8589" t="s">
        <v>2259</v>
      </c>
      <c r="E8589" t="s">
        <v>10</v>
      </c>
      <c r="F8589" t="s">
        <v>11</v>
      </c>
      <c r="G8589" t="s">
        <v>20</v>
      </c>
      <c r="H8589" t="s">
        <v>2200</v>
      </c>
      <c r="I8589">
        <v>5.8</v>
      </c>
      <c r="J8589">
        <v>5</v>
      </c>
      <c r="K8589">
        <v>-10.15</v>
      </c>
    </row>
    <row r="8590" spans="1:11" ht="16.5" x14ac:dyDescent="0.3">
      <c r="A8590" s="1">
        <v>42995</v>
      </c>
      <c r="B8590" s="5">
        <f>YEAR(Table1[[#This Row],[Order Date]])</f>
        <v>2017</v>
      </c>
      <c r="C8590" s="5">
        <f>MONTH(Table1[[#This Row],[Order Date]])</f>
        <v>9</v>
      </c>
      <c r="D8590" t="s">
        <v>2259</v>
      </c>
      <c r="E8590" t="s">
        <v>10</v>
      </c>
      <c r="F8590" t="s">
        <v>39</v>
      </c>
      <c r="G8590" t="s">
        <v>40</v>
      </c>
      <c r="H8590" t="s">
        <v>313</v>
      </c>
      <c r="I8590">
        <v>1415.76</v>
      </c>
      <c r="J8590">
        <v>6</v>
      </c>
      <c r="K8590">
        <v>88.49</v>
      </c>
    </row>
    <row r="8591" spans="1:11" ht="16.5" x14ac:dyDescent="0.3">
      <c r="A8591" s="1">
        <v>42995</v>
      </c>
      <c r="B8591" s="5">
        <f>YEAR(Table1[[#This Row],[Order Date]])</f>
        <v>2017</v>
      </c>
      <c r="C8591" s="5">
        <f>MONTH(Table1[[#This Row],[Order Date]])</f>
        <v>9</v>
      </c>
      <c r="D8591" t="s">
        <v>1074</v>
      </c>
      <c r="E8591" t="s">
        <v>177</v>
      </c>
      <c r="F8591" t="s">
        <v>39</v>
      </c>
      <c r="G8591" t="s">
        <v>302</v>
      </c>
      <c r="H8591" t="s">
        <v>2703</v>
      </c>
      <c r="I8591">
        <v>480</v>
      </c>
      <c r="J8591">
        <v>4</v>
      </c>
      <c r="K8591">
        <v>225.6</v>
      </c>
    </row>
    <row r="8592" spans="1:11" ht="16.5" x14ac:dyDescent="0.3">
      <c r="A8592" s="1">
        <v>42995</v>
      </c>
      <c r="B8592" s="5">
        <f>YEAR(Table1[[#This Row],[Order Date]])</f>
        <v>2017</v>
      </c>
      <c r="C8592" s="5">
        <f>MONTH(Table1[[#This Row],[Order Date]])</f>
        <v>9</v>
      </c>
      <c r="D8592" t="s">
        <v>1074</v>
      </c>
      <c r="E8592" t="s">
        <v>177</v>
      </c>
      <c r="F8592" t="s">
        <v>11</v>
      </c>
      <c r="G8592" t="s">
        <v>18</v>
      </c>
      <c r="H8592" t="s">
        <v>1472</v>
      </c>
      <c r="I8592">
        <v>34.049999999999997</v>
      </c>
      <c r="J8592">
        <v>3</v>
      </c>
      <c r="K8592">
        <v>9.5299999999999994</v>
      </c>
    </row>
    <row r="8593" spans="1:11" ht="16.5" x14ac:dyDescent="0.3">
      <c r="A8593" s="1">
        <v>42995</v>
      </c>
      <c r="B8593" s="5">
        <f>YEAR(Table1[[#This Row],[Order Date]])</f>
        <v>2017</v>
      </c>
      <c r="C8593" s="5">
        <f>MONTH(Table1[[#This Row],[Order Date]])</f>
        <v>9</v>
      </c>
      <c r="D8593" t="s">
        <v>233</v>
      </c>
      <c r="E8593" t="s">
        <v>510</v>
      </c>
      <c r="F8593" t="s">
        <v>39</v>
      </c>
      <c r="G8593" t="s">
        <v>52</v>
      </c>
      <c r="H8593" t="s">
        <v>1314</v>
      </c>
      <c r="I8593">
        <v>89.97</v>
      </c>
      <c r="J8593">
        <v>3</v>
      </c>
      <c r="K8593">
        <v>37.79</v>
      </c>
    </row>
    <row r="8594" spans="1:11" ht="16.5" x14ac:dyDescent="0.3">
      <c r="A8594" s="1">
        <v>42996</v>
      </c>
      <c r="B8594" s="5">
        <f>YEAR(Table1[[#This Row],[Order Date]])</f>
        <v>2017</v>
      </c>
      <c r="C8594" s="5">
        <f>MONTH(Table1[[#This Row],[Order Date]])</f>
        <v>9</v>
      </c>
      <c r="D8594" t="s">
        <v>1771</v>
      </c>
      <c r="E8594" t="s">
        <v>27</v>
      </c>
      <c r="F8594" t="s">
        <v>11</v>
      </c>
      <c r="G8594" t="s">
        <v>24</v>
      </c>
      <c r="H8594" t="s">
        <v>1569</v>
      </c>
      <c r="I8594">
        <v>8.82</v>
      </c>
      <c r="J8594">
        <v>3</v>
      </c>
      <c r="K8594">
        <v>2.38</v>
      </c>
    </row>
    <row r="8595" spans="1:11" ht="16.5" x14ac:dyDescent="0.3">
      <c r="A8595" s="1">
        <v>42996</v>
      </c>
      <c r="B8595" s="5">
        <f>YEAR(Table1[[#This Row],[Order Date]])</f>
        <v>2017</v>
      </c>
      <c r="C8595" s="5">
        <f>MONTH(Table1[[#This Row],[Order Date]])</f>
        <v>9</v>
      </c>
      <c r="D8595" t="s">
        <v>1771</v>
      </c>
      <c r="E8595" t="s">
        <v>27</v>
      </c>
      <c r="F8595" t="s">
        <v>11</v>
      </c>
      <c r="G8595" t="s">
        <v>63</v>
      </c>
      <c r="H8595" t="s">
        <v>1427</v>
      </c>
      <c r="I8595">
        <v>10.86</v>
      </c>
      <c r="J8595">
        <v>3</v>
      </c>
      <c r="K8595">
        <v>5.0999999999999996</v>
      </c>
    </row>
    <row r="8596" spans="1:11" ht="16.5" x14ac:dyDescent="0.3">
      <c r="A8596" s="1">
        <v>42996</v>
      </c>
      <c r="B8596" s="5">
        <f>YEAR(Table1[[#This Row],[Order Date]])</f>
        <v>2017</v>
      </c>
      <c r="C8596" s="5">
        <f>MONTH(Table1[[#This Row],[Order Date]])</f>
        <v>9</v>
      </c>
      <c r="D8596" t="s">
        <v>1771</v>
      </c>
      <c r="E8596" t="s">
        <v>27</v>
      </c>
      <c r="F8596" t="s">
        <v>11</v>
      </c>
      <c r="G8596" t="s">
        <v>12</v>
      </c>
      <c r="H8596" t="s">
        <v>2490</v>
      </c>
      <c r="I8596">
        <v>143.69999999999999</v>
      </c>
      <c r="J8596">
        <v>3</v>
      </c>
      <c r="K8596">
        <v>68.98</v>
      </c>
    </row>
    <row r="8597" spans="1:11" ht="16.5" x14ac:dyDescent="0.3">
      <c r="A8597" s="1">
        <v>42996</v>
      </c>
      <c r="B8597" s="5">
        <f>YEAR(Table1[[#This Row],[Order Date]])</f>
        <v>2017</v>
      </c>
      <c r="C8597" s="5">
        <f>MONTH(Table1[[#This Row],[Order Date]])</f>
        <v>9</v>
      </c>
      <c r="D8597" t="s">
        <v>202</v>
      </c>
      <c r="E8597" t="s">
        <v>157</v>
      </c>
      <c r="F8597" t="s">
        <v>11</v>
      </c>
      <c r="G8597" t="s">
        <v>12</v>
      </c>
      <c r="H8597" t="s">
        <v>1924</v>
      </c>
      <c r="I8597">
        <v>22.72</v>
      </c>
      <c r="J8597">
        <v>4</v>
      </c>
      <c r="K8597">
        <v>10.220000000000001</v>
      </c>
    </row>
    <row r="8598" spans="1:11" ht="16.5" x14ac:dyDescent="0.3">
      <c r="A8598" s="1">
        <v>42996</v>
      </c>
      <c r="B8598" s="5">
        <f>YEAR(Table1[[#This Row],[Order Date]])</f>
        <v>2017</v>
      </c>
      <c r="C8598" s="5">
        <f>MONTH(Table1[[#This Row],[Order Date]])</f>
        <v>9</v>
      </c>
      <c r="D8598" t="s">
        <v>907</v>
      </c>
      <c r="E8598" t="s">
        <v>10</v>
      </c>
      <c r="F8598" t="s">
        <v>11</v>
      </c>
      <c r="G8598" t="s">
        <v>24</v>
      </c>
      <c r="H8598" t="s">
        <v>527</v>
      </c>
      <c r="I8598">
        <v>8.93</v>
      </c>
      <c r="J8598">
        <v>2</v>
      </c>
      <c r="K8598">
        <v>0.56000000000000005</v>
      </c>
    </row>
    <row r="8599" spans="1:11" ht="16.5" x14ac:dyDescent="0.3">
      <c r="A8599" s="1">
        <v>42996</v>
      </c>
      <c r="B8599" s="5">
        <f>YEAR(Table1[[#This Row],[Order Date]])</f>
        <v>2017</v>
      </c>
      <c r="C8599" s="5">
        <f>MONTH(Table1[[#This Row],[Order Date]])</f>
        <v>9</v>
      </c>
      <c r="D8599" t="s">
        <v>907</v>
      </c>
      <c r="E8599" t="s">
        <v>10</v>
      </c>
      <c r="F8599" t="s">
        <v>11</v>
      </c>
      <c r="G8599" t="s">
        <v>18</v>
      </c>
      <c r="H8599" t="s">
        <v>2598</v>
      </c>
      <c r="I8599">
        <v>47.58</v>
      </c>
      <c r="J8599">
        <v>2</v>
      </c>
      <c r="K8599">
        <v>-2.97</v>
      </c>
    </row>
    <row r="8600" spans="1:11" ht="16.5" x14ac:dyDescent="0.3">
      <c r="A8600" s="1">
        <v>42996</v>
      </c>
      <c r="B8600" s="5">
        <f>YEAR(Table1[[#This Row],[Order Date]])</f>
        <v>2017</v>
      </c>
      <c r="C8600" s="5">
        <f>MONTH(Table1[[#This Row],[Order Date]])</f>
        <v>9</v>
      </c>
      <c r="D8600" t="s">
        <v>119</v>
      </c>
      <c r="E8600" t="s">
        <v>149</v>
      </c>
      <c r="F8600" t="s">
        <v>11</v>
      </c>
      <c r="G8600" t="s">
        <v>12</v>
      </c>
      <c r="H8600" t="s">
        <v>1130</v>
      </c>
      <c r="I8600">
        <v>19.440000000000001</v>
      </c>
      <c r="J8600">
        <v>3</v>
      </c>
      <c r="K8600">
        <v>9.33</v>
      </c>
    </row>
    <row r="8601" spans="1:11" ht="16.5" x14ac:dyDescent="0.3">
      <c r="A8601" s="1">
        <v>42996</v>
      </c>
      <c r="B8601" s="5">
        <f>YEAR(Table1[[#This Row],[Order Date]])</f>
        <v>2017</v>
      </c>
      <c r="C8601" s="5">
        <f>MONTH(Table1[[#This Row],[Order Date]])</f>
        <v>9</v>
      </c>
      <c r="D8601" t="s">
        <v>119</v>
      </c>
      <c r="E8601" t="s">
        <v>149</v>
      </c>
      <c r="F8601" t="s">
        <v>34</v>
      </c>
      <c r="G8601" t="s">
        <v>47</v>
      </c>
      <c r="H8601" t="s">
        <v>117</v>
      </c>
      <c r="I8601">
        <v>9.82</v>
      </c>
      <c r="J8601">
        <v>2</v>
      </c>
      <c r="K8601">
        <v>3.24</v>
      </c>
    </row>
    <row r="8602" spans="1:11" ht="16.5" x14ac:dyDescent="0.3">
      <c r="A8602" s="1">
        <v>42996</v>
      </c>
      <c r="B8602" s="5">
        <f>YEAR(Table1[[#This Row],[Order Date]])</f>
        <v>2017</v>
      </c>
      <c r="C8602" s="5">
        <f>MONTH(Table1[[#This Row],[Order Date]])</f>
        <v>9</v>
      </c>
      <c r="D8602" t="s">
        <v>217</v>
      </c>
      <c r="E8602" t="s">
        <v>996</v>
      </c>
      <c r="F8602" t="s">
        <v>11</v>
      </c>
      <c r="G8602" t="s">
        <v>12</v>
      </c>
      <c r="H8602" t="s">
        <v>754</v>
      </c>
      <c r="I8602">
        <v>15.96</v>
      </c>
      <c r="J8602">
        <v>2</v>
      </c>
      <c r="K8602">
        <v>7.98</v>
      </c>
    </row>
    <row r="8603" spans="1:11" ht="16.5" x14ac:dyDescent="0.3">
      <c r="A8603" s="1">
        <v>42996</v>
      </c>
      <c r="B8603" s="5">
        <f>YEAR(Table1[[#This Row],[Order Date]])</f>
        <v>2017</v>
      </c>
      <c r="C8603" s="5">
        <f>MONTH(Table1[[#This Row],[Order Date]])</f>
        <v>9</v>
      </c>
      <c r="D8603" t="s">
        <v>1813</v>
      </c>
      <c r="E8603" t="s">
        <v>399</v>
      </c>
      <c r="F8603" t="s">
        <v>11</v>
      </c>
      <c r="G8603" t="s">
        <v>20</v>
      </c>
      <c r="H8603" t="s">
        <v>205</v>
      </c>
      <c r="I8603">
        <v>10.08</v>
      </c>
      <c r="J8603">
        <v>7</v>
      </c>
      <c r="K8603">
        <v>3.53</v>
      </c>
    </row>
    <row r="8604" spans="1:11" ht="16.5" x14ac:dyDescent="0.3">
      <c r="A8604" s="1">
        <v>42996</v>
      </c>
      <c r="B8604" s="5">
        <f>YEAR(Table1[[#This Row],[Order Date]])</f>
        <v>2017</v>
      </c>
      <c r="C8604" s="5">
        <f>MONTH(Table1[[#This Row],[Order Date]])</f>
        <v>9</v>
      </c>
      <c r="D8604" t="s">
        <v>1813</v>
      </c>
      <c r="E8604" t="s">
        <v>399</v>
      </c>
      <c r="F8604" t="s">
        <v>39</v>
      </c>
      <c r="G8604" t="s">
        <v>52</v>
      </c>
      <c r="H8604" t="s">
        <v>2686</v>
      </c>
      <c r="I8604">
        <v>101.34</v>
      </c>
      <c r="J8604">
        <v>3</v>
      </c>
      <c r="K8604">
        <v>8.11</v>
      </c>
    </row>
    <row r="8605" spans="1:11" ht="16.5" x14ac:dyDescent="0.3">
      <c r="A8605" s="1">
        <v>42996</v>
      </c>
      <c r="B8605" s="5">
        <f>YEAR(Table1[[#This Row],[Order Date]])</f>
        <v>2017</v>
      </c>
      <c r="C8605" s="5">
        <f>MONTH(Table1[[#This Row],[Order Date]])</f>
        <v>9</v>
      </c>
      <c r="D8605" t="s">
        <v>1680</v>
      </c>
      <c r="E8605" t="s">
        <v>30</v>
      </c>
      <c r="F8605" t="s">
        <v>39</v>
      </c>
      <c r="G8605" t="s">
        <v>40</v>
      </c>
      <c r="H8605" t="s">
        <v>735</v>
      </c>
      <c r="I8605">
        <v>95.68</v>
      </c>
      <c r="J8605">
        <v>8</v>
      </c>
      <c r="K8605">
        <v>26.79</v>
      </c>
    </row>
    <row r="8606" spans="1:11" ht="16.5" x14ac:dyDescent="0.3">
      <c r="A8606" s="1">
        <v>42996</v>
      </c>
      <c r="B8606" s="5">
        <f>YEAR(Table1[[#This Row],[Order Date]])</f>
        <v>2017</v>
      </c>
      <c r="C8606" s="5">
        <f>MONTH(Table1[[#This Row],[Order Date]])</f>
        <v>9</v>
      </c>
      <c r="D8606" t="s">
        <v>1680</v>
      </c>
      <c r="E8606" t="s">
        <v>30</v>
      </c>
      <c r="F8606" t="s">
        <v>11</v>
      </c>
      <c r="G8606" t="s">
        <v>12</v>
      </c>
      <c r="H8606" t="s">
        <v>2704</v>
      </c>
      <c r="I8606">
        <v>50.96</v>
      </c>
      <c r="J8606">
        <v>7</v>
      </c>
      <c r="K8606">
        <v>24.46</v>
      </c>
    </row>
    <row r="8607" spans="1:11" ht="16.5" x14ac:dyDescent="0.3">
      <c r="A8607" s="1">
        <v>42996</v>
      </c>
      <c r="B8607" s="5">
        <f>YEAR(Table1[[#This Row],[Order Date]])</f>
        <v>2017</v>
      </c>
      <c r="C8607" s="5">
        <f>MONTH(Table1[[#This Row],[Order Date]])</f>
        <v>9</v>
      </c>
      <c r="D8607" t="s">
        <v>1680</v>
      </c>
      <c r="E8607" t="s">
        <v>30</v>
      </c>
      <c r="F8607" t="s">
        <v>11</v>
      </c>
      <c r="G8607" t="s">
        <v>24</v>
      </c>
      <c r="H8607" t="s">
        <v>1253</v>
      </c>
      <c r="I8607">
        <v>113.94</v>
      </c>
      <c r="J8607">
        <v>3</v>
      </c>
      <c r="K8607">
        <v>34.18</v>
      </c>
    </row>
    <row r="8608" spans="1:11" ht="16.5" x14ac:dyDescent="0.3">
      <c r="A8608" s="1">
        <v>42996</v>
      </c>
      <c r="B8608" s="5">
        <f>YEAR(Table1[[#This Row],[Order Date]])</f>
        <v>2017</v>
      </c>
      <c r="C8608" s="5">
        <f>MONTH(Table1[[#This Row],[Order Date]])</f>
        <v>9</v>
      </c>
      <c r="D8608" t="s">
        <v>1680</v>
      </c>
      <c r="E8608" t="s">
        <v>30</v>
      </c>
      <c r="F8608" t="s">
        <v>11</v>
      </c>
      <c r="G8608" t="s">
        <v>12</v>
      </c>
      <c r="H8608" t="s">
        <v>1944</v>
      </c>
      <c r="I8608">
        <v>25.92</v>
      </c>
      <c r="J8608">
        <v>4</v>
      </c>
      <c r="K8608">
        <v>12.44</v>
      </c>
    </row>
    <row r="8609" spans="1:11" ht="16.5" x14ac:dyDescent="0.3">
      <c r="A8609" s="1">
        <v>42996</v>
      </c>
      <c r="B8609" s="5">
        <f>YEAR(Table1[[#This Row],[Order Date]])</f>
        <v>2017</v>
      </c>
      <c r="C8609" s="5">
        <f>MONTH(Table1[[#This Row],[Order Date]])</f>
        <v>9</v>
      </c>
      <c r="D8609" t="s">
        <v>1680</v>
      </c>
      <c r="E8609" t="s">
        <v>30</v>
      </c>
      <c r="F8609" t="s">
        <v>34</v>
      </c>
      <c r="G8609" t="s">
        <v>47</v>
      </c>
      <c r="H8609" t="s">
        <v>2397</v>
      </c>
      <c r="I8609">
        <v>20.32</v>
      </c>
      <c r="J8609">
        <v>4</v>
      </c>
      <c r="K8609">
        <v>6.91</v>
      </c>
    </row>
    <row r="8610" spans="1:11" ht="16.5" x14ac:dyDescent="0.3">
      <c r="A8610" s="1">
        <v>42996</v>
      </c>
      <c r="B8610" s="5">
        <f>YEAR(Table1[[#This Row],[Order Date]])</f>
        <v>2017</v>
      </c>
      <c r="C8610" s="5">
        <f>MONTH(Table1[[#This Row],[Order Date]])</f>
        <v>9</v>
      </c>
      <c r="D8610" t="s">
        <v>1680</v>
      </c>
      <c r="E8610" t="s">
        <v>30</v>
      </c>
      <c r="F8610" t="s">
        <v>39</v>
      </c>
      <c r="G8610" t="s">
        <v>40</v>
      </c>
      <c r="H8610" t="s">
        <v>2597</v>
      </c>
      <c r="I8610">
        <v>411.98</v>
      </c>
      <c r="J8610">
        <v>2</v>
      </c>
      <c r="K8610">
        <v>119.47</v>
      </c>
    </row>
    <row r="8611" spans="1:11" ht="16.5" x14ac:dyDescent="0.3">
      <c r="A8611" s="1">
        <v>42996</v>
      </c>
      <c r="B8611" s="5">
        <f>YEAR(Table1[[#This Row],[Order Date]])</f>
        <v>2017</v>
      </c>
      <c r="C8611" s="5">
        <f>MONTH(Table1[[#This Row],[Order Date]])</f>
        <v>9</v>
      </c>
      <c r="D8611" t="s">
        <v>1680</v>
      </c>
      <c r="E8611" t="s">
        <v>30</v>
      </c>
      <c r="F8611" t="s">
        <v>11</v>
      </c>
      <c r="G8611" t="s">
        <v>200</v>
      </c>
      <c r="H8611" t="s">
        <v>2054</v>
      </c>
      <c r="I8611">
        <v>34.479999999999997</v>
      </c>
      <c r="J8611">
        <v>2</v>
      </c>
      <c r="K8611">
        <v>10</v>
      </c>
    </row>
    <row r="8612" spans="1:11" ht="16.5" x14ac:dyDescent="0.3">
      <c r="A8612" s="1">
        <v>42996</v>
      </c>
      <c r="B8612" s="5">
        <f>YEAR(Table1[[#This Row],[Order Date]])</f>
        <v>2017</v>
      </c>
      <c r="C8612" s="5">
        <f>MONTH(Table1[[#This Row],[Order Date]])</f>
        <v>9</v>
      </c>
      <c r="D8612" t="s">
        <v>1680</v>
      </c>
      <c r="E8612" t="s">
        <v>30</v>
      </c>
      <c r="F8612" t="s">
        <v>11</v>
      </c>
      <c r="G8612" t="s">
        <v>12</v>
      </c>
      <c r="H8612" t="s">
        <v>1492</v>
      </c>
      <c r="I8612">
        <v>244.55</v>
      </c>
      <c r="J8612">
        <v>5</v>
      </c>
      <c r="K8612">
        <v>114.94</v>
      </c>
    </row>
    <row r="8613" spans="1:11" ht="16.5" x14ac:dyDescent="0.3">
      <c r="A8613" s="1">
        <v>42996</v>
      </c>
      <c r="B8613" s="5">
        <f>YEAR(Table1[[#This Row],[Order Date]])</f>
        <v>2017</v>
      </c>
      <c r="C8613" s="5">
        <f>MONTH(Table1[[#This Row],[Order Date]])</f>
        <v>9</v>
      </c>
      <c r="D8613" t="s">
        <v>674</v>
      </c>
      <c r="E8613" t="s">
        <v>10</v>
      </c>
      <c r="F8613" t="s">
        <v>11</v>
      </c>
      <c r="G8613" t="s">
        <v>63</v>
      </c>
      <c r="H8613" t="s">
        <v>2072</v>
      </c>
      <c r="I8613">
        <v>114.85</v>
      </c>
      <c r="J8613">
        <v>4</v>
      </c>
      <c r="K8613">
        <v>35.89</v>
      </c>
    </row>
    <row r="8614" spans="1:11" ht="16.5" x14ac:dyDescent="0.3">
      <c r="A8614" s="1">
        <v>42997</v>
      </c>
      <c r="B8614" s="5">
        <f>YEAR(Table1[[#This Row],[Order Date]])</f>
        <v>2017</v>
      </c>
      <c r="C8614" s="5">
        <f>MONTH(Table1[[#This Row],[Order Date]])</f>
        <v>9</v>
      </c>
      <c r="D8614" t="s">
        <v>1417</v>
      </c>
      <c r="E8614" t="s">
        <v>123</v>
      </c>
      <c r="F8614" t="s">
        <v>11</v>
      </c>
      <c r="G8614" t="s">
        <v>18</v>
      </c>
      <c r="H8614" t="s">
        <v>2332</v>
      </c>
      <c r="I8614">
        <v>95.62</v>
      </c>
      <c r="J8614">
        <v>2</v>
      </c>
      <c r="K8614">
        <v>9.56</v>
      </c>
    </row>
    <row r="8615" spans="1:11" ht="16.5" x14ac:dyDescent="0.3">
      <c r="A8615" s="1">
        <v>42997</v>
      </c>
      <c r="B8615" s="5">
        <f>YEAR(Table1[[#This Row],[Order Date]])</f>
        <v>2017</v>
      </c>
      <c r="C8615" s="5">
        <f>MONTH(Table1[[#This Row],[Order Date]])</f>
        <v>9</v>
      </c>
      <c r="D8615" t="s">
        <v>2252</v>
      </c>
      <c r="E8615" t="s">
        <v>91</v>
      </c>
      <c r="F8615" t="s">
        <v>39</v>
      </c>
      <c r="G8615" t="s">
        <v>40</v>
      </c>
      <c r="H8615" t="s">
        <v>767</v>
      </c>
      <c r="I8615">
        <v>191.98</v>
      </c>
      <c r="J8615">
        <v>3</v>
      </c>
      <c r="K8615">
        <v>19.2</v>
      </c>
    </row>
    <row r="8616" spans="1:11" ht="16.5" x14ac:dyDescent="0.3">
      <c r="A8616" s="1">
        <v>42997</v>
      </c>
      <c r="B8616" s="5">
        <f>YEAR(Table1[[#This Row],[Order Date]])</f>
        <v>2017</v>
      </c>
      <c r="C8616" s="5">
        <f>MONTH(Table1[[#This Row],[Order Date]])</f>
        <v>9</v>
      </c>
      <c r="D8616" t="s">
        <v>2252</v>
      </c>
      <c r="E8616" t="s">
        <v>91</v>
      </c>
      <c r="F8616" t="s">
        <v>11</v>
      </c>
      <c r="G8616" t="s">
        <v>24</v>
      </c>
      <c r="H8616" t="s">
        <v>406</v>
      </c>
      <c r="I8616">
        <v>23.83</v>
      </c>
      <c r="J8616">
        <v>3</v>
      </c>
      <c r="K8616">
        <v>6.55</v>
      </c>
    </row>
    <row r="8617" spans="1:11" ht="16.5" x14ac:dyDescent="0.3">
      <c r="A8617" s="1">
        <v>42997</v>
      </c>
      <c r="B8617" s="5">
        <f>YEAR(Table1[[#This Row],[Order Date]])</f>
        <v>2017</v>
      </c>
      <c r="C8617" s="5">
        <f>MONTH(Table1[[#This Row],[Order Date]])</f>
        <v>9</v>
      </c>
      <c r="D8617" t="s">
        <v>2252</v>
      </c>
      <c r="E8617" t="s">
        <v>91</v>
      </c>
      <c r="F8617" t="s">
        <v>34</v>
      </c>
      <c r="G8617" t="s">
        <v>47</v>
      </c>
      <c r="H8617" t="s">
        <v>48</v>
      </c>
      <c r="I8617">
        <v>409.22</v>
      </c>
      <c r="J8617">
        <v>8</v>
      </c>
      <c r="K8617">
        <v>61.38</v>
      </c>
    </row>
    <row r="8618" spans="1:11" ht="16.5" x14ac:dyDescent="0.3">
      <c r="A8618" s="1">
        <v>42997</v>
      </c>
      <c r="B8618" s="5">
        <f>YEAR(Table1[[#This Row],[Order Date]])</f>
        <v>2017</v>
      </c>
      <c r="C8618" s="5">
        <f>MONTH(Table1[[#This Row],[Order Date]])</f>
        <v>9</v>
      </c>
      <c r="D8618" t="s">
        <v>2252</v>
      </c>
      <c r="E8618" t="s">
        <v>91</v>
      </c>
      <c r="F8618" t="s">
        <v>34</v>
      </c>
      <c r="G8618" t="s">
        <v>74</v>
      </c>
      <c r="H8618" t="s">
        <v>99</v>
      </c>
      <c r="I8618">
        <v>72.59</v>
      </c>
      <c r="J8618">
        <v>2</v>
      </c>
      <c r="K8618">
        <v>-128.24</v>
      </c>
    </row>
    <row r="8619" spans="1:11" ht="16.5" x14ac:dyDescent="0.3">
      <c r="A8619" s="1">
        <v>42997</v>
      </c>
      <c r="B8619" s="5">
        <f>YEAR(Table1[[#This Row],[Order Date]])</f>
        <v>2017</v>
      </c>
      <c r="C8619" s="5">
        <f>MONTH(Table1[[#This Row],[Order Date]])</f>
        <v>9</v>
      </c>
      <c r="D8619" t="s">
        <v>1288</v>
      </c>
      <c r="E8619" t="s">
        <v>149</v>
      </c>
      <c r="F8619" t="s">
        <v>11</v>
      </c>
      <c r="G8619" t="s">
        <v>12</v>
      </c>
      <c r="H8619" t="s">
        <v>2169</v>
      </c>
      <c r="I8619">
        <v>32.4</v>
      </c>
      <c r="J8619">
        <v>5</v>
      </c>
      <c r="K8619">
        <v>15.55</v>
      </c>
    </row>
    <row r="8620" spans="1:11" ht="16.5" x14ac:dyDescent="0.3">
      <c r="A8620" s="1">
        <v>42997</v>
      </c>
      <c r="B8620" s="5">
        <f>YEAR(Table1[[#This Row],[Order Date]])</f>
        <v>2017</v>
      </c>
      <c r="C8620" s="5">
        <f>MONTH(Table1[[#This Row],[Order Date]])</f>
        <v>9</v>
      </c>
      <c r="D8620" t="s">
        <v>2205</v>
      </c>
      <c r="E8620" t="s">
        <v>27</v>
      </c>
      <c r="F8620" t="s">
        <v>39</v>
      </c>
      <c r="G8620" t="s">
        <v>52</v>
      </c>
      <c r="H8620" t="s">
        <v>2278</v>
      </c>
      <c r="I8620">
        <v>149.94999999999999</v>
      </c>
      <c r="J8620">
        <v>5</v>
      </c>
      <c r="K8620">
        <v>31.49</v>
      </c>
    </row>
    <row r="8621" spans="1:11" ht="16.5" x14ac:dyDescent="0.3">
      <c r="A8621" s="1">
        <v>42997</v>
      </c>
      <c r="B8621" s="5">
        <f>YEAR(Table1[[#This Row],[Order Date]])</f>
        <v>2017</v>
      </c>
      <c r="C8621" s="5">
        <f>MONTH(Table1[[#This Row],[Order Date]])</f>
        <v>9</v>
      </c>
      <c r="D8621" t="s">
        <v>2205</v>
      </c>
      <c r="E8621" t="s">
        <v>27</v>
      </c>
      <c r="F8621" t="s">
        <v>11</v>
      </c>
      <c r="G8621" t="s">
        <v>24</v>
      </c>
      <c r="H8621" t="s">
        <v>2571</v>
      </c>
      <c r="I8621">
        <v>23.32</v>
      </c>
      <c r="J8621">
        <v>2</v>
      </c>
      <c r="K8621">
        <v>6.06</v>
      </c>
    </row>
    <row r="8622" spans="1:11" ht="16.5" x14ac:dyDescent="0.3">
      <c r="A8622" s="1">
        <v>42997</v>
      </c>
      <c r="B8622" s="5">
        <f>YEAR(Table1[[#This Row],[Order Date]])</f>
        <v>2017</v>
      </c>
      <c r="C8622" s="5">
        <f>MONTH(Table1[[#This Row],[Order Date]])</f>
        <v>9</v>
      </c>
      <c r="D8622" t="s">
        <v>2205</v>
      </c>
      <c r="E8622" t="s">
        <v>27</v>
      </c>
      <c r="F8622" t="s">
        <v>11</v>
      </c>
      <c r="G8622" t="s">
        <v>24</v>
      </c>
      <c r="H8622" t="s">
        <v>2469</v>
      </c>
      <c r="I8622">
        <v>16.739999999999998</v>
      </c>
      <c r="J8622">
        <v>3</v>
      </c>
      <c r="K8622">
        <v>4.8499999999999996</v>
      </c>
    </row>
    <row r="8623" spans="1:11" ht="16.5" x14ac:dyDescent="0.3">
      <c r="A8623" s="1">
        <v>42997</v>
      </c>
      <c r="B8623" s="5">
        <f>YEAR(Table1[[#This Row],[Order Date]])</f>
        <v>2017</v>
      </c>
      <c r="C8623" s="5">
        <f>MONTH(Table1[[#This Row],[Order Date]])</f>
        <v>9</v>
      </c>
      <c r="D8623" t="s">
        <v>1369</v>
      </c>
      <c r="E8623" t="s">
        <v>30</v>
      </c>
      <c r="F8623" t="s">
        <v>11</v>
      </c>
      <c r="G8623" t="s">
        <v>24</v>
      </c>
      <c r="H8623" t="s">
        <v>1206</v>
      </c>
      <c r="I8623">
        <v>35.4</v>
      </c>
      <c r="J8623">
        <v>5</v>
      </c>
      <c r="K8623">
        <v>13.45</v>
      </c>
    </row>
    <row r="8624" spans="1:11" ht="16.5" x14ac:dyDescent="0.3">
      <c r="A8624" s="1">
        <v>42997</v>
      </c>
      <c r="B8624" s="5">
        <f>YEAR(Table1[[#This Row],[Order Date]])</f>
        <v>2017</v>
      </c>
      <c r="C8624" s="5">
        <f>MONTH(Table1[[#This Row],[Order Date]])</f>
        <v>9</v>
      </c>
      <c r="D8624" t="s">
        <v>1817</v>
      </c>
      <c r="E8624" t="s">
        <v>95</v>
      </c>
      <c r="F8624" t="s">
        <v>11</v>
      </c>
      <c r="G8624" t="s">
        <v>18</v>
      </c>
      <c r="H8624" t="s">
        <v>211</v>
      </c>
      <c r="I8624">
        <v>12.62</v>
      </c>
      <c r="J8624">
        <v>2</v>
      </c>
      <c r="K8624">
        <v>-2.52</v>
      </c>
    </row>
    <row r="8625" spans="1:11" ht="16.5" x14ac:dyDescent="0.3">
      <c r="A8625" s="1">
        <v>42997</v>
      </c>
      <c r="B8625" s="5">
        <f>YEAR(Table1[[#This Row],[Order Date]])</f>
        <v>2017</v>
      </c>
      <c r="C8625" s="5">
        <f>MONTH(Table1[[#This Row],[Order Date]])</f>
        <v>9</v>
      </c>
      <c r="D8625" t="s">
        <v>1817</v>
      </c>
      <c r="E8625" t="s">
        <v>95</v>
      </c>
      <c r="F8625" t="s">
        <v>39</v>
      </c>
      <c r="G8625" t="s">
        <v>52</v>
      </c>
      <c r="H8625" t="s">
        <v>636</v>
      </c>
      <c r="I8625">
        <v>89.58</v>
      </c>
      <c r="J8625">
        <v>2</v>
      </c>
      <c r="K8625">
        <v>4.4800000000000004</v>
      </c>
    </row>
    <row r="8626" spans="1:11" ht="16.5" x14ac:dyDescent="0.3">
      <c r="A8626" s="1">
        <v>42997</v>
      </c>
      <c r="B8626" s="5">
        <f>YEAR(Table1[[#This Row],[Order Date]])</f>
        <v>2017</v>
      </c>
      <c r="C8626" s="5">
        <f>MONTH(Table1[[#This Row],[Order Date]])</f>
        <v>9</v>
      </c>
      <c r="D8626" t="s">
        <v>1817</v>
      </c>
      <c r="E8626" t="s">
        <v>95</v>
      </c>
      <c r="F8626" t="s">
        <v>39</v>
      </c>
      <c r="G8626" t="s">
        <v>40</v>
      </c>
      <c r="H8626" t="s">
        <v>313</v>
      </c>
      <c r="I8626">
        <v>471.92</v>
      </c>
      <c r="J8626">
        <v>2</v>
      </c>
      <c r="K8626">
        <v>29.5</v>
      </c>
    </row>
    <row r="8627" spans="1:11" ht="16.5" x14ac:dyDescent="0.3">
      <c r="A8627" s="1">
        <v>42997</v>
      </c>
      <c r="B8627" s="5">
        <f>YEAR(Table1[[#This Row],[Order Date]])</f>
        <v>2017</v>
      </c>
      <c r="C8627" s="5">
        <f>MONTH(Table1[[#This Row],[Order Date]])</f>
        <v>9</v>
      </c>
      <c r="D8627" t="s">
        <v>1817</v>
      </c>
      <c r="E8627" t="s">
        <v>95</v>
      </c>
      <c r="F8627" t="s">
        <v>11</v>
      </c>
      <c r="G8627" t="s">
        <v>20</v>
      </c>
      <c r="H8627" t="s">
        <v>1503</v>
      </c>
      <c r="I8627">
        <v>18.18</v>
      </c>
      <c r="J8627">
        <v>4</v>
      </c>
      <c r="K8627">
        <v>-13.94</v>
      </c>
    </row>
    <row r="8628" spans="1:11" ht="16.5" x14ac:dyDescent="0.3">
      <c r="A8628" s="1">
        <v>42997</v>
      </c>
      <c r="B8628" s="5">
        <f>YEAR(Table1[[#This Row],[Order Date]])</f>
        <v>2017</v>
      </c>
      <c r="C8628" s="5">
        <f>MONTH(Table1[[#This Row],[Order Date]])</f>
        <v>9</v>
      </c>
      <c r="D8628" t="s">
        <v>696</v>
      </c>
      <c r="E8628" t="s">
        <v>23</v>
      </c>
      <c r="F8628" t="s">
        <v>11</v>
      </c>
      <c r="G8628" t="s">
        <v>20</v>
      </c>
      <c r="H8628" t="s">
        <v>1763</v>
      </c>
      <c r="I8628">
        <v>4.84</v>
      </c>
      <c r="J8628">
        <v>3</v>
      </c>
      <c r="K8628">
        <v>-3.39</v>
      </c>
    </row>
    <row r="8629" spans="1:11" ht="16.5" x14ac:dyDescent="0.3">
      <c r="A8629" s="1">
        <v>42998</v>
      </c>
      <c r="B8629" s="5">
        <f>YEAR(Table1[[#This Row],[Order Date]])</f>
        <v>2017</v>
      </c>
      <c r="C8629" s="5">
        <f>MONTH(Table1[[#This Row],[Order Date]])</f>
        <v>9</v>
      </c>
      <c r="D8629" t="s">
        <v>58</v>
      </c>
      <c r="E8629" t="s">
        <v>149</v>
      </c>
      <c r="F8629" t="s">
        <v>34</v>
      </c>
      <c r="G8629" t="s">
        <v>35</v>
      </c>
      <c r="H8629" t="s">
        <v>2404</v>
      </c>
      <c r="I8629">
        <v>272.64999999999998</v>
      </c>
      <c r="J8629">
        <v>3</v>
      </c>
      <c r="K8629">
        <v>18.18</v>
      </c>
    </row>
    <row r="8630" spans="1:11" ht="16.5" x14ac:dyDescent="0.3">
      <c r="A8630" s="1">
        <v>42998</v>
      </c>
      <c r="B8630" s="5">
        <f>YEAR(Table1[[#This Row],[Order Date]])</f>
        <v>2017</v>
      </c>
      <c r="C8630" s="5">
        <f>MONTH(Table1[[#This Row],[Order Date]])</f>
        <v>9</v>
      </c>
      <c r="D8630" t="s">
        <v>58</v>
      </c>
      <c r="E8630" t="s">
        <v>149</v>
      </c>
      <c r="F8630" t="s">
        <v>39</v>
      </c>
      <c r="G8630" t="s">
        <v>52</v>
      </c>
      <c r="H8630" t="s">
        <v>351</v>
      </c>
      <c r="I8630">
        <v>212.8</v>
      </c>
      <c r="J8630">
        <v>2</v>
      </c>
      <c r="K8630">
        <v>95.76</v>
      </c>
    </row>
    <row r="8631" spans="1:11" ht="16.5" x14ac:dyDescent="0.3">
      <c r="A8631" s="1">
        <v>42998</v>
      </c>
      <c r="B8631" s="5">
        <f>YEAR(Table1[[#This Row],[Order Date]])</f>
        <v>2017</v>
      </c>
      <c r="C8631" s="5">
        <f>MONTH(Table1[[#This Row],[Order Date]])</f>
        <v>9</v>
      </c>
      <c r="D8631" t="s">
        <v>58</v>
      </c>
      <c r="E8631" t="s">
        <v>149</v>
      </c>
      <c r="F8631" t="s">
        <v>11</v>
      </c>
      <c r="G8631" t="s">
        <v>12</v>
      </c>
      <c r="H8631" t="s">
        <v>2485</v>
      </c>
      <c r="I8631">
        <v>38.520000000000003</v>
      </c>
      <c r="J8631">
        <v>9</v>
      </c>
      <c r="K8631">
        <v>18.100000000000001</v>
      </c>
    </row>
    <row r="8632" spans="1:11" ht="16.5" x14ac:dyDescent="0.3">
      <c r="A8632" s="1">
        <v>42998</v>
      </c>
      <c r="B8632" s="5">
        <f>YEAR(Table1[[#This Row],[Order Date]])</f>
        <v>2017</v>
      </c>
      <c r="C8632" s="5">
        <f>MONTH(Table1[[#This Row],[Order Date]])</f>
        <v>9</v>
      </c>
      <c r="D8632" t="s">
        <v>58</v>
      </c>
      <c r="E8632" t="s">
        <v>149</v>
      </c>
      <c r="F8632" t="s">
        <v>39</v>
      </c>
      <c r="G8632" t="s">
        <v>52</v>
      </c>
      <c r="H8632" t="s">
        <v>652</v>
      </c>
      <c r="I8632">
        <v>72.64</v>
      </c>
      <c r="J8632">
        <v>2</v>
      </c>
      <c r="K8632">
        <v>21.79</v>
      </c>
    </row>
    <row r="8633" spans="1:11" ht="16.5" x14ac:dyDescent="0.3">
      <c r="A8633" s="1">
        <v>42998</v>
      </c>
      <c r="B8633" s="5">
        <f>YEAR(Table1[[#This Row],[Order Date]])</f>
        <v>2017</v>
      </c>
      <c r="C8633" s="5">
        <f>MONTH(Table1[[#This Row],[Order Date]])</f>
        <v>9</v>
      </c>
      <c r="D8633" t="s">
        <v>58</v>
      </c>
      <c r="E8633" t="s">
        <v>149</v>
      </c>
      <c r="F8633" t="s">
        <v>11</v>
      </c>
      <c r="G8633" t="s">
        <v>18</v>
      </c>
      <c r="H8633" t="s">
        <v>1472</v>
      </c>
      <c r="I8633">
        <v>45.4</v>
      </c>
      <c r="J8633">
        <v>4</v>
      </c>
      <c r="K8633">
        <v>12.71</v>
      </c>
    </row>
    <row r="8634" spans="1:11" ht="16.5" x14ac:dyDescent="0.3">
      <c r="A8634" s="1">
        <v>42998</v>
      </c>
      <c r="B8634" s="5">
        <f>YEAR(Table1[[#This Row],[Order Date]])</f>
        <v>2017</v>
      </c>
      <c r="C8634" s="5">
        <f>MONTH(Table1[[#This Row],[Order Date]])</f>
        <v>9</v>
      </c>
      <c r="D8634" t="s">
        <v>58</v>
      </c>
      <c r="E8634" t="s">
        <v>149</v>
      </c>
      <c r="F8634" t="s">
        <v>11</v>
      </c>
      <c r="G8634" t="s">
        <v>12</v>
      </c>
      <c r="H8634" t="s">
        <v>2387</v>
      </c>
      <c r="I8634">
        <v>13.76</v>
      </c>
      <c r="J8634">
        <v>2</v>
      </c>
      <c r="K8634">
        <v>6.33</v>
      </c>
    </row>
    <row r="8635" spans="1:11" ht="16.5" x14ac:dyDescent="0.3">
      <c r="A8635" s="1">
        <v>42998</v>
      </c>
      <c r="B8635" s="5">
        <f>YEAR(Table1[[#This Row],[Order Date]])</f>
        <v>2017</v>
      </c>
      <c r="C8635" s="5">
        <f>MONTH(Table1[[#This Row],[Order Date]])</f>
        <v>9</v>
      </c>
      <c r="D8635" t="s">
        <v>58</v>
      </c>
      <c r="E8635" t="s">
        <v>149</v>
      </c>
      <c r="F8635" t="s">
        <v>34</v>
      </c>
      <c r="G8635" t="s">
        <v>35</v>
      </c>
      <c r="H8635" t="s">
        <v>2029</v>
      </c>
      <c r="I8635">
        <v>80.989999999999995</v>
      </c>
      <c r="J8635">
        <v>1</v>
      </c>
      <c r="K8635">
        <v>8.1</v>
      </c>
    </row>
    <row r="8636" spans="1:11" ht="16.5" x14ac:dyDescent="0.3">
      <c r="A8636" s="1">
        <v>42998</v>
      </c>
      <c r="B8636" s="5">
        <f>YEAR(Table1[[#This Row],[Order Date]])</f>
        <v>2017</v>
      </c>
      <c r="C8636" s="5">
        <f>MONTH(Table1[[#This Row],[Order Date]])</f>
        <v>9</v>
      </c>
      <c r="D8636" t="s">
        <v>58</v>
      </c>
      <c r="E8636" t="s">
        <v>149</v>
      </c>
      <c r="F8636" t="s">
        <v>11</v>
      </c>
      <c r="G8636" t="s">
        <v>20</v>
      </c>
      <c r="H8636" t="s">
        <v>150</v>
      </c>
      <c r="I8636">
        <v>11.78</v>
      </c>
      <c r="J8636">
        <v>3</v>
      </c>
      <c r="K8636">
        <v>3.98</v>
      </c>
    </row>
    <row r="8637" spans="1:11" ht="16.5" x14ac:dyDescent="0.3">
      <c r="A8637" s="1">
        <v>42998</v>
      </c>
      <c r="B8637" s="5">
        <f>YEAR(Table1[[#This Row],[Order Date]])</f>
        <v>2017</v>
      </c>
      <c r="C8637" s="5">
        <f>MONTH(Table1[[#This Row],[Order Date]])</f>
        <v>9</v>
      </c>
      <c r="D8637" t="s">
        <v>58</v>
      </c>
      <c r="E8637" t="s">
        <v>149</v>
      </c>
      <c r="F8637" t="s">
        <v>11</v>
      </c>
      <c r="G8637" t="s">
        <v>43</v>
      </c>
      <c r="H8637" t="s">
        <v>962</v>
      </c>
      <c r="I8637">
        <v>4.3600000000000003</v>
      </c>
      <c r="J8637">
        <v>2</v>
      </c>
      <c r="K8637">
        <v>1.79</v>
      </c>
    </row>
    <row r="8638" spans="1:11" ht="16.5" x14ac:dyDescent="0.3">
      <c r="A8638" s="1">
        <v>42998</v>
      </c>
      <c r="B8638" s="5">
        <f>YEAR(Table1[[#This Row],[Order Date]])</f>
        <v>2017</v>
      </c>
      <c r="C8638" s="5">
        <f>MONTH(Table1[[#This Row],[Order Date]])</f>
        <v>9</v>
      </c>
      <c r="D8638" t="s">
        <v>58</v>
      </c>
      <c r="E8638" t="s">
        <v>149</v>
      </c>
      <c r="F8638" t="s">
        <v>34</v>
      </c>
      <c r="G8638" t="s">
        <v>35</v>
      </c>
      <c r="H8638" t="s">
        <v>1982</v>
      </c>
      <c r="I8638">
        <v>2888.13</v>
      </c>
      <c r="J8638">
        <v>11</v>
      </c>
      <c r="K8638">
        <v>609.72</v>
      </c>
    </row>
    <row r="8639" spans="1:11" ht="16.5" x14ac:dyDescent="0.3">
      <c r="A8639" s="1">
        <v>42998</v>
      </c>
      <c r="B8639" s="5">
        <f>YEAR(Table1[[#This Row],[Order Date]])</f>
        <v>2017</v>
      </c>
      <c r="C8639" s="5">
        <f>MONTH(Table1[[#This Row],[Order Date]])</f>
        <v>9</v>
      </c>
      <c r="D8639" t="s">
        <v>58</v>
      </c>
      <c r="E8639" t="s">
        <v>149</v>
      </c>
      <c r="F8639" t="s">
        <v>39</v>
      </c>
      <c r="G8639" t="s">
        <v>40</v>
      </c>
      <c r="H8639" t="s">
        <v>676</v>
      </c>
      <c r="I8639">
        <v>1299.6600000000001</v>
      </c>
      <c r="J8639">
        <v>2</v>
      </c>
      <c r="K8639">
        <v>350.91</v>
      </c>
    </row>
    <row r="8640" spans="1:11" ht="16.5" x14ac:dyDescent="0.3">
      <c r="A8640" s="1">
        <v>42998</v>
      </c>
      <c r="B8640" s="5">
        <f>YEAR(Table1[[#This Row],[Order Date]])</f>
        <v>2017</v>
      </c>
      <c r="C8640" s="5">
        <f>MONTH(Table1[[#This Row],[Order Date]])</f>
        <v>9</v>
      </c>
      <c r="D8640" t="s">
        <v>58</v>
      </c>
      <c r="E8640" t="s">
        <v>149</v>
      </c>
      <c r="F8640" t="s">
        <v>34</v>
      </c>
      <c r="G8640" t="s">
        <v>35</v>
      </c>
      <c r="H8640" t="s">
        <v>991</v>
      </c>
      <c r="I8640">
        <v>2254.41</v>
      </c>
      <c r="J8640">
        <v>5</v>
      </c>
      <c r="K8640">
        <v>375.74</v>
      </c>
    </row>
    <row r="8641" spans="1:11" ht="16.5" x14ac:dyDescent="0.3">
      <c r="A8641" s="1">
        <v>42998</v>
      </c>
      <c r="B8641" s="5">
        <f>YEAR(Table1[[#This Row],[Order Date]])</f>
        <v>2017</v>
      </c>
      <c r="C8641" s="5">
        <f>MONTH(Table1[[#This Row],[Order Date]])</f>
        <v>9</v>
      </c>
      <c r="D8641" t="s">
        <v>58</v>
      </c>
      <c r="E8641" t="s">
        <v>149</v>
      </c>
      <c r="F8641" t="s">
        <v>39</v>
      </c>
      <c r="G8641" t="s">
        <v>40</v>
      </c>
      <c r="H8641" t="s">
        <v>832</v>
      </c>
      <c r="I8641">
        <v>104.85</v>
      </c>
      <c r="J8641">
        <v>3</v>
      </c>
      <c r="K8641">
        <v>28.31</v>
      </c>
    </row>
    <row r="8642" spans="1:11" ht="16.5" x14ac:dyDescent="0.3">
      <c r="A8642" s="1">
        <v>42998</v>
      </c>
      <c r="B8642" s="5">
        <f>YEAR(Table1[[#This Row],[Order Date]])</f>
        <v>2017</v>
      </c>
      <c r="C8642" s="5">
        <f>MONTH(Table1[[#This Row],[Order Date]])</f>
        <v>9</v>
      </c>
      <c r="D8642" t="s">
        <v>58</v>
      </c>
      <c r="E8642" t="s">
        <v>149</v>
      </c>
      <c r="F8642" t="s">
        <v>39</v>
      </c>
      <c r="G8642" t="s">
        <v>52</v>
      </c>
      <c r="H8642" t="s">
        <v>2235</v>
      </c>
      <c r="I8642">
        <v>59.97</v>
      </c>
      <c r="J8642">
        <v>3</v>
      </c>
      <c r="K8642">
        <v>20.39</v>
      </c>
    </row>
    <row r="8643" spans="1:11" ht="16.5" x14ac:dyDescent="0.3">
      <c r="A8643" s="1">
        <v>42999</v>
      </c>
      <c r="B8643" s="5">
        <f>YEAR(Table1[[#This Row],[Order Date]])</f>
        <v>2017</v>
      </c>
      <c r="C8643" s="5">
        <f>MONTH(Table1[[#This Row],[Order Date]])</f>
        <v>9</v>
      </c>
      <c r="D8643" t="s">
        <v>1148</v>
      </c>
      <c r="E8643" t="s">
        <v>315</v>
      </c>
      <c r="F8643" t="s">
        <v>11</v>
      </c>
      <c r="G8643" t="s">
        <v>20</v>
      </c>
      <c r="H8643" t="s">
        <v>899</v>
      </c>
      <c r="I8643">
        <v>20.16</v>
      </c>
      <c r="J8643">
        <v>7</v>
      </c>
      <c r="K8643">
        <v>9.8800000000000008</v>
      </c>
    </row>
    <row r="8644" spans="1:11" ht="16.5" x14ac:dyDescent="0.3">
      <c r="A8644" s="1">
        <v>42999</v>
      </c>
      <c r="B8644" s="5">
        <f>YEAR(Table1[[#This Row],[Order Date]])</f>
        <v>2017</v>
      </c>
      <c r="C8644" s="5">
        <f>MONTH(Table1[[#This Row],[Order Date]])</f>
        <v>9</v>
      </c>
      <c r="D8644" t="s">
        <v>277</v>
      </c>
      <c r="E8644" t="s">
        <v>30</v>
      </c>
      <c r="F8644" t="s">
        <v>11</v>
      </c>
      <c r="G8644" t="s">
        <v>92</v>
      </c>
      <c r="H8644" t="s">
        <v>1640</v>
      </c>
      <c r="I8644">
        <v>80.48</v>
      </c>
      <c r="J8644">
        <v>1</v>
      </c>
      <c r="K8644">
        <v>24.14</v>
      </c>
    </row>
    <row r="8645" spans="1:11" ht="16.5" x14ac:dyDescent="0.3">
      <c r="A8645" s="1">
        <v>42999</v>
      </c>
      <c r="B8645" s="5">
        <f>YEAR(Table1[[#This Row],[Order Date]])</f>
        <v>2017</v>
      </c>
      <c r="C8645" s="5">
        <f>MONTH(Table1[[#This Row],[Order Date]])</f>
        <v>9</v>
      </c>
      <c r="D8645" t="s">
        <v>622</v>
      </c>
      <c r="E8645" t="s">
        <v>23</v>
      </c>
      <c r="F8645" t="s">
        <v>11</v>
      </c>
      <c r="G8645" t="s">
        <v>20</v>
      </c>
      <c r="H8645" t="s">
        <v>1176</v>
      </c>
      <c r="I8645">
        <v>1.91</v>
      </c>
      <c r="J8645">
        <v>2</v>
      </c>
      <c r="K8645">
        <v>-1.53</v>
      </c>
    </row>
    <row r="8646" spans="1:11" ht="16.5" x14ac:dyDescent="0.3">
      <c r="A8646" s="1">
        <v>42999</v>
      </c>
      <c r="B8646" s="5">
        <f>YEAR(Table1[[#This Row],[Order Date]])</f>
        <v>2017</v>
      </c>
      <c r="C8646" s="5">
        <f>MONTH(Table1[[#This Row],[Order Date]])</f>
        <v>9</v>
      </c>
      <c r="D8646" t="s">
        <v>2095</v>
      </c>
      <c r="E8646" t="s">
        <v>164</v>
      </c>
      <c r="F8646" t="s">
        <v>39</v>
      </c>
      <c r="G8646" t="s">
        <v>52</v>
      </c>
      <c r="H8646" t="s">
        <v>867</v>
      </c>
      <c r="I8646">
        <v>71.98</v>
      </c>
      <c r="J8646">
        <v>2</v>
      </c>
      <c r="K8646">
        <v>15.12</v>
      </c>
    </row>
    <row r="8647" spans="1:11" ht="16.5" x14ac:dyDescent="0.3">
      <c r="A8647" s="1">
        <v>42999</v>
      </c>
      <c r="B8647" s="5">
        <f>YEAR(Table1[[#This Row],[Order Date]])</f>
        <v>2017</v>
      </c>
      <c r="C8647" s="5">
        <f>MONTH(Table1[[#This Row],[Order Date]])</f>
        <v>9</v>
      </c>
      <c r="D8647" t="s">
        <v>2095</v>
      </c>
      <c r="E8647" t="s">
        <v>164</v>
      </c>
      <c r="F8647" t="s">
        <v>39</v>
      </c>
      <c r="G8647" t="s">
        <v>52</v>
      </c>
      <c r="H8647" t="s">
        <v>804</v>
      </c>
      <c r="I8647">
        <v>79.98</v>
      </c>
      <c r="J8647">
        <v>2</v>
      </c>
      <c r="K8647">
        <v>26.39</v>
      </c>
    </row>
    <row r="8648" spans="1:11" ht="16.5" x14ac:dyDescent="0.3">
      <c r="A8648" s="1">
        <v>42999</v>
      </c>
      <c r="B8648" s="5">
        <f>YEAR(Table1[[#This Row],[Order Date]])</f>
        <v>2017</v>
      </c>
      <c r="C8648" s="5">
        <f>MONTH(Table1[[#This Row],[Order Date]])</f>
        <v>9</v>
      </c>
      <c r="D8648" t="s">
        <v>884</v>
      </c>
      <c r="E8648" t="s">
        <v>123</v>
      </c>
      <c r="F8648" t="s">
        <v>11</v>
      </c>
      <c r="G8648" t="s">
        <v>20</v>
      </c>
      <c r="H8648" t="s">
        <v>485</v>
      </c>
      <c r="I8648">
        <v>12.29</v>
      </c>
      <c r="J8648">
        <v>1</v>
      </c>
      <c r="K8648">
        <v>-8.61</v>
      </c>
    </row>
    <row r="8649" spans="1:11" ht="16.5" x14ac:dyDescent="0.3">
      <c r="A8649" s="1">
        <v>42999</v>
      </c>
      <c r="B8649" s="5">
        <f>YEAR(Table1[[#This Row],[Order Date]])</f>
        <v>2017</v>
      </c>
      <c r="C8649" s="5">
        <f>MONTH(Table1[[#This Row],[Order Date]])</f>
        <v>9</v>
      </c>
      <c r="D8649" t="s">
        <v>2244</v>
      </c>
      <c r="E8649" t="s">
        <v>27</v>
      </c>
      <c r="F8649" t="s">
        <v>11</v>
      </c>
      <c r="G8649" t="s">
        <v>18</v>
      </c>
      <c r="H8649" t="s">
        <v>2422</v>
      </c>
      <c r="I8649">
        <v>15.51</v>
      </c>
      <c r="J8649">
        <v>1</v>
      </c>
      <c r="K8649">
        <v>3.88</v>
      </c>
    </row>
    <row r="8650" spans="1:11" ht="16.5" x14ac:dyDescent="0.3">
      <c r="A8650" s="1">
        <v>42999</v>
      </c>
      <c r="B8650" s="5">
        <f>YEAR(Table1[[#This Row],[Order Date]])</f>
        <v>2017</v>
      </c>
      <c r="C8650" s="5">
        <f>MONTH(Table1[[#This Row],[Order Date]])</f>
        <v>9</v>
      </c>
      <c r="D8650" t="s">
        <v>1413</v>
      </c>
      <c r="E8650" t="s">
        <v>27</v>
      </c>
      <c r="F8650" t="s">
        <v>11</v>
      </c>
      <c r="G8650" t="s">
        <v>12</v>
      </c>
      <c r="H8650" t="s">
        <v>754</v>
      </c>
      <c r="I8650">
        <v>55.86</v>
      </c>
      <c r="J8650">
        <v>7</v>
      </c>
      <c r="K8650">
        <v>27.93</v>
      </c>
    </row>
    <row r="8651" spans="1:11" ht="16.5" x14ac:dyDescent="0.3">
      <c r="A8651" s="1">
        <v>43000</v>
      </c>
      <c r="B8651" s="5">
        <f>YEAR(Table1[[#This Row],[Order Date]])</f>
        <v>2017</v>
      </c>
      <c r="C8651" s="5">
        <f>MONTH(Table1[[#This Row],[Order Date]])</f>
        <v>9</v>
      </c>
      <c r="D8651" t="s">
        <v>1466</v>
      </c>
      <c r="E8651" t="s">
        <v>157</v>
      </c>
      <c r="F8651" t="s">
        <v>11</v>
      </c>
      <c r="G8651" t="s">
        <v>12</v>
      </c>
      <c r="H8651" t="s">
        <v>1191</v>
      </c>
      <c r="I8651">
        <v>219.84</v>
      </c>
      <c r="J8651">
        <v>4</v>
      </c>
      <c r="K8651">
        <v>107.72</v>
      </c>
    </row>
    <row r="8652" spans="1:11" ht="16.5" x14ac:dyDescent="0.3">
      <c r="A8652" s="1">
        <v>43000</v>
      </c>
      <c r="B8652" s="5">
        <f>YEAR(Table1[[#This Row],[Order Date]])</f>
        <v>2017</v>
      </c>
      <c r="C8652" s="5">
        <f>MONTH(Table1[[#This Row],[Order Date]])</f>
        <v>9</v>
      </c>
      <c r="D8652" t="s">
        <v>1466</v>
      </c>
      <c r="E8652" t="s">
        <v>157</v>
      </c>
      <c r="F8652" t="s">
        <v>39</v>
      </c>
      <c r="G8652" t="s">
        <v>52</v>
      </c>
      <c r="H8652" t="s">
        <v>1068</v>
      </c>
      <c r="I8652">
        <v>98.16</v>
      </c>
      <c r="J8652">
        <v>6</v>
      </c>
      <c r="K8652">
        <v>9.82</v>
      </c>
    </row>
    <row r="8653" spans="1:11" ht="16.5" x14ac:dyDescent="0.3">
      <c r="A8653" s="1">
        <v>43000</v>
      </c>
      <c r="B8653" s="5">
        <f>YEAR(Table1[[#This Row],[Order Date]])</f>
        <v>2017</v>
      </c>
      <c r="C8653" s="5">
        <f>MONTH(Table1[[#This Row],[Order Date]])</f>
        <v>9</v>
      </c>
      <c r="D8653" t="s">
        <v>1466</v>
      </c>
      <c r="E8653" t="s">
        <v>157</v>
      </c>
      <c r="F8653" t="s">
        <v>11</v>
      </c>
      <c r="G8653" t="s">
        <v>20</v>
      </c>
      <c r="H8653" t="s">
        <v>555</v>
      </c>
      <c r="I8653">
        <v>33.04</v>
      </c>
      <c r="J8653">
        <v>8</v>
      </c>
      <c r="K8653">
        <v>15.53</v>
      </c>
    </row>
    <row r="8654" spans="1:11" ht="16.5" x14ac:dyDescent="0.3">
      <c r="A8654" s="1">
        <v>43000</v>
      </c>
      <c r="B8654" s="5">
        <f>YEAR(Table1[[#This Row],[Order Date]])</f>
        <v>2017</v>
      </c>
      <c r="C8654" s="5">
        <f>MONTH(Table1[[#This Row],[Order Date]])</f>
        <v>9</v>
      </c>
      <c r="D8654" t="s">
        <v>1466</v>
      </c>
      <c r="E8654" t="s">
        <v>157</v>
      </c>
      <c r="F8654" t="s">
        <v>39</v>
      </c>
      <c r="G8654" t="s">
        <v>40</v>
      </c>
      <c r="H8654" t="s">
        <v>174</v>
      </c>
      <c r="I8654">
        <v>86.97</v>
      </c>
      <c r="J8654">
        <v>3</v>
      </c>
      <c r="K8654">
        <v>25.22</v>
      </c>
    </row>
    <row r="8655" spans="1:11" ht="16.5" x14ac:dyDescent="0.3">
      <c r="A8655" s="1">
        <v>43000</v>
      </c>
      <c r="B8655" s="5">
        <f>YEAR(Table1[[#This Row],[Order Date]])</f>
        <v>2017</v>
      </c>
      <c r="C8655" s="5">
        <f>MONTH(Table1[[#This Row],[Order Date]])</f>
        <v>9</v>
      </c>
      <c r="D8655" t="s">
        <v>1320</v>
      </c>
      <c r="E8655" t="s">
        <v>23</v>
      </c>
      <c r="F8655" t="s">
        <v>11</v>
      </c>
      <c r="G8655" t="s">
        <v>20</v>
      </c>
      <c r="H8655" t="s">
        <v>984</v>
      </c>
      <c r="I8655">
        <v>5.61</v>
      </c>
      <c r="J8655">
        <v>1</v>
      </c>
      <c r="K8655">
        <v>-4.3</v>
      </c>
    </row>
    <row r="8656" spans="1:11" ht="16.5" x14ac:dyDescent="0.3">
      <c r="A8656" s="1">
        <v>43000</v>
      </c>
      <c r="B8656" s="5">
        <f>YEAR(Table1[[#This Row],[Order Date]])</f>
        <v>2017</v>
      </c>
      <c r="C8656" s="5">
        <f>MONTH(Table1[[#This Row],[Order Date]])</f>
        <v>9</v>
      </c>
      <c r="D8656" t="s">
        <v>1320</v>
      </c>
      <c r="E8656" t="s">
        <v>23</v>
      </c>
      <c r="F8656" t="s">
        <v>11</v>
      </c>
      <c r="G8656" t="s">
        <v>200</v>
      </c>
      <c r="H8656" t="s">
        <v>461</v>
      </c>
      <c r="I8656">
        <v>4663.74</v>
      </c>
      <c r="J8656">
        <v>7</v>
      </c>
      <c r="K8656">
        <v>-1049.3399999999999</v>
      </c>
    </row>
    <row r="8657" spans="1:11" ht="16.5" x14ac:dyDescent="0.3">
      <c r="A8657" s="1">
        <v>43000</v>
      </c>
      <c r="B8657" s="5">
        <f>YEAR(Table1[[#This Row],[Order Date]])</f>
        <v>2017</v>
      </c>
      <c r="C8657" s="5">
        <f>MONTH(Table1[[#This Row],[Order Date]])</f>
        <v>9</v>
      </c>
      <c r="D8657" t="s">
        <v>1320</v>
      </c>
      <c r="E8657" t="s">
        <v>23</v>
      </c>
      <c r="F8657" t="s">
        <v>39</v>
      </c>
      <c r="G8657" t="s">
        <v>52</v>
      </c>
      <c r="H8657" t="s">
        <v>454</v>
      </c>
      <c r="I8657">
        <v>79.98</v>
      </c>
      <c r="J8657">
        <v>2</v>
      </c>
      <c r="K8657">
        <v>23</v>
      </c>
    </row>
    <row r="8658" spans="1:11" ht="16.5" x14ac:dyDescent="0.3">
      <c r="A8658" s="1">
        <v>43000</v>
      </c>
      <c r="B8658" s="5">
        <f>YEAR(Table1[[#This Row],[Order Date]])</f>
        <v>2017</v>
      </c>
      <c r="C8658" s="5">
        <f>MONTH(Table1[[#This Row],[Order Date]])</f>
        <v>9</v>
      </c>
      <c r="D8658" t="s">
        <v>665</v>
      </c>
      <c r="E8658" t="s">
        <v>110</v>
      </c>
      <c r="F8658" t="s">
        <v>34</v>
      </c>
      <c r="G8658" t="s">
        <v>74</v>
      </c>
      <c r="H8658" t="s">
        <v>99</v>
      </c>
      <c r="I8658">
        <v>241.96</v>
      </c>
      <c r="J8658">
        <v>2</v>
      </c>
      <c r="K8658">
        <v>41.13</v>
      </c>
    </row>
    <row r="8659" spans="1:11" ht="16.5" x14ac:dyDescent="0.3">
      <c r="A8659" s="1">
        <v>43000</v>
      </c>
      <c r="B8659" s="5">
        <f>YEAR(Table1[[#This Row],[Order Date]])</f>
        <v>2017</v>
      </c>
      <c r="C8659" s="5">
        <f>MONTH(Table1[[#This Row],[Order Date]])</f>
        <v>9</v>
      </c>
      <c r="D8659" t="s">
        <v>665</v>
      </c>
      <c r="E8659" t="s">
        <v>110</v>
      </c>
      <c r="F8659" t="s">
        <v>11</v>
      </c>
      <c r="G8659" t="s">
        <v>16</v>
      </c>
      <c r="H8659" t="s">
        <v>2216</v>
      </c>
      <c r="I8659">
        <v>27.72</v>
      </c>
      <c r="J8659">
        <v>9</v>
      </c>
      <c r="K8659">
        <v>13.31</v>
      </c>
    </row>
    <row r="8660" spans="1:11" ht="16.5" x14ac:dyDescent="0.3">
      <c r="A8660" s="1">
        <v>43000</v>
      </c>
      <c r="B8660" s="5">
        <f>YEAR(Table1[[#This Row],[Order Date]])</f>
        <v>2017</v>
      </c>
      <c r="C8660" s="5">
        <f>MONTH(Table1[[#This Row],[Order Date]])</f>
        <v>9</v>
      </c>
      <c r="D8660" t="s">
        <v>1771</v>
      </c>
      <c r="E8660" t="s">
        <v>10</v>
      </c>
      <c r="F8660" t="s">
        <v>11</v>
      </c>
      <c r="G8660" t="s">
        <v>63</v>
      </c>
      <c r="H8660" t="s">
        <v>64</v>
      </c>
      <c r="I8660">
        <v>13.39</v>
      </c>
      <c r="J8660">
        <v>3</v>
      </c>
      <c r="K8660">
        <v>5.0199999999999996</v>
      </c>
    </row>
    <row r="8661" spans="1:11" ht="16.5" x14ac:dyDescent="0.3">
      <c r="A8661" s="1">
        <v>43000</v>
      </c>
      <c r="B8661" s="5">
        <f>YEAR(Table1[[#This Row],[Order Date]])</f>
        <v>2017</v>
      </c>
      <c r="C8661" s="5">
        <f>MONTH(Table1[[#This Row],[Order Date]])</f>
        <v>9</v>
      </c>
      <c r="D8661" t="s">
        <v>1771</v>
      </c>
      <c r="E8661" t="s">
        <v>10</v>
      </c>
      <c r="F8661" t="s">
        <v>11</v>
      </c>
      <c r="G8661" t="s">
        <v>20</v>
      </c>
      <c r="H8661" t="s">
        <v>310</v>
      </c>
      <c r="I8661">
        <v>11.23</v>
      </c>
      <c r="J8661">
        <v>7</v>
      </c>
      <c r="K8661">
        <v>-18.53</v>
      </c>
    </row>
    <row r="8662" spans="1:11" ht="16.5" x14ac:dyDescent="0.3">
      <c r="A8662" s="1">
        <v>43000</v>
      </c>
      <c r="B8662" s="5">
        <f>YEAR(Table1[[#This Row],[Order Date]])</f>
        <v>2017</v>
      </c>
      <c r="C8662" s="5">
        <f>MONTH(Table1[[#This Row],[Order Date]])</f>
        <v>9</v>
      </c>
      <c r="D8662" t="s">
        <v>857</v>
      </c>
      <c r="E8662" t="s">
        <v>101</v>
      </c>
      <c r="F8662" t="s">
        <v>11</v>
      </c>
      <c r="G8662" t="s">
        <v>20</v>
      </c>
      <c r="H8662" t="s">
        <v>2461</v>
      </c>
      <c r="I8662">
        <v>691.96</v>
      </c>
      <c r="J8662">
        <v>4</v>
      </c>
      <c r="K8662">
        <v>318.3</v>
      </c>
    </row>
    <row r="8663" spans="1:11" ht="16.5" x14ac:dyDescent="0.3">
      <c r="A8663" s="1">
        <v>43000</v>
      </c>
      <c r="B8663" s="5">
        <f>YEAR(Table1[[#This Row],[Order Date]])</f>
        <v>2017</v>
      </c>
      <c r="C8663" s="5">
        <f>MONTH(Table1[[#This Row],[Order Date]])</f>
        <v>9</v>
      </c>
      <c r="D8663" t="s">
        <v>857</v>
      </c>
      <c r="E8663" t="s">
        <v>101</v>
      </c>
      <c r="F8663" t="s">
        <v>39</v>
      </c>
      <c r="G8663" t="s">
        <v>52</v>
      </c>
      <c r="H8663" t="s">
        <v>1325</v>
      </c>
      <c r="I8663">
        <v>34.950000000000003</v>
      </c>
      <c r="J8663">
        <v>5</v>
      </c>
      <c r="K8663">
        <v>15.38</v>
      </c>
    </row>
    <row r="8664" spans="1:11" ht="16.5" x14ac:dyDescent="0.3">
      <c r="A8664" s="1">
        <v>43000</v>
      </c>
      <c r="B8664" s="5">
        <f>YEAR(Table1[[#This Row],[Order Date]])</f>
        <v>2017</v>
      </c>
      <c r="C8664" s="5">
        <f>MONTH(Table1[[#This Row],[Order Date]])</f>
        <v>9</v>
      </c>
      <c r="D8664" t="s">
        <v>90</v>
      </c>
      <c r="E8664" t="s">
        <v>399</v>
      </c>
      <c r="F8664" t="s">
        <v>11</v>
      </c>
      <c r="G8664" t="s">
        <v>12</v>
      </c>
      <c r="H8664" t="s">
        <v>2499</v>
      </c>
      <c r="I8664">
        <v>27.18</v>
      </c>
      <c r="J8664">
        <v>3</v>
      </c>
      <c r="K8664">
        <v>12.23</v>
      </c>
    </row>
    <row r="8665" spans="1:11" ht="16.5" x14ac:dyDescent="0.3">
      <c r="A8665" s="1">
        <v>43000</v>
      </c>
      <c r="B8665" s="5">
        <f>YEAR(Table1[[#This Row],[Order Date]])</f>
        <v>2017</v>
      </c>
      <c r="C8665" s="5">
        <f>MONTH(Table1[[#This Row],[Order Date]])</f>
        <v>9</v>
      </c>
      <c r="D8665" t="s">
        <v>383</v>
      </c>
      <c r="E8665" t="s">
        <v>59</v>
      </c>
      <c r="F8665" t="s">
        <v>39</v>
      </c>
      <c r="G8665" t="s">
        <v>40</v>
      </c>
      <c r="H8665" t="s">
        <v>41</v>
      </c>
      <c r="I8665">
        <v>391.98</v>
      </c>
      <c r="J8665">
        <v>2</v>
      </c>
      <c r="K8665">
        <v>113.67</v>
      </c>
    </row>
    <row r="8666" spans="1:11" ht="16.5" x14ac:dyDescent="0.3">
      <c r="A8666" s="1">
        <v>43000</v>
      </c>
      <c r="B8666" s="5">
        <f>YEAR(Table1[[#This Row],[Order Date]])</f>
        <v>2017</v>
      </c>
      <c r="C8666" s="5">
        <f>MONTH(Table1[[#This Row],[Order Date]])</f>
        <v>9</v>
      </c>
      <c r="D8666" t="s">
        <v>1863</v>
      </c>
      <c r="E8666" t="s">
        <v>685</v>
      </c>
      <c r="F8666" t="s">
        <v>11</v>
      </c>
      <c r="G8666" t="s">
        <v>18</v>
      </c>
      <c r="H8666" t="s">
        <v>2092</v>
      </c>
      <c r="I8666">
        <v>67.400000000000006</v>
      </c>
      <c r="J8666">
        <v>5</v>
      </c>
      <c r="K8666">
        <v>17.52</v>
      </c>
    </row>
    <row r="8667" spans="1:11" ht="16.5" x14ac:dyDescent="0.3">
      <c r="A8667" s="1">
        <v>43000</v>
      </c>
      <c r="B8667" s="5">
        <f>YEAR(Table1[[#This Row],[Order Date]])</f>
        <v>2017</v>
      </c>
      <c r="C8667" s="5">
        <f>MONTH(Table1[[#This Row],[Order Date]])</f>
        <v>9</v>
      </c>
      <c r="D8667" t="s">
        <v>2199</v>
      </c>
      <c r="E8667" t="s">
        <v>149</v>
      </c>
      <c r="F8667" t="s">
        <v>11</v>
      </c>
      <c r="G8667" t="s">
        <v>20</v>
      </c>
      <c r="H8667" t="s">
        <v>608</v>
      </c>
      <c r="I8667">
        <v>40.18</v>
      </c>
      <c r="J8667">
        <v>3</v>
      </c>
      <c r="K8667">
        <v>14.56</v>
      </c>
    </row>
    <row r="8668" spans="1:11" ht="16.5" x14ac:dyDescent="0.3">
      <c r="A8668" s="1">
        <v>43000</v>
      </c>
      <c r="B8668" s="5">
        <f>YEAR(Table1[[#This Row],[Order Date]])</f>
        <v>2017</v>
      </c>
      <c r="C8668" s="5">
        <f>MONTH(Table1[[#This Row],[Order Date]])</f>
        <v>9</v>
      </c>
      <c r="D8668" t="s">
        <v>1625</v>
      </c>
      <c r="E8668" t="s">
        <v>30</v>
      </c>
      <c r="F8668" t="s">
        <v>11</v>
      </c>
      <c r="G8668" t="s">
        <v>12</v>
      </c>
      <c r="H8668" t="s">
        <v>2085</v>
      </c>
      <c r="I8668">
        <v>12.96</v>
      </c>
      <c r="J8668">
        <v>2</v>
      </c>
      <c r="K8668">
        <v>6.22</v>
      </c>
    </row>
    <row r="8669" spans="1:11" ht="16.5" x14ac:dyDescent="0.3">
      <c r="A8669" s="1">
        <v>43000</v>
      </c>
      <c r="B8669" s="5">
        <f>YEAR(Table1[[#This Row],[Order Date]])</f>
        <v>2017</v>
      </c>
      <c r="C8669" s="5">
        <f>MONTH(Table1[[#This Row],[Order Date]])</f>
        <v>9</v>
      </c>
      <c r="D8669" t="s">
        <v>1625</v>
      </c>
      <c r="E8669" t="s">
        <v>30</v>
      </c>
      <c r="F8669" t="s">
        <v>11</v>
      </c>
      <c r="G8669" t="s">
        <v>24</v>
      </c>
      <c r="H8669" t="s">
        <v>2705</v>
      </c>
      <c r="I8669">
        <v>17.940000000000001</v>
      </c>
      <c r="J8669">
        <v>3</v>
      </c>
      <c r="K8669">
        <v>6.46</v>
      </c>
    </row>
    <row r="8670" spans="1:11" ht="16.5" x14ac:dyDescent="0.3">
      <c r="A8670" s="1">
        <v>43000</v>
      </c>
      <c r="B8670" s="5">
        <f>YEAR(Table1[[#This Row],[Order Date]])</f>
        <v>2017</v>
      </c>
      <c r="C8670" s="5">
        <f>MONTH(Table1[[#This Row],[Order Date]])</f>
        <v>9</v>
      </c>
      <c r="D8670" t="s">
        <v>1051</v>
      </c>
      <c r="E8670" t="s">
        <v>27</v>
      </c>
      <c r="F8670" t="s">
        <v>11</v>
      </c>
      <c r="G8670" t="s">
        <v>200</v>
      </c>
      <c r="H8670" t="s">
        <v>2215</v>
      </c>
      <c r="I8670">
        <v>21.96</v>
      </c>
      <c r="J8670">
        <v>2</v>
      </c>
      <c r="K8670">
        <v>6.15</v>
      </c>
    </row>
    <row r="8671" spans="1:11" ht="16.5" x14ac:dyDescent="0.3">
      <c r="A8671" s="1">
        <v>43000</v>
      </c>
      <c r="B8671" s="5">
        <f>YEAR(Table1[[#This Row],[Order Date]])</f>
        <v>2017</v>
      </c>
      <c r="C8671" s="5">
        <f>MONTH(Table1[[#This Row],[Order Date]])</f>
        <v>9</v>
      </c>
      <c r="D8671" t="s">
        <v>1263</v>
      </c>
      <c r="E8671" t="s">
        <v>149</v>
      </c>
      <c r="F8671" t="s">
        <v>39</v>
      </c>
      <c r="G8671" t="s">
        <v>52</v>
      </c>
      <c r="H8671" t="s">
        <v>1032</v>
      </c>
      <c r="I8671">
        <v>1071</v>
      </c>
      <c r="J8671">
        <v>9</v>
      </c>
      <c r="K8671">
        <v>171.36</v>
      </c>
    </row>
    <row r="8672" spans="1:11" ht="16.5" x14ac:dyDescent="0.3">
      <c r="A8672" s="1">
        <v>43000</v>
      </c>
      <c r="B8672" s="5">
        <f>YEAR(Table1[[#This Row],[Order Date]])</f>
        <v>2017</v>
      </c>
      <c r="C8672" s="5">
        <f>MONTH(Table1[[#This Row],[Order Date]])</f>
        <v>9</v>
      </c>
      <c r="D8672" t="s">
        <v>1263</v>
      </c>
      <c r="E8672" t="s">
        <v>149</v>
      </c>
      <c r="F8672" t="s">
        <v>34</v>
      </c>
      <c r="G8672" t="s">
        <v>47</v>
      </c>
      <c r="H8672" t="s">
        <v>2576</v>
      </c>
      <c r="I8672">
        <v>12.07</v>
      </c>
      <c r="J8672">
        <v>1</v>
      </c>
      <c r="K8672">
        <v>3.98</v>
      </c>
    </row>
    <row r="8673" spans="1:11" ht="16.5" x14ac:dyDescent="0.3">
      <c r="A8673" s="1">
        <v>43001</v>
      </c>
      <c r="B8673" s="5">
        <f>YEAR(Table1[[#This Row],[Order Date]])</f>
        <v>2017</v>
      </c>
      <c r="C8673" s="5">
        <f>MONTH(Table1[[#This Row],[Order Date]])</f>
        <v>9</v>
      </c>
      <c r="D8673" t="s">
        <v>2447</v>
      </c>
      <c r="E8673" t="s">
        <v>164</v>
      </c>
      <c r="F8673" t="s">
        <v>11</v>
      </c>
      <c r="G8673" t="s">
        <v>92</v>
      </c>
      <c r="H8673" t="s">
        <v>1382</v>
      </c>
      <c r="I8673">
        <v>119.96</v>
      </c>
      <c r="J8673">
        <v>2</v>
      </c>
      <c r="K8673">
        <v>33.590000000000003</v>
      </c>
    </row>
    <row r="8674" spans="1:11" ht="16.5" x14ac:dyDescent="0.3">
      <c r="A8674" s="1">
        <v>43001</v>
      </c>
      <c r="B8674" s="5">
        <f>YEAR(Table1[[#This Row],[Order Date]])</f>
        <v>2017</v>
      </c>
      <c r="C8674" s="5">
        <f>MONTH(Table1[[#This Row],[Order Date]])</f>
        <v>9</v>
      </c>
      <c r="D8674" t="s">
        <v>2447</v>
      </c>
      <c r="E8674" t="s">
        <v>164</v>
      </c>
      <c r="F8674" t="s">
        <v>11</v>
      </c>
      <c r="G8674" t="s">
        <v>18</v>
      </c>
      <c r="H8674" t="s">
        <v>2219</v>
      </c>
      <c r="I8674">
        <v>31.44</v>
      </c>
      <c r="J8674">
        <v>3</v>
      </c>
      <c r="K8674">
        <v>8.49</v>
      </c>
    </row>
    <row r="8675" spans="1:11" ht="16.5" x14ac:dyDescent="0.3">
      <c r="A8675" s="1">
        <v>43001</v>
      </c>
      <c r="B8675" s="5">
        <f>YEAR(Table1[[#This Row],[Order Date]])</f>
        <v>2017</v>
      </c>
      <c r="C8675" s="5">
        <f>MONTH(Table1[[#This Row],[Order Date]])</f>
        <v>9</v>
      </c>
      <c r="D8675" t="s">
        <v>2447</v>
      </c>
      <c r="E8675" t="s">
        <v>164</v>
      </c>
      <c r="F8675" t="s">
        <v>11</v>
      </c>
      <c r="G8675" t="s">
        <v>20</v>
      </c>
      <c r="H8675" t="s">
        <v>2292</v>
      </c>
      <c r="I8675">
        <v>6.88</v>
      </c>
      <c r="J8675">
        <v>1</v>
      </c>
      <c r="K8675">
        <v>2.3199999999999998</v>
      </c>
    </row>
    <row r="8676" spans="1:11" ht="16.5" x14ac:dyDescent="0.3">
      <c r="A8676" s="1">
        <v>43001</v>
      </c>
      <c r="B8676" s="5">
        <f>YEAR(Table1[[#This Row],[Order Date]])</f>
        <v>2017</v>
      </c>
      <c r="C8676" s="5">
        <f>MONTH(Table1[[#This Row],[Order Date]])</f>
        <v>9</v>
      </c>
      <c r="D8676" t="s">
        <v>657</v>
      </c>
      <c r="E8676" t="s">
        <v>278</v>
      </c>
      <c r="F8676" t="s">
        <v>34</v>
      </c>
      <c r="G8676" t="s">
        <v>47</v>
      </c>
      <c r="H8676" t="s">
        <v>766</v>
      </c>
      <c r="I8676">
        <v>29.33</v>
      </c>
      <c r="J8676">
        <v>3</v>
      </c>
      <c r="K8676">
        <v>3.67</v>
      </c>
    </row>
    <row r="8677" spans="1:11" ht="16.5" x14ac:dyDescent="0.3">
      <c r="A8677" s="1">
        <v>43001</v>
      </c>
      <c r="B8677" s="5">
        <f>YEAR(Table1[[#This Row],[Order Date]])</f>
        <v>2017</v>
      </c>
      <c r="C8677" s="5">
        <f>MONTH(Table1[[#This Row],[Order Date]])</f>
        <v>9</v>
      </c>
      <c r="D8677" t="s">
        <v>2094</v>
      </c>
      <c r="E8677" t="s">
        <v>840</v>
      </c>
      <c r="F8677" t="s">
        <v>39</v>
      </c>
      <c r="G8677" t="s">
        <v>52</v>
      </c>
      <c r="H8677" t="s">
        <v>474</v>
      </c>
      <c r="I8677">
        <v>291.95999999999998</v>
      </c>
      <c r="J8677">
        <v>4</v>
      </c>
      <c r="K8677">
        <v>102.19</v>
      </c>
    </row>
    <row r="8678" spans="1:11" ht="16.5" x14ac:dyDescent="0.3">
      <c r="A8678" s="1">
        <v>43001</v>
      </c>
      <c r="B8678" s="5">
        <f>YEAR(Table1[[#This Row],[Order Date]])</f>
        <v>2017</v>
      </c>
      <c r="C8678" s="5">
        <f>MONTH(Table1[[#This Row],[Order Date]])</f>
        <v>9</v>
      </c>
      <c r="D8678" t="s">
        <v>239</v>
      </c>
      <c r="E8678" t="s">
        <v>278</v>
      </c>
      <c r="F8678" t="s">
        <v>11</v>
      </c>
      <c r="G8678" t="s">
        <v>63</v>
      </c>
      <c r="H8678" t="s">
        <v>2074</v>
      </c>
      <c r="I8678">
        <v>14.35</v>
      </c>
      <c r="J8678">
        <v>3</v>
      </c>
      <c r="K8678">
        <v>5.2</v>
      </c>
    </row>
    <row r="8679" spans="1:11" ht="16.5" x14ac:dyDescent="0.3">
      <c r="A8679" s="1">
        <v>43001</v>
      </c>
      <c r="B8679" s="5">
        <f>YEAR(Table1[[#This Row],[Order Date]])</f>
        <v>2017</v>
      </c>
      <c r="C8679" s="5">
        <f>MONTH(Table1[[#This Row],[Order Date]])</f>
        <v>9</v>
      </c>
      <c r="D8679" t="s">
        <v>1152</v>
      </c>
      <c r="E8679" t="s">
        <v>278</v>
      </c>
      <c r="F8679" t="s">
        <v>34</v>
      </c>
      <c r="G8679" t="s">
        <v>74</v>
      </c>
      <c r="H8679" t="s">
        <v>1930</v>
      </c>
      <c r="I8679">
        <v>180.59</v>
      </c>
      <c r="J8679">
        <v>2</v>
      </c>
      <c r="K8679">
        <v>-240.78</v>
      </c>
    </row>
    <row r="8680" spans="1:11" ht="16.5" x14ac:dyDescent="0.3">
      <c r="A8680" s="1">
        <v>43001</v>
      </c>
      <c r="B8680" s="5">
        <f>YEAR(Table1[[#This Row],[Order Date]])</f>
        <v>2017</v>
      </c>
      <c r="C8680" s="5">
        <f>MONTH(Table1[[#This Row],[Order Date]])</f>
        <v>9</v>
      </c>
      <c r="D8680" t="s">
        <v>1152</v>
      </c>
      <c r="E8680" t="s">
        <v>278</v>
      </c>
      <c r="F8680" t="s">
        <v>39</v>
      </c>
      <c r="G8680" t="s">
        <v>52</v>
      </c>
      <c r="H8680" t="s">
        <v>1556</v>
      </c>
      <c r="I8680">
        <v>47.98</v>
      </c>
      <c r="J8680">
        <v>2</v>
      </c>
      <c r="K8680">
        <v>0.6</v>
      </c>
    </row>
    <row r="8681" spans="1:11" ht="16.5" x14ac:dyDescent="0.3">
      <c r="A8681" s="1">
        <v>43001</v>
      </c>
      <c r="B8681" s="5">
        <f>YEAR(Table1[[#This Row],[Order Date]])</f>
        <v>2017</v>
      </c>
      <c r="C8681" s="5">
        <f>MONTH(Table1[[#This Row],[Order Date]])</f>
        <v>9</v>
      </c>
      <c r="D8681" t="s">
        <v>675</v>
      </c>
      <c r="E8681" t="s">
        <v>27</v>
      </c>
      <c r="F8681" t="s">
        <v>11</v>
      </c>
      <c r="G8681" t="s">
        <v>20</v>
      </c>
      <c r="H8681" t="s">
        <v>1257</v>
      </c>
      <c r="I8681">
        <v>25.82</v>
      </c>
      <c r="J8681">
        <v>6</v>
      </c>
      <c r="K8681">
        <v>9.0399999999999991</v>
      </c>
    </row>
    <row r="8682" spans="1:11" ht="16.5" x14ac:dyDescent="0.3">
      <c r="A8682" s="1">
        <v>43001</v>
      </c>
      <c r="B8682" s="5">
        <f>YEAR(Table1[[#This Row],[Order Date]])</f>
        <v>2017</v>
      </c>
      <c r="C8682" s="5">
        <f>MONTH(Table1[[#This Row],[Order Date]])</f>
        <v>9</v>
      </c>
      <c r="D8682" t="s">
        <v>675</v>
      </c>
      <c r="E8682" t="s">
        <v>27</v>
      </c>
      <c r="F8682" t="s">
        <v>11</v>
      </c>
      <c r="G8682" t="s">
        <v>92</v>
      </c>
      <c r="H8682" t="s">
        <v>1640</v>
      </c>
      <c r="I8682">
        <v>160.96</v>
      </c>
      <c r="J8682">
        <v>2</v>
      </c>
      <c r="K8682">
        <v>48.29</v>
      </c>
    </row>
    <row r="8683" spans="1:11" ht="16.5" x14ac:dyDescent="0.3">
      <c r="A8683" s="1">
        <v>43001</v>
      </c>
      <c r="B8683" s="5">
        <f>YEAR(Table1[[#This Row],[Order Date]])</f>
        <v>2017</v>
      </c>
      <c r="C8683" s="5">
        <f>MONTH(Table1[[#This Row],[Order Date]])</f>
        <v>9</v>
      </c>
      <c r="D8683" t="s">
        <v>2444</v>
      </c>
      <c r="E8683" t="s">
        <v>123</v>
      </c>
      <c r="F8683" t="s">
        <v>11</v>
      </c>
      <c r="G8683" t="s">
        <v>12</v>
      </c>
      <c r="H8683" t="s">
        <v>882</v>
      </c>
      <c r="I8683">
        <v>251.64</v>
      </c>
      <c r="J8683">
        <v>3</v>
      </c>
      <c r="K8683">
        <v>88.07</v>
      </c>
    </row>
    <row r="8684" spans="1:11" ht="16.5" x14ac:dyDescent="0.3">
      <c r="A8684" s="1">
        <v>43001</v>
      </c>
      <c r="B8684" s="5">
        <f>YEAR(Table1[[#This Row],[Order Date]])</f>
        <v>2017</v>
      </c>
      <c r="C8684" s="5">
        <f>MONTH(Table1[[#This Row],[Order Date]])</f>
        <v>9</v>
      </c>
      <c r="D8684" t="s">
        <v>2060</v>
      </c>
      <c r="E8684" t="s">
        <v>15</v>
      </c>
      <c r="F8684" t="s">
        <v>11</v>
      </c>
      <c r="G8684" t="s">
        <v>92</v>
      </c>
      <c r="H8684" t="s">
        <v>2519</v>
      </c>
      <c r="I8684">
        <v>73.180000000000007</v>
      </c>
      <c r="J8684">
        <v>6</v>
      </c>
      <c r="K8684">
        <v>-197.58</v>
      </c>
    </row>
    <row r="8685" spans="1:11" ht="16.5" x14ac:dyDescent="0.3">
      <c r="A8685" s="1">
        <v>43001</v>
      </c>
      <c r="B8685" s="5">
        <f>YEAR(Table1[[#This Row],[Order Date]])</f>
        <v>2017</v>
      </c>
      <c r="C8685" s="5">
        <f>MONTH(Table1[[#This Row],[Order Date]])</f>
        <v>9</v>
      </c>
      <c r="D8685" t="s">
        <v>2060</v>
      </c>
      <c r="E8685" t="s">
        <v>15</v>
      </c>
      <c r="F8685" t="s">
        <v>11</v>
      </c>
      <c r="G8685" t="s">
        <v>12</v>
      </c>
      <c r="H8685" t="s">
        <v>1365</v>
      </c>
      <c r="I8685">
        <v>20.74</v>
      </c>
      <c r="J8685">
        <v>4</v>
      </c>
      <c r="K8685">
        <v>7.26</v>
      </c>
    </row>
    <row r="8686" spans="1:11" ht="16.5" x14ac:dyDescent="0.3">
      <c r="A8686" s="1">
        <v>43001</v>
      </c>
      <c r="B8686" s="5">
        <f>YEAR(Table1[[#This Row],[Order Date]])</f>
        <v>2017</v>
      </c>
      <c r="C8686" s="5">
        <f>MONTH(Table1[[#This Row],[Order Date]])</f>
        <v>9</v>
      </c>
      <c r="D8686" t="s">
        <v>2060</v>
      </c>
      <c r="E8686" t="s">
        <v>15</v>
      </c>
      <c r="F8686" t="s">
        <v>39</v>
      </c>
      <c r="G8686" t="s">
        <v>40</v>
      </c>
      <c r="H8686" t="s">
        <v>1636</v>
      </c>
      <c r="I8686">
        <v>39.979999999999997</v>
      </c>
      <c r="J8686">
        <v>2</v>
      </c>
      <c r="K8686">
        <v>-9</v>
      </c>
    </row>
    <row r="8687" spans="1:11" ht="16.5" x14ac:dyDescent="0.3">
      <c r="A8687" s="1">
        <v>43001</v>
      </c>
      <c r="B8687" s="5">
        <f>YEAR(Table1[[#This Row],[Order Date]])</f>
        <v>2017</v>
      </c>
      <c r="C8687" s="5">
        <f>MONTH(Table1[[#This Row],[Order Date]])</f>
        <v>9</v>
      </c>
      <c r="D8687" t="s">
        <v>2323</v>
      </c>
      <c r="E8687" t="s">
        <v>101</v>
      </c>
      <c r="F8687" t="s">
        <v>39</v>
      </c>
      <c r="G8687" t="s">
        <v>52</v>
      </c>
      <c r="H8687" t="s">
        <v>2656</v>
      </c>
      <c r="I8687">
        <v>199.95</v>
      </c>
      <c r="J8687">
        <v>5</v>
      </c>
      <c r="K8687">
        <v>63.98</v>
      </c>
    </row>
    <row r="8688" spans="1:11" ht="16.5" x14ac:dyDescent="0.3">
      <c r="A8688" s="1">
        <v>43001</v>
      </c>
      <c r="B8688" s="5">
        <f>YEAR(Table1[[#This Row],[Order Date]])</f>
        <v>2017</v>
      </c>
      <c r="C8688" s="5">
        <f>MONTH(Table1[[#This Row],[Order Date]])</f>
        <v>9</v>
      </c>
      <c r="D8688" t="s">
        <v>2323</v>
      </c>
      <c r="E8688" t="s">
        <v>101</v>
      </c>
      <c r="F8688" t="s">
        <v>11</v>
      </c>
      <c r="G8688" t="s">
        <v>12</v>
      </c>
      <c r="H8688" t="s">
        <v>28</v>
      </c>
      <c r="I8688">
        <v>12.96</v>
      </c>
      <c r="J8688">
        <v>2</v>
      </c>
      <c r="K8688">
        <v>6.22</v>
      </c>
    </row>
    <row r="8689" spans="1:11" ht="16.5" x14ac:dyDescent="0.3">
      <c r="A8689" s="1">
        <v>43001</v>
      </c>
      <c r="B8689" s="5">
        <f>YEAR(Table1[[#This Row],[Order Date]])</f>
        <v>2017</v>
      </c>
      <c r="C8689" s="5">
        <f>MONTH(Table1[[#This Row],[Order Date]])</f>
        <v>9</v>
      </c>
      <c r="D8689" t="s">
        <v>824</v>
      </c>
      <c r="E8689" t="s">
        <v>27</v>
      </c>
      <c r="F8689" t="s">
        <v>11</v>
      </c>
      <c r="G8689" t="s">
        <v>12</v>
      </c>
      <c r="H8689" t="s">
        <v>335</v>
      </c>
      <c r="I8689">
        <v>211.04</v>
      </c>
      <c r="J8689">
        <v>8</v>
      </c>
      <c r="K8689">
        <v>97.08</v>
      </c>
    </row>
    <row r="8690" spans="1:11" ht="16.5" x14ac:dyDescent="0.3">
      <c r="A8690" s="1">
        <v>43001</v>
      </c>
      <c r="B8690" s="5">
        <f>YEAR(Table1[[#This Row],[Order Date]])</f>
        <v>2017</v>
      </c>
      <c r="C8690" s="5">
        <f>MONTH(Table1[[#This Row],[Order Date]])</f>
        <v>9</v>
      </c>
      <c r="D8690" t="s">
        <v>824</v>
      </c>
      <c r="E8690" t="s">
        <v>27</v>
      </c>
      <c r="F8690" t="s">
        <v>34</v>
      </c>
      <c r="G8690" t="s">
        <v>35</v>
      </c>
      <c r="H8690" t="s">
        <v>572</v>
      </c>
      <c r="I8690">
        <v>594.82000000000005</v>
      </c>
      <c r="J8690">
        <v>2</v>
      </c>
      <c r="K8690">
        <v>59.48</v>
      </c>
    </row>
    <row r="8691" spans="1:11" ht="16.5" x14ac:dyDescent="0.3">
      <c r="A8691" s="1">
        <v>43001</v>
      </c>
      <c r="B8691" s="5">
        <f>YEAR(Table1[[#This Row],[Order Date]])</f>
        <v>2017</v>
      </c>
      <c r="C8691" s="5">
        <f>MONTH(Table1[[#This Row],[Order Date]])</f>
        <v>9</v>
      </c>
      <c r="D8691" t="s">
        <v>824</v>
      </c>
      <c r="E8691" t="s">
        <v>27</v>
      </c>
      <c r="F8691" t="s">
        <v>11</v>
      </c>
      <c r="G8691" t="s">
        <v>20</v>
      </c>
      <c r="H8691" t="s">
        <v>701</v>
      </c>
      <c r="I8691">
        <v>72.959999999999994</v>
      </c>
      <c r="J8691">
        <v>3</v>
      </c>
      <c r="K8691">
        <v>23.71</v>
      </c>
    </row>
    <row r="8692" spans="1:11" ht="16.5" x14ac:dyDescent="0.3">
      <c r="A8692" s="1">
        <v>43001</v>
      </c>
      <c r="B8692" s="5">
        <f>YEAR(Table1[[#This Row],[Order Date]])</f>
        <v>2017</v>
      </c>
      <c r="C8692" s="5">
        <f>MONTH(Table1[[#This Row],[Order Date]])</f>
        <v>9</v>
      </c>
      <c r="D8692" t="s">
        <v>727</v>
      </c>
      <c r="E8692" t="s">
        <v>10</v>
      </c>
      <c r="F8692" t="s">
        <v>11</v>
      </c>
      <c r="G8692" t="s">
        <v>12</v>
      </c>
      <c r="H8692" t="s">
        <v>1147</v>
      </c>
      <c r="I8692">
        <v>9.25</v>
      </c>
      <c r="J8692">
        <v>2</v>
      </c>
      <c r="K8692">
        <v>3.35</v>
      </c>
    </row>
    <row r="8693" spans="1:11" ht="16.5" x14ac:dyDescent="0.3">
      <c r="A8693" s="1">
        <v>43002</v>
      </c>
      <c r="B8693" s="5">
        <f>YEAR(Table1[[#This Row],[Order Date]])</f>
        <v>2017</v>
      </c>
      <c r="C8693" s="5">
        <f>MONTH(Table1[[#This Row],[Order Date]])</f>
        <v>9</v>
      </c>
      <c r="D8693" t="s">
        <v>72</v>
      </c>
      <c r="E8693" t="s">
        <v>123</v>
      </c>
      <c r="F8693" t="s">
        <v>39</v>
      </c>
      <c r="G8693" t="s">
        <v>52</v>
      </c>
      <c r="H8693" t="s">
        <v>946</v>
      </c>
      <c r="I8693">
        <v>17.88</v>
      </c>
      <c r="J8693">
        <v>3</v>
      </c>
      <c r="K8693">
        <v>2.46</v>
      </c>
    </row>
    <row r="8694" spans="1:11" ht="16.5" x14ac:dyDescent="0.3">
      <c r="A8694" s="1">
        <v>43002</v>
      </c>
      <c r="B8694" s="5">
        <f>YEAR(Table1[[#This Row],[Order Date]])</f>
        <v>2017</v>
      </c>
      <c r="C8694" s="5">
        <f>MONTH(Table1[[#This Row],[Order Date]])</f>
        <v>9</v>
      </c>
      <c r="D8694" t="s">
        <v>72</v>
      </c>
      <c r="E8694" t="s">
        <v>123</v>
      </c>
      <c r="F8694" t="s">
        <v>11</v>
      </c>
      <c r="G8694" t="s">
        <v>16</v>
      </c>
      <c r="H8694" t="s">
        <v>814</v>
      </c>
      <c r="I8694">
        <v>235.94</v>
      </c>
      <c r="J8694">
        <v>3</v>
      </c>
      <c r="K8694">
        <v>85.53</v>
      </c>
    </row>
    <row r="8695" spans="1:11" ht="16.5" x14ac:dyDescent="0.3">
      <c r="A8695" s="1">
        <v>43002</v>
      </c>
      <c r="B8695" s="5">
        <f>YEAR(Table1[[#This Row],[Order Date]])</f>
        <v>2017</v>
      </c>
      <c r="C8695" s="5">
        <f>MONTH(Table1[[#This Row],[Order Date]])</f>
        <v>9</v>
      </c>
      <c r="D8695" t="s">
        <v>2308</v>
      </c>
      <c r="E8695" t="s">
        <v>78</v>
      </c>
      <c r="F8695" t="s">
        <v>34</v>
      </c>
      <c r="G8695" t="s">
        <v>47</v>
      </c>
      <c r="H8695" t="s">
        <v>1545</v>
      </c>
      <c r="I8695">
        <v>103.06</v>
      </c>
      <c r="J8695">
        <v>3</v>
      </c>
      <c r="K8695">
        <v>24.48</v>
      </c>
    </row>
    <row r="8696" spans="1:11" ht="16.5" x14ac:dyDescent="0.3">
      <c r="A8696" s="1">
        <v>43002</v>
      </c>
      <c r="B8696" s="5">
        <f>YEAR(Table1[[#This Row],[Order Date]])</f>
        <v>2017</v>
      </c>
      <c r="C8696" s="5">
        <f>MONTH(Table1[[#This Row],[Order Date]])</f>
        <v>9</v>
      </c>
      <c r="D8696" t="s">
        <v>427</v>
      </c>
      <c r="E8696" t="s">
        <v>315</v>
      </c>
      <c r="F8696" t="s">
        <v>39</v>
      </c>
      <c r="G8696" t="s">
        <v>52</v>
      </c>
      <c r="H8696" t="s">
        <v>2229</v>
      </c>
      <c r="I8696">
        <v>72</v>
      </c>
      <c r="J8696">
        <v>4</v>
      </c>
      <c r="K8696">
        <v>12.96</v>
      </c>
    </row>
    <row r="8697" spans="1:11" ht="16.5" x14ac:dyDescent="0.3">
      <c r="A8697" s="1">
        <v>43002</v>
      </c>
      <c r="B8697" s="5">
        <f>YEAR(Table1[[#This Row],[Order Date]])</f>
        <v>2017</v>
      </c>
      <c r="C8697" s="5">
        <f>MONTH(Table1[[#This Row],[Order Date]])</f>
        <v>9</v>
      </c>
      <c r="D8697" t="s">
        <v>427</v>
      </c>
      <c r="E8697" t="s">
        <v>315</v>
      </c>
      <c r="F8697" t="s">
        <v>39</v>
      </c>
      <c r="G8697" t="s">
        <v>52</v>
      </c>
      <c r="H8697" t="s">
        <v>2353</v>
      </c>
      <c r="I8697">
        <v>655.9</v>
      </c>
      <c r="J8697">
        <v>5</v>
      </c>
      <c r="K8697">
        <v>275.48</v>
      </c>
    </row>
    <row r="8698" spans="1:11" ht="16.5" x14ac:dyDescent="0.3">
      <c r="A8698" s="1">
        <v>43002</v>
      </c>
      <c r="B8698" s="5">
        <f>YEAR(Table1[[#This Row],[Order Date]])</f>
        <v>2017</v>
      </c>
      <c r="C8698" s="5">
        <f>MONTH(Table1[[#This Row],[Order Date]])</f>
        <v>9</v>
      </c>
      <c r="D8698" t="s">
        <v>427</v>
      </c>
      <c r="E8698" t="s">
        <v>315</v>
      </c>
      <c r="F8698" t="s">
        <v>34</v>
      </c>
      <c r="G8698" t="s">
        <v>35</v>
      </c>
      <c r="H8698" t="s">
        <v>1597</v>
      </c>
      <c r="I8698">
        <v>603.91999999999996</v>
      </c>
      <c r="J8698">
        <v>4</v>
      </c>
      <c r="K8698">
        <v>181.18</v>
      </c>
    </row>
    <row r="8699" spans="1:11" ht="16.5" x14ac:dyDescent="0.3">
      <c r="A8699" s="1">
        <v>43002</v>
      </c>
      <c r="B8699" s="5">
        <f>YEAR(Table1[[#This Row],[Order Date]])</f>
        <v>2017</v>
      </c>
      <c r="C8699" s="5">
        <f>MONTH(Table1[[#This Row],[Order Date]])</f>
        <v>9</v>
      </c>
      <c r="D8699" t="s">
        <v>2585</v>
      </c>
      <c r="E8699" t="s">
        <v>78</v>
      </c>
      <c r="F8699" t="s">
        <v>39</v>
      </c>
      <c r="G8699" t="s">
        <v>40</v>
      </c>
      <c r="H8699" t="s">
        <v>676</v>
      </c>
      <c r="I8699">
        <v>1169.69</v>
      </c>
      <c r="J8699">
        <v>3</v>
      </c>
      <c r="K8699">
        <v>-253.43</v>
      </c>
    </row>
    <row r="8700" spans="1:11" ht="16.5" x14ac:dyDescent="0.3">
      <c r="A8700" s="1">
        <v>43002</v>
      </c>
      <c r="B8700" s="5">
        <f>YEAR(Table1[[#This Row],[Order Date]])</f>
        <v>2017</v>
      </c>
      <c r="C8700" s="5">
        <f>MONTH(Table1[[#This Row],[Order Date]])</f>
        <v>9</v>
      </c>
      <c r="D8700" t="s">
        <v>2065</v>
      </c>
      <c r="E8700" t="s">
        <v>30</v>
      </c>
      <c r="F8700" t="s">
        <v>11</v>
      </c>
      <c r="G8700" t="s">
        <v>18</v>
      </c>
      <c r="H8700" t="s">
        <v>1656</v>
      </c>
      <c r="I8700">
        <v>40.29</v>
      </c>
      <c r="J8700">
        <v>3</v>
      </c>
      <c r="K8700">
        <v>10.07</v>
      </c>
    </row>
    <row r="8701" spans="1:11" ht="16.5" x14ac:dyDescent="0.3">
      <c r="A8701" s="1">
        <v>43002</v>
      </c>
      <c r="B8701" s="5">
        <f>YEAR(Table1[[#This Row],[Order Date]])</f>
        <v>2017</v>
      </c>
      <c r="C8701" s="5">
        <f>MONTH(Table1[[#This Row],[Order Date]])</f>
        <v>9</v>
      </c>
      <c r="D8701" t="s">
        <v>2065</v>
      </c>
      <c r="E8701" t="s">
        <v>30</v>
      </c>
      <c r="F8701" t="s">
        <v>11</v>
      </c>
      <c r="G8701" t="s">
        <v>20</v>
      </c>
      <c r="H8701" t="s">
        <v>166</v>
      </c>
      <c r="I8701">
        <v>38.71</v>
      </c>
      <c r="J8701">
        <v>7</v>
      </c>
      <c r="K8701">
        <v>17.809999999999999</v>
      </c>
    </row>
    <row r="8702" spans="1:11" ht="16.5" x14ac:dyDescent="0.3">
      <c r="A8702" s="1">
        <v>43002</v>
      </c>
      <c r="B8702" s="5">
        <f>YEAR(Table1[[#This Row],[Order Date]])</f>
        <v>2017</v>
      </c>
      <c r="C8702" s="5">
        <f>MONTH(Table1[[#This Row],[Order Date]])</f>
        <v>9</v>
      </c>
      <c r="D8702" t="s">
        <v>788</v>
      </c>
      <c r="E8702" t="s">
        <v>434</v>
      </c>
      <c r="F8702" t="s">
        <v>39</v>
      </c>
      <c r="G8702" t="s">
        <v>40</v>
      </c>
      <c r="H8702" t="s">
        <v>287</v>
      </c>
      <c r="I8702">
        <v>391.98</v>
      </c>
      <c r="J8702">
        <v>2</v>
      </c>
      <c r="K8702">
        <v>109.75</v>
      </c>
    </row>
    <row r="8703" spans="1:11" ht="16.5" x14ac:dyDescent="0.3">
      <c r="A8703" s="1">
        <v>43002</v>
      </c>
      <c r="B8703" s="5">
        <f>YEAR(Table1[[#This Row],[Order Date]])</f>
        <v>2017</v>
      </c>
      <c r="C8703" s="5">
        <f>MONTH(Table1[[#This Row],[Order Date]])</f>
        <v>9</v>
      </c>
      <c r="D8703" t="s">
        <v>788</v>
      </c>
      <c r="E8703" t="s">
        <v>434</v>
      </c>
      <c r="F8703" t="s">
        <v>39</v>
      </c>
      <c r="G8703" t="s">
        <v>40</v>
      </c>
      <c r="H8703" t="s">
        <v>1807</v>
      </c>
      <c r="I8703">
        <v>437.85</v>
      </c>
      <c r="J8703">
        <v>3</v>
      </c>
      <c r="K8703">
        <v>131.36000000000001</v>
      </c>
    </row>
    <row r="8704" spans="1:11" ht="16.5" x14ac:dyDescent="0.3">
      <c r="A8704" s="1">
        <v>43002</v>
      </c>
      <c r="B8704" s="5">
        <f>YEAR(Table1[[#This Row],[Order Date]])</f>
        <v>2017</v>
      </c>
      <c r="C8704" s="5">
        <f>MONTH(Table1[[#This Row],[Order Date]])</f>
        <v>9</v>
      </c>
      <c r="D8704" t="s">
        <v>1327</v>
      </c>
      <c r="E8704" t="s">
        <v>27</v>
      </c>
      <c r="F8704" t="s">
        <v>39</v>
      </c>
      <c r="G8704" t="s">
        <v>40</v>
      </c>
      <c r="H8704" t="s">
        <v>648</v>
      </c>
      <c r="I8704">
        <v>859.2</v>
      </c>
      <c r="J8704">
        <v>3</v>
      </c>
      <c r="K8704">
        <v>75.180000000000007</v>
      </c>
    </row>
    <row r="8705" spans="1:11" ht="16.5" x14ac:dyDescent="0.3">
      <c r="A8705" s="1">
        <v>43002</v>
      </c>
      <c r="B8705" s="5">
        <f>YEAR(Table1[[#This Row],[Order Date]])</f>
        <v>2017</v>
      </c>
      <c r="C8705" s="5">
        <f>MONTH(Table1[[#This Row],[Order Date]])</f>
        <v>9</v>
      </c>
      <c r="D8705" t="s">
        <v>1327</v>
      </c>
      <c r="E8705" t="s">
        <v>27</v>
      </c>
      <c r="F8705" t="s">
        <v>39</v>
      </c>
      <c r="G8705" t="s">
        <v>302</v>
      </c>
      <c r="H8705" t="s">
        <v>2706</v>
      </c>
      <c r="I8705">
        <v>506.28</v>
      </c>
      <c r="J8705">
        <v>3</v>
      </c>
      <c r="K8705">
        <v>177.2</v>
      </c>
    </row>
    <row r="8706" spans="1:11" ht="16.5" x14ac:dyDescent="0.3">
      <c r="A8706" s="1">
        <v>43002</v>
      </c>
      <c r="B8706" s="5">
        <f>YEAR(Table1[[#This Row],[Order Date]])</f>
        <v>2017</v>
      </c>
      <c r="C8706" s="5">
        <f>MONTH(Table1[[#This Row],[Order Date]])</f>
        <v>9</v>
      </c>
      <c r="D8706" t="s">
        <v>1181</v>
      </c>
      <c r="E8706" t="s">
        <v>123</v>
      </c>
      <c r="F8706" t="s">
        <v>39</v>
      </c>
      <c r="G8706" t="s">
        <v>40</v>
      </c>
      <c r="H8706" t="s">
        <v>1306</v>
      </c>
      <c r="I8706">
        <v>383.96</v>
      </c>
      <c r="J8706">
        <v>5</v>
      </c>
      <c r="K8706">
        <v>38.4</v>
      </c>
    </row>
    <row r="8707" spans="1:11" ht="16.5" x14ac:dyDescent="0.3">
      <c r="A8707" s="1">
        <v>43002</v>
      </c>
      <c r="B8707" s="5">
        <f>YEAR(Table1[[#This Row],[Order Date]])</f>
        <v>2017</v>
      </c>
      <c r="C8707" s="5">
        <f>MONTH(Table1[[#This Row],[Order Date]])</f>
        <v>9</v>
      </c>
      <c r="D8707" t="s">
        <v>1181</v>
      </c>
      <c r="E8707" t="s">
        <v>123</v>
      </c>
      <c r="F8707" t="s">
        <v>11</v>
      </c>
      <c r="G8707" t="s">
        <v>20</v>
      </c>
      <c r="H8707" t="s">
        <v>2119</v>
      </c>
      <c r="I8707">
        <v>15.57</v>
      </c>
      <c r="J8707">
        <v>3</v>
      </c>
      <c r="K8707">
        <v>-11.42</v>
      </c>
    </row>
    <row r="8708" spans="1:11" ht="16.5" x14ac:dyDescent="0.3">
      <c r="A8708" s="1">
        <v>43002</v>
      </c>
      <c r="B8708" s="5">
        <f>YEAR(Table1[[#This Row],[Order Date]])</f>
        <v>2017</v>
      </c>
      <c r="C8708" s="5">
        <f>MONTH(Table1[[#This Row],[Order Date]])</f>
        <v>9</v>
      </c>
      <c r="D8708" t="s">
        <v>953</v>
      </c>
      <c r="E8708" t="s">
        <v>164</v>
      </c>
      <c r="F8708" t="s">
        <v>34</v>
      </c>
      <c r="G8708" t="s">
        <v>47</v>
      </c>
      <c r="H8708" t="s">
        <v>1735</v>
      </c>
      <c r="I8708">
        <v>199.8</v>
      </c>
      <c r="J8708">
        <v>10</v>
      </c>
      <c r="K8708">
        <v>71.930000000000007</v>
      </c>
    </row>
    <row r="8709" spans="1:11" ht="16.5" x14ac:dyDescent="0.3">
      <c r="A8709" s="1">
        <v>43002</v>
      </c>
      <c r="B8709" s="5">
        <f>YEAR(Table1[[#This Row],[Order Date]])</f>
        <v>2017</v>
      </c>
      <c r="C8709" s="5">
        <f>MONTH(Table1[[#This Row],[Order Date]])</f>
        <v>9</v>
      </c>
      <c r="D8709" t="s">
        <v>1385</v>
      </c>
      <c r="E8709" t="s">
        <v>30</v>
      </c>
      <c r="F8709" t="s">
        <v>11</v>
      </c>
      <c r="G8709" t="s">
        <v>18</v>
      </c>
      <c r="H8709" t="s">
        <v>2422</v>
      </c>
      <c r="I8709">
        <v>15.51</v>
      </c>
      <c r="J8709">
        <v>1</v>
      </c>
      <c r="K8709">
        <v>3.88</v>
      </c>
    </row>
    <row r="8710" spans="1:11" ht="16.5" x14ac:dyDescent="0.3">
      <c r="A8710" s="1">
        <v>43002</v>
      </c>
      <c r="B8710" s="5">
        <f>YEAR(Table1[[#This Row],[Order Date]])</f>
        <v>2017</v>
      </c>
      <c r="C8710" s="5">
        <f>MONTH(Table1[[#This Row],[Order Date]])</f>
        <v>9</v>
      </c>
      <c r="D8710" t="s">
        <v>1385</v>
      </c>
      <c r="E8710" t="s">
        <v>30</v>
      </c>
      <c r="F8710" t="s">
        <v>39</v>
      </c>
      <c r="G8710" t="s">
        <v>40</v>
      </c>
      <c r="H8710" t="s">
        <v>704</v>
      </c>
      <c r="I8710">
        <v>89.9</v>
      </c>
      <c r="J8710">
        <v>2</v>
      </c>
      <c r="K8710">
        <v>25.17</v>
      </c>
    </row>
    <row r="8711" spans="1:11" ht="16.5" x14ac:dyDescent="0.3">
      <c r="A8711" s="1">
        <v>43002</v>
      </c>
      <c r="B8711" s="5">
        <f>YEAR(Table1[[#This Row],[Order Date]])</f>
        <v>2017</v>
      </c>
      <c r="C8711" s="5">
        <f>MONTH(Table1[[#This Row],[Order Date]])</f>
        <v>9</v>
      </c>
      <c r="D8711" t="s">
        <v>1385</v>
      </c>
      <c r="E8711" t="s">
        <v>30</v>
      </c>
      <c r="F8711" t="s">
        <v>11</v>
      </c>
      <c r="G8711" t="s">
        <v>24</v>
      </c>
      <c r="H8711" t="s">
        <v>2028</v>
      </c>
      <c r="I8711">
        <v>14.28</v>
      </c>
      <c r="J8711">
        <v>4</v>
      </c>
      <c r="K8711">
        <v>3.71</v>
      </c>
    </row>
    <row r="8712" spans="1:11" ht="16.5" x14ac:dyDescent="0.3">
      <c r="A8712" s="1">
        <v>43002</v>
      </c>
      <c r="B8712" s="5">
        <f>YEAR(Table1[[#This Row],[Order Date]])</f>
        <v>2017</v>
      </c>
      <c r="C8712" s="5">
        <f>MONTH(Table1[[#This Row],[Order Date]])</f>
        <v>9</v>
      </c>
      <c r="D8712" t="s">
        <v>1385</v>
      </c>
      <c r="E8712" t="s">
        <v>30</v>
      </c>
      <c r="F8712" t="s">
        <v>11</v>
      </c>
      <c r="G8712" t="s">
        <v>24</v>
      </c>
      <c r="H8712" t="s">
        <v>386</v>
      </c>
      <c r="I8712">
        <v>12.72</v>
      </c>
      <c r="J8712">
        <v>3</v>
      </c>
      <c r="K8712">
        <v>4.96</v>
      </c>
    </row>
    <row r="8713" spans="1:11" ht="16.5" x14ac:dyDescent="0.3">
      <c r="A8713" s="1">
        <v>43002</v>
      </c>
      <c r="B8713" s="5">
        <f>YEAR(Table1[[#This Row],[Order Date]])</f>
        <v>2017</v>
      </c>
      <c r="C8713" s="5">
        <f>MONTH(Table1[[#This Row],[Order Date]])</f>
        <v>9</v>
      </c>
      <c r="D8713" t="s">
        <v>1385</v>
      </c>
      <c r="E8713" t="s">
        <v>30</v>
      </c>
      <c r="F8713" t="s">
        <v>11</v>
      </c>
      <c r="G8713" t="s">
        <v>16</v>
      </c>
      <c r="H8713" t="s">
        <v>2077</v>
      </c>
      <c r="I8713">
        <v>15.75</v>
      </c>
      <c r="J8713">
        <v>5</v>
      </c>
      <c r="K8713">
        <v>7.56</v>
      </c>
    </row>
    <row r="8714" spans="1:11" ht="16.5" x14ac:dyDescent="0.3">
      <c r="A8714" s="1">
        <v>43002</v>
      </c>
      <c r="B8714" s="5">
        <f>YEAR(Table1[[#This Row],[Order Date]])</f>
        <v>2017</v>
      </c>
      <c r="C8714" s="5">
        <f>MONTH(Table1[[#This Row],[Order Date]])</f>
        <v>9</v>
      </c>
      <c r="D8714" t="s">
        <v>2071</v>
      </c>
      <c r="E8714" t="s">
        <v>15</v>
      </c>
      <c r="F8714" t="s">
        <v>34</v>
      </c>
      <c r="G8714" t="s">
        <v>35</v>
      </c>
      <c r="H8714" t="s">
        <v>572</v>
      </c>
      <c r="I8714">
        <v>520.46</v>
      </c>
      <c r="J8714">
        <v>2</v>
      </c>
      <c r="K8714">
        <v>-14.87</v>
      </c>
    </row>
    <row r="8715" spans="1:11" ht="16.5" x14ac:dyDescent="0.3">
      <c r="A8715" s="1">
        <v>43002</v>
      </c>
      <c r="B8715" s="5">
        <f>YEAR(Table1[[#This Row],[Order Date]])</f>
        <v>2017</v>
      </c>
      <c r="C8715" s="5">
        <f>MONTH(Table1[[#This Row],[Order Date]])</f>
        <v>9</v>
      </c>
      <c r="D8715" t="s">
        <v>2071</v>
      </c>
      <c r="E8715" t="s">
        <v>15</v>
      </c>
      <c r="F8715" t="s">
        <v>11</v>
      </c>
      <c r="G8715" t="s">
        <v>12</v>
      </c>
      <c r="H8715" t="s">
        <v>1499</v>
      </c>
      <c r="I8715">
        <v>11.42</v>
      </c>
      <c r="J8715">
        <v>3</v>
      </c>
      <c r="K8715">
        <v>3.71</v>
      </c>
    </row>
    <row r="8716" spans="1:11" ht="16.5" x14ac:dyDescent="0.3">
      <c r="A8716" s="1">
        <v>43002</v>
      </c>
      <c r="B8716" s="5">
        <f>YEAR(Table1[[#This Row],[Order Date]])</f>
        <v>2017</v>
      </c>
      <c r="C8716" s="5">
        <f>MONTH(Table1[[#This Row],[Order Date]])</f>
        <v>9</v>
      </c>
      <c r="D8716" t="s">
        <v>2083</v>
      </c>
      <c r="E8716" t="s">
        <v>27</v>
      </c>
      <c r="F8716" t="s">
        <v>11</v>
      </c>
      <c r="G8716" t="s">
        <v>12</v>
      </c>
      <c r="H8716" t="s">
        <v>2582</v>
      </c>
      <c r="I8716">
        <v>31.08</v>
      </c>
      <c r="J8716">
        <v>6</v>
      </c>
      <c r="K8716">
        <v>15.23</v>
      </c>
    </row>
    <row r="8717" spans="1:11" ht="16.5" x14ac:dyDescent="0.3">
      <c r="A8717" s="1">
        <v>43002</v>
      </c>
      <c r="B8717" s="5">
        <f>YEAR(Table1[[#This Row],[Order Date]])</f>
        <v>2017</v>
      </c>
      <c r="C8717" s="5">
        <f>MONTH(Table1[[#This Row],[Order Date]])</f>
        <v>9</v>
      </c>
      <c r="D8717" t="s">
        <v>2083</v>
      </c>
      <c r="E8717" t="s">
        <v>27</v>
      </c>
      <c r="F8717" t="s">
        <v>11</v>
      </c>
      <c r="G8717" t="s">
        <v>200</v>
      </c>
      <c r="H8717" t="s">
        <v>1292</v>
      </c>
      <c r="I8717">
        <v>7.3</v>
      </c>
      <c r="J8717">
        <v>2</v>
      </c>
      <c r="K8717">
        <v>2.19</v>
      </c>
    </row>
    <row r="8718" spans="1:11" ht="16.5" x14ac:dyDescent="0.3">
      <c r="A8718" s="1">
        <v>43003</v>
      </c>
      <c r="B8718" s="5">
        <f>YEAR(Table1[[#This Row],[Order Date]])</f>
        <v>2017</v>
      </c>
      <c r="C8718" s="5">
        <f>MONTH(Table1[[#This Row],[Order Date]])</f>
        <v>9</v>
      </c>
      <c r="D8718" t="s">
        <v>2212</v>
      </c>
      <c r="E8718" t="s">
        <v>149</v>
      </c>
      <c r="F8718" t="s">
        <v>11</v>
      </c>
      <c r="G8718" t="s">
        <v>16</v>
      </c>
      <c r="H8718" t="s">
        <v>1709</v>
      </c>
      <c r="I8718">
        <v>20.7</v>
      </c>
      <c r="J8718">
        <v>2</v>
      </c>
      <c r="K8718">
        <v>9.94</v>
      </c>
    </row>
    <row r="8719" spans="1:11" ht="16.5" x14ac:dyDescent="0.3">
      <c r="A8719" s="1">
        <v>43003</v>
      </c>
      <c r="B8719" s="5">
        <f>YEAR(Table1[[#This Row],[Order Date]])</f>
        <v>2017</v>
      </c>
      <c r="C8719" s="5">
        <f>MONTH(Table1[[#This Row],[Order Date]])</f>
        <v>9</v>
      </c>
      <c r="D8719" t="s">
        <v>2212</v>
      </c>
      <c r="E8719" t="s">
        <v>149</v>
      </c>
      <c r="F8719" t="s">
        <v>34</v>
      </c>
      <c r="G8719" t="s">
        <v>35</v>
      </c>
      <c r="H8719" t="s">
        <v>2182</v>
      </c>
      <c r="I8719">
        <v>488.65</v>
      </c>
      <c r="J8719">
        <v>3</v>
      </c>
      <c r="K8719">
        <v>86.87</v>
      </c>
    </row>
    <row r="8720" spans="1:11" ht="16.5" x14ac:dyDescent="0.3">
      <c r="A8720" s="1">
        <v>43003</v>
      </c>
      <c r="B8720" s="5">
        <f>YEAR(Table1[[#This Row],[Order Date]])</f>
        <v>2017</v>
      </c>
      <c r="C8720" s="5">
        <f>MONTH(Table1[[#This Row],[Order Date]])</f>
        <v>9</v>
      </c>
      <c r="D8720" t="s">
        <v>2212</v>
      </c>
      <c r="E8720" t="s">
        <v>149</v>
      </c>
      <c r="F8720" t="s">
        <v>11</v>
      </c>
      <c r="G8720" t="s">
        <v>24</v>
      </c>
      <c r="H8720" t="s">
        <v>326</v>
      </c>
      <c r="I8720">
        <v>5.56</v>
      </c>
      <c r="J8720">
        <v>2</v>
      </c>
      <c r="K8720">
        <v>1.45</v>
      </c>
    </row>
    <row r="8721" spans="1:11" ht="16.5" x14ac:dyDescent="0.3">
      <c r="A8721" s="1">
        <v>43003</v>
      </c>
      <c r="B8721" s="5">
        <f>YEAR(Table1[[#This Row],[Order Date]])</f>
        <v>2017</v>
      </c>
      <c r="C8721" s="5">
        <f>MONTH(Table1[[#This Row],[Order Date]])</f>
        <v>9</v>
      </c>
      <c r="D8721" t="s">
        <v>2212</v>
      </c>
      <c r="E8721" t="s">
        <v>149</v>
      </c>
      <c r="F8721" t="s">
        <v>34</v>
      </c>
      <c r="G8721" t="s">
        <v>47</v>
      </c>
      <c r="H8721" t="s">
        <v>281</v>
      </c>
      <c r="I8721">
        <v>47.12</v>
      </c>
      <c r="J8721">
        <v>8</v>
      </c>
      <c r="K8721">
        <v>20.73</v>
      </c>
    </row>
    <row r="8722" spans="1:11" ht="16.5" x14ac:dyDescent="0.3">
      <c r="A8722" s="1">
        <v>43003</v>
      </c>
      <c r="B8722" s="5">
        <f>YEAR(Table1[[#This Row],[Order Date]])</f>
        <v>2017</v>
      </c>
      <c r="C8722" s="5">
        <f>MONTH(Table1[[#This Row],[Order Date]])</f>
        <v>9</v>
      </c>
      <c r="D8722" t="s">
        <v>630</v>
      </c>
      <c r="E8722" t="s">
        <v>315</v>
      </c>
      <c r="F8722" t="s">
        <v>11</v>
      </c>
      <c r="G8722" t="s">
        <v>20</v>
      </c>
      <c r="H8722" t="s">
        <v>555</v>
      </c>
      <c r="I8722">
        <v>8.26</v>
      </c>
      <c r="J8722">
        <v>2</v>
      </c>
      <c r="K8722">
        <v>3.88</v>
      </c>
    </row>
    <row r="8723" spans="1:11" ht="16.5" x14ac:dyDescent="0.3">
      <c r="A8723" s="1">
        <v>43003</v>
      </c>
      <c r="B8723" s="5">
        <f>YEAR(Table1[[#This Row],[Order Date]])</f>
        <v>2017</v>
      </c>
      <c r="C8723" s="5">
        <f>MONTH(Table1[[#This Row],[Order Date]])</f>
        <v>9</v>
      </c>
      <c r="D8723" t="s">
        <v>630</v>
      </c>
      <c r="E8723" t="s">
        <v>315</v>
      </c>
      <c r="F8723" t="s">
        <v>34</v>
      </c>
      <c r="G8723" t="s">
        <v>35</v>
      </c>
      <c r="H8723" t="s">
        <v>2029</v>
      </c>
      <c r="I8723">
        <v>269.97000000000003</v>
      </c>
      <c r="J8723">
        <v>3</v>
      </c>
      <c r="K8723">
        <v>51.29</v>
      </c>
    </row>
    <row r="8724" spans="1:11" ht="16.5" x14ac:dyDescent="0.3">
      <c r="A8724" s="1">
        <v>43003</v>
      </c>
      <c r="B8724" s="5">
        <f>YEAR(Table1[[#This Row],[Order Date]])</f>
        <v>2017</v>
      </c>
      <c r="C8724" s="5">
        <f>MONTH(Table1[[#This Row],[Order Date]])</f>
        <v>9</v>
      </c>
      <c r="D8724" t="s">
        <v>2474</v>
      </c>
      <c r="E8724" t="s">
        <v>78</v>
      </c>
      <c r="F8724" t="s">
        <v>39</v>
      </c>
      <c r="G8724" t="s">
        <v>52</v>
      </c>
      <c r="H8724" t="s">
        <v>84</v>
      </c>
      <c r="I8724">
        <v>119.96</v>
      </c>
      <c r="J8724">
        <v>5</v>
      </c>
      <c r="K8724">
        <v>35.99</v>
      </c>
    </row>
    <row r="8725" spans="1:11" ht="16.5" x14ac:dyDescent="0.3">
      <c r="A8725" s="1">
        <v>43003</v>
      </c>
      <c r="B8725" s="5">
        <f>YEAR(Table1[[#This Row],[Order Date]])</f>
        <v>2017</v>
      </c>
      <c r="C8725" s="5">
        <f>MONTH(Table1[[#This Row],[Order Date]])</f>
        <v>9</v>
      </c>
      <c r="D8725" t="s">
        <v>2474</v>
      </c>
      <c r="E8725" t="s">
        <v>78</v>
      </c>
      <c r="F8725" t="s">
        <v>11</v>
      </c>
      <c r="G8725" t="s">
        <v>24</v>
      </c>
      <c r="H8725" t="s">
        <v>2084</v>
      </c>
      <c r="I8725">
        <v>10.61</v>
      </c>
      <c r="J8725">
        <v>6</v>
      </c>
      <c r="K8725">
        <v>0.93</v>
      </c>
    </row>
    <row r="8726" spans="1:11" ht="16.5" x14ac:dyDescent="0.3">
      <c r="A8726" s="1">
        <v>43003</v>
      </c>
      <c r="B8726" s="5">
        <f>YEAR(Table1[[#This Row],[Order Date]])</f>
        <v>2017</v>
      </c>
      <c r="C8726" s="5">
        <f>MONTH(Table1[[#This Row],[Order Date]])</f>
        <v>9</v>
      </c>
      <c r="D8726" t="s">
        <v>1483</v>
      </c>
      <c r="E8726" t="s">
        <v>515</v>
      </c>
      <c r="F8726" t="s">
        <v>11</v>
      </c>
      <c r="G8726" t="s">
        <v>18</v>
      </c>
      <c r="H8726" t="s">
        <v>1453</v>
      </c>
      <c r="I8726">
        <v>39.9</v>
      </c>
      <c r="J8726">
        <v>5</v>
      </c>
      <c r="K8726">
        <v>10.37</v>
      </c>
    </row>
    <row r="8727" spans="1:11" ht="16.5" x14ac:dyDescent="0.3">
      <c r="A8727" s="1">
        <v>43003</v>
      </c>
      <c r="B8727" s="5">
        <f>YEAR(Table1[[#This Row],[Order Date]])</f>
        <v>2017</v>
      </c>
      <c r="C8727" s="5">
        <f>MONTH(Table1[[#This Row],[Order Date]])</f>
        <v>9</v>
      </c>
      <c r="D8727" t="s">
        <v>1005</v>
      </c>
      <c r="E8727" t="s">
        <v>55</v>
      </c>
      <c r="F8727" t="s">
        <v>11</v>
      </c>
      <c r="G8727" t="s">
        <v>18</v>
      </c>
      <c r="H8727" t="s">
        <v>2005</v>
      </c>
      <c r="I8727">
        <v>177.55</v>
      </c>
      <c r="J8727">
        <v>5</v>
      </c>
      <c r="K8727">
        <v>47.94</v>
      </c>
    </row>
    <row r="8728" spans="1:11" ht="16.5" x14ac:dyDescent="0.3">
      <c r="A8728" s="1">
        <v>43003</v>
      </c>
      <c r="B8728" s="5">
        <f>YEAR(Table1[[#This Row],[Order Date]])</f>
        <v>2017</v>
      </c>
      <c r="C8728" s="5">
        <f>MONTH(Table1[[#This Row],[Order Date]])</f>
        <v>9</v>
      </c>
      <c r="D8728" t="s">
        <v>1631</v>
      </c>
      <c r="E8728" t="s">
        <v>23</v>
      </c>
      <c r="F8728" t="s">
        <v>11</v>
      </c>
      <c r="G8728" t="s">
        <v>20</v>
      </c>
      <c r="H8728" t="s">
        <v>80</v>
      </c>
      <c r="I8728">
        <v>8.6</v>
      </c>
      <c r="J8728">
        <v>5</v>
      </c>
      <c r="K8728">
        <v>-6.3</v>
      </c>
    </row>
    <row r="8729" spans="1:11" ht="16.5" x14ac:dyDescent="0.3">
      <c r="A8729" s="1">
        <v>43003</v>
      </c>
      <c r="B8729" s="5">
        <f>YEAR(Table1[[#This Row],[Order Date]])</f>
        <v>2017</v>
      </c>
      <c r="C8729" s="5">
        <f>MONTH(Table1[[#This Row],[Order Date]])</f>
        <v>9</v>
      </c>
      <c r="D8729" t="s">
        <v>1631</v>
      </c>
      <c r="E8729" t="s">
        <v>23</v>
      </c>
      <c r="F8729" t="s">
        <v>11</v>
      </c>
      <c r="G8729" t="s">
        <v>200</v>
      </c>
      <c r="H8729" t="s">
        <v>201</v>
      </c>
      <c r="I8729">
        <v>190.9</v>
      </c>
      <c r="J8729">
        <v>2</v>
      </c>
      <c r="K8729">
        <v>-42.95</v>
      </c>
    </row>
    <row r="8730" spans="1:11" ht="16.5" x14ac:dyDescent="0.3">
      <c r="A8730" s="1">
        <v>43003</v>
      </c>
      <c r="B8730" s="5">
        <f>YEAR(Table1[[#This Row],[Order Date]])</f>
        <v>2017</v>
      </c>
      <c r="C8730" s="5">
        <f>MONTH(Table1[[#This Row],[Order Date]])</f>
        <v>9</v>
      </c>
      <c r="D8730" t="s">
        <v>139</v>
      </c>
      <c r="E8730" t="s">
        <v>78</v>
      </c>
      <c r="F8730" t="s">
        <v>11</v>
      </c>
      <c r="G8730" t="s">
        <v>63</v>
      </c>
      <c r="H8730" t="s">
        <v>770</v>
      </c>
      <c r="I8730">
        <v>24.45</v>
      </c>
      <c r="J8730">
        <v>4</v>
      </c>
      <c r="K8730">
        <v>8.86</v>
      </c>
    </row>
    <row r="8731" spans="1:11" ht="16.5" x14ac:dyDescent="0.3">
      <c r="A8731" s="1">
        <v>43004</v>
      </c>
      <c r="B8731" s="5">
        <f>YEAR(Table1[[#This Row],[Order Date]])</f>
        <v>2017</v>
      </c>
      <c r="C8731" s="5">
        <f>MONTH(Table1[[#This Row],[Order Date]])</f>
        <v>9</v>
      </c>
      <c r="D8731" t="s">
        <v>2259</v>
      </c>
      <c r="E8731" t="s">
        <v>123</v>
      </c>
      <c r="F8731" t="s">
        <v>34</v>
      </c>
      <c r="G8731" t="s">
        <v>35</v>
      </c>
      <c r="H8731" t="s">
        <v>1435</v>
      </c>
      <c r="I8731">
        <v>419.14</v>
      </c>
      <c r="J8731">
        <v>4</v>
      </c>
      <c r="K8731">
        <v>-57.63</v>
      </c>
    </row>
    <row r="8732" spans="1:11" ht="16.5" x14ac:dyDescent="0.3">
      <c r="A8732" s="1">
        <v>43004</v>
      </c>
      <c r="B8732" s="5">
        <f>YEAR(Table1[[#This Row],[Order Date]])</f>
        <v>2017</v>
      </c>
      <c r="C8732" s="5">
        <f>MONTH(Table1[[#This Row],[Order Date]])</f>
        <v>9</v>
      </c>
      <c r="D8732" t="s">
        <v>498</v>
      </c>
      <c r="E8732" t="s">
        <v>27</v>
      </c>
      <c r="F8732" t="s">
        <v>11</v>
      </c>
      <c r="G8732" t="s">
        <v>63</v>
      </c>
      <c r="H8732" t="s">
        <v>64</v>
      </c>
      <c r="I8732">
        <v>71.88</v>
      </c>
      <c r="J8732">
        <v>6</v>
      </c>
      <c r="K8732">
        <v>33.06</v>
      </c>
    </row>
    <row r="8733" spans="1:11" ht="16.5" x14ac:dyDescent="0.3">
      <c r="A8733" s="1">
        <v>43004</v>
      </c>
      <c r="B8733" s="5">
        <f>YEAR(Table1[[#This Row],[Order Date]])</f>
        <v>2017</v>
      </c>
      <c r="C8733" s="5">
        <f>MONTH(Table1[[#This Row],[Order Date]])</f>
        <v>9</v>
      </c>
      <c r="D8733" t="s">
        <v>498</v>
      </c>
      <c r="E8733" t="s">
        <v>27</v>
      </c>
      <c r="F8733" t="s">
        <v>34</v>
      </c>
      <c r="G8733" t="s">
        <v>47</v>
      </c>
      <c r="H8733" t="s">
        <v>1790</v>
      </c>
      <c r="I8733">
        <v>9.24</v>
      </c>
      <c r="J8733">
        <v>3</v>
      </c>
      <c r="K8733">
        <v>2.96</v>
      </c>
    </row>
    <row r="8734" spans="1:11" ht="16.5" x14ac:dyDescent="0.3">
      <c r="A8734" s="1">
        <v>43004</v>
      </c>
      <c r="B8734" s="5">
        <f>YEAR(Table1[[#This Row],[Order Date]])</f>
        <v>2017</v>
      </c>
      <c r="C8734" s="5">
        <f>MONTH(Table1[[#This Row],[Order Date]])</f>
        <v>9</v>
      </c>
      <c r="D8734" t="s">
        <v>498</v>
      </c>
      <c r="E8734" t="s">
        <v>27</v>
      </c>
      <c r="F8734" t="s">
        <v>11</v>
      </c>
      <c r="G8734" t="s">
        <v>12</v>
      </c>
      <c r="H8734" t="s">
        <v>924</v>
      </c>
      <c r="I8734">
        <v>35.880000000000003</v>
      </c>
      <c r="J8734">
        <v>6</v>
      </c>
      <c r="K8734">
        <v>16.149999999999999</v>
      </c>
    </row>
    <row r="8735" spans="1:11" ht="16.5" x14ac:dyDescent="0.3">
      <c r="A8735" s="1">
        <v>43004</v>
      </c>
      <c r="B8735" s="5">
        <f>YEAR(Table1[[#This Row],[Order Date]])</f>
        <v>2017</v>
      </c>
      <c r="C8735" s="5">
        <f>MONTH(Table1[[#This Row],[Order Date]])</f>
        <v>9</v>
      </c>
      <c r="D8735" t="s">
        <v>498</v>
      </c>
      <c r="E8735" t="s">
        <v>27</v>
      </c>
      <c r="F8735" t="s">
        <v>11</v>
      </c>
      <c r="G8735" t="s">
        <v>20</v>
      </c>
      <c r="H8735" t="s">
        <v>1185</v>
      </c>
      <c r="I8735">
        <v>17.04</v>
      </c>
      <c r="J8735">
        <v>3</v>
      </c>
      <c r="K8735">
        <v>5.54</v>
      </c>
    </row>
    <row r="8736" spans="1:11" ht="16.5" x14ac:dyDescent="0.3">
      <c r="A8736" s="1">
        <v>43004</v>
      </c>
      <c r="B8736" s="5">
        <f>YEAR(Table1[[#This Row],[Order Date]])</f>
        <v>2017</v>
      </c>
      <c r="C8736" s="5">
        <f>MONTH(Table1[[#This Row],[Order Date]])</f>
        <v>9</v>
      </c>
      <c r="D8736" t="s">
        <v>498</v>
      </c>
      <c r="E8736" t="s">
        <v>27</v>
      </c>
      <c r="F8736" t="s">
        <v>11</v>
      </c>
      <c r="G8736" t="s">
        <v>20</v>
      </c>
      <c r="H8736" t="s">
        <v>693</v>
      </c>
      <c r="I8736">
        <v>931.18</v>
      </c>
      <c r="J8736">
        <v>3</v>
      </c>
      <c r="K8736">
        <v>314.27</v>
      </c>
    </row>
    <row r="8737" spans="1:11" ht="16.5" x14ac:dyDescent="0.3">
      <c r="A8737" s="1">
        <v>43004</v>
      </c>
      <c r="B8737" s="5">
        <f>YEAR(Table1[[#This Row],[Order Date]])</f>
        <v>2017</v>
      </c>
      <c r="C8737" s="5">
        <f>MONTH(Table1[[#This Row],[Order Date]])</f>
        <v>9</v>
      </c>
      <c r="D8737" t="s">
        <v>1357</v>
      </c>
      <c r="E8737" t="s">
        <v>91</v>
      </c>
      <c r="F8737" t="s">
        <v>11</v>
      </c>
      <c r="G8737" t="s">
        <v>24</v>
      </c>
      <c r="H8737" t="s">
        <v>869</v>
      </c>
      <c r="I8737">
        <v>2.2200000000000002</v>
      </c>
      <c r="J8737">
        <v>1</v>
      </c>
      <c r="K8737">
        <v>0.56000000000000005</v>
      </c>
    </row>
    <row r="8738" spans="1:11" ht="16.5" x14ac:dyDescent="0.3">
      <c r="A8738" s="1">
        <v>43006</v>
      </c>
      <c r="B8738" s="5">
        <f>YEAR(Table1[[#This Row],[Order Date]])</f>
        <v>2017</v>
      </c>
      <c r="C8738" s="5">
        <f>MONTH(Table1[[#This Row],[Order Date]])</f>
        <v>9</v>
      </c>
      <c r="D8738" t="s">
        <v>2614</v>
      </c>
      <c r="E8738" t="s">
        <v>10</v>
      </c>
      <c r="F8738" t="s">
        <v>11</v>
      </c>
      <c r="G8738" t="s">
        <v>200</v>
      </c>
      <c r="H8738" t="s">
        <v>807</v>
      </c>
      <c r="I8738">
        <v>1.74</v>
      </c>
      <c r="J8738">
        <v>1</v>
      </c>
      <c r="K8738">
        <v>-0.35</v>
      </c>
    </row>
    <row r="8739" spans="1:11" ht="16.5" x14ac:dyDescent="0.3">
      <c r="A8739" s="1">
        <v>43006</v>
      </c>
      <c r="B8739" s="5">
        <f>YEAR(Table1[[#This Row],[Order Date]])</f>
        <v>2017</v>
      </c>
      <c r="C8739" s="5">
        <f>MONTH(Table1[[#This Row],[Order Date]])</f>
        <v>9</v>
      </c>
      <c r="D8739" t="s">
        <v>928</v>
      </c>
      <c r="E8739" t="s">
        <v>278</v>
      </c>
      <c r="F8739" t="s">
        <v>34</v>
      </c>
      <c r="G8739" t="s">
        <v>47</v>
      </c>
      <c r="H8739" t="s">
        <v>1083</v>
      </c>
      <c r="I8739">
        <v>32.78</v>
      </c>
      <c r="J8739">
        <v>1</v>
      </c>
      <c r="K8739">
        <v>3.28</v>
      </c>
    </row>
    <row r="8740" spans="1:11" ht="16.5" x14ac:dyDescent="0.3">
      <c r="A8740" s="1">
        <v>43006</v>
      </c>
      <c r="B8740" s="5">
        <f>YEAR(Table1[[#This Row],[Order Date]])</f>
        <v>2017</v>
      </c>
      <c r="C8740" s="5">
        <f>MONTH(Table1[[#This Row],[Order Date]])</f>
        <v>9</v>
      </c>
      <c r="D8740" t="s">
        <v>928</v>
      </c>
      <c r="E8740" t="s">
        <v>278</v>
      </c>
      <c r="F8740" t="s">
        <v>11</v>
      </c>
      <c r="G8740" t="s">
        <v>18</v>
      </c>
      <c r="H8740" t="s">
        <v>908</v>
      </c>
      <c r="I8740">
        <v>147.18</v>
      </c>
      <c r="J8740">
        <v>2</v>
      </c>
      <c r="K8740">
        <v>-29.44</v>
      </c>
    </row>
    <row r="8741" spans="1:11" ht="16.5" x14ac:dyDescent="0.3">
      <c r="A8741" s="1">
        <v>43006</v>
      </c>
      <c r="B8741" s="5">
        <f>YEAR(Table1[[#This Row],[Order Date]])</f>
        <v>2017</v>
      </c>
      <c r="C8741" s="5">
        <f>MONTH(Table1[[#This Row],[Order Date]])</f>
        <v>9</v>
      </c>
      <c r="D8741" t="s">
        <v>928</v>
      </c>
      <c r="E8741" t="s">
        <v>278</v>
      </c>
      <c r="F8741" t="s">
        <v>39</v>
      </c>
      <c r="G8741" t="s">
        <v>52</v>
      </c>
      <c r="H8741" t="s">
        <v>2113</v>
      </c>
      <c r="I8741">
        <v>54.38</v>
      </c>
      <c r="J8741">
        <v>2</v>
      </c>
      <c r="K8741">
        <v>1.36</v>
      </c>
    </row>
    <row r="8742" spans="1:11" ht="16.5" x14ac:dyDescent="0.3">
      <c r="A8742" s="1">
        <v>43006</v>
      </c>
      <c r="B8742" s="5">
        <f>YEAR(Table1[[#This Row],[Order Date]])</f>
        <v>2017</v>
      </c>
      <c r="C8742" s="5">
        <f>MONTH(Table1[[#This Row],[Order Date]])</f>
        <v>9</v>
      </c>
      <c r="D8742" t="s">
        <v>928</v>
      </c>
      <c r="E8742" t="s">
        <v>278</v>
      </c>
      <c r="F8742" t="s">
        <v>11</v>
      </c>
      <c r="G8742" t="s">
        <v>20</v>
      </c>
      <c r="H8742" t="s">
        <v>1136</v>
      </c>
      <c r="I8742">
        <v>76.78</v>
      </c>
      <c r="J8742">
        <v>4</v>
      </c>
      <c r="K8742">
        <v>-58.86</v>
      </c>
    </row>
    <row r="8743" spans="1:11" ht="16.5" x14ac:dyDescent="0.3">
      <c r="A8743" s="1">
        <v>43006</v>
      </c>
      <c r="B8743" s="5">
        <f>YEAR(Table1[[#This Row],[Order Date]])</f>
        <v>2017</v>
      </c>
      <c r="C8743" s="5">
        <f>MONTH(Table1[[#This Row],[Order Date]])</f>
        <v>9</v>
      </c>
      <c r="D8743" t="s">
        <v>928</v>
      </c>
      <c r="E8743" t="s">
        <v>278</v>
      </c>
      <c r="F8743" t="s">
        <v>11</v>
      </c>
      <c r="G8743" t="s">
        <v>12</v>
      </c>
      <c r="H8743" t="s">
        <v>698</v>
      </c>
      <c r="I8743">
        <v>14.35</v>
      </c>
      <c r="J8743">
        <v>3</v>
      </c>
      <c r="K8743">
        <v>5.2</v>
      </c>
    </row>
    <row r="8744" spans="1:11" ht="16.5" x14ac:dyDescent="0.3">
      <c r="A8744" s="1">
        <v>43006</v>
      </c>
      <c r="B8744" s="5">
        <f>YEAR(Table1[[#This Row],[Order Date]])</f>
        <v>2017</v>
      </c>
      <c r="C8744" s="5">
        <f>MONTH(Table1[[#This Row],[Order Date]])</f>
        <v>9</v>
      </c>
      <c r="D8744" t="s">
        <v>928</v>
      </c>
      <c r="E8744" t="s">
        <v>278</v>
      </c>
      <c r="F8744" t="s">
        <v>11</v>
      </c>
      <c r="G8744" t="s">
        <v>92</v>
      </c>
      <c r="H8744" t="s">
        <v>1296</v>
      </c>
      <c r="I8744">
        <v>209.79</v>
      </c>
      <c r="J8744">
        <v>2</v>
      </c>
      <c r="K8744">
        <v>26.22</v>
      </c>
    </row>
    <row r="8745" spans="1:11" ht="16.5" x14ac:dyDescent="0.3">
      <c r="A8745" s="1">
        <v>43006</v>
      </c>
      <c r="B8745" s="5">
        <f>YEAR(Table1[[#This Row],[Order Date]])</f>
        <v>2017</v>
      </c>
      <c r="C8745" s="5">
        <f>MONTH(Table1[[#This Row],[Order Date]])</f>
        <v>9</v>
      </c>
      <c r="D8745" t="s">
        <v>2138</v>
      </c>
      <c r="E8745" t="s">
        <v>27</v>
      </c>
      <c r="F8745" t="s">
        <v>34</v>
      </c>
      <c r="G8745" t="s">
        <v>47</v>
      </c>
      <c r="H8745" t="s">
        <v>1404</v>
      </c>
      <c r="I8745">
        <v>9.24</v>
      </c>
      <c r="J8745">
        <v>3</v>
      </c>
      <c r="K8745">
        <v>4.4400000000000004</v>
      </c>
    </row>
    <row r="8746" spans="1:11" ht="16.5" x14ac:dyDescent="0.3">
      <c r="A8746" s="1">
        <v>43006</v>
      </c>
      <c r="B8746" s="5">
        <f>YEAR(Table1[[#This Row],[Order Date]])</f>
        <v>2017</v>
      </c>
      <c r="C8746" s="5">
        <f>MONTH(Table1[[#This Row],[Order Date]])</f>
        <v>9</v>
      </c>
      <c r="D8746" t="s">
        <v>1791</v>
      </c>
      <c r="E8746" t="s">
        <v>123</v>
      </c>
      <c r="F8746" t="s">
        <v>11</v>
      </c>
      <c r="G8746" t="s">
        <v>12</v>
      </c>
      <c r="H8746" t="s">
        <v>219</v>
      </c>
      <c r="I8746">
        <v>10.37</v>
      </c>
      <c r="J8746">
        <v>2</v>
      </c>
      <c r="K8746">
        <v>3.63</v>
      </c>
    </row>
    <row r="8747" spans="1:11" ht="16.5" x14ac:dyDescent="0.3">
      <c r="A8747" s="1">
        <v>43006</v>
      </c>
      <c r="B8747" s="5">
        <f>YEAR(Table1[[#This Row],[Order Date]])</f>
        <v>2017</v>
      </c>
      <c r="C8747" s="5">
        <f>MONTH(Table1[[#This Row],[Order Date]])</f>
        <v>9</v>
      </c>
      <c r="D8747" t="s">
        <v>1502</v>
      </c>
      <c r="E8747" t="s">
        <v>23</v>
      </c>
      <c r="F8747" t="s">
        <v>11</v>
      </c>
      <c r="G8747" t="s">
        <v>20</v>
      </c>
      <c r="H8747" t="s">
        <v>21</v>
      </c>
      <c r="I8747">
        <v>2.66</v>
      </c>
      <c r="J8747">
        <v>1</v>
      </c>
      <c r="K8747">
        <v>-1.86</v>
      </c>
    </row>
    <row r="8748" spans="1:11" ht="16.5" x14ac:dyDescent="0.3">
      <c r="A8748" s="1">
        <v>43007</v>
      </c>
      <c r="B8748" s="5">
        <f>YEAR(Table1[[#This Row],[Order Date]])</f>
        <v>2017</v>
      </c>
      <c r="C8748" s="5">
        <f>MONTH(Table1[[#This Row],[Order Date]])</f>
        <v>9</v>
      </c>
      <c r="D8748" t="s">
        <v>1044</v>
      </c>
      <c r="E8748" t="s">
        <v>10</v>
      </c>
      <c r="F8748" t="s">
        <v>11</v>
      </c>
      <c r="G8748" t="s">
        <v>16</v>
      </c>
      <c r="H8748" t="s">
        <v>1336</v>
      </c>
      <c r="I8748">
        <v>7.97</v>
      </c>
      <c r="J8748">
        <v>2</v>
      </c>
      <c r="K8748">
        <v>2.59</v>
      </c>
    </row>
    <row r="8749" spans="1:11" ht="16.5" x14ac:dyDescent="0.3">
      <c r="A8749" s="1">
        <v>43007</v>
      </c>
      <c r="B8749" s="5">
        <f>YEAR(Table1[[#This Row],[Order Date]])</f>
        <v>2017</v>
      </c>
      <c r="C8749" s="5">
        <f>MONTH(Table1[[#This Row],[Order Date]])</f>
        <v>9</v>
      </c>
      <c r="D8749" t="s">
        <v>1044</v>
      </c>
      <c r="E8749" t="s">
        <v>10</v>
      </c>
      <c r="F8749" t="s">
        <v>11</v>
      </c>
      <c r="G8749" t="s">
        <v>63</v>
      </c>
      <c r="H8749" t="s">
        <v>785</v>
      </c>
      <c r="I8749">
        <v>27.97</v>
      </c>
      <c r="J8749">
        <v>4</v>
      </c>
      <c r="K8749">
        <v>9.44</v>
      </c>
    </row>
    <row r="8750" spans="1:11" ht="16.5" x14ac:dyDescent="0.3">
      <c r="A8750" s="1">
        <v>43007</v>
      </c>
      <c r="B8750" s="5">
        <f>YEAR(Table1[[#This Row],[Order Date]])</f>
        <v>2017</v>
      </c>
      <c r="C8750" s="5">
        <f>MONTH(Table1[[#This Row],[Order Date]])</f>
        <v>9</v>
      </c>
      <c r="D8750" t="s">
        <v>1044</v>
      </c>
      <c r="E8750" t="s">
        <v>10</v>
      </c>
      <c r="F8750" t="s">
        <v>39</v>
      </c>
      <c r="G8750" t="s">
        <v>302</v>
      </c>
      <c r="H8750" t="s">
        <v>2707</v>
      </c>
      <c r="I8750">
        <v>336.51</v>
      </c>
      <c r="J8750">
        <v>3</v>
      </c>
      <c r="K8750">
        <v>44.87</v>
      </c>
    </row>
    <row r="8751" spans="1:11" ht="16.5" x14ac:dyDescent="0.3">
      <c r="A8751" s="1">
        <v>43007</v>
      </c>
      <c r="B8751" s="5">
        <f>YEAR(Table1[[#This Row],[Order Date]])</f>
        <v>2017</v>
      </c>
      <c r="C8751" s="5">
        <f>MONTH(Table1[[#This Row],[Order Date]])</f>
        <v>9</v>
      </c>
      <c r="D8751" t="s">
        <v>1505</v>
      </c>
      <c r="E8751" t="s">
        <v>78</v>
      </c>
      <c r="F8751" t="s">
        <v>34</v>
      </c>
      <c r="G8751" t="s">
        <v>35</v>
      </c>
      <c r="H8751" t="s">
        <v>1480</v>
      </c>
      <c r="I8751">
        <v>63.69</v>
      </c>
      <c r="J8751">
        <v>1</v>
      </c>
      <c r="K8751">
        <v>-15.47</v>
      </c>
    </row>
    <row r="8752" spans="1:11" ht="16.5" x14ac:dyDescent="0.3">
      <c r="A8752" s="1">
        <v>43007</v>
      </c>
      <c r="B8752" s="5">
        <f>YEAR(Table1[[#This Row],[Order Date]])</f>
        <v>2017</v>
      </c>
      <c r="C8752" s="5">
        <f>MONTH(Table1[[#This Row],[Order Date]])</f>
        <v>9</v>
      </c>
      <c r="D8752" t="s">
        <v>1505</v>
      </c>
      <c r="E8752" t="s">
        <v>78</v>
      </c>
      <c r="F8752" t="s">
        <v>39</v>
      </c>
      <c r="G8752" t="s">
        <v>52</v>
      </c>
      <c r="H8752" t="s">
        <v>1078</v>
      </c>
      <c r="I8752">
        <v>239.98</v>
      </c>
      <c r="J8752">
        <v>3</v>
      </c>
      <c r="K8752">
        <v>65.989999999999995</v>
      </c>
    </row>
    <row r="8753" spans="1:11" ht="16.5" x14ac:dyDescent="0.3">
      <c r="A8753" s="1">
        <v>43007</v>
      </c>
      <c r="B8753" s="5">
        <f>YEAR(Table1[[#This Row],[Order Date]])</f>
        <v>2017</v>
      </c>
      <c r="C8753" s="5">
        <f>MONTH(Table1[[#This Row],[Order Date]])</f>
        <v>9</v>
      </c>
      <c r="D8753" t="s">
        <v>1505</v>
      </c>
      <c r="E8753" t="s">
        <v>78</v>
      </c>
      <c r="F8753" t="s">
        <v>34</v>
      </c>
      <c r="G8753" t="s">
        <v>145</v>
      </c>
      <c r="H8753" t="s">
        <v>504</v>
      </c>
      <c r="I8753">
        <v>344.22</v>
      </c>
      <c r="J8753">
        <v>2</v>
      </c>
      <c r="K8753">
        <v>-189.32</v>
      </c>
    </row>
    <row r="8754" spans="1:11" ht="16.5" x14ac:dyDescent="0.3">
      <c r="A8754" s="1">
        <v>43007</v>
      </c>
      <c r="B8754" s="5">
        <f>YEAR(Table1[[#This Row],[Order Date]])</f>
        <v>2017</v>
      </c>
      <c r="C8754" s="5">
        <f>MONTH(Table1[[#This Row],[Order Date]])</f>
        <v>9</v>
      </c>
      <c r="D8754" t="s">
        <v>1505</v>
      </c>
      <c r="E8754" t="s">
        <v>78</v>
      </c>
      <c r="F8754" t="s">
        <v>11</v>
      </c>
      <c r="G8754" t="s">
        <v>12</v>
      </c>
      <c r="H8754" t="s">
        <v>2195</v>
      </c>
      <c r="I8754">
        <v>15.55</v>
      </c>
      <c r="J8754">
        <v>3</v>
      </c>
      <c r="K8754">
        <v>5.44</v>
      </c>
    </row>
    <row r="8755" spans="1:11" ht="16.5" x14ac:dyDescent="0.3">
      <c r="A8755" s="1">
        <v>43007</v>
      </c>
      <c r="B8755" s="5">
        <f>YEAR(Table1[[#This Row],[Order Date]])</f>
        <v>2017</v>
      </c>
      <c r="C8755" s="5">
        <f>MONTH(Table1[[#This Row],[Order Date]])</f>
        <v>9</v>
      </c>
      <c r="D8755" t="s">
        <v>1505</v>
      </c>
      <c r="E8755" t="s">
        <v>78</v>
      </c>
      <c r="F8755" t="s">
        <v>34</v>
      </c>
      <c r="G8755" t="s">
        <v>47</v>
      </c>
      <c r="H8755" t="s">
        <v>1162</v>
      </c>
      <c r="I8755">
        <v>21.25</v>
      </c>
      <c r="J8755">
        <v>4</v>
      </c>
      <c r="K8755">
        <v>7.44</v>
      </c>
    </row>
    <row r="8756" spans="1:11" ht="16.5" x14ac:dyDescent="0.3">
      <c r="A8756" s="1">
        <v>43007</v>
      </c>
      <c r="B8756" s="5">
        <f>YEAR(Table1[[#This Row],[Order Date]])</f>
        <v>2017</v>
      </c>
      <c r="C8756" s="5">
        <f>MONTH(Table1[[#This Row],[Order Date]])</f>
        <v>9</v>
      </c>
      <c r="D8756" t="s">
        <v>1505</v>
      </c>
      <c r="E8756" t="s">
        <v>78</v>
      </c>
      <c r="F8756" t="s">
        <v>11</v>
      </c>
      <c r="G8756" t="s">
        <v>12</v>
      </c>
      <c r="H8756" t="s">
        <v>2098</v>
      </c>
      <c r="I8756">
        <v>8.4499999999999993</v>
      </c>
      <c r="J8756">
        <v>2</v>
      </c>
      <c r="K8756">
        <v>2.64</v>
      </c>
    </row>
    <row r="8757" spans="1:11" ht="16.5" x14ac:dyDescent="0.3">
      <c r="A8757" s="1">
        <v>43007</v>
      </c>
      <c r="B8757" s="5">
        <f>YEAR(Table1[[#This Row],[Order Date]])</f>
        <v>2017</v>
      </c>
      <c r="C8757" s="5">
        <f>MONTH(Table1[[#This Row],[Order Date]])</f>
        <v>9</v>
      </c>
      <c r="D8757" t="s">
        <v>422</v>
      </c>
      <c r="E8757" t="s">
        <v>120</v>
      </c>
      <c r="F8757" t="s">
        <v>11</v>
      </c>
      <c r="G8757" t="s">
        <v>18</v>
      </c>
      <c r="H8757" t="s">
        <v>2344</v>
      </c>
      <c r="I8757">
        <v>243.92</v>
      </c>
      <c r="J8757">
        <v>5</v>
      </c>
      <c r="K8757">
        <v>-54.88</v>
      </c>
    </row>
    <row r="8758" spans="1:11" ht="16.5" x14ac:dyDescent="0.3">
      <c r="A8758" s="1">
        <v>43007</v>
      </c>
      <c r="B8758" s="5">
        <f>YEAR(Table1[[#This Row],[Order Date]])</f>
        <v>2017</v>
      </c>
      <c r="C8758" s="5">
        <f>MONTH(Table1[[#This Row],[Order Date]])</f>
        <v>9</v>
      </c>
      <c r="D8758" t="s">
        <v>1320</v>
      </c>
      <c r="E8758" t="s">
        <v>149</v>
      </c>
      <c r="F8758" t="s">
        <v>11</v>
      </c>
      <c r="G8758" t="s">
        <v>63</v>
      </c>
      <c r="H8758" t="s">
        <v>64</v>
      </c>
      <c r="I8758">
        <v>23.34</v>
      </c>
      <c r="J8758">
        <v>3</v>
      </c>
      <c r="K8758">
        <v>10.97</v>
      </c>
    </row>
    <row r="8759" spans="1:11" ht="16.5" x14ac:dyDescent="0.3">
      <c r="A8759" s="1">
        <v>43007</v>
      </c>
      <c r="B8759" s="5">
        <f>YEAR(Table1[[#This Row],[Order Date]])</f>
        <v>2017</v>
      </c>
      <c r="C8759" s="5">
        <f>MONTH(Table1[[#This Row],[Order Date]])</f>
        <v>9</v>
      </c>
      <c r="D8759" t="s">
        <v>1320</v>
      </c>
      <c r="E8759" t="s">
        <v>149</v>
      </c>
      <c r="F8759" t="s">
        <v>11</v>
      </c>
      <c r="G8759" t="s">
        <v>12</v>
      </c>
      <c r="H8759" t="s">
        <v>1890</v>
      </c>
      <c r="I8759">
        <v>51.55</v>
      </c>
      <c r="J8759">
        <v>5</v>
      </c>
      <c r="K8759">
        <v>24.23</v>
      </c>
    </row>
    <row r="8760" spans="1:11" ht="16.5" x14ac:dyDescent="0.3">
      <c r="A8760" s="1">
        <v>43007</v>
      </c>
      <c r="B8760" s="5">
        <f>YEAR(Table1[[#This Row],[Order Date]])</f>
        <v>2017</v>
      </c>
      <c r="C8760" s="5">
        <f>MONTH(Table1[[#This Row],[Order Date]])</f>
        <v>9</v>
      </c>
      <c r="D8760" t="s">
        <v>635</v>
      </c>
      <c r="E8760" t="s">
        <v>27</v>
      </c>
      <c r="F8760" t="s">
        <v>11</v>
      </c>
      <c r="G8760" t="s">
        <v>43</v>
      </c>
      <c r="H8760" t="s">
        <v>1247</v>
      </c>
      <c r="I8760">
        <v>35</v>
      </c>
      <c r="J8760">
        <v>7</v>
      </c>
      <c r="K8760">
        <v>16.8</v>
      </c>
    </row>
    <row r="8761" spans="1:11" ht="16.5" x14ac:dyDescent="0.3">
      <c r="A8761" s="1">
        <v>43007</v>
      </c>
      <c r="B8761" s="5">
        <f>YEAR(Table1[[#This Row],[Order Date]])</f>
        <v>2017</v>
      </c>
      <c r="C8761" s="5">
        <f>MONTH(Table1[[#This Row],[Order Date]])</f>
        <v>9</v>
      </c>
      <c r="D8761" t="s">
        <v>635</v>
      </c>
      <c r="E8761" t="s">
        <v>27</v>
      </c>
      <c r="F8761" t="s">
        <v>34</v>
      </c>
      <c r="G8761" t="s">
        <v>35</v>
      </c>
      <c r="H8761" t="s">
        <v>1379</v>
      </c>
      <c r="I8761">
        <v>72.78</v>
      </c>
      <c r="J8761">
        <v>1</v>
      </c>
      <c r="K8761">
        <v>0</v>
      </c>
    </row>
    <row r="8762" spans="1:11" ht="16.5" x14ac:dyDescent="0.3">
      <c r="A8762" s="1">
        <v>43007</v>
      </c>
      <c r="B8762" s="5">
        <f>YEAR(Table1[[#This Row],[Order Date]])</f>
        <v>2017</v>
      </c>
      <c r="C8762" s="5">
        <f>MONTH(Table1[[#This Row],[Order Date]])</f>
        <v>9</v>
      </c>
      <c r="D8762" t="s">
        <v>635</v>
      </c>
      <c r="E8762" t="s">
        <v>27</v>
      </c>
      <c r="F8762" t="s">
        <v>11</v>
      </c>
      <c r="G8762" t="s">
        <v>92</v>
      </c>
      <c r="H8762" t="s">
        <v>286</v>
      </c>
      <c r="I8762">
        <v>97.84</v>
      </c>
      <c r="J8762">
        <v>2</v>
      </c>
      <c r="K8762">
        <v>25.44</v>
      </c>
    </row>
    <row r="8763" spans="1:11" ht="16.5" x14ac:dyDescent="0.3">
      <c r="A8763" s="1">
        <v>43007</v>
      </c>
      <c r="B8763" s="5">
        <f>YEAR(Table1[[#This Row],[Order Date]])</f>
        <v>2017</v>
      </c>
      <c r="C8763" s="5">
        <f>MONTH(Table1[[#This Row],[Order Date]])</f>
        <v>9</v>
      </c>
      <c r="D8763" t="s">
        <v>635</v>
      </c>
      <c r="E8763" t="s">
        <v>27</v>
      </c>
      <c r="F8763" t="s">
        <v>34</v>
      </c>
      <c r="G8763" t="s">
        <v>47</v>
      </c>
      <c r="H8763" t="s">
        <v>2153</v>
      </c>
      <c r="I8763">
        <v>51.75</v>
      </c>
      <c r="J8763">
        <v>1</v>
      </c>
      <c r="K8763">
        <v>15.53</v>
      </c>
    </row>
    <row r="8764" spans="1:11" ht="16.5" x14ac:dyDescent="0.3">
      <c r="A8764" s="1">
        <v>43007</v>
      </c>
      <c r="B8764" s="5">
        <f>YEAR(Table1[[#This Row],[Order Date]])</f>
        <v>2017</v>
      </c>
      <c r="C8764" s="5">
        <f>MONTH(Table1[[#This Row],[Order Date]])</f>
        <v>9</v>
      </c>
      <c r="D8764" t="s">
        <v>635</v>
      </c>
      <c r="E8764" t="s">
        <v>27</v>
      </c>
      <c r="F8764" t="s">
        <v>11</v>
      </c>
      <c r="G8764" t="s">
        <v>20</v>
      </c>
      <c r="H8764" t="s">
        <v>1896</v>
      </c>
      <c r="I8764">
        <v>46.67</v>
      </c>
      <c r="J8764">
        <v>2</v>
      </c>
      <c r="K8764">
        <v>16.34</v>
      </c>
    </row>
    <row r="8765" spans="1:11" ht="16.5" x14ac:dyDescent="0.3">
      <c r="A8765" s="1">
        <v>43007</v>
      </c>
      <c r="B8765" s="5">
        <f>YEAR(Table1[[#This Row],[Order Date]])</f>
        <v>2017</v>
      </c>
      <c r="C8765" s="5">
        <f>MONTH(Table1[[#This Row],[Order Date]])</f>
        <v>9</v>
      </c>
      <c r="D8765" t="s">
        <v>989</v>
      </c>
      <c r="E8765" t="s">
        <v>78</v>
      </c>
      <c r="F8765" t="s">
        <v>11</v>
      </c>
      <c r="G8765" t="s">
        <v>18</v>
      </c>
      <c r="H8765" t="s">
        <v>909</v>
      </c>
      <c r="I8765">
        <v>51.17</v>
      </c>
      <c r="J8765">
        <v>2</v>
      </c>
      <c r="K8765">
        <v>-6.4</v>
      </c>
    </row>
    <row r="8766" spans="1:11" ht="16.5" x14ac:dyDescent="0.3">
      <c r="A8766" s="1">
        <v>43007</v>
      </c>
      <c r="B8766" s="5">
        <f>YEAR(Table1[[#This Row],[Order Date]])</f>
        <v>2017</v>
      </c>
      <c r="C8766" s="5">
        <f>MONTH(Table1[[#This Row],[Order Date]])</f>
        <v>9</v>
      </c>
      <c r="D8766" t="s">
        <v>822</v>
      </c>
      <c r="E8766" t="s">
        <v>27</v>
      </c>
      <c r="F8766" t="s">
        <v>11</v>
      </c>
      <c r="G8766" t="s">
        <v>24</v>
      </c>
      <c r="H8766" t="s">
        <v>990</v>
      </c>
      <c r="I8766">
        <v>99.2</v>
      </c>
      <c r="J8766">
        <v>5</v>
      </c>
      <c r="K8766">
        <v>25.79</v>
      </c>
    </row>
    <row r="8767" spans="1:11" ht="16.5" x14ac:dyDescent="0.3">
      <c r="A8767" s="1">
        <v>43007</v>
      </c>
      <c r="B8767" s="5">
        <f>YEAR(Table1[[#This Row],[Order Date]])</f>
        <v>2017</v>
      </c>
      <c r="C8767" s="5">
        <f>MONTH(Table1[[#This Row],[Order Date]])</f>
        <v>9</v>
      </c>
      <c r="D8767" t="s">
        <v>1495</v>
      </c>
      <c r="E8767" t="s">
        <v>149</v>
      </c>
      <c r="F8767" t="s">
        <v>11</v>
      </c>
      <c r="G8767" t="s">
        <v>63</v>
      </c>
      <c r="H8767" t="s">
        <v>1420</v>
      </c>
      <c r="I8767">
        <v>7.98</v>
      </c>
      <c r="J8767">
        <v>3</v>
      </c>
      <c r="K8767">
        <v>3.91</v>
      </c>
    </row>
    <row r="8768" spans="1:11" ht="16.5" x14ac:dyDescent="0.3">
      <c r="A8768" s="1">
        <v>43007</v>
      </c>
      <c r="B8768" s="5">
        <f>YEAR(Table1[[#This Row],[Order Date]])</f>
        <v>2017</v>
      </c>
      <c r="C8768" s="5">
        <f>MONTH(Table1[[#This Row],[Order Date]])</f>
        <v>9</v>
      </c>
      <c r="D8768" t="s">
        <v>1652</v>
      </c>
      <c r="E8768" t="s">
        <v>27</v>
      </c>
      <c r="F8768" t="s">
        <v>11</v>
      </c>
      <c r="G8768" t="s">
        <v>200</v>
      </c>
      <c r="H8768" t="s">
        <v>1458</v>
      </c>
      <c r="I8768">
        <v>97.3</v>
      </c>
      <c r="J8768">
        <v>7</v>
      </c>
      <c r="K8768">
        <v>28.22</v>
      </c>
    </row>
    <row r="8769" spans="1:11" ht="16.5" x14ac:dyDescent="0.3">
      <c r="A8769" s="1">
        <v>43008</v>
      </c>
      <c r="B8769" s="5">
        <f>YEAR(Table1[[#This Row],[Order Date]])</f>
        <v>2017</v>
      </c>
      <c r="C8769" s="5">
        <f>MONTH(Table1[[#This Row],[Order Date]])</f>
        <v>9</v>
      </c>
      <c r="D8769" t="s">
        <v>1788</v>
      </c>
      <c r="E8769" t="s">
        <v>164</v>
      </c>
      <c r="F8769" t="s">
        <v>11</v>
      </c>
      <c r="G8769" t="s">
        <v>12</v>
      </c>
      <c r="H8769" t="s">
        <v>1418</v>
      </c>
      <c r="I8769">
        <v>11.76</v>
      </c>
      <c r="J8769">
        <v>2</v>
      </c>
      <c r="K8769">
        <v>5.76</v>
      </c>
    </row>
    <row r="8770" spans="1:11" ht="16.5" x14ac:dyDescent="0.3">
      <c r="A8770" s="1">
        <v>43008</v>
      </c>
      <c r="B8770" s="5">
        <f>YEAR(Table1[[#This Row],[Order Date]])</f>
        <v>2017</v>
      </c>
      <c r="C8770" s="5">
        <f>MONTH(Table1[[#This Row],[Order Date]])</f>
        <v>9</v>
      </c>
      <c r="D8770" t="s">
        <v>1788</v>
      </c>
      <c r="E8770" t="s">
        <v>164</v>
      </c>
      <c r="F8770" t="s">
        <v>11</v>
      </c>
      <c r="G8770" t="s">
        <v>12</v>
      </c>
      <c r="H8770" t="s">
        <v>1609</v>
      </c>
      <c r="I8770">
        <v>167.94</v>
      </c>
      <c r="J8770">
        <v>3</v>
      </c>
      <c r="K8770">
        <v>82.29</v>
      </c>
    </row>
    <row r="8771" spans="1:11" ht="16.5" x14ac:dyDescent="0.3">
      <c r="A8771" s="1">
        <v>43008</v>
      </c>
      <c r="B8771" s="5">
        <f>YEAR(Table1[[#This Row],[Order Date]])</f>
        <v>2017</v>
      </c>
      <c r="C8771" s="5">
        <f>MONTH(Table1[[#This Row],[Order Date]])</f>
        <v>9</v>
      </c>
      <c r="D8771" t="s">
        <v>1788</v>
      </c>
      <c r="E8771" t="s">
        <v>164</v>
      </c>
      <c r="F8771" t="s">
        <v>11</v>
      </c>
      <c r="G8771" t="s">
        <v>92</v>
      </c>
      <c r="H8771" t="s">
        <v>776</v>
      </c>
      <c r="I8771">
        <v>3.89</v>
      </c>
      <c r="J8771">
        <v>1</v>
      </c>
      <c r="K8771">
        <v>1.01</v>
      </c>
    </row>
    <row r="8772" spans="1:11" ht="16.5" x14ac:dyDescent="0.3">
      <c r="A8772" s="1">
        <v>43008</v>
      </c>
      <c r="B8772" s="5">
        <f>YEAR(Table1[[#This Row],[Order Date]])</f>
        <v>2017</v>
      </c>
      <c r="C8772" s="5">
        <f>MONTH(Table1[[#This Row],[Order Date]])</f>
        <v>9</v>
      </c>
      <c r="D8772" t="s">
        <v>672</v>
      </c>
      <c r="E8772" t="s">
        <v>531</v>
      </c>
      <c r="F8772" t="s">
        <v>11</v>
      </c>
      <c r="G8772" t="s">
        <v>12</v>
      </c>
      <c r="H8772" t="s">
        <v>1759</v>
      </c>
      <c r="I8772">
        <v>164.88</v>
      </c>
      <c r="J8772">
        <v>3</v>
      </c>
      <c r="K8772">
        <v>80.790000000000006</v>
      </c>
    </row>
    <row r="8773" spans="1:11" ht="16.5" x14ac:dyDescent="0.3">
      <c r="A8773" s="1">
        <v>43008</v>
      </c>
      <c r="B8773" s="5">
        <f>YEAR(Table1[[#This Row],[Order Date]])</f>
        <v>2017</v>
      </c>
      <c r="C8773" s="5">
        <f>MONTH(Table1[[#This Row],[Order Date]])</f>
        <v>9</v>
      </c>
      <c r="D8773" t="s">
        <v>695</v>
      </c>
      <c r="E8773" t="s">
        <v>27</v>
      </c>
      <c r="F8773" t="s">
        <v>39</v>
      </c>
      <c r="G8773" t="s">
        <v>52</v>
      </c>
      <c r="H8773" t="s">
        <v>2002</v>
      </c>
      <c r="I8773">
        <v>159.97999999999999</v>
      </c>
      <c r="J8773">
        <v>2</v>
      </c>
      <c r="K8773">
        <v>47.99</v>
      </c>
    </row>
    <row r="8774" spans="1:11" ht="16.5" x14ac:dyDescent="0.3">
      <c r="A8774" s="1">
        <v>43008</v>
      </c>
      <c r="B8774" s="5">
        <f>YEAR(Table1[[#This Row],[Order Date]])</f>
        <v>2017</v>
      </c>
      <c r="C8774" s="5">
        <f>MONTH(Table1[[#This Row],[Order Date]])</f>
        <v>9</v>
      </c>
      <c r="D8774" t="s">
        <v>959</v>
      </c>
      <c r="E8774" t="s">
        <v>23</v>
      </c>
      <c r="F8774" t="s">
        <v>11</v>
      </c>
      <c r="G8774" t="s">
        <v>16</v>
      </c>
      <c r="H8774" t="s">
        <v>2123</v>
      </c>
      <c r="I8774">
        <v>20.66</v>
      </c>
      <c r="J8774">
        <v>7</v>
      </c>
      <c r="K8774">
        <v>6.97</v>
      </c>
    </row>
    <row r="8775" spans="1:11" ht="16.5" x14ac:dyDescent="0.3">
      <c r="A8775" s="1">
        <v>43008</v>
      </c>
      <c r="B8775" s="5">
        <f>YEAR(Table1[[#This Row],[Order Date]])</f>
        <v>2017</v>
      </c>
      <c r="C8775" s="5">
        <f>MONTH(Table1[[#This Row],[Order Date]])</f>
        <v>9</v>
      </c>
      <c r="D8775" t="s">
        <v>343</v>
      </c>
      <c r="E8775" t="s">
        <v>10</v>
      </c>
      <c r="F8775" t="s">
        <v>11</v>
      </c>
      <c r="G8775" t="s">
        <v>20</v>
      </c>
      <c r="H8775" t="s">
        <v>1367</v>
      </c>
      <c r="I8775">
        <v>11.65</v>
      </c>
      <c r="J8775">
        <v>9</v>
      </c>
      <c r="K8775">
        <v>-17.47</v>
      </c>
    </row>
    <row r="8776" spans="1:11" ht="16.5" x14ac:dyDescent="0.3">
      <c r="A8776" s="1">
        <v>43009</v>
      </c>
      <c r="B8776" s="5">
        <f>YEAR(Table1[[#This Row],[Order Date]])</f>
        <v>2017</v>
      </c>
      <c r="C8776" s="5">
        <f>MONTH(Table1[[#This Row],[Order Date]])</f>
        <v>10</v>
      </c>
      <c r="D8776" t="s">
        <v>1538</v>
      </c>
      <c r="E8776" t="s">
        <v>10</v>
      </c>
      <c r="F8776" t="s">
        <v>11</v>
      </c>
      <c r="G8776" t="s">
        <v>24</v>
      </c>
      <c r="H8776" t="s">
        <v>2305</v>
      </c>
      <c r="I8776">
        <v>6.67</v>
      </c>
      <c r="J8776">
        <v>6</v>
      </c>
      <c r="K8776">
        <v>0.5</v>
      </c>
    </row>
    <row r="8777" spans="1:11" ht="16.5" x14ac:dyDescent="0.3">
      <c r="A8777" s="1">
        <v>43009</v>
      </c>
      <c r="B8777" s="5">
        <f>YEAR(Table1[[#This Row],[Order Date]])</f>
        <v>2017</v>
      </c>
      <c r="C8777" s="5">
        <f>MONTH(Table1[[#This Row],[Order Date]])</f>
        <v>10</v>
      </c>
      <c r="D8777" t="s">
        <v>738</v>
      </c>
      <c r="E8777" t="s">
        <v>164</v>
      </c>
      <c r="F8777" t="s">
        <v>11</v>
      </c>
      <c r="G8777" t="s">
        <v>12</v>
      </c>
      <c r="H8777" t="s">
        <v>1150</v>
      </c>
      <c r="I8777">
        <v>91.84</v>
      </c>
      <c r="J8777">
        <v>8</v>
      </c>
      <c r="K8777">
        <v>45</v>
      </c>
    </row>
    <row r="8778" spans="1:11" ht="16.5" x14ac:dyDescent="0.3">
      <c r="A8778" s="1">
        <v>43009</v>
      </c>
      <c r="B8778" s="5">
        <f>YEAR(Table1[[#This Row],[Order Date]])</f>
        <v>2017</v>
      </c>
      <c r="C8778" s="5">
        <f>MONTH(Table1[[#This Row],[Order Date]])</f>
        <v>10</v>
      </c>
      <c r="D8778" t="s">
        <v>738</v>
      </c>
      <c r="E8778" t="s">
        <v>164</v>
      </c>
      <c r="F8778" t="s">
        <v>11</v>
      </c>
      <c r="G8778" t="s">
        <v>20</v>
      </c>
      <c r="H8778" t="s">
        <v>1649</v>
      </c>
      <c r="I8778">
        <v>81.09</v>
      </c>
      <c r="J8778">
        <v>7</v>
      </c>
      <c r="K8778">
        <v>27.37</v>
      </c>
    </row>
    <row r="8779" spans="1:11" ht="16.5" x14ac:dyDescent="0.3">
      <c r="A8779" s="1">
        <v>43009</v>
      </c>
      <c r="B8779" s="5">
        <f>YEAR(Table1[[#This Row],[Order Date]])</f>
        <v>2017</v>
      </c>
      <c r="C8779" s="5">
        <f>MONTH(Table1[[#This Row],[Order Date]])</f>
        <v>10</v>
      </c>
      <c r="D8779" t="s">
        <v>738</v>
      </c>
      <c r="E8779" t="s">
        <v>164</v>
      </c>
      <c r="F8779" t="s">
        <v>11</v>
      </c>
      <c r="G8779" t="s">
        <v>12</v>
      </c>
      <c r="H8779" t="s">
        <v>2108</v>
      </c>
      <c r="I8779">
        <v>19.440000000000001</v>
      </c>
      <c r="J8779">
        <v>3</v>
      </c>
      <c r="K8779">
        <v>9.33</v>
      </c>
    </row>
    <row r="8780" spans="1:11" ht="16.5" x14ac:dyDescent="0.3">
      <c r="A8780" s="1">
        <v>43009</v>
      </c>
      <c r="B8780" s="5">
        <f>YEAR(Table1[[#This Row],[Order Date]])</f>
        <v>2017</v>
      </c>
      <c r="C8780" s="5">
        <f>MONTH(Table1[[#This Row],[Order Date]])</f>
        <v>10</v>
      </c>
      <c r="D8780" t="s">
        <v>738</v>
      </c>
      <c r="E8780" t="s">
        <v>164</v>
      </c>
      <c r="F8780" t="s">
        <v>34</v>
      </c>
      <c r="G8780" t="s">
        <v>35</v>
      </c>
      <c r="H8780" t="s">
        <v>994</v>
      </c>
      <c r="I8780">
        <v>451.15</v>
      </c>
      <c r="J8780">
        <v>3</v>
      </c>
      <c r="K8780">
        <v>0</v>
      </c>
    </row>
    <row r="8781" spans="1:11" ht="16.5" x14ac:dyDescent="0.3">
      <c r="A8781" s="1">
        <v>43009</v>
      </c>
      <c r="B8781" s="5">
        <f>YEAR(Table1[[#This Row],[Order Date]])</f>
        <v>2017</v>
      </c>
      <c r="C8781" s="5">
        <f>MONTH(Table1[[#This Row],[Order Date]])</f>
        <v>10</v>
      </c>
      <c r="D8781" t="s">
        <v>2631</v>
      </c>
      <c r="E8781" t="s">
        <v>27</v>
      </c>
      <c r="F8781" t="s">
        <v>11</v>
      </c>
      <c r="G8781" t="s">
        <v>20</v>
      </c>
      <c r="H8781" t="s">
        <v>205</v>
      </c>
      <c r="I8781">
        <v>1.44</v>
      </c>
      <c r="J8781">
        <v>1</v>
      </c>
      <c r="K8781">
        <v>0.5</v>
      </c>
    </row>
    <row r="8782" spans="1:11" ht="16.5" x14ac:dyDescent="0.3">
      <c r="A8782" s="1">
        <v>43009</v>
      </c>
      <c r="B8782" s="5">
        <f>YEAR(Table1[[#This Row],[Order Date]])</f>
        <v>2017</v>
      </c>
      <c r="C8782" s="5">
        <f>MONTH(Table1[[#This Row],[Order Date]])</f>
        <v>10</v>
      </c>
      <c r="D8782" t="s">
        <v>2631</v>
      </c>
      <c r="E8782" t="s">
        <v>27</v>
      </c>
      <c r="F8782" t="s">
        <v>11</v>
      </c>
      <c r="G8782" t="s">
        <v>20</v>
      </c>
      <c r="H8782" t="s">
        <v>118</v>
      </c>
      <c r="I8782">
        <v>61.78</v>
      </c>
      <c r="J8782">
        <v>13</v>
      </c>
      <c r="K8782">
        <v>20.85</v>
      </c>
    </row>
    <row r="8783" spans="1:11" ht="16.5" x14ac:dyDescent="0.3">
      <c r="A8783" s="1">
        <v>43009</v>
      </c>
      <c r="B8783" s="5">
        <f>YEAR(Table1[[#This Row],[Order Date]])</f>
        <v>2017</v>
      </c>
      <c r="C8783" s="5">
        <f>MONTH(Table1[[#This Row],[Order Date]])</f>
        <v>10</v>
      </c>
      <c r="D8783" t="s">
        <v>2631</v>
      </c>
      <c r="E8783" t="s">
        <v>27</v>
      </c>
      <c r="F8783" t="s">
        <v>11</v>
      </c>
      <c r="G8783" t="s">
        <v>92</v>
      </c>
      <c r="H8783" t="s">
        <v>2316</v>
      </c>
      <c r="I8783">
        <v>241.96</v>
      </c>
      <c r="J8783">
        <v>2</v>
      </c>
      <c r="K8783">
        <v>60.49</v>
      </c>
    </row>
    <row r="8784" spans="1:11" ht="16.5" x14ac:dyDescent="0.3">
      <c r="A8784" s="1">
        <v>43009</v>
      </c>
      <c r="B8784" s="5">
        <f>YEAR(Table1[[#This Row],[Order Date]])</f>
        <v>2017</v>
      </c>
      <c r="C8784" s="5">
        <f>MONTH(Table1[[#This Row],[Order Date]])</f>
        <v>10</v>
      </c>
      <c r="D8784" t="s">
        <v>2631</v>
      </c>
      <c r="E8784" t="s">
        <v>27</v>
      </c>
      <c r="F8784" t="s">
        <v>34</v>
      </c>
      <c r="G8784" t="s">
        <v>35</v>
      </c>
      <c r="H8784" t="s">
        <v>1024</v>
      </c>
      <c r="I8784">
        <v>108.61</v>
      </c>
      <c r="J8784">
        <v>4</v>
      </c>
      <c r="K8784">
        <v>9.5</v>
      </c>
    </row>
    <row r="8785" spans="1:11" ht="16.5" x14ac:dyDescent="0.3">
      <c r="A8785" s="1">
        <v>43009</v>
      </c>
      <c r="B8785" s="5">
        <f>YEAR(Table1[[#This Row],[Order Date]])</f>
        <v>2017</v>
      </c>
      <c r="C8785" s="5">
        <f>MONTH(Table1[[#This Row],[Order Date]])</f>
        <v>10</v>
      </c>
      <c r="D8785" t="s">
        <v>1962</v>
      </c>
      <c r="E8785" t="s">
        <v>149</v>
      </c>
      <c r="F8785" t="s">
        <v>39</v>
      </c>
      <c r="G8785" t="s">
        <v>302</v>
      </c>
      <c r="H8785" t="s">
        <v>2150</v>
      </c>
      <c r="I8785">
        <v>1704.89</v>
      </c>
      <c r="J8785">
        <v>11</v>
      </c>
      <c r="K8785">
        <v>767.2</v>
      </c>
    </row>
    <row r="8786" spans="1:11" ht="16.5" x14ac:dyDescent="0.3">
      <c r="A8786" s="1">
        <v>43009</v>
      </c>
      <c r="B8786" s="5">
        <f>YEAR(Table1[[#This Row],[Order Date]])</f>
        <v>2017</v>
      </c>
      <c r="C8786" s="5">
        <f>MONTH(Table1[[#This Row],[Order Date]])</f>
        <v>10</v>
      </c>
      <c r="D8786" t="s">
        <v>1933</v>
      </c>
      <c r="E8786" t="s">
        <v>996</v>
      </c>
      <c r="F8786" t="s">
        <v>11</v>
      </c>
      <c r="G8786" t="s">
        <v>12</v>
      </c>
      <c r="H8786" t="s">
        <v>2243</v>
      </c>
      <c r="I8786">
        <v>104.85</v>
      </c>
      <c r="J8786">
        <v>1</v>
      </c>
      <c r="K8786">
        <v>50.33</v>
      </c>
    </row>
    <row r="8787" spans="1:11" ht="16.5" x14ac:dyDescent="0.3">
      <c r="A8787" s="1">
        <v>43009</v>
      </c>
      <c r="B8787" s="5">
        <f>YEAR(Table1[[#This Row],[Order Date]])</f>
        <v>2017</v>
      </c>
      <c r="C8787" s="5">
        <f>MONTH(Table1[[#This Row],[Order Date]])</f>
        <v>10</v>
      </c>
      <c r="D8787" t="s">
        <v>1443</v>
      </c>
      <c r="E8787" t="s">
        <v>27</v>
      </c>
      <c r="F8787" t="s">
        <v>39</v>
      </c>
      <c r="G8787" t="s">
        <v>52</v>
      </c>
      <c r="H8787" t="s">
        <v>1836</v>
      </c>
      <c r="I8787">
        <v>104.75</v>
      </c>
      <c r="J8787">
        <v>5</v>
      </c>
      <c r="K8787">
        <v>22</v>
      </c>
    </row>
    <row r="8788" spans="1:11" ht="16.5" x14ac:dyDescent="0.3">
      <c r="A8788" s="1">
        <v>43010</v>
      </c>
      <c r="B8788" s="5">
        <f>YEAR(Table1[[#This Row],[Order Date]])</f>
        <v>2017</v>
      </c>
      <c r="C8788" s="5">
        <f>MONTH(Table1[[#This Row],[Order Date]])</f>
        <v>10</v>
      </c>
      <c r="D8788" t="s">
        <v>1076</v>
      </c>
      <c r="E8788" t="s">
        <v>110</v>
      </c>
      <c r="F8788" t="s">
        <v>11</v>
      </c>
      <c r="G8788" t="s">
        <v>20</v>
      </c>
      <c r="H8788" t="s">
        <v>548</v>
      </c>
      <c r="I8788">
        <v>58.05</v>
      </c>
      <c r="J8788">
        <v>3</v>
      </c>
      <c r="K8788">
        <v>26.7</v>
      </c>
    </row>
    <row r="8789" spans="1:11" ht="16.5" x14ac:dyDescent="0.3">
      <c r="A8789" s="1">
        <v>43010</v>
      </c>
      <c r="B8789" s="5">
        <f>YEAR(Table1[[#This Row],[Order Date]])</f>
        <v>2017</v>
      </c>
      <c r="C8789" s="5">
        <f>MONTH(Table1[[#This Row],[Order Date]])</f>
        <v>10</v>
      </c>
      <c r="D8789" t="s">
        <v>1076</v>
      </c>
      <c r="E8789" t="s">
        <v>110</v>
      </c>
      <c r="F8789" t="s">
        <v>34</v>
      </c>
      <c r="G8789" t="s">
        <v>47</v>
      </c>
      <c r="H8789" t="s">
        <v>982</v>
      </c>
      <c r="I8789">
        <v>157.74</v>
      </c>
      <c r="J8789">
        <v>11</v>
      </c>
      <c r="K8789">
        <v>56.79</v>
      </c>
    </row>
    <row r="8790" spans="1:11" ht="16.5" x14ac:dyDescent="0.3">
      <c r="A8790" s="1">
        <v>43010</v>
      </c>
      <c r="B8790" s="5">
        <f>YEAR(Table1[[#This Row],[Order Date]])</f>
        <v>2017</v>
      </c>
      <c r="C8790" s="5">
        <f>MONTH(Table1[[#This Row],[Order Date]])</f>
        <v>10</v>
      </c>
      <c r="D8790" t="s">
        <v>1076</v>
      </c>
      <c r="E8790" t="s">
        <v>110</v>
      </c>
      <c r="F8790" t="s">
        <v>11</v>
      </c>
      <c r="G8790" t="s">
        <v>24</v>
      </c>
      <c r="H8790" t="s">
        <v>25</v>
      </c>
      <c r="I8790">
        <v>56.98</v>
      </c>
      <c r="J8790">
        <v>7</v>
      </c>
      <c r="K8790">
        <v>22.79</v>
      </c>
    </row>
    <row r="8791" spans="1:11" ht="16.5" x14ac:dyDescent="0.3">
      <c r="A8791" s="1">
        <v>43010</v>
      </c>
      <c r="B8791" s="5">
        <f>YEAR(Table1[[#This Row],[Order Date]])</f>
        <v>2017</v>
      </c>
      <c r="C8791" s="5">
        <f>MONTH(Table1[[#This Row],[Order Date]])</f>
        <v>10</v>
      </c>
      <c r="D8791" t="s">
        <v>1076</v>
      </c>
      <c r="E8791" t="s">
        <v>110</v>
      </c>
      <c r="F8791" t="s">
        <v>11</v>
      </c>
      <c r="G8791" t="s">
        <v>20</v>
      </c>
      <c r="H8791" t="s">
        <v>899</v>
      </c>
      <c r="I8791">
        <v>2.88</v>
      </c>
      <c r="J8791">
        <v>1</v>
      </c>
      <c r="K8791">
        <v>1.41</v>
      </c>
    </row>
    <row r="8792" spans="1:11" ht="16.5" x14ac:dyDescent="0.3">
      <c r="A8792" s="1">
        <v>43010</v>
      </c>
      <c r="B8792" s="5">
        <f>YEAR(Table1[[#This Row],[Order Date]])</f>
        <v>2017</v>
      </c>
      <c r="C8792" s="5">
        <f>MONTH(Table1[[#This Row],[Order Date]])</f>
        <v>10</v>
      </c>
      <c r="D8792" t="s">
        <v>2101</v>
      </c>
      <c r="E8792" t="s">
        <v>149</v>
      </c>
      <c r="F8792" t="s">
        <v>11</v>
      </c>
      <c r="G8792" t="s">
        <v>12</v>
      </c>
      <c r="H8792" t="s">
        <v>2645</v>
      </c>
      <c r="I8792">
        <v>49.12</v>
      </c>
      <c r="J8792">
        <v>4</v>
      </c>
      <c r="K8792">
        <v>23.09</v>
      </c>
    </row>
    <row r="8793" spans="1:11" ht="16.5" x14ac:dyDescent="0.3">
      <c r="A8793" s="1">
        <v>43010</v>
      </c>
      <c r="B8793" s="5">
        <f>YEAR(Table1[[#This Row],[Order Date]])</f>
        <v>2017</v>
      </c>
      <c r="C8793" s="5">
        <f>MONTH(Table1[[#This Row],[Order Date]])</f>
        <v>10</v>
      </c>
      <c r="D8793" t="s">
        <v>883</v>
      </c>
      <c r="E8793" t="s">
        <v>149</v>
      </c>
      <c r="F8793" t="s">
        <v>39</v>
      </c>
      <c r="G8793" t="s">
        <v>40</v>
      </c>
      <c r="H8793" t="s">
        <v>876</v>
      </c>
      <c r="I8793">
        <v>65.989999999999995</v>
      </c>
      <c r="J8793">
        <v>1</v>
      </c>
      <c r="K8793">
        <v>17.16</v>
      </c>
    </row>
    <row r="8794" spans="1:11" ht="16.5" x14ac:dyDescent="0.3">
      <c r="A8794" s="1">
        <v>43010</v>
      </c>
      <c r="B8794" s="5">
        <f>YEAR(Table1[[#This Row],[Order Date]])</f>
        <v>2017</v>
      </c>
      <c r="C8794" s="5">
        <f>MONTH(Table1[[#This Row],[Order Date]])</f>
        <v>10</v>
      </c>
      <c r="D8794" t="s">
        <v>696</v>
      </c>
      <c r="E8794" t="s">
        <v>164</v>
      </c>
      <c r="F8794" t="s">
        <v>11</v>
      </c>
      <c r="G8794" t="s">
        <v>43</v>
      </c>
      <c r="H8794" t="s">
        <v>160</v>
      </c>
      <c r="I8794">
        <v>8.94</v>
      </c>
      <c r="J8794">
        <v>3</v>
      </c>
      <c r="K8794">
        <v>4.1100000000000003</v>
      </c>
    </row>
    <row r="8795" spans="1:11" ht="16.5" x14ac:dyDescent="0.3">
      <c r="A8795" s="1">
        <v>43010</v>
      </c>
      <c r="B8795" s="5">
        <f>YEAR(Table1[[#This Row],[Order Date]])</f>
        <v>2017</v>
      </c>
      <c r="C8795" s="5">
        <f>MONTH(Table1[[#This Row],[Order Date]])</f>
        <v>10</v>
      </c>
      <c r="D8795" t="s">
        <v>696</v>
      </c>
      <c r="E8795" t="s">
        <v>164</v>
      </c>
      <c r="F8795" t="s">
        <v>39</v>
      </c>
      <c r="G8795" t="s">
        <v>40</v>
      </c>
      <c r="H8795" t="s">
        <v>1925</v>
      </c>
      <c r="I8795">
        <v>84.78</v>
      </c>
      <c r="J8795">
        <v>2</v>
      </c>
      <c r="K8795">
        <v>-20.14</v>
      </c>
    </row>
    <row r="8796" spans="1:11" ht="16.5" x14ac:dyDescent="0.3">
      <c r="A8796" s="1">
        <v>43010</v>
      </c>
      <c r="B8796" s="5">
        <f>YEAR(Table1[[#This Row],[Order Date]])</f>
        <v>2017</v>
      </c>
      <c r="C8796" s="5">
        <f>MONTH(Table1[[#This Row],[Order Date]])</f>
        <v>10</v>
      </c>
      <c r="D8796" t="s">
        <v>947</v>
      </c>
      <c r="E8796" t="s">
        <v>27</v>
      </c>
      <c r="F8796" t="s">
        <v>11</v>
      </c>
      <c r="G8796" t="s">
        <v>20</v>
      </c>
      <c r="H8796" t="s">
        <v>1112</v>
      </c>
      <c r="I8796">
        <v>112.12</v>
      </c>
      <c r="J8796">
        <v>5</v>
      </c>
      <c r="K8796">
        <v>42.05</v>
      </c>
    </row>
    <row r="8797" spans="1:11" ht="16.5" x14ac:dyDescent="0.3">
      <c r="A8797" s="1">
        <v>43010</v>
      </c>
      <c r="B8797" s="5">
        <f>YEAR(Table1[[#This Row],[Order Date]])</f>
        <v>2017</v>
      </c>
      <c r="C8797" s="5">
        <f>MONTH(Table1[[#This Row],[Order Date]])</f>
        <v>10</v>
      </c>
      <c r="D8797" t="s">
        <v>947</v>
      </c>
      <c r="E8797" t="s">
        <v>27</v>
      </c>
      <c r="F8797" t="s">
        <v>11</v>
      </c>
      <c r="G8797" t="s">
        <v>18</v>
      </c>
      <c r="H8797" t="s">
        <v>1572</v>
      </c>
      <c r="I8797">
        <v>1575.14</v>
      </c>
      <c r="J8797">
        <v>7</v>
      </c>
      <c r="K8797">
        <v>204.77</v>
      </c>
    </row>
    <row r="8798" spans="1:11" ht="16.5" x14ac:dyDescent="0.3">
      <c r="A8798" s="1">
        <v>43010</v>
      </c>
      <c r="B8798" s="5">
        <f>YEAR(Table1[[#This Row],[Order Date]])</f>
        <v>2017</v>
      </c>
      <c r="C8798" s="5">
        <f>MONTH(Table1[[#This Row],[Order Date]])</f>
        <v>10</v>
      </c>
      <c r="D8798" t="s">
        <v>724</v>
      </c>
      <c r="E8798" t="s">
        <v>120</v>
      </c>
      <c r="F8798" t="s">
        <v>34</v>
      </c>
      <c r="G8798" t="s">
        <v>47</v>
      </c>
      <c r="H8798" t="s">
        <v>1532</v>
      </c>
      <c r="I8798">
        <v>11.81</v>
      </c>
      <c r="J8798">
        <v>2</v>
      </c>
      <c r="K8798">
        <v>1.33</v>
      </c>
    </row>
    <row r="8799" spans="1:11" ht="16.5" x14ac:dyDescent="0.3">
      <c r="A8799" s="1">
        <v>43010</v>
      </c>
      <c r="B8799" s="5">
        <f>YEAR(Table1[[#This Row],[Order Date]])</f>
        <v>2017</v>
      </c>
      <c r="C8799" s="5">
        <f>MONTH(Table1[[#This Row],[Order Date]])</f>
        <v>10</v>
      </c>
      <c r="D8799" t="s">
        <v>724</v>
      </c>
      <c r="E8799" t="s">
        <v>120</v>
      </c>
      <c r="F8799" t="s">
        <v>34</v>
      </c>
      <c r="G8799" t="s">
        <v>47</v>
      </c>
      <c r="H8799" t="s">
        <v>2576</v>
      </c>
      <c r="I8799">
        <v>9.66</v>
      </c>
      <c r="J8799">
        <v>1</v>
      </c>
      <c r="K8799">
        <v>1.57</v>
      </c>
    </row>
    <row r="8800" spans="1:11" ht="16.5" x14ac:dyDescent="0.3">
      <c r="A8800" s="1">
        <v>43010</v>
      </c>
      <c r="B8800" s="5">
        <f>YEAR(Table1[[#This Row],[Order Date]])</f>
        <v>2017</v>
      </c>
      <c r="C8800" s="5">
        <f>MONTH(Table1[[#This Row],[Order Date]])</f>
        <v>10</v>
      </c>
      <c r="D8800" t="s">
        <v>724</v>
      </c>
      <c r="E8800" t="s">
        <v>120</v>
      </c>
      <c r="F8800" t="s">
        <v>11</v>
      </c>
      <c r="G8800" t="s">
        <v>12</v>
      </c>
      <c r="H8800" t="s">
        <v>2272</v>
      </c>
      <c r="I8800">
        <v>20.74</v>
      </c>
      <c r="J8800">
        <v>4</v>
      </c>
      <c r="K8800">
        <v>7.26</v>
      </c>
    </row>
    <row r="8801" spans="1:11" ht="16.5" x14ac:dyDescent="0.3">
      <c r="A8801" s="1">
        <v>43010</v>
      </c>
      <c r="B8801" s="5">
        <f>YEAR(Table1[[#This Row],[Order Date]])</f>
        <v>2017</v>
      </c>
      <c r="C8801" s="5">
        <f>MONTH(Table1[[#This Row],[Order Date]])</f>
        <v>10</v>
      </c>
      <c r="D8801" t="s">
        <v>724</v>
      </c>
      <c r="E8801" t="s">
        <v>120</v>
      </c>
      <c r="F8801" t="s">
        <v>11</v>
      </c>
      <c r="G8801" t="s">
        <v>20</v>
      </c>
      <c r="H8801" t="s">
        <v>701</v>
      </c>
      <c r="I8801">
        <v>27.36</v>
      </c>
      <c r="J8801">
        <v>3</v>
      </c>
      <c r="K8801">
        <v>-21.89</v>
      </c>
    </row>
    <row r="8802" spans="1:11" ht="16.5" x14ac:dyDescent="0.3">
      <c r="A8802" s="1">
        <v>43010</v>
      </c>
      <c r="B8802" s="5">
        <f>YEAR(Table1[[#This Row],[Order Date]])</f>
        <v>2017</v>
      </c>
      <c r="C8802" s="5">
        <f>MONTH(Table1[[#This Row],[Order Date]])</f>
        <v>10</v>
      </c>
      <c r="D8802" t="s">
        <v>724</v>
      </c>
      <c r="E8802" t="s">
        <v>120</v>
      </c>
      <c r="F8802" t="s">
        <v>34</v>
      </c>
      <c r="G8802" t="s">
        <v>145</v>
      </c>
      <c r="H8802" t="s">
        <v>402</v>
      </c>
      <c r="I8802">
        <v>2314.12</v>
      </c>
      <c r="J8802">
        <v>7</v>
      </c>
      <c r="K8802">
        <v>-1002.78</v>
      </c>
    </row>
    <row r="8803" spans="1:11" ht="16.5" x14ac:dyDescent="0.3">
      <c r="A8803" s="1">
        <v>43010</v>
      </c>
      <c r="B8803" s="5">
        <f>YEAR(Table1[[#This Row],[Order Date]])</f>
        <v>2017</v>
      </c>
      <c r="C8803" s="5">
        <f>MONTH(Table1[[#This Row],[Order Date]])</f>
        <v>10</v>
      </c>
      <c r="D8803" t="s">
        <v>724</v>
      </c>
      <c r="E8803" t="s">
        <v>120</v>
      </c>
      <c r="F8803" t="s">
        <v>11</v>
      </c>
      <c r="G8803" t="s">
        <v>20</v>
      </c>
      <c r="H8803" t="s">
        <v>1827</v>
      </c>
      <c r="I8803">
        <v>34.24</v>
      </c>
      <c r="J8803">
        <v>4</v>
      </c>
      <c r="K8803">
        <v>-26.25</v>
      </c>
    </row>
    <row r="8804" spans="1:11" ht="16.5" x14ac:dyDescent="0.3">
      <c r="A8804" s="1">
        <v>43010</v>
      </c>
      <c r="B8804" s="5">
        <f>YEAR(Table1[[#This Row],[Order Date]])</f>
        <v>2017</v>
      </c>
      <c r="C8804" s="5">
        <f>MONTH(Table1[[#This Row],[Order Date]])</f>
        <v>10</v>
      </c>
      <c r="D8804" t="s">
        <v>724</v>
      </c>
      <c r="E8804" t="s">
        <v>120</v>
      </c>
      <c r="F8804" t="s">
        <v>34</v>
      </c>
      <c r="G8804" t="s">
        <v>47</v>
      </c>
      <c r="H8804" t="s">
        <v>1107</v>
      </c>
      <c r="I8804">
        <v>19.760000000000002</v>
      </c>
      <c r="J8804">
        <v>2</v>
      </c>
      <c r="K8804">
        <v>5.93</v>
      </c>
    </row>
    <row r="8805" spans="1:11" ht="16.5" x14ac:dyDescent="0.3">
      <c r="A8805" s="1">
        <v>43010</v>
      </c>
      <c r="B8805" s="5">
        <f>YEAR(Table1[[#This Row],[Order Date]])</f>
        <v>2017</v>
      </c>
      <c r="C8805" s="5">
        <f>MONTH(Table1[[#This Row],[Order Date]])</f>
        <v>10</v>
      </c>
      <c r="D8805" t="s">
        <v>2048</v>
      </c>
      <c r="E8805" t="s">
        <v>488</v>
      </c>
      <c r="F8805" t="s">
        <v>34</v>
      </c>
      <c r="G8805" t="s">
        <v>47</v>
      </c>
      <c r="H8805" t="s">
        <v>2397</v>
      </c>
      <c r="I8805">
        <v>10.16</v>
      </c>
      <c r="J8805">
        <v>2</v>
      </c>
      <c r="K8805">
        <v>3.45</v>
      </c>
    </row>
    <row r="8806" spans="1:11" ht="16.5" x14ac:dyDescent="0.3">
      <c r="A8806" s="1">
        <v>43010</v>
      </c>
      <c r="B8806" s="5">
        <f>YEAR(Table1[[#This Row],[Order Date]])</f>
        <v>2017</v>
      </c>
      <c r="C8806" s="5">
        <f>MONTH(Table1[[#This Row],[Order Date]])</f>
        <v>10</v>
      </c>
      <c r="D8806" t="s">
        <v>2039</v>
      </c>
      <c r="E8806" t="s">
        <v>91</v>
      </c>
      <c r="F8806" t="s">
        <v>34</v>
      </c>
      <c r="G8806" t="s">
        <v>74</v>
      </c>
      <c r="H8806" t="s">
        <v>99</v>
      </c>
      <c r="I8806">
        <v>217.76</v>
      </c>
      <c r="J8806">
        <v>6</v>
      </c>
      <c r="K8806">
        <v>-384.72</v>
      </c>
    </row>
    <row r="8807" spans="1:11" ht="16.5" x14ac:dyDescent="0.3">
      <c r="A8807" s="1">
        <v>43010</v>
      </c>
      <c r="B8807" s="5">
        <f>YEAR(Table1[[#This Row],[Order Date]])</f>
        <v>2017</v>
      </c>
      <c r="C8807" s="5">
        <f>MONTH(Table1[[#This Row],[Order Date]])</f>
        <v>10</v>
      </c>
      <c r="D8807" t="s">
        <v>2039</v>
      </c>
      <c r="E8807" t="s">
        <v>91</v>
      </c>
      <c r="F8807" t="s">
        <v>11</v>
      </c>
      <c r="G8807" t="s">
        <v>200</v>
      </c>
      <c r="H8807" t="s">
        <v>1010</v>
      </c>
      <c r="I8807">
        <v>39.07</v>
      </c>
      <c r="J8807">
        <v>6</v>
      </c>
      <c r="K8807">
        <v>4.4000000000000004</v>
      </c>
    </row>
    <row r="8808" spans="1:11" ht="16.5" x14ac:dyDescent="0.3">
      <c r="A8808" s="1">
        <v>43010</v>
      </c>
      <c r="B8808" s="5">
        <f>YEAR(Table1[[#This Row],[Order Date]])</f>
        <v>2017</v>
      </c>
      <c r="C8808" s="5">
        <f>MONTH(Table1[[#This Row],[Order Date]])</f>
        <v>10</v>
      </c>
      <c r="D8808" t="s">
        <v>2039</v>
      </c>
      <c r="E8808" t="s">
        <v>91</v>
      </c>
      <c r="F8808" t="s">
        <v>11</v>
      </c>
      <c r="G8808" t="s">
        <v>20</v>
      </c>
      <c r="H8808" t="s">
        <v>96</v>
      </c>
      <c r="I8808">
        <v>22.64</v>
      </c>
      <c r="J8808">
        <v>7</v>
      </c>
      <c r="K8808">
        <v>-16.600000000000001</v>
      </c>
    </row>
    <row r="8809" spans="1:11" ht="16.5" x14ac:dyDescent="0.3">
      <c r="A8809" s="1">
        <v>43010</v>
      </c>
      <c r="B8809" s="5">
        <f>YEAR(Table1[[#This Row],[Order Date]])</f>
        <v>2017</v>
      </c>
      <c r="C8809" s="5">
        <f>MONTH(Table1[[#This Row],[Order Date]])</f>
        <v>10</v>
      </c>
      <c r="D8809" t="s">
        <v>2039</v>
      </c>
      <c r="E8809" t="s">
        <v>91</v>
      </c>
      <c r="F8809" t="s">
        <v>11</v>
      </c>
      <c r="G8809" t="s">
        <v>24</v>
      </c>
      <c r="H8809" t="s">
        <v>2453</v>
      </c>
      <c r="I8809">
        <v>95.14</v>
      </c>
      <c r="J8809">
        <v>7</v>
      </c>
      <c r="K8809">
        <v>10.7</v>
      </c>
    </row>
    <row r="8810" spans="1:11" ht="16.5" x14ac:dyDescent="0.3">
      <c r="A8810" s="1">
        <v>43010</v>
      </c>
      <c r="B8810" s="5">
        <f>YEAR(Table1[[#This Row],[Order Date]])</f>
        <v>2017</v>
      </c>
      <c r="C8810" s="5">
        <f>MONTH(Table1[[#This Row],[Order Date]])</f>
        <v>10</v>
      </c>
      <c r="D8810" t="s">
        <v>1986</v>
      </c>
      <c r="E8810" t="s">
        <v>27</v>
      </c>
      <c r="F8810" t="s">
        <v>34</v>
      </c>
      <c r="G8810" t="s">
        <v>47</v>
      </c>
      <c r="H8810" t="s">
        <v>591</v>
      </c>
      <c r="I8810">
        <v>17.46</v>
      </c>
      <c r="J8810">
        <v>2</v>
      </c>
      <c r="K8810">
        <v>5.94</v>
      </c>
    </row>
    <row r="8811" spans="1:11" ht="16.5" x14ac:dyDescent="0.3">
      <c r="A8811" s="1">
        <v>43010</v>
      </c>
      <c r="B8811" s="5">
        <f>YEAR(Table1[[#This Row],[Order Date]])</f>
        <v>2017</v>
      </c>
      <c r="C8811" s="5">
        <f>MONTH(Table1[[#This Row],[Order Date]])</f>
        <v>10</v>
      </c>
      <c r="D8811" t="s">
        <v>1986</v>
      </c>
      <c r="E8811" t="s">
        <v>27</v>
      </c>
      <c r="F8811" t="s">
        <v>39</v>
      </c>
      <c r="G8811" t="s">
        <v>302</v>
      </c>
      <c r="H8811" t="s">
        <v>2352</v>
      </c>
      <c r="I8811">
        <v>369.16</v>
      </c>
      <c r="J8811">
        <v>11</v>
      </c>
      <c r="K8811">
        <v>32.299999999999997</v>
      </c>
    </row>
    <row r="8812" spans="1:11" ht="16.5" x14ac:dyDescent="0.3">
      <c r="A8812" s="1">
        <v>43010</v>
      </c>
      <c r="B8812" s="5">
        <f>YEAR(Table1[[#This Row],[Order Date]])</f>
        <v>2017</v>
      </c>
      <c r="C8812" s="5">
        <f>MONTH(Table1[[#This Row],[Order Date]])</f>
        <v>10</v>
      </c>
      <c r="D8812" t="s">
        <v>1797</v>
      </c>
      <c r="E8812" t="s">
        <v>10</v>
      </c>
      <c r="F8812" t="s">
        <v>11</v>
      </c>
      <c r="G8812" t="s">
        <v>92</v>
      </c>
      <c r="H8812" t="s">
        <v>1080</v>
      </c>
      <c r="I8812">
        <v>15.22</v>
      </c>
      <c r="J8812">
        <v>2</v>
      </c>
      <c r="K8812">
        <v>-38.82</v>
      </c>
    </row>
    <row r="8813" spans="1:11" ht="16.5" x14ac:dyDescent="0.3">
      <c r="A8813" s="1">
        <v>43010</v>
      </c>
      <c r="B8813" s="5">
        <f>YEAR(Table1[[#This Row],[Order Date]])</f>
        <v>2017</v>
      </c>
      <c r="C8813" s="5">
        <f>MONTH(Table1[[#This Row],[Order Date]])</f>
        <v>10</v>
      </c>
      <c r="D8813" t="s">
        <v>1797</v>
      </c>
      <c r="E8813" t="s">
        <v>10</v>
      </c>
      <c r="F8813" t="s">
        <v>11</v>
      </c>
      <c r="G8813" t="s">
        <v>92</v>
      </c>
      <c r="H8813" t="s">
        <v>1983</v>
      </c>
      <c r="I8813">
        <v>21.98</v>
      </c>
      <c r="J8813">
        <v>6</v>
      </c>
      <c r="K8813">
        <v>-56.06</v>
      </c>
    </row>
    <row r="8814" spans="1:11" ht="16.5" x14ac:dyDescent="0.3">
      <c r="A8814" s="1">
        <v>43011</v>
      </c>
      <c r="B8814" s="5">
        <f>YEAR(Table1[[#This Row],[Order Date]])</f>
        <v>2017</v>
      </c>
      <c r="C8814" s="5">
        <f>MONTH(Table1[[#This Row],[Order Date]])</f>
        <v>10</v>
      </c>
      <c r="D8814" t="s">
        <v>1534</v>
      </c>
      <c r="E8814" t="s">
        <v>315</v>
      </c>
      <c r="F8814" t="s">
        <v>11</v>
      </c>
      <c r="G8814" t="s">
        <v>20</v>
      </c>
      <c r="H8814" t="s">
        <v>1142</v>
      </c>
      <c r="I8814">
        <v>1793.98</v>
      </c>
      <c r="J8814">
        <v>2</v>
      </c>
      <c r="K8814">
        <v>843.17</v>
      </c>
    </row>
    <row r="8815" spans="1:11" ht="16.5" x14ac:dyDescent="0.3">
      <c r="A8815" s="1">
        <v>43011</v>
      </c>
      <c r="B8815" s="5">
        <f>YEAR(Table1[[#This Row],[Order Date]])</f>
        <v>2017</v>
      </c>
      <c r="C8815" s="5">
        <f>MONTH(Table1[[#This Row],[Order Date]])</f>
        <v>10</v>
      </c>
      <c r="D8815" t="s">
        <v>100</v>
      </c>
      <c r="E8815" t="s">
        <v>149</v>
      </c>
      <c r="F8815" t="s">
        <v>11</v>
      </c>
      <c r="G8815" t="s">
        <v>18</v>
      </c>
      <c r="H8815" t="s">
        <v>585</v>
      </c>
      <c r="I8815">
        <v>22.58</v>
      </c>
      <c r="J8815">
        <v>2</v>
      </c>
      <c r="K8815">
        <v>5.87</v>
      </c>
    </row>
    <row r="8816" spans="1:11" ht="16.5" x14ac:dyDescent="0.3">
      <c r="A8816" s="1">
        <v>43011</v>
      </c>
      <c r="B8816" s="5">
        <f>YEAR(Table1[[#This Row],[Order Date]])</f>
        <v>2017</v>
      </c>
      <c r="C8816" s="5">
        <f>MONTH(Table1[[#This Row],[Order Date]])</f>
        <v>10</v>
      </c>
      <c r="D8816" t="s">
        <v>1033</v>
      </c>
      <c r="E8816" t="s">
        <v>27</v>
      </c>
      <c r="F8816" t="s">
        <v>34</v>
      </c>
      <c r="G8816" t="s">
        <v>145</v>
      </c>
      <c r="H8816" t="s">
        <v>818</v>
      </c>
      <c r="I8816">
        <v>171.29</v>
      </c>
      <c r="J8816">
        <v>3</v>
      </c>
      <c r="K8816">
        <v>-6.42</v>
      </c>
    </row>
    <row r="8817" spans="1:11" ht="16.5" x14ac:dyDescent="0.3">
      <c r="A8817" s="1">
        <v>43011</v>
      </c>
      <c r="B8817" s="5">
        <f>YEAR(Table1[[#This Row],[Order Date]])</f>
        <v>2017</v>
      </c>
      <c r="C8817" s="5">
        <f>MONTH(Table1[[#This Row],[Order Date]])</f>
        <v>10</v>
      </c>
      <c r="D8817" t="s">
        <v>1546</v>
      </c>
      <c r="E8817" t="s">
        <v>123</v>
      </c>
      <c r="F8817" t="s">
        <v>11</v>
      </c>
      <c r="G8817" t="s">
        <v>12</v>
      </c>
      <c r="H8817" t="s">
        <v>2238</v>
      </c>
      <c r="I8817">
        <v>15.55</v>
      </c>
      <c r="J8817">
        <v>3</v>
      </c>
      <c r="K8817">
        <v>5.44</v>
      </c>
    </row>
    <row r="8818" spans="1:11" ht="16.5" x14ac:dyDescent="0.3">
      <c r="A8818" s="1">
        <v>43011</v>
      </c>
      <c r="B8818" s="5">
        <f>YEAR(Table1[[#This Row],[Order Date]])</f>
        <v>2017</v>
      </c>
      <c r="C8818" s="5">
        <f>MONTH(Table1[[#This Row],[Order Date]])</f>
        <v>10</v>
      </c>
      <c r="D8818" t="s">
        <v>1546</v>
      </c>
      <c r="E8818" t="s">
        <v>123</v>
      </c>
      <c r="F8818" t="s">
        <v>11</v>
      </c>
      <c r="G8818" t="s">
        <v>92</v>
      </c>
      <c r="H8818" t="s">
        <v>1923</v>
      </c>
      <c r="I8818">
        <v>17.920000000000002</v>
      </c>
      <c r="J8818">
        <v>5</v>
      </c>
      <c r="K8818">
        <v>1.1200000000000001</v>
      </c>
    </row>
    <row r="8819" spans="1:11" ht="16.5" x14ac:dyDescent="0.3">
      <c r="A8819" s="1">
        <v>43011</v>
      </c>
      <c r="B8819" s="5">
        <f>YEAR(Table1[[#This Row],[Order Date]])</f>
        <v>2017</v>
      </c>
      <c r="C8819" s="5">
        <f>MONTH(Table1[[#This Row],[Order Date]])</f>
        <v>10</v>
      </c>
      <c r="D8819" t="s">
        <v>2225</v>
      </c>
      <c r="E8819" t="s">
        <v>149</v>
      </c>
      <c r="F8819" t="s">
        <v>34</v>
      </c>
      <c r="G8819" t="s">
        <v>47</v>
      </c>
      <c r="H8819" t="s">
        <v>2623</v>
      </c>
      <c r="I8819">
        <v>83.92</v>
      </c>
      <c r="J8819">
        <v>4</v>
      </c>
      <c r="K8819">
        <v>21.82</v>
      </c>
    </row>
    <row r="8820" spans="1:11" ht="16.5" x14ac:dyDescent="0.3">
      <c r="A8820" s="1">
        <v>43011</v>
      </c>
      <c r="B8820" s="5">
        <f>YEAR(Table1[[#This Row],[Order Date]])</f>
        <v>2017</v>
      </c>
      <c r="C8820" s="5">
        <f>MONTH(Table1[[#This Row],[Order Date]])</f>
        <v>10</v>
      </c>
      <c r="D8820" t="s">
        <v>2225</v>
      </c>
      <c r="E8820" t="s">
        <v>149</v>
      </c>
      <c r="F8820" t="s">
        <v>11</v>
      </c>
      <c r="G8820" t="s">
        <v>24</v>
      </c>
      <c r="H8820" t="s">
        <v>2691</v>
      </c>
      <c r="I8820">
        <v>6.63</v>
      </c>
      <c r="J8820">
        <v>3</v>
      </c>
      <c r="K8820">
        <v>3.12</v>
      </c>
    </row>
    <row r="8821" spans="1:11" ht="16.5" x14ac:dyDescent="0.3">
      <c r="A8821" s="1">
        <v>43011</v>
      </c>
      <c r="B8821" s="5">
        <f>YEAR(Table1[[#This Row],[Order Date]])</f>
        <v>2017</v>
      </c>
      <c r="C8821" s="5">
        <f>MONTH(Table1[[#This Row],[Order Date]])</f>
        <v>10</v>
      </c>
      <c r="D8821" t="s">
        <v>2225</v>
      </c>
      <c r="E8821" t="s">
        <v>149</v>
      </c>
      <c r="F8821" t="s">
        <v>39</v>
      </c>
      <c r="G8821" t="s">
        <v>52</v>
      </c>
      <c r="H8821" t="s">
        <v>2221</v>
      </c>
      <c r="I8821">
        <v>371.97</v>
      </c>
      <c r="J8821">
        <v>3</v>
      </c>
      <c r="K8821">
        <v>66.95</v>
      </c>
    </row>
    <row r="8822" spans="1:11" ht="16.5" x14ac:dyDescent="0.3">
      <c r="A8822" s="1">
        <v>43011</v>
      </c>
      <c r="B8822" s="5">
        <f>YEAR(Table1[[#This Row],[Order Date]])</f>
        <v>2017</v>
      </c>
      <c r="C8822" s="5">
        <f>MONTH(Table1[[#This Row],[Order Date]])</f>
        <v>10</v>
      </c>
      <c r="D8822" t="s">
        <v>743</v>
      </c>
      <c r="E8822" t="s">
        <v>10</v>
      </c>
      <c r="F8822" t="s">
        <v>11</v>
      </c>
      <c r="G8822" t="s">
        <v>24</v>
      </c>
      <c r="H8822" t="s">
        <v>2144</v>
      </c>
      <c r="I8822">
        <v>20.64</v>
      </c>
      <c r="J8822">
        <v>5</v>
      </c>
      <c r="K8822">
        <v>2.3199999999999998</v>
      </c>
    </row>
    <row r="8823" spans="1:11" ht="16.5" x14ac:dyDescent="0.3">
      <c r="A8823" s="1">
        <v>43012</v>
      </c>
      <c r="B8823" s="5">
        <f>YEAR(Table1[[#This Row],[Order Date]])</f>
        <v>2017</v>
      </c>
      <c r="C8823" s="5">
        <f>MONTH(Table1[[#This Row],[Order Date]])</f>
        <v>10</v>
      </c>
      <c r="D8823" t="s">
        <v>533</v>
      </c>
      <c r="E8823" t="s">
        <v>531</v>
      </c>
      <c r="F8823" t="s">
        <v>34</v>
      </c>
      <c r="G8823" t="s">
        <v>47</v>
      </c>
      <c r="H8823" t="s">
        <v>688</v>
      </c>
      <c r="I8823">
        <v>19.98</v>
      </c>
      <c r="J8823">
        <v>1</v>
      </c>
      <c r="K8823">
        <v>8.59</v>
      </c>
    </row>
    <row r="8824" spans="1:11" ht="16.5" x14ac:dyDescent="0.3">
      <c r="A8824" s="1">
        <v>43013</v>
      </c>
      <c r="B8824" s="5">
        <f>YEAR(Table1[[#This Row],[Order Date]])</f>
        <v>2017</v>
      </c>
      <c r="C8824" s="5">
        <f>MONTH(Table1[[#This Row],[Order Date]])</f>
        <v>10</v>
      </c>
      <c r="D8824" t="s">
        <v>14</v>
      </c>
      <c r="E8824" t="s">
        <v>149</v>
      </c>
      <c r="F8824" t="s">
        <v>39</v>
      </c>
      <c r="G8824" t="s">
        <v>40</v>
      </c>
      <c r="H8824" t="s">
        <v>2275</v>
      </c>
      <c r="I8824">
        <v>160.93</v>
      </c>
      <c r="J8824">
        <v>7</v>
      </c>
      <c r="K8824">
        <v>3.22</v>
      </c>
    </row>
    <row r="8825" spans="1:11" ht="16.5" x14ac:dyDescent="0.3">
      <c r="A8825" s="1">
        <v>43013</v>
      </c>
      <c r="B8825" s="5">
        <f>YEAR(Table1[[#This Row],[Order Date]])</f>
        <v>2017</v>
      </c>
      <c r="C8825" s="5">
        <f>MONTH(Table1[[#This Row],[Order Date]])</f>
        <v>10</v>
      </c>
      <c r="D8825" t="s">
        <v>14</v>
      </c>
      <c r="E8825" t="s">
        <v>149</v>
      </c>
      <c r="F8825" t="s">
        <v>11</v>
      </c>
      <c r="G8825" t="s">
        <v>20</v>
      </c>
      <c r="H8825" t="s">
        <v>2155</v>
      </c>
      <c r="I8825">
        <v>75.790000000000006</v>
      </c>
      <c r="J8825">
        <v>3</v>
      </c>
      <c r="K8825">
        <v>25.58</v>
      </c>
    </row>
    <row r="8826" spans="1:11" ht="16.5" x14ac:dyDescent="0.3">
      <c r="A8826" s="1">
        <v>43013</v>
      </c>
      <c r="B8826" s="5">
        <f>YEAR(Table1[[#This Row],[Order Date]])</f>
        <v>2017</v>
      </c>
      <c r="C8826" s="5">
        <f>MONTH(Table1[[#This Row],[Order Date]])</f>
        <v>10</v>
      </c>
      <c r="D8826" t="s">
        <v>401</v>
      </c>
      <c r="E8826" t="s">
        <v>27</v>
      </c>
      <c r="F8826" t="s">
        <v>11</v>
      </c>
      <c r="G8826" t="s">
        <v>20</v>
      </c>
      <c r="H8826" t="s">
        <v>1523</v>
      </c>
      <c r="I8826">
        <v>39.92</v>
      </c>
      <c r="J8826">
        <v>5</v>
      </c>
      <c r="K8826">
        <v>13.47</v>
      </c>
    </row>
    <row r="8827" spans="1:11" ht="16.5" x14ac:dyDescent="0.3">
      <c r="A8827" s="1">
        <v>43013</v>
      </c>
      <c r="B8827" s="5">
        <f>YEAR(Table1[[#This Row],[Order Date]])</f>
        <v>2017</v>
      </c>
      <c r="C8827" s="5">
        <f>MONTH(Table1[[#This Row],[Order Date]])</f>
        <v>10</v>
      </c>
      <c r="D8827" t="s">
        <v>401</v>
      </c>
      <c r="E8827" t="s">
        <v>27</v>
      </c>
      <c r="F8827" t="s">
        <v>11</v>
      </c>
      <c r="G8827" t="s">
        <v>12</v>
      </c>
      <c r="H8827" t="s">
        <v>370</v>
      </c>
      <c r="I8827">
        <v>61.96</v>
      </c>
      <c r="J8827">
        <v>2</v>
      </c>
      <c r="K8827">
        <v>27.88</v>
      </c>
    </row>
    <row r="8828" spans="1:11" ht="16.5" x14ac:dyDescent="0.3">
      <c r="A8828" s="1">
        <v>43013</v>
      </c>
      <c r="B8828" s="5">
        <f>YEAR(Table1[[#This Row],[Order Date]])</f>
        <v>2017</v>
      </c>
      <c r="C8828" s="5">
        <f>MONTH(Table1[[#This Row],[Order Date]])</f>
        <v>10</v>
      </c>
      <c r="D8828" t="s">
        <v>401</v>
      </c>
      <c r="E8828" t="s">
        <v>27</v>
      </c>
      <c r="F8828" t="s">
        <v>11</v>
      </c>
      <c r="G8828" t="s">
        <v>20</v>
      </c>
      <c r="H8828" t="s">
        <v>428</v>
      </c>
      <c r="I8828">
        <v>19.940000000000001</v>
      </c>
      <c r="J8828">
        <v>4</v>
      </c>
      <c r="K8828">
        <v>7.23</v>
      </c>
    </row>
    <row r="8829" spans="1:11" ht="16.5" x14ac:dyDescent="0.3">
      <c r="A8829" s="1">
        <v>43013</v>
      </c>
      <c r="B8829" s="5">
        <f>YEAR(Table1[[#This Row],[Order Date]])</f>
        <v>2017</v>
      </c>
      <c r="C8829" s="5">
        <f>MONTH(Table1[[#This Row],[Order Date]])</f>
        <v>10</v>
      </c>
      <c r="D8829" t="s">
        <v>1514</v>
      </c>
      <c r="E8829" t="s">
        <v>149</v>
      </c>
      <c r="F8829" t="s">
        <v>39</v>
      </c>
      <c r="G8829" t="s">
        <v>40</v>
      </c>
      <c r="H8829" t="s">
        <v>1764</v>
      </c>
      <c r="I8829">
        <v>87.8</v>
      </c>
      <c r="J8829">
        <v>4</v>
      </c>
      <c r="K8829">
        <v>43.9</v>
      </c>
    </row>
    <row r="8830" spans="1:11" ht="16.5" x14ac:dyDescent="0.3">
      <c r="A8830" s="1">
        <v>43013</v>
      </c>
      <c r="B8830" s="5">
        <f>YEAR(Table1[[#This Row],[Order Date]])</f>
        <v>2017</v>
      </c>
      <c r="C8830" s="5">
        <f>MONTH(Table1[[#This Row],[Order Date]])</f>
        <v>10</v>
      </c>
      <c r="D8830" t="s">
        <v>1514</v>
      </c>
      <c r="E8830" t="s">
        <v>149</v>
      </c>
      <c r="F8830" t="s">
        <v>34</v>
      </c>
      <c r="G8830" t="s">
        <v>35</v>
      </c>
      <c r="H8830" t="s">
        <v>919</v>
      </c>
      <c r="I8830">
        <v>221.38</v>
      </c>
      <c r="J8830">
        <v>2</v>
      </c>
      <c r="K8830">
        <v>2.46</v>
      </c>
    </row>
    <row r="8831" spans="1:11" ht="16.5" x14ac:dyDescent="0.3">
      <c r="A8831" s="1">
        <v>43013</v>
      </c>
      <c r="B8831" s="5">
        <f>YEAR(Table1[[#This Row],[Order Date]])</f>
        <v>2017</v>
      </c>
      <c r="C8831" s="5">
        <f>MONTH(Table1[[#This Row],[Order Date]])</f>
        <v>10</v>
      </c>
      <c r="D8831" t="s">
        <v>1514</v>
      </c>
      <c r="E8831" t="s">
        <v>149</v>
      </c>
      <c r="F8831" t="s">
        <v>39</v>
      </c>
      <c r="G8831" t="s">
        <v>302</v>
      </c>
      <c r="H8831" t="s">
        <v>2491</v>
      </c>
      <c r="I8831">
        <v>5199.96</v>
      </c>
      <c r="J8831">
        <v>4</v>
      </c>
      <c r="K8831">
        <v>1351.99</v>
      </c>
    </row>
    <row r="8832" spans="1:11" ht="16.5" x14ac:dyDescent="0.3">
      <c r="A8832" s="1">
        <v>43013</v>
      </c>
      <c r="B8832" s="5">
        <f>YEAR(Table1[[#This Row],[Order Date]])</f>
        <v>2017</v>
      </c>
      <c r="C8832" s="5">
        <f>MONTH(Table1[[#This Row],[Order Date]])</f>
        <v>10</v>
      </c>
      <c r="D8832" t="s">
        <v>769</v>
      </c>
      <c r="E8832" t="s">
        <v>278</v>
      </c>
      <c r="F8832" t="s">
        <v>39</v>
      </c>
      <c r="G8832" t="s">
        <v>52</v>
      </c>
      <c r="H8832" t="s">
        <v>2425</v>
      </c>
      <c r="I8832">
        <v>63.82</v>
      </c>
      <c r="J8832">
        <v>2</v>
      </c>
      <c r="K8832">
        <v>13.56</v>
      </c>
    </row>
    <row r="8833" spans="1:11" ht="16.5" x14ac:dyDescent="0.3">
      <c r="A8833" s="1">
        <v>43013</v>
      </c>
      <c r="B8833" s="5">
        <f>YEAR(Table1[[#This Row],[Order Date]])</f>
        <v>2017</v>
      </c>
      <c r="C8833" s="5">
        <f>MONTH(Table1[[#This Row],[Order Date]])</f>
        <v>10</v>
      </c>
      <c r="D8833" t="s">
        <v>1521</v>
      </c>
      <c r="E8833" t="s">
        <v>27</v>
      </c>
      <c r="F8833" t="s">
        <v>34</v>
      </c>
      <c r="G8833" t="s">
        <v>35</v>
      </c>
      <c r="H8833" t="s">
        <v>2438</v>
      </c>
      <c r="I8833">
        <v>435.17</v>
      </c>
      <c r="J8833">
        <v>4</v>
      </c>
      <c r="K8833">
        <v>-59.84</v>
      </c>
    </row>
    <row r="8834" spans="1:11" ht="16.5" x14ac:dyDescent="0.3">
      <c r="A8834" s="1">
        <v>43013</v>
      </c>
      <c r="B8834" s="5">
        <f>YEAR(Table1[[#This Row],[Order Date]])</f>
        <v>2017</v>
      </c>
      <c r="C8834" s="5">
        <f>MONTH(Table1[[#This Row],[Order Date]])</f>
        <v>10</v>
      </c>
      <c r="D8834" t="s">
        <v>1521</v>
      </c>
      <c r="E8834" t="s">
        <v>27</v>
      </c>
      <c r="F8834" t="s">
        <v>11</v>
      </c>
      <c r="G8834" t="s">
        <v>43</v>
      </c>
      <c r="H8834" t="s">
        <v>160</v>
      </c>
      <c r="I8834">
        <v>14.9</v>
      </c>
      <c r="J8834">
        <v>5</v>
      </c>
      <c r="K8834">
        <v>6.85</v>
      </c>
    </row>
    <row r="8835" spans="1:11" ht="16.5" x14ac:dyDescent="0.3">
      <c r="A8835" s="1">
        <v>43013</v>
      </c>
      <c r="B8835" s="5">
        <f>YEAR(Table1[[#This Row],[Order Date]])</f>
        <v>2017</v>
      </c>
      <c r="C8835" s="5">
        <f>MONTH(Table1[[#This Row],[Order Date]])</f>
        <v>10</v>
      </c>
      <c r="D8835" t="s">
        <v>1521</v>
      </c>
      <c r="E8835" t="s">
        <v>27</v>
      </c>
      <c r="F8835" t="s">
        <v>11</v>
      </c>
      <c r="G8835" t="s">
        <v>92</v>
      </c>
      <c r="H8835" t="s">
        <v>1468</v>
      </c>
      <c r="I8835">
        <v>15.8</v>
      </c>
      <c r="J8835">
        <v>4</v>
      </c>
      <c r="K8835">
        <v>4.1100000000000003</v>
      </c>
    </row>
    <row r="8836" spans="1:11" ht="16.5" x14ac:dyDescent="0.3">
      <c r="A8836" s="1">
        <v>43013</v>
      </c>
      <c r="B8836" s="5">
        <f>YEAR(Table1[[#This Row],[Order Date]])</f>
        <v>2017</v>
      </c>
      <c r="C8836" s="5">
        <f>MONTH(Table1[[#This Row],[Order Date]])</f>
        <v>10</v>
      </c>
      <c r="D8836" t="s">
        <v>1521</v>
      </c>
      <c r="E8836" t="s">
        <v>27</v>
      </c>
      <c r="F8836" t="s">
        <v>34</v>
      </c>
      <c r="G8836" t="s">
        <v>47</v>
      </c>
      <c r="H8836" t="s">
        <v>1028</v>
      </c>
      <c r="I8836">
        <v>72.900000000000006</v>
      </c>
      <c r="J8836">
        <v>5</v>
      </c>
      <c r="K8836">
        <v>26.97</v>
      </c>
    </row>
    <row r="8837" spans="1:11" ht="16.5" x14ac:dyDescent="0.3">
      <c r="A8837" s="1">
        <v>43013</v>
      </c>
      <c r="B8837" s="5">
        <f>YEAR(Table1[[#This Row],[Order Date]])</f>
        <v>2017</v>
      </c>
      <c r="C8837" s="5">
        <f>MONTH(Table1[[#This Row],[Order Date]])</f>
        <v>10</v>
      </c>
      <c r="D8837" t="s">
        <v>1521</v>
      </c>
      <c r="E8837" t="s">
        <v>27</v>
      </c>
      <c r="F8837" t="s">
        <v>34</v>
      </c>
      <c r="G8837" t="s">
        <v>145</v>
      </c>
      <c r="H8837" t="s">
        <v>473</v>
      </c>
      <c r="I8837">
        <v>206.35</v>
      </c>
      <c r="J8837">
        <v>3</v>
      </c>
      <c r="K8837">
        <v>5.16</v>
      </c>
    </row>
    <row r="8838" spans="1:11" ht="16.5" x14ac:dyDescent="0.3">
      <c r="A8838" s="1">
        <v>43013</v>
      </c>
      <c r="B8838" s="5">
        <f>YEAR(Table1[[#This Row],[Order Date]])</f>
        <v>2017</v>
      </c>
      <c r="C8838" s="5">
        <f>MONTH(Table1[[#This Row],[Order Date]])</f>
        <v>10</v>
      </c>
      <c r="D8838" t="s">
        <v>1521</v>
      </c>
      <c r="E8838" t="s">
        <v>27</v>
      </c>
      <c r="F8838" t="s">
        <v>39</v>
      </c>
      <c r="G8838" t="s">
        <v>40</v>
      </c>
      <c r="H8838" t="s">
        <v>529</v>
      </c>
      <c r="I8838">
        <v>7.99</v>
      </c>
      <c r="J8838">
        <v>1</v>
      </c>
      <c r="K8838">
        <v>2.7</v>
      </c>
    </row>
    <row r="8839" spans="1:11" ht="16.5" x14ac:dyDescent="0.3">
      <c r="A8839" s="1">
        <v>43014</v>
      </c>
      <c r="B8839" s="5">
        <f>YEAR(Table1[[#This Row],[Order Date]])</f>
        <v>2017</v>
      </c>
      <c r="C8839" s="5">
        <f>MONTH(Table1[[#This Row],[Order Date]])</f>
        <v>10</v>
      </c>
      <c r="D8839" t="s">
        <v>1046</v>
      </c>
      <c r="E8839" t="s">
        <v>510</v>
      </c>
      <c r="F8839" t="s">
        <v>34</v>
      </c>
      <c r="G8839" t="s">
        <v>47</v>
      </c>
      <c r="H8839" t="s">
        <v>1936</v>
      </c>
      <c r="I8839">
        <v>41.96</v>
      </c>
      <c r="J8839">
        <v>2</v>
      </c>
      <c r="K8839">
        <v>2.94</v>
      </c>
    </row>
    <row r="8840" spans="1:11" ht="16.5" x14ac:dyDescent="0.3">
      <c r="A8840" s="1">
        <v>43014</v>
      </c>
      <c r="B8840" s="5">
        <f>YEAR(Table1[[#This Row],[Order Date]])</f>
        <v>2017</v>
      </c>
      <c r="C8840" s="5">
        <f>MONTH(Table1[[#This Row],[Order Date]])</f>
        <v>10</v>
      </c>
      <c r="D8840" t="s">
        <v>1046</v>
      </c>
      <c r="E8840" t="s">
        <v>510</v>
      </c>
      <c r="F8840" t="s">
        <v>11</v>
      </c>
      <c r="G8840" t="s">
        <v>92</v>
      </c>
      <c r="H8840" t="s">
        <v>1681</v>
      </c>
      <c r="I8840">
        <v>227.84</v>
      </c>
      <c r="J8840">
        <v>4</v>
      </c>
      <c r="K8840">
        <v>66.069999999999993</v>
      </c>
    </row>
    <row r="8841" spans="1:11" ht="16.5" x14ac:dyDescent="0.3">
      <c r="A8841" s="1">
        <v>43014</v>
      </c>
      <c r="B8841" s="5">
        <f>YEAR(Table1[[#This Row],[Order Date]])</f>
        <v>2017</v>
      </c>
      <c r="C8841" s="5">
        <f>MONTH(Table1[[#This Row],[Order Date]])</f>
        <v>10</v>
      </c>
      <c r="D8841" t="s">
        <v>1046</v>
      </c>
      <c r="E8841" t="s">
        <v>510</v>
      </c>
      <c r="F8841" t="s">
        <v>11</v>
      </c>
      <c r="G8841" t="s">
        <v>12</v>
      </c>
      <c r="H8841" t="s">
        <v>1832</v>
      </c>
      <c r="I8841">
        <v>37.94</v>
      </c>
      <c r="J8841">
        <v>2</v>
      </c>
      <c r="K8841">
        <v>18.21</v>
      </c>
    </row>
    <row r="8842" spans="1:11" ht="16.5" x14ac:dyDescent="0.3">
      <c r="A8842" s="1">
        <v>43014</v>
      </c>
      <c r="B8842" s="5">
        <f>YEAR(Table1[[#This Row],[Order Date]])</f>
        <v>2017</v>
      </c>
      <c r="C8842" s="5">
        <f>MONTH(Table1[[#This Row],[Order Date]])</f>
        <v>10</v>
      </c>
      <c r="D8842" t="s">
        <v>1900</v>
      </c>
      <c r="E8842" t="s">
        <v>149</v>
      </c>
      <c r="F8842" t="s">
        <v>39</v>
      </c>
      <c r="G8842" t="s">
        <v>52</v>
      </c>
      <c r="H8842" t="s">
        <v>1816</v>
      </c>
      <c r="I8842">
        <v>319.95999999999998</v>
      </c>
      <c r="J8842">
        <v>4</v>
      </c>
      <c r="K8842">
        <v>115.19</v>
      </c>
    </row>
    <row r="8843" spans="1:11" ht="16.5" x14ac:dyDescent="0.3">
      <c r="A8843" s="1">
        <v>43014</v>
      </c>
      <c r="B8843" s="5">
        <f>YEAR(Table1[[#This Row],[Order Date]])</f>
        <v>2017</v>
      </c>
      <c r="C8843" s="5">
        <f>MONTH(Table1[[#This Row],[Order Date]])</f>
        <v>10</v>
      </c>
      <c r="D8843" t="s">
        <v>1900</v>
      </c>
      <c r="E8843" t="s">
        <v>149</v>
      </c>
      <c r="F8843" t="s">
        <v>11</v>
      </c>
      <c r="G8843" t="s">
        <v>12</v>
      </c>
      <c r="H8843" t="s">
        <v>1924</v>
      </c>
      <c r="I8843">
        <v>17.04</v>
      </c>
      <c r="J8843">
        <v>3</v>
      </c>
      <c r="K8843">
        <v>7.67</v>
      </c>
    </row>
    <row r="8844" spans="1:11" ht="16.5" x14ac:dyDescent="0.3">
      <c r="A8844" s="1">
        <v>43014</v>
      </c>
      <c r="B8844" s="5">
        <f>YEAR(Table1[[#This Row],[Order Date]])</f>
        <v>2017</v>
      </c>
      <c r="C8844" s="5">
        <f>MONTH(Table1[[#This Row],[Order Date]])</f>
        <v>10</v>
      </c>
      <c r="D8844" t="s">
        <v>1900</v>
      </c>
      <c r="E8844" t="s">
        <v>149</v>
      </c>
      <c r="F8844" t="s">
        <v>11</v>
      </c>
      <c r="G8844" t="s">
        <v>18</v>
      </c>
      <c r="H8844" t="s">
        <v>153</v>
      </c>
      <c r="I8844">
        <v>344.91</v>
      </c>
      <c r="J8844">
        <v>3</v>
      </c>
      <c r="K8844">
        <v>10.35</v>
      </c>
    </row>
    <row r="8845" spans="1:11" ht="16.5" x14ac:dyDescent="0.3">
      <c r="A8845" s="1">
        <v>43014</v>
      </c>
      <c r="B8845" s="5">
        <f>YEAR(Table1[[#This Row],[Order Date]])</f>
        <v>2017</v>
      </c>
      <c r="C8845" s="5">
        <f>MONTH(Table1[[#This Row],[Order Date]])</f>
        <v>10</v>
      </c>
      <c r="D8845" t="s">
        <v>119</v>
      </c>
      <c r="E8845" t="s">
        <v>149</v>
      </c>
      <c r="F8845" t="s">
        <v>11</v>
      </c>
      <c r="G8845" t="s">
        <v>12</v>
      </c>
      <c r="H8845" t="s">
        <v>1601</v>
      </c>
      <c r="I8845">
        <v>40.99</v>
      </c>
      <c r="J8845">
        <v>1</v>
      </c>
      <c r="K8845">
        <v>20.09</v>
      </c>
    </row>
    <row r="8846" spans="1:11" ht="16.5" x14ac:dyDescent="0.3">
      <c r="A8846" s="1">
        <v>43014</v>
      </c>
      <c r="B8846" s="5">
        <f>YEAR(Table1[[#This Row],[Order Date]])</f>
        <v>2017</v>
      </c>
      <c r="C8846" s="5">
        <f>MONTH(Table1[[#This Row],[Order Date]])</f>
        <v>10</v>
      </c>
      <c r="D8846" t="s">
        <v>109</v>
      </c>
      <c r="E8846" t="s">
        <v>177</v>
      </c>
      <c r="F8846" t="s">
        <v>11</v>
      </c>
      <c r="G8846" t="s">
        <v>12</v>
      </c>
      <c r="H8846" t="s">
        <v>2186</v>
      </c>
      <c r="I8846">
        <v>143.69999999999999</v>
      </c>
      <c r="J8846">
        <v>3</v>
      </c>
      <c r="K8846">
        <v>68.98</v>
      </c>
    </row>
    <row r="8847" spans="1:11" ht="16.5" x14ac:dyDescent="0.3">
      <c r="A8847" s="1">
        <v>43014</v>
      </c>
      <c r="B8847" s="5">
        <f>YEAR(Table1[[#This Row],[Order Date]])</f>
        <v>2017</v>
      </c>
      <c r="C8847" s="5">
        <f>MONTH(Table1[[#This Row],[Order Date]])</f>
        <v>10</v>
      </c>
      <c r="D8847" t="s">
        <v>109</v>
      </c>
      <c r="E8847" t="s">
        <v>177</v>
      </c>
      <c r="F8847" t="s">
        <v>11</v>
      </c>
      <c r="G8847" t="s">
        <v>12</v>
      </c>
      <c r="H8847" t="s">
        <v>1365</v>
      </c>
      <c r="I8847">
        <v>6.48</v>
      </c>
      <c r="J8847">
        <v>1</v>
      </c>
      <c r="K8847">
        <v>3.11</v>
      </c>
    </row>
    <row r="8848" spans="1:11" ht="16.5" x14ac:dyDescent="0.3">
      <c r="A8848" s="1">
        <v>43014</v>
      </c>
      <c r="B8848" s="5">
        <f>YEAR(Table1[[#This Row],[Order Date]])</f>
        <v>2017</v>
      </c>
      <c r="C8848" s="5">
        <f>MONTH(Table1[[#This Row],[Order Date]])</f>
        <v>10</v>
      </c>
      <c r="D8848" t="s">
        <v>935</v>
      </c>
      <c r="E8848" t="s">
        <v>15</v>
      </c>
      <c r="F8848" t="s">
        <v>11</v>
      </c>
      <c r="G8848" t="s">
        <v>18</v>
      </c>
      <c r="H8848" t="s">
        <v>1549</v>
      </c>
      <c r="I8848">
        <v>290.33999999999997</v>
      </c>
      <c r="J8848">
        <v>2</v>
      </c>
      <c r="K8848">
        <v>32.659999999999997</v>
      </c>
    </row>
    <row r="8849" spans="1:11" ht="16.5" x14ac:dyDescent="0.3">
      <c r="A8849" s="1">
        <v>43014</v>
      </c>
      <c r="B8849" s="5">
        <f>YEAR(Table1[[#This Row],[Order Date]])</f>
        <v>2017</v>
      </c>
      <c r="C8849" s="5">
        <f>MONTH(Table1[[#This Row],[Order Date]])</f>
        <v>10</v>
      </c>
      <c r="D8849" t="s">
        <v>935</v>
      </c>
      <c r="E8849" t="s">
        <v>15</v>
      </c>
      <c r="F8849" t="s">
        <v>11</v>
      </c>
      <c r="G8849" t="s">
        <v>24</v>
      </c>
      <c r="H8849" t="s">
        <v>207</v>
      </c>
      <c r="I8849">
        <v>19.149999999999999</v>
      </c>
      <c r="J8849">
        <v>2</v>
      </c>
      <c r="K8849">
        <v>1.2</v>
      </c>
    </row>
    <row r="8850" spans="1:11" ht="16.5" x14ac:dyDescent="0.3">
      <c r="A8850" s="1">
        <v>43014</v>
      </c>
      <c r="B8850" s="5">
        <f>YEAR(Table1[[#This Row],[Order Date]])</f>
        <v>2017</v>
      </c>
      <c r="C8850" s="5">
        <f>MONTH(Table1[[#This Row],[Order Date]])</f>
        <v>10</v>
      </c>
      <c r="D8850" t="s">
        <v>244</v>
      </c>
      <c r="E8850" t="s">
        <v>95</v>
      </c>
      <c r="F8850" t="s">
        <v>11</v>
      </c>
      <c r="G8850" t="s">
        <v>24</v>
      </c>
      <c r="H8850" t="s">
        <v>1954</v>
      </c>
      <c r="I8850">
        <v>9.34</v>
      </c>
      <c r="J8850">
        <v>2</v>
      </c>
      <c r="K8850">
        <v>1.87</v>
      </c>
    </row>
    <row r="8851" spans="1:11" ht="16.5" x14ac:dyDescent="0.3">
      <c r="A8851" s="1">
        <v>43015</v>
      </c>
      <c r="B8851" s="5">
        <f>YEAR(Table1[[#This Row],[Order Date]])</f>
        <v>2017</v>
      </c>
      <c r="C8851" s="5">
        <f>MONTH(Table1[[#This Row],[Order Date]])</f>
        <v>10</v>
      </c>
      <c r="D8851" t="s">
        <v>1856</v>
      </c>
      <c r="E8851" t="s">
        <v>27</v>
      </c>
      <c r="F8851" t="s">
        <v>34</v>
      </c>
      <c r="G8851" t="s">
        <v>74</v>
      </c>
      <c r="H8851" t="s">
        <v>2175</v>
      </c>
      <c r="I8851">
        <v>307.67</v>
      </c>
      <c r="J8851">
        <v>2</v>
      </c>
      <c r="K8851">
        <v>-14.48</v>
      </c>
    </row>
    <row r="8852" spans="1:11" ht="16.5" x14ac:dyDescent="0.3">
      <c r="A8852" s="1">
        <v>43015</v>
      </c>
      <c r="B8852" s="5">
        <f>YEAR(Table1[[#This Row],[Order Date]])</f>
        <v>2017</v>
      </c>
      <c r="C8852" s="5">
        <f>MONTH(Table1[[#This Row],[Order Date]])</f>
        <v>10</v>
      </c>
      <c r="D8852" t="s">
        <v>403</v>
      </c>
      <c r="E8852" t="s">
        <v>27</v>
      </c>
      <c r="F8852" t="s">
        <v>39</v>
      </c>
      <c r="G8852" t="s">
        <v>52</v>
      </c>
      <c r="H8852" t="s">
        <v>2221</v>
      </c>
      <c r="I8852">
        <v>1115.9100000000001</v>
      </c>
      <c r="J8852">
        <v>9</v>
      </c>
      <c r="K8852">
        <v>200.86</v>
      </c>
    </row>
    <row r="8853" spans="1:11" ht="16.5" x14ac:dyDescent="0.3">
      <c r="A8853" s="1">
        <v>43015</v>
      </c>
      <c r="B8853" s="5">
        <f>YEAR(Table1[[#This Row],[Order Date]])</f>
        <v>2017</v>
      </c>
      <c r="C8853" s="5">
        <f>MONTH(Table1[[#This Row],[Order Date]])</f>
        <v>10</v>
      </c>
      <c r="D8853" t="s">
        <v>403</v>
      </c>
      <c r="E8853" t="s">
        <v>27</v>
      </c>
      <c r="F8853" t="s">
        <v>39</v>
      </c>
      <c r="G8853" t="s">
        <v>40</v>
      </c>
      <c r="H8853" t="s">
        <v>2275</v>
      </c>
      <c r="I8853">
        <v>128.74</v>
      </c>
      <c r="J8853">
        <v>7</v>
      </c>
      <c r="K8853">
        <v>-28.97</v>
      </c>
    </row>
    <row r="8854" spans="1:11" ht="16.5" x14ac:dyDescent="0.3">
      <c r="A8854" s="1">
        <v>43015</v>
      </c>
      <c r="B8854" s="5">
        <f>YEAR(Table1[[#This Row],[Order Date]])</f>
        <v>2017</v>
      </c>
      <c r="C8854" s="5">
        <f>MONTH(Table1[[#This Row],[Order Date]])</f>
        <v>10</v>
      </c>
      <c r="D8854" t="s">
        <v>403</v>
      </c>
      <c r="E8854" t="s">
        <v>27</v>
      </c>
      <c r="F8854" t="s">
        <v>39</v>
      </c>
      <c r="G8854" t="s">
        <v>40</v>
      </c>
      <c r="H8854" t="s">
        <v>529</v>
      </c>
      <c r="I8854">
        <v>79.92</v>
      </c>
      <c r="J8854">
        <v>10</v>
      </c>
      <c r="K8854">
        <v>26.97</v>
      </c>
    </row>
    <row r="8855" spans="1:11" ht="16.5" x14ac:dyDescent="0.3">
      <c r="A8855" s="1">
        <v>43015</v>
      </c>
      <c r="B8855" s="5">
        <f>YEAR(Table1[[#This Row],[Order Date]])</f>
        <v>2017</v>
      </c>
      <c r="C8855" s="5">
        <f>MONTH(Table1[[#This Row],[Order Date]])</f>
        <v>10</v>
      </c>
      <c r="D8855" t="s">
        <v>724</v>
      </c>
      <c r="E8855" t="s">
        <v>245</v>
      </c>
      <c r="F8855" t="s">
        <v>11</v>
      </c>
      <c r="G8855" t="s">
        <v>18</v>
      </c>
      <c r="H8855" t="s">
        <v>1549</v>
      </c>
      <c r="I8855">
        <v>580.66999999999996</v>
      </c>
      <c r="J8855">
        <v>4</v>
      </c>
      <c r="K8855">
        <v>65.33</v>
      </c>
    </row>
    <row r="8856" spans="1:11" ht="16.5" x14ac:dyDescent="0.3">
      <c r="A8856" s="1">
        <v>43015</v>
      </c>
      <c r="B8856" s="5">
        <f>YEAR(Table1[[#This Row],[Order Date]])</f>
        <v>2017</v>
      </c>
      <c r="C8856" s="5">
        <f>MONTH(Table1[[#This Row],[Order Date]])</f>
        <v>10</v>
      </c>
      <c r="D8856" t="s">
        <v>724</v>
      </c>
      <c r="E8856" t="s">
        <v>245</v>
      </c>
      <c r="F8856" t="s">
        <v>11</v>
      </c>
      <c r="G8856" t="s">
        <v>43</v>
      </c>
      <c r="H8856" t="s">
        <v>160</v>
      </c>
      <c r="I8856">
        <v>18.940000000000001</v>
      </c>
      <c r="J8856">
        <v>3</v>
      </c>
      <c r="K8856">
        <v>5.92</v>
      </c>
    </row>
    <row r="8857" spans="1:11" ht="16.5" x14ac:dyDescent="0.3">
      <c r="A8857" s="1">
        <v>43015</v>
      </c>
      <c r="B8857" s="5">
        <f>YEAR(Table1[[#This Row],[Order Date]])</f>
        <v>2017</v>
      </c>
      <c r="C8857" s="5">
        <f>MONTH(Table1[[#This Row],[Order Date]])</f>
        <v>10</v>
      </c>
      <c r="D8857" t="s">
        <v>724</v>
      </c>
      <c r="E8857" t="s">
        <v>245</v>
      </c>
      <c r="F8857" t="s">
        <v>39</v>
      </c>
      <c r="G8857" t="s">
        <v>40</v>
      </c>
      <c r="H8857" t="s">
        <v>1580</v>
      </c>
      <c r="I8857">
        <v>222.38</v>
      </c>
      <c r="J8857">
        <v>2</v>
      </c>
      <c r="K8857">
        <v>16.68</v>
      </c>
    </row>
    <row r="8858" spans="1:11" ht="16.5" x14ac:dyDescent="0.3">
      <c r="A8858" s="1">
        <v>43015</v>
      </c>
      <c r="B8858" s="5">
        <f>YEAR(Table1[[#This Row],[Order Date]])</f>
        <v>2017</v>
      </c>
      <c r="C8858" s="5">
        <f>MONTH(Table1[[#This Row],[Order Date]])</f>
        <v>10</v>
      </c>
      <c r="D8858" t="s">
        <v>724</v>
      </c>
      <c r="E8858" t="s">
        <v>245</v>
      </c>
      <c r="F8858" t="s">
        <v>11</v>
      </c>
      <c r="G8858" t="s">
        <v>20</v>
      </c>
      <c r="H8858" t="s">
        <v>1112</v>
      </c>
      <c r="I8858">
        <v>50.45</v>
      </c>
      <c r="J8858">
        <v>6</v>
      </c>
      <c r="K8858">
        <v>-33.64</v>
      </c>
    </row>
    <row r="8859" spans="1:11" ht="16.5" x14ac:dyDescent="0.3">
      <c r="A8859" s="1">
        <v>43015</v>
      </c>
      <c r="B8859" s="5">
        <f>YEAR(Table1[[#This Row],[Order Date]])</f>
        <v>2017</v>
      </c>
      <c r="C8859" s="5">
        <f>MONTH(Table1[[#This Row],[Order Date]])</f>
        <v>10</v>
      </c>
      <c r="D8859" t="s">
        <v>724</v>
      </c>
      <c r="E8859" t="s">
        <v>245</v>
      </c>
      <c r="F8859" t="s">
        <v>34</v>
      </c>
      <c r="G8859" t="s">
        <v>145</v>
      </c>
      <c r="H8859" t="s">
        <v>473</v>
      </c>
      <c r="I8859">
        <v>154.76</v>
      </c>
      <c r="J8859">
        <v>3</v>
      </c>
      <c r="K8859">
        <v>-36.11</v>
      </c>
    </row>
    <row r="8860" spans="1:11" ht="16.5" x14ac:dyDescent="0.3">
      <c r="A8860" s="1">
        <v>43015</v>
      </c>
      <c r="B8860" s="5">
        <f>YEAR(Table1[[#This Row],[Order Date]])</f>
        <v>2017</v>
      </c>
      <c r="C8860" s="5">
        <f>MONTH(Table1[[#This Row],[Order Date]])</f>
        <v>10</v>
      </c>
      <c r="D8860" t="s">
        <v>1652</v>
      </c>
      <c r="E8860" t="s">
        <v>10</v>
      </c>
      <c r="F8860" t="s">
        <v>11</v>
      </c>
      <c r="G8860" t="s">
        <v>20</v>
      </c>
      <c r="H8860" t="s">
        <v>834</v>
      </c>
      <c r="I8860">
        <v>4.24</v>
      </c>
      <c r="J8860">
        <v>5</v>
      </c>
      <c r="K8860">
        <v>-6.36</v>
      </c>
    </row>
    <row r="8861" spans="1:11" ht="16.5" x14ac:dyDescent="0.3">
      <c r="A8861" s="1">
        <v>43015</v>
      </c>
      <c r="B8861" s="5">
        <f>YEAR(Table1[[#This Row],[Order Date]])</f>
        <v>2017</v>
      </c>
      <c r="C8861" s="5">
        <f>MONTH(Table1[[#This Row],[Order Date]])</f>
        <v>10</v>
      </c>
      <c r="D8861" t="s">
        <v>1968</v>
      </c>
      <c r="E8861" t="s">
        <v>110</v>
      </c>
      <c r="F8861" t="s">
        <v>11</v>
      </c>
      <c r="G8861" t="s">
        <v>18</v>
      </c>
      <c r="H8861" t="s">
        <v>725</v>
      </c>
      <c r="I8861">
        <v>85.52</v>
      </c>
      <c r="J8861">
        <v>2</v>
      </c>
      <c r="K8861">
        <v>22.24</v>
      </c>
    </row>
    <row r="8862" spans="1:11" ht="16.5" x14ac:dyDescent="0.3">
      <c r="A8862" s="1">
        <v>43016</v>
      </c>
      <c r="B8862" s="5">
        <f>YEAR(Table1[[#This Row],[Order Date]])</f>
        <v>2017</v>
      </c>
      <c r="C8862" s="5">
        <f>MONTH(Table1[[#This Row],[Order Date]])</f>
        <v>10</v>
      </c>
      <c r="D8862" t="s">
        <v>61</v>
      </c>
      <c r="E8862" t="s">
        <v>27</v>
      </c>
      <c r="F8862" t="s">
        <v>39</v>
      </c>
      <c r="G8862" t="s">
        <v>40</v>
      </c>
      <c r="H8862" t="s">
        <v>1518</v>
      </c>
      <c r="I8862">
        <v>103.19</v>
      </c>
      <c r="J8862">
        <v>1</v>
      </c>
      <c r="K8862">
        <v>11.61</v>
      </c>
    </row>
    <row r="8863" spans="1:11" ht="16.5" x14ac:dyDescent="0.3">
      <c r="A8863" s="1">
        <v>43016</v>
      </c>
      <c r="B8863" s="5">
        <f>YEAR(Table1[[#This Row],[Order Date]])</f>
        <v>2017</v>
      </c>
      <c r="C8863" s="5">
        <f>MONTH(Table1[[#This Row],[Order Date]])</f>
        <v>10</v>
      </c>
      <c r="D8863" t="s">
        <v>61</v>
      </c>
      <c r="E8863" t="s">
        <v>27</v>
      </c>
      <c r="F8863" t="s">
        <v>39</v>
      </c>
      <c r="G8863" t="s">
        <v>52</v>
      </c>
      <c r="H8863" t="s">
        <v>2229</v>
      </c>
      <c r="I8863">
        <v>36</v>
      </c>
      <c r="J8863">
        <v>2</v>
      </c>
      <c r="K8863">
        <v>6.48</v>
      </c>
    </row>
    <row r="8864" spans="1:11" ht="16.5" x14ac:dyDescent="0.3">
      <c r="A8864" s="1">
        <v>43016</v>
      </c>
      <c r="B8864" s="5">
        <f>YEAR(Table1[[#This Row],[Order Date]])</f>
        <v>2017</v>
      </c>
      <c r="C8864" s="5">
        <f>MONTH(Table1[[#This Row],[Order Date]])</f>
        <v>10</v>
      </c>
      <c r="D8864" t="s">
        <v>61</v>
      </c>
      <c r="E8864" t="s">
        <v>27</v>
      </c>
      <c r="F8864" t="s">
        <v>39</v>
      </c>
      <c r="G8864" t="s">
        <v>52</v>
      </c>
      <c r="H8864" t="s">
        <v>1476</v>
      </c>
      <c r="I8864">
        <v>239.96</v>
      </c>
      <c r="J8864">
        <v>4</v>
      </c>
      <c r="K8864">
        <v>115.18</v>
      </c>
    </row>
    <row r="8865" spans="1:11" ht="16.5" x14ac:dyDescent="0.3">
      <c r="A8865" s="1">
        <v>43016</v>
      </c>
      <c r="B8865" s="5">
        <f>YEAR(Table1[[#This Row],[Order Date]])</f>
        <v>2017</v>
      </c>
      <c r="C8865" s="5">
        <f>MONTH(Table1[[#This Row],[Order Date]])</f>
        <v>10</v>
      </c>
      <c r="D8865" t="s">
        <v>61</v>
      </c>
      <c r="E8865" t="s">
        <v>27</v>
      </c>
      <c r="F8865" t="s">
        <v>11</v>
      </c>
      <c r="G8865" t="s">
        <v>18</v>
      </c>
      <c r="H8865" t="s">
        <v>356</v>
      </c>
      <c r="I8865">
        <v>40.68</v>
      </c>
      <c r="J8865">
        <v>2</v>
      </c>
      <c r="K8865">
        <v>0.41</v>
      </c>
    </row>
    <row r="8866" spans="1:11" ht="16.5" x14ac:dyDescent="0.3">
      <c r="A8866" s="1">
        <v>43016</v>
      </c>
      <c r="B8866" s="5">
        <f>YEAR(Table1[[#This Row],[Order Date]])</f>
        <v>2017</v>
      </c>
      <c r="C8866" s="5">
        <f>MONTH(Table1[[#This Row],[Order Date]])</f>
        <v>10</v>
      </c>
      <c r="D8866" t="s">
        <v>1457</v>
      </c>
      <c r="E8866" t="s">
        <v>1529</v>
      </c>
      <c r="F8866" t="s">
        <v>11</v>
      </c>
      <c r="G8866" t="s">
        <v>18</v>
      </c>
      <c r="H8866" t="s">
        <v>725</v>
      </c>
      <c r="I8866">
        <v>42.76</v>
      </c>
      <c r="J8866">
        <v>1</v>
      </c>
      <c r="K8866">
        <v>11.12</v>
      </c>
    </row>
    <row r="8867" spans="1:11" ht="16.5" x14ac:dyDescent="0.3">
      <c r="A8867" s="1">
        <v>43016</v>
      </c>
      <c r="B8867" s="5">
        <f>YEAR(Table1[[#This Row],[Order Date]])</f>
        <v>2017</v>
      </c>
      <c r="C8867" s="5">
        <f>MONTH(Table1[[#This Row],[Order Date]])</f>
        <v>10</v>
      </c>
      <c r="D8867" t="s">
        <v>363</v>
      </c>
      <c r="E8867" t="s">
        <v>149</v>
      </c>
      <c r="F8867" t="s">
        <v>34</v>
      </c>
      <c r="G8867" t="s">
        <v>35</v>
      </c>
      <c r="H8867" t="s">
        <v>964</v>
      </c>
      <c r="I8867">
        <v>145.76</v>
      </c>
      <c r="J8867">
        <v>2</v>
      </c>
      <c r="K8867">
        <v>3.24</v>
      </c>
    </row>
    <row r="8868" spans="1:11" ht="16.5" x14ac:dyDescent="0.3">
      <c r="A8868" s="1">
        <v>43017</v>
      </c>
      <c r="B8868" s="5">
        <f>YEAR(Table1[[#This Row],[Order Date]])</f>
        <v>2017</v>
      </c>
      <c r="C8868" s="5">
        <f>MONTH(Table1[[#This Row],[Order Date]])</f>
        <v>10</v>
      </c>
      <c r="D8868" t="s">
        <v>1408</v>
      </c>
      <c r="E8868" t="s">
        <v>245</v>
      </c>
      <c r="F8868" t="s">
        <v>11</v>
      </c>
      <c r="G8868" t="s">
        <v>12</v>
      </c>
      <c r="H8868" t="s">
        <v>1180</v>
      </c>
      <c r="I8868">
        <v>10.82</v>
      </c>
      <c r="J8868">
        <v>4</v>
      </c>
      <c r="K8868">
        <v>3.52</v>
      </c>
    </row>
    <row r="8869" spans="1:11" ht="16.5" x14ac:dyDescent="0.3">
      <c r="A8869" s="1">
        <v>43017</v>
      </c>
      <c r="B8869" s="5">
        <f>YEAR(Table1[[#This Row],[Order Date]])</f>
        <v>2017</v>
      </c>
      <c r="C8869" s="5">
        <f>MONTH(Table1[[#This Row],[Order Date]])</f>
        <v>10</v>
      </c>
      <c r="D8869" t="s">
        <v>176</v>
      </c>
      <c r="E8869" t="s">
        <v>15</v>
      </c>
      <c r="F8869" t="s">
        <v>34</v>
      </c>
      <c r="G8869" t="s">
        <v>145</v>
      </c>
      <c r="H8869" t="s">
        <v>255</v>
      </c>
      <c r="I8869">
        <v>652.45000000000005</v>
      </c>
      <c r="J8869">
        <v>5</v>
      </c>
      <c r="K8869">
        <v>-430.62</v>
      </c>
    </row>
    <row r="8870" spans="1:11" ht="16.5" x14ac:dyDescent="0.3">
      <c r="A8870" s="1">
        <v>43017</v>
      </c>
      <c r="B8870" s="5">
        <f>YEAR(Table1[[#This Row],[Order Date]])</f>
        <v>2017</v>
      </c>
      <c r="C8870" s="5">
        <f>MONTH(Table1[[#This Row],[Order Date]])</f>
        <v>10</v>
      </c>
      <c r="D8870" t="s">
        <v>176</v>
      </c>
      <c r="E8870" t="s">
        <v>15</v>
      </c>
      <c r="F8870" t="s">
        <v>34</v>
      </c>
      <c r="G8870" t="s">
        <v>145</v>
      </c>
      <c r="H8870" t="s">
        <v>1830</v>
      </c>
      <c r="I8870">
        <v>66.650000000000006</v>
      </c>
      <c r="J8870">
        <v>3</v>
      </c>
      <c r="K8870">
        <v>-42.65</v>
      </c>
    </row>
    <row r="8871" spans="1:11" ht="16.5" x14ac:dyDescent="0.3">
      <c r="A8871" s="1">
        <v>43017</v>
      </c>
      <c r="B8871" s="5">
        <f>YEAR(Table1[[#This Row],[Order Date]])</f>
        <v>2017</v>
      </c>
      <c r="C8871" s="5">
        <f>MONTH(Table1[[#This Row],[Order Date]])</f>
        <v>10</v>
      </c>
      <c r="D8871" t="s">
        <v>1744</v>
      </c>
      <c r="E8871" t="s">
        <v>78</v>
      </c>
      <c r="F8871" t="s">
        <v>34</v>
      </c>
      <c r="G8871" t="s">
        <v>47</v>
      </c>
      <c r="H8871" t="s">
        <v>982</v>
      </c>
      <c r="I8871">
        <v>45.89</v>
      </c>
      <c r="J8871">
        <v>4</v>
      </c>
      <c r="K8871">
        <v>9.18</v>
      </c>
    </row>
    <row r="8872" spans="1:11" ht="16.5" x14ac:dyDescent="0.3">
      <c r="A8872" s="1">
        <v>43017</v>
      </c>
      <c r="B8872" s="5">
        <f>YEAR(Table1[[#This Row],[Order Date]])</f>
        <v>2017</v>
      </c>
      <c r="C8872" s="5">
        <f>MONTH(Table1[[#This Row],[Order Date]])</f>
        <v>10</v>
      </c>
      <c r="D8872" t="s">
        <v>592</v>
      </c>
      <c r="E8872" t="s">
        <v>149</v>
      </c>
      <c r="F8872" t="s">
        <v>11</v>
      </c>
      <c r="G8872" t="s">
        <v>20</v>
      </c>
      <c r="H8872" t="s">
        <v>203</v>
      </c>
      <c r="I8872">
        <v>12.82</v>
      </c>
      <c r="J8872">
        <v>3</v>
      </c>
      <c r="K8872">
        <v>4.33</v>
      </c>
    </row>
    <row r="8873" spans="1:11" ht="16.5" x14ac:dyDescent="0.3">
      <c r="A8873" s="1">
        <v>43017</v>
      </c>
      <c r="B8873" s="5">
        <f>YEAR(Table1[[#This Row],[Order Date]])</f>
        <v>2017</v>
      </c>
      <c r="C8873" s="5">
        <f>MONTH(Table1[[#This Row],[Order Date]])</f>
        <v>10</v>
      </c>
      <c r="D8873" t="s">
        <v>592</v>
      </c>
      <c r="E8873" t="s">
        <v>149</v>
      </c>
      <c r="F8873" t="s">
        <v>34</v>
      </c>
      <c r="G8873" t="s">
        <v>74</v>
      </c>
      <c r="H8873" t="s">
        <v>75</v>
      </c>
      <c r="I8873">
        <v>314.35000000000002</v>
      </c>
      <c r="J8873">
        <v>3</v>
      </c>
      <c r="K8873">
        <v>-15.72</v>
      </c>
    </row>
    <row r="8874" spans="1:11" ht="16.5" x14ac:dyDescent="0.3">
      <c r="A8874" s="1">
        <v>43017</v>
      </c>
      <c r="B8874" s="5">
        <f>YEAR(Table1[[#This Row],[Order Date]])</f>
        <v>2017</v>
      </c>
      <c r="C8874" s="5">
        <f>MONTH(Table1[[#This Row],[Order Date]])</f>
        <v>10</v>
      </c>
      <c r="D8874" t="s">
        <v>592</v>
      </c>
      <c r="E8874" t="s">
        <v>149</v>
      </c>
      <c r="F8874" t="s">
        <v>11</v>
      </c>
      <c r="G8874" t="s">
        <v>12</v>
      </c>
      <c r="H8874" t="s">
        <v>224</v>
      </c>
      <c r="I8874">
        <v>18.98</v>
      </c>
      <c r="J8874">
        <v>2</v>
      </c>
      <c r="K8874">
        <v>8.92</v>
      </c>
    </row>
    <row r="8875" spans="1:11" ht="16.5" x14ac:dyDescent="0.3">
      <c r="A8875" s="1">
        <v>43017</v>
      </c>
      <c r="B8875" s="5">
        <f>YEAR(Table1[[#This Row],[Order Date]])</f>
        <v>2017</v>
      </c>
      <c r="C8875" s="5">
        <f>MONTH(Table1[[#This Row],[Order Date]])</f>
        <v>10</v>
      </c>
      <c r="D8875" t="s">
        <v>592</v>
      </c>
      <c r="E8875" t="s">
        <v>149</v>
      </c>
      <c r="F8875" t="s">
        <v>11</v>
      </c>
      <c r="G8875" t="s">
        <v>20</v>
      </c>
      <c r="H8875" t="s">
        <v>2146</v>
      </c>
      <c r="I8875">
        <v>18.239999999999998</v>
      </c>
      <c r="J8875">
        <v>6</v>
      </c>
      <c r="K8875">
        <v>6.16</v>
      </c>
    </row>
    <row r="8876" spans="1:11" ht="16.5" x14ac:dyDescent="0.3">
      <c r="A8876" s="1">
        <v>43017</v>
      </c>
      <c r="B8876" s="5">
        <f>YEAR(Table1[[#This Row],[Order Date]])</f>
        <v>2017</v>
      </c>
      <c r="C8876" s="5">
        <f>MONTH(Table1[[#This Row],[Order Date]])</f>
        <v>10</v>
      </c>
      <c r="D8876" t="s">
        <v>1084</v>
      </c>
      <c r="E8876" t="s">
        <v>10</v>
      </c>
      <c r="F8876" t="s">
        <v>11</v>
      </c>
      <c r="G8876" t="s">
        <v>24</v>
      </c>
      <c r="H8876" t="s">
        <v>1117</v>
      </c>
      <c r="I8876">
        <v>67.14</v>
      </c>
      <c r="J8876">
        <v>7</v>
      </c>
      <c r="K8876">
        <v>5.88</v>
      </c>
    </row>
    <row r="8877" spans="1:11" ht="16.5" x14ac:dyDescent="0.3">
      <c r="A8877" s="1">
        <v>43017</v>
      </c>
      <c r="B8877" s="5">
        <f>YEAR(Table1[[#This Row],[Order Date]])</f>
        <v>2017</v>
      </c>
      <c r="C8877" s="5">
        <f>MONTH(Table1[[#This Row],[Order Date]])</f>
        <v>10</v>
      </c>
      <c r="D8877" t="s">
        <v>1084</v>
      </c>
      <c r="E8877" t="s">
        <v>10</v>
      </c>
      <c r="F8877" t="s">
        <v>34</v>
      </c>
      <c r="G8877" t="s">
        <v>35</v>
      </c>
      <c r="H8877" t="s">
        <v>2446</v>
      </c>
      <c r="I8877">
        <v>254.06</v>
      </c>
      <c r="J8877">
        <v>3</v>
      </c>
      <c r="K8877">
        <v>-32.659999999999997</v>
      </c>
    </row>
    <row r="8878" spans="1:11" ht="16.5" x14ac:dyDescent="0.3">
      <c r="A8878" s="1">
        <v>43017</v>
      </c>
      <c r="B8878" s="5">
        <f>YEAR(Table1[[#This Row],[Order Date]])</f>
        <v>2017</v>
      </c>
      <c r="C8878" s="5">
        <f>MONTH(Table1[[#This Row],[Order Date]])</f>
        <v>10</v>
      </c>
      <c r="D8878" t="s">
        <v>109</v>
      </c>
      <c r="E8878" t="s">
        <v>27</v>
      </c>
      <c r="F8878" t="s">
        <v>11</v>
      </c>
      <c r="G8878" t="s">
        <v>12</v>
      </c>
      <c r="H8878" t="s">
        <v>2551</v>
      </c>
      <c r="I8878">
        <v>35.200000000000003</v>
      </c>
      <c r="J8878">
        <v>5</v>
      </c>
      <c r="K8878">
        <v>16.54</v>
      </c>
    </row>
    <row r="8879" spans="1:11" ht="16.5" x14ac:dyDescent="0.3">
      <c r="A8879" s="1">
        <v>43018</v>
      </c>
      <c r="B8879" s="5">
        <f>YEAR(Table1[[#This Row],[Order Date]])</f>
        <v>2017</v>
      </c>
      <c r="C8879" s="5">
        <f>MONTH(Table1[[#This Row],[Order Date]])</f>
        <v>10</v>
      </c>
      <c r="D8879" t="s">
        <v>977</v>
      </c>
      <c r="E8879" t="s">
        <v>15</v>
      </c>
      <c r="F8879" t="s">
        <v>34</v>
      </c>
      <c r="G8879" t="s">
        <v>35</v>
      </c>
      <c r="H8879" t="s">
        <v>2266</v>
      </c>
      <c r="I8879">
        <v>239.36</v>
      </c>
      <c r="J8879">
        <v>3</v>
      </c>
      <c r="K8879">
        <v>-47.87</v>
      </c>
    </row>
    <row r="8880" spans="1:11" ht="16.5" x14ac:dyDescent="0.3">
      <c r="A8880" s="1">
        <v>43020</v>
      </c>
      <c r="B8880" s="5">
        <f>YEAR(Table1[[#This Row],[Order Date]])</f>
        <v>2017</v>
      </c>
      <c r="C8880" s="5">
        <f>MONTH(Table1[[#This Row],[Order Date]])</f>
        <v>10</v>
      </c>
      <c r="D8880" t="s">
        <v>628</v>
      </c>
      <c r="E8880" t="s">
        <v>15</v>
      </c>
      <c r="F8880" t="s">
        <v>34</v>
      </c>
      <c r="G8880" t="s">
        <v>35</v>
      </c>
      <c r="H8880" t="s">
        <v>416</v>
      </c>
      <c r="I8880">
        <v>254.6</v>
      </c>
      <c r="J8880">
        <v>14</v>
      </c>
      <c r="K8880">
        <v>-18.190000000000001</v>
      </c>
    </row>
    <row r="8881" spans="1:11" ht="16.5" x14ac:dyDescent="0.3">
      <c r="A8881" s="1">
        <v>43020</v>
      </c>
      <c r="B8881" s="5">
        <f>YEAR(Table1[[#This Row],[Order Date]])</f>
        <v>2017</v>
      </c>
      <c r="C8881" s="5">
        <f>MONTH(Table1[[#This Row],[Order Date]])</f>
        <v>10</v>
      </c>
      <c r="D8881" t="s">
        <v>336</v>
      </c>
      <c r="E8881" t="s">
        <v>245</v>
      </c>
      <c r="F8881" t="s">
        <v>11</v>
      </c>
      <c r="G8881" t="s">
        <v>12</v>
      </c>
      <c r="H8881" t="s">
        <v>2708</v>
      </c>
      <c r="I8881">
        <v>7.97</v>
      </c>
      <c r="J8881">
        <v>2</v>
      </c>
      <c r="K8881">
        <v>2.69</v>
      </c>
    </row>
    <row r="8882" spans="1:11" ht="16.5" x14ac:dyDescent="0.3">
      <c r="A8882" s="1">
        <v>43020</v>
      </c>
      <c r="B8882" s="5">
        <f>YEAR(Table1[[#This Row],[Order Date]])</f>
        <v>2017</v>
      </c>
      <c r="C8882" s="5">
        <f>MONTH(Table1[[#This Row],[Order Date]])</f>
        <v>10</v>
      </c>
      <c r="D8882" t="s">
        <v>2661</v>
      </c>
      <c r="E8882" t="s">
        <v>399</v>
      </c>
      <c r="F8882" t="s">
        <v>39</v>
      </c>
      <c r="G8882" t="s">
        <v>52</v>
      </c>
      <c r="H8882" t="s">
        <v>1032</v>
      </c>
      <c r="I8882">
        <v>595</v>
      </c>
      <c r="J8882">
        <v>5</v>
      </c>
      <c r="K8882">
        <v>95.2</v>
      </c>
    </row>
    <row r="8883" spans="1:11" ht="16.5" x14ac:dyDescent="0.3">
      <c r="A8883" s="1">
        <v>43020</v>
      </c>
      <c r="B8883" s="5">
        <f>YEAR(Table1[[#This Row],[Order Date]])</f>
        <v>2017</v>
      </c>
      <c r="C8883" s="5">
        <f>MONTH(Table1[[#This Row],[Order Date]])</f>
        <v>10</v>
      </c>
      <c r="D8883" t="s">
        <v>2661</v>
      </c>
      <c r="E8883" t="s">
        <v>399</v>
      </c>
      <c r="F8883" t="s">
        <v>11</v>
      </c>
      <c r="G8883" t="s">
        <v>20</v>
      </c>
      <c r="H8883" t="s">
        <v>2075</v>
      </c>
      <c r="I8883">
        <v>79.87</v>
      </c>
      <c r="J8883">
        <v>3</v>
      </c>
      <c r="K8883">
        <v>29.95</v>
      </c>
    </row>
    <row r="8884" spans="1:11" ht="16.5" x14ac:dyDescent="0.3">
      <c r="A8884" s="1">
        <v>43020</v>
      </c>
      <c r="B8884" s="5">
        <f>YEAR(Table1[[#This Row],[Order Date]])</f>
        <v>2017</v>
      </c>
      <c r="C8884" s="5">
        <f>MONTH(Table1[[#This Row],[Order Date]])</f>
        <v>10</v>
      </c>
      <c r="D8884" t="s">
        <v>2083</v>
      </c>
      <c r="E8884" t="s">
        <v>27</v>
      </c>
      <c r="F8884" t="s">
        <v>39</v>
      </c>
      <c r="G8884" t="s">
        <v>52</v>
      </c>
      <c r="H8884" t="s">
        <v>961</v>
      </c>
      <c r="I8884">
        <v>0.99</v>
      </c>
      <c r="J8884">
        <v>1</v>
      </c>
      <c r="K8884">
        <v>0.44</v>
      </c>
    </row>
    <row r="8885" spans="1:11" ht="16.5" x14ac:dyDescent="0.3">
      <c r="A8885" s="1">
        <v>43020</v>
      </c>
      <c r="B8885" s="5">
        <f>YEAR(Table1[[#This Row],[Order Date]])</f>
        <v>2017</v>
      </c>
      <c r="C8885" s="5">
        <f>MONTH(Table1[[#This Row],[Order Date]])</f>
        <v>10</v>
      </c>
      <c r="D8885" t="s">
        <v>2083</v>
      </c>
      <c r="E8885" t="s">
        <v>27</v>
      </c>
      <c r="F8885" t="s">
        <v>11</v>
      </c>
      <c r="G8885" t="s">
        <v>20</v>
      </c>
      <c r="H8885" t="s">
        <v>1804</v>
      </c>
      <c r="I8885">
        <v>101.84</v>
      </c>
      <c r="J8885">
        <v>5</v>
      </c>
      <c r="K8885">
        <v>36.92</v>
      </c>
    </row>
    <row r="8886" spans="1:11" ht="16.5" x14ac:dyDescent="0.3">
      <c r="A8886" s="1">
        <v>43020</v>
      </c>
      <c r="B8886" s="5">
        <f>YEAR(Table1[[#This Row],[Order Date]])</f>
        <v>2017</v>
      </c>
      <c r="C8886" s="5">
        <f>MONTH(Table1[[#This Row],[Order Date]])</f>
        <v>10</v>
      </c>
      <c r="D8886" t="s">
        <v>2534</v>
      </c>
      <c r="E8886" t="s">
        <v>27</v>
      </c>
      <c r="F8886" t="s">
        <v>39</v>
      </c>
      <c r="G8886" t="s">
        <v>52</v>
      </c>
      <c r="H8886" t="s">
        <v>652</v>
      </c>
      <c r="I8886">
        <v>435.84</v>
      </c>
      <c r="J8886">
        <v>12</v>
      </c>
      <c r="K8886">
        <v>130.75</v>
      </c>
    </row>
    <row r="8887" spans="1:11" ht="16.5" x14ac:dyDescent="0.3">
      <c r="A8887" s="1">
        <v>43020</v>
      </c>
      <c r="B8887" s="5">
        <f>YEAR(Table1[[#This Row],[Order Date]])</f>
        <v>2017</v>
      </c>
      <c r="C8887" s="5">
        <f>MONTH(Table1[[#This Row],[Order Date]])</f>
        <v>10</v>
      </c>
      <c r="D8887" t="s">
        <v>2534</v>
      </c>
      <c r="E8887" t="s">
        <v>27</v>
      </c>
      <c r="F8887" t="s">
        <v>11</v>
      </c>
      <c r="G8887" t="s">
        <v>24</v>
      </c>
      <c r="H8887" t="s">
        <v>1569</v>
      </c>
      <c r="I8887">
        <v>5.88</v>
      </c>
      <c r="J8887">
        <v>2</v>
      </c>
      <c r="K8887">
        <v>1.59</v>
      </c>
    </row>
    <row r="8888" spans="1:11" ht="16.5" x14ac:dyDescent="0.3">
      <c r="A8888" s="1">
        <v>43020</v>
      </c>
      <c r="B8888" s="5">
        <f>YEAR(Table1[[#This Row],[Order Date]])</f>
        <v>2017</v>
      </c>
      <c r="C8888" s="5">
        <f>MONTH(Table1[[#This Row],[Order Date]])</f>
        <v>10</v>
      </c>
      <c r="D8888" t="s">
        <v>1791</v>
      </c>
      <c r="E8888" t="s">
        <v>10</v>
      </c>
      <c r="F8888" t="s">
        <v>39</v>
      </c>
      <c r="G8888" t="s">
        <v>52</v>
      </c>
      <c r="H8888" t="s">
        <v>1240</v>
      </c>
      <c r="I8888">
        <v>39.979999999999997</v>
      </c>
      <c r="J8888">
        <v>2</v>
      </c>
      <c r="K8888">
        <v>-1.5</v>
      </c>
    </row>
    <row r="8889" spans="1:11" ht="16.5" x14ac:dyDescent="0.3">
      <c r="A8889" s="1">
        <v>43020</v>
      </c>
      <c r="B8889" s="5">
        <f>YEAR(Table1[[#This Row],[Order Date]])</f>
        <v>2017</v>
      </c>
      <c r="C8889" s="5">
        <f>MONTH(Table1[[#This Row],[Order Date]])</f>
        <v>10</v>
      </c>
      <c r="D8889" t="s">
        <v>1926</v>
      </c>
      <c r="E8889" t="s">
        <v>177</v>
      </c>
      <c r="F8889" t="s">
        <v>39</v>
      </c>
      <c r="G8889" t="s">
        <v>52</v>
      </c>
      <c r="H8889" t="s">
        <v>1011</v>
      </c>
      <c r="I8889">
        <v>45</v>
      </c>
      <c r="J8889">
        <v>3</v>
      </c>
      <c r="K8889">
        <v>4.95</v>
      </c>
    </row>
    <row r="8890" spans="1:11" ht="16.5" x14ac:dyDescent="0.3">
      <c r="A8890" s="1">
        <v>43020</v>
      </c>
      <c r="B8890" s="5">
        <f>YEAR(Table1[[#This Row],[Order Date]])</f>
        <v>2017</v>
      </c>
      <c r="C8890" s="5">
        <f>MONTH(Table1[[#This Row],[Order Date]])</f>
        <v>10</v>
      </c>
      <c r="D8890" t="s">
        <v>1926</v>
      </c>
      <c r="E8890" t="s">
        <v>177</v>
      </c>
      <c r="F8890" t="s">
        <v>11</v>
      </c>
      <c r="G8890" t="s">
        <v>43</v>
      </c>
      <c r="H8890" t="s">
        <v>1036</v>
      </c>
      <c r="I8890">
        <v>17.899999999999999</v>
      </c>
      <c r="J8890">
        <v>5</v>
      </c>
      <c r="K8890">
        <v>8.77</v>
      </c>
    </row>
    <row r="8891" spans="1:11" ht="16.5" x14ac:dyDescent="0.3">
      <c r="A8891" s="1">
        <v>43020</v>
      </c>
      <c r="B8891" s="5">
        <f>YEAR(Table1[[#This Row],[Order Date]])</f>
        <v>2017</v>
      </c>
      <c r="C8891" s="5">
        <f>MONTH(Table1[[#This Row],[Order Date]])</f>
        <v>10</v>
      </c>
      <c r="D8891" t="s">
        <v>1926</v>
      </c>
      <c r="E8891" t="s">
        <v>177</v>
      </c>
      <c r="F8891" t="s">
        <v>34</v>
      </c>
      <c r="G8891" t="s">
        <v>47</v>
      </c>
      <c r="H8891" t="s">
        <v>2448</v>
      </c>
      <c r="I8891">
        <v>40.479999999999997</v>
      </c>
      <c r="J8891">
        <v>2</v>
      </c>
      <c r="K8891">
        <v>17.41</v>
      </c>
    </row>
    <row r="8892" spans="1:11" ht="16.5" x14ac:dyDescent="0.3">
      <c r="A8892" s="1">
        <v>43020</v>
      </c>
      <c r="B8892" s="5">
        <f>YEAR(Table1[[#This Row],[Order Date]])</f>
        <v>2017</v>
      </c>
      <c r="C8892" s="5">
        <f>MONTH(Table1[[#This Row],[Order Date]])</f>
        <v>10</v>
      </c>
      <c r="D8892" t="s">
        <v>1926</v>
      </c>
      <c r="E8892" t="s">
        <v>177</v>
      </c>
      <c r="F8892" t="s">
        <v>34</v>
      </c>
      <c r="G8892" t="s">
        <v>74</v>
      </c>
      <c r="H8892" t="s">
        <v>2702</v>
      </c>
      <c r="I8892">
        <v>2154.9</v>
      </c>
      <c r="J8892">
        <v>5</v>
      </c>
      <c r="K8892">
        <v>129.29</v>
      </c>
    </row>
    <row r="8893" spans="1:11" ht="16.5" x14ac:dyDescent="0.3">
      <c r="A8893" s="1">
        <v>43020</v>
      </c>
      <c r="B8893" s="5">
        <f>YEAR(Table1[[#This Row],[Order Date]])</f>
        <v>2017</v>
      </c>
      <c r="C8893" s="5">
        <f>MONTH(Table1[[#This Row],[Order Date]])</f>
        <v>10</v>
      </c>
      <c r="D8893" t="s">
        <v>1099</v>
      </c>
      <c r="E8893" t="s">
        <v>10</v>
      </c>
      <c r="F8893" t="s">
        <v>39</v>
      </c>
      <c r="G8893" t="s">
        <v>40</v>
      </c>
      <c r="H8893" t="s">
        <v>1808</v>
      </c>
      <c r="I8893">
        <v>369.54</v>
      </c>
      <c r="J8893">
        <v>7</v>
      </c>
      <c r="K8893">
        <v>27.72</v>
      </c>
    </row>
    <row r="8894" spans="1:11" ht="16.5" x14ac:dyDescent="0.3">
      <c r="A8894" s="1">
        <v>43020</v>
      </c>
      <c r="B8894" s="5">
        <f>YEAR(Table1[[#This Row],[Order Date]])</f>
        <v>2017</v>
      </c>
      <c r="C8894" s="5">
        <f>MONTH(Table1[[#This Row],[Order Date]])</f>
        <v>10</v>
      </c>
      <c r="D8894" t="s">
        <v>1099</v>
      </c>
      <c r="E8894" t="s">
        <v>10</v>
      </c>
      <c r="F8894" t="s">
        <v>11</v>
      </c>
      <c r="G8894" t="s">
        <v>12</v>
      </c>
      <c r="H8894" t="s">
        <v>1159</v>
      </c>
      <c r="I8894">
        <v>10.37</v>
      </c>
      <c r="J8894">
        <v>2</v>
      </c>
      <c r="K8894">
        <v>3.76</v>
      </c>
    </row>
    <row r="8895" spans="1:11" ht="16.5" x14ac:dyDescent="0.3">
      <c r="A8895" s="1">
        <v>43020</v>
      </c>
      <c r="B8895" s="5">
        <f>YEAR(Table1[[#This Row],[Order Date]])</f>
        <v>2017</v>
      </c>
      <c r="C8895" s="5">
        <f>MONTH(Table1[[#This Row],[Order Date]])</f>
        <v>10</v>
      </c>
      <c r="D8895" t="s">
        <v>1099</v>
      </c>
      <c r="E8895" t="s">
        <v>10</v>
      </c>
      <c r="F8895" t="s">
        <v>39</v>
      </c>
      <c r="G8895" t="s">
        <v>52</v>
      </c>
      <c r="H8895" t="s">
        <v>1787</v>
      </c>
      <c r="I8895">
        <v>791.88</v>
      </c>
      <c r="J8895">
        <v>3</v>
      </c>
      <c r="K8895">
        <v>128.68</v>
      </c>
    </row>
    <row r="8896" spans="1:11" ht="16.5" x14ac:dyDescent="0.3">
      <c r="A8896" s="1">
        <v>43020</v>
      </c>
      <c r="B8896" s="5">
        <f>YEAR(Table1[[#This Row],[Order Date]])</f>
        <v>2017</v>
      </c>
      <c r="C8896" s="5">
        <f>MONTH(Table1[[#This Row],[Order Date]])</f>
        <v>10</v>
      </c>
      <c r="D8896" t="s">
        <v>182</v>
      </c>
      <c r="E8896" t="s">
        <v>2687</v>
      </c>
      <c r="F8896" t="s">
        <v>34</v>
      </c>
      <c r="G8896" t="s">
        <v>145</v>
      </c>
      <c r="H8896" t="s">
        <v>1812</v>
      </c>
      <c r="I8896">
        <v>673.34</v>
      </c>
      <c r="J8896">
        <v>3</v>
      </c>
      <c r="K8896">
        <v>-76.95</v>
      </c>
    </row>
    <row r="8897" spans="1:11" ht="16.5" x14ac:dyDescent="0.3">
      <c r="A8897" s="1">
        <v>43020</v>
      </c>
      <c r="B8897" s="5">
        <f>YEAR(Table1[[#This Row],[Order Date]])</f>
        <v>2017</v>
      </c>
      <c r="C8897" s="5">
        <f>MONTH(Table1[[#This Row],[Order Date]])</f>
        <v>10</v>
      </c>
      <c r="D8897" t="s">
        <v>383</v>
      </c>
      <c r="E8897" t="s">
        <v>149</v>
      </c>
      <c r="F8897" t="s">
        <v>11</v>
      </c>
      <c r="G8897" t="s">
        <v>12</v>
      </c>
      <c r="H8897" t="s">
        <v>1524</v>
      </c>
      <c r="I8897">
        <v>9.9600000000000009</v>
      </c>
      <c r="J8897">
        <v>2</v>
      </c>
      <c r="K8897">
        <v>4.68</v>
      </c>
    </row>
    <row r="8898" spans="1:11" ht="16.5" x14ac:dyDescent="0.3">
      <c r="A8898" s="1">
        <v>43021</v>
      </c>
      <c r="B8898" s="5">
        <f>YEAR(Table1[[#This Row],[Order Date]])</f>
        <v>2017</v>
      </c>
      <c r="C8898" s="5">
        <f>MONTH(Table1[[#This Row],[Order Date]])</f>
        <v>10</v>
      </c>
      <c r="D8898" t="s">
        <v>1886</v>
      </c>
      <c r="E8898" t="s">
        <v>23</v>
      </c>
      <c r="F8898" t="s">
        <v>11</v>
      </c>
      <c r="G8898" t="s">
        <v>12</v>
      </c>
      <c r="H8898" t="s">
        <v>2704</v>
      </c>
      <c r="I8898">
        <v>11.65</v>
      </c>
      <c r="J8898">
        <v>2</v>
      </c>
      <c r="K8898">
        <v>4.08</v>
      </c>
    </row>
    <row r="8899" spans="1:11" ht="16.5" x14ac:dyDescent="0.3">
      <c r="A8899" s="1">
        <v>43021</v>
      </c>
      <c r="B8899" s="5">
        <f>YEAR(Table1[[#This Row],[Order Date]])</f>
        <v>2017</v>
      </c>
      <c r="C8899" s="5">
        <f>MONTH(Table1[[#This Row],[Order Date]])</f>
        <v>10</v>
      </c>
      <c r="D8899" t="s">
        <v>1886</v>
      </c>
      <c r="E8899" t="s">
        <v>23</v>
      </c>
      <c r="F8899" t="s">
        <v>11</v>
      </c>
      <c r="G8899" t="s">
        <v>12</v>
      </c>
      <c r="H8899" t="s">
        <v>1621</v>
      </c>
      <c r="I8899">
        <v>18.18</v>
      </c>
      <c r="J8899">
        <v>4</v>
      </c>
      <c r="K8899">
        <v>5.91</v>
      </c>
    </row>
    <row r="8900" spans="1:11" ht="16.5" x14ac:dyDescent="0.3">
      <c r="A8900" s="1">
        <v>43021</v>
      </c>
      <c r="B8900" s="5">
        <f>YEAR(Table1[[#This Row],[Order Date]])</f>
        <v>2017</v>
      </c>
      <c r="C8900" s="5">
        <f>MONTH(Table1[[#This Row],[Order Date]])</f>
        <v>10</v>
      </c>
      <c r="D8900" t="s">
        <v>1886</v>
      </c>
      <c r="E8900" t="s">
        <v>23</v>
      </c>
      <c r="F8900" t="s">
        <v>11</v>
      </c>
      <c r="G8900" t="s">
        <v>18</v>
      </c>
      <c r="H8900" t="s">
        <v>516</v>
      </c>
      <c r="I8900">
        <v>59.71</v>
      </c>
      <c r="J8900">
        <v>6</v>
      </c>
      <c r="K8900">
        <v>5.97</v>
      </c>
    </row>
    <row r="8901" spans="1:11" ht="16.5" x14ac:dyDescent="0.3">
      <c r="A8901" s="1">
        <v>43021</v>
      </c>
      <c r="B8901" s="5">
        <f>YEAR(Table1[[#This Row],[Order Date]])</f>
        <v>2017</v>
      </c>
      <c r="C8901" s="5">
        <f>MONTH(Table1[[#This Row],[Order Date]])</f>
        <v>10</v>
      </c>
      <c r="D8901" t="s">
        <v>1886</v>
      </c>
      <c r="E8901" t="s">
        <v>23</v>
      </c>
      <c r="F8901" t="s">
        <v>11</v>
      </c>
      <c r="G8901" t="s">
        <v>16</v>
      </c>
      <c r="H8901" t="s">
        <v>1716</v>
      </c>
      <c r="I8901">
        <v>24.84</v>
      </c>
      <c r="J8901">
        <v>3</v>
      </c>
      <c r="K8901">
        <v>8.69</v>
      </c>
    </row>
    <row r="8902" spans="1:11" ht="16.5" x14ac:dyDescent="0.3">
      <c r="A8902" s="1">
        <v>43021</v>
      </c>
      <c r="B8902" s="5">
        <f>YEAR(Table1[[#This Row],[Order Date]])</f>
        <v>2017</v>
      </c>
      <c r="C8902" s="5">
        <f>MONTH(Table1[[#This Row],[Order Date]])</f>
        <v>10</v>
      </c>
      <c r="D8902" t="s">
        <v>1140</v>
      </c>
      <c r="E8902" t="s">
        <v>149</v>
      </c>
      <c r="F8902" t="s">
        <v>11</v>
      </c>
      <c r="G8902" t="s">
        <v>92</v>
      </c>
      <c r="H8902" t="s">
        <v>1835</v>
      </c>
      <c r="I8902">
        <v>904.9</v>
      </c>
      <c r="J8902">
        <v>5</v>
      </c>
      <c r="K8902">
        <v>253.37</v>
      </c>
    </row>
    <row r="8903" spans="1:11" ht="16.5" x14ac:dyDescent="0.3">
      <c r="A8903" s="1">
        <v>43021</v>
      </c>
      <c r="B8903" s="5">
        <f>YEAR(Table1[[#This Row],[Order Date]])</f>
        <v>2017</v>
      </c>
      <c r="C8903" s="5">
        <f>MONTH(Table1[[#This Row],[Order Date]])</f>
        <v>10</v>
      </c>
      <c r="D8903" t="s">
        <v>1129</v>
      </c>
      <c r="E8903" t="s">
        <v>15</v>
      </c>
      <c r="F8903" t="s">
        <v>11</v>
      </c>
      <c r="G8903" t="s">
        <v>12</v>
      </c>
      <c r="H8903" t="s">
        <v>625</v>
      </c>
      <c r="I8903">
        <v>63.31</v>
      </c>
      <c r="J8903">
        <v>3</v>
      </c>
      <c r="K8903">
        <v>20.58</v>
      </c>
    </row>
    <row r="8904" spans="1:11" ht="16.5" x14ac:dyDescent="0.3">
      <c r="A8904" s="1">
        <v>43021</v>
      </c>
      <c r="B8904" s="5">
        <f>YEAR(Table1[[#This Row],[Order Date]])</f>
        <v>2017</v>
      </c>
      <c r="C8904" s="5">
        <f>MONTH(Table1[[#This Row],[Order Date]])</f>
        <v>10</v>
      </c>
      <c r="D8904" t="s">
        <v>1129</v>
      </c>
      <c r="E8904" t="s">
        <v>15</v>
      </c>
      <c r="F8904" t="s">
        <v>11</v>
      </c>
      <c r="G8904" t="s">
        <v>20</v>
      </c>
      <c r="H8904" t="s">
        <v>2269</v>
      </c>
      <c r="I8904">
        <v>96.78</v>
      </c>
      <c r="J8904">
        <v>4</v>
      </c>
      <c r="K8904">
        <v>-145.18</v>
      </c>
    </row>
    <row r="8905" spans="1:11" ht="16.5" x14ac:dyDescent="0.3">
      <c r="A8905" s="1">
        <v>43021</v>
      </c>
      <c r="B8905" s="5">
        <f>YEAR(Table1[[#This Row],[Order Date]])</f>
        <v>2017</v>
      </c>
      <c r="C8905" s="5">
        <f>MONTH(Table1[[#This Row],[Order Date]])</f>
        <v>10</v>
      </c>
      <c r="D8905" t="s">
        <v>1129</v>
      </c>
      <c r="E8905" t="s">
        <v>15</v>
      </c>
      <c r="F8905" t="s">
        <v>34</v>
      </c>
      <c r="G8905" t="s">
        <v>47</v>
      </c>
      <c r="H8905" t="s">
        <v>591</v>
      </c>
      <c r="I8905">
        <v>10.48</v>
      </c>
      <c r="J8905">
        <v>3</v>
      </c>
      <c r="K8905">
        <v>-6.81</v>
      </c>
    </row>
    <row r="8906" spans="1:11" ht="16.5" x14ac:dyDescent="0.3">
      <c r="A8906" s="1">
        <v>43021</v>
      </c>
      <c r="B8906" s="5">
        <f>YEAR(Table1[[#This Row],[Order Date]])</f>
        <v>2017</v>
      </c>
      <c r="C8906" s="5">
        <f>MONTH(Table1[[#This Row],[Order Date]])</f>
        <v>10</v>
      </c>
      <c r="D8906" t="s">
        <v>2048</v>
      </c>
      <c r="E8906" t="s">
        <v>27</v>
      </c>
      <c r="F8906" t="s">
        <v>39</v>
      </c>
      <c r="G8906" t="s">
        <v>52</v>
      </c>
      <c r="H8906" t="s">
        <v>2361</v>
      </c>
      <c r="I8906">
        <v>209.94</v>
      </c>
      <c r="J8906">
        <v>6</v>
      </c>
      <c r="K8906">
        <v>39.89</v>
      </c>
    </row>
    <row r="8907" spans="1:11" ht="16.5" x14ac:dyDescent="0.3">
      <c r="A8907" s="1">
        <v>43021</v>
      </c>
      <c r="B8907" s="5">
        <f>YEAR(Table1[[#This Row],[Order Date]])</f>
        <v>2017</v>
      </c>
      <c r="C8907" s="5">
        <f>MONTH(Table1[[#This Row],[Order Date]])</f>
        <v>10</v>
      </c>
      <c r="D8907" t="s">
        <v>2048</v>
      </c>
      <c r="E8907" t="s">
        <v>27</v>
      </c>
      <c r="F8907" t="s">
        <v>39</v>
      </c>
      <c r="G8907" t="s">
        <v>40</v>
      </c>
      <c r="H8907" t="s">
        <v>2245</v>
      </c>
      <c r="I8907">
        <v>31.98</v>
      </c>
      <c r="J8907">
        <v>2</v>
      </c>
      <c r="K8907">
        <v>-8</v>
      </c>
    </row>
    <row r="8908" spans="1:11" ht="16.5" x14ac:dyDescent="0.3">
      <c r="A8908" s="1">
        <v>43021</v>
      </c>
      <c r="B8908" s="5">
        <f>YEAR(Table1[[#This Row],[Order Date]])</f>
        <v>2017</v>
      </c>
      <c r="C8908" s="5">
        <f>MONTH(Table1[[#This Row],[Order Date]])</f>
        <v>10</v>
      </c>
      <c r="D8908" t="s">
        <v>2048</v>
      </c>
      <c r="E8908" t="s">
        <v>27</v>
      </c>
      <c r="F8908" t="s">
        <v>11</v>
      </c>
      <c r="G8908" t="s">
        <v>20</v>
      </c>
      <c r="H8908" t="s">
        <v>1606</v>
      </c>
      <c r="I8908">
        <v>5083.96</v>
      </c>
      <c r="J8908">
        <v>5</v>
      </c>
      <c r="K8908">
        <v>1906.49</v>
      </c>
    </row>
    <row r="8909" spans="1:11" ht="16.5" x14ac:dyDescent="0.3">
      <c r="A8909" s="1">
        <v>43021</v>
      </c>
      <c r="B8909" s="5">
        <f>YEAR(Table1[[#This Row],[Order Date]])</f>
        <v>2017</v>
      </c>
      <c r="C8909" s="5">
        <f>MONTH(Table1[[#This Row],[Order Date]])</f>
        <v>10</v>
      </c>
      <c r="D8909" t="s">
        <v>1723</v>
      </c>
      <c r="E8909" t="s">
        <v>33</v>
      </c>
      <c r="F8909" t="s">
        <v>11</v>
      </c>
      <c r="G8909" t="s">
        <v>18</v>
      </c>
      <c r="H8909" t="s">
        <v>1560</v>
      </c>
      <c r="I8909">
        <v>348.56</v>
      </c>
      <c r="J8909">
        <v>8</v>
      </c>
      <c r="K8909">
        <v>104.57</v>
      </c>
    </row>
    <row r="8910" spans="1:11" ht="16.5" x14ac:dyDescent="0.3">
      <c r="A8910" s="1">
        <v>43021</v>
      </c>
      <c r="B8910" s="5">
        <f>YEAR(Table1[[#This Row],[Order Date]])</f>
        <v>2017</v>
      </c>
      <c r="C8910" s="5">
        <f>MONTH(Table1[[#This Row],[Order Date]])</f>
        <v>10</v>
      </c>
      <c r="D8910" t="s">
        <v>921</v>
      </c>
      <c r="E8910" t="s">
        <v>62</v>
      </c>
      <c r="F8910" t="s">
        <v>11</v>
      </c>
      <c r="G8910" t="s">
        <v>16</v>
      </c>
      <c r="H8910" t="s">
        <v>1704</v>
      </c>
      <c r="I8910">
        <v>11.07</v>
      </c>
      <c r="J8910">
        <v>3</v>
      </c>
      <c r="K8910">
        <v>5.2</v>
      </c>
    </row>
    <row r="8911" spans="1:11" ht="16.5" x14ac:dyDescent="0.3">
      <c r="A8911" s="1">
        <v>43021</v>
      </c>
      <c r="B8911" s="5">
        <f>YEAR(Table1[[#This Row],[Order Date]])</f>
        <v>2017</v>
      </c>
      <c r="C8911" s="5">
        <f>MONTH(Table1[[#This Row],[Order Date]])</f>
        <v>10</v>
      </c>
      <c r="D8911" t="s">
        <v>921</v>
      </c>
      <c r="E8911" t="s">
        <v>62</v>
      </c>
      <c r="F8911" t="s">
        <v>34</v>
      </c>
      <c r="G8911" t="s">
        <v>145</v>
      </c>
      <c r="H8911" t="s">
        <v>320</v>
      </c>
      <c r="I8911">
        <v>1504.52</v>
      </c>
      <c r="J8911">
        <v>4</v>
      </c>
      <c r="K8911">
        <v>346.04</v>
      </c>
    </row>
    <row r="8912" spans="1:11" ht="16.5" x14ac:dyDescent="0.3">
      <c r="A8912" s="1">
        <v>43021</v>
      </c>
      <c r="B8912" s="5">
        <f>YEAR(Table1[[#This Row],[Order Date]])</f>
        <v>2017</v>
      </c>
      <c r="C8912" s="5">
        <f>MONTH(Table1[[#This Row],[Order Date]])</f>
        <v>10</v>
      </c>
      <c r="D8912" t="s">
        <v>921</v>
      </c>
      <c r="E8912" t="s">
        <v>62</v>
      </c>
      <c r="F8912" t="s">
        <v>11</v>
      </c>
      <c r="G8912" t="s">
        <v>12</v>
      </c>
      <c r="H8912" t="s">
        <v>2122</v>
      </c>
      <c r="I8912">
        <v>25.92</v>
      </c>
      <c r="J8912">
        <v>4</v>
      </c>
      <c r="K8912">
        <v>12.44</v>
      </c>
    </row>
    <row r="8913" spans="1:11" ht="16.5" x14ac:dyDescent="0.3">
      <c r="A8913" s="1">
        <v>43022</v>
      </c>
      <c r="B8913" s="5">
        <f>YEAR(Table1[[#This Row],[Order Date]])</f>
        <v>2017</v>
      </c>
      <c r="C8913" s="5">
        <f>MONTH(Table1[[#This Row],[Order Date]])</f>
        <v>10</v>
      </c>
      <c r="D8913" t="s">
        <v>2498</v>
      </c>
      <c r="E8913" t="s">
        <v>531</v>
      </c>
      <c r="F8913" t="s">
        <v>11</v>
      </c>
      <c r="G8913" t="s">
        <v>20</v>
      </c>
      <c r="H8913" t="s">
        <v>631</v>
      </c>
      <c r="I8913">
        <v>37.659999999999997</v>
      </c>
      <c r="J8913">
        <v>7</v>
      </c>
      <c r="K8913">
        <v>18.45</v>
      </c>
    </row>
    <row r="8914" spans="1:11" ht="16.5" x14ac:dyDescent="0.3">
      <c r="A8914" s="1">
        <v>43022</v>
      </c>
      <c r="B8914" s="5">
        <f>YEAR(Table1[[#This Row],[Order Date]])</f>
        <v>2017</v>
      </c>
      <c r="C8914" s="5">
        <f>MONTH(Table1[[#This Row],[Order Date]])</f>
        <v>10</v>
      </c>
      <c r="D8914" t="s">
        <v>2197</v>
      </c>
      <c r="E8914" t="s">
        <v>27</v>
      </c>
      <c r="F8914" t="s">
        <v>34</v>
      </c>
      <c r="G8914" t="s">
        <v>47</v>
      </c>
      <c r="H8914" t="s">
        <v>480</v>
      </c>
      <c r="I8914">
        <v>9.4600000000000009</v>
      </c>
      <c r="J8914">
        <v>2</v>
      </c>
      <c r="K8914">
        <v>3.69</v>
      </c>
    </row>
    <row r="8915" spans="1:11" ht="16.5" x14ac:dyDescent="0.3">
      <c r="A8915" s="1">
        <v>43022</v>
      </c>
      <c r="B8915" s="5">
        <f>YEAR(Table1[[#This Row],[Order Date]])</f>
        <v>2017</v>
      </c>
      <c r="C8915" s="5">
        <f>MONTH(Table1[[#This Row],[Order Date]])</f>
        <v>10</v>
      </c>
      <c r="D8915" t="s">
        <v>1312</v>
      </c>
      <c r="E8915" t="s">
        <v>15</v>
      </c>
      <c r="F8915" t="s">
        <v>11</v>
      </c>
      <c r="G8915" t="s">
        <v>20</v>
      </c>
      <c r="H8915" t="s">
        <v>330</v>
      </c>
      <c r="I8915">
        <v>27.4</v>
      </c>
      <c r="J8915">
        <v>9</v>
      </c>
      <c r="K8915">
        <v>-42.46</v>
      </c>
    </row>
    <row r="8916" spans="1:11" ht="16.5" x14ac:dyDescent="0.3">
      <c r="A8916" s="1">
        <v>43022</v>
      </c>
      <c r="B8916" s="5">
        <f>YEAR(Table1[[#This Row],[Order Date]])</f>
        <v>2017</v>
      </c>
      <c r="C8916" s="5">
        <f>MONTH(Table1[[#This Row],[Order Date]])</f>
        <v>10</v>
      </c>
      <c r="D8916" t="s">
        <v>1312</v>
      </c>
      <c r="E8916" t="s">
        <v>15</v>
      </c>
      <c r="F8916" t="s">
        <v>11</v>
      </c>
      <c r="G8916" t="s">
        <v>20</v>
      </c>
      <c r="H8916" t="s">
        <v>269</v>
      </c>
      <c r="I8916">
        <v>13.46</v>
      </c>
      <c r="J8916">
        <v>1</v>
      </c>
      <c r="K8916">
        <v>-23.55</v>
      </c>
    </row>
    <row r="8917" spans="1:11" ht="16.5" x14ac:dyDescent="0.3">
      <c r="A8917" s="1">
        <v>43022</v>
      </c>
      <c r="B8917" s="5">
        <f>YEAR(Table1[[#This Row],[Order Date]])</f>
        <v>2017</v>
      </c>
      <c r="C8917" s="5">
        <f>MONTH(Table1[[#This Row],[Order Date]])</f>
        <v>10</v>
      </c>
      <c r="D8917" t="s">
        <v>1051</v>
      </c>
      <c r="E8917" t="s">
        <v>27</v>
      </c>
      <c r="F8917" t="s">
        <v>39</v>
      </c>
      <c r="G8917" t="s">
        <v>52</v>
      </c>
      <c r="H8917" t="s">
        <v>1879</v>
      </c>
      <c r="I8917">
        <v>46.36</v>
      </c>
      <c r="J8917">
        <v>4</v>
      </c>
      <c r="K8917">
        <v>15.3</v>
      </c>
    </row>
    <row r="8918" spans="1:11" ht="16.5" x14ac:dyDescent="0.3">
      <c r="A8918" s="1">
        <v>43023</v>
      </c>
      <c r="B8918" s="5">
        <f>YEAR(Table1[[#This Row],[Order Date]])</f>
        <v>2017</v>
      </c>
      <c r="C8918" s="5">
        <f>MONTH(Table1[[#This Row],[Order Date]])</f>
        <v>10</v>
      </c>
      <c r="D8918" t="s">
        <v>696</v>
      </c>
      <c r="E8918" t="s">
        <v>27</v>
      </c>
      <c r="F8918" t="s">
        <v>11</v>
      </c>
      <c r="G8918" t="s">
        <v>24</v>
      </c>
      <c r="H8918" t="s">
        <v>2709</v>
      </c>
      <c r="I8918">
        <v>87.92</v>
      </c>
      <c r="J8918">
        <v>4</v>
      </c>
      <c r="K8918">
        <v>26.38</v>
      </c>
    </row>
    <row r="8919" spans="1:11" ht="16.5" x14ac:dyDescent="0.3">
      <c r="A8919" s="1">
        <v>43023</v>
      </c>
      <c r="B8919" s="5">
        <f>YEAR(Table1[[#This Row],[Order Date]])</f>
        <v>2017</v>
      </c>
      <c r="C8919" s="5">
        <f>MONTH(Table1[[#This Row],[Order Date]])</f>
        <v>10</v>
      </c>
      <c r="D8919" t="s">
        <v>490</v>
      </c>
      <c r="E8919" t="s">
        <v>27</v>
      </c>
      <c r="F8919" t="s">
        <v>34</v>
      </c>
      <c r="G8919" t="s">
        <v>145</v>
      </c>
      <c r="H8919" t="s">
        <v>550</v>
      </c>
      <c r="I8919">
        <v>510.24</v>
      </c>
      <c r="J8919">
        <v>3</v>
      </c>
      <c r="K8919">
        <v>6.38</v>
      </c>
    </row>
    <row r="8920" spans="1:11" ht="16.5" x14ac:dyDescent="0.3">
      <c r="A8920" s="1">
        <v>43023</v>
      </c>
      <c r="B8920" s="5">
        <f>YEAR(Table1[[#This Row],[Order Date]])</f>
        <v>2017</v>
      </c>
      <c r="C8920" s="5">
        <f>MONTH(Table1[[#This Row],[Order Date]])</f>
        <v>10</v>
      </c>
      <c r="D8920" t="s">
        <v>490</v>
      </c>
      <c r="E8920" t="s">
        <v>27</v>
      </c>
      <c r="F8920" t="s">
        <v>11</v>
      </c>
      <c r="G8920" t="s">
        <v>12</v>
      </c>
      <c r="H8920" t="s">
        <v>360</v>
      </c>
      <c r="I8920">
        <v>204.95</v>
      </c>
      <c r="J8920">
        <v>5</v>
      </c>
      <c r="K8920">
        <v>100.43</v>
      </c>
    </row>
    <row r="8921" spans="1:11" ht="16.5" x14ac:dyDescent="0.3">
      <c r="A8921" s="1">
        <v>43023</v>
      </c>
      <c r="B8921" s="5">
        <f>YEAR(Table1[[#This Row],[Order Date]])</f>
        <v>2017</v>
      </c>
      <c r="C8921" s="5">
        <f>MONTH(Table1[[#This Row],[Order Date]])</f>
        <v>10</v>
      </c>
      <c r="D8921" t="s">
        <v>1070</v>
      </c>
      <c r="E8921" t="s">
        <v>613</v>
      </c>
      <c r="F8921" t="s">
        <v>11</v>
      </c>
      <c r="G8921" t="s">
        <v>16</v>
      </c>
      <c r="H8921" t="s">
        <v>1632</v>
      </c>
      <c r="I8921">
        <v>13.05</v>
      </c>
      <c r="J8921">
        <v>5</v>
      </c>
      <c r="K8921">
        <v>6</v>
      </c>
    </row>
    <row r="8922" spans="1:11" ht="16.5" x14ac:dyDescent="0.3">
      <c r="A8922" s="1">
        <v>43023</v>
      </c>
      <c r="B8922" s="5">
        <f>YEAR(Table1[[#This Row],[Order Date]])</f>
        <v>2017</v>
      </c>
      <c r="C8922" s="5">
        <f>MONTH(Table1[[#This Row],[Order Date]])</f>
        <v>10</v>
      </c>
      <c r="D8922" t="s">
        <v>2412</v>
      </c>
      <c r="E8922" t="s">
        <v>27</v>
      </c>
      <c r="F8922" t="s">
        <v>11</v>
      </c>
      <c r="G8922" t="s">
        <v>16</v>
      </c>
      <c r="H8922" t="s">
        <v>1500</v>
      </c>
      <c r="I8922">
        <v>152.65</v>
      </c>
      <c r="J8922">
        <v>5</v>
      </c>
      <c r="K8922">
        <v>70.22</v>
      </c>
    </row>
    <row r="8923" spans="1:11" ht="16.5" x14ac:dyDescent="0.3">
      <c r="A8923" s="1">
        <v>43023</v>
      </c>
      <c r="B8923" s="5">
        <f>YEAR(Table1[[#This Row],[Order Date]])</f>
        <v>2017</v>
      </c>
      <c r="C8923" s="5">
        <f>MONTH(Table1[[#This Row],[Order Date]])</f>
        <v>10</v>
      </c>
      <c r="D8923" t="s">
        <v>2412</v>
      </c>
      <c r="E8923" t="s">
        <v>27</v>
      </c>
      <c r="F8923" t="s">
        <v>34</v>
      </c>
      <c r="G8923" t="s">
        <v>47</v>
      </c>
      <c r="H8923" t="s">
        <v>2009</v>
      </c>
      <c r="I8923">
        <v>22.72</v>
      </c>
      <c r="J8923">
        <v>1</v>
      </c>
      <c r="K8923">
        <v>9.32</v>
      </c>
    </row>
    <row r="8924" spans="1:11" ht="16.5" x14ac:dyDescent="0.3">
      <c r="A8924" s="1">
        <v>43023</v>
      </c>
      <c r="B8924" s="5">
        <f>YEAR(Table1[[#This Row],[Order Date]])</f>
        <v>2017</v>
      </c>
      <c r="C8924" s="5">
        <f>MONTH(Table1[[#This Row],[Order Date]])</f>
        <v>10</v>
      </c>
      <c r="D8924" t="s">
        <v>1251</v>
      </c>
      <c r="E8924" t="s">
        <v>27</v>
      </c>
      <c r="F8924" t="s">
        <v>11</v>
      </c>
      <c r="G8924" t="s">
        <v>16</v>
      </c>
      <c r="H8924" t="s">
        <v>2581</v>
      </c>
      <c r="I8924">
        <v>14.73</v>
      </c>
      <c r="J8924">
        <v>3</v>
      </c>
      <c r="K8924">
        <v>7.22</v>
      </c>
    </row>
    <row r="8925" spans="1:11" ht="16.5" x14ac:dyDescent="0.3">
      <c r="A8925" s="1">
        <v>43023</v>
      </c>
      <c r="B8925" s="5">
        <f>YEAR(Table1[[#This Row],[Order Date]])</f>
        <v>2017</v>
      </c>
      <c r="C8925" s="5">
        <f>MONTH(Table1[[#This Row],[Order Date]])</f>
        <v>10</v>
      </c>
      <c r="D8925" t="s">
        <v>2064</v>
      </c>
      <c r="E8925" t="s">
        <v>296</v>
      </c>
      <c r="F8925" t="s">
        <v>11</v>
      </c>
      <c r="G8925" t="s">
        <v>24</v>
      </c>
      <c r="H8925" t="s">
        <v>1954</v>
      </c>
      <c r="I8925">
        <v>11.68</v>
      </c>
      <c r="J8925">
        <v>2</v>
      </c>
      <c r="K8925">
        <v>4.2</v>
      </c>
    </row>
    <row r="8926" spans="1:11" ht="16.5" x14ac:dyDescent="0.3">
      <c r="A8926" s="1">
        <v>43024</v>
      </c>
      <c r="B8926" s="5">
        <f>YEAR(Table1[[#This Row],[Order Date]])</f>
        <v>2017</v>
      </c>
      <c r="C8926" s="5">
        <f>MONTH(Table1[[#This Row],[Order Date]])</f>
        <v>10</v>
      </c>
      <c r="D8926" t="s">
        <v>2232</v>
      </c>
      <c r="E8926" t="s">
        <v>33</v>
      </c>
      <c r="F8926" t="s">
        <v>11</v>
      </c>
      <c r="G8926" t="s">
        <v>20</v>
      </c>
      <c r="H8926" t="s">
        <v>471</v>
      </c>
      <c r="I8926">
        <v>124.75</v>
      </c>
      <c r="J8926">
        <v>5</v>
      </c>
      <c r="K8926">
        <v>57.39</v>
      </c>
    </row>
    <row r="8927" spans="1:11" ht="16.5" x14ac:dyDescent="0.3">
      <c r="A8927" s="1">
        <v>43024</v>
      </c>
      <c r="B8927" s="5">
        <f>YEAR(Table1[[#This Row],[Order Date]])</f>
        <v>2017</v>
      </c>
      <c r="C8927" s="5">
        <f>MONTH(Table1[[#This Row],[Order Date]])</f>
        <v>10</v>
      </c>
      <c r="D8927" t="s">
        <v>2298</v>
      </c>
      <c r="E8927" t="s">
        <v>149</v>
      </c>
      <c r="F8927" t="s">
        <v>34</v>
      </c>
      <c r="G8927" t="s">
        <v>47</v>
      </c>
      <c r="H8927" t="s">
        <v>2008</v>
      </c>
      <c r="I8927">
        <v>547.29999999999995</v>
      </c>
      <c r="J8927">
        <v>13</v>
      </c>
      <c r="K8927">
        <v>175.14</v>
      </c>
    </row>
    <row r="8928" spans="1:11" ht="16.5" x14ac:dyDescent="0.3">
      <c r="A8928" s="1">
        <v>43024</v>
      </c>
      <c r="B8928" s="5">
        <f>YEAR(Table1[[#This Row],[Order Date]])</f>
        <v>2017</v>
      </c>
      <c r="C8928" s="5">
        <f>MONTH(Table1[[#This Row],[Order Date]])</f>
        <v>10</v>
      </c>
      <c r="D8928" t="s">
        <v>54</v>
      </c>
      <c r="E8928" t="s">
        <v>95</v>
      </c>
      <c r="F8928" t="s">
        <v>11</v>
      </c>
      <c r="G8928" t="s">
        <v>12</v>
      </c>
      <c r="H8928" t="s">
        <v>1759</v>
      </c>
      <c r="I8928">
        <v>307.77999999999997</v>
      </c>
      <c r="J8928">
        <v>7</v>
      </c>
      <c r="K8928">
        <v>111.57</v>
      </c>
    </row>
    <row r="8929" spans="1:11" ht="16.5" x14ac:dyDescent="0.3">
      <c r="A8929" s="1">
        <v>43024</v>
      </c>
      <c r="B8929" s="5">
        <f>YEAR(Table1[[#This Row],[Order Date]])</f>
        <v>2017</v>
      </c>
      <c r="C8929" s="5">
        <f>MONTH(Table1[[#This Row],[Order Date]])</f>
        <v>10</v>
      </c>
      <c r="D8929" t="s">
        <v>925</v>
      </c>
      <c r="E8929" t="s">
        <v>95</v>
      </c>
      <c r="F8929" t="s">
        <v>39</v>
      </c>
      <c r="G8929" t="s">
        <v>302</v>
      </c>
      <c r="H8929" t="s">
        <v>345</v>
      </c>
      <c r="I8929">
        <v>599.99</v>
      </c>
      <c r="J8929">
        <v>5</v>
      </c>
      <c r="K8929">
        <v>-479.99</v>
      </c>
    </row>
    <row r="8930" spans="1:11" ht="16.5" x14ac:dyDescent="0.3">
      <c r="A8930" s="1">
        <v>43024</v>
      </c>
      <c r="B8930" s="5">
        <f>YEAR(Table1[[#This Row],[Order Date]])</f>
        <v>2017</v>
      </c>
      <c r="C8930" s="5">
        <f>MONTH(Table1[[#This Row],[Order Date]])</f>
        <v>10</v>
      </c>
      <c r="D8930" t="s">
        <v>1214</v>
      </c>
      <c r="E8930" t="s">
        <v>120</v>
      </c>
      <c r="F8930" t="s">
        <v>39</v>
      </c>
      <c r="G8930" t="s">
        <v>52</v>
      </c>
      <c r="H8930" t="s">
        <v>1911</v>
      </c>
      <c r="I8930">
        <v>18.53</v>
      </c>
      <c r="J8930">
        <v>2</v>
      </c>
      <c r="K8930">
        <v>4.4000000000000004</v>
      </c>
    </row>
    <row r="8931" spans="1:11" ht="16.5" x14ac:dyDescent="0.3">
      <c r="A8931" s="1">
        <v>43024</v>
      </c>
      <c r="B8931" s="5">
        <f>YEAR(Table1[[#This Row],[Order Date]])</f>
        <v>2017</v>
      </c>
      <c r="C8931" s="5">
        <f>MONTH(Table1[[#This Row],[Order Date]])</f>
        <v>10</v>
      </c>
      <c r="D8931" t="s">
        <v>1214</v>
      </c>
      <c r="E8931" t="s">
        <v>120</v>
      </c>
      <c r="F8931" t="s">
        <v>34</v>
      </c>
      <c r="G8931" t="s">
        <v>145</v>
      </c>
      <c r="H8931" t="s">
        <v>321</v>
      </c>
      <c r="I8931">
        <v>1875.26</v>
      </c>
      <c r="J8931">
        <v>7</v>
      </c>
      <c r="K8931">
        <v>-968.88</v>
      </c>
    </row>
    <row r="8932" spans="1:11" ht="16.5" x14ac:dyDescent="0.3">
      <c r="A8932" s="1">
        <v>43025</v>
      </c>
      <c r="B8932" s="5">
        <f>YEAR(Table1[[#This Row],[Order Date]])</f>
        <v>2017</v>
      </c>
      <c r="C8932" s="5">
        <f>MONTH(Table1[[#This Row],[Order Date]])</f>
        <v>10</v>
      </c>
      <c r="D8932" t="s">
        <v>1680</v>
      </c>
      <c r="E8932" t="s">
        <v>1529</v>
      </c>
      <c r="F8932" t="s">
        <v>11</v>
      </c>
      <c r="G8932" t="s">
        <v>18</v>
      </c>
      <c r="H8932" t="s">
        <v>595</v>
      </c>
      <c r="I8932">
        <v>49.96</v>
      </c>
      <c r="J8932">
        <v>2</v>
      </c>
      <c r="K8932">
        <v>9.49</v>
      </c>
    </row>
    <row r="8933" spans="1:11" ht="16.5" x14ac:dyDescent="0.3">
      <c r="A8933" s="1">
        <v>43025</v>
      </c>
      <c r="B8933" s="5">
        <f>YEAR(Table1[[#This Row],[Order Date]])</f>
        <v>2017</v>
      </c>
      <c r="C8933" s="5">
        <f>MONTH(Table1[[#This Row],[Order Date]])</f>
        <v>10</v>
      </c>
      <c r="D8933" t="s">
        <v>1680</v>
      </c>
      <c r="E8933" t="s">
        <v>1529</v>
      </c>
      <c r="F8933" t="s">
        <v>11</v>
      </c>
      <c r="G8933" t="s">
        <v>12</v>
      </c>
      <c r="H8933" t="s">
        <v>2646</v>
      </c>
      <c r="I8933">
        <v>12.96</v>
      </c>
      <c r="J8933">
        <v>2</v>
      </c>
      <c r="K8933">
        <v>6.22</v>
      </c>
    </row>
    <row r="8934" spans="1:11" ht="16.5" x14ac:dyDescent="0.3">
      <c r="A8934" s="1">
        <v>43025</v>
      </c>
      <c r="B8934" s="5">
        <f>YEAR(Table1[[#This Row],[Order Date]])</f>
        <v>2017</v>
      </c>
      <c r="C8934" s="5">
        <f>MONTH(Table1[[#This Row],[Order Date]])</f>
        <v>10</v>
      </c>
      <c r="D8934" t="s">
        <v>1298</v>
      </c>
      <c r="E8934" t="s">
        <v>27</v>
      </c>
      <c r="F8934" t="s">
        <v>11</v>
      </c>
      <c r="G8934" t="s">
        <v>24</v>
      </c>
      <c r="H8934" t="s">
        <v>290</v>
      </c>
      <c r="I8934">
        <v>10.64</v>
      </c>
      <c r="J8934">
        <v>4</v>
      </c>
      <c r="K8934">
        <v>2.77</v>
      </c>
    </row>
    <row r="8935" spans="1:11" ht="16.5" x14ac:dyDescent="0.3">
      <c r="A8935" s="1">
        <v>43025</v>
      </c>
      <c r="B8935" s="5">
        <f>YEAR(Table1[[#This Row],[Order Date]])</f>
        <v>2017</v>
      </c>
      <c r="C8935" s="5">
        <f>MONTH(Table1[[#This Row],[Order Date]])</f>
        <v>10</v>
      </c>
      <c r="D8935" t="s">
        <v>202</v>
      </c>
      <c r="E8935" t="s">
        <v>27</v>
      </c>
      <c r="F8935" t="s">
        <v>39</v>
      </c>
      <c r="G8935" t="s">
        <v>40</v>
      </c>
      <c r="H8935" t="s">
        <v>2300</v>
      </c>
      <c r="I8935">
        <v>52.79</v>
      </c>
      <c r="J8935">
        <v>1</v>
      </c>
      <c r="K8935">
        <v>4.62</v>
      </c>
    </row>
    <row r="8936" spans="1:11" ht="16.5" x14ac:dyDescent="0.3">
      <c r="A8936" s="1">
        <v>43027</v>
      </c>
      <c r="B8936" s="5">
        <f>YEAR(Table1[[#This Row],[Order Date]])</f>
        <v>2017</v>
      </c>
      <c r="C8936" s="5">
        <f>MONTH(Table1[[#This Row],[Order Date]])</f>
        <v>10</v>
      </c>
      <c r="D8936" t="s">
        <v>1088</v>
      </c>
      <c r="E8936" t="s">
        <v>10</v>
      </c>
      <c r="F8936" t="s">
        <v>11</v>
      </c>
      <c r="G8936" t="s">
        <v>12</v>
      </c>
      <c r="H8936" t="s">
        <v>625</v>
      </c>
      <c r="I8936">
        <v>29.47</v>
      </c>
      <c r="J8936">
        <v>3</v>
      </c>
      <c r="K8936">
        <v>9.9499999999999993</v>
      </c>
    </row>
    <row r="8937" spans="1:11" ht="16.5" x14ac:dyDescent="0.3">
      <c r="A8937" s="1">
        <v>43027</v>
      </c>
      <c r="B8937" s="5">
        <f>YEAR(Table1[[#This Row],[Order Date]])</f>
        <v>2017</v>
      </c>
      <c r="C8937" s="5">
        <f>MONTH(Table1[[#This Row],[Order Date]])</f>
        <v>10</v>
      </c>
      <c r="D8937" t="s">
        <v>2033</v>
      </c>
      <c r="E8937" t="s">
        <v>434</v>
      </c>
      <c r="F8937" t="s">
        <v>34</v>
      </c>
      <c r="G8937" t="s">
        <v>47</v>
      </c>
      <c r="H8937" t="s">
        <v>2460</v>
      </c>
      <c r="I8937">
        <v>56.56</v>
      </c>
      <c r="J8937">
        <v>4</v>
      </c>
      <c r="K8937">
        <v>14.71</v>
      </c>
    </row>
    <row r="8938" spans="1:11" ht="16.5" x14ac:dyDescent="0.3">
      <c r="A8938" s="1">
        <v>43027</v>
      </c>
      <c r="B8938" s="5">
        <f>YEAR(Table1[[#This Row],[Order Date]])</f>
        <v>2017</v>
      </c>
      <c r="C8938" s="5">
        <f>MONTH(Table1[[#This Row],[Order Date]])</f>
        <v>10</v>
      </c>
      <c r="D8938" t="s">
        <v>2033</v>
      </c>
      <c r="E8938" t="s">
        <v>434</v>
      </c>
      <c r="F8938" t="s">
        <v>11</v>
      </c>
      <c r="G8938" t="s">
        <v>18</v>
      </c>
      <c r="H8938" t="s">
        <v>349</v>
      </c>
      <c r="I8938">
        <v>32.700000000000003</v>
      </c>
      <c r="J8938">
        <v>3</v>
      </c>
      <c r="K8938">
        <v>8.5</v>
      </c>
    </row>
    <row r="8939" spans="1:11" ht="16.5" x14ac:dyDescent="0.3">
      <c r="A8939" s="1">
        <v>43027</v>
      </c>
      <c r="B8939" s="5">
        <f>YEAR(Table1[[#This Row],[Order Date]])</f>
        <v>2017</v>
      </c>
      <c r="C8939" s="5">
        <f>MONTH(Table1[[#This Row],[Order Date]])</f>
        <v>10</v>
      </c>
      <c r="D8939" t="s">
        <v>992</v>
      </c>
      <c r="E8939" t="s">
        <v>23</v>
      </c>
      <c r="F8939" t="s">
        <v>11</v>
      </c>
      <c r="G8939" t="s">
        <v>24</v>
      </c>
      <c r="H8939" t="s">
        <v>1358</v>
      </c>
      <c r="I8939">
        <v>123.26</v>
      </c>
      <c r="J8939">
        <v>7</v>
      </c>
      <c r="K8939">
        <v>9.24</v>
      </c>
    </row>
    <row r="8940" spans="1:11" ht="16.5" x14ac:dyDescent="0.3">
      <c r="A8940" s="1">
        <v>43027</v>
      </c>
      <c r="B8940" s="5">
        <f>YEAR(Table1[[#This Row],[Order Date]])</f>
        <v>2017</v>
      </c>
      <c r="C8940" s="5">
        <f>MONTH(Table1[[#This Row],[Order Date]])</f>
        <v>10</v>
      </c>
      <c r="D8940" t="s">
        <v>992</v>
      </c>
      <c r="E8940" t="s">
        <v>23</v>
      </c>
      <c r="F8940" t="s">
        <v>11</v>
      </c>
      <c r="G8940" t="s">
        <v>12</v>
      </c>
      <c r="H8940" t="s">
        <v>1887</v>
      </c>
      <c r="I8940">
        <v>23.68</v>
      </c>
      <c r="J8940">
        <v>4</v>
      </c>
      <c r="K8940">
        <v>7.4</v>
      </c>
    </row>
    <row r="8941" spans="1:11" ht="16.5" x14ac:dyDescent="0.3">
      <c r="A8941" s="1">
        <v>43027</v>
      </c>
      <c r="B8941" s="5">
        <f>YEAR(Table1[[#This Row],[Order Date]])</f>
        <v>2017</v>
      </c>
      <c r="C8941" s="5">
        <f>MONTH(Table1[[#This Row],[Order Date]])</f>
        <v>10</v>
      </c>
      <c r="D8941" t="s">
        <v>992</v>
      </c>
      <c r="E8941" t="s">
        <v>23</v>
      </c>
      <c r="F8941" t="s">
        <v>39</v>
      </c>
      <c r="G8941" t="s">
        <v>40</v>
      </c>
      <c r="H8941" t="s">
        <v>1518</v>
      </c>
      <c r="I8941">
        <v>309.58</v>
      </c>
      <c r="J8941">
        <v>4</v>
      </c>
      <c r="K8941">
        <v>-56.76</v>
      </c>
    </row>
    <row r="8942" spans="1:11" ht="16.5" x14ac:dyDescent="0.3">
      <c r="A8942" s="1">
        <v>43027</v>
      </c>
      <c r="B8942" s="5">
        <f>YEAR(Table1[[#This Row],[Order Date]])</f>
        <v>2017</v>
      </c>
      <c r="C8942" s="5">
        <f>MONTH(Table1[[#This Row],[Order Date]])</f>
        <v>10</v>
      </c>
      <c r="D8942" t="s">
        <v>794</v>
      </c>
      <c r="E8942" t="s">
        <v>10</v>
      </c>
      <c r="F8942" t="s">
        <v>39</v>
      </c>
      <c r="G8942" t="s">
        <v>40</v>
      </c>
      <c r="H8942" t="s">
        <v>1342</v>
      </c>
      <c r="I8942">
        <v>16.68</v>
      </c>
      <c r="J8942">
        <v>3</v>
      </c>
      <c r="K8942">
        <v>5.21</v>
      </c>
    </row>
    <row r="8943" spans="1:11" ht="16.5" x14ac:dyDescent="0.3">
      <c r="A8943" s="1">
        <v>43027</v>
      </c>
      <c r="B8943" s="5">
        <f>YEAR(Table1[[#This Row],[Order Date]])</f>
        <v>2017</v>
      </c>
      <c r="C8943" s="5">
        <f>MONTH(Table1[[#This Row],[Order Date]])</f>
        <v>10</v>
      </c>
      <c r="D8943" t="s">
        <v>456</v>
      </c>
      <c r="E8943" t="s">
        <v>245</v>
      </c>
      <c r="F8943" t="s">
        <v>11</v>
      </c>
      <c r="G8943" t="s">
        <v>20</v>
      </c>
      <c r="H8943" t="s">
        <v>828</v>
      </c>
      <c r="I8943">
        <v>1633.19</v>
      </c>
      <c r="J8943">
        <v>4</v>
      </c>
      <c r="K8943">
        <v>-1306.55</v>
      </c>
    </row>
    <row r="8944" spans="1:11" ht="16.5" x14ac:dyDescent="0.3">
      <c r="A8944" s="1">
        <v>43027</v>
      </c>
      <c r="B8944" s="5">
        <f>YEAR(Table1[[#This Row],[Order Date]])</f>
        <v>2017</v>
      </c>
      <c r="C8944" s="5">
        <f>MONTH(Table1[[#This Row],[Order Date]])</f>
        <v>10</v>
      </c>
      <c r="D8944" t="s">
        <v>1190</v>
      </c>
      <c r="E8944" t="s">
        <v>27</v>
      </c>
      <c r="F8944" t="s">
        <v>11</v>
      </c>
      <c r="G8944" t="s">
        <v>63</v>
      </c>
      <c r="H8944" t="s">
        <v>2481</v>
      </c>
      <c r="I8944">
        <v>8.9600000000000009</v>
      </c>
      <c r="J8944">
        <v>2</v>
      </c>
      <c r="K8944">
        <v>4.3</v>
      </c>
    </row>
    <row r="8945" spans="1:11" ht="16.5" x14ac:dyDescent="0.3">
      <c r="A8945" s="1">
        <v>43027</v>
      </c>
      <c r="B8945" s="5">
        <f>YEAR(Table1[[#This Row],[Order Date]])</f>
        <v>2017</v>
      </c>
      <c r="C8945" s="5">
        <f>MONTH(Table1[[#This Row],[Order Date]])</f>
        <v>10</v>
      </c>
      <c r="D8945" t="s">
        <v>1190</v>
      </c>
      <c r="E8945" t="s">
        <v>27</v>
      </c>
      <c r="F8945" t="s">
        <v>11</v>
      </c>
      <c r="G8945" t="s">
        <v>16</v>
      </c>
      <c r="H8945" t="s">
        <v>447</v>
      </c>
      <c r="I8945">
        <v>31.5</v>
      </c>
      <c r="J8945">
        <v>10</v>
      </c>
      <c r="K8945">
        <v>15.12</v>
      </c>
    </row>
    <row r="8946" spans="1:11" ht="16.5" x14ac:dyDescent="0.3">
      <c r="A8946" s="1">
        <v>43027</v>
      </c>
      <c r="B8946" s="5">
        <f>YEAR(Table1[[#This Row],[Order Date]])</f>
        <v>2017</v>
      </c>
      <c r="C8946" s="5">
        <f>MONTH(Table1[[#This Row],[Order Date]])</f>
        <v>10</v>
      </c>
      <c r="D8946" t="s">
        <v>1190</v>
      </c>
      <c r="E8946" t="s">
        <v>27</v>
      </c>
      <c r="F8946" t="s">
        <v>34</v>
      </c>
      <c r="G8946" t="s">
        <v>47</v>
      </c>
      <c r="H8946" t="s">
        <v>1732</v>
      </c>
      <c r="I8946">
        <v>30.56</v>
      </c>
      <c r="J8946">
        <v>2</v>
      </c>
      <c r="K8946">
        <v>10.39</v>
      </c>
    </row>
    <row r="8947" spans="1:11" ht="16.5" x14ac:dyDescent="0.3">
      <c r="A8947" s="1">
        <v>43027</v>
      </c>
      <c r="B8947" s="5">
        <f>YEAR(Table1[[#This Row],[Order Date]])</f>
        <v>2017</v>
      </c>
      <c r="C8947" s="5">
        <f>MONTH(Table1[[#This Row],[Order Date]])</f>
        <v>10</v>
      </c>
      <c r="D8947" t="s">
        <v>1190</v>
      </c>
      <c r="E8947" t="s">
        <v>27</v>
      </c>
      <c r="F8947" t="s">
        <v>34</v>
      </c>
      <c r="G8947" t="s">
        <v>145</v>
      </c>
      <c r="H8947" t="s">
        <v>2227</v>
      </c>
      <c r="I8947">
        <v>24.37</v>
      </c>
      <c r="J8947">
        <v>2</v>
      </c>
      <c r="K8947">
        <v>-3.35</v>
      </c>
    </row>
    <row r="8948" spans="1:11" ht="16.5" x14ac:dyDescent="0.3">
      <c r="A8948" s="1">
        <v>43027</v>
      </c>
      <c r="B8948" s="5">
        <f>YEAR(Table1[[#This Row],[Order Date]])</f>
        <v>2017</v>
      </c>
      <c r="C8948" s="5">
        <f>MONTH(Table1[[#This Row],[Order Date]])</f>
        <v>10</v>
      </c>
      <c r="D8948" t="s">
        <v>1714</v>
      </c>
      <c r="E8948" t="s">
        <v>15</v>
      </c>
      <c r="F8948" t="s">
        <v>34</v>
      </c>
      <c r="G8948" t="s">
        <v>145</v>
      </c>
      <c r="H8948" t="s">
        <v>1496</v>
      </c>
      <c r="I8948">
        <v>91.28</v>
      </c>
      <c r="J8948">
        <v>1</v>
      </c>
      <c r="K8948">
        <v>-67.540000000000006</v>
      </c>
    </row>
    <row r="8949" spans="1:11" ht="16.5" x14ac:dyDescent="0.3">
      <c r="A8949" s="1">
        <v>43027</v>
      </c>
      <c r="B8949" s="5">
        <f>YEAR(Table1[[#This Row],[Order Date]])</f>
        <v>2017</v>
      </c>
      <c r="C8949" s="5">
        <f>MONTH(Table1[[#This Row],[Order Date]])</f>
        <v>10</v>
      </c>
      <c r="D8949" t="s">
        <v>383</v>
      </c>
      <c r="E8949" t="s">
        <v>10</v>
      </c>
      <c r="F8949" t="s">
        <v>11</v>
      </c>
      <c r="G8949" t="s">
        <v>20</v>
      </c>
      <c r="H8949" t="s">
        <v>1160</v>
      </c>
      <c r="I8949">
        <v>2.0699999999999998</v>
      </c>
      <c r="J8949">
        <v>2</v>
      </c>
      <c r="K8949">
        <v>-3.52</v>
      </c>
    </row>
    <row r="8950" spans="1:11" ht="16.5" x14ac:dyDescent="0.3">
      <c r="A8950" s="1">
        <v>43027</v>
      </c>
      <c r="B8950" s="5">
        <f>YEAR(Table1[[#This Row],[Order Date]])</f>
        <v>2017</v>
      </c>
      <c r="C8950" s="5">
        <f>MONTH(Table1[[#This Row],[Order Date]])</f>
        <v>10</v>
      </c>
      <c r="D8950" t="s">
        <v>383</v>
      </c>
      <c r="E8950" t="s">
        <v>10</v>
      </c>
      <c r="F8950" t="s">
        <v>34</v>
      </c>
      <c r="G8950" t="s">
        <v>74</v>
      </c>
      <c r="H8950" t="s">
        <v>2413</v>
      </c>
      <c r="I8950">
        <v>328.4</v>
      </c>
      <c r="J8950">
        <v>3</v>
      </c>
      <c r="K8950">
        <v>-91.76</v>
      </c>
    </row>
    <row r="8951" spans="1:11" ht="16.5" x14ac:dyDescent="0.3">
      <c r="A8951" s="1">
        <v>43027</v>
      </c>
      <c r="B8951" s="5">
        <f>YEAR(Table1[[#This Row],[Order Date]])</f>
        <v>2017</v>
      </c>
      <c r="C8951" s="5">
        <f>MONTH(Table1[[#This Row],[Order Date]])</f>
        <v>10</v>
      </c>
      <c r="D8951" t="s">
        <v>225</v>
      </c>
      <c r="E8951" t="s">
        <v>27</v>
      </c>
      <c r="F8951" t="s">
        <v>11</v>
      </c>
      <c r="G8951" t="s">
        <v>20</v>
      </c>
      <c r="H8951" t="s">
        <v>2120</v>
      </c>
      <c r="I8951">
        <v>39.619999999999997</v>
      </c>
      <c r="J8951">
        <v>3</v>
      </c>
      <c r="K8951">
        <v>13.87</v>
      </c>
    </row>
    <row r="8952" spans="1:11" ht="16.5" x14ac:dyDescent="0.3">
      <c r="A8952" s="1">
        <v>43028</v>
      </c>
      <c r="B8952" s="5">
        <f>YEAR(Table1[[#This Row],[Order Date]])</f>
        <v>2017</v>
      </c>
      <c r="C8952" s="5">
        <f>MONTH(Table1[[#This Row],[Order Date]])</f>
        <v>10</v>
      </c>
      <c r="D8952" t="s">
        <v>922</v>
      </c>
      <c r="E8952" t="s">
        <v>78</v>
      </c>
      <c r="F8952" t="s">
        <v>34</v>
      </c>
      <c r="G8952" t="s">
        <v>145</v>
      </c>
      <c r="H8952" t="s">
        <v>741</v>
      </c>
      <c r="I8952">
        <v>284.36</v>
      </c>
      <c r="J8952">
        <v>2</v>
      </c>
      <c r="K8952">
        <v>-75.83</v>
      </c>
    </row>
    <row r="8953" spans="1:11" ht="16.5" x14ac:dyDescent="0.3">
      <c r="A8953" s="1">
        <v>43028</v>
      </c>
      <c r="B8953" s="5">
        <f>YEAR(Table1[[#This Row],[Order Date]])</f>
        <v>2017</v>
      </c>
      <c r="C8953" s="5">
        <f>MONTH(Table1[[#This Row],[Order Date]])</f>
        <v>10</v>
      </c>
      <c r="D8953" t="s">
        <v>922</v>
      </c>
      <c r="E8953" t="s">
        <v>78</v>
      </c>
      <c r="F8953" t="s">
        <v>11</v>
      </c>
      <c r="G8953" t="s">
        <v>18</v>
      </c>
      <c r="H8953" t="s">
        <v>1958</v>
      </c>
      <c r="I8953">
        <v>665.41</v>
      </c>
      <c r="J8953">
        <v>2</v>
      </c>
      <c r="K8953">
        <v>66.540000000000006</v>
      </c>
    </row>
    <row r="8954" spans="1:11" ht="16.5" x14ac:dyDescent="0.3">
      <c r="A8954" s="1">
        <v>43028</v>
      </c>
      <c r="B8954" s="5">
        <f>YEAR(Table1[[#This Row],[Order Date]])</f>
        <v>2017</v>
      </c>
      <c r="C8954" s="5">
        <f>MONTH(Table1[[#This Row],[Order Date]])</f>
        <v>10</v>
      </c>
      <c r="D8954" t="s">
        <v>1485</v>
      </c>
      <c r="E8954" t="s">
        <v>101</v>
      </c>
      <c r="F8954" t="s">
        <v>11</v>
      </c>
      <c r="G8954" t="s">
        <v>24</v>
      </c>
      <c r="H8954" t="s">
        <v>1844</v>
      </c>
      <c r="I8954">
        <v>13.36</v>
      </c>
      <c r="J8954">
        <v>4</v>
      </c>
      <c r="K8954">
        <v>4.1399999999999997</v>
      </c>
    </row>
    <row r="8955" spans="1:11" ht="16.5" x14ac:dyDescent="0.3">
      <c r="A8955" s="1">
        <v>43028</v>
      </c>
      <c r="B8955" s="5">
        <f>YEAR(Table1[[#This Row],[Order Date]])</f>
        <v>2017</v>
      </c>
      <c r="C8955" s="5">
        <f>MONTH(Table1[[#This Row],[Order Date]])</f>
        <v>10</v>
      </c>
      <c r="D8955" t="s">
        <v>1485</v>
      </c>
      <c r="E8955" t="s">
        <v>101</v>
      </c>
      <c r="F8955" t="s">
        <v>11</v>
      </c>
      <c r="G8955" t="s">
        <v>12</v>
      </c>
      <c r="H8955" t="s">
        <v>1052</v>
      </c>
      <c r="I8955">
        <v>39.96</v>
      </c>
      <c r="J8955">
        <v>2</v>
      </c>
      <c r="K8955">
        <v>18.78</v>
      </c>
    </row>
    <row r="8956" spans="1:11" ht="16.5" x14ac:dyDescent="0.3">
      <c r="A8956" s="1">
        <v>43028</v>
      </c>
      <c r="B8956" s="5">
        <f>YEAR(Table1[[#This Row],[Order Date]])</f>
        <v>2017</v>
      </c>
      <c r="C8956" s="5">
        <f>MONTH(Table1[[#This Row],[Order Date]])</f>
        <v>10</v>
      </c>
      <c r="D8956" t="s">
        <v>1485</v>
      </c>
      <c r="E8956" t="s">
        <v>101</v>
      </c>
      <c r="F8956" t="s">
        <v>11</v>
      </c>
      <c r="G8956" t="s">
        <v>20</v>
      </c>
      <c r="H8956" t="s">
        <v>1896</v>
      </c>
      <c r="I8956">
        <v>145.85</v>
      </c>
      <c r="J8956">
        <v>5</v>
      </c>
      <c r="K8956">
        <v>70.010000000000005</v>
      </c>
    </row>
    <row r="8957" spans="1:11" ht="16.5" x14ac:dyDescent="0.3">
      <c r="A8957" s="1">
        <v>43028</v>
      </c>
      <c r="B8957" s="5">
        <f>YEAR(Table1[[#This Row],[Order Date]])</f>
        <v>2017</v>
      </c>
      <c r="C8957" s="5">
        <f>MONTH(Table1[[#This Row],[Order Date]])</f>
        <v>10</v>
      </c>
      <c r="D8957" t="s">
        <v>2641</v>
      </c>
      <c r="E8957" t="s">
        <v>27</v>
      </c>
      <c r="F8957" t="s">
        <v>11</v>
      </c>
      <c r="G8957" t="s">
        <v>16</v>
      </c>
      <c r="H8957" t="s">
        <v>2260</v>
      </c>
      <c r="I8957">
        <v>3.75</v>
      </c>
      <c r="J8957">
        <v>1</v>
      </c>
      <c r="K8957">
        <v>1.8</v>
      </c>
    </row>
    <row r="8958" spans="1:11" ht="16.5" x14ac:dyDescent="0.3">
      <c r="A8958" s="1">
        <v>43028</v>
      </c>
      <c r="B8958" s="5">
        <f>YEAR(Table1[[#This Row],[Order Date]])</f>
        <v>2017</v>
      </c>
      <c r="C8958" s="5">
        <f>MONTH(Table1[[#This Row],[Order Date]])</f>
        <v>10</v>
      </c>
      <c r="D8958" t="s">
        <v>2641</v>
      </c>
      <c r="E8958" t="s">
        <v>27</v>
      </c>
      <c r="F8958" t="s">
        <v>11</v>
      </c>
      <c r="G8958" t="s">
        <v>20</v>
      </c>
      <c r="H8958" t="s">
        <v>914</v>
      </c>
      <c r="I8958">
        <v>20.93</v>
      </c>
      <c r="J8958">
        <v>4</v>
      </c>
      <c r="K8958">
        <v>7.59</v>
      </c>
    </row>
    <row r="8959" spans="1:11" ht="16.5" x14ac:dyDescent="0.3">
      <c r="A8959" s="1">
        <v>43028</v>
      </c>
      <c r="B8959" s="5">
        <f>YEAR(Table1[[#This Row],[Order Date]])</f>
        <v>2017</v>
      </c>
      <c r="C8959" s="5">
        <f>MONTH(Table1[[#This Row],[Order Date]])</f>
        <v>10</v>
      </c>
      <c r="D8959" t="s">
        <v>1088</v>
      </c>
      <c r="E8959" t="s">
        <v>23</v>
      </c>
      <c r="F8959" t="s">
        <v>11</v>
      </c>
      <c r="G8959" t="s">
        <v>12</v>
      </c>
      <c r="H8959" t="s">
        <v>306</v>
      </c>
      <c r="I8959">
        <v>45.53</v>
      </c>
      <c r="J8959">
        <v>3</v>
      </c>
      <c r="K8959">
        <v>15.93</v>
      </c>
    </row>
    <row r="8960" spans="1:11" ht="16.5" x14ac:dyDescent="0.3">
      <c r="A8960" s="1">
        <v>43028</v>
      </c>
      <c r="B8960" s="5">
        <f>YEAR(Table1[[#This Row],[Order Date]])</f>
        <v>2017</v>
      </c>
      <c r="C8960" s="5">
        <f>MONTH(Table1[[#This Row],[Order Date]])</f>
        <v>10</v>
      </c>
      <c r="D8960" t="s">
        <v>301</v>
      </c>
      <c r="E8960" t="s">
        <v>149</v>
      </c>
      <c r="F8960" t="s">
        <v>11</v>
      </c>
      <c r="G8960" t="s">
        <v>16</v>
      </c>
      <c r="H8960" t="s">
        <v>2581</v>
      </c>
      <c r="I8960">
        <v>24.55</v>
      </c>
      <c r="J8960">
        <v>5</v>
      </c>
      <c r="K8960">
        <v>12.03</v>
      </c>
    </row>
    <row r="8961" spans="1:11" ht="16.5" x14ac:dyDescent="0.3">
      <c r="A8961" s="1">
        <v>43028</v>
      </c>
      <c r="B8961" s="5">
        <f>YEAR(Table1[[#This Row],[Order Date]])</f>
        <v>2017</v>
      </c>
      <c r="C8961" s="5">
        <f>MONTH(Table1[[#This Row],[Order Date]])</f>
        <v>10</v>
      </c>
      <c r="D8961" t="s">
        <v>1279</v>
      </c>
      <c r="E8961" t="s">
        <v>123</v>
      </c>
      <c r="F8961" t="s">
        <v>11</v>
      </c>
      <c r="G8961" t="s">
        <v>18</v>
      </c>
      <c r="H8961" t="s">
        <v>1780</v>
      </c>
      <c r="I8961">
        <v>4.7699999999999996</v>
      </c>
      <c r="J8961">
        <v>2</v>
      </c>
      <c r="K8961">
        <v>-0.77</v>
      </c>
    </row>
    <row r="8962" spans="1:11" ht="16.5" x14ac:dyDescent="0.3">
      <c r="A8962" s="1">
        <v>43028</v>
      </c>
      <c r="B8962" s="5">
        <f>YEAR(Table1[[#This Row],[Order Date]])</f>
        <v>2017</v>
      </c>
      <c r="C8962" s="5">
        <f>MONTH(Table1[[#This Row],[Order Date]])</f>
        <v>10</v>
      </c>
      <c r="D8962" t="s">
        <v>1279</v>
      </c>
      <c r="E8962" t="s">
        <v>123</v>
      </c>
      <c r="F8962" t="s">
        <v>11</v>
      </c>
      <c r="G8962" t="s">
        <v>12</v>
      </c>
      <c r="H8962" t="s">
        <v>135</v>
      </c>
      <c r="I8962">
        <v>6.67</v>
      </c>
      <c r="J8962">
        <v>1</v>
      </c>
      <c r="K8962">
        <v>2.5</v>
      </c>
    </row>
    <row r="8963" spans="1:11" ht="16.5" x14ac:dyDescent="0.3">
      <c r="A8963" s="1">
        <v>43028</v>
      </c>
      <c r="B8963" s="5">
        <f>YEAR(Table1[[#This Row],[Order Date]])</f>
        <v>2017</v>
      </c>
      <c r="C8963" s="5">
        <f>MONTH(Table1[[#This Row],[Order Date]])</f>
        <v>10</v>
      </c>
      <c r="D8963" t="s">
        <v>1279</v>
      </c>
      <c r="E8963" t="s">
        <v>123</v>
      </c>
      <c r="F8963" t="s">
        <v>11</v>
      </c>
      <c r="G8963" t="s">
        <v>24</v>
      </c>
      <c r="H8963" t="s">
        <v>869</v>
      </c>
      <c r="I8963">
        <v>4.45</v>
      </c>
      <c r="J8963">
        <v>2</v>
      </c>
      <c r="K8963">
        <v>1.1100000000000001</v>
      </c>
    </row>
    <row r="8964" spans="1:11" ht="16.5" x14ac:dyDescent="0.3">
      <c r="A8964" s="1">
        <v>43028</v>
      </c>
      <c r="B8964" s="5">
        <f>YEAR(Table1[[#This Row],[Order Date]])</f>
        <v>2017</v>
      </c>
      <c r="C8964" s="5">
        <f>MONTH(Table1[[#This Row],[Order Date]])</f>
        <v>10</v>
      </c>
      <c r="D8964" t="s">
        <v>1279</v>
      </c>
      <c r="E8964" t="s">
        <v>123</v>
      </c>
      <c r="F8964" t="s">
        <v>34</v>
      </c>
      <c r="G8964" t="s">
        <v>47</v>
      </c>
      <c r="H8964" t="s">
        <v>1607</v>
      </c>
      <c r="I8964">
        <v>43.94</v>
      </c>
      <c r="J8964">
        <v>4</v>
      </c>
      <c r="K8964">
        <v>6.04</v>
      </c>
    </row>
    <row r="8965" spans="1:11" ht="16.5" x14ac:dyDescent="0.3">
      <c r="A8965" s="1">
        <v>43028</v>
      </c>
      <c r="B8965" s="5">
        <f>YEAR(Table1[[#This Row],[Order Date]])</f>
        <v>2017</v>
      </c>
      <c r="C8965" s="5">
        <f>MONTH(Table1[[#This Row],[Order Date]])</f>
        <v>10</v>
      </c>
      <c r="D8965" t="s">
        <v>578</v>
      </c>
      <c r="E8965" t="s">
        <v>245</v>
      </c>
      <c r="F8965" t="s">
        <v>39</v>
      </c>
      <c r="G8965" t="s">
        <v>40</v>
      </c>
      <c r="H8965" t="s">
        <v>2603</v>
      </c>
      <c r="I8965">
        <v>15.98</v>
      </c>
      <c r="J8965">
        <v>2</v>
      </c>
      <c r="K8965">
        <v>1.4</v>
      </c>
    </row>
    <row r="8966" spans="1:11" ht="16.5" x14ac:dyDescent="0.3">
      <c r="A8966" s="1">
        <v>43028</v>
      </c>
      <c r="B8966" s="5">
        <f>YEAR(Table1[[#This Row],[Order Date]])</f>
        <v>2017</v>
      </c>
      <c r="C8966" s="5">
        <f>MONTH(Table1[[#This Row],[Order Date]])</f>
        <v>10</v>
      </c>
      <c r="D8966" t="s">
        <v>578</v>
      </c>
      <c r="E8966" t="s">
        <v>245</v>
      </c>
      <c r="F8966" t="s">
        <v>11</v>
      </c>
      <c r="G8966" t="s">
        <v>12</v>
      </c>
      <c r="H8966" t="s">
        <v>1105</v>
      </c>
      <c r="I8966">
        <v>14.35</v>
      </c>
      <c r="J8966">
        <v>3</v>
      </c>
      <c r="K8966">
        <v>4.49</v>
      </c>
    </row>
    <row r="8967" spans="1:11" ht="16.5" x14ac:dyDescent="0.3">
      <c r="A8967" s="1">
        <v>43029</v>
      </c>
      <c r="B8967" s="5">
        <f>YEAR(Table1[[#This Row],[Order Date]])</f>
        <v>2017</v>
      </c>
      <c r="C8967" s="5">
        <f>MONTH(Table1[[#This Row],[Order Date]])</f>
        <v>10</v>
      </c>
      <c r="D8967" t="s">
        <v>2710</v>
      </c>
      <c r="E8967" t="s">
        <v>123</v>
      </c>
      <c r="F8967" t="s">
        <v>34</v>
      </c>
      <c r="G8967" t="s">
        <v>35</v>
      </c>
      <c r="H8967" t="s">
        <v>294</v>
      </c>
      <c r="I8967">
        <v>683.95</v>
      </c>
      <c r="J8967">
        <v>3</v>
      </c>
      <c r="K8967">
        <v>42.75</v>
      </c>
    </row>
    <row r="8968" spans="1:11" ht="16.5" x14ac:dyDescent="0.3">
      <c r="A8968" s="1">
        <v>43029</v>
      </c>
      <c r="B8968" s="5">
        <f>YEAR(Table1[[#This Row],[Order Date]])</f>
        <v>2017</v>
      </c>
      <c r="C8968" s="5">
        <f>MONTH(Table1[[#This Row],[Order Date]])</f>
        <v>10</v>
      </c>
      <c r="D8968" t="s">
        <v>2710</v>
      </c>
      <c r="E8968" t="s">
        <v>123</v>
      </c>
      <c r="F8968" t="s">
        <v>34</v>
      </c>
      <c r="G8968" t="s">
        <v>47</v>
      </c>
      <c r="H8968" t="s">
        <v>309</v>
      </c>
      <c r="I8968">
        <v>45.7</v>
      </c>
      <c r="J8968">
        <v>3</v>
      </c>
      <c r="K8968">
        <v>5.14</v>
      </c>
    </row>
    <row r="8969" spans="1:11" ht="16.5" x14ac:dyDescent="0.3">
      <c r="A8969" s="1">
        <v>43029</v>
      </c>
      <c r="B8969" s="5">
        <f>YEAR(Table1[[#This Row],[Order Date]])</f>
        <v>2017</v>
      </c>
      <c r="C8969" s="5">
        <f>MONTH(Table1[[#This Row],[Order Date]])</f>
        <v>10</v>
      </c>
      <c r="D8969" t="s">
        <v>1357</v>
      </c>
      <c r="E8969" t="s">
        <v>840</v>
      </c>
      <c r="F8969" t="s">
        <v>39</v>
      </c>
      <c r="G8969" t="s">
        <v>40</v>
      </c>
      <c r="H8969" t="s">
        <v>933</v>
      </c>
      <c r="I8969">
        <v>1439.92</v>
      </c>
      <c r="J8969">
        <v>8</v>
      </c>
      <c r="K8969">
        <v>374.38</v>
      </c>
    </row>
    <row r="8970" spans="1:11" ht="16.5" x14ac:dyDescent="0.3">
      <c r="A8970" s="1">
        <v>43029</v>
      </c>
      <c r="B8970" s="5">
        <f>YEAR(Table1[[#This Row],[Order Date]])</f>
        <v>2017</v>
      </c>
      <c r="C8970" s="5">
        <f>MONTH(Table1[[#This Row],[Order Date]])</f>
        <v>10</v>
      </c>
      <c r="D8970" t="s">
        <v>1357</v>
      </c>
      <c r="E8970" t="s">
        <v>840</v>
      </c>
      <c r="F8970" t="s">
        <v>34</v>
      </c>
      <c r="G8970" t="s">
        <v>145</v>
      </c>
      <c r="H8970" t="s">
        <v>1613</v>
      </c>
      <c r="I8970">
        <v>262.11</v>
      </c>
      <c r="J8970">
        <v>1</v>
      </c>
      <c r="K8970">
        <v>62.91</v>
      </c>
    </row>
    <row r="8971" spans="1:11" ht="16.5" x14ac:dyDescent="0.3">
      <c r="A8971" s="1">
        <v>43029</v>
      </c>
      <c r="B8971" s="5">
        <f>YEAR(Table1[[#This Row],[Order Date]])</f>
        <v>2017</v>
      </c>
      <c r="C8971" s="5">
        <f>MONTH(Table1[[#This Row],[Order Date]])</f>
        <v>10</v>
      </c>
      <c r="D8971" t="s">
        <v>389</v>
      </c>
      <c r="E8971" t="s">
        <v>91</v>
      </c>
      <c r="F8971" t="s">
        <v>11</v>
      </c>
      <c r="G8971" t="s">
        <v>12</v>
      </c>
      <c r="H8971" t="s">
        <v>2384</v>
      </c>
      <c r="I8971">
        <v>5.18</v>
      </c>
      <c r="J8971">
        <v>1</v>
      </c>
      <c r="K8971">
        <v>1.81</v>
      </c>
    </row>
    <row r="8972" spans="1:11" ht="16.5" x14ac:dyDescent="0.3">
      <c r="A8972" s="1">
        <v>43029</v>
      </c>
      <c r="B8972" s="5">
        <f>YEAR(Table1[[#This Row],[Order Date]])</f>
        <v>2017</v>
      </c>
      <c r="C8972" s="5">
        <f>MONTH(Table1[[#This Row],[Order Date]])</f>
        <v>10</v>
      </c>
      <c r="D8972" t="s">
        <v>389</v>
      </c>
      <c r="E8972" t="s">
        <v>91</v>
      </c>
      <c r="F8972" t="s">
        <v>34</v>
      </c>
      <c r="G8972" t="s">
        <v>35</v>
      </c>
      <c r="H8972" t="s">
        <v>918</v>
      </c>
      <c r="I8972">
        <v>478.48</v>
      </c>
      <c r="J8972">
        <v>2</v>
      </c>
      <c r="K8972">
        <v>47.85</v>
      </c>
    </row>
    <row r="8973" spans="1:11" ht="16.5" x14ac:dyDescent="0.3">
      <c r="A8973" s="1">
        <v>43029</v>
      </c>
      <c r="B8973" s="5">
        <f>YEAR(Table1[[#This Row],[Order Date]])</f>
        <v>2017</v>
      </c>
      <c r="C8973" s="5">
        <f>MONTH(Table1[[#This Row],[Order Date]])</f>
        <v>10</v>
      </c>
      <c r="D8973" t="s">
        <v>389</v>
      </c>
      <c r="E8973" t="s">
        <v>91</v>
      </c>
      <c r="F8973" t="s">
        <v>39</v>
      </c>
      <c r="G8973" t="s">
        <v>52</v>
      </c>
      <c r="H8973" t="s">
        <v>1985</v>
      </c>
      <c r="I8973">
        <v>28.4</v>
      </c>
      <c r="J8973">
        <v>2</v>
      </c>
      <c r="K8973">
        <v>6.75</v>
      </c>
    </row>
    <row r="8974" spans="1:11" ht="16.5" x14ac:dyDescent="0.3">
      <c r="A8974" s="1">
        <v>43029</v>
      </c>
      <c r="B8974" s="5">
        <f>YEAR(Table1[[#This Row],[Order Date]])</f>
        <v>2017</v>
      </c>
      <c r="C8974" s="5">
        <f>MONTH(Table1[[#This Row],[Order Date]])</f>
        <v>10</v>
      </c>
      <c r="D8974" t="s">
        <v>1734</v>
      </c>
      <c r="E8974" t="s">
        <v>129</v>
      </c>
      <c r="F8974" t="s">
        <v>11</v>
      </c>
      <c r="G8974" t="s">
        <v>18</v>
      </c>
      <c r="H8974" t="s">
        <v>19</v>
      </c>
      <c r="I8974">
        <v>909.12</v>
      </c>
      <c r="J8974">
        <v>8</v>
      </c>
      <c r="K8974">
        <v>9.09</v>
      </c>
    </row>
    <row r="8975" spans="1:11" ht="16.5" x14ac:dyDescent="0.3">
      <c r="A8975" s="1">
        <v>43029</v>
      </c>
      <c r="B8975" s="5">
        <f>YEAR(Table1[[#This Row],[Order Date]])</f>
        <v>2017</v>
      </c>
      <c r="C8975" s="5">
        <f>MONTH(Table1[[#This Row],[Order Date]])</f>
        <v>10</v>
      </c>
      <c r="D8975" t="s">
        <v>2083</v>
      </c>
      <c r="E8975" t="s">
        <v>123</v>
      </c>
      <c r="F8975" t="s">
        <v>11</v>
      </c>
      <c r="G8975" t="s">
        <v>24</v>
      </c>
      <c r="H8975" t="s">
        <v>2469</v>
      </c>
      <c r="I8975">
        <v>17.86</v>
      </c>
      <c r="J8975">
        <v>4</v>
      </c>
      <c r="K8975">
        <v>2.0099999999999998</v>
      </c>
    </row>
    <row r="8976" spans="1:11" ht="16.5" x14ac:dyDescent="0.3">
      <c r="A8976" s="1">
        <v>43029</v>
      </c>
      <c r="B8976" s="5">
        <f>YEAR(Table1[[#This Row],[Order Date]])</f>
        <v>2017</v>
      </c>
      <c r="C8976" s="5">
        <f>MONTH(Table1[[#This Row],[Order Date]])</f>
        <v>10</v>
      </c>
      <c r="D8976" t="s">
        <v>1677</v>
      </c>
      <c r="E8976" t="s">
        <v>15</v>
      </c>
      <c r="F8976" t="s">
        <v>11</v>
      </c>
      <c r="G8976" t="s">
        <v>92</v>
      </c>
      <c r="H8976" t="s">
        <v>1382</v>
      </c>
      <c r="I8976">
        <v>23.99</v>
      </c>
      <c r="J8976">
        <v>2</v>
      </c>
      <c r="K8976">
        <v>-62.38</v>
      </c>
    </row>
    <row r="8977" spans="1:11" ht="16.5" x14ac:dyDescent="0.3">
      <c r="A8977" s="1">
        <v>43029</v>
      </c>
      <c r="B8977" s="5">
        <f>YEAR(Table1[[#This Row],[Order Date]])</f>
        <v>2017</v>
      </c>
      <c r="C8977" s="5">
        <f>MONTH(Table1[[#This Row],[Order Date]])</f>
        <v>10</v>
      </c>
      <c r="D8977" t="s">
        <v>69</v>
      </c>
      <c r="E8977" t="s">
        <v>95</v>
      </c>
      <c r="F8977" t="s">
        <v>11</v>
      </c>
      <c r="G8977" t="s">
        <v>20</v>
      </c>
      <c r="H8977" t="s">
        <v>1827</v>
      </c>
      <c r="I8977">
        <v>8.56</v>
      </c>
      <c r="J8977">
        <v>1</v>
      </c>
      <c r="K8977">
        <v>-6.56</v>
      </c>
    </row>
    <row r="8978" spans="1:11" ht="16.5" x14ac:dyDescent="0.3">
      <c r="A8978" s="1">
        <v>43029</v>
      </c>
      <c r="B8978" s="5">
        <f>YEAR(Table1[[#This Row],[Order Date]])</f>
        <v>2017</v>
      </c>
      <c r="C8978" s="5">
        <f>MONTH(Table1[[#This Row],[Order Date]])</f>
        <v>10</v>
      </c>
      <c r="D8978" t="s">
        <v>2115</v>
      </c>
      <c r="E8978" t="s">
        <v>78</v>
      </c>
      <c r="F8978" t="s">
        <v>11</v>
      </c>
      <c r="G8978" t="s">
        <v>92</v>
      </c>
      <c r="H8978" t="s">
        <v>2560</v>
      </c>
      <c r="I8978">
        <v>161.57</v>
      </c>
      <c r="J8978">
        <v>2</v>
      </c>
      <c r="K8978">
        <v>16.16</v>
      </c>
    </row>
    <row r="8979" spans="1:11" ht="16.5" x14ac:dyDescent="0.3">
      <c r="A8979" s="1">
        <v>43029</v>
      </c>
      <c r="B8979" s="5">
        <f>YEAR(Table1[[#This Row],[Order Date]])</f>
        <v>2017</v>
      </c>
      <c r="C8979" s="5">
        <f>MONTH(Table1[[#This Row],[Order Date]])</f>
        <v>10</v>
      </c>
      <c r="D8979" t="s">
        <v>2115</v>
      </c>
      <c r="E8979" t="s">
        <v>78</v>
      </c>
      <c r="F8979" t="s">
        <v>11</v>
      </c>
      <c r="G8979" t="s">
        <v>12</v>
      </c>
      <c r="H8979" t="s">
        <v>1531</v>
      </c>
      <c r="I8979">
        <v>4.0599999999999996</v>
      </c>
      <c r="J8979">
        <v>1</v>
      </c>
      <c r="K8979">
        <v>1.37</v>
      </c>
    </row>
    <row r="8980" spans="1:11" ht="16.5" x14ac:dyDescent="0.3">
      <c r="A8980" s="1">
        <v>43029</v>
      </c>
      <c r="B8980" s="5">
        <f>YEAR(Table1[[#This Row],[Order Date]])</f>
        <v>2017</v>
      </c>
      <c r="C8980" s="5">
        <f>MONTH(Table1[[#This Row],[Order Date]])</f>
        <v>10</v>
      </c>
      <c r="D8980" t="s">
        <v>2115</v>
      </c>
      <c r="E8980" t="s">
        <v>78</v>
      </c>
      <c r="F8980" t="s">
        <v>11</v>
      </c>
      <c r="G8980" t="s">
        <v>20</v>
      </c>
      <c r="H8980" t="s">
        <v>1160</v>
      </c>
      <c r="I8980">
        <v>6.22</v>
      </c>
      <c r="J8980">
        <v>4</v>
      </c>
      <c r="K8980">
        <v>-4.97</v>
      </c>
    </row>
    <row r="8981" spans="1:11" ht="16.5" x14ac:dyDescent="0.3">
      <c r="A8981" s="1">
        <v>43029</v>
      </c>
      <c r="B8981" s="5">
        <f>YEAR(Table1[[#This Row],[Order Date]])</f>
        <v>2017</v>
      </c>
      <c r="C8981" s="5">
        <f>MONTH(Table1[[#This Row],[Order Date]])</f>
        <v>10</v>
      </c>
      <c r="D8981" t="s">
        <v>2614</v>
      </c>
      <c r="E8981" t="s">
        <v>23</v>
      </c>
      <c r="F8981" t="s">
        <v>39</v>
      </c>
      <c r="G8981" t="s">
        <v>40</v>
      </c>
      <c r="H8981" t="s">
        <v>2143</v>
      </c>
      <c r="I8981">
        <v>329.99</v>
      </c>
      <c r="J8981">
        <v>2</v>
      </c>
      <c r="K8981">
        <v>-77</v>
      </c>
    </row>
    <row r="8982" spans="1:11" ht="16.5" x14ac:dyDescent="0.3">
      <c r="A8982" s="1">
        <v>43029</v>
      </c>
      <c r="B8982" s="5">
        <f>YEAR(Table1[[#This Row],[Order Date]])</f>
        <v>2017</v>
      </c>
      <c r="C8982" s="5">
        <f>MONTH(Table1[[#This Row],[Order Date]])</f>
        <v>10</v>
      </c>
      <c r="D8982" t="s">
        <v>2614</v>
      </c>
      <c r="E8982" t="s">
        <v>23</v>
      </c>
      <c r="F8982" t="s">
        <v>11</v>
      </c>
      <c r="G8982" t="s">
        <v>18</v>
      </c>
      <c r="H8982" t="s">
        <v>2598</v>
      </c>
      <c r="I8982">
        <v>71.38</v>
      </c>
      <c r="J8982">
        <v>3</v>
      </c>
      <c r="K8982">
        <v>-4.46</v>
      </c>
    </row>
    <row r="8983" spans="1:11" ht="16.5" x14ac:dyDescent="0.3">
      <c r="A8983" s="1">
        <v>43029</v>
      </c>
      <c r="B8983" s="5">
        <f>YEAR(Table1[[#This Row],[Order Date]])</f>
        <v>2017</v>
      </c>
      <c r="C8983" s="5">
        <f>MONTH(Table1[[#This Row],[Order Date]])</f>
        <v>10</v>
      </c>
      <c r="D8983" t="s">
        <v>1295</v>
      </c>
      <c r="E8983" t="s">
        <v>157</v>
      </c>
      <c r="F8983" t="s">
        <v>11</v>
      </c>
      <c r="G8983" t="s">
        <v>20</v>
      </c>
      <c r="H8983" t="s">
        <v>1367</v>
      </c>
      <c r="I8983">
        <v>38.82</v>
      </c>
      <c r="J8983">
        <v>6</v>
      </c>
      <c r="K8983">
        <v>19.41</v>
      </c>
    </row>
    <row r="8984" spans="1:11" ht="16.5" x14ac:dyDescent="0.3">
      <c r="A8984" s="1">
        <v>43029</v>
      </c>
      <c r="B8984" s="5">
        <f>YEAR(Table1[[#This Row],[Order Date]])</f>
        <v>2017</v>
      </c>
      <c r="C8984" s="5">
        <f>MONTH(Table1[[#This Row],[Order Date]])</f>
        <v>10</v>
      </c>
      <c r="D8984" t="s">
        <v>1295</v>
      </c>
      <c r="E8984" t="s">
        <v>157</v>
      </c>
      <c r="F8984" t="s">
        <v>11</v>
      </c>
      <c r="G8984" t="s">
        <v>20</v>
      </c>
      <c r="H8984" t="s">
        <v>1380</v>
      </c>
      <c r="I8984">
        <v>21.9</v>
      </c>
      <c r="J8984">
        <v>5</v>
      </c>
      <c r="K8984">
        <v>10.51</v>
      </c>
    </row>
    <row r="8985" spans="1:11" ht="16.5" x14ac:dyDescent="0.3">
      <c r="A8985" s="1">
        <v>43030</v>
      </c>
      <c r="B8985" s="5">
        <f>YEAR(Table1[[#This Row],[Order Date]])</f>
        <v>2017</v>
      </c>
      <c r="C8985" s="5">
        <f>MONTH(Table1[[#This Row],[Order Date]])</f>
        <v>10</v>
      </c>
      <c r="D8985" t="s">
        <v>1282</v>
      </c>
      <c r="E8985" t="s">
        <v>149</v>
      </c>
      <c r="F8985" t="s">
        <v>39</v>
      </c>
      <c r="G8985" t="s">
        <v>603</v>
      </c>
      <c r="H8985" t="s">
        <v>2529</v>
      </c>
      <c r="I8985">
        <v>11199.97</v>
      </c>
      <c r="J8985">
        <v>4</v>
      </c>
      <c r="K8985">
        <v>3919.99</v>
      </c>
    </row>
    <row r="8986" spans="1:11" ht="16.5" x14ac:dyDescent="0.3">
      <c r="A8986" s="1">
        <v>43030</v>
      </c>
      <c r="B8986" s="5">
        <f>YEAR(Table1[[#This Row],[Order Date]])</f>
        <v>2017</v>
      </c>
      <c r="C8986" s="5">
        <f>MONTH(Table1[[#This Row],[Order Date]])</f>
        <v>10</v>
      </c>
      <c r="D8986" t="s">
        <v>1282</v>
      </c>
      <c r="E8986" t="s">
        <v>149</v>
      </c>
      <c r="F8986" t="s">
        <v>39</v>
      </c>
      <c r="G8986" t="s">
        <v>40</v>
      </c>
      <c r="H8986" t="s">
        <v>2019</v>
      </c>
      <c r="I8986">
        <v>2399.6</v>
      </c>
      <c r="J8986">
        <v>8</v>
      </c>
      <c r="K8986">
        <v>647.89</v>
      </c>
    </row>
    <row r="8987" spans="1:11" ht="16.5" x14ac:dyDescent="0.3">
      <c r="A8987" s="1">
        <v>43030</v>
      </c>
      <c r="B8987" s="5">
        <f>YEAR(Table1[[#This Row],[Order Date]])</f>
        <v>2017</v>
      </c>
      <c r="C8987" s="5">
        <f>MONTH(Table1[[#This Row],[Order Date]])</f>
        <v>10</v>
      </c>
      <c r="D8987" t="s">
        <v>1282</v>
      </c>
      <c r="E8987" t="s">
        <v>149</v>
      </c>
      <c r="F8987" t="s">
        <v>11</v>
      </c>
      <c r="G8987" t="s">
        <v>63</v>
      </c>
      <c r="H8987" t="s">
        <v>1091</v>
      </c>
      <c r="I8987">
        <v>63.9</v>
      </c>
      <c r="J8987">
        <v>5</v>
      </c>
      <c r="K8987">
        <v>28.76</v>
      </c>
    </row>
    <row r="8988" spans="1:11" ht="16.5" x14ac:dyDescent="0.3">
      <c r="A8988" s="1">
        <v>43030</v>
      </c>
      <c r="B8988" s="5">
        <f>YEAR(Table1[[#This Row],[Order Date]])</f>
        <v>2017</v>
      </c>
      <c r="C8988" s="5">
        <f>MONTH(Table1[[#This Row],[Order Date]])</f>
        <v>10</v>
      </c>
      <c r="D8988" t="s">
        <v>1282</v>
      </c>
      <c r="E8988" t="s">
        <v>149</v>
      </c>
      <c r="F8988" t="s">
        <v>39</v>
      </c>
      <c r="G8988" t="s">
        <v>40</v>
      </c>
      <c r="H8988" t="s">
        <v>1925</v>
      </c>
      <c r="I8988">
        <v>52.99</v>
      </c>
      <c r="J8988">
        <v>1</v>
      </c>
      <c r="K8988">
        <v>0.53</v>
      </c>
    </row>
    <row r="8989" spans="1:11" ht="16.5" x14ac:dyDescent="0.3">
      <c r="A8989" s="1">
        <v>43030</v>
      </c>
      <c r="B8989" s="5">
        <f>YEAR(Table1[[#This Row],[Order Date]])</f>
        <v>2017</v>
      </c>
      <c r="C8989" s="5">
        <f>MONTH(Table1[[#This Row],[Order Date]])</f>
        <v>10</v>
      </c>
      <c r="D8989" t="s">
        <v>90</v>
      </c>
      <c r="E8989" t="s">
        <v>91</v>
      </c>
      <c r="F8989" t="s">
        <v>34</v>
      </c>
      <c r="G8989" t="s">
        <v>145</v>
      </c>
      <c r="H8989" t="s">
        <v>728</v>
      </c>
      <c r="I8989">
        <v>177.23</v>
      </c>
      <c r="J8989">
        <v>5</v>
      </c>
      <c r="K8989">
        <v>-120.51</v>
      </c>
    </row>
    <row r="8990" spans="1:11" ht="16.5" x14ac:dyDescent="0.3">
      <c r="A8990" s="1">
        <v>43030</v>
      </c>
      <c r="B8990" s="5">
        <f>YEAR(Table1[[#This Row],[Order Date]])</f>
        <v>2017</v>
      </c>
      <c r="C8990" s="5">
        <f>MONTH(Table1[[#This Row],[Order Date]])</f>
        <v>10</v>
      </c>
      <c r="D8990" t="s">
        <v>895</v>
      </c>
      <c r="E8990" t="s">
        <v>840</v>
      </c>
      <c r="F8990" t="s">
        <v>11</v>
      </c>
      <c r="G8990" t="s">
        <v>18</v>
      </c>
      <c r="H8990" t="s">
        <v>2324</v>
      </c>
      <c r="I8990">
        <v>333.09</v>
      </c>
      <c r="J8990">
        <v>3</v>
      </c>
      <c r="K8990">
        <v>23.32</v>
      </c>
    </row>
    <row r="8991" spans="1:11" ht="16.5" x14ac:dyDescent="0.3">
      <c r="A8991" s="1">
        <v>43030</v>
      </c>
      <c r="B8991" s="5">
        <f>YEAR(Table1[[#This Row],[Order Date]])</f>
        <v>2017</v>
      </c>
      <c r="C8991" s="5">
        <f>MONTH(Table1[[#This Row],[Order Date]])</f>
        <v>10</v>
      </c>
      <c r="D8991" t="s">
        <v>895</v>
      </c>
      <c r="E8991" t="s">
        <v>840</v>
      </c>
      <c r="F8991" t="s">
        <v>34</v>
      </c>
      <c r="G8991" t="s">
        <v>145</v>
      </c>
      <c r="H8991" t="s">
        <v>501</v>
      </c>
      <c r="I8991">
        <v>248.98</v>
      </c>
      <c r="J8991">
        <v>2</v>
      </c>
      <c r="K8991">
        <v>54.78</v>
      </c>
    </row>
    <row r="8992" spans="1:11" ht="16.5" x14ac:dyDescent="0.3">
      <c r="A8992" s="1">
        <v>43030</v>
      </c>
      <c r="B8992" s="5">
        <f>YEAR(Table1[[#This Row],[Order Date]])</f>
        <v>2017</v>
      </c>
      <c r="C8992" s="5">
        <f>MONTH(Table1[[#This Row],[Order Date]])</f>
        <v>10</v>
      </c>
      <c r="D8992" t="s">
        <v>533</v>
      </c>
      <c r="E8992" t="s">
        <v>840</v>
      </c>
      <c r="F8992" t="s">
        <v>11</v>
      </c>
      <c r="G8992" t="s">
        <v>24</v>
      </c>
      <c r="H8992" t="s">
        <v>147</v>
      </c>
      <c r="I8992">
        <v>36.44</v>
      </c>
      <c r="J8992">
        <v>4</v>
      </c>
      <c r="K8992">
        <v>12.03</v>
      </c>
    </row>
    <row r="8993" spans="1:11" ht="16.5" x14ac:dyDescent="0.3">
      <c r="A8993" s="1">
        <v>43030</v>
      </c>
      <c r="B8993" s="5">
        <f>YEAR(Table1[[#This Row],[Order Date]])</f>
        <v>2017</v>
      </c>
      <c r="C8993" s="5">
        <f>MONTH(Table1[[#This Row],[Order Date]])</f>
        <v>10</v>
      </c>
      <c r="D8993" t="s">
        <v>887</v>
      </c>
      <c r="E8993" t="s">
        <v>278</v>
      </c>
      <c r="F8993" t="s">
        <v>11</v>
      </c>
      <c r="G8993" t="s">
        <v>20</v>
      </c>
      <c r="H8993" t="s">
        <v>2483</v>
      </c>
      <c r="I8993">
        <v>3.17</v>
      </c>
      <c r="J8993">
        <v>4</v>
      </c>
      <c r="K8993">
        <v>-2.5299999999999998</v>
      </c>
    </row>
    <row r="8994" spans="1:11" ht="16.5" x14ac:dyDescent="0.3">
      <c r="A8994" s="1">
        <v>43030</v>
      </c>
      <c r="B8994" s="5">
        <f>YEAR(Table1[[#This Row],[Order Date]])</f>
        <v>2017</v>
      </c>
      <c r="C8994" s="5">
        <f>MONTH(Table1[[#This Row],[Order Date]])</f>
        <v>10</v>
      </c>
      <c r="D8994" t="s">
        <v>887</v>
      </c>
      <c r="E8994" t="s">
        <v>278</v>
      </c>
      <c r="F8994" t="s">
        <v>34</v>
      </c>
      <c r="G8994" t="s">
        <v>35</v>
      </c>
      <c r="H8994" t="s">
        <v>1473</v>
      </c>
      <c r="I8994">
        <v>579.14</v>
      </c>
      <c r="J8994">
        <v>4</v>
      </c>
      <c r="K8994">
        <v>-28.96</v>
      </c>
    </row>
    <row r="8995" spans="1:11" ht="16.5" x14ac:dyDescent="0.3">
      <c r="A8995" s="1">
        <v>43030</v>
      </c>
      <c r="B8995" s="5">
        <f>YEAR(Table1[[#This Row],[Order Date]])</f>
        <v>2017</v>
      </c>
      <c r="C8995" s="5">
        <f>MONTH(Table1[[#This Row],[Order Date]])</f>
        <v>10</v>
      </c>
      <c r="D8995" t="s">
        <v>197</v>
      </c>
      <c r="E8995" t="s">
        <v>23</v>
      </c>
      <c r="F8995" t="s">
        <v>39</v>
      </c>
      <c r="G8995" t="s">
        <v>40</v>
      </c>
      <c r="H8995" t="s">
        <v>642</v>
      </c>
      <c r="I8995">
        <v>32.700000000000003</v>
      </c>
      <c r="J8995">
        <v>5</v>
      </c>
      <c r="K8995">
        <v>-6.54</v>
      </c>
    </row>
    <row r="8996" spans="1:11" ht="16.5" x14ac:dyDescent="0.3">
      <c r="A8996" s="1">
        <v>43030</v>
      </c>
      <c r="B8996" s="5">
        <f>YEAR(Table1[[#This Row],[Order Date]])</f>
        <v>2017</v>
      </c>
      <c r="C8996" s="5">
        <f>MONTH(Table1[[#This Row],[Order Date]])</f>
        <v>10</v>
      </c>
      <c r="D8996" t="s">
        <v>197</v>
      </c>
      <c r="E8996" t="s">
        <v>23</v>
      </c>
      <c r="F8996" t="s">
        <v>11</v>
      </c>
      <c r="G8996" t="s">
        <v>63</v>
      </c>
      <c r="H8996" t="s">
        <v>2263</v>
      </c>
      <c r="I8996">
        <v>31.68</v>
      </c>
      <c r="J8996">
        <v>4</v>
      </c>
      <c r="K8996">
        <v>11.09</v>
      </c>
    </row>
    <row r="8997" spans="1:11" ht="16.5" x14ac:dyDescent="0.3">
      <c r="A8997" s="1">
        <v>43031</v>
      </c>
      <c r="B8997" s="5">
        <f>YEAR(Table1[[#This Row],[Order Date]])</f>
        <v>2017</v>
      </c>
      <c r="C8997" s="5">
        <f>MONTH(Table1[[#This Row],[Order Date]])</f>
        <v>10</v>
      </c>
      <c r="D8997" t="s">
        <v>2711</v>
      </c>
      <c r="E8997" t="s">
        <v>123</v>
      </c>
      <c r="F8997" t="s">
        <v>39</v>
      </c>
      <c r="G8997" t="s">
        <v>40</v>
      </c>
      <c r="H8997" t="s">
        <v>898</v>
      </c>
      <c r="I8997">
        <v>863.88</v>
      </c>
      <c r="J8997">
        <v>3</v>
      </c>
      <c r="K8997">
        <v>107.99</v>
      </c>
    </row>
    <row r="8998" spans="1:11" ht="16.5" x14ac:dyDescent="0.3">
      <c r="A8998" s="1">
        <v>43031</v>
      </c>
      <c r="B8998" s="5">
        <f>YEAR(Table1[[#This Row],[Order Date]])</f>
        <v>2017</v>
      </c>
      <c r="C8998" s="5">
        <f>MONTH(Table1[[#This Row],[Order Date]])</f>
        <v>10</v>
      </c>
      <c r="D8998" t="s">
        <v>1655</v>
      </c>
      <c r="E8998" t="s">
        <v>149</v>
      </c>
      <c r="F8998" t="s">
        <v>11</v>
      </c>
      <c r="G8998" t="s">
        <v>12</v>
      </c>
      <c r="H8998" t="s">
        <v>2712</v>
      </c>
      <c r="I8998">
        <v>11.56</v>
      </c>
      <c r="J8998">
        <v>2</v>
      </c>
      <c r="K8998">
        <v>5.66</v>
      </c>
    </row>
    <row r="8999" spans="1:11" ht="16.5" x14ac:dyDescent="0.3">
      <c r="A8999" s="1">
        <v>43031</v>
      </c>
      <c r="B8999" s="5">
        <f>YEAR(Table1[[#This Row],[Order Date]])</f>
        <v>2017</v>
      </c>
      <c r="C8999" s="5">
        <f>MONTH(Table1[[#This Row],[Order Date]])</f>
        <v>10</v>
      </c>
      <c r="D8999" t="s">
        <v>1655</v>
      </c>
      <c r="E8999" t="s">
        <v>149</v>
      </c>
      <c r="F8999" t="s">
        <v>11</v>
      </c>
      <c r="G8999" t="s">
        <v>12</v>
      </c>
      <c r="H8999" t="s">
        <v>1591</v>
      </c>
      <c r="I8999">
        <v>26.4</v>
      </c>
      <c r="J8999">
        <v>5</v>
      </c>
      <c r="K8999">
        <v>11.88</v>
      </c>
    </row>
    <row r="9000" spans="1:11" ht="16.5" x14ac:dyDescent="0.3">
      <c r="A9000" s="1">
        <v>43031</v>
      </c>
      <c r="B9000" s="5">
        <f>YEAR(Table1[[#This Row],[Order Date]])</f>
        <v>2017</v>
      </c>
      <c r="C9000" s="5">
        <f>MONTH(Table1[[#This Row],[Order Date]])</f>
        <v>10</v>
      </c>
      <c r="D9000" t="s">
        <v>1655</v>
      </c>
      <c r="E9000" t="s">
        <v>149</v>
      </c>
      <c r="F9000" t="s">
        <v>34</v>
      </c>
      <c r="G9000" t="s">
        <v>47</v>
      </c>
      <c r="H9000" t="s">
        <v>1168</v>
      </c>
      <c r="I9000">
        <v>69.08</v>
      </c>
      <c r="J9000">
        <v>11</v>
      </c>
      <c r="K9000">
        <v>29.01</v>
      </c>
    </row>
    <row r="9001" spans="1:11" ht="16.5" x14ac:dyDescent="0.3">
      <c r="A9001" s="1">
        <v>43031</v>
      </c>
      <c r="B9001" s="5">
        <f>YEAR(Table1[[#This Row],[Order Date]])</f>
        <v>2017</v>
      </c>
      <c r="C9001" s="5">
        <f>MONTH(Table1[[#This Row],[Order Date]])</f>
        <v>10</v>
      </c>
      <c r="D9001" t="s">
        <v>1655</v>
      </c>
      <c r="E9001" t="s">
        <v>149</v>
      </c>
      <c r="F9001" t="s">
        <v>39</v>
      </c>
      <c r="G9001" t="s">
        <v>40</v>
      </c>
      <c r="H9001" t="s">
        <v>735</v>
      </c>
      <c r="I9001">
        <v>35.880000000000003</v>
      </c>
      <c r="J9001">
        <v>3</v>
      </c>
      <c r="K9001">
        <v>10.050000000000001</v>
      </c>
    </row>
    <row r="9002" spans="1:11" ht="16.5" x14ac:dyDescent="0.3">
      <c r="A9002" s="1">
        <v>43031</v>
      </c>
      <c r="B9002" s="5">
        <f>YEAR(Table1[[#This Row],[Order Date]])</f>
        <v>2017</v>
      </c>
      <c r="C9002" s="5">
        <f>MONTH(Table1[[#This Row],[Order Date]])</f>
        <v>10</v>
      </c>
      <c r="D9002" t="s">
        <v>1303</v>
      </c>
      <c r="E9002" t="s">
        <v>10</v>
      </c>
      <c r="F9002" t="s">
        <v>11</v>
      </c>
      <c r="G9002" t="s">
        <v>20</v>
      </c>
      <c r="H9002" t="s">
        <v>118</v>
      </c>
      <c r="I9002">
        <v>3.56</v>
      </c>
      <c r="J9002">
        <v>3</v>
      </c>
      <c r="K9002">
        <v>-6.24</v>
      </c>
    </row>
    <row r="9003" spans="1:11" ht="16.5" x14ac:dyDescent="0.3">
      <c r="A9003" s="1">
        <v>43031</v>
      </c>
      <c r="B9003" s="5">
        <f>YEAR(Table1[[#This Row],[Order Date]])</f>
        <v>2017</v>
      </c>
      <c r="C9003" s="5">
        <f>MONTH(Table1[[#This Row],[Order Date]])</f>
        <v>10</v>
      </c>
      <c r="D9003" t="s">
        <v>1303</v>
      </c>
      <c r="E9003" t="s">
        <v>10</v>
      </c>
      <c r="F9003" t="s">
        <v>39</v>
      </c>
      <c r="G9003" t="s">
        <v>40</v>
      </c>
      <c r="H9003" t="s">
        <v>2561</v>
      </c>
      <c r="I9003">
        <v>823.96</v>
      </c>
      <c r="J9003">
        <v>5</v>
      </c>
      <c r="K9003">
        <v>51.5</v>
      </c>
    </row>
    <row r="9004" spans="1:11" ht="16.5" x14ac:dyDescent="0.3">
      <c r="A9004" s="1">
        <v>43031</v>
      </c>
      <c r="B9004" s="5">
        <f>YEAR(Table1[[#This Row],[Order Date]])</f>
        <v>2017</v>
      </c>
      <c r="C9004" s="5">
        <f>MONTH(Table1[[#This Row],[Order Date]])</f>
        <v>10</v>
      </c>
      <c r="D9004" t="s">
        <v>1303</v>
      </c>
      <c r="E9004" t="s">
        <v>10</v>
      </c>
      <c r="F9004" t="s">
        <v>11</v>
      </c>
      <c r="G9004" t="s">
        <v>24</v>
      </c>
      <c r="H9004" t="s">
        <v>1270</v>
      </c>
      <c r="I9004">
        <v>10.27</v>
      </c>
      <c r="J9004">
        <v>3</v>
      </c>
      <c r="K9004">
        <v>0.9</v>
      </c>
    </row>
    <row r="9005" spans="1:11" ht="16.5" x14ac:dyDescent="0.3">
      <c r="A9005" s="1">
        <v>43031</v>
      </c>
      <c r="B9005" s="5">
        <f>YEAR(Table1[[#This Row],[Order Date]])</f>
        <v>2017</v>
      </c>
      <c r="C9005" s="5">
        <f>MONTH(Table1[[#This Row],[Order Date]])</f>
        <v>10</v>
      </c>
      <c r="D9005" t="s">
        <v>1641</v>
      </c>
      <c r="E9005" t="s">
        <v>10</v>
      </c>
      <c r="F9005" t="s">
        <v>11</v>
      </c>
      <c r="G9005" t="s">
        <v>20</v>
      </c>
      <c r="H9005" t="s">
        <v>1567</v>
      </c>
      <c r="I9005">
        <v>9.76</v>
      </c>
      <c r="J9005">
        <v>3</v>
      </c>
      <c r="K9005">
        <v>-15.13</v>
      </c>
    </row>
    <row r="9006" spans="1:11" ht="16.5" x14ac:dyDescent="0.3">
      <c r="A9006" s="1">
        <v>43031</v>
      </c>
      <c r="B9006" s="5">
        <f>YEAR(Table1[[#This Row],[Order Date]])</f>
        <v>2017</v>
      </c>
      <c r="C9006" s="5">
        <f>MONTH(Table1[[#This Row],[Order Date]])</f>
        <v>10</v>
      </c>
      <c r="D9006" t="s">
        <v>1641</v>
      </c>
      <c r="E9006" t="s">
        <v>10</v>
      </c>
      <c r="F9006" t="s">
        <v>11</v>
      </c>
      <c r="G9006" t="s">
        <v>18</v>
      </c>
      <c r="H9006" t="s">
        <v>1847</v>
      </c>
      <c r="I9006">
        <v>13.72</v>
      </c>
      <c r="J9006">
        <v>1</v>
      </c>
      <c r="K9006">
        <v>1.2</v>
      </c>
    </row>
    <row r="9007" spans="1:11" ht="16.5" x14ac:dyDescent="0.3">
      <c r="A9007" s="1">
        <v>43031</v>
      </c>
      <c r="B9007" s="5">
        <f>YEAR(Table1[[#This Row],[Order Date]])</f>
        <v>2017</v>
      </c>
      <c r="C9007" s="5">
        <f>MONTH(Table1[[#This Row],[Order Date]])</f>
        <v>10</v>
      </c>
      <c r="D9007" t="s">
        <v>1641</v>
      </c>
      <c r="E9007" t="s">
        <v>10</v>
      </c>
      <c r="F9007" t="s">
        <v>39</v>
      </c>
      <c r="G9007" t="s">
        <v>52</v>
      </c>
      <c r="H9007" t="s">
        <v>1451</v>
      </c>
      <c r="I9007">
        <v>55.2</v>
      </c>
      <c r="J9007">
        <v>1</v>
      </c>
      <c r="K9007">
        <v>-2.0699999999999998</v>
      </c>
    </row>
    <row r="9008" spans="1:11" ht="16.5" x14ac:dyDescent="0.3">
      <c r="A9008" s="1">
        <v>43031</v>
      </c>
      <c r="B9008" s="5">
        <f>YEAR(Table1[[#This Row],[Order Date]])</f>
        <v>2017</v>
      </c>
      <c r="C9008" s="5">
        <f>MONTH(Table1[[#This Row],[Order Date]])</f>
        <v>10</v>
      </c>
      <c r="D9008" t="s">
        <v>1641</v>
      </c>
      <c r="E9008" t="s">
        <v>10</v>
      </c>
      <c r="F9008" t="s">
        <v>11</v>
      </c>
      <c r="G9008" t="s">
        <v>18</v>
      </c>
      <c r="H9008" t="s">
        <v>267</v>
      </c>
      <c r="I9008">
        <v>259.14</v>
      </c>
      <c r="J9008">
        <v>4</v>
      </c>
      <c r="K9008">
        <v>-58.31</v>
      </c>
    </row>
    <row r="9009" spans="1:11" ht="16.5" x14ac:dyDescent="0.3">
      <c r="A9009" s="1">
        <v>43031</v>
      </c>
      <c r="B9009" s="5">
        <f>YEAR(Table1[[#This Row],[Order Date]])</f>
        <v>2017</v>
      </c>
      <c r="C9009" s="5">
        <f>MONTH(Table1[[#This Row],[Order Date]])</f>
        <v>10</v>
      </c>
      <c r="D9009" t="s">
        <v>1631</v>
      </c>
      <c r="E9009" t="s">
        <v>1529</v>
      </c>
      <c r="F9009" t="s">
        <v>34</v>
      </c>
      <c r="G9009" t="s">
        <v>145</v>
      </c>
      <c r="H9009" t="s">
        <v>473</v>
      </c>
      <c r="I9009">
        <v>240.74</v>
      </c>
      <c r="J9009">
        <v>4</v>
      </c>
      <c r="K9009">
        <v>-13.76</v>
      </c>
    </row>
    <row r="9010" spans="1:11" ht="16.5" x14ac:dyDescent="0.3">
      <c r="A9010" s="1">
        <v>43031</v>
      </c>
      <c r="B9010" s="5">
        <f>YEAR(Table1[[#This Row],[Order Date]])</f>
        <v>2017</v>
      </c>
      <c r="C9010" s="5">
        <f>MONTH(Table1[[#This Row],[Order Date]])</f>
        <v>10</v>
      </c>
      <c r="D9010" t="s">
        <v>1631</v>
      </c>
      <c r="E9010" t="s">
        <v>1529</v>
      </c>
      <c r="F9010" t="s">
        <v>34</v>
      </c>
      <c r="G9010" t="s">
        <v>47</v>
      </c>
      <c r="H9010" t="s">
        <v>2604</v>
      </c>
      <c r="I9010">
        <v>35</v>
      </c>
      <c r="J9010">
        <v>4</v>
      </c>
      <c r="K9010">
        <v>14.7</v>
      </c>
    </row>
    <row r="9011" spans="1:11" ht="16.5" x14ac:dyDescent="0.3">
      <c r="A9011" s="1">
        <v>43031</v>
      </c>
      <c r="B9011" s="5">
        <f>YEAR(Table1[[#This Row],[Order Date]])</f>
        <v>2017</v>
      </c>
      <c r="C9011" s="5">
        <f>MONTH(Table1[[#This Row],[Order Date]])</f>
        <v>10</v>
      </c>
      <c r="D9011" t="s">
        <v>1631</v>
      </c>
      <c r="E9011" t="s">
        <v>1529</v>
      </c>
      <c r="F9011" t="s">
        <v>34</v>
      </c>
      <c r="G9011" t="s">
        <v>47</v>
      </c>
      <c r="H9011" t="s">
        <v>1396</v>
      </c>
      <c r="I9011">
        <v>210.68</v>
      </c>
      <c r="J9011">
        <v>2</v>
      </c>
      <c r="K9011">
        <v>50.56</v>
      </c>
    </row>
    <row r="9012" spans="1:11" ht="16.5" x14ac:dyDescent="0.3">
      <c r="A9012" s="1">
        <v>43031</v>
      </c>
      <c r="B9012" s="5">
        <f>YEAR(Table1[[#This Row],[Order Date]])</f>
        <v>2017</v>
      </c>
      <c r="C9012" s="5">
        <f>MONTH(Table1[[#This Row],[Order Date]])</f>
        <v>10</v>
      </c>
      <c r="D9012" t="s">
        <v>1631</v>
      </c>
      <c r="E9012" t="s">
        <v>1529</v>
      </c>
      <c r="F9012" t="s">
        <v>34</v>
      </c>
      <c r="G9012" t="s">
        <v>145</v>
      </c>
      <c r="H9012" t="s">
        <v>2452</v>
      </c>
      <c r="I9012">
        <v>637.9</v>
      </c>
      <c r="J9012">
        <v>3</v>
      </c>
      <c r="K9012">
        <v>-127.58</v>
      </c>
    </row>
    <row r="9013" spans="1:11" ht="16.5" x14ac:dyDescent="0.3">
      <c r="A9013" s="1">
        <v>43031</v>
      </c>
      <c r="B9013" s="5">
        <f>YEAR(Table1[[#This Row],[Order Date]])</f>
        <v>2017</v>
      </c>
      <c r="C9013" s="5">
        <f>MONTH(Table1[[#This Row],[Order Date]])</f>
        <v>10</v>
      </c>
      <c r="D9013" t="s">
        <v>1631</v>
      </c>
      <c r="E9013" t="s">
        <v>1529</v>
      </c>
      <c r="F9013" t="s">
        <v>11</v>
      </c>
      <c r="G9013" t="s">
        <v>12</v>
      </c>
      <c r="H9013" t="s">
        <v>1337</v>
      </c>
      <c r="I9013">
        <v>43.44</v>
      </c>
      <c r="J9013">
        <v>8</v>
      </c>
      <c r="K9013">
        <v>21.29</v>
      </c>
    </row>
    <row r="9014" spans="1:11" ht="16.5" x14ac:dyDescent="0.3">
      <c r="A9014" s="1">
        <v>43031</v>
      </c>
      <c r="B9014" s="5">
        <f>YEAR(Table1[[#This Row],[Order Date]])</f>
        <v>2017</v>
      </c>
      <c r="C9014" s="5">
        <f>MONTH(Table1[[#This Row],[Order Date]])</f>
        <v>10</v>
      </c>
      <c r="D9014" t="s">
        <v>1631</v>
      </c>
      <c r="E9014" t="s">
        <v>1529</v>
      </c>
      <c r="F9014" t="s">
        <v>11</v>
      </c>
      <c r="G9014" t="s">
        <v>92</v>
      </c>
      <c r="H9014" t="s">
        <v>1928</v>
      </c>
      <c r="I9014">
        <v>2.2200000000000002</v>
      </c>
      <c r="J9014">
        <v>1</v>
      </c>
      <c r="K9014">
        <v>0.67</v>
      </c>
    </row>
    <row r="9015" spans="1:11" ht="16.5" x14ac:dyDescent="0.3">
      <c r="A9015" s="1">
        <v>43032</v>
      </c>
      <c r="B9015" s="5">
        <f>YEAR(Table1[[#This Row],[Order Date]])</f>
        <v>2017</v>
      </c>
      <c r="C9015" s="5">
        <f>MONTH(Table1[[#This Row],[Order Date]])</f>
        <v>10</v>
      </c>
      <c r="D9015" t="s">
        <v>1546</v>
      </c>
      <c r="E9015" t="s">
        <v>10</v>
      </c>
      <c r="F9015" t="s">
        <v>34</v>
      </c>
      <c r="G9015" t="s">
        <v>145</v>
      </c>
      <c r="H9015" t="s">
        <v>1333</v>
      </c>
      <c r="I9015">
        <v>517.41</v>
      </c>
      <c r="J9015">
        <v>5</v>
      </c>
      <c r="K9015">
        <v>-81.31</v>
      </c>
    </row>
    <row r="9016" spans="1:11" ht="16.5" x14ac:dyDescent="0.3">
      <c r="A9016" s="1">
        <v>43032</v>
      </c>
      <c r="B9016" s="5">
        <f>YEAR(Table1[[#This Row],[Order Date]])</f>
        <v>2017</v>
      </c>
      <c r="C9016" s="5">
        <f>MONTH(Table1[[#This Row],[Order Date]])</f>
        <v>10</v>
      </c>
      <c r="D9016" t="s">
        <v>791</v>
      </c>
      <c r="E9016" t="s">
        <v>329</v>
      </c>
      <c r="F9016" t="s">
        <v>11</v>
      </c>
      <c r="G9016" t="s">
        <v>43</v>
      </c>
      <c r="H9016" t="s">
        <v>160</v>
      </c>
      <c r="I9016">
        <v>11.68</v>
      </c>
      <c r="J9016">
        <v>4</v>
      </c>
      <c r="K9016">
        <v>5.26</v>
      </c>
    </row>
    <row r="9017" spans="1:11" ht="16.5" x14ac:dyDescent="0.3">
      <c r="A9017" s="1">
        <v>43034</v>
      </c>
      <c r="B9017" s="5">
        <f>YEAR(Table1[[#This Row],[Order Date]])</f>
        <v>2017</v>
      </c>
      <c r="C9017" s="5">
        <f>MONTH(Table1[[#This Row],[Order Date]])</f>
        <v>10</v>
      </c>
      <c r="D9017" t="s">
        <v>651</v>
      </c>
      <c r="E9017" t="s">
        <v>315</v>
      </c>
      <c r="F9017" t="s">
        <v>39</v>
      </c>
      <c r="G9017" t="s">
        <v>52</v>
      </c>
      <c r="H9017" t="s">
        <v>2235</v>
      </c>
      <c r="I9017">
        <v>19.989999999999998</v>
      </c>
      <c r="J9017">
        <v>1</v>
      </c>
      <c r="K9017">
        <v>6.8</v>
      </c>
    </row>
    <row r="9018" spans="1:11" ht="16.5" x14ac:dyDescent="0.3">
      <c r="A9018" s="1">
        <v>43034</v>
      </c>
      <c r="B9018" s="5">
        <f>YEAR(Table1[[#This Row],[Order Date]])</f>
        <v>2017</v>
      </c>
      <c r="C9018" s="5">
        <f>MONTH(Table1[[#This Row],[Order Date]])</f>
        <v>10</v>
      </c>
      <c r="D9018" t="s">
        <v>651</v>
      </c>
      <c r="E9018" t="s">
        <v>315</v>
      </c>
      <c r="F9018" t="s">
        <v>11</v>
      </c>
      <c r="G9018" t="s">
        <v>16</v>
      </c>
      <c r="H9018" t="s">
        <v>2216</v>
      </c>
      <c r="I9018">
        <v>6.16</v>
      </c>
      <c r="J9018">
        <v>2</v>
      </c>
      <c r="K9018">
        <v>2.96</v>
      </c>
    </row>
    <row r="9019" spans="1:11" ht="16.5" x14ac:dyDescent="0.3">
      <c r="A9019" s="1">
        <v>43034</v>
      </c>
      <c r="B9019" s="5">
        <f>YEAR(Table1[[#This Row],[Order Date]])</f>
        <v>2017</v>
      </c>
      <c r="C9019" s="5">
        <f>MONTH(Table1[[#This Row],[Order Date]])</f>
        <v>10</v>
      </c>
      <c r="D9019" t="s">
        <v>2037</v>
      </c>
      <c r="E9019" t="s">
        <v>55</v>
      </c>
      <c r="F9019" t="s">
        <v>34</v>
      </c>
      <c r="G9019" t="s">
        <v>145</v>
      </c>
      <c r="H9019" t="s">
        <v>818</v>
      </c>
      <c r="I9019">
        <v>356.85</v>
      </c>
      <c r="J9019">
        <v>5</v>
      </c>
      <c r="K9019">
        <v>60.66</v>
      </c>
    </row>
    <row r="9020" spans="1:11" ht="16.5" x14ac:dyDescent="0.3">
      <c r="A9020" s="1">
        <v>43034</v>
      </c>
      <c r="B9020" s="5">
        <f>YEAR(Table1[[#This Row],[Order Date]])</f>
        <v>2017</v>
      </c>
      <c r="C9020" s="5">
        <f>MONTH(Table1[[#This Row],[Order Date]])</f>
        <v>10</v>
      </c>
      <c r="D9020" t="s">
        <v>2037</v>
      </c>
      <c r="E9020" t="s">
        <v>55</v>
      </c>
      <c r="F9020" t="s">
        <v>11</v>
      </c>
      <c r="G9020" t="s">
        <v>63</v>
      </c>
      <c r="H9020" t="s">
        <v>2370</v>
      </c>
      <c r="I9020">
        <v>251.58</v>
      </c>
      <c r="J9020">
        <v>7</v>
      </c>
      <c r="K9020">
        <v>113.21</v>
      </c>
    </row>
    <row r="9021" spans="1:11" ht="16.5" x14ac:dyDescent="0.3">
      <c r="A9021" s="1">
        <v>43034</v>
      </c>
      <c r="B9021" s="5">
        <f>YEAR(Table1[[#This Row],[Order Date]])</f>
        <v>2017</v>
      </c>
      <c r="C9021" s="5">
        <f>MONTH(Table1[[#This Row],[Order Date]])</f>
        <v>10</v>
      </c>
      <c r="D9021" t="s">
        <v>2199</v>
      </c>
      <c r="E9021" t="s">
        <v>23</v>
      </c>
      <c r="F9021" t="s">
        <v>39</v>
      </c>
      <c r="G9021" t="s">
        <v>40</v>
      </c>
      <c r="H9021" t="s">
        <v>2403</v>
      </c>
      <c r="I9021">
        <v>61.54</v>
      </c>
      <c r="J9021">
        <v>1</v>
      </c>
      <c r="K9021">
        <v>-13.33</v>
      </c>
    </row>
    <row r="9022" spans="1:11" ht="16.5" x14ac:dyDescent="0.3">
      <c r="A9022" s="1">
        <v>43034</v>
      </c>
      <c r="B9022" s="5">
        <f>YEAR(Table1[[#This Row],[Order Date]])</f>
        <v>2017</v>
      </c>
      <c r="C9022" s="5">
        <f>MONTH(Table1[[#This Row],[Order Date]])</f>
        <v>10</v>
      </c>
      <c r="D9022" t="s">
        <v>2199</v>
      </c>
      <c r="E9022" t="s">
        <v>23</v>
      </c>
      <c r="F9022" t="s">
        <v>11</v>
      </c>
      <c r="G9022" t="s">
        <v>20</v>
      </c>
      <c r="H9022" t="s">
        <v>300</v>
      </c>
      <c r="I9022">
        <v>81.44</v>
      </c>
      <c r="J9022">
        <v>7</v>
      </c>
      <c r="K9022">
        <v>-65.150000000000006</v>
      </c>
    </row>
    <row r="9023" spans="1:11" ht="16.5" x14ac:dyDescent="0.3">
      <c r="A9023" s="1">
        <v>43034</v>
      </c>
      <c r="B9023" s="5">
        <f>YEAR(Table1[[#This Row],[Order Date]])</f>
        <v>2017</v>
      </c>
      <c r="C9023" s="5">
        <f>MONTH(Table1[[#This Row],[Order Date]])</f>
        <v>10</v>
      </c>
      <c r="D9023" t="s">
        <v>1623</v>
      </c>
      <c r="E9023" t="s">
        <v>23</v>
      </c>
      <c r="F9023" t="s">
        <v>11</v>
      </c>
      <c r="G9023" t="s">
        <v>20</v>
      </c>
      <c r="H9023" t="s">
        <v>2022</v>
      </c>
      <c r="I9023">
        <v>33.28</v>
      </c>
      <c r="J9023">
        <v>3</v>
      </c>
      <c r="K9023">
        <v>-27.74</v>
      </c>
    </row>
    <row r="9024" spans="1:11" ht="16.5" x14ac:dyDescent="0.3">
      <c r="A9024" s="1">
        <v>43034</v>
      </c>
      <c r="B9024" s="5">
        <f>YEAR(Table1[[#This Row],[Order Date]])</f>
        <v>2017</v>
      </c>
      <c r="C9024" s="5">
        <f>MONTH(Table1[[#This Row],[Order Date]])</f>
        <v>10</v>
      </c>
      <c r="D9024" t="s">
        <v>1623</v>
      </c>
      <c r="E9024" t="s">
        <v>23</v>
      </c>
      <c r="F9024" t="s">
        <v>39</v>
      </c>
      <c r="G9024" t="s">
        <v>40</v>
      </c>
      <c r="H9024" t="s">
        <v>2369</v>
      </c>
      <c r="I9024">
        <v>118.65</v>
      </c>
      <c r="J9024">
        <v>5</v>
      </c>
      <c r="K9024">
        <v>19.78</v>
      </c>
    </row>
    <row r="9025" spans="1:11" ht="16.5" x14ac:dyDescent="0.3">
      <c r="A9025" s="1">
        <v>43034</v>
      </c>
      <c r="B9025" s="5">
        <f>YEAR(Table1[[#This Row],[Order Date]])</f>
        <v>2017</v>
      </c>
      <c r="C9025" s="5">
        <f>MONTH(Table1[[#This Row],[Order Date]])</f>
        <v>10</v>
      </c>
      <c r="D9025" t="s">
        <v>1623</v>
      </c>
      <c r="E9025" t="s">
        <v>23</v>
      </c>
      <c r="F9025" t="s">
        <v>11</v>
      </c>
      <c r="G9025" t="s">
        <v>16</v>
      </c>
      <c r="H9025" t="s">
        <v>2643</v>
      </c>
      <c r="I9025">
        <v>14.76</v>
      </c>
      <c r="J9025">
        <v>5</v>
      </c>
      <c r="K9025">
        <v>4.9800000000000004</v>
      </c>
    </row>
    <row r="9026" spans="1:11" ht="16.5" x14ac:dyDescent="0.3">
      <c r="A9026" s="1">
        <v>43034</v>
      </c>
      <c r="B9026" s="5">
        <f>YEAR(Table1[[#This Row],[Order Date]])</f>
        <v>2017</v>
      </c>
      <c r="C9026" s="5">
        <f>MONTH(Table1[[#This Row],[Order Date]])</f>
        <v>10</v>
      </c>
      <c r="D9026" t="s">
        <v>1584</v>
      </c>
      <c r="E9026" t="s">
        <v>10</v>
      </c>
      <c r="F9026" t="s">
        <v>11</v>
      </c>
      <c r="G9026" t="s">
        <v>18</v>
      </c>
      <c r="H9026" t="s">
        <v>1540</v>
      </c>
      <c r="I9026">
        <v>55.62</v>
      </c>
      <c r="J9026">
        <v>2</v>
      </c>
      <c r="K9026">
        <v>5.56</v>
      </c>
    </row>
    <row r="9027" spans="1:11" ht="16.5" x14ac:dyDescent="0.3">
      <c r="A9027" s="1">
        <v>43035</v>
      </c>
      <c r="B9027" s="5">
        <f>YEAR(Table1[[#This Row],[Order Date]])</f>
        <v>2017</v>
      </c>
      <c r="C9027" s="5">
        <f>MONTH(Table1[[#This Row],[Order Date]])</f>
        <v>10</v>
      </c>
      <c r="D9027" t="s">
        <v>1088</v>
      </c>
      <c r="E9027" t="s">
        <v>15</v>
      </c>
      <c r="F9027" t="s">
        <v>11</v>
      </c>
      <c r="G9027" t="s">
        <v>24</v>
      </c>
      <c r="H9027" t="s">
        <v>1252</v>
      </c>
      <c r="I9027">
        <v>7.06</v>
      </c>
      <c r="J9027">
        <v>3</v>
      </c>
      <c r="K9027">
        <v>2.21</v>
      </c>
    </row>
    <row r="9028" spans="1:11" ht="16.5" x14ac:dyDescent="0.3">
      <c r="A9028" s="1">
        <v>43035</v>
      </c>
      <c r="B9028" s="5">
        <f>YEAR(Table1[[#This Row],[Order Date]])</f>
        <v>2017</v>
      </c>
      <c r="C9028" s="5">
        <f>MONTH(Table1[[#This Row],[Order Date]])</f>
        <v>10</v>
      </c>
      <c r="D9028" t="s">
        <v>1088</v>
      </c>
      <c r="E9028" t="s">
        <v>15</v>
      </c>
      <c r="F9028" t="s">
        <v>39</v>
      </c>
      <c r="G9028" t="s">
        <v>40</v>
      </c>
      <c r="H9028" t="s">
        <v>1305</v>
      </c>
      <c r="I9028">
        <v>27.18</v>
      </c>
      <c r="J9028">
        <v>2</v>
      </c>
      <c r="K9028">
        <v>2.04</v>
      </c>
    </row>
    <row r="9029" spans="1:11" ht="16.5" x14ac:dyDescent="0.3">
      <c r="A9029" s="1">
        <v>43035</v>
      </c>
      <c r="B9029" s="5">
        <f>YEAR(Table1[[#This Row],[Order Date]])</f>
        <v>2017</v>
      </c>
      <c r="C9029" s="5">
        <f>MONTH(Table1[[#This Row],[Order Date]])</f>
        <v>10</v>
      </c>
      <c r="D9029" t="s">
        <v>29</v>
      </c>
      <c r="E9029" t="s">
        <v>27</v>
      </c>
      <c r="F9029" t="s">
        <v>34</v>
      </c>
      <c r="G9029" t="s">
        <v>74</v>
      </c>
      <c r="H9029" t="s">
        <v>75</v>
      </c>
      <c r="I9029">
        <v>556.66999999999996</v>
      </c>
      <c r="J9029">
        <v>5</v>
      </c>
      <c r="K9029">
        <v>6.55</v>
      </c>
    </row>
    <row r="9030" spans="1:11" ht="16.5" x14ac:dyDescent="0.3">
      <c r="A9030" s="1">
        <v>43035</v>
      </c>
      <c r="B9030" s="5">
        <f>YEAR(Table1[[#This Row],[Order Date]])</f>
        <v>2017</v>
      </c>
      <c r="C9030" s="5">
        <f>MONTH(Table1[[#This Row],[Order Date]])</f>
        <v>10</v>
      </c>
      <c r="D9030" t="s">
        <v>29</v>
      </c>
      <c r="E9030" t="s">
        <v>27</v>
      </c>
      <c r="F9030" t="s">
        <v>39</v>
      </c>
      <c r="G9030" t="s">
        <v>40</v>
      </c>
      <c r="H9030" t="s">
        <v>1932</v>
      </c>
      <c r="I9030">
        <v>95.84</v>
      </c>
      <c r="J9030">
        <v>4</v>
      </c>
      <c r="K9030">
        <v>34.74</v>
      </c>
    </row>
    <row r="9031" spans="1:11" ht="16.5" x14ac:dyDescent="0.3">
      <c r="A9031" s="1">
        <v>43035</v>
      </c>
      <c r="B9031" s="5">
        <f>YEAR(Table1[[#This Row],[Order Date]])</f>
        <v>2017</v>
      </c>
      <c r="C9031" s="5">
        <f>MONTH(Table1[[#This Row],[Order Date]])</f>
        <v>10</v>
      </c>
      <c r="D9031" t="s">
        <v>1771</v>
      </c>
      <c r="E9031" t="s">
        <v>10</v>
      </c>
      <c r="F9031" t="s">
        <v>11</v>
      </c>
      <c r="G9031" t="s">
        <v>63</v>
      </c>
      <c r="H9031" t="s">
        <v>2263</v>
      </c>
      <c r="I9031">
        <v>15.84</v>
      </c>
      <c r="J9031">
        <v>2</v>
      </c>
      <c r="K9031">
        <v>5.54</v>
      </c>
    </row>
    <row r="9032" spans="1:11" ht="16.5" x14ac:dyDescent="0.3">
      <c r="A9032" s="1">
        <v>43035</v>
      </c>
      <c r="B9032" s="5">
        <f>YEAR(Table1[[#This Row],[Order Date]])</f>
        <v>2017</v>
      </c>
      <c r="C9032" s="5">
        <f>MONTH(Table1[[#This Row],[Order Date]])</f>
        <v>10</v>
      </c>
      <c r="D9032" t="s">
        <v>1771</v>
      </c>
      <c r="E9032" t="s">
        <v>10</v>
      </c>
      <c r="F9032" t="s">
        <v>11</v>
      </c>
      <c r="G9032" t="s">
        <v>12</v>
      </c>
      <c r="H9032" t="s">
        <v>152</v>
      </c>
      <c r="I9032">
        <v>8.4499999999999993</v>
      </c>
      <c r="J9032">
        <v>2</v>
      </c>
      <c r="K9032">
        <v>2.64</v>
      </c>
    </row>
    <row r="9033" spans="1:11" ht="16.5" x14ac:dyDescent="0.3">
      <c r="A9033" s="1">
        <v>43035</v>
      </c>
      <c r="B9033" s="5">
        <f>YEAR(Table1[[#This Row],[Order Date]])</f>
        <v>2017</v>
      </c>
      <c r="C9033" s="5">
        <f>MONTH(Table1[[#This Row],[Order Date]])</f>
        <v>10</v>
      </c>
      <c r="D9033" t="s">
        <v>495</v>
      </c>
      <c r="E9033" t="s">
        <v>27</v>
      </c>
      <c r="F9033" t="s">
        <v>34</v>
      </c>
      <c r="G9033" t="s">
        <v>145</v>
      </c>
      <c r="H9033" t="s">
        <v>741</v>
      </c>
      <c r="I9033">
        <v>189.58</v>
      </c>
      <c r="J9033">
        <v>1</v>
      </c>
      <c r="K9033">
        <v>9.48</v>
      </c>
    </row>
    <row r="9034" spans="1:11" ht="16.5" x14ac:dyDescent="0.3">
      <c r="A9034" s="1">
        <v>43035</v>
      </c>
      <c r="B9034" s="5">
        <f>YEAR(Table1[[#This Row],[Order Date]])</f>
        <v>2017</v>
      </c>
      <c r="C9034" s="5">
        <f>MONTH(Table1[[#This Row],[Order Date]])</f>
        <v>10</v>
      </c>
      <c r="D9034" t="s">
        <v>495</v>
      </c>
      <c r="E9034" t="s">
        <v>27</v>
      </c>
      <c r="F9034" t="s">
        <v>39</v>
      </c>
      <c r="G9034" t="s">
        <v>40</v>
      </c>
      <c r="H9034" t="s">
        <v>391</v>
      </c>
      <c r="I9034">
        <v>71.959999999999994</v>
      </c>
      <c r="J9034">
        <v>5</v>
      </c>
      <c r="K9034">
        <v>7.2</v>
      </c>
    </row>
    <row r="9035" spans="1:11" ht="16.5" x14ac:dyDescent="0.3">
      <c r="A9035" s="1">
        <v>43035</v>
      </c>
      <c r="B9035" s="5">
        <f>YEAR(Table1[[#This Row],[Order Date]])</f>
        <v>2017</v>
      </c>
      <c r="C9035" s="5">
        <f>MONTH(Table1[[#This Row],[Order Date]])</f>
        <v>10</v>
      </c>
      <c r="D9035" t="s">
        <v>1826</v>
      </c>
      <c r="E9035" t="s">
        <v>95</v>
      </c>
      <c r="F9035" t="s">
        <v>11</v>
      </c>
      <c r="G9035" t="s">
        <v>12</v>
      </c>
      <c r="H9035" t="s">
        <v>1609</v>
      </c>
      <c r="I9035">
        <v>44.78</v>
      </c>
      <c r="J9035">
        <v>1</v>
      </c>
      <c r="K9035">
        <v>16.23</v>
      </c>
    </row>
    <row r="9036" spans="1:11" ht="16.5" x14ac:dyDescent="0.3">
      <c r="A9036" s="1">
        <v>43035</v>
      </c>
      <c r="B9036" s="5">
        <f>YEAR(Table1[[#This Row],[Order Date]])</f>
        <v>2017</v>
      </c>
      <c r="C9036" s="5">
        <f>MONTH(Table1[[#This Row],[Order Date]])</f>
        <v>10</v>
      </c>
      <c r="D9036" t="s">
        <v>1748</v>
      </c>
      <c r="E9036" t="s">
        <v>123</v>
      </c>
      <c r="F9036" t="s">
        <v>11</v>
      </c>
      <c r="G9036" t="s">
        <v>12</v>
      </c>
      <c r="H9036" t="s">
        <v>625</v>
      </c>
      <c r="I9036">
        <v>56.78</v>
      </c>
      <c r="J9036">
        <v>7</v>
      </c>
      <c r="K9036">
        <v>20.58</v>
      </c>
    </row>
    <row r="9037" spans="1:11" ht="16.5" x14ac:dyDescent="0.3">
      <c r="A9037" s="1">
        <v>43035</v>
      </c>
      <c r="B9037" s="5">
        <f>YEAR(Table1[[#This Row],[Order Date]])</f>
        <v>2017</v>
      </c>
      <c r="C9037" s="5">
        <f>MONTH(Table1[[#This Row],[Order Date]])</f>
        <v>10</v>
      </c>
      <c r="D9037" t="s">
        <v>1748</v>
      </c>
      <c r="E9037" t="s">
        <v>123</v>
      </c>
      <c r="F9037" t="s">
        <v>11</v>
      </c>
      <c r="G9037" t="s">
        <v>20</v>
      </c>
      <c r="H9037" t="s">
        <v>428</v>
      </c>
      <c r="I9037">
        <v>5.61</v>
      </c>
      <c r="J9037">
        <v>3</v>
      </c>
      <c r="K9037">
        <v>-3.92</v>
      </c>
    </row>
    <row r="9038" spans="1:11" ht="16.5" x14ac:dyDescent="0.3">
      <c r="A9038" s="1">
        <v>43035</v>
      </c>
      <c r="B9038" s="5">
        <f>YEAR(Table1[[#This Row],[Order Date]])</f>
        <v>2017</v>
      </c>
      <c r="C9038" s="5">
        <f>MONTH(Table1[[#This Row],[Order Date]])</f>
        <v>10</v>
      </c>
      <c r="D9038" t="s">
        <v>1748</v>
      </c>
      <c r="E9038" t="s">
        <v>123</v>
      </c>
      <c r="F9038" t="s">
        <v>11</v>
      </c>
      <c r="G9038" t="s">
        <v>24</v>
      </c>
      <c r="H9038" t="s">
        <v>38</v>
      </c>
      <c r="I9038">
        <v>6.58</v>
      </c>
      <c r="J9038">
        <v>3</v>
      </c>
      <c r="K9038">
        <v>0.57999999999999996</v>
      </c>
    </row>
    <row r="9039" spans="1:11" ht="16.5" x14ac:dyDescent="0.3">
      <c r="A9039" s="1">
        <v>43036</v>
      </c>
      <c r="B9039" s="5">
        <f>YEAR(Table1[[#This Row],[Order Date]])</f>
        <v>2017</v>
      </c>
      <c r="C9039" s="5">
        <f>MONTH(Table1[[#This Row],[Order Date]])</f>
        <v>10</v>
      </c>
      <c r="D9039" t="s">
        <v>1912</v>
      </c>
      <c r="E9039" t="s">
        <v>149</v>
      </c>
      <c r="F9039" t="s">
        <v>11</v>
      </c>
      <c r="G9039" t="s">
        <v>63</v>
      </c>
      <c r="H9039" t="s">
        <v>1964</v>
      </c>
      <c r="I9039">
        <v>47.98</v>
      </c>
      <c r="J9039">
        <v>2</v>
      </c>
      <c r="K9039">
        <v>23.99</v>
      </c>
    </row>
    <row r="9040" spans="1:11" ht="16.5" x14ac:dyDescent="0.3">
      <c r="A9040" s="1">
        <v>43036</v>
      </c>
      <c r="B9040" s="5">
        <f>YEAR(Table1[[#This Row],[Order Date]])</f>
        <v>2017</v>
      </c>
      <c r="C9040" s="5">
        <f>MONTH(Table1[[#This Row],[Order Date]])</f>
        <v>10</v>
      </c>
      <c r="D9040" t="s">
        <v>1121</v>
      </c>
      <c r="E9040" t="s">
        <v>10</v>
      </c>
      <c r="F9040" t="s">
        <v>39</v>
      </c>
      <c r="G9040" t="s">
        <v>52</v>
      </c>
      <c r="H9040" t="s">
        <v>1011</v>
      </c>
      <c r="I9040">
        <v>24</v>
      </c>
      <c r="J9040">
        <v>2</v>
      </c>
      <c r="K9040">
        <v>-2.7</v>
      </c>
    </row>
    <row r="9041" spans="1:11" ht="16.5" x14ac:dyDescent="0.3">
      <c r="A9041" s="1">
        <v>43036</v>
      </c>
      <c r="B9041" s="5">
        <f>YEAR(Table1[[#This Row],[Order Date]])</f>
        <v>2017</v>
      </c>
      <c r="C9041" s="5">
        <f>MONTH(Table1[[#This Row],[Order Date]])</f>
        <v>10</v>
      </c>
      <c r="D9041" t="s">
        <v>1121</v>
      </c>
      <c r="E9041" t="s">
        <v>10</v>
      </c>
      <c r="F9041" t="s">
        <v>11</v>
      </c>
      <c r="G9041" t="s">
        <v>12</v>
      </c>
      <c r="H9041" t="s">
        <v>1096</v>
      </c>
      <c r="I9041">
        <v>15.55</v>
      </c>
      <c r="J9041">
        <v>3</v>
      </c>
      <c r="K9041">
        <v>5.44</v>
      </c>
    </row>
    <row r="9042" spans="1:11" ht="16.5" x14ac:dyDescent="0.3">
      <c r="A9042" s="1">
        <v>43036</v>
      </c>
      <c r="B9042" s="5">
        <f>YEAR(Table1[[#This Row],[Order Date]])</f>
        <v>2017</v>
      </c>
      <c r="C9042" s="5">
        <f>MONTH(Table1[[#This Row],[Order Date]])</f>
        <v>10</v>
      </c>
      <c r="D9042" t="s">
        <v>1121</v>
      </c>
      <c r="E9042" t="s">
        <v>10</v>
      </c>
      <c r="F9042" t="s">
        <v>39</v>
      </c>
      <c r="G9042" t="s">
        <v>52</v>
      </c>
      <c r="H9042" t="s">
        <v>1068</v>
      </c>
      <c r="I9042">
        <v>26.18</v>
      </c>
      <c r="J9042">
        <v>2</v>
      </c>
      <c r="K9042">
        <v>-3.27</v>
      </c>
    </row>
    <row r="9043" spans="1:11" ht="16.5" x14ac:dyDescent="0.3">
      <c r="A9043" s="1">
        <v>43036</v>
      </c>
      <c r="B9043" s="5">
        <f>YEAR(Table1[[#This Row],[Order Date]])</f>
        <v>2017</v>
      </c>
      <c r="C9043" s="5">
        <f>MONTH(Table1[[#This Row],[Order Date]])</f>
        <v>10</v>
      </c>
      <c r="D9043" t="s">
        <v>2472</v>
      </c>
      <c r="E9043" t="s">
        <v>245</v>
      </c>
      <c r="F9043" t="s">
        <v>34</v>
      </c>
      <c r="G9043" t="s">
        <v>47</v>
      </c>
      <c r="H9043" t="s">
        <v>1362</v>
      </c>
      <c r="I9043">
        <v>77.95</v>
      </c>
      <c r="J9043">
        <v>3</v>
      </c>
      <c r="K9043">
        <v>15.59</v>
      </c>
    </row>
    <row r="9044" spans="1:11" ht="16.5" x14ac:dyDescent="0.3">
      <c r="A9044" s="1">
        <v>43036</v>
      </c>
      <c r="B9044" s="5">
        <f>YEAR(Table1[[#This Row],[Order Date]])</f>
        <v>2017</v>
      </c>
      <c r="C9044" s="5">
        <f>MONTH(Table1[[#This Row],[Order Date]])</f>
        <v>10</v>
      </c>
      <c r="D9044" t="s">
        <v>2472</v>
      </c>
      <c r="E9044" t="s">
        <v>245</v>
      </c>
      <c r="F9044" t="s">
        <v>11</v>
      </c>
      <c r="G9044" t="s">
        <v>18</v>
      </c>
      <c r="H9044" t="s">
        <v>908</v>
      </c>
      <c r="I9044">
        <v>147.18</v>
      </c>
      <c r="J9044">
        <v>2</v>
      </c>
      <c r="K9044">
        <v>-29.44</v>
      </c>
    </row>
    <row r="9045" spans="1:11" ht="16.5" x14ac:dyDescent="0.3">
      <c r="A9045" s="1">
        <v>43036</v>
      </c>
      <c r="B9045" s="5">
        <f>YEAR(Table1[[#This Row],[Order Date]])</f>
        <v>2017</v>
      </c>
      <c r="C9045" s="5">
        <f>MONTH(Table1[[#This Row],[Order Date]])</f>
        <v>10</v>
      </c>
      <c r="D9045" t="s">
        <v>2472</v>
      </c>
      <c r="E9045" t="s">
        <v>245</v>
      </c>
      <c r="F9045" t="s">
        <v>11</v>
      </c>
      <c r="G9045" t="s">
        <v>12</v>
      </c>
      <c r="H9045" t="s">
        <v>2356</v>
      </c>
      <c r="I9045">
        <v>47.95</v>
      </c>
      <c r="J9045">
        <v>3</v>
      </c>
      <c r="K9045">
        <v>16.18</v>
      </c>
    </row>
    <row r="9046" spans="1:11" ht="16.5" x14ac:dyDescent="0.3">
      <c r="A9046" s="1">
        <v>43036</v>
      </c>
      <c r="B9046" s="5">
        <f>YEAR(Table1[[#This Row],[Order Date]])</f>
        <v>2017</v>
      </c>
      <c r="C9046" s="5">
        <f>MONTH(Table1[[#This Row],[Order Date]])</f>
        <v>10</v>
      </c>
      <c r="D9046" t="s">
        <v>218</v>
      </c>
      <c r="E9046" t="s">
        <v>434</v>
      </c>
      <c r="F9046" t="s">
        <v>11</v>
      </c>
      <c r="G9046" t="s">
        <v>16</v>
      </c>
      <c r="H9046" t="s">
        <v>1434</v>
      </c>
      <c r="I9046">
        <v>21.93</v>
      </c>
      <c r="J9046">
        <v>3</v>
      </c>
      <c r="K9046">
        <v>10.31</v>
      </c>
    </row>
    <row r="9047" spans="1:11" ht="16.5" x14ac:dyDescent="0.3">
      <c r="A9047" s="1">
        <v>43037</v>
      </c>
      <c r="B9047" s="5">
        <f>YEAR(Table1[[#This Row],[Order Date]])</f>
        <v>2017</v>
      </c>
      <c r="C9047" s="5">
        <f>MONTH(Table1[[#This Row],[Order Date]])</f>
        <v>10</v>
      </c>
      <c r="D9047" t="s">
        <v>583</v>
      </c>
      <c r="E9047" t="s">
        <v>149</v>
      </c>
      <c r="F9047" t="s">
        <v>11</v>
      </c>
      <c r="G9047" t="s">
        <v>12</v>
      </c>
      <c r="H9047" t="s">
        <v>2076</v>
      </c>
      <c r="I9047">
        <v>46.96</v>
      </c>
      <c r="J9047">
        <v>8</v>
      </c>
      <c r="K9047">
        <v>22.54</v>
      </c>
    </row>
    <row r="9048" spans="1:11" ht="16.5" x14ac:dyDescent="0.3">
      <c r="A9048" s="1">
        <v>43038</v>
      </c>
      <c r="B9048" s="5">
        <f>YEAR(Table1[[#This Row],[Order Date]])</f>
        <v>2017</v>
      </c>
      <c r="C9048" s="5">
        <f>MONTH(Table1[[#This Row],[Order Date]])</f>
        <v>10</v>
      </c>
      <c r="D9048" t="s">
        <v>2048</v>
      </c>
      <c r="E9048" t="s">
        <v>164</v>
      </c>
      <c r="F9048" t="s">
        <v>34</v>
      </c>
      <c r="G9048" t="s">
        <v>47</v>
      </c>
      <c r="H9048" t="s">
        <v>2302</v>
      </c>
      <c r="I9048">
        <v>9.64</v>
      </c>
      <c r="J9048">
        <v>2</v>
      </c>
      <c r="K9048">
        <v>3.66</v>
      </c>
    </row>
    <row r="9049" spans="1:11" ht="16.5" x14ac:dyDescent="0.3">
      <c r="A9049" s="1">
        <v>43038</v>
      </c>
      <c r="B9049" s="5">
        <f>YEAR(Table1[[#This Row],[Order Date]])</f>
        <v>2017</v>
      </c>
      <c r="C9049" s="5">
        <f>MONTH(Table1[[#This Row],[Order Date]])</f>
        <v>10</v>
      </c>
      <c r="D9049" t="s">
        <v>514</v>
      </c>
      <c r="E9049" t="s">
        <v>164</v>
      </c>
      <c r="F9049" t="s">
        <v>11</v>
      </c>
      <c r="G9049" t="s">
        <v>20</v>
      </c>
      <c r="H9049" t="s">
        <v>2022</v>
      </c>
      <c r="I9049">
        <v>88.75</v>
      </c>
      <c r="J9049">
        <v>3</v>
      </c>
      <c r="K9049">
        <v>27.74</v>
      </c>
    </row>
    <row r="9050" spans="1:11" ht="16.5" x14ac:dyDescent="0.3">
      <c r="A9050" s="1">
        <v>43038</v>
      </c>
      <c r="B9050" s="5">
        <f>YEAR(Table1[[#This Row],[Order Date]])</f>
        <v>2017</v>
      </c>
      <c r="C9050" s="5">
        <f>MONTH(Table1[[#This Row],[Order Date]])</f>
        <v>10</v>
      </c>
      <c r="D9050" t="s">
        <v>514</v>
      </c>
      <c r="E9050" t="s">
        <v>164</v>
      </c>
      <c r="F9050" t="s">
        <v>11</v>
      </c>
      <c r="G9050" t="s">
        <v>20</v>
      </c>
      <c r="H9050" t="s">
        <v>1998</v>
      </c>
      <c r="I9050">
        <v>13.9</v>
      </c>
      <c r="J9050">
        <v>2</v>
      </c>
      <c r="K9050">
        <v>5.21</v>
      </c>
    </row>
    <row r="9051" spans="1:11" ht="16.5" x14ac:dyDescent="0.3">
      <c r="A9051" s="1">
        <v>43038</v>
      </c>
      <c r="B9051" s="5">
        <f>YEAR(Table1[[#This Row],[Order Date]])</f>
        <v>2017</v>
      </c>
      <c r="C9051" s="5">
        <f>MONTH(Table1[[#This Row],[Order Date]])</f>
        <v>10</v>
      </c>
      <c r="D9051" t="s">
        <v>938</v>
      </c>
      <c r="E9051" t="s">
        <v>27</v>
      </c>
      <c r="F9051" t="s">
        <v>11</v>
      </c>
      <c r="G9051" t="s">
        <v>16</v>
      </c>
      <c r="H9051" t="s">
        <v>1899</v>
      </c>
      <c r="I9051">
        <v>43.86</v>
      </c>
      <c r="J9051">
        <v>6</v>
      </c>
      <c r="K9051">
        <v>20.61</v>
      </c>
    </row>
    <row r="9052" spans="1:11" ht="16.5" x14ac:dyDescent="0.3">
      <c r="A9052" s="1">
        <v>43038</v>
      </c>
      <c r="B9052" s="5">
        <f>YEAR(Table1[[#This Row],[Order Date]])</f>
        <v>2017</v>
      </c>
      <c r="C9052" s="5">
        <f>MONTH(Table1[[#This Row],[Order Date]])</f>
        <v>10</v>
      </c>
      <c r="D9052" t="s">
        <v>938</v>
      </c>
      <c r="E9052" t="s">
        <v>27</v>
      </c>
      <c r="F9052" t="s">
        <v>39</v>
      </c>
      <c r="G9052" t="s">
        <v>40</v>
      </c>
      <c r="H9052" t="s">
        <v>745</v>
      </c>
      <c r="I9052">
        <v>148.47999999999999</v>
      </c>
      <c r="J9052">
        <v>2</v>
      </c>
      <c r="K9052">
        <v>16.7</v>
      </c>
    </row>
    <row r="9053" spans="1:11" ht="16.5" x14ac:dyDescent="0.3">
      <c r="A9053" s="1">
        <v>43038</v>
      </c>
      <c r="B9053" s="5">
        <f>YEAR(Table1[[#This Row],[Order Date]])</f>
        <v>2017</v>
      </c>
      <c r="C9053" s="5">
        <f>MONTH(Table1[[#This Row],[Order Date]])</f>
        <v>10</v>
      </c>
      <c r="D9053" t="s">
        <v>938</v>
      </c>
      <c r="E9053" t="s">
        <v>27</v>
      </c>
      <c r="F9053" t="s">
        <v>11</v>
      </c>
      <c r="G9053" t="s">
        <v>12</v>
      </c>
      <c r="H9053" t="s">
        <v>2697</v>
      </c>
      <c r="I9053">
        <v>7.42</v>
      </c>
      <c r="J9053">
        <v>2</v>
      </c>
      <c r="K9053">
        <v>3.71</v>
      </c>
    </row>
    <row r="9054" spans="1:11" ht="16.5" x14ac:dyDescent="0.3">
      <c r="A9054" s="1">
        <v>43038</v>
      </c>
      <c r="B9054" s="5">
        <f>YEAR(Table1[[#This Row],[Order Date]])</f>
        <v>2017</v>
      </c>
      <c r="C9054" s="5">
        <f>MONTH(Table1[[#This Row],[Order Date]])</f>
        <v>10</v>
      </c>
      <c r="D9054" t="s">
        <v>938</v>
      </c>
      <c r="E9054" t="s">
        <v>27</v>
      </c>
      <c r="F9054" t="s">
        <v>34</v>
      </c>
      <c r="G9054" t="s">
        <v>35</v>
      </c>
      <c r="H9054" t="s">
        <v>2029</v>
      </c>
      <c r="I9054">
        <v>71.989999999999995</v>
      </c>
      <c r="J9054">
        <v>1</v>
      </c>
      <c r="K9054">
        <v>-0.9</v>
      </c>
    </row>
    <row r="9055" spans="1:11" ht="16.5" x14ac:dyDescent="0.3">
      <c r="A9055" s="1">
        <v>43038</v>
      </c>
      <c r="B9055" s="5">
        <f>YEAR(Table1[[#This Row],[Order Date]])</f>
        <v>2017</v>
      </c>
      <c r="C9055" s="5">
        <f>MONTH(Table1[[#This Row],[Order Date]])</f>
        <v>10</v>
      </c>
      <c r="D9055" t="s">
        <v>938</v>
      </c>
      <c r="E9055" t="s">
        <v>27</v>
      </c>
      <c r="F9055" t="s">
        <v>11</v>
      </c>
      <c r="G9055" t="s">
        <v>24</v>
      </c>
      <c r="H9055" t="s">
        <v>76</v>
      </c>
      <c r="I9055">
        <v>19.899999999999999</v>
      </c>
      <c r="J9055">
        <v>5</v>
      </c>
      <c r="K9055">
        <v>6.57</v>
      </c>
    </row>
    <row r="9056" spans="1:11" ht="16.5" x14ac:dyDescent="0.3">
      <c r="A9056" s="1">
        <v>43038</v>
      </c>
      <c r="B9056" s="5">
        <f>YEAR(Table1[[#This Row],[Order Date]])</f>
        <v>2017</v>
      </c>
      <c r="C9056" s="5">
        <f>MONTH(Table1[[#This Row],[Order Date]])</f>
        <v>10</v>
      </c>
      <c r="D9056" t="s">
        <v>938</v>
      </c>
      <c r="E9056" t="s">
        <v>27</v>
      </c>
      <c r="F9056" t="s">
        <v>11</v>
      </c>
      <c r="G9056" t="s">
        <v>92</v>
      </c>
      <c r="H9056" t="s">
        <v>2152</v>
      </c>
      <c r="I9056">
        <v>1702.12</v>
      </c>
      <c r="J9056">
        <v>14</v>
      </c>
      <c r="K9056">
        <v>510.64</v>
      </c>
    </row>
    <row r="9057" spans="1:11" ht="16.5" x14ac:dyDescent="0.3">
      <c r="A9057" s="1">
        <v>43038</v>
      </c>
      <c r="B9057" s="5">
        <f>YEAR(Table1[[#This Row],[Order Date]])</f>
        <v>2017</v>
      </c>
      <c r="C9057" s="5">
        <f>MONTH(Table1[[#This Row],[Order Date]])</f>
        <v>10</v>
      </c>
      <c r="D9057" t="s">
        <v>831</v>
      </c>
      <c r="E9057" t="s">
        <v>23</v>
      </c>
      <c r="F9057" t="s">
        <v>11</v>
      </c>
      <c r="G9057" t="s">
        <v>12</v>
      </c>
      <c r="H9057" t="s">
        <v>2122</v>
      </c>
      <c r="I9057">
        <v>20.74</v>
      </c>
      <c r="J9057">
        <v>4</v>
      </c>
      <c r="K9057">
        <v>7.26</v>
      </c>
    </row>
    <row r="9058" spans="1:11" ht="16.5" x14ac:dyDescent="0.3">
      <c r="A9058" s="1">
        <v>43038</v>
      </c>
      <c r="B9058" s="5">
        <f>YEAR(Table1[[#This Row],[Order Date]])</f>
        <v>2017</v>
      </c>
      <c r="C9058" s="5">
        <f>MONTH(Table1[[#This Row],[Order Date]])</f>
        <v>10</v>
      </c>
      <c r="D9058" t="s">
        <v>831</v>
      </c>
      <c r="E9058" t="s">
        <v>23</v>
      </c>
      <c r="F9058" t="s">
        <v>34</v>
      </c>
      <c r="G9058" t="s">
        <v>47</v>
      </c>
      <c r="H9058" t="s">
        <v>489</v>
      </c>
      <c r="I9058">
        <v>7.17</v>
      </c>
      <c r="J9058">
        <v>2</v>
      </c>
      <c r="K9058">
        <v>0.99</v>
      </c>
    </row>
    <row r="9059" spans="1:11" ht="16.5" x14ac:dyDescent="0.3">
      <c r="A9059" s="1">
        <v>43038</v>
      </c>
      <c r="B9059" s="5">
        <f>YEAR(Table1[[#This Row],[Order Date]])</f>
        <v>2017</v>
      </c>
      <c r="C9059" s="5">
        <f>MONTH(Table1[[#This Row],[Order Date]])</f>
        <v>10</v>
      </c>
      <c r="D9059" t="s">
        <v>831</v>
      </c>
      <c r="E9059" t="s">
        <v>23</v>
      </c>
      <c r="F9059" t="s">
        <v>11</v>
      </c>
      <c r="G9059" t="s">
        <v>18</v>
      </c>
      <c r="H9059" t="s">
        <v>251</v>
      </c>
      <c r="I9059">
        <v>11.17</v>
      </c>
      <c r="J9059">
        <v>2</v>
      </c>
      <c r="K9059">
        <v>-2.5099999999999998</v>
      </c>
    </row>
    <row r="9060" spans="1:11" ht="16.5" x14ac:dyDescent="0.3">
      <c r="A9060" s="1">
        <v>43038</v>
      </c>
      <c r="B9060" s="5">
        <f>YEAR(Table1[[#This Row],[Order Date]])</f>
        <v>2017</v>
      </c>
      <c r="C9060" s="5">
        <f>MONTH(Table1[[#This Row],[Order Date]])</f>
        <v>10</v>
      </c>
      <c r="D9060" t="s">
        <v>831</v>
      </c>
      <c r="E9060" t="s">
        <v>23</v>
      </c>
      <c r="F9060" t="s">
        <v>39</v>
      </c>
      <c r="G9060" t="s">
        <v>52</v>
      </c>
      <c r="H9060" t="s">
        <v>1795</v>
      </c>
      <c r="I9060">
        <v>442.4</v>
      </c>
      <c r="J9060">
        <v>7</v>
      </c>
      <c r="K9060">
        <v>-55.3</v>
      </c>
    </row>
    <row r="9061" spans="1:11" ht="16.5" x14ac:dyDescent="0.3">
      <c r="A9061" s="1">
        <v>43038</v>
      </c>
      <c r="B9061" s="5">
        <f>YEAR(Table1[[#This Row],[Order Date]])</f>
        <v>2017</v>
      </c>
      <c r="C9061" s="5">
        <f>MONTH(Table1[[#This Row],[Order Date]])</f>
        <v>10</v>
      </c>
      <c r="D9061" t="s">
        <v>749</v>
      </c>
      <c r="E9061" t="s">
        <v>164</v>
      </c>
      <c r="F9061" t="s">
        <v>34</v>
      </c>
      <c r="G9061" t="s">
        <v>35</v>
      </c>
      <c r="H9061" t="s">
        <v>1128</v>
      </c>
      <c r="I9061">
        <v>97.57</v>
      </c>
      <c r="J9061">
        <v>2</v>
      </c>
      <c r="K9061">
        <v>-6.1</v>
      </c>
    </row>
    <row r="9062" spans="1:11" ht="16.5" x14ac:dyDescent="0.3">
      <c r="A9062" s="1">
        <v>43038</v>
      </c>
      <c r="B9062" s="5">
        <f>YEAR(Table1[[#This Row],[Order Date]])</f>
        <v>2017</v>
      </c>
      <c r="C9062" s="5">
        <f>MONTH(Table1[[#This Row],[Order Date]])</f>
        <v>10</v>
      </c>
      <c r="D9062" t="s">
        <v>749</v>
      </c>
      <c r="E9062" t="s">
        <v>164</v>
      </c>
      <c r="F9062" t="s">
        <v>34</v>
      </c>
      <c r="G9062" t="s">
        <v>35</v>
      </c>
      <c r="H9062" t="s">
        <v>1256</v>
      </c>
      <c r="I9062">
        <v>614.27</v>
      </c>
      <c r="J9062">
        <v>8</v>
      </c>
      <c r="K9062">
        <v>-23.04</v>
      </c>
    </row>
    <row r="9063" spans="1:11" ht="16.5" x14ac:dyDescent="0.3">
      <c r="A9063" s="1">
        <v>43038</v>
      </c>
      <c r="B9063" s="5">
        <f>YEAR(Table1[[#This Row],[Order Date]])</f>
        <v>2017</v>
      </c>
      <c r="C9063" s="5">
        <f>MONTH(Table1[[#This Row],[Order Date]])</f>
        <v>10</v>
      </c>
      <c r="D9063" t="s">
        <v>749</v>
      </c>
      <c r="E9063" t="s">
        <v>164</v>
      </c>
      <c r="F9063" t="s">
        <v>34</v>
      </c>
      <c r="G9063" t="s">
        <v>74</v>
      </c>
      <c r="H9063" t="s">
        <v>644</v>
      </c>
      <c r="I9063">
        <v>199.98</v>
      </c>
      <c r="J9063">
        <v>2</v>
      </c>
      <c r="K9063">
        <v>38</v>
      </c>
    </row>
    <row r="9064" spans="1:11" ht="16.5" x14ac:dyDescent="0.3">
      <c r="A9064" s="1">
        <v>43038</v>
      </c>
      <c r="B9064" s="5">
        <f>YEAR(Table1[[#This Row],[Order Date]])</f>
        <v>2017</v>
      </c>
      <c r="C9064" s="5">
        <f>MONTH(Table1[[#This Row],[Order Date]])</f>
        <v>10</v>
      </c>
      <c r="D9064" t="s">
        <v>1193</v>
      </c>
      <c r="E9064" t="s">
        <v>10</v>
      </c>
      <c r="F9064" t="s">
        <v>34</v>
      </c>
      <c r="G9064" t="s">
        <v>47</v>
      </c>
      <c r="H9064" t="s">
        <v>1739</v>
      </c>
      <c r="I9064">
        <v>16.190000000000001</v>
      </c>
      <c r="J9064">
        <v>2</v>
      </c>
      <c r="K9064">
        <v>-8.5</v>
      </c>
    </row>
    <row r="9065" spans="1:11" ht="16.5" x14ac:dyDescent="0.3">
      <c r="A9065" s="1">
        <v>43038</v>
      </c>
      <c r="B9065" s="5">
        <f>YEAR(Table1[[#This Row],[Order Date]])</f>
        <v>2017</v>
      </c>
      <c r="C9065" s="5">
        <f>MONTH(Table1[[#This Row],[Order Date]])</f>
        <v>10</v>
      </c>
      <c r="D9065" t="s">
        <v>1193</v>
      </c>
      <c r="E9065" t="s">
        <v>10</v>
      </c>
      <c r="F9065" t="s">
        <v>34</v>
      </c>
      <c r="G9065" t="s">
        <v>145</v>
      </c>
      <c r="H9065" t="s">
        <v>790</v>
      </c>
      <c r="I9065">
        <v>251.01</v>
      </c>
      <c r="J9065">
        <v>2</v>
      </c>
      <c r="K9065">
        <v>-68.13</v>
      </c>
    </row>
    <row r="9066" spans="1:11" ht="16.5" x14ac:dyDescent="0.3">
      <c r="A9066" s="1">
        <v>43038</v>
      </c>
      <c r="B9066" s="5">
        <f>YEAR(Table1[[#This Row],[Order Date]])</f>
        <v>2017</v>
      </c>
      <c r="C9066" s="5">
        <f>MONTH(Table1[[#This Row],[Order Date]])</f>
        <v>10</v>
      </c>
      <c r="D9066" t="s">
        <v>1193</v>
      </c>
      <c r="E9066" t="s">
        <v>10</v>
      </c>
      <c r="F9066" t="s">
        <v>11</v>
      </c>
      <c r="G9066" t="s">
        <v>18</v>
      </c>
      <c r="H9066" t="s">
        <v>585</v>
      </c>
      <c r="I9066">
        <v>54.19</v>
      </c>
      <c r="J9066">
        <v>6</v>
      </c>
      <c r="K9066">
        <v>4.0599999999999996</v>
      </c>
    </row>
    <row r="9067" spans="1:11" ht="16.5" x14ac:dyDescent="0.3">
      <c r="A9067" s="1">
        <v>43038</v>
      </c>
      <c r="B9067" s="5">
        <f>YEAR(Table1[[#This Row],[Order Date]])</f>
        <v>2017</v>
      </c>
      <c r="C9067" s="5">
        <f>MONTH(Table1[[#This Row],[Order Date]])</f>
        <v>10</v>
      </c>
      <c r="D9067" t="s">
        <v>1513</v>
      </c>
      <c r="E9067" t="s">
        <v>33</v>
      </c>
      <c r="F9067" t="s">
        <v>11</v>
      </c>
      <c r="G9067" t="s">
        <v>18</v>
      </c>
      <c r="H9067" t="s">
        <v>1316</v>
      </c>
      <c r="I9067">
        <v>105.98</v>
      </c>
      <c r="J9067">
        <v>7</v>
      </c>
      <c r="K9067">
        <v>4.24</v>
      </c>
    </row>
    <row r="9068" spans="1:11" ht="16.5" x14ac:dyDescent="0.3">
      <c r="A9068" s="1">
        <v>43038</v>
      </c>
      <c r="B9068" s="5">
        <f>YEAR(Table1[[#This Row],[Order Date]])</f>
        <v>2017</v>
      </c>
      <c r="C9068" s="5">
        <f>MONTH(Table1[[#This Row],[Order Date]])</f>
        <v>10</v>
      </c>
      <c r="D9068" t="s">
        <v>1513</v>
      </c>
      <c r="E9068" t="s">
        <v>33</v>
      </c>
      <c r="F9068" t="s">
        <v>11</v>
      </c>
      <c r="G9068" t="s">
        <v>200</v>
      </c>
      <c r="H9068" t="s">
        <v>2056</v>
      </c>
      <c r="I9068">
        <v>35.06</v>
      </c>
      <c r="J9068">
        <v>2</v>
      </c>
      <c r="K9068">
        <v>10.52</v>
      </c>
    </row>
    <row r="9069" spans="1:11" ht="16.5" x14ac:dyDescent="0.3">
      <c r="A9069" s="1">
        <v>43038</v>
      </c>
      <c r="B9069" s="5">
        <f>YEAR(Table1[[#This Row],[Order Date]])</f>
        <v>2017</v>
      </c>
      <c r="C9069" s="5">
        <f>MONTH(Table1[[#This Row],[Order Date]])</f>
        <v>10</v>
      </c>
      <c r="D9069" t="s">
        <v>1513</v>
      </c>
      <c r="E9069" t="s">
        <v>33</v>
      </c>
      <c r="F9069" t="s">
        <v>34</v>
      </c>
      <c r="G9069" t="s">
        <v>35</v>
      </c>
      <c r="H9069" t="s">
        <v>1024</v>
      </c>
      <c r="I9069">
        <v>33.94</v>
      </c>
      <c r="J9069">
        <v>1</v>
      </c>
      <c r="K9069">
        <v>9.16</v>
      </c>
    </row>
    <row r="9070" spans="1:11" ht="16.5" x14ac:dyDescent="0.3">
      <c r="A9070" s="1">
        <v>43038</v>
      </c>
      <c r="B9070" s="5">
        <f>YEAR(Table1[[#This Row],[Order Date]])</f>
        <v>2017</v>
      </c>
      <c r="C9070" s="5">
        <f>MONTH(Table1[[#This Row],[Order Date]])</f>
        <v>10</v>
      </c>
      <c r="D9070" t="s">
        <v>1513</v>
      </c>
      <c r="E9070" t="s">
        <v>33</v>
      </c>
      <c r="F9070" t="s">
        <v>11</v>
      </c>
      <c r="G9070" t="s">
        <v>16</v>
      </c>
      <c r="H9070" t="s">
        <v>393</v>
      </c>
      <c r="I9070">
        <v>30</v>
      </c>
      <c r="J9070">
        <v>8</v>
      </c>
      <c r="K9070">
        <v>14.4</v>
      </c>
    </row>
    <row r="9071" spans="1:11" ht="16.5" x14ac:dyDescent="0.3">
      <c r="A9071" s="1">
        <v>43039</v>
      </c>
      <c r="B9071" s="5">
        <f>YEAR(Table1[[#This Row],[Order Date]])</f>
        <v>2017</v>
      </c>
      <c r="C9071" s="5">
        <f>MONTH(Table1[[#This Row],[Order Date]])</f>
        <v>10</v>
      </c>
      <c r="D9071" t="s">
        <v>963</v>
      </c>
      <c r="E9071" t="s">
        <v>10</v>
      </c>
      <c r="F9071" t="s">
        <v>11</v>
      </c>
      <c r="G9071" t="s">
        <v>24</v>
      </c>
      <c r="H9071" t="s">
        <v>620</v>
      </c>
      <c r="I9071">
        <v>5.25</v>
      </c>
      <c r="J9071">
        <v>2</v>
      </c>
      <c r="K9071">
        <v>0.59</v>
      </c>
    </row>
    <row r="9072" spans="1:11" ht="16.5" x14ac:dyDescent="0.3">
      <c r="A9072" s="1">
        <v>43039</v>
      </c>
      <c r="B9072" s="5">
        <f>YEAR(Table1[[#This Row],[Order Date]])</f>
        <v>2017</v>
      </c>
      <c r="C9072" s="5">
        <f>MONTH(Table1[[#This Row],[Order Date]])</f>
        <v>10</v>
      </c>
      <c r="D9072" t="s">
        <v>1776</v>
      </c>
      <c r="E9072" t="s">
        <v>15</v>
      </c>
      <c r="F9072" t="s">
        <v>39</v>
      </c>
      <c r="G9072" t="s">
        <v>40</v>
      </c>
      <c r="H9072" t="s">
        <v>2297</v>
      </c>
      <c r="I9072">
        <v>508.77</v>
      </c>
      <c r="J9072">
        <v>4</v>
      </c>
      <c r="K9072">
        <v>38.159999999999997</v>
      </c>
    </row>
    <row r="9073" spans="1:11" ht="16.5" x14ac:dyDescent="0.3">
      <c r="A9073" s="1">
        <v>43039</v>
      </c>
      <c r="B9073" s="5">
        <f>YEAR(Table1[[#This Row],[Order Date]])</f>
        <v>2017</v>
      </c>
      <c r="C9073" s="5">
        <f>MONTH(Table1[[#This Row],[Order Date]])</f>
        <v>10</v>
      </c>
      <c r="D9073" t="s">
        <v>1776</v>
      </c>
      <c r="E9073" t="s">
        <v>15</v>
      </c>
      <c r="F9073" t="s">
        <v>11</v>
      </c>
      <c r="G9073" t="s">
        <v>63</v>
      </c>
      <c r="H9073" t="s">
        <v>2315</v>
      </c>
      <c r="I9073">
        <v>9.91</v>
      </c>
      <c r="J9073">
        <v>3</v>
      </c>
      <c r="K9073">
        <v>3.22</v>
      </c>
    </row>
    <row r="9074" spans="1:11" ht="16.5" x14ac:dyDescent="0.3">
      <c r="A9074" s="1">
        <v>43040</v>
      </c>
      <c r="B9074" s="5">
        <f>YEAR(Table1[[#This Row],[Order Date]])</f>
        <v>2017</v>
      </c>
      <c r="C9074" s="5">
        <f>MONTH(Table1[[#This Row],[Order Date]])</f>
        <v>11</v>
      </c>
      <c r="D9074" t="s">
        <v>1828</v>
      </c>
      <c r="E9074" t="s">
        <v>164</v>
      </c>
      <c r="F9074" t="s">
        <v>11</v>
      </c>
      <c r="G9074" t="s">
        <v>20</v>
      </c>
      <c r="H9074" t="s">
        <v>1409</v>
      </c>
      <c r="I9074">
        <v>25.12</v>
      </c>
      <c r="J9074">
        <v>5</v>
      </c>
      <c r="K9074">
        <v>7.85</v>
      </c>
    </row>
    <row r="9075" spans="1:11" ht="16.5" x14ac:dyDescent="0.3">
      <c r="A9075" s="1">
        <v>43040</v>
      </c>
      <c r="B9075" s="5">
        <f>YEAR(Table1[[#This Row],[Order Date]])</f>
        <v>2017</v>
      </c>
      <c r="C9075" s="5">
        <f>MONTH(Table1[[#This Row],[Order Date]])</f>
        <v>11</v>
      </c>
      <c r="D9075" t="s">
        <v>1828</v>
      </c>
      <c r="E9075" t="s">
        <v>164</v>
      </c>
      <c r="F9075" t="s">
        <v>34</v>
      </c>
      <c r="G9075" t="s">
        <v>145</v>
      </c>
      <c r="H9075" t="s">
        <v>397</v>
      </c>
      <c r="I9075">
        <v>2665.62</v>
      </c>
      <c r="J9075">
        <v>9</v>
      </c>
      <c r="K9075">
        <v>239.91</v>
      </c>
    </row>
    <row r="9076" spans="1:11" ht="16.5" x14ac:dyDescent="0.3">
      <c r="A9076" s="1">
        <v>43040</v>
      </c>
      <c r="B9076" s="5">
        <f>YEAR(Table1[[#This Row],[Order Date]])</f>
        <v>2017</v>
      </c>
      <c r="C9076" s="5">
        <f>MONTH(Table1[[#This Row],[Order Date]])</f>
        <v>11</v>
      </c>
      <c r="D9076" t="s">
        <v>1273</v>
      </c>
      <c r="E9076" t="s">
        <v>434</v>
      </c>
      <c r="F9076" t="s">
        <v>11</v>
      </c>
      <c r="G9076" t="s">
        <v>12</v>
      </c>
      <c r="H9076" t="s">
        <v>2477</v>
      </c>
      <c r="I9076">
        <v>189.7</v>
      </c>
      <c r="J9076">
        <v>10</v>
      </c>
      <c r="K9076">
        <v>91.06</v>
      </c>
    </row>
    <row r="9077" spans="1:11" ht="16.5" x14ac:dyDescent="0.3">
      <c r="A9077" s="1">
        <v>43040</v>
      </c>
      <c r="B9077" s="5">
        <f>YEAR(Table1[[#This Row],[Order Date]])</f>
        <v>2017</v>
      </c>
      <c r="C9077" s="5">
        <f>MONTH(Table1[[#This Row],[Order Date]])</f>
        <v>11</v>
      </c>
      <c r="D9077" t="s">
        <v>1273</v>
      </c>
      <c r="E9077" t="s">
        <v>434</v>
      </c>
      <c r="F9077" t="s">
        <v>11</v>
      </c>
      <c r="G9077" t="s">
        <v>12</v>
      </c>
      <c r="H9077" t="s">
        <v>1601</v>
      </c>
      <c r="I9077">
        <v>40.99</v>
      </c>
      <c r="J9077">
        <v>1</v>
      </c>
      <c r="K9077">
        <v>20.09</v>
      </c>
    </row>
    <row r="9078" spans="1:11" ht="16.5" x14ac:dyDescent="0.3">
      <c r="A9078" s="1">
        <v>43041</v>
      </c>
      <c r="B9078" s="5">
        <f>YEAR(Table1[[#This Row],[Order Date]])</f>
        <v>2017</v>
      </c>
      <c r="C9078" s="5">
        <f>MONTH(Table1[[#This Row],[Order Date]])</f>
        <v>11</v>
      </c>
      <c r="D9078" t="s">
        <v>1538</v>
      </c>
      <c r="E9078" t="s">
        <v>164</v>
      </c>
      <c r="F9078" t="s">
        <v>11</v>
      </c>
      <c r="G9078" t="s">
        <v>12</v>
      </c>
      <c r="H9078" t="s">
        <v>1914</v>
      </c>
      <c r="I9078">
        <v>23.85</v>
      </c>
      <c r="J9078">
        <v>5</v>
      </c>
      <c r="K9078">
        <v>10.73</v>
      </c>
    </row>
    <row r="9079" spans="1:11" ht="16.5" x14ac:dyDescent="0.3">
      <c r="A9079" s="1">
        <v>43041</v>
      </c>
      <c r="B9079" s="5">
        <f>YEAR(Table1[[#This Row],[Order Date]])</f>
        <v>2017</v>
      </c>
      <c r="C9079" s="5">
        <f>MONTH(Table1[[#This Row],[Order Date]])</f>
        <v>11</v>
      </c>
      <c r="D9079" t="s">
        <v>2147</v>
      </c>
      <c r="E9079" t="s">
        <v>1283</v>
      </c>
      <c r="F9079" t="s">
        <v>11</v>
      </c>
      <c r="G9079" t="s">
        <v>43</v>
      </c>
      <c r="H9079" t="s">
        <v>160</v>
      </c>
      <c r="I9079">
        <v>18.239999999999998</v>
      </c>
      <c r="J9079">
        <v>3</v>
      </c>
      <c r="K9079">
        <v>9.1199999999999992</v>
      </c>
    </row>
    <row r="9080" spans="1:11" ht="16.5" x14ac:dyDescent="0.3">
      <c r="A9080" s="1">
        <v>43041</v>
      </c>
      <c r="B9080" s="5">
        <f>YEAR(Table1[[#This Row],[Order Date]])</f>
        <v>2017</v>
      </c>
      <c r="C9080" s="5">
        <f>MONTH(Table1[[#This Row],[Order Date]])</f>
        <v>11</v>
      </c>
      <c r="D9080" t="s">
        <v>2147</v>
      </c>
      <c r="E9080" t="s">
        <v>1283</v>
      </c>
      <c r="F9080" t="s">
        <v>11</v>
      </c>
      <c r="G9080" t="s">
        <v>24</v>
      </c>
      <c r="H9080" t="s">
        <v>353</v>
      </c>
      <c r="I9080">
        <v>27.78</v>
      </c>
      <c r="J9080">
        <v>6</v>
      </c>
      <c r="K9080">
        <v>9.17</v>
      </c>
    </row>
    <row r="9081" spans="1:11" ht="16.5" x14ac:dyDescent="0.3">
      <c r="A9081" s="1">
        <v>43041</v>
      </c>
      <c r="B9081" s="5">
        <f>YEAR(Table1[[#This Row],[Order Date]])</f>
        <v>2017</v>
      </c>
      <c r="C9081" s="5">
        <f>MONTH(Table1[[#This Row],[Order Date]])</f>
        <v>11</v>
      </c>
      <c r="D9081" t="s">
        <v>1535</v>
      </c>
      <c r="E9081" t="s">
        <v>27</v>
      </c>
      <c r="F9081" t="s">
        <v>11</v>
      </c>
      <c r="G9081" t="s">
        <v>63</v>
      </c>
      <c r="H9081" t="s">
        <v>1481</v>
      </c>
      <c r="I9081">
        <v>76.58</v>
      </c>
      <c r="J9081">
        <v>7</v>
      </c>
      <c r="K9081">
        <v>38.29</v>
      </c>
    </row>
    <row r="9082" spans="1:11" ht="16.5" x14ac:dyDescent="0.3">
      <c r="A9082" s="1">
        <v>43041</v>
      </c>
      <c r="B9082" s="5">
        <f>YEAR(Table1[[#This Row],[Order Date]])</f>
        <v>2017</v>
      </c>
      <c r="C9082" s="5">
        <f>MONTH(Table1[[#This Row],[Order Date]])</f>
        <v>11</v>
      </c>
      <c r="D9082" t="s">
        <v>1535</v>
      </c>
      <c r="E9082" t="s">
        <v>27</v>
      </c>
      <c r="F9082" t="s">
        <v>11</v>
      </c>
      <c r="G9082" t="s">
        <v>24</v>
      </c>
      <c r="H9082" t="s">
        <v>841</v>
      </c>
      <c r="I9082">
        <v>8.8000000000000007</v>
      </c>
      <c r="J9082">
        <v>5</v>
      </c>
      <c r="K9082">
        <v>4.22</v>
      </c>
    </row>
    <row r="9083" spans="1:11" ht="16.5" x14ac:dyDescent="0.3">
      <c r="A9083" s="1">
        <v>43041</v>
      </c>
      <c r="B9083" s="5">
        <f>YEAR(Table1[[#This Row],[Order Date]])</f>
        <v>2017</v>
      </c>
      <c r="C9083" s="5">
        <f>MONTH(Table1[[#This Row],[Order Date]])</f>
        <v>11</v>
      </c>
      <c r="D9083" t="s">
        <v>1535</v>
      </c>
      <c r="E9083" t="s">
        <v>27</v>
      </c>
      <c r="F9083" t="s">
        <v>11</v>
      </c>
      <c r="G9083" t="s">
        <v>20</v>
      </c>
      <c r="H9083" t="s">
        <v>2376</v>
      </c>
      <c r="I9083">
        <v>590.35</v>
      </c>
      <c r="J9083">
        <v>6</v>
      </c>
      <c r="K9083">
        <v>206.62</v>
      </c>
    </row>
    <row r="9084" spans="1:11" ht="16.5" x14ac:dyDescent="0.3">
      <c r="A9084" s="1">
        <v>43041</v>
      </c>
      <c r="B9084" s="5">
        <f>YEAR(Table1[[#This Row],[Order Date]])</f>
        <v>2017</v>
      </c>
      <c r="C9084" s="5">
        <f>MONTH(Table1[[#This Row],[Order Date]])</f>
        <v>11</v>
      </c>
      <c r="D9084" t="s">
        <v>1535</v>
      </c>
      <c r="E9084" t="s">
        <v>27</v>
      </c>
      <c r="F9084" t="s">
        <v>11</v>
      </c>
      <c r="G9084" t="s">
        <v>43</v>
      </c>
      <c r="H9084" t="s">
        <v>1106</v>
      </c>
      <c r="I9084">
        <v>5.58</v>
      </c>
      <c r="J9084">
        <v>3</v>
      </c>
      <c r="K9084">
        <v>0.17</v>
      </c>
    </row>
    <row r="9085" spans="1:11" ht="16.5" x14ac:dyDescent="0.3">
      <c r="A9085" s="1">
        <v>43041</v>
      </c>
      <c r="B9085" s="5">
        <f>YEAR(Table1[[#This Row],[Order Date]])</f>
        <v>2017</v>
      </c>
      <c r="C9085" s="5">
        <f>MONTH(Table1[[#This Row],[Order Date]])</f>
        <v>11</v>
      </c>
      <c r="D9085" t="s">
        <v>1535</v>
      </c>
      <c r="E9085" t="s">
        <v>27</v>
      </c>
      <c r="F9085" t="s">
        <v>34</v>
      </c>
      <c r="G9085" t="s">
        <v>47</v>
      </c>
      <c r="H9085" t="s">
        <v>350</v>
      </c>
      <c r="I9085">
        <v>25.02</v>
      </c>
      <c r="J9085">
        <v>3</v>
      </c>
      <c r="K9085">
        <v>10.51</v>
      </c>
    </row>
    <row r="9086" spans="1:11" ht="16.5" x14ac:dyDescent="0.3">
      <c r="A9086" s="1">
        <v>43041</v>
      </c>
      <c r="B9086" s="5">
        <f>YEAR(Table1[[#This Row],[Order Date]])</f>
        <v>2017</v>
      </c>
      <c r="C9086" s="5">
        <f>MONTH(Table1[[#This Row],[Order Date]])</f>
        <v>11</v>
      </c>
      <c r="D9086" t="s">
        <v>1535</v>
      </c>
      <c r="E9086" t="s">
        <v>27</v>
      </c>
      <c r="F9086" t="s">
        <v>11</v>
      </c>
      <c r="G9086" t="s">
        <v>18</v>
      </c>
      <c r="H9086" t="s">
        <v>418</v>
      </c>
      <c r="I9086">
        <v>452.55</v>
      </c>
      <c r="J9086">
        <v>7</v>
      </c>
      <c r="K9086">
        <v>22.63</v>
      </c>
    </row>
    <row r="9087" spans="1:11" ht="16.5" x14ac:dyDescent="0.3">
      <c r="A9087" s="1">
        <v>43041</v>
      </c>
      <c r="B9087" s="5">
        <f>YEAR(Table1[[#This Row],[Order Date]])</f>
        <v>2017</v>
      </c>
      <c r="C9087" s="5">
        <f>MONTH(Table1[[#This Row],[Order Date]])</f>
        <v>11</v>
      </c>
      <c r="D9087" t="s">
        <v>1760</v>
      </c>
      <c r="E9087" t="s">
        <v>33</v>
      </c>
      <c r="F9087" t="s">
        <v>11</v>
      </c>
      <c r="G9087" t="s">
        <v>63</v>
      </c>
      <c r="H9087" t="s">
        <v>1420</v>
      </c>
      <c r="I9087">
        <v>5.32</v>
      </c>
      <c r="J9087">
        <v>2</v>
      </c>
      <c r="K9087">
        <v>2.61</v>
      </c>
    </row>
    <row r="9088" spans="1:11" ht="16.5" x14ac:dyDescent="0.3">
      <c r="A9088" s="1">
        <v>43041</v>
      </c>
      <c r="B9088" s="5">
        <f>YEAR(Table1[[#This Row],[Order Date]])</f>
        <v>2017</v>
      </c>
      <c r="C9088" s="5">
        <f>MONTH(Table1[[#This Row],[Order Date]])</f>
        <v>11</v>
      </c>
      <c r="D9088" t="s">
        <v>1760</v>
      </c>
      <c r="E9088" t="s">
        <v>33</v>
      </c>
      <c r="F9088" t="s">
        <v>34</v>
      </c>
      <c r="G9088" t="s">
        <v>35</v>
      </c>
      <c r="H9088" t="s">
        <v>864</v>
      </c>
      <c r="I9088">
        <v>975.92</v>
      </c>
      <c r="J9088">
        <v>4</v>
      </c>
      <c r="K9088">
        <v>292.77999999999997</v>
      </c>
    </row>
    <row r="9089" spans="1:11" ht="16.5" x14ac:dyDescent="0.3">
      <c r="A9089" s="1">
        <v>43041</v>
      </c>
      <c r="B9089" s="5">
        <f>YEAR(Table1[[#This Row],[Order Date]])</f>
        <v>2017</v>
      </c>
      <c r="C9089" s="5">
        <f>MONTH(Table1[[#This Row],[Order Date]])</f>
        <v>11</v>
      </c>
      <c r="D9089" t="s">
        <v>1760</v>
      </c>
      <c r="E9089" t="s">
        <v>33</v>
      </c>
      <c r="F9089" t="s">
        <v>39</v>
      </c>
      <c r="G9089" t="s">
        <v>52</v>
      </c>
      <c r="H9089" t="s">
        <v>2341</v>
      </c>
      <c r="I9089">
        <v>2249.91</v>
      </c>
      <c r="J9089">
        <v>9</v>
      </c>
      <c r="K9089">
        <v>517.48</v>
      </c>
    </row>
    <row r="9090" spans="1:11" ht="16.5" x14ac:dyDescent="0.3">
      <c r="A9090" s="1">
        <v>43041</v>
      </c>
      <c r="B9090" s="5">
        <f>YEAR(Table1[[#This Row],[Order Date]])</f>
        <v>2017</v>
      </c>
      <c r="C9090" s="5">
        <f>MONTH(Table1[[#This Row],[Order Date]])</f>
        <v>11</v>
      </c>
      <c r="D9090" t="s">
        <v>1760</v>
      </c>
      <c r="E9090" t="s">
        <v>33</v>
      </c>
      <c r="F9090" t="s">
        <v>11</v>
      </c>
      <c r="G9090" t="s">
        <v>18</v>
      </c>
      <c r="H9090" t="s">
        <v>2505</v>
      </c>
      <c r="I9090">
        <v>59.92</v>
      </c>
      <c r="J9090">
        <v>4</v>
      </c>
      <c r="K9090">
        <v>16.78</v>
      </c>
    </row>
    <row r="9091" spans="1:11" ht="16.5" x14ac:dyDescent="0.3">
      <c r="A9091" s="1">
        <v>43041</v>
      </c>
      <c r="B9091" s="5">
        <f>YEAR(Table1[[#This Row],[Order Date]])</f>
        <v>2017</v>
      </c>
      <c r="C9091" s="5">
        <f>MONTH(Table1[[#This Row],[Order Date]])</f>
        <v>11</v>
      </c>
      <c r="D9091" t="s">
        <v>1368</v>
      </c>
      <c r="E9091" t="s">
        <v>23</v>
      </c>
      <c r="F9091" t="s">
        <v>34</v>
      </c>
      <c r="G9091" t="s">
        <v>47</v>
      </c>
      <c r="H9091" t="s">
        <v>137</v>
      </c>
      <c r="I9091">
        <v>3.31</v>
      </c>
      <c r="J9091">
        <v>1</v>
      </c>
      <c r="K9091">
        <v>0.66</v>
      </c>
    </row>
    <row r="9092" spans="1:11" ht="16.5" x14ac:dyDescent="0.3">
      <c r="A9092" s="1">
        <v>43041</v>
      </c>
      <c r="B9092" s="5">
        <f>YEAR(Table1[[#This Row],[Order Date]])</f>
        <v>2017</v>
      </c>
      <c r="C9092" s="5">
        <f>MONTH(Table1[[#This Row],[Order Date]])</f>
        <v>11</v>
      </c>
      <c r="D9092" t="s">
        <v>1368</v>
      </c>
      <c r="E9092" t="s">
        <v>23</v>
      </c>
      <c r="F9092" t="s">
        <v>11</v>
      </c>
      <c r="G9092" t="s">
        <v>92</v>
      </c>
      <c r="H9092" t="s">
        <v>1250</v>
      </c>
      <c r="I9092">
        <v>20.14</v>
      </c>
      <c r="J9092">
        <v>3</v>
      </c>
      <c r="K9092">
        <v>1.26</v>
      </c>
    </row>
    <row r="9093" spans="1:11" ht="16.5" x14ac:dyDescent="0.3">
      <c r="A9093" s="1">
        <v>43041</v>
      </c>
      <c r="B9093" s="5">
        <f>YEAR(Table1[[#This Row],[Order Date]])</f>
        <v>2017</v>
      </c>
      <c r="C9093" s="5">
        <f>MONTH(Table1[[#This Row],[Order Date]])</f>
        <v>11</v>
      </c>
      <c r="D9093" t="s">
        <v>1368</v>
      </c>
      <c r="E9093" t="s">
        <v>23</v>
      </c>
      <c r="F9093" t="s">
        <v>11</v>
      </c>
      <c r="G9093" t="s">
        <v>63</v>
      </c>
      <c r="H9093" t="s">
        <v>1299</v>
      </c>
      <c r="I9093">
        <v>8.86</v>
      </c>
      <c r="J9093">
        <v>3</v>
      </c>
      <c r="K9093">
        <v>2.88</v>
      </c>
    </row>
    <row r="9094" spans="1:11" ht="16.5" x14ac:dyDescent="0.3">
      <c r="A9094" s="1">
        <v>43041</v>
      </c>
      <c r="B9094" s="5">
        <f>YEAR(Table1[[#This Row],[Order Date]])</f>
        <v>2017</v>
      </c>
      <c r="C9094" s="5">
        <f>MONTH(Table1[[#This Row],[Order Date]])</f>
        <v>11</v>
      </c>
      <c r="D9094" t="s">
        <v>1368</v>
      </c>
      <c r="E9094" t="s">
        <v>23</v>
      </c>
      <c r="F9094" t="s">
        <v>39</v>
      </c>
      <c r="G9094" t="s">
        <v>40</v>
      </c>
      <c r="H9094" t="s">
        <v>648</v>
      </c>
      <c r="I9094">
        <v>859.2</v>
      </c>
      <c r="J9094">
        <v>4</v>
      </c>
      <c r="K9094">
        <v>-186.16</v>
      </c>
    </row>
    <row r="9095" spans="1:11" ht="16.5" x14ac:dyDescent="0.3">
      <c r="A9095" s="1">
        <v>43041</v>
      </c>
      <c r="B9095" s="5">
        <f>YEAR(Table1[[#This Row],[Order Date]])</f>
        <v>2017</v>
      </c>
      <c r="C9095" s="5">
        <f>MONTH(Table1[[#This Row],[Order Date]])</f>
        <v>11</v>
      </c>
      <c r="D9095" t="s">
        <v>2429</v>
      </c>
      <c r="E9095" t="s">
        <v>296</v>
      </c>
      <c r="F9095" t="s">
        <v>11</v>
      </c>
      <c r="G9095" t="s">
        <v>12</v>
      </c>
      <c r="H9095" t="s">
        <v>219</v>
      </c>
      <c r="I9095">
        <v>19.440000000000001</v>
      </c>
      <c r="J9095">
        <v>3</v>
      </c>
      <c r="K9095">
        <v>9.33</v>
      </c>
    </row>
    <row r="9096" spans="1:11" ht="16.5" x14ac:dyDescent="0.3">
      <c r="A9096" s="1">
        <v>43041</v>
      </c>
      <c r="B9096" s="5">
        <f>YEAR(Table1[[#This Row],[Order Date]])</f>
        <v>2017</v>
      </c>
      <c r="C9096" s="5">
        <f>MONTH(Table1[[#This Row],[Order Date]])</f>
        <v>11</v>
      </c>
      <c r="D9096" t="s">
        <v>891</v>
      </c>
      <c r="E9096" t="s">
        <v>78</v>
      </c>
      <c r="F9096" t="s">
        <v>11</v>
      </c>
      <c r="G9096" t="s">
        <v>200</v>
      </c>
      <c r="H9096" t="s">
        <v>1516</v>
      </c>
      <c r="I9096">
        <v>384.59</v>
      </c>
      <c r="J9096">
        <v>2</v>
      </c>
      <c r="K9096">
        <v>-81.73</v>
      </c>
    </row>
    <row r="9097" spans="1:11" ht="16.5" x14ac:dyDescent="0.3">
      <c r="A9097" s="1">
        <v>43041</v>
      </c>
      <c r="B9097" s="5">
        <f>YEAR(Table1[[#This Row],[Order Date]])</f>
        <v>2017</v>
      </c>
      <c r="C9097" s="5">
        <f>MONTH(Table1[[#This Row],[Order Date]])</f>
        <v>11</v>
      </c>
      <c r="D9097" t="s">
        <v>392</v>
      </c>
      <c r="E9097" t="s">
        <v>27</v>
      </c>
      <c r="F9097" t="s">
        <v>11</v>
      </c>
      <c r="G9097" t="s">
        <v>92</v>
      </c>
      <c r="H9097" t="s">
        <v>2395</v>
      </c>
      <c r="I9097">
        <v>168.1</v>
      </c>
      <c r="J9097">
        <v>5</v>
      </c>
      <c r="K9097">
        <v>43.71</v>
      </c>
    </row>
    <row r="9098" spans="1:11" ht="16.5" x14ac:dyDescent="0.3">
      <c r="A9098" s="1">
        <v>43041</v>
      </c>
      <c r="B9098" s="5">
        <f>YEAR(Table1[[#This Row],[Order Date]])</f>
        <v>2017</v>
      </c>
      <c r="C9098" s="5">
        <f>MONTH(Table1[[#This Row],[Order Date]])</f>
        <v>11</v>
      </c>
      <c r="D9098" t="s">
        <v>1521</v>
      </c>
      <c r="E9098" t="s">
        <v>15</v>
      </c>
      <c r="F9098" t="s">
        <v>11</v>
      </c>
      <c r="G9098" t="s">
        <v>24</v>
      </c>
      <c r="H9098" t="s">
        <v>2410</v>
      </c>
      <c r="I9098">
        <v>54.34</v>
      </c>
      <c r="J9098">
        <v>4</v>
      </c>
      <c r="K9098">
        <v>5.43</v>
      </c>
    </row>
    <row r="9099" spans="1:11" ht="16.5" x14ac:dyDescent="0.3">
      <c r="A9099" s="1">
        <v>43041</v>
      </c>
      <c r="B9099" s="5">
        <f>YEAR(Table1[[#This Row],[Order Date]])</f>
        <v>2017</v>
      </c>
      <c r="C9099" s="5">
        <f>MONTH(Table1[[#This Row],[Order Date]])</f>
        <v>11</v>
      </c>
      <c r="D9099" t="s">
        <v>1926</v>
      </c>
      <c r="E9099" t="s">
        <v>186</v>
      </c>
      <c r="F9099" t="s">
        <v>11</v>
      </c>
      <c r="G9099" t="s">
        <v>92</v>
      </c>
      <c r="H9099" t="s">
        <v>1250</v>
      </c>
      <c r="I9099">
        <v>83.9</v>
      </c>
      <c r="J9099">
        <v>10</v>
      </c>
      <c r="K9099">
        <v>20.98</v>
      </c>
    </row>
    <row r="9100" spans="1:11" ht="16.5" x14ac:dyDescent="0.3">
      <c r="A9100" s="1">
        <v>43041</v>
      </c>
      <c r="B9100" s="5">
        <f>YEAR(Table1[[#This Row],[Order Date]])</f>
        <v>2017</v>
      </c>
      <c r="C9100" s="5">
        <f>MONTH(Table1[[#This Row],[Order Date]])</f>
        <v>11</v>
      </c>
      <c r="D9100" t="s">
        <v>1926</v>
      </c>
      <c r="E9100" t="s">
        <v>186</v>
      </c>
      <c r="F9100" t="s">
        <v>11</v>
      </c>
      <c r="G9100" t="s">
        <v>12</v>
      </c>
      <c r="H9100" t="s">
        <v>1418</v>
      </c>
      <c r="I9100">
        <v>11.76</v>
      </c>
      <c r="J9100">
        <v>2</v>
      </c>
      <c r="K9100">
        <v>5.76</v>
      </c>
    </row>
    <row r="9101" spans="1:11" ht="16.5" x14ac:dyDescent="0.3">
      <c r="A9101" s="1">
        <v>43041</v>
      </c>
      <c r="B9101" s="5">
        <f>YEAR(Table1[[#This Row],[Order Date]])</f>
        <v>2017</v>
      </c>
      <c r="C9101" s="5">
        <f>MONTH(Table1[[#This Row],[Order Date]])</f>
        <v>11</v>
      </c>
      <c r="D9101" t="s">
        <v>815</v>
      </c>
      <c r="E9101" t="s">
        <v>78</v>
      </c>
      <c r="F9101" t="s">
        <v>34</v>
      </c>
      <c r="G9101" t="s">
        <v>35</v>
      </c>
      <c r="H9101" t="s">
        <v>1685</v>
      </c>
      <c r="I9101">
        <v>155.37</v>
      </c>
      <c r="J9101">
        <v>2</v>
      </c>
      <c r="K9101">
        <v>-35.51</v>
      </c>
    </row>
    <row r="9102" spans="1:11" ht="16.5" x14ac:dyDescent="0.3">
      <c r="A9102" s="1">
        <v>43041</v>
      </c>
      <c r="B9102" s="5">
        <f>YEAR(Table1[[#This Row],[Order Date]])</f>
        <v>2017</v>
      </c>
      <c r="C9102" s="5">
        <f>MONTH(Table1[[#This Row],[Order Date]])</f>
        <v>11</v>
      </c>
      <c r="D9102" t="s">
        <v>1574</v>
      </c>
      <c r="E9102" t="s">
        <v>55</v>
      </c>
      <c r="F9102" t="s">
        <v>11</v>
      </c>
      <c r="G9102" t="s">
        <v>24</v>
      </c>
      <c r="H9102" t="s">
        <v>2642</v>
      </c>
      <c r="I9102">
        <v>5.56</v>
      </c>
      <c r="J9102">
        <v>2</v>
      </c>
      <c r="K9102">
        <v>1.45</v>
      </c>
    </row>
    <row r="9103" spans="1:11" ht="16.5" x14ac:dyDescent="0.3">
      <c r="A9103" s="1">
        <v>43042</v>
      </c>
      <c r="B9103" s="5">
        <f>YEAR(Table1[[#This Row],[Order Date]])</f>
        <v>2017</v>
      </c>
      <c r="C9103" s="5">
        <f>MONTH(Table1[[#This Row],[Order Date]])</f>
        <v>11</v>
      </c>
      <c r="D9103" t="s">
        <v>1131</v>
      </c>
      <c r="E9103" t="s">
        <v>120</v>
      </c>
      <c r="F9103" t="s">
        <v>34</v>
      </c>
      <c r="G9103" t="s">
        <v>47</v>
      </c>
      <c r="H9103" t="s">
        <v>1213</v>
      </c>
      <c r="I9103">
        <v>15.99</v>
      </c>
      <c r="J9103">
        <v>1</v>
      </c>
      <c r="K9103">
        <v>1</v>
      </c>
    </row>
    <row r="9104" spans="1:11" ht="16.5" x14ac:dyDescent="0.3">
      <c r="A9104" s="1">
        <v>43042</v>
      </c>
      <c r="B9104" s="5">
        <f>YEAR(Table1[[#This Row],[Order Date]])</f>
        <v>2017</v>
      </c>
      <c r="C9104" s="5">
        <f>MONTH(Table1[[#This Row],[Order Date]])</f>
        <v>11</v>
      </c>
      <c r="D9104" t="s">
        <v>1783</v>
      </c>
      <c r="E9104" t="s">
        <v>164</v>
      </c>
      <c r="F9104" t="s">
        <v>11</v>
      </c>
      <c r="G9104" t="s">
        <v>12</v>
      </c>
      <c r="H9104" t="s">
        <v>2202</v>
      </c>
      <c r="I9104">
        <v>139.86000000000001</v>
      </c>
      <c r="J9104">
        <v>7</v>
      </c>
      <c r="K9104">
        <v>65.73</v>
      </c>
    </row>
    <row r="9105" spans="1:11" ht="16.5" x14ac:dyDescent="0.3">
      <c r="A9105" s="1">
        <v>43042</v>
      </c>
      <c r="B9105" s="5">
        <f>YEAR(Table1[[#This Row],[Order Date]])</f>
        <v>2017</v>
      </c>
      <c r="C9105" s="5">
        <f>MONTH(Table1[[#This Row],[Order Date]])</f>
        <v>11</v>
      </c>
      <c r="D9105" t="s">
        <v>1783</v>
      </c>
      <c r="E9105" t="s">
        <v>164</v>
      </c>
      <c r="F9105" t="s">
        <v>34</v>
      </c>
      <c r="G9105" t="s">
        <v>35</v>
      </c>
      <c r="H9105" t="s">
        <v>1839</v>
      </c>
      <c r="I9105">
        <v>307.14</v>
      </c>
      <c r="J9105">
        <v>4</v>
      </c>
      <c r="K9105">
        <v>26.87</v>
      </c>
    </row>
    <row r="9106" spans="1:11" ht="16.5" x14ac:dyDescent="0.3">
      <c r="A9106" s="1">
        <v>43042</v>
      </c>
      <c r="B9106" s="5">
        <f>YEAR(Table1[[#This Row],[Order Date]])</f>
        <v>2017</v>
      </c>
      <c r="C9106" s="5">
        <f>MONTH(Table1[[#This Row],[Order Date]])</f>
        <v>11</v>
      </c>
      <c r="D9106" t="s">
        <v>1655</v>
      </c>
      <c r="E9106" t="s">
        <v>30</v>
      </c>
      <c r="F9106" t="s">
        <v>11</v>
      </c>
      <c r="G9106" t="s">
        <v>16</v>
      </c>
      <c r="H9106" t="s">
        <v>377</v>
      </c>
      <c r="I9106">
        <v>12.39</v>
      </c>
      <c r="J9106">
        <v>3</v>
      </c>
      <c r="K9106">
        <v>5.7</v>
      </c>
    </row>
    <row r="9107" spans="1:11" ht="16.5" x14ac:dyDescent="0.3">
      <c r="A9107" s="1">
        <v>43042</v>
      </c>
      <c r="B9107" s="5">
        <f>YEAR(Table1[[#This Row],[Order Date]])</f>
        <v>2017</v>
      </c>
      <c r="C9107" s="5">
        <f>MONTH(Table1[[#This Row],[Order Date]])</f>
        <v>11</v>
      </c>
      <c r="D9107" t="s">
        <v>868</v>
      </c>
      <c r="E9107" t="s">
        <v>399</v>
      </c>
      <c r="F9107" t="s">
        <v>34</v>
      </c>
      <c r="G9107" t="s">
        <v>47</v>
      </c>
      <c r="H9107" t="s">
        <v>931</v>
      </c>
      <c r="I9107">
        <v>41.37</v>
      </c>
      <c r="J9107">
        <v>3</v>
      </c>
      <c r="K9107">
        <v>17.38</v>
      </c>
    </row>
    <row r="9108" spans="1:11" ht="16.5" x14ac:dyDescent="0.3">
      <c r="A9108" s="1">
        <v>43042</v>
      </c>
      <c r="B9108" s="5">
        <f>YEAR(Table1[[#This Row],[Order Date]])</f>
        <v>2017</v>
      </c>
      <c r="C9108" s="5">
        <f>MONTH(Table1[[#This Row],[Order Date]])</f>
        <v>11</v>
      </c>
      <c r="D9108" t="s">
        <v>1267</v>
      </c>
      <c r="E9108" t="s">
        <v>315</v>
      </c>
      <c r="F9108" t="s">
        <v>11</v>
      </c>
      <c r="G9108" t="s">
        <v>12</v>
      </c>
      <c r="H9108" t="s">
        <v>242</v>
      </c>
      <c r="I9108">
        <v>8.56</v>
      </c>
      <c r="J9108">
        <v>2</v>
      </c>
      <c r="K9108">
        <v>3.85</v>
      </c>
    </row>
    <row r="9109" spans="1:11" ht="16.5" x14ac:dyDescent="0.3">
      <c r="A9109" s="1">
        <v>43042</v>
      </c>
      <c r="B9109" s="5">
        <f>YEAR(Table1[[#This Row],[Order Date]])</f>
        <v>2017</v>
      </c>
      <c r="C9109" s="5">
        <f>MONTH(Table1[[#This Row],[Order Date]])</f>
        <v>11</v>
      </c>
      <c r="D9109" t="s">
        <v>1267</v>
      </c>
      <c r="E9109" t="s">
        <v>315</v>
      </c>
      <c r="F9109" t="s">
        <v>11</v>
      </c>
      <c r="G9109" t="s">
        <v>18</v>
      </c>
      <c r="H9109" t="s">
        <v>2219</v>
      </c>
      <c r="I9109">
        <v>52.4</v>
      </c>
      <c r="J9109">
        <v>5</v>
      </c>
      <c r="K9109">
        <v>14.15</v>
      </c>
    </row>
    <row r="9110" spans="1:11" ht="16.5" x14ac:dyDescent="0.3">
      <c r="A9110" s="1">
        <v>43042</v>
      </c>
      <c r="B9110" s="5">
        <f>YEAR(Table1[[#This Row],[Order Date]])</f>
        <v>2017</v>
      </c>
      <c r="C9110" s="5">
        <f>MONTH(Table1[[#This Row],[Order Date]])</f>
        <v>11</v>
      </c>
      <c r="D9110" t="s">
        <v>1267</v>
      </c>
      <c r="E9110" t="s">
        <v>315</v>
      </c>
      <c r="F9110" t="s">
        <v>11</v>
      </c>
      <c r="G9110" t="s">
        <v>16</v>
      </c>
      <c r="H9110" t="s">
        <v>772</v>
      </c>
      <c r="I9110">
        <v>14.94</v>
      </c>
      <c r="J9110">
        <v>3</v>
      </c>
      <c r="K9110">
        <v>6.87</v>
      </c>
    </row>
    <row r="9111" spans="1:11" ht="16.5" x14ac:dyDescent="0.3">
      <c r="A9111" s="1">
        <v>43042</v>
      </c>
      <c r="B9111" s="5">
        <f>YEAR(Table1[[#This Row],[Order Date]])</f>
        <v>2017</v>
      </c>
      <c r="C9111" s="5">
        <f>MONTH(Table1[[#This Row],[Order Date]])</f>
        <v>11</v>
      </c>
      <c r="D9111" t="s">
        <v>1303</v>
      </c>
      <c r="E9111" t="s">
        <v>23</v>
      </c>
      <c r="F9111" t="s">
        <v>11</v>
      </c>
      <c r="G9111" t="s">
        <v>20</v>
      </c>
      <c r="H9111" t="s">
        <v>2694</v>
      </c>
      <c r="I9111">
        <v>11.67</v>
      </c>
      <c r="J9111">
        <v>3</v>
      </c>
      <c r="K9111">
        <v>-7.78</v>
      </c>
    </row>
    <row r="9112" spans="1:11" ht="16.5" x14ac:dyDescent="0.3">
      <c r="A9112" s="1">
        <v>43042</v>
      </c>
      <c r="B9112" s="5">
        <f>YEAR(Table1[[#This Row],[Order Date]])</f>
        <v>2017</v>
      </c>
      <c r="C9112" s="5">
        <f>MONTH(Table1[[#This Row],[Order Date]])</f>
        <v>11</v>
      </c>
      <c r="D9112" t="s">
        <v>254</v>
      </c>
      <c r="E9112" t="s">
        <v>164</v>
      </c>
      <c r="F9112" t="s">
        <v>39</v>
      </c>
      <c r="G9112" t="s">
        <v>52</v>
      </c>
      <c r="H9112" t="s">
        <v>1660</v>
      </c>
      <c r="I9112">
        <v>43.5</v>
      </c>
      <c r="J9112">
        <v>3</v>
      </c>
      <c r="K9112">
        <v>10.88</v>
      </c>
    </row>
    <row r="9113" spans="1:11" ht="16.5" x14ac:dyDescent="0.3">
      <c r="A9113" s="1">
        <v>43042</v>
      </c>
      <c r="B9113" s="5">
        <f>YEAR(Table1[[#This Row],[Order Date]])</f>
        <v>2017</v>
      </c>
      <c r="C9113" s="5">
        <f>MONTH(Table1[[#This Row],[Order Date]])</f>
        <v>11</v>
      </c>
      <c r="D9113" t="s">
        <v>734</v>
      </c>
      <c r="E9113" t="s">
        <v>33</v>
      </c>
      <c r="F9113" t="s">
        <v>11</v>
      </c>
      <c r="G9113" t="s">
        <v>12</v>
      </c>
      <c r="H9113" t="s">
        <v>304</v>
      </c>
      <c r="I9113">
        <v>26.4</v>
      </c>
      <c r="J9113">
        <v>5</v>
      </c>
      <c r="K9113">
        <v>11.88</v>
      </c>
    </row>
    <row r="9114" spans="1:11" ht="16.5" x14ac:dyDescent="0.3">
      <c r="A9114" s="1">
        <v>43042</v>
      </c>
      <c r="B9114" s="5">
        <f>YEAR(Table1[[#This Row],[Order Date]])</f>
        <v>2017</v>
      </c>
      <c r="C9114" s="5">
        <f>MONTH(Table1[[#This Row],[Order Date]])</f>
        <v>11</v>
      </c>
      <c r="D9114" t="s">
        <v>651</v>
      </c>
      <c r="E9114" t="s">
        <v>27</v>
      </c>
      <c r="F9114" t="s">
        <v>11</v>
      </c>
      <c r="G9114" t="s">
        <v>12</v>
      </c>
      <c r="H9114" t="s">
        <v>698</v>
      </c>
      <c r="I9114">
        <v>35.880000000000003</v>
      </c>
      <c r="J9114">
        <v>6</v>
      </c>
      <c r="K9114">
        <v>17.579999999999998</v>
      </c>
    </row>
    <row r="9115" spans="1:11" ht="16.5" x14ac:dyDescent="0.3">
      <c r="A9115" s="1">
        <v>43042</v>
      </c>
      <c r="B9115" s="5">
        <f>YEAR(Table1[[#This Row],[Order Date]])</f>
        <v>2017</v>
      </c>
      <c r="C9115" s="5">
        <f>MONTH(Table1[[#This Row],[Order Date]])</f>
        <v>11</v>
      </c>
      <c r="D9115" t="s">
        <v>369</v>
      </c>
      <c r="E9115" t="s">
        <v>123</v>
      </c>
      <c r="F9115" t="s">
        <v>39</v>
      </c>
      <c r="G9115" t="s">
        <v>40</v>
      </c>
      <c r="H9115" t="s">
        <v>1266</v>
      </c>
      <c r="I9115">
        <v>361.38</v>
      </c>
      <c r="J9115">
        <v>2</v>
      </c>
      <c r="K9115">
        <v>27.1</v>
      </c>
    </row>
    <row r="9116" spans="1:11" ht="16.5" x14ac:dyDescent="0.3">
      <c r="A9116" s="1">
        <v>43042</v>
      </c>
      <c r="B9116" s="5">
        <f>YEAR(Table1[[#This Row],[Order Date]])</f>
        <v>2017</v>
      </c>
      <c r="C9116" s="5">
        <f>MONTH(Table1[[#This Row],[Order Date]])</f>
        <v>11</v>
      </c>
      <c r="D9116" t="s">
        <v>1625</v>
      </c>
      <c r="E9116" t="s">
        <v>23</v>
      </c>
      <c r="F9116" t="s">
        <v>39</v>
      </c>
      <c r="G9116" t="s">
        <v>52</v>
      </c>
      <c r="H9116" t="s">
        <v>1510</v>
      </c>
      <c r="I9116">
        <v>40.78</v>
      </c>
      <c r="J9116">
        <v>3</v>
      </c>
      <c r="K9116">
        <v>0.51</v>
      </c>
    </row>
    <row r="9117" spans="1:11" ht="16.5" x14ac:dyDescent="0.3">
      <c r="A9117" s="1">
        <v>43042</v>
      </c>
      <c r="B9117" s="5">
        <f>YEAR(Table1[[#This Row],[Order Date]])</f>
        <v>2017</v>
      </c>
      <c r="C9117" s="5">
        <f>MONTH(Table1[[#This Row],[Order Date]])</f>
        <v>11</v>
      </c>
      <c r="D9117" t="s">
        <v>2496</v>
      </c>
      <c r="E9117" t="s">
        <v>27</v>
      </c>
      <c r="F9117" t="s">
        <v>39</v>
      </c>
      <c r="G9117" t="s">
        <v>52</v>
      </c>
      <c r="H9117" t="s">
        <v>1939</v>
      </c>
      <c r="I9117">
        <v>199.75</v>
      </c>
      <c r="J9117">
        <v>5</v>
      </c>
      <c r="K9117">
        <v>87.89</v>
      </c>
    </row>
    <row r="9118" spans="1:11" ht="16.5" x14ac:dyDescent="0.3">
      <c r="A9118" s="1">
        <v>43042</v>
      </c>
      <c r="B9118" s="5">
        <f>YEAR(Table1[[#This Row],[Order Date]])</f>
        <v>2017</v>
      </c>
      <c r="C9118" s="5">
        <f>MONTH(Table1[[#This Row],[Order Date]])</f>
        <v>11</v>
      </c>
      <c r="D9118" t="s">
        <v>2496</v>
      </c>
      <c r="E9118" t="s">
        <v>27</v>
      </c>
      <c r="F9118" t="s">
        <v>34</v>
      </c>
      <c r="G9118" t="s">
        <v>145</v>
      </c>
      <c r="H9118" t="s">
        <v>2066</v>
      </c>
      <c r="I9118">
        <v>1673.18</v>
      </c>
      <c r="J9118">
        <v>12</v>
      </c>
      <c r="K9118">
        <v>20.91</v>
      </c>
    </row>
    <row r="9119" spans="1:11" ht="16.5" x14ac:dyDescent="0.3">
      <c r="A9119" s="1">
        <v>43042</v>
      </c>
      <c r="B9119" s="5">
        <f>YEAR(Table1[[#This Row],[Order Date]])</f>
        <v>2017</v>
      </c>
      <c r="C9119" s="5">
        <f>MONTH(Table1[[#This Row],[Order Date]])</f>
        <v>11</v>
      </c>
      <c r="D9119" t="s">
        <v>599</v>
      </c>
      <c r="E9119" t="s">
        <v>245</v>
      </c>
      <c r="F9119" t="s">
        <v>11</v>
      </c>
      <c r="G9119" t="s">
        <v>12</v>
      </c>
      <c r="H9119" t="s">
        <v>2648</v>
      </c>
      <c r="I9119">
        <v>16.27</v>
      </c>
      <c r="J9119">
        <v>3</v>
      </c>
      <c r="K9119">
        <v>5.29</v>
      </c>
    </row>
    <row r="9120" spans="1:11" ht="16.5" x14ac:dyDescent="0.3">
      <c r="A9120" s="1">
        <v>43042</v>
      </c>
      <c r="B9120" s="5">
        <f>YEAR(Table1[[#This Row],[Order Date]])</f>
        <v>2017</v>
      </c>
      <c r="C9120" s="5">
        <f>MONTH(Table1[[#This Row],[Order Date]])</f>
        <v>11</v>
      </c>
      <c r="D9120" t="s">
        <v>29</v>
      </c>
      <c r="E9120" t="s">
        <v>164</v>
      </c>
      <c r="F9120" t="s">
        <v>11</v>
      </c>
      <c r="G9120" t="s">
        <v>20</v>
      </c>
      <c r="H9120" t="s">
        <v>2329</v>
      </c>
      <c r="I9120">
        <v>18.37</v>
      </c>
      <c r="J9120">
        <v>4</v>
      </c>
      <c r="K9120">
        <v>5.97</v>
      </c>
    </row>
    <row r="9121" spans="1:11" ht="16.5" x14ac:dyDescent="0.3">
      <c r="A9121" s="1">
        <v>43042</v>
      </c>
      <c r="B9121" s="5">
        <f>YEAR(Table1[[#This Row],[Order Date]])</f>
        <v>2017</v>
      </c>
      <c r="C9121" s="5">
        <f>MONTH(Table1[[#This Row],[Order Date]])</f>
        <v>11</v>
      </c>
      <c r="D9121" t="s">
        <v>376</v>
      </c>
      <c r="E9121" t="s">
        <v>27</v>
      </c>
      <c r="F9121" t="s">
        <v>34</v>
      </c>
      <c r="G9121" t="s">
        <v>145</v>
      </c>
      <c r="H9121" t="s">
        <v>499</v>
      </c>
      <c r="I9121">
        <v>486.37</v>
      </c>
      <c r="J9121">
        <v>4</v>
      </c>
      <c r="K9121">
        <v>36.479999999999997</v>
      </c>
    </row>
    <row r="9122" spans="1:11" ht="16.5" x14ac:dyDescent="0.3">
      <c r="A9122" s="1">
        <v>43042</v>
      </c>
      <c r="B9122" s="5">
        <f>YEAR(Table1[[#This Row],[Order Date]])</f>
        <v>2017</v>
      </c>
      <c r="C9122" s="5">
        <f>MONTH(Table1[[#This Row],[Order Date]])</f>
        <v>11</v>
      </c>
      <c r="D9122" t="s">
        <v>1933</v>
      </c>
      <c r="E9122" t="s">
        <v>123</v>
      </c>
      <c r="F9122" t="s">
        <v>39</v>
      </c>
      <c r="G9122" t="s">
        <v>603</v>
      </c>
      <c r="H9122" t="s">
        <v>2654</v>
      </c>
      <c r="I9122">
        <v>959.98</v>
      </c>
      <c r="J9122">
        <v>2</v>
      </c>
      <c r="K9122">
        <v>311.99</v>
      </c>
    </row>
    <row r="9123" spans="1:11" ht="16.5" x14ac:dyDescent="0.3">
      <c r="A9123" s="1">
        <v>43042</v>
      </c>
      <c r="B9123" s="5">
        <f>YEAR(Table1[[#This Row],[Order Date]])</f>
        <v>2017</v>
      </c>
      <c r="C9123" s="5">
        <f>MONTH(Table1[[#This Row],[Order Date]])</f>
        <v>11</v>
      </c>
      <c r="D9123" t="s">
        <v>1933</v>
      </c>
      <c r="E9123" t="s">
        <v>123</v>
      </c>
      <c r="F9123" t="s">
        <v>11</v>
      </c>
      <c r="G9123" t="s">
        <v>20</v>
      </c>
      <c r="H9123" t="s">
        <v>1377</v>
      </c>
      <c r="I9123">
        <v>4.09</v>
      </c>
      <c r="J9123">
        <v>2</v>
      </c>
      <c r="K9123">
        <v>-3</v>
      </c>
    </row>
    <row r="9124" spans="1:11" ht="16.5" x14ac:dyDescent="0.3">
      <c r="A9124" s="1">
        <v>43042</v>
      </c>
      <c r="B9124" s="5">
        <f>YEAR(Table1[[#This Row],[Order Date]])</f>
        <v>2017</v>
      </c>
      <c r="C9124" s="5">
        <f>MONTH(Table1[[#This Row],[Order Date]])</f>
        <v>11</v>
      </c>
      <c r="D9124" t="s">
        <v>1933</v>
      </c>
      <c r="E9124" t="s">
        <v>123</v>
      </c>
      <c r="F9124" t="s">
        <v>11</v>
      </c>
      <c r="G9124" t="s">
        <v>24</v>
      </c>
      <c r="H9124" t="s">
        <v>600</v>
      </c>
      <c r="I9124">
        <v>55.98</v>
      </c>
      <c r="J9124">
        <v>2</v>
      </c>
      <c r="K9124">
        <v>4.2</v>
      </c>
    </row>
    <row r="9125" spans="1:11" ht="16.5" x14ac:dyDescent="0.3">
      <c r="A9125" s="1">
        <v>43042</v>
      </c>
      <c r="B9125" s="5">
        <f>YEAR(Table1[[#This Row],[Order Date]])</f>
        <v>2017</v>
      </c>
      <c r="C9125" s="5">
        <f>MONTH(Table1[[#This Row],[Order Date]])</f>
        <v>11</v>
      </c>
      <c r="D9125" t="s">
        <v>1933</v>
      </c>
      <c r="E9125" t="s">
        <v>123</v>
      </c>
      <c r="F9125" t="s">
        <v>11</v>
      </c>
      <c r="G9125" t="s">
        <v>12</v>
      </c>
      <c r="H9125" t="s">
        <v>79</v>
      </c>
      <c r="I9125">
        <v>10.69</v>
      </c>
      <c r="J9125">
        <v>2</v>
      </c>
      <c r="K9125">
        <v>3.74</v>
      </c>
    </row>
    <row r="9126" spans="1:11" ht="16.5" x14ac:dyDescent="0.3">
      <c r="A9126" s="1">
        <v>43043</v>
      </c>
      <c r="B9126" s="5">
        <f>YEAR(Table1[[#This Row],[Order Date]])</f>
        <v>2017</v>
      </c>
      <c r="C9126" s="5">
        <f>MONTH(Table1[[#This Row],[Order Date]])</f>
        <v>11</v>
      </c>
      <c r="D9126" t="s">
        <v>780</v>
      </c>
      <c r="E9126" t="s">
        <v>245</v>
      </c>
      <c r="F9126" t="s">
        <v>39</v>
      </c>
      <c r="G9126" t="s">
        <v>302</v>
      </c>
      <c r="H9126" t="s">
        <v>2713</v>
      </c>
      <c r="I9126">
        <v>7999.98</v>
      </c>
      <c r="J9126">
        <v>4</v>
      </c>
      <c r="K9126">
        <v>-3839.99</v>
      </c>
    </row>
    <row r="9127" spans="1:11" ht="16.5" x14ac:dyDescent="0.3">
      <c r="A9127" s="1">
        <v>43043</v>
      </c>
      <c r="B9127" s="5">
        <f>YEAR(Table1[[#This Row],[Order Date]])</f>
        <v>2017</v>
      </c>
      <c r="C9127" s="5">
        <f>MONTH(Table1[[#This Row],[Order Date]])</f>
        <v>11</v>
      </c>
      <c r="D9127" t="s">
        <v>780</v>
      </c>
      <c r="E9127" t="s">
        <v>245</v>
      </c>
      <c r="F9127" t="s">
        <v>11</v>
      </c>
      <c r="G9127" t="s">
        <v>92</v>
      </c>
      <c r="H9127" t="s">
        <v>2340</v>
      </c>
      <c r="I9127">
        <v>167.44</v>
      </c>
      <c r="J9127">
        <v>2</v>
      </c>
      <c r="K9127">
        <v>14.65</v>
      </c>
    </row>
    <row r="9128" spans="1:11" ht="16.5" x14ac:dyDescent="0.3">
      <c r="A9128" s="1">
        <v>43043</v>
      </c>
      <c r="B9128" s="5">
        <f>YEAR(Table1[[#This Row],[Order Date]])</f>
        <v>2017</v>
      </c>
      <c r="C9128" s="5">
        <f>MONTH(Table1[[#This Row],[Order Date]])</f>
        <v>11</v>
      </c>
      <c r="D9128" t="s">
        <v>1877</v>
      </c>
      <c r="E9128" t="s">
        <v>120</v>
      </c>
      <c r="F9128" t="s">
        <v>11</v>
      </c>
      <c r="G9128" t="s">
        <v>12</v>
      </c>
      <c r="H9128" t="s">
        <v>700</v>
      </c>
      <c r="I9128">
        <v>9.66</v>
      </c>
      <c r="J9128">
        <v>2</v>
      </c>
      <c r="K9128">
        <v>3.26</v>
      </c>
    </row>
    <row r="9129" spans="1:11" ht="16.5" x14ac:dyDescent="0.3">
      <c r="A9129" s="1">
        <v>43043</v>
      </c>
      <c r="B9129" s="5">
        <f>YEAR(Table1[[#This Row],[Order Date]])</f>
        <v>2017</v>
      </c>
      <c r="C9129" s="5">
        <f>MONTH(Table1[[#This Row],[Order Date]])</f>
        <v>11</v>
      </c>
      <c r="D9129" t="s">
        <v>1223</v>
      </c>
      <c r="E9129" t="s">
        <v>10</v>
      </c>
      <c r="F9129" t="s">
        <v>11</v>
      </c>
      <c r="G9129" t="s">
        <v>16</v>
      </c>
      <c r="H9129" t="s">
        <v>1259</v>
      </c>
      <c r="I9129">
        <v>23.68</v>
      </c>
      <c r="J9129">
        <v>2</v>
      </c>
      <c r="K9129">
        <v>8.8800000000000008</v>
      </c>
    </row>
    <row r="9130" spans="1:11" ht="16.5" x14ac:dyDescent="0.3">
      <c r="A9130" s="1">
        <v>43043</v>
      </c>
      <c r="B9130" s="5">
        <f>YEAR(Table1[[#This Row],[Order Date]])</f>
        <v>2017</v>
      </c>
      <c r="C9130" s="5">
        <f>MONTH(Table1[[#This Row],[Order Date]])</f>
        <v>11</v>
      </c>
      <c r="D9130" t="s">
        <v>817</v>
      </c>
      <c r="E9130" t="s">
        <v>245</v>
      </c>
      <c r="F9130" t="s">
        <v>34</v>
      </c>
      <c r="G9130" t="s">
        <v>145</v>
      </c>
      <c r="H9130" t="s">
        <v>942</v>
      </c>
      <c r="I9130">
        <v>523.76</v>
      </c>
      <c r="J9130">
        <v>3</v>
      </c>
      <c r="K9130">
        <v>-192.05</v>
      </c>
    </row>
    <row r="9131" spans="1:11" ht="16.5" x14ac:dyDescent="0.3">
      <c r="A9131" s="1">
        <v>43043</v>
      </c>
      <c r="B9131" s="5">
        <f>YEAR(Table1[[#This Row],[Order Date]])</f>
        <v>2017</v>
      </c>
      <c r="C9131" s="5">
        <f>MONTH(Table1[[#This Row],[Order Date]])</f>
        <v>11</v>
      </c>
      <c r="D9131" t="s">
        <v>817</v>
      </c>
      <c r="E9131" t="s">
        <v>245</v>
      </c>
      <c r="F9131" t="s">
        <v>39</v>
      </c>
      <c r="G9131" t="s">
        <v>40</v>
      </c>
      <c r="H9131" t="s">
        <v>2637</v>
      </c>
      <c r="I9131">
        <v>1359.96</v>
      </c>
      <c r="J9131">
        <v>5</v>
      </c>
      <c r="K9131">
        <v>119</v>
      </c>
    </row>
    <row r="9132" spans="1:11" ht="16.5" x14ac:dyDescent="0.3">
      <c r="A9132" s="1">
        <v>43043</v>
      </c>
      <c r="B9132" s="5">
        <f>YEAR(Table1[[#This Row],[Order Date]])</f>
        <v>2017</v>
      </c>
      <c r="C9132" s="5">
        <f>MONTH(Table1[[#This Row],[Order Date]])</f>
        <v>11</v>
      </c>
      <c r="D9132" t="s">
        <v>383</v>
      </c>
      <c r="E9132" t="s">
        <v>120</v>
      </c>
      <c r="F9132" t="s">
        <v>39</v>
      </c>
      <c r="G9132" t="s">
        <v>52</v>
      </c>
      <c r="H9132" t="s">
        <v>804</v>
      </c>
      <c r="I9132">
        <v>95.98</v>
      </c>
      <c r="J9132">
        <v>3</v>
      </c>
      <c r="K9132">
        <v>15.6</v>
      </c>
    </row>
    <row r="9133" spans="1:11" ht="16.5" x14ac:dyDescent="0.3">
      <c r="A9133" s="1">
        <v>43043</v>
      </c>
      <c r="B9133" s="5">
        <f>YEAR(Table1[[#This Row],[Order Date]])</f>
        <v>2017</v>
      </c>
      <c r="C9133" s="5">
        <f>MONTH(Table1[[#This Row],[Order Date]])</f>
        <v>11</v>
      </c>
      <c r="D9133" t="s">
        <v>383</v>
      </c>
      <c r="E9133" t="s">
        <v>120</v>
      </c>
      <c r="F9133" t="s">
        <v>39</v>
      </c>
      <c r="G9133" t="s">
        <v>40</v>
      </c>
      <c r="H9133" t="s">
        <v>2699</v>
      </c>
      <c r="I9133">
        <v>143.93</v>
      </c>
      <c r="J9133">
        <v>9</v>
      </c>
      <c r="K9133">
        <v>-32.380000000000003</v>
      </c>
    </row>
    <row r="9134" spans="1:11" ht="16.5" x14ac:dyDescent="0.3">
      <c r="A9134" s="1">
        <v>43043</v>
      </c>
      <c r="B9134" s="5">
        <f>YEAR(Table1[[#This Row],[Order Date]])</f>
        <v>2017</v>
      </c>
      <c r="C9134" s="5">
        <f>MONTH(Table1[[#This Row],[Order Date]])</f>
        <v>11</v>
      </c>
      <c r="D9134" t="s">
        <v>383</v>
      </c>
      <c r="E9134" t="s">
        <v>120</v>
      </c>
      <c r="F9134" t="s">
        <v>11</v>
      </c>
      <c r="G9134" t="s">
        <v>20</v>
      </c>
      <c r="H9134" t="s">
        <v>118</v>
      </c>
      <c r="I9134">
        <v>3.56</v>
      </c>
      <c r="J9134">
        <v>2</v>
      </c>
      <c r="K9134">
        <v>-2.97</v>
      </c>
    </row>
    <row r="9135" spans="1:11" ht="16.5" x14ac:dyDescent="0.3">
      <c r="A9135" s="1">
        <v>43043</v>
      </c>
      <c r="B9135" s="5">
        <f>YEAR(Table1[[#This Row],[Order Date]])</f>
        <v>2017</v>
      </c>
      <c r="C9135" s="5">
        <f>MONTH(Table1[[#This Row],[Order Date]])</f>
        <v>11</v>
      </c>
      <c r="D9135" t="s">
        <v>383</v>
      </c>
      <c r="E9135" t="s">
        <v>120</v>
      </c>
      <c r="F9135" t="s">
        <v>11</v>
      </c>
      <c r="G9135" t="s">
        <v>16</v>
      </c>
      <c r="H9135" t="s">
        <v>606</v>
      </c>
      <c r="I9135">
        <v>4.93</v>
      </c>
      <c r="J9135">
        <v>2</v>
      </c>
      <c r="K9135">
        <v>1.72</v>
      </c>
    </row>
    <row r="9136" spans="1:11" ht="16.5" x14ac:dyDescent="0.3">
      <c r="A9136" s="1">
        <v>43043</v>
      </c>
      <c r="B9136" s="5">
        <f>YEAR(Table1[[#This Row],[Order Date]])</f>
        <v>2017</v>
      </c>
      <c r="C9136" s="5">
        <f>MONTH(Table1[[#This Row],[Order Date]])</f>
        <v>11</v>
      </c>
      <c r="D9136" t="s">
        <v>1177</v>
      </c>
      <c r="E9136" t="s">
        <v>10</v>
      </c>
      <c r="F9136" t="s">
        <v>11</v>
      </c>
      <c r="G9136" t="s">
        <v>20</v>
      </c>
      <c r="H9136" t="s">
        <v>1409</v>
      </c>
      <c r="I9136">
        <v>7.54</v>
      </c>
      <c r="J9136">
        <v>6</v>
      </c>
      <c r="K9136">
        <v>-13.19</v>
      </c>
    </row>
    <row r="9137" spans="1:11" ht="16.5" x14ac:dyDescent="0.3">
      <c r="A9137" s="1">
        <v>43043</v>
      </c>
      <c r="B9137" s="5">
        <f>YEAR(Table1[[#This Row],[Order Date]])</f>
        <v>2017</v>
      </c>
      <c r="C9137" s="5">
        <f>MONTH(Table1[[#This Row],[Order Date]])</f>
        <v>11</v>
      </c>
      <c r="D9137" t="s">
        <v>1177</v>
      </c>
      <c r="E9137" t="s">
        <v>10</v>
      </c>
      <c r="F9137" t="s">
        <v>11</v>
      </c>
      <c r="G9137" t="s">
        <v>20</v>
      </c>
      <c r="H9137" t="s">
        <v>881</v>
      </c>
      <c r="I9137">
        <v>1.41</v>
      </c>
      <c r="J9137">
        <v>2</v>
      </c>
      <c r="K9137">
        <v>-2.3199999999999998</v>
      </c>
    </row>
    <row r="9138" spans="1:11" ht="16.5" x14ac:dyDescent="0.3">
      <c r="A9138" s="1">
        <v>43043</v>
      </c>
      <c r="B9138" s="5">
        <f>YEAR(Table1[[#This Row],[Order Date]])</f>
        <v>2017</v>
      </c>
      <c r="C9138" s="5">
        <f>MONTH(Table1[[#This Row],[Order Date]])</f>
        <v>11</v>
      </c>
      <c r="D9138" t="s">
        <v>1177</v>
      </c>
      <c r="E9138" t="s">
        <v>10</v>
      </c>
      <c r="F9138" t="s">
        <v>11</v>
      </c>
      <c r="G9138" t="s">
        <v>20</v>
      </c>
      <c r="H9138" t="s">
        <v>1280</v>
      </c>
      <c r="I9138">
        <v>4.1399999999999997</v>
      </c>
      <c r="J9138">
        <v>4</v>
      </c>
      <c r="K9138">
        <v>-6.42</v>
      </c>
    </row>
    <row r="9139" spans="1:11" ht="16.5" x14ac:dyDescent="0.3">
      <c r="A9139" s="1">
        <v>43043</v>
      </c>
      <c r="B9139" s="5">
        <f>YEAR(Table1[[#This Row],[Order Date]])</f>
        <v>2017</v>
      </c>
      <c r="C9139" s="5">
        <f>MONTH(Table1[[#This Row],[Order Date]])</f>
        <v>11</v>
      </c>
      <c r="D9139" t="s">
        <v>1177</v>
      </c>
      <c r="E9139" t="s">
        <v>10</v>
      </c>
      <c r="F9139" t="s">
        <v>11</v>
      </c>
      <c r="G9139" t="s">
        <v>18</v>
      </c>
      <c r="H9139" t="s">
        <v>1756</v>
      </c>
      <c r="I9139">
        <v>52.75</v>
      </c>
      <c r="J9139">
        <v>3</v>
      </c>
      <c r="K9139">
        <v>-12.53</v>
      </c>
    </row>
    <row r="9140" spans="1:11" ht="16.5" x14ac:dyDescent="0.3">
      <c r="A9140" s="1">
        <v>43043</v>
      </c>
      <c r="B9140" s="5">
        <f>YEAR(Table1[[#This Row],[Order Date]])</f>
        <v>2017</v>
      </c>
      <c r="C9140" s="5">
        <f>MONTH(Table1[[#This Row],[Order Date]])</f>
        <v>11</v>
      </c>
      <c r="D9140" t="s">
        <v>1343</v>
      </c>
      <c r="E9140" t="s">
        <v>78</v>
      </c>
      <c r="F9140" t="s">
        <v>39</v>
      </c>
      <c r="G9140" t="s">
        <v>52</v>
      </c>
      <c r="H9140" t="s">
        <v>388</v>
      </c>
      <c r="I9140">
        <v>70.72</v>
      </c>
      <c r="J9140">
        <v>4</v>
      </c>
      <c r="K9140">
        <v>-6.19</v>
      </c>
    </row>
    <row r="9141" spans="1:11" ht="16.5" x14ac:dyDescent="0.3">
      <c r="A9141" s="1">
        <v>43043</v>
      </c>
      <c r="B9141" s="5">
        <f>YEAR(Table1[[#This Row],[Order Date]])</f>
        <v>2017</v>
      </c>
      <c r="C9141" s="5">
        <f>MONTH(Table1[[#This Row],[Order Date]])</f>
        <v>11</v>
      </c>
      <c r="D9141" t="s">
        <v>1343</v>
      </c>
      <c r="E9141" t="s">
        <v>78</v>
      </c>
      <c r="F9141" t="s">
        <v>11</v>
      </c>
      <c r="G9141" t="s">
        <v>18</v>
      </c>
      <c r="H9141" t="s">
        <v>267</v>
      </c>
      <c r="I9141">
        <v>194.35</v>
      </c>
      <c r="J9141">
        <v>3</v>
      </c>
      <c r="K9141">
        <v>-43.73</v>
      </c>
    </row>
    <row r="9142" spans="1:11" ht="16.5" x14ac:dyDescent="0.3">
      <c r="A9142" s="1">
        <v>43043</v>
      </c>
      <c r="B9142" s="5">
        <f>YEAR(Table1[[#This Row],[Order Date]])</f>
        <v>2017</v>
      </c>
      <c r="C9142" s="5">
        <f>MONTH(Table1[[#This Row],[Order Date]])</f>
        <v>11</v>
      </c>
      <c r="D9142" t="s">
        <v>973</v>
      </c>
      <c r="E9142" t="s">
        <v>101</v>
      </c>
      <c r="F9142" t="s">
        <v>11</v>
      </c>
      <c r="G9142" t="s">
        <v>24</v>
      </c>
      <c r="H9142" t="s">
        <v>539</v>
      </c>
      <c r="I9142">
        <v>4.3</v>
      </c>
      <c r="J9142">
        <v>2</v>
      </c>
      <c r="K9142">
        <v>1.42</v>
      </c>
    </row>
    <row r="9143" spans="1:11" ht="16.5" x14ac:dyDescent="0.3">
      <c r="A9143" s="1">
        <v>43044</v>
      </c>
      <c r="B9143" s="5">
        <f>YEAR(Table1[[#This Row],[Order Date]])</f>
        <v>2017</v>
      </c>
      <c r="C9143" s="5">
        <f>MONTH(Table1[[#This Row],[Order Date]])</f>
        <v>11</v>
      </c>
      <c r="D9143" t="s">
        <v>1129</v>
      </c>
      <c r="E9143" t="s">
        <v>95</v>
      </c>
      <c r="F9143" t="s">
        <v>11</v>
      </c>
      <c r="G9143" t="s">
        <v>20</v>
      </c>
      <c r="H9143" t="s">
        <v>1386</v>
      </c>
      <c r="I9143">
        <v>2.39</v>
      </c>
      <c r="J9143">
        <v>2</v>
      </c>
      <c r="K9143">
        <v>-1.83</v>
      </c>
    </row>
    <row r="9144" spans="1:11" ht="16.5" x14ac:dyDescent="0.3">
      <c r="A9144" s="1">
        <v>43044</v>
      </c>
      <c r="B9144" s="5">
        <f>YEAR(Table1[[#This Row],[Order Date]])</f>
        <v>2017</v>
      </c>
      <c r="C9144" s="5">
        <f>MONTH(Table1[[#This Row],[Order Date]])</f>
        <v>11</v>
      </c>
      <c r="D9144" t="s">
        <v>1129</v>
      </c>
      <c r="E9144" t="s">
        <v>95</v>
      </c>
      <c r="F9144" t="s">
        <v>11</v>
      </c>
      <c r="G9144" t="s">
        <v>18</v>
      </c>
      <c r="H9144" t="s">
        <v>1560</v>
      </c>
      <c r="I9144">
        <v>243.99</v>
      </c>
      <c r="J9144">
        <v>7</v>
      </c>
      <c r="K9144">
        <v>30.5</v>
      </c>
    </row>
    <row r="9145" spans="1:11" ht="16.5" x14ac:dyDescent="0.3">
      <c r="A9145" s="1">
        <v>43044</v>
      </c>
      <c r="B9145" s="5">
        <f>YEAR(Table1[[#This Row],[Order Date]])</f>
        <v>2017</v>
      </c>
      <c r="C9145" s="5">
        <f>MONTH(Table1[[#This Row],[Order Date]])</f>
        <v>11</v>
      </c>
      <c r="D9145" t="s">
        <v>498</v>
      </c>
      <c r="E9145" t="s">
        <v>399</v>
      </c>
      <c r="F9145" t="s">
        <v>39</v>
      </c>
      <c r="G9145" t="s">
        <v>52</v>
      </c>
      <c r="H9145" t="s">
        <v>905</v>
      </c>
      <c r="I9145">
        <v>159.99</v>
      </c>
      <c r="J9145">
        <v>1</v>
      </c>
      <c r="K9145">
        <v>54.4</v>
      </c>
    </row>
    <row r="9146" spans="1:11" ht="16.5" x14ac:dyDescent="0.3">
      <c r="A9146" s="1">
        <v>43044</v>
      </c>
      <c r="B9146" s="5">
        <f>YEAR(Table1[[#This Row],[Order Date]])</f>
        <v>2017</v>
      </c>
      <c r="C9146" s="5">
        <f>MONTH(Table1[[#This Row],[Order Date]])</f>
        <v>11</v>
      </c>
      <c r="D9146" t="s">
        <v>2466</v>
      </c>
      <c r="E9146" t="s">
        <v>149</v>
      </c>
      <c r="F9146" t="s">
        <v>39</v>
      </c>
      <c r="G9146" t="s">
        <v>52</v>
      </c>
      <c r="H9146" t="s">
        <v>158</v>
      </c>
      <c r="I9146">
        <v>390.75</v>
      </c>
      <c r="J9146">
        <v>5</v>
      </c>
      <c r="K9146">
        <v>171.93</v>
      </c>
    </row>
    <row r="9147" spans="1:11" ht="16.5" x14ac:dyDescent="0.3">
      <c r="A9147" s="1">
        <v>43044</v>
      </c>
      <c r="B9147" s="5">
        <f>YEAR(Table1[[#This Row],[Order Date]])</f>
        <v>2017</v>
      </c>
      <c r="C9147" s="5">
        <f>MONTH(Table1[[#This Row],[Order Date]])</f>
        <v>11</v>
      </c>
      <c r="D9147" t="s">
        <v>1935</v>
      </c>
      <c r="E9147" t="s">
        <v>15</v>
      </c>
      <c r="F9147" t="s">
        <v>11</v>
      </c>
      <c r="G9147" t="s">
        <v>20</v>
      </c>
      <c r="H9147" t="s">
        <v>1228</v>
      </c>
      <c r="I9147">
        <v>16.03</v>
      </c>
      <c r="J9147">
        <v>5</v>
      </c>
      <c r="K9147">
        <v>-25.65</v>
      </c>
    </row>
    <row r="9148" spans="1:11" ht="16.5" x14ac:dyDescent="0.3">
      <c r="A9148" s="1">
        <v>43044</v>
      </c>
      <c r="B9148" s="5">
        <f>YEAR(Table1[[#This Row],[Order Date]])</f>
        <v>2017</v>
      </c>
      <c r="C9148" s="5">
        <f>MONTH(Table1[[#This Row],[Order Date]])</f>
        <v>11</v>
      </c>
      <c r="D9148" t="s">
        <v>1741</v>
      </c>
      <c r="E9148" t="s">
        <v>10</v>
      </c>
      <c r="F9148" t="s">
        <v>39</v>
      </c>
      <c r="G9148" t="s">
        <v>40</v>
      </c>
      <c r="H9148" t="s">
        <v>1347</v>
      </c>
      <c r="I9148">
        <v>492.77</v>
      </c>
      <c r="J9148">
        <v>4</v>
      </c>
      <c r="K9148">
        <v>55.44</v>
      </c>
    </row>
    <row r="9149" spans="1:11" ht="16.5" x14ac:dyDescent="0.3">
      <c r="A9149" s="1">
        <v>43044</v>
      </c>
      <c r="B9149" s="5">
        <f>YEAR(Table1[[#This Row],[Order Date]])</f>
        <v>2017</v>
      </c>
      <c r="C9149" s="5">
        <f>MONTH(Table1[[#This Row],[Order Date]])</f>
        <v>11</v>
      </c>
      <c r="D9149" t="s">
        <v>861</v>
      </c>
      <c r="E9149" t="s">
        <v>27</v>
      </c>
      <c r="F9149" t="s">
        <v>11</v>
      </c>
      <c r="G9149" t="s">
        <v>12</v>
      </c>
      <c r="H9149" t="s">
        <v>2272</v>
      </c>
      <c r="I9149">
        <v>12.96</v>
      </c>
      <c r="J9149">
        <v>2</v>
      </c>
      <c r="K9149">
        <v>6.22</v>
      </c>
    </row>
    <row r="9150" spans="1:11" ht="16.5" x14ac:dyDescent="0.3">
      <c r="A9150" s="1">
        <v>43044</v>
      </c>
      <c r="B9150" s="5">
        <f>YEAR(Table1[[#This Row],[Order Date]])</f>
        <v>2017</v>
      </c>
      <c r="C9150" s="5">
        <f>MONTH(Table1[[#This Row],[Order Date]])</f>
        <v>11</v>
      </c>
      <c r="D9150" t="s">
        <v>2714</v>
      </c>
      <c r="E9150" t="s">
        <v>149</v>
      </c>
      <c r="F9150" t="s">
        <v>11</v>
      </c>
      <c r="G9150" t="s">
        <v>20</v>
      </c>
      <c r="H9150" t="s">
        <v>368</v>
      </c>
      <c r="I9150">
        <v>164.69</v>
      </c>
      <c r="J9150">
        <v>6</v>
      </c>
      <c r="K9150">
        <v>55.58</v>
      </c>
    </row>
    <row r="9151" spans="1:11" ht="16.5" x14ac:dyDescent="0.3">
      <c r="A9151" s="1">
        <v>43044</v>
      </c>
      <c r="B9151" s="5">
        <f>YEAR(Table1[[#This Row],[Order Date]])</f>
        <v>2017</v>
      </c>
      <c r="C9151" s="5">
        <f>MONTH(Table1[[#This Row],[Order Date]])</f>
        <v>11</v>
      </c>
      <c r="D9151" t="s">
        <v>2714</v>
      </c>
      <c r="E9151" t="s">
        <v>149</v>
      </c>
      <c r="F9151" t="s">
        <v>34</v>
      </c>
      <c r="G9151" t="s">
        <v>145</v>
      </c>
      <c r="H9151" t="s">
        <v>146</v>
      </c>
      <c r="I9151">
        <v>166.5</v>
      </c>
      <c r="J9151">
        <v>2</v>
      </c>
      <c r="K9151">
        <v>-66.599999999999994</v>
      </c>
    </row>
    <row r="9152" spans="1:11" ht="16.5" x14ac:dyDescent="0.3">
      <c r="A9152" s="1">
        <v>43044</v>
      </c>
      <c r="B9152" s="5">
        <f>YEAR(Table1[[#This Row],[Order Date]])</f>
        <v>2017</v>
      </c>
      <c r="C9152" s="5">
        <f>MONTH(Table1[[#This Row],[Order Date]])</f>
        <v>11</v>
      </c>
      <c r="D9152" t="s">
        <v>2714</v>
      </c>
      <c r="E9152" t="s">
        <v>149</v>
      </c>
      <c r="F9152" t="s">
        <v>11</v>
      </c>
      <c r="G9152" t="s">
        <v>12</v>
      </c>
      <c r="H9152" t="s">
        <v>2114</v>
      </c>
      <c r="I9152">
        <v>12.96</v>
      </c>
      <c r="J9152">
        <v>2</v>
      </c>
      <c r="K9152">
        <v>6.22</v>
      </c>
    </row>
    <row r="9153" spans="1:11" ht="16.5" x14ac:dyDescent="0.3">
      <c r="A9153" s="1">
        <v>43044</v>
      </c>
      <c r="B9153" s="5">
        <f>YEAR(Table1[[#This Row],[Order Date]])</f>
        <v>2017</v>
      </c>
      <c r="C9153" s="5">
        <f>MONTH(Table1[[#This Row],[Order Date]])</f>
        <v>11</v>
      </c>
      <c r="D9153" t="s">
        <v>2714</v>
      </c>
      <c r="E9153" t="s">
        <v>149</v>
      </c>
      <c r="F9153" t="s">
        <v>11</v>
      </c>
      <c r="G9153" t="s">
        <v>12</v>
      </c>
      <c r="H9153" t="s">
        <v>457</v>
      </c>
      <c r="I9153">
        <v>110.96</v>
      </c>
      <c r="J9153">
        <v>2</v>
      </c>
      <c r="K9153">
        <v>53.26</v>
      </c>
    </row>
    <row r="9154" spans="1:11" ht="16.5" x14ac:dyDescent="0.3">
      <c r="A9154" s="1">
        <v>43044</v>
      </c>
      <c r="B9154" s="5">
        <f>YEAR(Table1[[#This Row],[Order Date]])</f>
        <v>2017</v>
      </c>
      <c r="C9154" s="5">
        <f>MONTH(Table1[[#This Row],[Order Date]])</f>
        <v>11</v>
      </c>
      <c r="D9154" t="s">
        <v>2714</v>
      </c>
      <c r="E9154" t="s">
        <v>149</v>
      </c>
      <c r="F9154" t="s">
        <v>39</v>
      </c>
      <c r="G9154" t="s">
        <v>40</v>
      </c>
      <c r="H9154" t="s">
        <v>2443</v>
      </c>
      <c r="I9154">
        <v>99.98</v>
      </c>
      <c r="J9154">
        <v>2</v>
      </c>
      <c r="K9154">
        <v>4</v>
      </c>
    </row>
    <row r="9155" spans="1:11" ht="16.5" x14ac:dyDescent="0.3">
      <c r="A9155" s="1">
        <v>43044</v>
      </c>
      <c r="B9155" s="5">
        <f>YEAR(Table1[[#This Row],[Order Date]])</f>
        <v>2017</v>
      </c>
      <c r="C9155" s="5">
        <f>MONTH(Table1[[#This Row],[Order Date]])</f>
        <v>11</v>
      </c>
      <c r="D9155" t="s">
        <v>2714</v>
      </c>
      <c r="E9155" t="s">
        <v>149</v>
      </c>
      <c r="F9155" t="s">
        <v>11</v>
      </c>
      <c r="G9155" t="s">
        <v>20</v>
      </c>
      <c r="H9155" t="s">
        <v>819</v>
      </c>
      <c r="I9155">
        <v>11.42</v>
      </c>
      <c r="J9155">
        <v>1</v>
      </c>
      <c r="K9155">
        <v>3.71</v>
      </c>
    </row>
    <row r="9156" spans="1:11" ht="16.5" x14ac:dyDescent="0.3">
      <c r="A9156" s="1">
        <v>43044</v>
      </c>
      <c r="B9156" s="5">
        <f>YEAR(Table1[[#This Row],[Order Date]])</f>
        <v>2017</v>
      </c>
      <c r="C9156" s="5">
        <f>MONTH(Table1[[#This Row],[Order Date]])</f>
        <v>11</v>
      </c>
      <c r="D9156" t="s">
        <v>2714</v>
      </c>
      <c r="E9156" t="s">
        <v>149</v>
      </c>
      <c r="F9156" t="s">
        <v>34</v>
      </c>
      <c r="G9156" t="s">
        <v>35</v>
      </c>
      <c r="H9156" t="s">
        <v>1821</v>
      </c>
      <c r="I9156">
        <v>128.12</v>
      </c>
      <c r="J9156">
        <v>2</v>
      </c>
      <c r="K9156">
        <v>24.2</v>
      </c>
    </row>
    <row r="9157" spans="1:11" ht="16.5" x14ac:dyDescent="0.3">
      <c r="A9157" s="1">
        <v>43044</v>
      </c>
      <c r="B9157" s="5">
        <f>YEAR(Table1[[#This Row],[Order Date]])</f>
        <v>2017</v>
      </c>
      <c r="C9157" s="5">
        <f>MONTH(Table1[[#This Row],[Order Date]])</f>
        <v>11</v>
      </c>
      <c r="D9157" t="s">
        <v>2714</v>
      </c>
      <c r="E9157" t="s">
        <v>149</v>
      </c>
      <c r="F9157" t="s">
        <v>34</v>
      </c>
      <c r="G9157" t="s">
        <v>47</v>
      </c>
      <c r="H9157" t="s">
        <v>2662</v>
      </c>
      <c r="I9157">
        <v>101.4</v>
      </c>
      <c r="J9157">
        <v>5</v>
      </c>
      <c r="K9157">
        <v>38.53</v>
      </c>
    </row>
    <row r="9158" spans="1:11" ht="16.5" x14ac:dyDescent="0.3">
      <c r="A9158" s="1">
        <v>43044</v>
      </c>
      <c r="B9158" s="5">
        <f>YEAR(Table1[[#This Row],[Order Date]])</f>
        <v>2017</v>
      </c>
      <c r="C9158" s="5">
        <f>MONTH(Table1[[#This Row],[Order Date]])</f>
        <v>11</v>
      </c>
      <c r="D9158" t="s">
        <v>2253</v>
      </c>
      <c r="E9158" t="s">
        <v>129</v>
      </c>
      <c r="F9158" t="s">
        <v>11</v>
      </c>
      <c r="G9158" t="s">
        <v>12</v>
      </c>
      <c r="H9158" t="s">
        <v>1987</v>
      </c>
      <c r="I9158">
        <v>4.41</v>
      </c>
      <c r="J9158">
        <v>1</v>
      </c>
      <c r="K9158">
        <v>2.0299999999999998</v>
      </c>
    </row>
    <row r="9159" spans="1:11" ht="16.5" x14ac:dyDescent="0.3">
      <c r="A9159" s="1">
        <v>43044</v>
      </c>
      <c r="B9159" s="5">
        <f>YEAR(Table1[[#This Row],[Order Date]])</f>
        <v>2017</v>
      </c>
      <c r="C9159" s="5">
        <f>MONTH(Table1[[#This Row],[Order Date]])</f>
        <v>11</v>
      </c>
      <c r="D9159" t="s">
        <v>2253</v>
      </c>
      <c r="E9159" t="s">
        <v>129</v>
      </c>
      <c r="F9159" t="s">
        <v>11</v>
      </c>
      <c r="G9159" t="s">
        <v>12</v>
      </c>
      <c r="H9159" t="s">
        <v>625</v>
      </c>
      <c r="I9159">
        <v>167.94</v>
      </c>
      <c r="J9159">
        <v>3</v>
      </c>
      <c r="K9159">
        <v>82.29</v>
      </c>
    </row>
    <row r="9160" spans="1:11" ht="16.5" x14ac:dyDescent="0.3">
      <c r="A9160" s="1">
        <v>43044</v>
      </c>
      <c r="B9160" s="5">
        <f>YEAR(Table1[[#This Row],[Order Date]])</f>
        <v>2017</v>
      </c>
      <c r="C9160" s="5">
        <f>MONTH(Table1[[#This Row],[Order Date]])</f>
        <v>11</v>
      </c>
      <c r="D9160" t="s">
        <v>2253</v>
      </c>
      <c r="E9160" t="s">
        <v>129</v>
      </c>
      <c r="F9160" t="s">
        <v>11</v>
      </c>
      <c r="G9160" t="s">
        <v>12</v>
      </c>
      <c r="H9160" t="s">
        <v>2648</v>
      </c>
      <c r="I9160">
        <v>67.8</v>
      </c>
      <c r="J9160">
        <v>10</v>
      </c>
      <c r="K9160">
        <v>31.19</v>
      </c>
    </row>
    <row r="9161" spans="1:11" ht="16.5" x14ac:dyDescent="0.3">
      <c r="A9161" s="1">
        <v>43045</v>
      </c>
      <c r="B9161" s="5">
        <f>YEAR(Table1[[#This Row],[Order Date]])</f>
        <v>2017</v>
      </c>
      <c r="C9161" s="5">
        <f>MONTH(Table1[[#This Row],[Order Date]])</f>
        <v>11</v>
      </c>
      <c r="D9161" t="s">
        <v>2206</v>
      </c>
      <c r="E9161" t="s">
        <v>91</v>
      </c>
      <c r="F9161" t="s">
        <v>11</v>
      </c>
      <c r="G9161" t="s">
        <v>20</v>
      </c>
      <c r="H9161" t="s">
        <v>1462</v>
      </c>
      <c r="I9161">
        <v>5.68</v>
      </c>
      <c r="J9161">
        <v>1</v>
      </c>
      <c r="K9161">
        <v>-3.79</v>
      </c>
    </row>
    <row r="9162" spans="1:11" ht="16.5" x14ac:dyDescent="0.3">
      <c r="A9162" s="1">
        <v>43045</v>
      </c>
      <c r="B9162" s="5">
        <f>YEAR(Table1[[#This Row],[Order Date]])</f>
        <v>2017</v>
      </c>
      <c r="C9162" s="5">
        <f>MONTH(Table1[[#This Row],[Order Date]])</f>
        <v>11</v>
      </c>
      <c r="D9162" t="s">
        <v>492</v>
      </c>
      <c r="E9162" t="s">
        <v>177</v>
      </c>
      <c r="F9162" t="s">
        <v>11</v>
      </c>
      <c r="G9162" t="s">
        <v>18</v>
      </c>
      <c r="H9162" t="s">
        <v>2715</v>
      </c>
      <c r="I9162">
        <v>46.26</v>
      </c>
      <c r="J9162">
        <v>3</v>
      </c>
      <c r="K9162">
        <v>12.03</v>
      </c>
    </row>
    <row r="9163" spans="1:11" ht="16.5" x14ac:dyDescent="0.3">
      <c r="A9163" s="1">
        <v>43045</v>
      </c>
      <c r="B9163" s="5">
        <f>YEAR(Table1[[#This Row],[Order Date]])</f>
        <v>2017</v>
      </c>
      <c r="C9163" s="5">
        <f>MONTH(Table1[[#This Row],[Order Date]])</f>
        <v>11</v>
      </c>
      <c r="D9163" t="s">
        <v>2162</v>
      </c>
      <c r="E9163" t="s">
        <v>33</v>
      </c>
      <c r="F9163" t="s">
        <v>11</v>
      </c>
      <c r="G9163" t="s">
        <v>12</v>
      </c>
      <c r="H9163" t="s">
        <v>1767</v>
      </c>
      <c r="I9163">
        <v>5.78</v>
      </c>
      <c r="J9163">
        <v>1</v>
      </c>
      <c r="K9163">
        <v>2.83</v>
      </c>
    </row>
    <row r="9164" spans="1:11" ht="16.5" x14ac:dyDescent="0.3">
      <c r="A9164" s="1">
        <v>43045</v>
      </c>
      <c r="B9164" s="5">
        <f>YEAR(Table1[[#This Row],[Order Date]])</f>
        <v>2017</v>
      </c>
      <c r="C9164" s="5">
        <f>MONTH(Table1[[#This Row],[Order Date]])</f>
        <v>11</v>
      </c>
      <c r="D9164" t="s">
        <v>1459</v>
      </c>
      <c r="E9164" t="s">
        <v>27</v>
      </c>
      <c r="F9164" t="s">
        <v>11</v>
      </c>
      <c r="G9164" t="s">
        <v>63</v>
      </c>
      <c r="H9164" t="s">
        <v>1444</v>
      </c>
      <c r="I9164">
        <v>15.28</v>
      </c>
      <c r="J9164">
        <v>2</v>
      </c>
      <c r="K9164">
        <v>7.49</v>
      </c>
    </row>
    <row r="9165" spans="1:11" ht="16.5" x14ac:dyDescent="0.3">
      <c r="A9165" s="1">
        <v>43045</v>
      </c>
      <c r="B9165" s="5">
        <f>YEAR(Table1[[#This Row],[Order Date]])</f>
        <v>2017</v>
      </c>
      <c r="C9165" s="5">
        <f>MONTH(Table1[[#This Row],[Order Date]])</f>
        <v>11</v>
      </c>
      <c r="D9165" t="s">
        <v>1459</v>
      </c>
      <c r="E9165" t="s">
        <v>27</v>
      </c>
      <c r="F9165" t="s">
        <v>34</v>
      </c>
      <c r="G9165" t="s">
        <v>47</v>
      </c>
      <c r="H9165" t="s">
        <v>591</v>
      </c>
      <c r="I9165">
        <v>8.73</v>
      </c>
      <c r="J9165">
        <v>1</v>
      </c>
      <c r="K9165">
        <v>2.97</v>
      </c>
    </row>
    <row r="9166" spans="1:11" ht="16.5" x14ac:dyDescent="0.3">
      <c r="A9166" s="1">
        <v>43045</v>
      </c>
      <c r="B9166" s="5">
        <f>YEAR(Table1[[#This Row],[Order Date]])</f>
        <v>2017</v>
      </c>
      <c r="C9166" s="5">
        <f>MONTH(Table1[[#This Row],[Order Date]])</f>
        <v>11</v>
      </c>
      <c r="D9166" t="s">
        <v>1459</v>
      </c>
      <c r="E9166" t="s">
        <v>27</v>
      </c>
      <c r="F9166" t="s">
        <v>11</v>
      </c>
      <c r="G9166" t="s">
        <v>24</v>
      </c>
      <c r="H9166" t="s">
        <v>1504</v>
      </c>
      <c r="I9166">
        <v>5.68</v>
      </c>
      <c r="J9166">
        <v>2</v>
      </c>
      <c r="K9166">
        <v>1.76</v>
      </c>
    </row>
    <row r="9167" spans="1:11" ht="16.5" x14ac:dyDescent="0.3">
      <c r="A9167" s="1">
        <v>43045</v>
      </c>
      <c r="B9167" s="5">
        <f>YEAR(Table1[[#This Row],[Order Date]])</f>
        <v>2017</v>
      </c>
      <c r="C9167" s="5">
        <f>MONTH(Table1[[#This Row],[Order Date]])</f>
        <v>11</v>
      </c>
      <c r="D9167" t="s">
        <v>1448</v>
      </c>
      <c r="E9167" t="s">
        <v>245</v>
      </c>
      <c r="F9167" t="s">
        <v>11</v>
      </c>
      <c r="G9167" t="s">
        <v>92</v>
      </c>
      <c r="H9167" t="s">
        <v>711</v>
      </c>
      <c r="I9167">
        <v>499.58</v>
      </c>
      <c r="J9167">
        <v>3</v>
      </c>
      <c r="K9167">
        <v>43.71</v>
      </c>
    </row>
    <row r="9168" spans="1:11" ht="16.5" x14ac:dyDescent="0.3">
      <c r="A9168" s="1">
        <v>43045</v>
      </c>
      <c r="B9168" s="5">
        <f>YEAR(Table1[[#This Row],[Order Date]])</f>
        <v>2017</v>
      </c>
      <c r="C9168" s="5">
        <f>MONTH(Table1[[#This Row],[Order Date]])</f>
        <v>11</v>
      </c>
      <c r="D9168" t="s">
        <v>1448</v>
      </c>
      <c r="E9168" t="s">
        <v>245</v>
      </c>
      <c r="F9168" t="s">
        <v>11</v>
      </c>
      <c r="G9168" t="s">
        <v>12</v>
      </c>
      <c r="H9168" t="s">
        <v>219</v>
      </c>
      <c r="I9168">
        <v>31.1</v>
      </c>
      <c r="J9168">
        <v>6</v>
      </c>
      <c r="K9168">
        <v>10.89</v>
      </c>
    </row>
    <row r="9169" spans="1:11" ht="16.5" x14ac:dyDescent="0.3">
      <c r="A9169" s="1">
        <v>43045</v>
      </c>
      <c r="B9169" s="5">
        <f>YEAR(Table1[[#This Row],[Order Date]])</f>
        <v>2017</v>
      </c>
      <c r="C9169" s="5">
        <f>MONTH(Table1[[#This Row],[Order Date]])</f>
        <v>11</v>
      </c>
      <c r="D9169" t="s">
        <v>1448</v>
      </c>
      <c r="E9169" t="s">
        <v>245</v>
      </c>
      <c r="F9169" t="s">
        <v>11</v>
      </c>
      <c r="G9169" t="s">
        <v>20</v>
      </c>
      <c r="H9169" t="s">
        <v>166</v>
      </c>
      <c r="I9169">
        <v>13.27</v>
      </c>
      <c r="J9169">
        <v>8</v>
      </c>
      <c r="K9169">
        <v>-10.62</v>
      </c>
    </row>
    <row r="9170" spans="1:11" ht="16.5" x14ac:dyDescent="0.3">
      <c r="A9170" s="1">
        <v>43045</v>
      </c>
      <c r="B9170" s="5">
        <f>YEAR(Table1[[#This Row],[Order Date]])</f>
        <v>2017</v>
      </c>
      <c r="C9170" s="5">
        <f>MONTH(Table1[[#This Row],[Order Date]])</f>
        <v>11</v>
      </c>
      <c r="D9170" t="s">
        <v>1448</v>
      </c>
      <c r="E9170" t="s">
        <v>245</v>
      </c>
      <c r="F9170" t="s">
        <v>34</v>
      </c>
      <c r="G9170" t="s">
        <v>47</v>
      </c>
      <c r="H9170" t="s">
        <v>1318</v>
      </c>
      <c r="I9170">
        <v>28.27</v>
      </c>
      <c r="J9170">
        <v>2</v>
      </c>
      <c r="K9170">
        <v>6.36</v>
      </c>
    </row>
    <row r="9171" spans="1:11" ht="16.5" x14ac:dyDescent="0.3">
      <c r="A9171" s="1">
        <v>43045</v>
      </c>
      <c r="B9171" s="5">
        <f>YEAR(Table1[[#This Row],[Order Date]])</f>
        <v>2017</v>
      </c>
      <c r="C9171" s="5">
        <f>MONTH(Table1[[#This Row],[Order Date]])</f>
        <v>11</v>
      </c>
      <c r="D9171" t="s">
        <v>1448</v>
      </c>
      <c r="E9171" t="s">
        <v>245</v>
      </c>
      <c r="F9171" t="s">
        <v>11</v>
      </c>
      <c r="G9171" t="s">
        <v>18</v>
      </c>
      <c r="H9171" t="s">
        <v>297</v>
      </c>
      <c r="I9171">
        <v>259.14</v>
      </c>
      <c r="J9171">
        <v>4</v>
      </c>
      <c r="K9171">
        <v>-51.83</v>
      </c>
    </row>
    <row r="9172" spans="1:11" ht="16.5" x14ac:dyDescent="0.3">
      <c r="A9172" s="1">
        <v>43045</v>
      </c>
      <c r="B9172" s="5">
        <f>YEAR(Table1[[#This Row],[Order Date]])</f>
        <v>2017</v>
      </c>
      <c r="C9172" s="5">
        <f>MONTH(Table1[[#This Row],[Order Date]])</f>
        <v>11</v>
      </c>
      <c r="D9172" t="s">
        <v>2225</v>
      </c>
      <c r="E9172" t="s">
        <v>315</v>
      </c>
      <c r="F9172" t="s">
        <v>11</v>
      </c>
      <c r="G9172" t="s">
        <v>24</v>
      </c>
      <c r="H9172" t="s">
        <v>2572</v>
      </c>
      <c r="I9172">
        <v>13.9</v>
      </c>
      <c r="J9172">
        <v>5</v>
      </c>
      <c r="K9172">
        <v>3.61</v>
      </c>
    </row>
    <row r="9173" spans="1:11" ht="16.5" x14ac:dyDescent="0.3">
      <c r="A9173" s="1">
        <v>43045</v>
      </c>
      <c r="B9173" s="5">
        <f>YEAR(Table1[[#This Row],[Order Date]])</f>
        <v>2017</v>
      </c>
      <c r="C9173" s="5">
        <f>MONTH(Table1[[#This Row],[Order Date]])</f>
        <v>11</v>
      </c>
      <c r="D9173" t="s">
        <v>2225</v>
      </c>
      <c r="E9173" t="s">
        <v>315</v>
      </c>
      <c r="F9173" t="s">
        <v>11</v>
      </c>
      <c r="G9173" t="s">
        <v>12</v>
      </c>
      <c r="H9173" t="s">
        <v>625</v>
      </c>
      <c r="I9173">
        <v>26.38</v>
      </c>
      <c r="J9173">
        <v>1</v>
      </c>
      <c r="K9173">
        <v>12.13</v>
      </c>
    </row>
    <row r="9174" spans="1:11" ht="16.5" x14ac:dyDescent="0.3">
      <c r="A9174" s="1">
        <v>43045</v>
      </c>
      <c r="B9174" s="5">
        <f>YEAR(Table1[[#This Row],[Order Date]])</f>
        <v>2017</v>
      </c>
      <c r="C9174" s="5">
        <f>MONTH(Table1[[#This Row],[Order Date]])</f>
        <v>11</v>
      </c>
      <c r="D9174" t="s">
        <v>1616</v>
      </c>
      <c r="E9174" t="s">
        <v>23</v>
      </c>
      <c r="F9174" t="s">
        <v>34</v>
      </c>
      <c r="G9174" t="s">
        <v>35</v>
      </c>
      <c r="H9174" t="s">
        <v>1480</v>
      </c>
      <c r="I9174">
        <v>127.37</v>
      </c>
      <c r="J9174">
        <v>2</v>
      </c>
      <c r="K9174">
        <v>-30.93</v>
      </c>
    </row>
    <row r="9175" spans="1:11" ht="16.5" x14ac:dyDescent="0.3">
      <c r="A9175" s="1">
        <v>43045</v>
      </c>
      <c r="B9175" s="5">
        <f>YEAR(Table1[[#This Row],[Order Date]])</f>
        <v>2017</v>
      </c>
      <c r="C9175" s="5">
        <f>MONTH(Table1[[#This Row],[Order Date]])</f>
        <v>11</v>
      </c>
      <c r="D9175" t="s">
        <v>1616</v>
      </c>
      <c r="E9175" t="s">
        <v>23</v>
      </c>
      <c r="F9175" t="s">
        <v>11</v>
      </c>
      <c r="G9175" t="s">
        <v>12</v>
      </c>
      <c r="H9175" t="s">
        <v>2202</v>
      </c>
      <c r="I9175">
        <v>47.95</v>
      </c>
      <c r="J9175">
        <v>3</v>
      </c>
      <c r="K9175">
        <v>16.18</v>
      </c>
    </row>
    <row r="9176" spans="1:11" ht="16.5" x14ac:dyDescent="0.3">
      <c r="A9176" s="1">
        <v>43045</v>
      </c>
      <c r="B9176" s="5">
        <f>YEAR(Table1[[#This Row],[Order Date]])</f>
        <v>2017</v>
      </c>
      <c r="C9176" s="5">
        <f>MONTH(Table1[[#This Row],[Order Date]])</f>
        <v>11</v>
      </c>
      <c r="D9176" t="s">
        <v>1177</v>
      </c>
      <c r="E9176" t="s">
        <v>27</v>
      </c>
      <c r="F9176" t="s">
        <v>11</v>
      </c>
      <c r="G9176" t="s">
        <v>12</v>
      </c>
      <c r="H9176" t="s">
        <v>2202</v>
      </c>
      <c r="I9176">
        <v>59.94</v>
      </c>
      <c r="J9176">
        <v>3</v>
      </c>
      <c r="K9176">
        <v>28.17</v>
      </c>
    </row>
    <row r="9177" spans="1:11" ht="16.5" x14ac:dyDescent="0.3">
      <c r="A9177" s="1">
        <v>43045</v>
      </c>
      <c r="B9177" s="5">
        <f>YEAR(Table1[[#This Row],[Order Date]])</f>
        <v>2017</v>
      </c>
      <c r="C9177" s="5">
        <f>MONTH(Table1[[#This Row],[Order Date]])</f>
        <v>11</v>
      </c>
      <c r="D9177" t="s">
        <v>1177</v>
      </c>
      <c r="E9177" t="s">
        <v>27</v>
      </c>
      <c r="F9177" t="s">
        <v>11</v>
      </c>
      <c r="G9177" t="s">
        <v>12</v>
      </c>
      <c r="H9177" t="s">
        <v>625</v>
      </c>
      <c r="I9177">
        <v>45.36</v>
      </c>
      <c r="J9177">
        <v>4</v>
      </c>
      <c r="K9177">
        <v>22.23</v>
      </c>
    </row>
    <row r="9178" spans="1:11" ht="16.5" x14ac:dyDescent="0.3">
      <c r="A9178" s="1">
        <v>43045</v>
      </c>
      <c r="B9178" s="5">
        <f>YEAR(Table1[[#This Row],[Order Date]])</f>
        <v>2017</v>
      </c>
      <c r="C9178" s="5">
        <f>MONTH(Table1[[#This Row],[Order Date]])</f>
        <v>11</v>
      </c>
      <c r="D9178" t="s">
        <v>1177</v>
      </c>
      <c r="E9178" t="s">
        <v>27</v>
      </c>
      <c r="F9178" t="s">
        <v>11</v>
      </c>
      <c r="G9178" t="s">
        <v>12</v>
      </c>
      <c r="H9178" t="s">
        <v>1768</v>
      </c>
      <c r="I9178">
        <v>26.4</v>
      </c>
      <c r="J9178">
        <v>5</v>
      </c>
      <c r="K9178">
        <v>12.67</v>
      </c>
    </row>
    <row r="9179" spans="1:11" ht="16.5" x14ac:dyDescent="0.3">
      <c r="A9179" s="1">
        <v>43045</v>
      </c>
      <c r="B9179" s="5">
        <f>YEAR(Table1[[#This Row],[Order Date]])</f>
        <v>2017</v>
      </c>
      <c r="C9179" s="5">
        <f>MONTH(Table1[[#This Row],[Order Date]])</f>
        <v>11</v>
      </c>
      <c r="D9179" t="s">
        <v>1177</v>
      </c>
      <c r="E9179" t="s">
        <v>27</v>
      </c>
      <c r="F9179" t="s">
        <v>11</v>
      </c>
      <c r="G9179" t="s">
        <v>16</v>
      </c>
      <c r="H9179" t="s">
        <v>2237</v>
      </c>
      <c r="I9179">
        <v>41.4</v>
      </c>
      <c r="J9179">
        <v>4</v>
      </c>
      <c r="K9179">
        <v>19.87</v>
      </c>
    </row>
    <row r="9180" spans="1:11" ht="16.5" x14ac:dyDescent="0.3">
      <c r="A9180" s="1">
        <v>43045</v>
      </c>
      <c r="B9180" s="5">
        <f>YEAR(Table1[[#This Row],[Order Date]])</f>
        <v>2017</v>
      </c>
      <c r="C9180" s="5">
        <f>MONTH(Table1[[#This Row],[Order Date]])</f>
        <v>11</v>
      </c>
      <c r="D9180" t="s">
        <v>1177</v>
      </c>
      <c r="E9180" t="s">
        <v>27</v>
      </c>
      <c r="F9180" t="s">
        <v>39</v>
      </c>
      <c r="G9180" t="s">
        <v>52</v>
      </c>
      <c r="H9180" t="s">
        <v>477</v>
      </c>
      <c r="I9180">
        <v>16.95</v>
      </c>
      <c r="J9180">
        <v>1</v>
      </c>
      <c r="K9180">
        <v>1.02</v>
      </c>
    </row>
    <row r="9181" spans="1:11" ht="16.5" x14ac:dyDescent="0.3">
      <c r="A9181" s="1">
        <v>43045</v>
      </c>
      <c r="B9181" s="5">
        <f>YEAR(Table1[[#This Row],[Order Date]])</f>
        <v>2017</v>
      </c>
      <c r="C9181" s="5">
        <f>MONTH(Table1[[#This Row],[Order Date]])</f>
        <v>11</v>
      </c>
      <c r="D9181" t="s">
        <v>2632</v>
      </c>
      <c r="E9181" t="s">
        <v>149</v>
      </c>
      <c r="F9181" t="s">
        <v>11</v>
      </c>
      <c r="G9181" t="s">
        <v>12</v>
      </c>
      <c r="H9181" t="s">
        <v>1855</v>
      </c>
      <c r="I9181">
        <v>318.95999999999998</v>
      </c>
      <c r="J9181">
        <v>9</v>
      </c>
      <c r="K9181">
        <v>149.91</v>
      </c>
    </row>
    <row r="9182" spans="1:11" ht="16.5" x14ac:dyDescent="0.3">
      <c r="A9182" s="1">
        <v>43045</v>
      </c>
      <c r="B9182" s="5">
        <f>YEAR(Table1[[#This Row],[Order Date]])</f>
        <v>2017</v>
      </c>
      <c r="C9182" s="5">
        <f>MONTH(Table1[[#This Row],[Order Date]])</f>
        <v>11</v>
      </c>
      <c r="D9182" t="s">
        <v>2253</v>
      </c>
      <c r="E9182" t="s">
        <v>164</v>
      </c>
      <c r="F9182" t="s">
        <v>34</v>
      </c>
      <c r="G9182" t="s">
        <v>145</v>
      </c>
      <c r="H9182" t="s">
        <v>942</v>
      </c>
      <c r="I9182">
        <v>2036.86</v>
      </c>
      <c r="J9182">
        <v>7</v>
      </c>
      <c r="K9182">
        <v>366.63</v>
      </c>
    </row>
    <row r="9183" spans="1:11" ht="16.5" x14ac:dyDescent="0.3">
      <c r="A9183" s="1">
        <v>43045</v>
      </c>
      <c r="B9183" s="5">
        <f>YEAR(Table1[[#This Row],[Order Date]])</f>
        <v>2017</v>
      </c>
      <c r="C9183" s="5">
        <f>MONTH(Table1[[#This Row],[Order Date]])</f>
        <v>11</v>
      </c>
      <c r="D9183" t="s">
        <v>2253</v>
      </c>
      <c r="E9183" t="s">
        <v>164</v>
      </c>
      <c r="F9183" t="s">
        <v>34</v>
      </c>
      <c r="G9183" t="s">
        <v>35</v>
      </c>
      <c r="H9183" t="s">
        <v>1019</v>
      </c>
      <c r="I9183">
        <v>449.57</v>
      </c>
      <c r="J9183">
        <v>2</v>
      </c>
      <c r="K9183">
        <v>-73.05</v>
      </c>
    </row>
    <row r="9184" spans="1:11" ht="16.5" x14ac:dyDescent="0.3">
      <c r="A9184" s="1">
        <v>43045</v>
      </c>
      <c r="B9184" s="5">
        <f>YEAR(Table1[[#This Row],[Order Date]])</f>
        <v>2017</v>
      </c>
      <c r="C9184" s="5">
        <f>MONTH(Table1[[#This Row],[Order Date]])</f>
        <v>11</v>
      </c>
      <c r="D9184" t="s">
        <v>2253</v>
      </c>
      <c r="E9184" t="s">
        <v>164</v>
      </c>
      <c r="F9184" t="s">
        <v>39</v>
      </c>
      <c r="G9184" t="s">
        <v>52</v>
      </c>
      <c r="H9184" t="s">
        <v>652</v>
      </c>
      <c r="I9184">
        <v>108.96</v>
      </c>
      <c r="J9184">
        <v>3</v>
      </c>
      <c r="K9184">
        <v>32.69</v>
      </c>
    </row>
    <row r="9185" spans="1:11" ht="16.5" x14ac:dyDescent="0.3">
      <c r="A9185" s="1">
        <v>43045</v>
      </c>
      <c r="B9185" s="5">
        <f>YEAR(Table1[[#This Row],[Order Date]])</f>
        <v>2017</v>
      </c>
      <c r="C9185" s="5">
        <f>MONTH(Table1[[#This Row],[Order Date]])</f>
        <v>11</v>
      </c>
      <c r="D9185" t="s">
        <v>154</v>
      </c>
      <c r="E9185" t="s">
        <v>10</v>
      </c>
      <c r="F9185" t="s">
        <v>34</v>
      </c>
      <c r="G9185" t="s">
        <v>47</v>
      </c>
      <c r="H9185" t="s">
        <v>1732</v>
      </c>
      <c r="I9185">
        <v>30.56</v>
      </c>
      <c r="J9185">
        <v>5</v>
      </c>
      <c r="K9185">
        <v>-19.86</v>
      </c>
    </row>
    <row r="9186" spans="1:11" ht="16.5" x14ac:dyDescent="0.3">
      <c r="A9186" s="1">
        <v>43045</v>
      </c>
      <c r="B9186" s="5">
        <f>YEAR(Table1[[#This Row],[Order Date]])</f>
        <v>2017</v>
      </c>
      <c r="C9186" s="5">
        <f>MONTH(Table1[[#This Row],[Order Date]])</f>
        <v>11</v>
      </c>
      <c r="D9186" t="s">
        <v>2528</v>
      </c>
      <c r="E9186" t="s">
        <v>10</v>
      </c>
      <c r="F9186" t="s">
        <v>11</v>
      </c>
      <c r="G9186" t="s">
        <v>20</v>
      </c>
      <c r="H9186" t="s">
        <v>436</v>
      </c>
      <c r="I9186">
        <v>1.25</v>
      </c>
      <c r="J9186">
        <v>2</v>
      </c>
      <c r="K9186">
        <v>-1.93</v>
      </c>
    </row>
    <row r="9187" spans="1:11" ht="16.5" x14ac:dyDescent="0.3">
      <c r="A9187" s="1">
        <v>43045</v>
      </c>
      <c r="B9187" s="5">
        <f>YEAR(Table1[[#This Row],[Order Date]])</f>
        <v>2017</v>
      </c>
      <c r="C9187" s="5">
        <f>MONTH(Table1[[#This Row],[Order Date]])</f>
        <v>11</v>
      </c>
      <c r="D9187" t="s">
        <v>592</v>
      </c>
      <c r="E9187" t="s">
        <v>10</v>
      </c>
      <c r="F9187" t="s">
        <v>11</v>
      </c>
      <c r="G9187" t="s">
        <v>18</v>
      </c>
      <c r="H9187" t="s">
        <v>1472</v>
      </c>
      <c r="I9187">
        <v>18.16</v>
      </c>
      <c r="J9187">
        <v>2</v>
      </c>
      <c r="K9187">
        <v>1.82</v>
      </c>
    </row>
    <row r="9188" spans="1:11" ht="16.5" x14ac:dyDescent="0.3">
      <c r="A9188" s="1">
        <v>43046</v>
      </c>
      <c r="B9188" s="5">
        <f>YEAR(Table1[[#This Row],[Order Date]])</f>
        <v>2017</v>
      </c>
      <c r="C9188" s="5">
        <f>MONTH(Table1[[#This Row],[Order Date]])</f>
        <v>11</v>
      </c>
      <c r="D9188" t="s">
        <v>167</v>
      </c>
      <c r="E9188" t="s">
        <v>27</v>
      </c>
      <c r="F9188" t="s">
        <v>39</v>
      </c>
      <c r="G9188" t="s">
        <v>52</v>
      </c>
      <c r="H9188" t="s">
        <v>1992</v>
      </c>
      <c r="I9188">
        <v>59.97</v>
      </c>
      <c r="J9188">
        <v>3</v>
      </c>
      <c r="K9188">
        <v>13.79</v>
      </c>
    </row>
    <row r="9189" spans="1:11" ht="16.5" x14ac:dyDescent="0.3">
      <c r="A9189" s="1">
        <v>43046</v>
      </c>
      <c r="B9189" s="5">
        <f>YEAR(Table1[[#This Row],[Order Date]])</f>
        <v>2017</v>
      </c>
      <c r="C9189" s="5">
        <f>MONTH(Table1[[#This Row],[Order Date]])</f>
        <v>11</v>
      </c>
      <c r="D9189" t="s">
        <v>167</v>
      </c>
      <c r="E9189" t="s">
        <v>27</v>
      </c>
      <c r="F9189" t="s">
        <v>39</v>
      </c>
      <c r="G9189" t="s">
        <v>40</v>
      </c>
      <c r="H9189" t="s">
        <v>1073</v>
      </c>
      <c r="I9189">
        <v>761.54</v>
      </c>
      <c r="J9189">
        <v>7</v>
      </c>
      <c r="K9189">
        <v>66.64</v>
      </c>
    </row>
    <row r="9190" spans="1:11" ht="16.5" x14ac:dyDescent="0.3">
      <c r="A9190" s="1">
        <v>43046</v>
      </c>
      <c r="B9190" s="5">
        <f>YEAR(Table1[[#This Row],[Order Date]])</f>
        <v>2017</v>
      </c>
      <c r="C9190" s="5">
        <f>MONTH(Table1[[#This Row],[Order Date]])</f>
        <v>11</v>
      </c>
      <c r="D9190" t="s">
        <v>915</v>
      </c>
      <c r="E9190" t="s">
        <v>23</v>
      </c>
      <c r="F9190" t="s">
        <v>39</v>
      </c>
      <c r="G9190" t="s">
        <v>40</v>
      </c>
      <c r="H9190" t="s">
        <v>1743</v>
      </c>
      <c r="I9190">
        <v>359.97</v>
      </c>
      <c r="J9190">
        <v>5</v>
      </c>
      <c r="K9190">
        <v>-71.989999999999995</v>
      </c>
    </row>
    <row r="9191" spans="1:11" ht="16.5" x14ac:dyDescent="0.3">
      <c r="A9191" s="1">
        <v>43046</v>
      </c>
      <c r="B9191" s="5">
        <f>YEAR(Table1[[#This Row],[Order Date]])</f>
        <v>2017</v>
      </c>
      <c r="C9191" s="5">
        <f>MONTH(Table1[[#This Row],[Order Date]])</f>
        <v>11</v>
      </c>
      <c r="D9191" t="s">
        <v>915</v>
      </c>
      <c r="E9191" t="s">
        <v>23</v>
      </c>
      <c r="F9191" t="s">
        <v>34</v>
      </c>
      <c r="G9191" t="s">
        <v>145</v>
      </c>
      <c r="H9191" t="s">
        <v>1644</v>
      </c>
      <c r="I9191">
        <v>350.35</v>
      </c>
      <c r="J9191">
        <v>4</v>
      </c>
      <c r="K9191">
        <v>-140.13999999999999</v>
      </c>
    </row>
    <row r="9192" spans="1:11" ht="16.5" x14ac:dyDescent="0.3">
      <c r="A9192" s="1">
        <v>43046</v>
      </c>
      <c r="B9192" s="5">
        <f>YEAR(Table1[[#This Row],[Order Date]])</f>
        <v>2017</v>
      </c>
      <c r="C9192" s="5">
        <f>MONTH(Table1[[#This Row],[Order Date]])</f>
        <v>11</v>
      </c>
      <c r="D9192" t="s">
        <v>1813</v>
      </c>
      <c r="E9192" t="s">
        <v>27</v>
      </c>
      <c r="F9192" t="s">
        <v>11</v>
      </c>
      <c r="G9192" t="s">
        <v>20</v>
      </c>
      <c r="H9192" t="s">
        <v>1377</v>
      </c>
      <c r="I9192">
        <v>21.79</v>
      </c>
      <c r="J9192">
        <v>4</v>
      </c>
      <c r="K9192">
        <v>7.63</v>
      </c>
    </row>
    <row r="9193" spans="1:11" ht="16.5" x14ac:dyDescent="0.3">
      <c r="A9193" s="1">
        <v>43046</v>
      </c>
      <c r="B9193" s="5">
        <f>YEAR(Table1[[#This Row],[Order Date]])</f>
        <v>2017</v>
      </c>
      <c r="C9193" s="5">
        <f>MONTH(Table1[[#This Row],[Order Date]])</f>
        <v>11</v>
      </c>
      <c r="D9193" t="s">
        <v>1813</v>
      </c>
      <c r="E9193" t="s">
        <v>27</v>
      </c>
      <c r="F9193" t="s">
        <v>39</v>
      </c>
      <c r="G9193" t="s">
        <v>52</v>
      </c>
      <c r="H9193" t="s">
        <v>2285</v>
      </c>
      <c r="I9193">
        <v>439.8</v>
      </c>
      <c r="J9193">
        <v>4</v>
      </c>
      <c r="K9193">
        <v>145.13</v>
      </c>
    </row>
    <row r="9194" spans="1:11" ht="16.5" x14ac:dyDescent="0.3">
      <c r="A9194" s="1">
        <v>43046</v>
      </c>
      <c r="B9194" s="5">
        <f>YEAR(Table1[[#This Row],[Order Date]])</f>
        <v>2017</v>
      </c>
      <c r="C9194" s="5">
        <f>MONTH(Table1[[#This Row],[Order Date]])</f>
        <v>11</v>
      </c>
      <c r="D9194" t="s">
        <v>1593</v>
      </c>
      <c r="E9194" t="s">
        <v>59</v>
      </c>
      <c r="F9194" t="s">
        <v>11</v>
      </c>
      <c r="G9194" t="s">
        <v>92</v>
      </c>
      <c r="H9194" t="s">
        <v>617</v>
      </c>
      <c r="I9194">
        <v>100.94</v>
      </c>
      <c r="J9194">
        <v>7</v>
      </c>
      <c r="K9194">
        <v>33.31</v>
      </c>
    </row>
    <row r="9195" spans="1:11" ht="16.5" x14ac:dyDescent="0.3">
      <c r="A9195" s="1">
        <v>43046</v>
      </c>
      <c r="B9195" s="5">
        <f>YEAR(Table1[[#This Row],[Order Date]])</f>
        <v>2017</v>
      </c>
      <c r="C9195" s="5">
        <f>MONTH(Table1[[#This Row],[Order Date]])</f>
        <v>11</v>
      </c>
      <c r="D9195" t="s">
        <v>1758</v>
      </c>
      <c r="E9195" t="s">
        <v>149</v>
      </c>
      <c r="F9195" t="s">
        <v>39</v>
      </c>
      <c r="G9195" t="s">
        <v>52</v>
      </c>
      <c r="H9195" t="s">
        <v>1389</v>
      </c>
      <c r="I9195">
        <v>7.88</v>
      </c>
      <c r="J9195">
        <v>4</v>
      </c>
      <c r="K9195">
        <v>2.52</v>
      </c>
    </row>
    <row r="9196" spans="1:11" ht="16.5" x14ac:dyDescent="0.3">
      <c r="A9196" s="1">
        <v>43046</v>
      </c>
      <c r="B9196" s="5">
        <f>YEAR(Table1[[#This Row],[Order Date]])</f>
        <v>2017</v>
      </c>
      <c r="C9196" s="5">
        <f>MONTH(Table1[[#This Row],[Order Date]])</f>
        <v>11</v>
      </c>
      <c r="D9196" t="s">
        <v>1736</v>
      </c>
      <c r="E9196" t="s">
        <v>531</v>
      </c>
      <c r="F9196" t="s">
        <v>34</v>
      </c>
      <c r="G9196" t="s">
        <v>35</v>
      </c>
      <c r="H9196" t="s">
        <v>71</v>
      </c>
      <c r="I9196">
        <v>272.97000000000003</v>
      </c>
      <c r="J9196">
        <v>3</v>
      </c>
      <c r="K9196">
        <v>43.68</v>
      </c>
    </row>
    <row r="9197" spans="1:11" ht="16.5" x14ac:dyDescent="0.3">
      <c r="A9197" s="1">
        <v>43046</v>
      </c>
      <c r="B9197" s="5">
        <f>YEAR(Table1[[#This Row],[Order Date]])</f>
        <v>2017</v>
      </c>
      <c r="C9197" s="5">
        <f>MONTH(Table1[[#This Row],[Order Date]])</f>
        <v>11</v>
      </c>
      <c r="D9197" t="s">
        <v>1800</v>
      </c>
      <c r="E9197" t="s">
        <v>840</v>
      </c>
      <c r="F9197" t="s">
        <v>11</v>
      </c>
      <c r="G9197" t="s">
        <v>20</v>
      </c>
      <c r="H9197" t="s">
        <v>834</v>
      </c>
      <c r="I9197">
        <v>38.159999999999997</v>
      </c>
      <c r="J9197">
        <v>9</v>
      </c>
      <c r="K9197">
        <v>19.079999999999998</v>
      </c>
    </row>
    <row r="9198" spans="1:11" ht="16.5" x14ac:dyDescent="0.3">
      <c r="A9198" s="1">
        <v>43047</v>
      </c>
      <c r="B9198" s="5">
        <f>YEAR(Table1[[#This Row],[Order Date]])</f>
        <v>2017</v>
      </c>
      <c r="C9198" s="5">
        <f>MONTH(Table1[[#This Row],[Order Date]])</f>
        <v>11</v>
      </c>
      <c r="D9198" t="s">
        <v>815</v>
      </c>
      <c r="E9198" t="s">
        <v>149</v>
      </c>
      <c r="F9198" t="s">
        <v>11</v>
      </c>
      <c r="G9198" t="s">
        <v>24</v>
      </c>
      <c r="H9198" t="s">
        <v>2709</v>
      </c>
      <c r="I9198">
        <v>109.9</v>
      </c>
      <c r="J9198">
        <v>5</v>
      </c>
      <c r="K9198">
        <v>32.97</v>
      </c>
    </row>
    <row r="9199" spans="1:11" ht="16.5" x14ac:dyDescent="0.3">
      <c r="A9199" s="1">
        <v>43047</v>
      </c>
      <c r="B9199" s="5">
        <f>YEAR(Table1[[#This Row],[Order Date]])</f>
        <v>2017</v>
      </c>
      <c r="C9199" s="5">
        <f>MONTH(Table1[[#This Row],[Order Date]])</f>
        <v>11</v>
      </c>
      <c r="D9199" t="s">
        <v>519</v>
      </c>
      <c r="E9199" t="s">
        <v>531</v>
      </c>
      <c r="F9199" t="s">
        <v>34</v>
      </c>
      <c r="G9199" t="s">
        <v>47</v>
      </c>
      <c r="H9199" t="s">
        <v>2249</v>
      </c>
      <c r="I9199">
        <v>274.2</v>
      </c>
      <c r="J9199">
        <v>10</v>
      </c>
      <c r="K9199">
        <v>112.42</v>
      </c>
    </row>
    <row r="9200" spans="1:11" ht="16.5" x14ac:dyDescent="0.3">
      <c r="A9200" s="1">
        <v>43048</v>
      </c>
      <c r="B9200" s="5">
        <f>YEAR(Table1[[#This Row],[Order Date]])</f>
        <v>2017</v>
      </c>
      <c r="C9200" s="5">
        <f>MONTH(Table1[[#This Row],[Order Date]])</f>
        <v>11</v>
      </c>
      <c r="D9200" t="s">
        <v>2176</v>
      </c>
      <c r="E9200" t="s">
        <v>149</v>
      </c>
      <c r="F9200" t="s">
        <v>34</v>
      </c>
      <c r="G9200" t="s">
        <v>47</v>
      </c>
      <c r="H9200" t="s">
        <v>931</v>
      </c>
      <c r="I9200">
        <v>96.53</v>
      </c>
      <c r="J9200">
        <v>7</v>
      </c>
      <c r="K9200">
        <v>40.54</v>
      </c>
    </row>
    <row r="9201" spans="1:11" ht="16.5" x14ac:dyDescent="0.3">
      <c r="A9201" s="1">
        <v>43048</v>
      </c>
      <c r="B9201" s="5">
        <f>YEAR(Table1[[#This Row],[Order Date]])</f>
        <v>2017</v>
      </c>
      <c r="C9201" s="5">
        <f>MONTH(Table1[[#This Row],[Order Date]])</f>
        <v>11</v>
      </c>
      <c r="D9201" t="s">
        <v>1295</v>
      </c>
      <c r="E9201" t="s">
        <v>27</v>
      </c>
      <c r="F9201" t="s">
        <v>34</v>
      </c>
      <c r="G9201" t="s">
        <v>35</v>
      </c>
      <c r="H9201" t="s">
        <v>2029</v>
      </c>
      <c r="I9201">
        <v>215.98</v>
      </c>
      <c r="J9201">
        <v>3</v>
      </c>
      <c r="K9201">
        <v>-2.7</v>
      </c>
    </row>
    <row r="9202" spans="1:11" ht="16.5" x14ac:dyDescent="0.3">
      <c r="A9202" s="1">
        <v>43048</v>
      </c>
      <c r="B9202" s="5">
        <f>YEAR(Table1[[#This Row],[Order Date]])</f>
        <v>2017</v>
      </c>
      <c r="C9202" s="5">
        <f>MONTH(Table1[[#This Row],[Order Date]])</f>
        <v>11</v>
      </c>
      <c r="D9202" t="s">
        <v>689</v>
      </c>
      <c r="E9202" t="s">
        <v>27</v>
      </c>
      <c r="F9202" t="s">
        <v>11</v>
      </c>
      <c r="G9202" t="s">
        <v>18</v>
      </c>
      <c r="H9202" t="s">
        <v>1060</v>
      </c>
      <c r="I9202">
        <v>63.56</v>
      </c>
      <c r="J9202">
        <v>2</v>
      </c>
      <c r="K9202">
        <v>3.18</v>
      </c>
    </row>
    <row r="9203" spans="1:11" ht="16.5" x14ac:dyDescent="0.3">
      <c r="A9203" s="1">
        <v>43048</v>
      </c>
      <c r="B9203" s="5">
        <f>YEAR(Table1[[#This Row],[Order Date]])</f>
        <v>2017</v>
      </c>
      <c r="C9203" s="5">
        <f>MONTH(Table1[[#This Row],[Order Date]])</f>
        <v>11</v>
      </c>
      <c r="D9203" t="s">
        <v>689</v>
      </c>
      <c r="E9203" t="s">
        <v>27</v>
      </c>
      <c r="F9203" t="s">
        <v>39</v>
      </c>
      <c r="G9203" t="s">
        <v>52</v>
      </c>
      <c r="H9203" t="s">
        <v>486</v>
      </c>
      <c r="I9203">
        <v>99.99</v>
      </c>
      <c r="J9203">
        <v>1</v>
      </c>
      <c r="K9203">
        <v>44</v>
      </c>
    </row>
    <row r="9204" spans="1:11" ht="16.5" x14ac:dyDescent="0.3">
      <c r="A9204" s="1">
        <v>43048</v>
      </c>
      <c r="B9204" s="5">
        <f>YEAR(Table1[[#This Row],[Order Date]])</f>
        <v>2017</v>
      </c>
      <c r="C9204" s="5">
        <f>MONTH(Table1[[#This Row],[Order Date]])</f>
        <v>11</v>
      </c>
      <c r="D9204" t="s">
        <v>923</v>
      </c>
      <c r="E9204" t="s">
        <v>531</v>
      </c>
      <c r="F9204" t="s">
        <v>11</v>
      </c>
      <c r="G9204" t="s">
        <v>20</v>
      </c>
      <c r="H9204" t="s">
        <v>189</v>
      </c>
      <c r="I9204">
        <v>9.64</v>
      </c>
      <c r="J9204">
        <v>2</v>
      </c>
      <c r="K9204">
        <v>4.43</v>
      </c>
    </row>
    <row r="9205" spans="1:11" ht="16.5" x14ac:dyDescent="0.3">
      <c r="A9205" s="1">
        <v>43048</v>
      </c>
      <c r="B9205" s="5">
        <f>YEAR(Table1[[#This Row],[Order Date]])</f>
        <v>2017</v>
      </c>
      <c r="C9205" s="5">
        <f>MONTH(Table1[[#This Row],[Order Date]])</f>
        <v>11</v>
      </c>
      <c r="D9205" t="s">
        <v>923</v>
      </c>
      <c r="E9205" t="s">
        <v>531</v>
      </c>
      <c r="F9205" t="s">
        <v>39</v>
      </c>
      <c r="G9205" t="s">
        <v>52</v>
      </c>
      <c r="H9205" t="s">
        <v>2696</v>
      </c>
      <c r="I9205">
        <v>826.62</v>
      </c>
      <c r="J9205">
        <v>3</v>
      </c>
      <c r="K9205">
        <v>355.45</v>
      </c>
    </row>
    <row r="9206" spans="1:11" ht="16.5" x14ac:dyDescent="0.3">
      <c r="A9206" s="1">
        <v>43048</v>
      </c>
      <c r="B9206" s="5">
        <f>YEAR(Table1[[#This Row],[Order Date]])</f>
        <v>2017</v>
      </c>
      <c r="C9206" s="5">
        <f>MONTH(Table1[[#This Row],[Order Date]])</f>
        <v>11</v>
      </c>
      <c r="D9206" t="s">
        <v>923</v>
      </c>
      <c r="E9206" t="s">
        <v>531</v>
      </c>
      <c r="F9206" t="s">
        <v>11</v>
      </c>
      <c r="G9206" t="s">
        <v>18</v>
      </c>
      <c r="H9206" t="s">
        <v>1549</v>
      </c>
      <c r="I9206">
        <v>1633.14</v>
      </c>
      <c r="J9206">
        <v>9</v>
      </c>
      <c r="K9206">
        <v>473.61</v>
      </c>
    </row>
    <row r="9207" spans="1:11" ht="16.5" x14ac:dyDescent="0.3">
      <c r="A9207" s="1">
        <v>43048</v>
      </c>
      <c r="B9207" s="5">
        <f>YEAR(Table1[[#This Row],[Order Date]])</f>
        <v>2017</v>
      </c>
      <c r="C9207" s="5">
        <f>MONTH(Table1[[#This Row],[Order Date]])</f>
        <v>11</v>
      </c>
      <c r="D9207" t="s">
        <v>923</v>
      </c>
      <c r="E9207" t="s">
        <v>531</v>
      </c>
      <c r="F9207" t="s">
        <v>11</v>
      </c>
      <c r="G9207" t="s">
        <v>18</v>
      </c>
      <c r="H9207" t="s">
        <v>1549</v>
      </c>
      <c r="I9207">
        <v>544.38</v>
      </c>
      <c r="J9207">
        <v>3</v>
      </c>
      <c r="K9207">
        <v>157.87</v>
      </c>
    </row>
    <row r="9208" spans="1:11" ht="16.5" x14ac:dyDescent="0.3">
      <c r="A9208" s="1">
        <v>43048</v>
      </c>
      <c r="B9208" s="5">
        <f>YEAR(Table1[[#This Row],[Order Date]])</f>
        <v>2017</v>
      </c>
      <c r="C9208" s="5">
        <f>MONTH(Table1[[#This Row],[Order Date]])</f>
        <v>11</v>
      </c>
      <c r="D9208" t="s">
        <v>857</v>
      </c>
      <c r="E9208" t="s">
        <v>27</v>
      </c>
      <c r="F9208" t="s">
        <v>34</v>
      </c>
      <c r="G9208" t="s">
        <v>47</v>
      </c>
      <c r="H9208" t="s">
        <v>281</v>
      </c>
      <c r="I9208">
        <v>47.12</v>
      </c>
      <c r="J9208">
        <v>8</v>
      </c>
      <c r="K9208">
        <v>20.73</v>
      </c>
    </row>
    <row r="9209" spans="1:11" ht="16.5" x14ac:dyDescent="0.3">
      <c r="A9209" s="1">
        <v>43048</v>
      </c>
      <c r="B9209" s="5">
        <f>YEAR(Table1[[#This Row],[Order Date]])</f>
        <v>2017</v>
      </c>
      <c r="C9209" s="5">
        <f>MONTH(Table1[[#This Row],[Order Date]])</f>
        <v>11</v>
      </c>
      <c r="D9209" t="s">
        <v>1466</v>
      </c>
      <c r="E9209" t="s">
        <v>27</v>
      </c>
      <c r="F9209" t="s">
        <v>34</v>
      </c>
      <c r="G9209" t="s">
        <v>35</v>
      </c>
      <c r="H9209" t="s">
        <v>633</v>
      </c>
      <c r="I9209">
        <v>523.39</v>
      </c>
      <c r="J9209">
        <v>3</v>
      </c>
      <c r="K9209">
        <v>52.34</v>
      </c>
    </row>
    <row r="9210" spans="1:11" ht="16.5" x14ac:dyDescent="0.3">
      <c r="A9210" s="1">
        <v>43048</v>
      </c>
      <c r="B9210" s="5">
        <f>YEAR(Table1[[#This Row],[Order Date]])</f>
        <v>2017</v>
      </c>
      <c r="C9210" s="5">
        <f>MONTH(Table1[[#This Row],[Order Date]])</f>
        <v>11</v>
      </c>
      <c r="D9210" t="s">
        <v>2405</v>
      </c>
      <c r="E9210" t="s">
        <v>123</v>
      </c>
      <c r="F9210" t="s">
        <v>39</v>
      </c>
      <c r="G9210" t="s">
        <v>52</v>
      </c>
      <c r="H9210" t="s">
        <v>999</v>
      </c>
      <c r="I9210">
        <v>191.98</v>
      </c>
      <c r="J9210">
        <v>3</v>
      </c>
      <c r="K9210">
        <v>38.4</v>
      </c>
    </row>
    <row r="9211" spans="1:11" ht="16.5" x14ac:dyDescent="0.3">
      <c r="A9211" s="1">
        <v>43048</v>
      </c>
      <c r="B9211" s="5">
        <f>YEAR(Table1[[#This Row],[Order Date]])</f>
        <v>2017</v>
      </c>
      <c r="C9211" s="5">
        <f>MONTH(Table1[[#This Row],[Order Date]])</f>
        <v>11</v>
      </c>
      <c r="D9211" t="s">
        <v>2405</v>
      </c>
      <c r="E9211" t="s">
        <v>123</v>
      </c>
      <c r="F9211" t="s">
        <v>39</v>
      </c>
      <c r="G9211" t="s">
        <v>40</v>
      </c>
      <c r="H9211" t="s">
        <v>2171</v>
      </c>
      <c r="I9211">
        <v>499.17</v>
      </c>
      <c r="J9211">
        <v>4</v>
      </c>
      <c r="K9211">
        <v>31.2</v>
      </c>
    </row>
    <row r="9212" spans="1:11" ht="16.5" x14ac:dyDescent="0.3">
      <c r="A9212" s="1">
        <v>43049</v>
      </c>
      <c r="B9212" s="5">
        <f>YEAR(Table1[[#This Row],[Order Date]])</f>
        <v>2017</v>
      </c>
      <c r="C9212" s="5">
        <f>MONTH(Table1[[#This Row],[Order Date]])</f>
        <v>11</v>
      </c>
      <c r="D9212" t="s">
        <v>1648</v>
      </c>
      <c r="E9212" t="s">
        <v>95</v>
      </c>
      <c r="F9212" t="s">
        <v>11</v>
      </c>
      <c r="G9212" t="s">
        <v>20</v>
      </c>
      <c r="H9212" t="s">
        <v>1565</v>
      </c>
      <c r="I9212">
        <v>38.39</v>
      </c>
      <c r="J9212">
        <v>14</v>
      </c>
      <c r="K9212">
        <v>-25.59</v>
      </c>
    </row>
    <row r="9213" spans="1:11" ht="16.5" x14ac:dyDescent="0.3">
      <c r="A9213" s="1">
        <v>43049</v>
      </c>
      <c r="B9213" s="5">
        <f>YEAR(Table1[[#This Row],[Order Date]])</f>
        <v>2017</v>
      </c>
      <c r="C9213" s="5">
        <f>MONTH(Table1[[#This Row],[Order Date]])</f>
        <v>11</v>
      </c>
      <c r="D9213" t="s">
        <v>1648</v>
      </c>
      <c r="E9213" t="s">
        <v>95</v>
      </c>
      <c r="F9213" t="s">
        <v>39</v>
      </c>
      <c r="G9213" t="s">
        <v>302</v>
      </c>
      <c r="H9213" t="s">
        <v>1858</v>
      </c>
      <c r="I9213">
        <v>95.99</v>
      </c>
      <c r="J9213">
        <v>2</v>
      </c>
      <c r="K9213">
        <v>-64</v>
      </c>
    </row>
    <row r="9214" spans="1:11" ht="16.5" x14ac:dyDescent="0.3">
      <c r="A9214" s="1">
        <v>43049</v>
      </c>
      <c r="B9214" s="5">
        <f>YEAR(Table1[[#This Row],[Order Date]])</f>
        <v>2017</v>
      </c>
      <c r="C9214" s="5">
        <f>MONTH(Table1[[#This Row],[Order Date]])</f>
        <v>11</v>
      </c>
      <c r="D9214" t="s">
        <v>1648</v>
      </c>
      <c r="E9214" t="s">
        <v>95</v>
      </c>
      <c r="F9214" t="s">
        <v>39</v>
      </c>
      <c r="G9214" t="s">
        <v>52</v>
      </c>
      <c r="H9214" t="s">
        <v>1008</v>
      </c>
      <c r="I9214">
        <v>239.95</v>
      </c>
      <c r="J9214">
        <v>6</v>
      </c>
      <c r="K9214">
        <v>-35.99</v>
      </c>
    </row>
    <row r="9215" spans="1:11" ht="16.5" x14ac:dyDescent="0.3">
      <c r="A9215" s="1">
        <v>43049</v>
      </c>
      <c r="B9215" s="5">
        <f>YEAR(Table1[[#This Row],[Order Date]])</f>
        <v>2017</v>
      </c>
      <c r="C9215" s="5">
        <f>MONTH(Table1[[#This Row],[Order Date]])</f>
        <v>11</v>
      </c>
      <c r="D9215" t="s">
        <v>1648</v>
      </c>
      <c r="E9215" t="s">
        <v>95</v>
      </c>
      <c r="F9215" t="s">
        <v>39</v>
      </c>
      <c r="G9215" t="s">
        <v>40</v>
      </c>
      <c r="H9215" t="s">
        <v>762</v>
      </c>
      <c r="I9215">
        <v>201.58</v>
      </c>
      <c r="J9215">
        <v>2</v>
      </c>
      <c r="K9215">
        <v>15.12</v>
      </c>
    </row>
    <row r="9216" spans="1:11" ht="16.5" x14ac:dyDescent="0.3">
      <c r="A9216" s="1">
        <v>43049</v>
      </c>
      <c r="B9216" s="5">
        <f>YEAR(Table1[[#This Row],[Order Date]])</f>
        <v>2017</v>
      </c>
      <c r="C9216" s="5">
        <f>MONTH(Table1[[#This Row],[Order Date]])</f>
        <v>11</v>
      </c>
      <c r="D9216" t="s">
        <v>1648</v>
      </c>
      <c r="E9216" t="s">
        <v>95</v>
      </c>
      <c r="F9216" t="s">
        <v>34</v>
      </c>
      <c r="G9216" t="s">
        <v>35</v>
      </c>
      <c r="H9216" t="s">
        <v>1019</v>
      </c>
      <c r="I9216">
        <v>899.14</v>
      </c>
      <c r="J9216">
        <v>4</v>
      </c>
      <c r="K9216">
        <v>-146.11000000000001</v>
      </c>
    </row>
    <row r="9217" spans="1:11" ht="16.5" x14ac:dyDescent="0.3">
      <c r="A9217" s="1">
        <v>43049</v>
      </c>
      <c r="B9217" s="5">
        <f>YEAR(Table1[[#This Row],[Order Date]])</f>
        <v>2017</v>
      </c>
      <c r="C9217" s="5">
        <f>MONTH(Table1[[#This Row],[Order Date]])</f>
        <v>11</v>
      </c>
      <c r="D9217" t="s">
        <v>483</v>
      </c>
      <c r="E9217" t="s">
        <v>149</v>
      </c>
      <c r="F9217" t="s">
        <v>11</v>
      </c>
      <c r="G9217" t="s">
        <v>20</v>
      </c>
      <c r="H9217" t="s">
        <v>693</v>
      </c>
      <c r="I9217">
        <v>931.18</v>
      </c>
      <c r="J9217">
        <v>3</v>
      </c>
      <c r="K9217">
        <v>314.27</v>
      </c>
    </row>
    <row r="9218" spans="1:11" ht="16.5" x14ac:dyDescent="0.3">
      <c r="A9218" s="1">
        <v>43049</v>
      </c>
      <c r="B9218" s="5">
        <f>YEAR(Table1[[#This Row],[Order Date]])</f>
        <v>2017</v>
      </c>
      <c r="C9218" s="5">
        <f>MONTH(Table1[[#This Row],[Order Date]])</f>
        <v>11</v>
      </c>
      <c r="D9218" t="s">
        <v>483</v>
      </c>
      <c r="E9218" t="s">
        <v>149</v>
      </c>
      <c r="F9218" t="s">
        <v>39</v>
      </c>
      <c r="G9218" t="s">
        <v>40</v>
      </c>
      <c r="H9218" t="s">
        <v>2312</v>
      </c>
      <c r="I9218">
        <v>430.88</v>
      </c>
      <c r="J9218">
        <v>2</v>
      </c>
      <c r="K9218">
        <v>124.96</v>
      </c>
    </row>
    <row r="9219" spans="1:11" ht="16.5" x14ac:dyDescent="0.3">
      <c r="A9219" s="1">
        <v>43049</v>
      </c>
      <c r="B9219" s="5">
        <f>YEAR(Table1[[#This Row],[Order Date]])</f>
        <v>2017</v>
      </c>
      <c r="C9219" s="5">
        <f>MONTH(Table1[[#This Row],[Order Date]])</f>
        <v>11</v>
      </c>
      <c r="D9219" t="s">
        <v>1946</v>
      </c>
      <c r="E9219" t="s">
        <v>10</v>
      </c>
      <c r="F9219" t="s">
        <v>34</v>
      </c>
      <c r="G9219" t="s">
        <v>47</v>
      </c>
      <c r="H9219" t="s">
        <v>1554</v>
      </c>
      <c r="I9219">
        <v>341.96</v>
      </c>
      <c r="J9219">
        <v>5</v>
      </c>
      <c r="K9219">
        <v>-427.45</v>
      </c>
    </row>
    <row r="9220" spans="1:11" ht="16.5" x14ac:dyDescent="0.3">
      <c r="A9220" s="1">
        <v>43049</v>
      </c>
      <c r="B9220" s="5">
        <f>YEAR(Table1[[#This Row],[Order Date]])</f>
        <v>2017</v>
      </c>
      <c r="C9220" s="5">
        <f>MONTH(Table1[[#This Row],[Order Date]])</f>
        <v>11</v>
      </c>
      <c r="D9220" t="s">
        <v>1009</v>
      </c>
      <c r="E9220" t="s">
        <v>164</v>
      </c>
      <c r="F9220" t="s">
        <v>11</v>
      </c>
      <c r="G9220" t="s">
        <v>20</v>
      </c>
      <c r="H9220" t="s">
        <v>1959</v>
      </c>
      <c r="I9220">
        <v>26.35</v>
      </c>
      <c r="J9220">
        <v>3</v>
      </c>
      <c r="K9220">
        <v>9.5500000000000007</v>
      </c>
    </row>
    <row r="9221" spans="1:11" ht="16.5" x14ac:dyDescent="0.3">
      <c r="A9221" s="1">
        <v>43049</v>
      </c>
      <c r="B9221" s="5">
        <f>YEAR(Table1[[#This Row],[Order Date]])</f>
        <v>2017</v>
      </c>
      <c r="C9221" s="5">
        <f>MONTH(Table1[[#This Row],[Order Date]])</f>
        <v>11</v>
      </c>
      <c r="D9221" t="s">
        <v>398</v>
      </c>
      <c r="E9221" t="s">
        <v>123</v>
      </c>
      <c r="F9221" t="s">
        <v>11</v>
      </c>
      <c r="G9221" t="s">
        <v>20</v>
      </c>
      <c r="H9221" t="s">
        <v>1210</v>
      </c>
      <c r="I9221">
        <v>11.52</v>
      </c>
      <c r="J9221">
        <v>5</v>
      </c>
      <c r="K9221">
        <v>-7.68</v>
      </c>
    </row>
    <row r="9222" spans="1:11" ht="16.5" x14ac:dyDescent="0.3">
      <c r="A9222" s="1">
        <v>43049</v>
      </c>
      <c r="B9222" s="5">
        <f>YEAR(Table1[[#This Row],[Order Date]])</f>
        <v>2017</v>
      </c>
      <c r="C9222" s="5">
        <f>MONTH(Table1[[#This Row],[Order Date]])</f>
        <v>11</v>
      </c>
      <c r="D9222" t="s">
        <v>1846</v>
      </c>
      <c r="E9222" t="s">
        <v>27</v>
      </c>
      <c r="F9222" t="s">
        <v>11</v>
      </c>
      <c r="G9222" t="s">
        <v>24</v>
      </c>
      <c r="H9222" t="s">
        <v>566</v>
      </c>
      <c r="I9222">
        <v>7.8</v>
      </c>
      <c r="J9222">
        <v>3</v>
      </c>
      <c r="K9222">
        <v>2.11</v>
      </c>
    </row>
    <row r="9223" spans="1:11" ht="16.5" x14ac:dyDescent="0.3">
      <c r="A9223" s="1">
        <v>43049</v>
      </c>
      <c r="B9223" s="5">
        <f>YEAR(Table1[[#This Row],[Order Date]])</f>
        <v>2017</v>
      </c>
      <c r="C9223" s="5">
        <f>MONTH(Table1[[#This Row],[Order Date]])</f>
        <v>11</v>
      </c>
      <c r="D9223" t="s">
        <v>904</v>
      </c>
      <c r="E9223" t="s">
        <v>164</v>
      </c>
      <c r="F9223" t="s">
        <v>11</v>
      </c>
      <c r="G9223" t="s">
        <v>92</v>
      </c>
      <c r="H9223" t="s">
        <v>2090</v>
      </c>
      <c r="I9223">
        <v>400.8</v>
      </c>
      <c r="J9223">
        <v>5</v>
      </c>
      <c r="K9223">
        <v>112.22</v>
      </c>
    </row>
    <row r="9224" spans="1:11" ht="16.5" x14ac:dyDescent="0.3">
      <c r="A9224" s="1">
        <v>43049</v>
      </c>
      <c r="B9224" s="5">
        <f>YEAR(Table1[[#This Row],[Order Date]])</f>
        <v>2017</v>
      </c>
      <c r="C9224" s="5">
        <f>MONTH(Table1[[#This Row],[Order Date]])</f>
        <v>11</v>
      </c>
      <c r="D9224" t="s">
        <v>904</v>
      </c>
      <c r="E9224" t="s">
        <v>164</v>
      </c>
      <c r="F9224" t="s">
        <v>11</v>
      </c>
      <c r="G9224" t="s">
        <v>20</v>
      </c>
      <c r="H9224" t="s">
        <v>311</v>
      </c>
      <c r="I9224">
        <v>28.79</v>
      </c>
      <c r="J9224">
        <v>1</v>
      </c>
      <c r="K9224">
        <v>10.08</v>
      </c>
    </row>
    <row r="9225" spans="1:11" ht="16.5" x14ac:dyDescent="0.3">
      <c r="A9225" s="1">
        <v>43049</v>
      </c>
      <c r="B9225" s="5">
        <f>YEAR(Table1[[#This Row],[Order Date]])</f>
        <v>2017</v>
      </c>
      <c r="C9225" s="5">
        <f>MONTH(Table1[[#This Row],[Order Date]])</f>
        <v>11</v>
      </c>
      <c r="D9225" t="s">
        <v>826</v>
      </c>
      <c r="E9225" t="s">
        <v>27</v>
      </c>
      <c r="F9225" t="s">
        <v>39</v>
      </c>
      <c r="G9225" t="s">
        <v>52</v>
      </c>
      <c r="H9225" t="s">
        <v>1690</v>
      </c>
      <c r="I9225">
        <v>111.79</v>
      </c>
      <c r="J9225">
        <v>7</v>
      </c>
      <c r="K9225">
        <v>43.6</v>
      </c>
    </row>
    <row r="9226" spans="1:11" ht="16.5" x14ac:dyDescent="0.3">
      <c r="A9226" s="1">
        <v>43049</v>
      </c>
      <c r="B9226" s="5">
        <f>YEAR(Table1[[#This Row],[Order Date]])</f>
        <v>2017</v>
      </c>
      <c r="C9226" s="5">
        <f>MONTH(Table1[[#This Row],[Order Date]])</f>
        <v>11</v>
      </c>
      <c r="D9226" t="s">
        <v>32</v>
      </c>
      <c r="E9226" t="s">
        <v>27</v>
      </c>
      <c r="F9226" t="s">
        <v>34</v>
      </c>
      <c r="G9226" t="s">
        <v>35</v>
      </c>
      <c r="H9226" t="s">
        <v>1691</v>
      </c>
      <c r="I9226">
        <v>241.42</v>
      </c>
      <c r="J9226">
        <v>2</v>
      </c>
      <c r="K9226">
        <v>-36.21</v>
      </c>
    </row>
    <row r="9227" spans="1:11" ht="16.5" x14ac:dyDescent="0.3">
      <c r="A9227" s="1">
        <v>43050</v>
      </c>
      <c r="B9227" s="5">
        <f>YEAR(Table1[[#This Row],[Order Date]])</f>
        <v>2017</v>
      </c>
      <c r="C9227" s="5">
        <f>MONTH(Table1[[#This Row],[Order Date]])</f>
        <v>11</v>
      </c>
      <c r="D9227" t="s">
        <v>683</v>
      </c>
      <c r="E9227" t="s">
        <v>10</v>
      </c>
      <c r="F9227" t="s">
        <v>11</v>
      </c>
      <c r="G9227" t="s">
        <v>16</v>
      </c>
      <c r="H9227" t="s">
        <v>1632</v>
      </c>
      <c r="I9227">
        <v>10.44</v>
      </c>
      <c r="J9227">
        <v>5</v>
      </c>
      <c r="K9227">
        <v>3.39</v>
      </c>
    </row>
    <row r="9228" spans="1:11" ht="16.5" x14ac:dyDescent="0.3">
      <c r="A9228" s="1">
        <v>43050</v>
      </c>
      <c r="B9228" s="5">
        <f>YEAR(Table1[[#This Row],[Order Date]])</f>
        <v>2017</v>
      </c>
      <c r="C9228" s="5">
        <f>MONTH(Table1[[#This Row],[Order Date]])</f>
        <v>11</v>
      </c>
      <c r="D9228" t="s">
        <v>683</v>
      </c>
      <c r="E9228" t="s">
        <v>10</v>
      </c>
      <c r="F9228" t="s">
        <v>11</v>
      </c>
      <c r="G9228" t="s">
        <v>20</v>
      </c>
      <c r="H9228" t="s">
        <v>2218</v>
      </c>
      <c r="I9228">
        <v>18.34</v>
      </c>
      <c r="J9228">
        <v>4</v>
      </c>
      <c r="K9228">
        <v>-32.090000000000003</v>
      </c>
    </row>
    <row r="9229" spans="1:11" ht="16.5" x14ac:dyDescent="0.3">
      <c r="A9229" s="1">
        <v>43050</v>
      </c>
      <c r="B9229" s="5">
        <f>YEAR(Table1[[#This Row],[Order Date]])</f>
        <v>2017</v>
      </c>
      <c r="C9229" s="5">
        <f>MONTH(Table1[[#This Row],[Order Date]])</f>
        <v>11</v>
      </c>
      <c r="D9229" t="s">
        <v>2580</v>
      </c>
      <c r="E9229" t="s">
        <v>78</v>
      </c>
      <c r="F9229" t="s">
        <v>11</v>
      </c>
      <c r="G9229" t="s">
        <v>12</v>
      </c>
      <c r="H9229" t="s">
        <v>2108</v>
      </c>
      <c r="I9229">
        <v>10.37</v>
      </c>
      <c r="J9229">
        <v>2</v>
      </c>
      <c r="K9229">
        <v>3.63</v>
      </c>
    </row>
    <row r="9230" spans="1:11" ht="16.5" x14ac:dyDescent="0.3">
      <c r="A9230" s="1">
        <v>43050</v>
      </c>
      <c r="B9230" s="5">
        <f>YEAR(Table1[[#This Row],[Order Date]])</f>
        <v>2017</v>
      </c>
      <c r="C9230" s="5">
        <f>MONTH(Table1[[#This Row],[Order Date]])</f>
        <v>11</v>
      </c>
      <c r="D9230" t="s">
        <v>185</v>
      </c>
      <c r="E9230" t="s">
        <v>27</v>
      </c>
      <c r="F9230" t="s">
        <v>11</v>
      </c>
      <c r="G9230" t="s">
        <v>92</v>
      </c>
      <c r="H9230" t="s">
        <v>333</v>
      </c>
      <c r="I9230">
        <v>10.89</v>
      </c>
      <c r="J9230">
        <v>1</v>
      </c>
      <c r="K9230">
        <v>2.83</v>
      </c>
    </row>
    <row r="9231" spans="1:11" ht="16.5" x14ac:dyDescent="0.3">
      <c r="A9231" s="1">
        <v>43050</v>
      </c>
      <c r="B9231" s="5">
        <f>YEAR(Table1[[#This Row],[Order Date]])</f>
        <v>2017</v>
      </c>
      <c r="C9231" s="5">
        <f>MONTH(Table1[[#This Row],[Order Date]])</f>
        <v>11</v>
      </c>
      <c r="D9231" t="s">
        <v>185</v>
      </c>
      <c r="E9231" t="s">
        <v>27</v>
      </c>
      <c r="F9231" t="s">
        <v>11</v>
      </c>
      <c r="G9231" t="s">
        <v>12</v>
      </c>
      <c r="H9231" t="s">
        <v>2386</v>
      </c>
      <c r="I9231">
        <v>19.440000000000001</v>
      </c>
      <c r="J9231">
        <v>3</v>
      </c>
      <c r="K9231">
        <v>9.33</v>
      </c>
    </row>
    <row r="9232" spans="1:11" ht="16.5" x14ac:dyDescent="0.3">
      <c r="A9232" s="1">
        <v>43050</v>
      </c>
      <c r="B9232" s="5">
        <f>YEAR(Table1[[#This Row],[Order Date]])</f>
        <v>2017</v>
      </c>
      <c r="C9232" s="5">
        <f>MONTH(Table1[[#This Row],[Order Date]])</f>
        <v>11</v>
      </c>
      <c r="D9232" t="s">
        <v>185</v>
      </c>
      <c r="E9232" t="s">
        <v>27</v>
      </c>
      <c r="F9232" t="s">
        <v>11</v>
      </c>
      <c r="G9232" t="s">
        <v>20</v>
      </c>
      <c r="H9232" t="s">
        <v>701</v>
      </c>
      <c r="I9232">
        <v>121.6</v>
      </c>
      <c r="J9232">
        <v>5</v>
      </c>
      <c r="K9232">
        <v>39.520000000000003</v>
      </c>
    </row>
    <row r="9233" spans="1:11" ht="16.5" x14ac:dyDescent="0.3">
      <c r="A9233" s="1">
        <v>43050</v>
      </c>
      <c r="B9233" s="5">
        <f>YEAR(Table1[[#This Row],[Order Date]])</f>
        <v>2017</v>
      </c>
      <c r="C9233" s="5">
        <f>MONTH(Table1[[#This Row],[Order Date]])</f>
        <v>11</v>
      </c>
      <c r="D9233" t="s">
        <v>915</v>
      </c>
      <c r="E9233" t="s">
        <v>110</v>
      </c>
      <c r="F9233" t="s">
        <v>11</v>
      </c>
      <c r="G9233" t="s">
        <v>24</v>
      </c>
      <c r="H9233" t="s">
        <v>2682</v>
      </c>
      <c r="I9233">
        <v>181.86</v>
      </c>
      <c r="J9233">
        <v>7</v>
      </c>
      <c r="K9233">
        <v>50.92</v>
      </c>
    </row>
    <row r="9234" spans="1:11" ht="16.5" x14ac:dyDescent="0.3">
      <c r="A9234" s="1">
        <v>43050</v>
      </c>
      <c r="B9234" s="5">
        <f>YEAR(Table1[[#This Row],[Order Date]])</f>
        <v>2017</v>
      </c>
      <c r="C9234" s="5">
        <f>MONTH(Table1[[#This Row],[Order Date]])</f>
        <v>11</v>
      </c>
      <c r="D9234" t="s">
        <v>1563</v>
      </c>
      <c r="E9234" t="s">
        <v>395</v>
      </c>
      <c r="F9234" t="s">
        <v>11</v>
      </c>
      <c r="G9234" t="s">
        <v>43</v>
      </c>
      <c r="H9234" t="s">
        <v>1109</v>
      </c>
      <c r="I9234">
        <v>45.92</v>
      </c>
      <c r="J9234">
        <v>4</v>
      </c>
      <c r="K9234">
        <v>21.58</v>
      </c>
    </row>
    <row r="9235" spans="1:11" ht="16.5" x14ac:dyDescent="0.3">
      <c r="A9235" s="1">
        <v>43050</v>
      </c>
      <c r="B9235" s="5">
        <f>YEAR(Table1[[#This Row],[Order Date]])</f>
        <v>2017</v>
      </c>
      <c r="C9235" s="5">
        <f>MONTH(Table1[[#This Row],[Order Date]])</f>
        <v>11</v>
      </c>
      <c r="D9235" t="s">
        <v>2100</v>
      </c>
      <c r="E9235" t="s">
        <v>157</v>
      </c>
      <c r="F9235" t="s">
        <v>11</v>
      </c>
      <c r="G9235" t="s">
        <v>20</v>
      </c>
      <c r="H9235" t="s">
        <v>1202</v>
      </c>
      <c r="I9235">
        <v>18.239999999999998</v>
      </c>
      <c r="J9235">
        <v>3</v>
      </c>
      <c r="K9235">
        <v>8.57</v>
      </c>
    </row>
    <row r="9236" spans="1:11" ht="16.5" x14ac:dyDescent="0.3">
      <c r="A9236" s="1">
        <v>43050</v>
      </c>
      <c r="B9236" s="5">
        <f>YEAR(Table1[[#This Row],[Order Date]])</f>
        <v>2017</v>
      </c>
      <c r="C9236" s="5">
        <f>MONTH(Table1[[#This Row],[Order Date]])</f>
        <v>11</v>
      </c>
      <c r="D9236" t="s">
        <v>2319</v>
      </c>
      <c r="E9236" t="s">
        <v>149</v>
      </c>
      <c r="F9236" t="s">
        <v>11</v>
      </c>
      <c r="G9236" t="s">
        <v>18</v>
      </c>
      <c r="H9236" t="s">
        <v>2640</v>
      </c>
      <c r="I9236">
        <v>35.479999999999997</v>
      </c>
      <c r="J9236">
        <v>1</v>
      </c>
      <c r="K9236">
        <v>0</v>
      </c>
    </row>
    <row r="9237" spans="1:11" ht="16.5" x14ac:dyDescent="0.3">
      <c r="A9237" s="1">
        <v>43050</v>
      </c>
      <c r="B9237" s="5">
        <f>YEAR(Table1[[#This Row],[Order Date]])</f>
        <v>2017</v>
      </c>
      <c r="C9237" s="5">
        <f>MONTH(Table1[[#This Row],[Order Date]])</f>
        <v>11</v>
      </c>
      <c r="D9237" t="s">
        <v>2103</v>
      </c>
      <c r="E9237" t="s">
        <v>123</v>
      </c>
      <c r="F9237" t="s">
        <v>11</v>
      </c>
      <c r="G9237" t="s">
        <v>92</v>
      </c>
      <c r="H9237" t="s">
        <v>1853</v>
      </c>
      <c r="I9237">
        <v>1158.1199999999999</v>
      </c>
      <c r="J9237">
        <v>5</v>
      </c>
      <c r="K9237">
        <v>130.29</v>
      </c>
    </row>
    <row r="9238" spans="1:11" ht="16.5" x14ac:dyDescent="0.3">
      <c r="A9238" s="1">
        <v>43050</v>
      </c>
      <c r="B9238" s="5">
        <f>YEAR(Table1[[#This Row],[Order Date]])</f>
        <v>2017</v>
      </c>
      <c r="C9238" s="5">
        <f>MONTH(Table1[[#This Row],[Order Date]])</f>
        <v>11</v>
      </c>
      <c r="D9238" t="s">
        <v>921</v>
      </c>
      <c r="E9238" t="s">
        <v>120</v>
      </c>
      <c r="F9238" t="s">
        <v>34</v>
      </c>
      <c r="G9238" t="s">
        <v>47</v>
      </c>
      <c r="H9238" t="s">
        <v>1794</v>
      </c>
      <c r="I9238">
        <v>88.92</v>
      </c>
      <c r="J9238">
        <v>5</v>
      </c>
      <c r="K9238">
        <v>14.45</v>
      </c>
    </row>
    <row r="9239" spans="1:11" ht="16.5" x14ac:dyDescent="0.3">
      <c r="A9239" s="1">
        <v>43050</v>
      </c>
      <c r="B9239" s="5">
        <f>YEAR(Table1[[#This Row],[Order Date]])</f>
        <v>2017</v>
      </c>
      <c r="C9239" s="5">
        <f>MONTH(Table1[[#This Row],[Order Date]])</f>
        <v>11</v>
      </c>
      <c r="D9239" t="s">
        <v>1846</v>
      </c>
      <c r="E9239" t="s">
        <v>27</v>
      </c>
      <c r="F9239" t="s">
        <v>34</v>
      </c>
      <c r="G9239" t="s">
        <v>47</v>
      </c>
      <c r="H9239" t="s">
        <v>591</v>
      </c>
      <c r="I9239">
        <v>34.92</v>
      </c>
      <c r="J9239">
        <v>4</v>
      </c>
      <c r="K9239">
        <v>11.87</v>
      </c>
    </row>
    <row r="9240" spans="1:11" ht="16.5" x14ac:dyDescent="0.3">
      <c r="A9240" s="1">
        <v>43050</v>
      </c>
      <c r="B9240" s="5">
        <f>YEAR(Table1[[#This Row],[Order Date]])</f>
        <v>2017</v>
      </c>
      <c r="C9240" s="5">
        <f>MONTH(Table1[[#This Row],[Order Date]])</f>
        <v>11</v>
      </c>
      <c r="D9240" t="s">
        <v>635</v>
      </c>
      <c r="E9240" t="s">
        <v>10</v>
      </c>
      <c r="F9240" t="s">
        <v>39</v>
      </c>
      <c r="G9240" t="s">
        <v>40</v>
      </c>
      <c r="H9240" t="s">
        <v>2006</v>
      </c>
      <c r="I9240">
        <v>35.18</v>
      </c>
      <c r="J9240">
        <v>2</v>
      </c>
      <c r="K9240">
        <v>12.31</v>
      </c>
    </row>
    <row r="9241" spans="1:11" ht="16.5" x14ac:dyDescent="0.3">
      <c r="A9241" s="1">
        <v>43050</v>
      </c>
      <c r="B9241" s="5">
        <f>YEAR(Table1[[#This Row],[Order Date]])</f>
        <v>2017</v>
      </c>
      <c r="C9241" s="5">
        <f>MONTH(Table1[[#This Row],[Order Date]])</f>
        <v>11</v>
      </c>
      <c r="D9241" t="s">
        <v>1617</v>
      </c>
      <c r="E9241" t="s">
        <v>140</v>
      </c>
      <c r="F9241" t="s">
        <v>11</v>
      </c>
      <c r="G9241" t="s">
        <v>200</v>
      </c>
      <c r="H9241" t="s">
        <v>1154</v>
      </c>
      <c r="I9241">
        <v>25.5</v>
      </c>
      <c r="J9241">
        <v>3</v>
      </c>
      <c r="K9241">
        <v>6.63</v>
      </c>
    </row>
    <row r="9242" spans="1:11" ht="16.5" x14ac:dyDescent="0.3">
      <c r="A9242" s="1">
        <v>43051</v>
      </c>
      <c r="B9242" s="5">
        <f>YEAR(Table1[[#This Row],[Order Date]])</f>
        <v>2017</v>
      </c>
      <c r="C9242" s="5">
        <f>MONTH(Table1[[#This Row],[Order Date]])</f>
        <v>11</v>
      </c>
      <c r="D9242" t="s">
        <v>2053</v>
      </c>
      <c r="E9242" t="s">
        <v>27</v>
      </c>
      <c r="F9242" t="s">
        <v>11</v>
      </c>
      <c r="G9242" t="s">
        <v>12</v>
      </c>
      <c r="H9242" t="s">
        <v>1591</v>
      </c>
      <c r="I9242">
        <v>10.56</v>
      </c>
      <c r="J9242">
        <v>2</v>
      </c>
      <c r="K9242">
        <v>4.75</v>
      </c>
    </row>
    <row r="9243" spans="1:11" ht="16.5" x14ac:dyDescent="0.3">
      <c r="A9243" s="1">
        <v>43051</v>
      </c>
      <c r="B9243" s="5">
        <f>YEAR(Table1[[#This Row],[Order Date]])</f>
        <v>2017</v>
      </c>
      <c r="C9243" s="5">
        <f>MONTH(Table1[[#This Row],[Order Date]])</f>
        <v>11</v>
      </c>
      <c r="D9243" t="s">
        <v>922</v>
      </c>
      <c r="E9243" t="s">
        <v>149</v>
      </c>
      <c r="F9243" t="s">
        <v>11</v>
      </c>
      <c r="G9243" t="s">
        <v>20</v>
      </c>
      <c r="H9243" t="s">
        <v>1386</v>
      </c>
      <c r="I9243">
        <v>15.92</v>
      </c>
      <c r="J9243">
        <v>5</v>
      </c>
      <c r="K9243">
        <v>5.37</v>
      </c>
    </row>
    <row r="9244" spans="1:11" ht="16.5" x14ac:dyDescent="0.3">
      <c r="A9244" s="1">
        <v>43051</v>
      </c>
      <c r="B9244" s="5">
        <f>YEAR(Table1[[#This Row],[Order Date]])</f>
        <v>2017</v>
      </c>
      <c r="C9244" s="5">
        <f>MONTH(Table1[[#This Row],[Order Date]])</f>
        <v>11</v>
      </c>
      <c r="D9244" t="s">
        <v>1687</v>
      </c>
      <c r="E9244" t="s">
        <v>10</v>
      </c>
      <c r="F9244" t="s">
        <v>11</v>
      </c>
      <c r="G9244" t="s">
        <v>12</v>
      </c>
      <c r="H9244" t="s">
        <v>1961</v>
      </c>
      <c r="I9244">
        <v>16.059999999999999</v>
      </c>
      <c r="J9244">
        <v>3</v>
      </c>
      <c r="K9244">
        <v>5.82</v>
      </c>
    </row>
    <row r="9245" spans="1:11" ht="16.5" x14ac:dyDescent="0.3">
      <c r="A9245" s="1">
        <v>43051</v>
      </c>
      <c r="B9245" s="5">
        <f>YEAR(Table1[[#This Row],[Order Date]])</f>
        <v>2017</v>
      </c>
      <c r="C9245" s="5">
        <f>MONTH(Table1[[#This Row],[Order Date]])</f>
        <v>11</v>
      </c>
      <c r="D9245" t="s">
        <v>1687</v>
      </c>
      <c r="E9245" t="s">
        <v>10</v>
      </c>
      <c r="F9245" t="s">
        <v>11</v>
      </c>
      <c r="G9245" t="s">
        <v>12</v>
      </c>
      <c r="H9245" t="s">
        <v>1442</v>
      </c>
      <c r="I9245">
        <v>223.06</v>
      </c>
      <c r="J9245">
        <v>9</v>
      </c>
      <c r="K9245">
        <v>69.709999999999994</v>
      </c>
    </row>
    <row r="9246" spans="1:11" ht="16.5" x14ac:dyDescent="0.3">
      <c r="A9246" s="1">
        <v>43051</v>
      </c>
      <c r="B9246" s="5">
        <f>YEAR(Table1[[#This Row],[Order Date]])</f>
        <v>2017</v>
      </c>
      <c r="C9246" s="5">
        <f>MONTH(Table1[[#This Row],[Order Date]])</f>
        <v>11</v>
      </c>
      <c r="D9246" t="s">
        <v>1687</v>
      </c>
      <c r="E9246" t="s">
        <v>10</v>
      </c>
      <c r="F9246" t="s">
        <v>11</v>
      </c>
      <c r="G9246" t="s">
        <v>18</v>
      </c>
      <c r="H9246" t="s">
        <v>1572</v>
      </c>
      <c r="I9246">
        <v>540.04999999999995</v>
      </c>
      <c r="J9246">
        <v>3</v>
      </c>
      <c r="K9246">
        <v>-47.25</v>
      </c>
    </row>
    <row r="9247" spans="1:11" ht="16.5" x14ac:dyDescent="0.3">
      <c r="A9247" s="1">
        <v>43051</v>
      </c>
      <c r="B9247" s="5">
        <f>YEAR(Table1[[#This Row],[Order Date]])</f>
        <v>2017</v>
      </c>
      <c r="C9247" s="5">
        <f>MONTH(Table1[[#This Row],[Order Date]])</f>
        <v>11</v>
      </c>
      <c r="D9247" t="s">
        <v>1696</v>
      </c>
      <c r="E9247" t="s">
        <v>78</v>
      </c>
      <c r="F9247" t="s">
        <v>39</v>
      </c>
      <c r="G9247" t="s">
        <v>40</v>
      </c>
      <c r="H9247" t="s">
        <v>2561</v>
      </c>
      <c r="I9247">
        <v>370.78</v>
      </c>
      <c r="J9247">
        <v>3</v>
      </c>
      <c r="K9247">
        <v>-92.7</v>
      </c>
    </row>
    <row r="9248" spans="1:11" ht="16.5" x14ac:dyDescent="0.3">
      <c r="A9248" s="1">
        <v>43051</v>
      </c>
      <c r="B9248" s="5">
        <f>YEAR(Table1[[#This Row],[Order Date]])</f>
        <v>2017</v>
      </c>
      <c r="C9248" s="5">
        <f>MONTH(Table1[[#This Row],[Order Date]])</f>
        <v>11</v>
      </c>
      <c r="D9248" t="s">
        <v>971</v>
      </c>
      <c r="E9248" t="s">
        <v>95</v>
      </c>
      <c r="F9248" t="s">
        <v>39</v>
      </c>
      <c r="G9248" t="s">
        <v>52</v>
      </c>
      <c r="H9248" t="s">
        <v>53</v>
      </c>
      <c r="I9248">
        <v>41.6</v>
      </c>
      <c r="J9248">
        <v>4</v>
      </c>
      <c r="K9248">
        <v>13</v>
      </c>
    </row>
    <row r="9249" spans="1:11" ht="16.5" x14ac:dyDescent="0.3">
      <c r="A9249" s="1">
        <v>43051</v>
      </c>
      <c r="B9249" s="5">
        <f>YEAR(Table1[[#This Row],[Order Date]])</f>
        <v>2017</v>
      </c>
      <c r="C9249" s="5">
        <f>MONTH(Table1[[#This Row],[Order Date]])</f>
        <v>11</v>
      </c>
      <c r="D9249" t="s">
        <v>971</v>
      </c>
      <c r="E9249" t="s">
        <v>95</v>
      </c>
      <c r="F9249" t="s">
        <v>11</v>
      </c>
      <c r="G9249" t="s">
        <v>12</v>
      </c>
      <c r="H9249" t="s">
        <v>1179</v>
      </c>
      <c r="I9249">
        <v>23.12</v>
      </c>
      <c r="J9249">
        <v>5</v>
      </c>
      <c r="K9249">
        <v>8.3800000000000008</v>
      </c>
    </row>
    <row r="9250" spans="1:11" ht="16.5" x14ac:dyDescent="0.3">
      <c r="A9250" s="1">
        <v>43051</v>
      </c>
      <c r="B9250" s="5">
        <f>YEAR(Table1[[#This Row],[Order Date]])</f>
        <v>2017</v>
      </c>
      <c r="C9250" s="5">
        <f>MONTH(Table1[[#This Row],[Order Date]])</f>
        <v>11</v>
      </c>
      <c r="D9250" t="s">
        <v>971</v>
      </c>
      <c r="E9250" t="s">
        <v>95</v>
      </c>
      <c r="F9250" t="s">
        <v>34</v>
      </c>
      <c r="G9250" t="s">
        <v>35</v>
      </c>
      <c r="H9250" t="s">
        <v>1821</v>
      </c>
      <c r="I9250">
        <v>113.89</v>
      </c>
      <c r="J9250">
        <v>2</v>
      </c>
      <c r="K9250">
        <v>9.9700000000000006</v>
      </c>
    </row>
    <row r="9251" spans="1:11" ht="16.5" x14ac:dyDescent="0.3">
      <c r="A9251" s="1">
        <v>43051</v>
      </c>
      <c r="B9251" s="5">
        <f>YEAR(Table1[[#This Row],[Order Date]])</f>
        <v>2017</v>
      </c>
      <c r="C9251" s="5">
        <f>MONTH(Table1[[#This Row],[Order Date]])</f>
        <v>11</v>
      </c>
      <c r="D9251" t="s">
        <v>971</v>
      </c>
      <c r="E9251" t="s">
        <v>95</v>
      </c>
      <c r="F9251" t="s">
        <v>34</v>
      </c>
      <c r="G9251" t="s">
        <v>47</v>
      </c>
      <c r="H9251" t="s">
        <v>2178</v>
      </c>
      <c r="I9251">
        <v>113.57</v>
      </c>
      <c r="J9251">
        <v>2</v>
      </c>
      <c r="K9251">
        <v>-5.68</v>
      </c>
    </row>
    <row r="9252" spans="1:11" ht="16.5" x14ac:dyDescent="0.3">
      <c r="A9252" s="1">
        <v>43051</v>
      </c>
      <c r="B9252" s="5">
        <f>YEAR(Table1[[#This Row],[Order Date]])</f>
        <v>2017</v>
      </c>
      <c r="C9252" s="5">
        <f>MONTH(Table1[[#This Row],[Order Date]])</f>
        <v>11</v>
      </c>
      <c r="D9252" t="s">
        <v>971</v>
      </c>
      <c r="E9252" t="s">
        <v>95</v>
      </c>
      <c r="F9252" t="s">
        <v>39</v>
      </c>
      <c r="G9252" t="s">
        <v>40</v>
      </c>
      <c r="H9252" t="s">
        <v>1999</v>
      </c>
      <c r="I9252">
        <v>7.92</v>
      </c>
      <c r="J9252">
        <v>2</v>
      </c>
      <c r="K9252">
        <v>0.69</v>
      </c>
    </row>
    <row r="9253" spans="1:11" ht="16.5" x14ac:dyDescent="0.3">
      <c r="A9253" s="1">
        <v>43051</v>
      </c>
      <c r="B9253" s="5">
        <f>YEAR(Table1[[#This Row],[Order Date]])</f>
        <v>2017</v>
      </c>
      <c r="C9253" s="5">
        <f>MONTH(Table1[[#This Row],[Order Date]])</f>
        <v>11</v>
      </c>
      <c r="D9253" t="s">
        <v>971</v>
      </c>
      <c r="E9253" t="s">
        <v>95</v>
      </c>
      <c r="F9253" t="s">
        <v>39</v>
      </c>
      <c r="G9253" t="s">
        <v>40</v>
      </c>
      <c r="H9253" t="s">
        <v>588</v>
      </c>
      <c r="I9253">
        <v>671.98</v>
      </c>
      <c r="J9253">
        <v>2</v>
      </c>
      <c r="K9253">
        <v>50.4</v>
      </c>
    </row>
    <row r="9254" spans="1:11" ht="16.5" x14ac:dyDescent="0.3">
      <c r="A9254" s="1">
        <v>43051</v>
      </c>
      <c r="B9254" s="5">
        <f>YEAR(Table1[[#This Row],[Order Date]])</f>
        <v>2017</v>
      </c>
      <c r="C9254" s="5">
        <f>MONTH(Table1[[#This Row],[Order Date]])</f>
        <v>11</v>
      </c>
      <c r="D9254" t="s">
        <v>1497</v>
      </c>
      <c r="E9254" t="s">
        <v>10</v>
      </c>
      <c r="F9254" t="s">
        <v>11</v>
      </c>
      <c r="G9254" t="s">
        <v>20</v>
      </c>
      <c r="H9254" t="s">
        <v>162</v>
      </c>
      <c r="I9254">
        <v>30.56</v>
      </c>
      <c r="J9254">
        <v>5</v>
      </c>
      <c r="K9254">
        <v>-45.84</v>
      </c>
    </row>
    <row r="9255" spans="1:11" ht="16.5" x14ac:dyDescent="0.3">
      <c r="A9255" s="1">
        <v>43051</v>
      </c>
      <c r="B9255" s="5">
        <f>YEAR(Table1[[#This Row],[Order Date]])</f>
        <v>2017</v>
      </c>
      <c r="C9255" s="5">
        <f>MONTH(Table1[[#This Row],[Order Date]])</f>
        <v>11</v>
      </c>
      <c r="D9255" t="s">
        <v>1497</v>
      </c>
      <c r="E9255" t="s">
        <v>10</v>
      </c>
      <c r="F9255" t="s">
        <v>11</v>
      </c>
      <c r="G9255" t="s">
        <v>18</v>
      </c>
      <c r="H9255" t="s">
        <v>192</v>
      </c>
      <c r="I9255">
        <v>77.95</v>
      </c>
      <c r="J9255">
        <v>3</v>
      </c>
      <c r="K9255">
        <v>-15.59</v>
      </c>
    </row>
    <row r="9256" spans="1:11" ht="16.5" x14ac:dyDescent="0.3">
      <c r="A9256" s="1">
        <v>43051</v>
      </c>
      <c r="B9256" s="5">
        <f>YEAR(Table1[[#This Row],[Order Date]])</f>
        <v>2017</v>
      </c>
      <c r="C9256" s="5">
        <f>MONTH(Table1[[#This Row],[Order Date]])</f>
        <v>11</v>
      </c>
      <c r="D9256" t="s">
        <v>1497</v>
      </c>
      <c r="E9256" t="s">
        <v>10</v>
      </c>
      <c r="F9256" t="s">
        <v>39</v>
      </c>
      <c r="G9256" t="s">
        <v>40</v>
      </c>
      <c r="H9256" t="s">
        <v>1878</v>
      </c>
      <c r="I9256">
        <v>67.989999999999995</v>
      </c>
      <c r="J9256">
        <v>1</v>
      </c>
      <c r="K9256">
        <v>8.5</v>
      </c>
    </row>
    <row r="9257" spans="1:11" ht="16.5" x14ac:dyDescent="0.3">
      <c r="A9257" s="1">
        <v>43051</v>
      </c>
      <c r="B9257" s="5">
        <f>YEAR(Table1[[#This Row],[Order Date]])</f>
        <v>2017</v>
      </c>
      <c r="C9257" s="5">
        <f>MONTH(Table1[[#This Row],[Order Date]])</f>
        <v>11</v>
      </c>
      <c r="D9257" t="s">
        <v>1497</v>
      </c>
      <c r="E9257" t="s">
        <v>10</v>
      </c>
      <c r="F9257" t="s">
        <v>11</v>
      </c>
      <c r="G9257" t="s">
        <v>63</v>
      </c>
      <c r="H9257" t="s">
        <v>1444</v>
      </c>
      <c r="I9257">
        <v>12.22</v>
      </c>
      <c r="J9257">
        <v>2</v>
      </c>
      <c r="K9257">
        <v>4.43</v>
      </c>
    </row>
    <row r="9258" spans="1:11" ht="16.5" x14ac:dyDescent="0.3">
      <c r="A9258" s="1">
        <v>43051</v>
      </c>
      <c r="B9258" s="5">
        <f>YEAR(Table1[[#This Row],[Order Date]])</f>
        <v>2017</v>
      </c>
      <c r="C9258" s="5">
        <f>MONTH(Table1[[#This Row],[Order Date]])</f>
        <v>11</v>
      </c>
      <c r="D9258" t="s">
        <v>1497</v>
      </c>
      <c r="E9258" t="s">
        <v>10</v>
      </c>
      <c r="F9258" t="s">
        <v>39</v>
      </c>
      <c r="G9258" t="s">
        <v>52</v>
      </c>
      <c r="H9258" t="s">
        <v>1526</v>
      </c>
      <c r="I9258">
        <v>44.78</v>
      </c>
      <c r="J9258">
        <v>2</v>
      </c>
      <c r="K9258">
        <v>-0.56000000000000005</v>
      </c>
    </row>
    <row r="9259" spans="1:11" ht="16.5" x14ac:dyDescent="0.3">
      <c r="A9259" s="1">
        <v>43051</v>
      </c>
      <c r="B9259" s="5">
        <f>YEAR(Table1[[#This Row],[Order Date]])</f>
        <v>2017</v>
      </c>
      <c r="C9259" s="5">
        <f>MONTH(Table1[[#This Row],[Order Date]])</f>
        <v>11</v>
      </c>
      <c r="D9259" t="s">
        <v>1497</v>
      </c>
      <c r="E9259" t="s">
        <v>10</v>
      </c>
      <c r="F9259" t="s">
        <v>34</v>
      </c>
      <c r="G9259" t="s">
        <v>47</v>
      </c>
      <c r="H9259" t="s">
        <v>309</v>
      </c>
      <c r="I9259">
        <v>22.85</v>
      </c>
      <c r="J9259">
        <v>3</v>
      </c>
      <c r="K9259">
        <v>-17.71</v>
      </c>
    </row>
    <row r="9260" spans="1:11" ht="16.5" x14ac:dyDescent="0.3">
      <c r="A9260" s="1">
        <v>43051</v>
      </c>
      <c r="B9260" s="5">
        <f>YEAR(Table1[[#This Row],[Order Date]])</f>
        <v>2017</v>
      </c>
      <c r="C9260" s="5">
        <f>MONTH(Table1[[#This Row],[Order Date]])</f>
        <v>11</v>
      </c>
      <c r="D9260" t="s">
        <v>1502</v>
      </c>
      <c r="E9260" t="s">
        <v>78</v>
      </c>
      <c r="F9260" t="s">
        <v>11</v>
      </c>
      <c r="G9260" t="s">
        <v>12</v>
      </c>
      <c r="H9260" t="s">
        <v>2648</v>
      </c>
      <c r="I9260">
        <v>10.85</v>
      </c>
      <c r="J9260">
        <v>2</v>
      </c>
      <c r="K9260">
        <v>3.53</v>
      </c>
    </row>
    <row r="9261" spans="1:11" ht="16.5" x14ac:dyDescent="0.3">
      <c r="A9261" s="1">
        <v>43051</v>
      </c>
      <c r="B9261" s="5">
        <f>YEAR(Table1[[#This Row],[Order Date]])</f>
        <v>2017</v>
      </c>
      <c r="C9261" s="5">
        <f>MONTH(Table1[[#This Row],[Order Date]])</f>
        <v>11</v>
      </c>
      <c r="D9261" t="s">
        <v>1502</v>
      </c>
      <c r="E9261" t="s">
        <v>78</v>
      </c>
      <c r="F9261" t="s">
        <v>39</v>
      </c>
      <c r="G9261" t="s">
        <v>52</v>
      </c>
      <c r="H9261" t="s">
        <v>1879</v>
      </c>
      <c r="I9261">
        <v>18.54</v>
      </c>
      <c r="J9261">
        <v>2</v>
      </c>
      <c r="K9261">
        <v>3.01</v>
      </c>
    </row>
    <row r="9262" spans="1:11" ht="16.5" x14ac:dyDescent="0.3">
      <c r="A9262" s="1">
        <v>43051</v>
      </c>
      <c r="B9262" s="5">
        <f>YEAR(Table1[[#This Row],[Order Date]])</f>
        <v>2017</v>
      </c>
      <c r="C9262" s="5">
        <f>MONTH(Table1[[#This Row],[Order Date]])</f>
        <v>11</v>
      </c>
      <c r="D9262" t="s">
        <v>1122</v>
      </c>
      <c r="E9262" t="s">
        <v>164</v>
      </c>
      <c r="F9262" t="s">
        <v>11</v>
      </c>
      <c r="G9262" t="s">
        <v>16</v>
      </c>
      <c r="H9262" t="s">
        <v>188</v>
      </c>
      <c r="I9262">
        <v>9.9600000000000009</v>
      </c>
      <c r="J9262">
        <v>2</v>
      </c>
      <c r="K9262">
        <v>4.58</v>
      </c>
    </row>
    <row r="9263" spans="1:11" ht="16.5" x14ac:dyDescent="0.3">
      <c r="A9263" s="1">
        <v>43051</v>
      </c>
      <c r="B9263" s="5">
        <f>YEAR(Table1[[#This Row],[Order Date]])</f>
        <v>2017</v>
      </c>
      <c r="C9263" s="5">
        <f>MONTH(Table1[[#This Row],[Order Date]])</f>
        <v>11</v>
      </c>
      <c r="D9263" t="s">
        <v>1122</v>
      </c>
      <c r="E9263" t="s">
        <v>164</v>
      </c>
      <c r="F9263" t="s">
        <v>11</v>
      </c>
      <c r="G9263" t="s">
        <v>24</v>
      </c>
      <c r="H9263" t="s">
        <v>2436</v>
      </c>
      <c r="I9263">
        <v>9.2100000000000009</v>
      </c>
      <c r="J9263">
        <v>3</v>
      </c>
      <c r="K9263">
        <v>2.2999999999999998</v>
      </c>
    </row>
    <row r="9264" spans="1:11" ht="16.5" x14ac:dyDescent="0.3">
      <c r="A9264" s="1">
        <v>43051</v>
      </c>
      <c r="B9264" s="5">
        <f>YEAR(Table1[[#This Row],[Order Date]])</f>
        <v>2017</v>
      </c>
      <c r="C9264" s="5">
        <f>MONTH(Table1[[#This Row],[Order Date]])</f>
        <v>11</v>
      </c>
      <c r="D9264" t="s">
        <v>1122</v>
      </c>
      <c r="E9264" t="s">
        <v>164</v>
      </c>
      <c r="F9264" t="s">
        <v>11</v>
      </c>
      <c r="G9264" t="s">
        <v>200</v>
      </c>
      <c r="H9264" t="s">
        <v>262</v>
      </c>
      <c r="I9264">
        <v>27.93</v>
      </c>
      <c r="J9264">
        <v>3</v>
      </c>
      <c r="K9264">
        <v>8.1</v>
      </c>
    </row>
    <row r="9265" spans="1:11" ht="16.5" x14ac:dyDescent="0.3">
      <c r="A9265" s="1">
        <v>43051</v>
      </c>
      <c r="B9265" s="5">
        <f>YEAR(Table1[[#This Row],[Order Date]])</f>
        <v>2017</v>
      </c>
      <c r="C9265" s="5">
        <f>MONTH(Table1[[#This Row],[Order Date]])</f>
        <v>11</v>
      </c>
      <c r="D9265" t="s">
        <v>1466</v>
      </c>
      <c r="E9265" t="s">
        <v>27</v>
      </c>
      <c r="F9265" t="s">
        <v>11</v>
      </c>
      <c r="G9265" t="s">
        <v>20</v>
      </c>
      <c r="H9265" t="s">
        <v>1380</v>
      </c>
      <c r="I9265">
        <v>14.02</v>
      </c>
      <c r="J9265">
        <v>4</v>
      </c>
      <c r="K9265">
        <v>4.91</v>
      </c>
    </row>
    <row r="9266" spans="1:11" ht="16.5" x14ac:dyDescent="0.3">
      <c r="A9266" s="1">
        <v>43051</v>
      </c>
      <c r="B9266" s="5">
        <f>YEAR(Table1[[#This Row],[Order Date]])</f>
        <v>2017</v>
      </c>
      <c r="C9266" s="5">
        <f>MONTH(Table1[[#This Row],[Order Date]])</f>
        <v>11</v>
      </c>
      <c r="D9266" t="s">
        <v>1084</v>
      </c>
      <c r="E9266" t="s">
        <v>164</v>
      </c>
      <c r="F9266" t="s">
        <v>11</v>
      </c>
      <c r="G9266" t="s">
        <v>43</v>
      </c>
      <c r="H9266" t="s">
        <v>160</v>
      </c>
      <c r="I9266">
        <v>18.239999999999998</v>
      </c>
      <c r="J9266">
        <v>3</v>
      </c>
      <c r="K9266">
        <v>9.1199999999999992</v>
      </c>
    </row>
    <row r="9267" spans="1:11" ht="16.5" x14ac:dyDescent="0.3">
      <c r="A9267" s="1">
        <v>43051</v>
      </c>
      <c r="B9267" s="5">
        <f>YEAR(Table1[[#This Row],[Order Date]])</f>
        <v>2017</v>
      </c>
      <c r="C9267" s="5">
        <f>MONTH(Table1[[#This Row],[Order Date]])</f>
        <v>11</v>
      </c>
      <c r="D9267" t="s">
        <v>1084</v>
      </c>
      <c r="E9267" t="s">
        <v>164</v>
      </c>
      <c r="F9267" t="s">
        <v>11</v>
      </c>
      <c r="G9267" t="s">
        <v>92</v>
      </c>
      <c r="H9267" t="s">
        <v>1080</v>
      </c>
      <c r="I9267">
        <v>76.12</v>
      </c>
      <c r="J9267">
        <v>2</v>
      </c>
      <c r="K9267">
        <v>22.07</v>
      </c>
    </row>
    <row r="9268" spans="1:11" ht="16.5" x14ac:dyDescent="0.3">
      <c r="A9268" s="1">
        <v>43051</v>
      </c>
      <c r="B9268" s="5">
        <f>YEAR(Table1[[#This Row],[Order Date]])</f>
        <v>2017</v>
      </c>
      <c r="C9268" s="5">
        <f>MONTH(Table1[[#This Row],[Order Date]])</f>
        <v>11</v>
      </c>
      <c r="D9268" t="s">
        <v>2573</v>
      </c>
      <c r="E9268" t="s">
        <v>123</v>
      </c>
      <c r="F9268" t="s">
        <v>11</v>
      </c>
      <c r="G9268" t="s">
        <v>12</v>
      </c>
      <c r="H9268" t="s">
        <v>2600</v>
      </c>
      <c r="I9268">
        <v>26.72</v>
      </c>
      <c r="J9268">
        <v>5</v>
      </c>
      <c r="K9268">
        <v>9.35</v>
      </c>
    </row>
    <row r="9269" spans="1:11" ht="16.5" x14ac:dyDescent="0.3">
      <c r="A9269" s="1">
        <v>43051</v>
      </c>
      <c r="B9269" s="5">
        <f>YEAR(Table1[[#This Row],[Order Date]])</f>
        <v>2017</v>
      </c>
      <c r="C9269" s="5">
        <f>MONTH(Table1[[#This Row],[Order Date]])</f>
        <v>11</v>
      </c>
      <c r="D9269" t="s">
        <v>1131</v>
      </c>
      <c r="E9269" t="s">
        <v>95</v>
      </c>
      <c r="F9269" t="s">
        <v>39</v>
      </c>
      <c r="G9269" t="s">
        <v>52</v>
      </c>
      <c r="H9269" t="s">
        <v>691</v>
      </c>
      <c r="I9269">
        <v>62.35</v>
      </c>
      <c r="J9269">
        <v>6</v>
      </c>
      <c r="K9269">
        <v>-10.91</v>
      </c>
    </row>
    <row r="9270" spans="1:11" ht="16.5" x14ac:dyDescent="0.3">
      <c r="A9270" s="1">
        <v>43051</v>
      </c>
      <c r="B9270" s="5">
        <f>YEAR(Table1[[#This Row],[Order Date]])</f>
        <v>2017</v>
      </c>
      <c r="C9270" s="5">
        <f>MONTH(Table1[[#This Row],[Order Date]])</f>
        <v>11</v>
      </c>
      <c r="D9270" t="s">
        <v>915</v>
      </c>
      <c r="E9270" t="s">
        <v>27</v>
      </c>
      <c r="F9270" t="s">
        <v>11</v>
      </c>
      <c r="G9270" t="s">
        <v>12</v>
      </c>
      <c r="H9270" t="s">
        <v>1147</v>
      </c>
      <c r="I9270">
        <v>11.56</v>
      </c>
      <c r="J9270">
        <v>2</v>
      </c>
      <c r="K9270">
        <v>5.66</v>
      </c>
    </row>
    <row r="9271" spans="1:11" ht="16.5" x14ac:dyDescent="0.3">
      <c r="A9271" s="1">
        <v>43051</v>
      </c>
      <c r="B9271" s="5">
        <f>YEAR(Table1[[#This Row],[Order Date]])</f>
        <v>2017</v>
      </c>
      <c r="C9271" s="5">
        <f>MONTH(Table1[[#This Row],[Order Date]])</f>
        <v>11</v>
      </c>
      <c r="D9271" t="s">
        <v>1221</v>
      </c>
      <c r="E9271" t="s">
        <v>23</v>
      </c>
      <c r="F9271" t="s">
        <v>11</v>
      </c>
      <c r="G9271" t="s">
        <v>18</v>
      </c>
      <c r="H9271" t="s">
        <v>557</v>
      </c>
      <c r="I9271">
        <v>221.02</v>
      </c>
      <c r="J9271">
        <v>2</v>
      </c>
      <c r="K9271">
        <v>-55.26</v>
      </c>
    </row>
    <row r="9272" spans="1:11" ht="16.5" x14ac:dyDescent="0.3">
      <c r="A9272" s="1">
        <v>43052</v>
      </c>
      <c r="B9272" s="5">
        <f>YEAR(Table1[[#This Row],[Order Date]])</f>
        <v>2017</v>
      </c>
      <c r="C9272" s="5">
        <f>MONTH(Table1[[#This Row],[Order Date]])</f>
        <v>11</v>
      </c>
      <c r="D9272" t="s">
        <v>1383</v>
      </c>
      <c r="E9272" t="s">
        <v>15</v>
      </c>
      <c r="F9272" t="s">
        <v>11</v>
      </c>
      <c r="G9272" t="s">
        <v>18</v>
      </c>
      <c r="H9272" t="s">
        <v>1645</v>
      </c>
      <c r="I9272">
        <v>230.38</v>
      </c>
      <c r="J9272">
        <v>3</v>
      </c>
      <c r="K9272">
        <v>-48.95</v>
      </c>
    </row>
    <row r="9273" spans="1:11" ht="16.5" x14ac:dyDescent="0.3">
      <c r="A9273" s="1">
        <v>43052</v>
      </c>
      <c r="B9273" s="5">
        <f>YEAR(Table1[[#This Row],[Order Date]])</f>
        <v>2017</v>
      </c>
      <c r="C9273" s="5">
        <f>MONTH(Table1[[#This Row],[Order Date]])</f>
        <v>11</v>
      </c>
      <c r="D9273" t="s">
        <v>32</v>
      </c>
      <c r="E9273" t="s">
        <v>10</v>
      </c>
      <c r="F9273" t="s">
        <v>11</v>
      </c>
      <c r="G9273" t="s">
        <v>92</v>
      </c>
      <c r="H9273" t="s">
        <v>1814</v>
      </c>
      <c r="I9273">
        <v>9.32</v>
      </c>
      <c r="J9273">
        <v>6</v>
      </c>
      <c r="K9273">
        <v>-24.71</v>
      </c>
    </row>
    <row r="9274" spans="1:11" ht="16.5" x14ac:dyDescent="0.3">
      <c r="A9274" s="1">
        <v>43052</v>
      </c>
      <c r="B9274" s="5">
        <f>YEAR(Table1[[#This Row],[Order Date]])</f>
        <v>2017</v>
      </c>
      <c r="C9274" s="5">
        <f>MONTH(Table1[[#This Row],[Order Date]])</f>
        <v>11</v>
      </c>
      <c r="D9274" t="s">
        <v>637</v>
      </c>
      <c r="E9274" t="s">
        <v>78</v>
      </c>
      <c r="F9274" t="s">
        <v>39</v>
      </c>
      <c r="G9274" t="s">
        <v>52</v>
      </c>
      <c r="H9274" t="s">
        <v>1169</v>
      </c>
      <c r="I9274">
        <v>60.86</v>
      </c>
      <c r="J9274">
        <v>4</v>
      </c>
      <c r="K9274">
        <v>9.1300000000000008</v>
      </c>
    </row>
    <row r="9275" spans="1:11" ht="16.5" x14ac:dyDescent="0.3">
      <c r="A9275" s="1">
        <v>43052</v>
      </c>
      <c r="B9275" s="5">
        <f>YEAR(Table1[[#This Row],[Order Date]])</f>
        <v>2017</v>
      </c>
      <c r="C9275" s="5">
        <f>MONTH(Table1[[#This Row],[Order Date]])</f>
        <v>11</v>
      </c>
      <c r="D9275" t="s">
        <v>637</v>
      </c>
      <c r="E9275" t="s">
        <v>78</v>
      </c>
      <c r="F9275" t="s">
        <v>39</v>
      </c>
      <c r="G9275" t="s">
        <v>302</v>
      </c>
      <c r="H9275" t="s">
        <v>1208</v>
      </c>
      <c r="I9275">
        <v>653</v>
      </c>
      <c r="J9275">
        <v>7</v>
      </c>
      <c r="K9275">
        <v>-935.96</v>
      </c>
    </row>
    <row r="9276" spans="1:11" ht="16.5" x14ac:dyDescent="0.3">
      <c r="A9276" s="1">
        <v>43052</v>
      </c>
      <c r="B9276" s="5">
        <f>YEAR(Table1[[#This Row],[Order Date]])</f>
        <v>2017</v>
      </c>
      <c r="C9276" s="5">
        <f>MONTH(Table1[[#This Row],[Order Date]])</f>
        <v>11</v>
      </c>
      <c r="D9276" t="s">
        <v>637</v>
      </c>
      <c r="E9276" t="s">
        <v>78</v>
      </c>
      <c r="F9276" t="s">
        <v>11</v>
      </c>
      <c r="G9276" t="s">
        <v>20</v>
      </c>
      <c r="H9276" t="s">
        <v>1490</v>
      </c>
      <c r="I9276">
        <v>11.22</v>
      </c>
      <c r="J9276">
        <v>10</v>
      </c>
      <c r="K9276">
        <v>-7.48</v>
      </c>
    </row>
    <row r="9277" spans="1:11" ht="16.5" x14ac:dyDescent="0.3">
      <c r="A9277" s="1">
        <v>43052</v>
      </c>
      <c r="B9277" s="5">
        <f>YEAR(Table1[[#This Row],[Order Date]])</f>
        <v>2017</v>
      </c>
      <c r="C9277" s="5">
        <f>MONTH(Table1[[#This Row],[Order Date]])</f>
        <v>11</v>
      </c>
      <c r="D9277" t="s">
        <v>1665</v>
      </c>
      <c r="E9277" t="s">
        <v>149</v>
      </c>
      <c r="F9277" t="s">
        <v>39</v>
      </c>
      <c r="G9277" t="s">
        <v>52</v>
      </c>
      <c r="H9277" t="s">
        <v>858</v>
      </c>
      <c r="I9277">
        <v>163.96</v>
      </c>
      <c r="J9277">
        <v>4</v>
      </c>
      <c r="K9277">
        <v>70.5</v>
      </c>
    </row>
    <row r="9278" spans="1:11" ht="16.5" x14ac:dyDescent="0.3">
      <c r="A9278" s="1">
        <v>43052</v>
      </c>
      <c r="B9278" s="5">
        <f>YEAR(Table1[[#This Row],[Order Date]])</f>
        <v>2017</v>
      </c>
      <c r="C9278" s="5">
        <f>MONTH(Table1[[#This Row],[Order Date]])</f>
        <v>11</v>
      </c>
      <c r="D9278" t="s">
        <v>204</v>
      </c>
      <c r="E9278" t="s">
        <v>120</v>
      </c>
      <c r="F9278" t="s">
        <v>11</v>
      </c>
      <c r="G9278" t="s">
        <v>12</v>
      </c>
      <c r="H9278" t="s">
        <v>2697</v>
      </c>
      <c r="I9278">
        <v>8.9</v>
      </c>
      <c r="J9278">
        <v>3</v>
      </c>
      <c r="K9278">
        <v>3.34</v>
      </c>
    </row>
    <row r="9279" spans="1:11" ht="16.5" x14ac:dyDescent="0.3">
      <c r="A9279" s="1">
        <v>43052</v>
      </c>
      <c r="B9279" s="5">
        <f>YEAR(Table1[[#This Row],[Order Date]])</f>
        <v>2017</v>
      </c>
      <c r="C9279" s="5">
        <f>MONTH(Table1[[#This Row],[Order Date]])</f>
        <v>11</v>
      </c>
      <c r="D9279" t="s">
        <v>204</v>
      </c>
      <c r="E9279" t="s">
        <v>120</v>
      </c>
      <c r="F9279" t="s">
        <v>11</v>
      </c>
      <c r="G9279" t="s">
        <v>18</v>
      </c>
      <c r="H9279" t="s">
        <v>1572</v>
      </c>
      <c r="I9279">
        <v>720.06</v>
      </c>
      <c r="J9279">
        <v>4</v>
      </c>
      <c r="K9279">
        <v>-63.01</v>
      </c>
    </row>
    <row r="9280" spans="1:11" ht="16.5" x14ac:dyDescent="0.3">
      <c r="A9280" s="1">
        <v>43052</v>
      </c>
      <c r="B9280" s="5">
        <f>YEAR(Table1[[#This Row],[Order Date]])</f>
        <v>2017</v>
      </c>
      <c r="C9280" s="5">
        <f>MONTH(Table1[[#This Row],[Order Date]])</f>
        <v>11</v>
      </c>
      <c r="D9280" t="s">
        <v>677</v>
      </c>
      <c r="E9280" t="s">
        <v>164</v>
      </c>
      <c r="F9280" t="s">
        <v>34</v>
      </c>
      <c r="G9280" t="s">
        <v>35</v>
      </c>
      <c r="H9280" t="s">
        <v>991</v>
      </c>
      <c r="I9280">
        <v>2404.6999999999998</v>
      </c>
      <c r="J9280">
        <v>6</v>
      </c>
      <c r="K9280">
        <v>150.29</v>
      </c>
    </row>
    <row r="9281" spans="1:11" ht="16.5" x14ac:dyDescent="0.3">
      <c r="A9281" s="1">
        <v>43052</v>
      </c>
      <c r="B9281" s="5">
        <f>YEAR(Table1[[#This Row],[Order Date]])</f>
        <v>2017</v>
      </c>
      <c r="C9281" s="5">
        <f>MONTH(Table1[[#This Row],[Order Date]])</f>
        <v>11</v>
      </c>
      <c r="D9281" t="s">
        <v>677</v>
      </c>
      <c r="E9281" t="s">
        <v>164</v>
      </c>
      <c r="F9281" t="s">
        <v>11</v>
      </c>
      <c r="G9281" t="s">
        <v>20</v>
      </c>
      <c r="H9281" t="s">
        <v>1136</v>
      </c>
      <c r="I9281">
        <v>563.02</v>
      </c>
      <c r="J9281">
        <v>11</v>
      </c>
      <c r="K9281">
        <v>190.02</v>
      </c>
    </row>
    <row r="9282" spans="1:11" ht="16.5" x14ac:dyDescent="0.3">
      <c r="A9282" s="1">
        <v>43052</v>
      </c>
      <c r="B9282" s="5">
        <f>YEAR(Table1[[#This Row],[Order Date]])</f>
        <v>2017</v>
      </c>
      <c r="C9282" s="5">
        <f>MONTH(Table1[[#This Row],[Order Date]])</f>
        <v>11</v>
      </c>
      <c r="D9282" t="s">
        <v>677</v>
      </c>
      <c r="E9282" t="s">
        <v>164</v>
      </c>
      <c r="F9282" t="s">
        <v>11</v>
      </c>
      <c r="G9282" t="s">
        <v>18</v>
      </c>
      <c r="H9282" t="s">
        <v>153</v>
      </c>
      <c r="I9282">
        <v>344.91</v>
      </c>
      <c r="J9282">
        <v>3</v>
      </c>
      <c r="K9282">
        <v>10.35</v>
      </c>
    </row>
    <row r="9283" spans="1:11" ht="16.5" x14ac:dyDescent="0.3">
      <c r="A9283" s="1">
        <v>43052</v>
      </c>
      <c r="B9283" s="5">
        <f>YEAR(Table1[[#This Row],[Order Date]])</f>
        <v>2017</v>
      </c>
      <c r="C9283" s="5">
        <f>MONTH(Table1[[#This Row],[Order Date]])</f>
        <v>11</v>
      </c>
      <c r="D9283" t="s">
        <v>677</v>
      </c>
      <c r="E9283" t="s">
        <v>164</v>
      </c>
      <c r="F9283" t="s">
        <v>11</v>
      </c>
      <c r="G9283" t="s">
        <v>16</v>
      </c>
      <c r="H9283" t="s">
        <v>584</v>
      </c>
      <c r="I9283">
        <v>8.64</v>
      </c>
      <c r="J9283">
        <v>3</v>
      </c>
      <c r="K9283">
        <v>4.2300000000000004</v>
      </c>
    </row>
    <row r="9284" spans="1:11" ht="16.5" x14ac:dyDescent="0.3">
      <c r="A9284" s="1">
        <v>43052</v>
      </c>
      <c r="B9284" s="5">
        <f>YEAR(Table1[[#This Row],[Order Date]])</f>
        <v>2017</v>
      </c>
      <c r="C9284" s="5">
        <f>MONTH(Table1[[#This Row],[Order Date]])</f>
        <v>11</v>
      </c>
      <c r="D9284" t="s">
        <v>1471</v>
      </c>
      <c r="E9284" t="s">
        <v>123</v>
      </c>
      <c r="F9284" t="s">
        <v>11</v>
      </c>
      <c r="G9284" t="s">
        <v>24</v>
      </c>
      <c r="H9284" t="s">
        <v>811</v>
      </c>
      <c r="I9284">
        <v>2.06</v>
      </c>
      <c r="J9284">
        <v>1</v>
      </c>
      <c r="K9284">
        <v>0.15</v>
      </c>
    </row>
    <row r="9285" spans="1:11" ht="16.5" x14ac:dyDescent="0.3">
      <c r="A9285" s="1">
        <v>43052</v>
      </c>
      <c r="B9285" s="5">
        <f>YEAR(Table1[[#This Row],[Order Date]])</f>
        <v>2017</v>
      </c>
      <c r="C9285" s="5">
        <f>MONTH(Table1[[#This Row],[Order Date]])</f>
        <v>11</v>
      </c>
      <c r="D9285" t="s">
        <v>445</v>
      </c>
      <c r="E9285" t="s">
        <v>10</v>
      </c>
      <c r="F9285" t="s">
        <v>11</v>
      </c>
      <c r="G9285" t="s">
        <v>18</v>
      </c>
      <c r="H9285" t="s">
        <v>1317</v>
      </c>
      <c r="I9285">
        <v>61.79</v>
      </c>
      <c r="J9285">
        <v>4</v>
      </c>
      <c r="K9285">
        <v>6.18</v>
      </c>
    </row>
    <row r="9286" spans="1:11" ht="16.5" x14ac:dyDescent="0.3">
      <c r="A9286" s="1">
        <v>43052</v>
      </c>
      <c r="B9286" s="5">
        <f>YEAR(Table1[[#This Row],[Order Date]])</f>
        <v>2017</v>
      </c>
      <c r="C9286" s="5">
        <f>MONTH(Table1[[#This Row],[Order Date]])</f>
        <v>11</v>
      </c>
      <c r="D9286" t="s">
        <v>445</v>
      </c>
      <c r="E9286" t="s">
        <v>10</v>
      </c>
      <c r="F9286" t="s">
        <v>34</v>
      </c>
      <c r="G9286" t="s">
        <v>74</v>
      </c>
      <c r="H9286" t="s">
        <v>2494</v>
      </c>
      <c r="I9286">
        <v>206</v>
      </c>
      <c r="J9286">
        <v>3</v>
      </c>
      <c r="K9286">
        <v>-27.26</v>
      </c>
    </row>
    <row r="9287" spans="1:11" ht="16.5" x14ac:dyDescent="0.3">
      <c r="A9287" s="1">
        <v>43052</v>
      </c>
      <c r="B9287" s="5">
        <f>YEAR(Table1[[#This Row],[Order Date]])</f>
        <v>2017</v>
      </c>
      <c r="C9287" s="5">
        <f>MONTH(Table1[[#This Row],[Order Date]])</f>
        <v>11</v>
      </c>
      <c r="D9287" t="s">
        <v>1866</v>
      </c>
      <c r="E9287" t="s">
        <v>149</v>
      </c>
      <c r="F9287" t="s">
        <v>39</v>
      </c>
      <c r="G9287" t="s">
        <v>40</v>
      </c>
      <c r="H9287" t="s">
        <v>2674</v>
      </c>
      <c r="I9287">
        <v>629.95000000000005</v>
      </c>
      <c r="J9287">
        <v>5</v>
      </c>
      <c r="K9287">
        <v>163.79</v>
      </c>
    </row>
    <row r="9288" spans="1:11" ht="16.5" x14ac:dyDescent="0.3">
      <c r="A9288" s="1">
        <v>43052</v>
      </c>
      <c r="B9288" s="5">
        <f>YEAR(Table1[[#This Row],[Order Date]])</f>
        <v>2017</v>
      </c>
      <c r="C9288" s="5">
        <f>MONTH(Table1[[#This Row],[Order Date]])</f>
        <v>11</v>
      </c>
      <c r="D9288" t="s">
        <v>1249</v>
      </c>
      <c r="E9288" t="s">
        <v>149</v>
      </c>
      <c r="F9288" t="s">
        <v>39</v>
      </c>
      <c r="G9288" t="s">
        <v>40</v>
      </c>
      <c r="H9288" t="s">
        <v>642</v>
      </c>
      <c r="I9288">
        <v>43.6</v>
      </c>
      <c r="J9288">
        <v>4</v>
      </c>
      <c r="K9288">
        <v>12.21</v>
      </c>
    </row>
    <row r="9289" spans="1:11" ht="16.5" x14ac:dyDescent="0.3">
      <c r="A9289" s="1">
        <v>43052</v>
      </c>
      <c r="B9289" s="5">
        <f>YEAR(Table1[[#This Row],[Order Date]])</f>
        <v>2017</v>
      </c>
      <c r="C9289" s="5">
        <f>MONTH(Table1[[#This Row],[Order Date]])</f>
        <v>11</v>
      </c>
      <c r="D9289" t="s">
        <v>1249</v>
      </c>
      <c r="E9289" t="s">
        <v>149</v>
      </c>
      <c r="F9289" t="s">
        <v>34</v>
      </c>
      <c r="G9289" t="s">
        <v>47</v>
      </c>
      <c r="H9289" t="s">
        <v>1897</v>
      </c>
      <c r="I9289">
        <v>154.94999999999999</v>
      </c>
      <c r="J9289">
        <v>3</v>
      </c>
      <c r="K9289">
        <v>30.99</v>
      </c>
    </row>
    <row r="9290" spans="1:11" ht="16.5" x14ac:dyDescent="0.3">
      <c r="A9290" s="1">
        <v>43052</v>
      </c>
      <c r="B9290" s="5">
        <f>YEAR(Table1[[#This Row],[Order Date]])</f>
        <v>2017</v>
      </c>
      <c r="C9290" s="5">
        <f>MONTH(Table1[[#This Row],[Order Date]])</f>
        <v>11</v>
      </c>
      <c r="D9290" t="s">
        <v>997</v>
      </c>
      <c r="E9290" t="s">
        <v>149</v>
      </c>
      <c r="F9290" t="s">
        <v>11</v>
      </c>
      <c r="G9290" t="s">
        <v>18</v>
      </c>
      <c r="H9290" t="s">
        <v>551</v>
      </c>
      <c r="I9290">
        <v>11.21</v>
      </c>
      <c r="J9290">
        <v>1</v>
      </c>
      <c r="K9290">
        <v>3.36</v>
      </c>
    </row>
    <row r="9291" spans="1:11" ht="16.5" x14ac:dyDescent="0.3">
      <c r="A9291" s="1">
        <v>43052</v>
      </c>
      <c r="B9291" s="5">
        <f>YEAR(Table1[[#This Row],[Order Date]])</f>
        <v>2017</v>
      </c>
      <c r="C9291" s="5">
        <f>MONTH(Table1[[#This Row],[Order Date]])</f>
        <v>11</v>
      </c>
      <c r="D9291" t="s">
        <v>352</v>
      </c>
      <c r="E9291" t="s">
        <v>488</v>
      </c>
      <c r="F9291" t="s">
        <v>39</v>
      </c>
      <c r="G9291" t="s">
        <v>52</v>
      </c>
      <c r="H9291" t="s">
        <v>1921</v>
      </c>
      <c r="I9291">
        <v>239.92</v>
      </c>
      <c r="J9291">
        <v>8</v>
      </c>
      <c r="K9291">
        <v>23.99</v>
      </c>
    </row>
    <row r="9292" spans="1:11" ht="16.5" x14ac:dyDescent="0.3">
      <c r="A9292" s="1">
        <v>43052</v>
      </c>
      <c r="B9292" s="5">
        <f>YEAR(Table1[[#This Row],[Order Date]])</f>
        <v>2017</v>
      </c>
      <c r="C9292" s="5">
        <f>MONTH(Table1[[#This Row],[Order Date]])</f>
        <v>11</v>
      </c>
      <c r="D9292" t="s">
        <v>509</v>
      </c>
      <c r="E9292" t="s">
        <v>27</v>
      </c>
      <c r="F9292" t="s">
        <v>39</v>
      </c>
      <c r="G9292" t="s">
        <v>52</v>
      </c>
      <c r="H9292" t="s">
        <v>2255</v>
      </c>
      <c r="I9292">
        <v>82.95</v>
      </c>
      <c r="J9292">
        <v>5</v>
      </c>
      <c r="K9292">
        <v>29.03</v>
      </c>
    </row>
    <row r="9293" spans="1:11" ht="16.5" x14ac:dyDescent="0.3">
      <c r="A9293" s="1">
        <v>43052</v>
      </c>
      <c r="B9293" s="5">
        <f>YEAR(Table1[[#This Row],[Order Date]])</f>
        <v>2017</v>
      </c>
      <c r="C9293" s="5">
        <f>MONTH(Table1[[#This Row],[Order Date]])</f>
        <v>11</v>
      </c>
      <c r="D9293" t="s">
        <v>1012</v>
      </c>
      <c r="E9293" t="s">
        <v>27</v>
      </c>
      <c r="F9293" t="s">
        <v>39</v>
      </c>
      <c r="G9293" t="s">
        <v>40</v>
      </c>
      <c r="H9293" t="s">
        <v>2588</v>
      </c>
      <c r="I9293">
        <v>22</v>
      </c>
      <c r="J9293">
        <v>5</v>
      </c>
      <c r="K9293">
        <v>1.38</v>
      </c>
    </row>
    <row r="9294" spans="1:11" ht="16.5" x14ac:dyDescent="0.3">
      <c r="A9294" s="1">
        <v>43053</v>
      </c>
      <c r="B9294" s="5">
        <f>YEAR(Table1[[#This Row],[Order Date]])</f>
        <v>2017</v>
      </c>
      <c r="C9294" s="5">
        <f>MONTH(Table1[[#This Row],[Order Date]])</f>
        <v>11</v>
      </c>
      <c r="D9294" t="s">
        <v>1840</v>
      </c>
      <c r="E9294" t="s">
        <v>78</v>
      </c>
      <c r="F9294" t="s">
        <v>39</v>
      </c>
      <c r="G9294" t="s">
        <v>40</v>
      </c>
      <c r="H9294" t="s">
        <v>1988</v>
      </c>
      <c r="I9294">
        <v>119.94</v>
      </c>
      <c r="J9294">
        <v>10</v>
      </c>
      <c r="K9294">
        <v>15.99</v>
      </c>
    </row>
    <row r="9295" spans="1:11" ht="16.5" x14ac:dyDescent="0.3">
      <c r="A9295" s="1">
        <v>43053</v>
      </c>
      <c r="B9295" s="5">
        <f>YEAR(Table1[[#This Row],[Order Date]])</f>
        <v>2017</v>
      </c>
      <c r="C9295" s="5">
        <f>MONTH(Table1[[#This Row],[Order Date]])</f>
        <v>11</v>
      </c>
      <c r="D9295" t="s">
        <v>1840</v>
      </c>
      <c r="E9295" t="s">
        <v>78</v>
      </c>
      <c r="F9295" t="s">
        <v>11</v>
      </c>
      <c r="G9295" t="s">
        <v>20</v>
      </c>
      <c r="H9295" t="s">
        <v>1202</v>
      </c>
      <c r="I9295">
        <v>3.65</v>
      </c>
      <c r="J9295">
        <v>2</v>
      </c>
      <c r="K9295">
        <v>-2.8</v>
      </c>
    </row>
    <row r="9296" spans="1:11" ht="16.5" x14ac:dyDescent="0.3">
      <c r="A9296" s="1">
        <v>43053</v>
      </c>
      <c r="B9296" s="5">
        <f>YEAR(Table1[[#This Row],[Order Date]])</f>
        <v>2017</v>
      </c>
      <c r="C9296" s="5">
        <f>MONTH(Table1[[#This Row],[Order Date]])</f>
        <v>11</v>
      </c>
      <c r="D9296" t="s">
        <v>2510</v>
      </c>
      <c r="E9296" t="s">
        <v>27</v>
      </c>
      <c r="F9296" t="s">
        <v>34</v>
      </c>
      <c r="G9296" t="s">
        <v>35</v>
      </c>
      <c r="H9296" t="s">
        <v>430</v>
      </c>
      <c r="I9296">
        <v>321.57</v>
      </c>
      <c r="J9296">
        <v>2</v>
      </c>
      <c r="K9296">
        <v>28.14</v>
      </c>
    </row>
    <row r="9297" spans="1:11" ht="16.5" x14ac:dyDescent="0.3">
      <c r="A9297" s="1">
        <v>43053</v>
      </c>
      <c r="B9297" s="5">
        <f>YEAR(Table1[[#This Row],[Order Date]])</f>
        <v>2017</v>
      </c>
      <c r="C9297" s="5">
        <f>MONTH(Table1[[#This Row],[Order Date]])</f>
        <v>11</v>
      </c>
      <c r="D9297" t="s">
        <v>809</v>
      </c>
      <c r="E9297" t="s">
        <v>149</v>
      </c>
      <c r="F9297" t="s">
        <v>11</v>
      </c>
      <c r="G9297" t="s">
        <v>20</v>
      </c>
      <c r="H9297" t="s">
        <v>1668</v>
      </c>
      <c r="I9297">
        <v>8.64</v>
      </c>
      <c r="J9297">
        <v>2</v>
      </c>
      <c r="K9297">
        <v>3.02</v>
      </c>
    </row>
    <row r="9298" spans="1:11" ht="16.5" x14ac:dyDescent="0.3">
      <c r="A9298" s="1">
        <v>43053</v>
      </c>
      <c r="B9298" s="5">
        <f>YEAR(Table1[[#This Row],[Order Date]])</f>
        <v>2017</v>
      </c>
      <c r="C9298" s="5">
        <f>MONTH(Table1[[#This Row],[Order Date]])</f>
        <v>11</v>
      </c>
      <c r="D9298" t="s">
        <v>109</v>
      </c>
      <c r="E9298" t="s">
        <v>10</v>
      </c>
      <c r="F9298" t="s">
        <v>39</v>
      </c>
      <c r="G9298" t="s">
        <v>52</v>
      </c>
      <c r="H9298" t="s">
        <v>2464</v>
      </c>
      <c r="I9298">
        <v>167.95</v>
      </c>
      <c r="J9298">
        <v>6</v>
      </c>
      <c r="K9298">
        <v>-27.29</v>
      </c>
    </row>
    <row r="9299" spans="1:11" ht="16.5" x14ac:dyDescent="0.3">
      <c r="A9299" s="1">
        <v>43053</v>
      </c>
      <c r="B9299" s="5">
        <f>YEAR(Table1[[#This Row],[Order Date]])</f>
        <v>2017</v>
      </c>
      <c r="C9299" s="5">
        <f>MONTH(Table1[[#This Row],[Order Date]])</f>
        <v>11</v>
      </c>
      <c r="D9299" t="s">
        <v>109</v>
      </c>
      <c r="E9299" t="s">
        <v>10</v>
      </c>
      <c r="F9299" t="s">
        <v>11</v>
      </c>
      <c r="G9299" t="s">
        <v>24</v>
      </c>
      <c r="H9299" t="s">
        <v>1600</v>
      </c>
      <c r="I9299">
        <v>45.04</v>
      </c>
      <c r="J9299">
        <v>2</v>
      </c>
      <c r="K9299">
        <v>4.5</v>
      </c>
    </row>
    <row r="9300" spans="1:11" ht="16.5" x14ac:dyDescent="0.3">
      <c r="A9300" s="1">
        <v>43053</v>
      </c>
      <c r="B9300" s="5">
        <f>YEAR(Table1[[#This Row],[Order Date]])</f>
        <v>2017</v>
      </c>
      <c r="C9300" s="5">
        <f>MONTH(Table1[[#This Row],[Order Date]])</f>
        <v>11</v>
      </c>
      <c r="D9300" t="s">
        <v>671</v>
      </c>
      <c r="E9300" t="s">
        <v>149</v>
      </c>
      <c r="F9300" t="s">
        <v>11</v>
      </c>
      <c r="G9300" t="s">
        <v>18</v>
      </c>
      <c r="H9300" t="s">
        <v>1522</v>
      </c>
      <c r="I9300">
        <v>96.36</v>
      </c>
      <c r="J9300">
        <v>6</v>
      </c>
      <c r="K9300">
        <v>25.05</v>
      </c>
    </row>
    <row r="9301" spans="1:11" ht="16.5" x14ac:dyDescent="0.3">
      <c r="A9301" s="1">
        <v>43053</v>
      </c>
      <c r="B9301" s="5">
        <f>YEAR(Table1[[#This Row],[Order Date]])</f>
        <v>2017</v>
      </c>
      <c r="C9301" s="5">
        <f>MONTH(Table1[[#This Row],[Order Date]])</f>
        <v>11</v>
      </c>
      <c r="D9301" t="s">
        <v>1471</v>
      </c>
      <c r="E9301" t="s">
        <v>10</v>
      </c>
      <c r="F9301" t="s">
        <v>11</v>
      </c>
      <c r="G9301" t="s">
        <v>20</v>
      </c>
      <c r="H9301" t="s">
        <v>627</v>
      </c>
      <c r="I9301">
        <v>21.99</v>
      </c>
      <c r="J9301">
        <v>5</v>
      </c>
      <c r="K9301">
        <v>-32.99</v>
      </c>
    </row>
    <row r="9302" spans="1:11" ht="16.5" x14ac:dyDescent="0.3">
      <c r="A9302" s="1">
        <v>43053</v>
      </c>
      <c r="B9302" s="5">
        <f>YEAR(Table1[[#This Row],[Order Date]])</f>
        <v>2017</v>
      </c>
      <c r="C9302" s="5">
        <f>MONTH(Table1[[#This Row],[Order Date]])</f>
        <v>11</v>
      </c>
      <c r="D9302" t="s">
        <v>951</v>
      </c>
      <c r="E9302" t="s">
        <v>315</v>
      </c>
      <c r="F9302" t="s">
        <v>11</v>
      </c>
      <c r="G9302" t="s">
        <v>63</v>
      </c>
      <c r="H9302" t="s">
        <v>770</v>
      </c>
      <c r="I9302">
        <v>15.28</v>
      </c>
      <c r="J9302">
        <v>2</v>
      </c>
      <c r="K9302">
        <v>7.49</v>
      </c>
    </row>
    <row r="9303" spans="1:11" ht="16.5" x14ac:dyDescent="0.3">
      <c r="A9303" s="1">
        <v>43053</v>
      </c>
      <c r="B9303" s="5">
        <f>YEAR(Table1[[#This Row],[Order Date]])</f>
        <v>2017</v>
      </c>
      <c r="C9303" s="5">
        <f>MONTH(Table1[[#This Row],[Order Date]])</f>
        <v>11</v>
      </c>
      <c r="D9303" t="s">
        <v>1173</v>
      </c>
      <c r="E9303" t="s">
        <v>27</v>
      </c>
      <c r="F9303" t="s">
        <v>11</v>
      </c>
      <c r="G9303" t="s">
        <v>24</v>
      </c>
      <c r="H9303" t="s">
        <v>577</v>
      </c>
      <c r="I9303">
        <v>34.24</v>
      </c>
      <c r="J9303">
        <v>8</v>
      </c>
      <c r="K9303">
        <v>9.93</v>
      </c>
    </row>
    <row r="9304" spans="1:11" ht="16.5" x14ac:dyDescent="0.3">
      <c r="A9304" s="1">
        <v>43054</v>
      </c>
      <c r="B9304" s="5">
        <f>YEAR(Table1[[#This Row],[Order Date]])</f>
        <v>2017</v>
      </c>
      <c r="C9304" s="5">
        <f>MONTH(Table1[[#This Row],[Order Date]])</f>
        <v>11</v>
      </c>
      <c r="D9304" t="s">
        <v>1941</v>
      </c>
      <c r="E9304" t="s">
        <v>123</v>
      </c>
      <c r="F9304" t="s">
        <v>34</v>
      </c>
      <c r="G9304" t="s">
        <v>47</v>
      </c>
      <c r="H9304" t="s">
        <v>1658</v>
      </c>
      <c r="I9304">
        <v>220.06</v>
      </c>
      <c r="J9304">
        <v>4</v>
      </c>
      <c r="K9304">
        <v>55.02</v>
      </c>
    </row>
    <row r="9305" spans="1:11" ht="16.5" x14ac:dyDescent="0.3">
      <c r="A9305" s="1">
        <v>43054</v>
      </c>
      <c r="B9305" s="5">
        <f>YEAR(Table1[[#This Row],[Order Date]])</f>
        <v>2017</v>
      </c>
      <c r="C9305" s="5">
        <f>MONTH(Table1[[#This Row],[Order Date]])</f>
        <v>11</v>
      </c>
      <c r="D9305" t="s">
        <v>1941</v>
      </c>
      <c r="E9305" t="s">
        <v>123</v>
      </c>
      <c r="F9305" t="s">
        <v>34</v>
      </c>
      <c r="G9305" t="s">
        <v>47</v>
      </c>
      <c r="H9305" t="s">
        <v>2196</v>
      </c>
      <c r="I9305">
        <v>339.14</v>
      </c>
      <c r="J9305">
        <v>4</v>
      </c>
      <c r="K9305">
        <v>0</v>
      </c>
    </row>
    <row r="9306" spans="1:11" ht="16.5" x14ac:dyDescent="0.3">
      <c r="A9306" s="1">
        <v>43055</v>
      </c>
      <c r="B9306" s="5">
        <f>YEAR(Table1[[#This Row],[Order Date]])</f>
        <v>2017</v>
      </c>
      <c r="C9306" s="5">
        <f>MONTH(Table1[[#This Row],[Order Date]])</f>
        <v>11</v>
      </c>
      <c r="D9306" t="s">
        <v>2318</v>
      </c>
      <c r="E9306" t="s">
        <v>149</v>
      </c>
      <c r="F9306" t="s">
        <v>11</v>
      </c>
      <c r="G9306" t="s">
        <v>12</v>
      </c>
      <c r="H9306" t="s">
        <v>1411</v>
      </c>
      <c r="I9306">
        <v>146.82</v>
      </c>
      <c r="J9306">
        <v>3</v>
      </c>
      <c r="K9306">
        <v>73.41</v>
      </c>
    </row>
    <row r="9307" spans="1:11" ht="16.5" x14ac:dyDescent="0.3">
      <c r="A9307" s="1">
        <v>43055</v>
      </c>
      <c r="B9307" s="5">
        <f>YEAR(Table1[[#This Row],[Order Date]])</f>
        <v>2017</v>
      </c>
      <c r="C9307" s="5">
        <f>MONTH(Table1[[#This Row],[Order Date]])</f>
        <v>11</v>
      </c>
      <c r="D9307" t="s">
        <v>275</v>
      </c>
      <c r="E9307" t="s">
        <v>27</v>
      </c>
      <c r="F9307" t="s">
        <v>11</v>
      </c>
      <c r="G9307" t="s">
        <v>18</v>
      </c>
      <c r="H9307" t="s">
        <v>1525</v>
      </c>
      <c r="I9307">
        <v>811.28</v>
      </c>
      <c r="J9307">
        <v>8</v>
      </c>
      <c r="K9307">
        <v>24.34</v>
      </c>
    </row>
    <row r="9308" spans="1:11" ht="16.5" x14ac:dyDescent="0.3">
      <c r="A9308" s="1">
        <v>43055</v>
      </c>
      <c r="B9308" s="5">
        <f>YEAR(Table1[[#This Row],[Order Date]])</f>
        <v>2017</v>
      </c>
      <c r="C9308" s="5">
        <f>MONTH(Table1[[#This Row],[Order Date]])</f>
        <v>11</v>
      </c>
      <c r="D9308" t="s">
        <v>692</v>
      </c>
      <c r="E9308" t="s">
        <v>27</v>
      </c>
      <c r="F9308" t="s">
        <v>39</v>
      </c>
      <c r="G9308" t="s">
        <v>302</v>
      </c>
      <c r="H9308" t="s">
        <v>1904</v>
      </c>
      <c r="I9308">
        <v>1919.98</v>
      </c>
      <c r="J9308">
        <v>3</v>
      </c>
      <c r="K9308">
        <v>216</v>
      </c>
    </row>
    <row r="9309" spans="1:11" ht="16.5" x14ac:dyDescent="0.3">
      <c r="A9309" s="1">
        <v>43055</v>
      </c>
      <c r="B9309" s="5">
        <f>YEAR(Table1[[#This Row],[Order Date]])</f>
        <v>2017</v>
      </c>
      <c r="C9309" s="5">
        <f>MONTH(Table1[[#This Row],[Order Date]])</f>
        <v>11</v>
      </c>
      <c r="D9309" t="s">
        <v>505</v>
      </c>
      <c r="E9309" t="s">
        <v>27</v>
      </c>
      <c r="F9309" t="s">
        <v>11</v>
      </c>
      <c r="G9309" t="s">
        <v>18</v>
      </c>
      <c r="H9309" t="s">
        <v>251</v>
      </c>
      <c r="I9309">
        <v>48.86</v>
      </c>
      <c r="J9309">
        <v>7</v>
      </c>
      <c r="K9309">
        <v>0.98</v>
      </c>
    </row>
    <row r="9310" spans="1:11" ht="16.5" x14ac:dyDescent="0.3">
      <c r="A9310" s="1">
        <v>43055</v>
      </c>
      <c r="B9310" s="5">
        <f>YEAR(Table1[[#This Row],[Order Date]])</f>
        <v>2017</v>
      </c>
      <c r="C9310" s="5">
        <f>MONTH(Table1[[#This Row],[Order Date]])</f>
        <v>11</v>
      </c>
      <c r="D9310" t="s">
        <v>341</v>
      </c>
      <c r="E9310" t="s">
        <v>27</v>
      </c>
      <c r="F9310" t="s">
        <v>11</v>
      </c>
      <c r="G9310" t="s">
        <v>24</v>
      </c>
      <c r="H9310" t="s">
        <v>2607</v>
      </c>
      <c r="I9310">
        <v>23.36</v>
      </c>
      <c r="J9310">
        <v>4</v>
      </c>
      <c r="K9310">
        <v>6.07</v>
      </c>
    </row>
    <row r="9311" spans="1:11" ht="16.5" x14ac:dyDescent="0.3">
      <c r="A9311" s="1">
        <v>43055</v>
      </c>
      <c r="B9311" s="5">
        <f>YEAR(Table1[[#This Row],[Order Date]])</f>
        <v>2017</v>
      </c>
      <c r="C9311" s="5">
        <f>MONTH(Table1[[#This Row],[Order Date]])</f>
        <v>11</v>
      </c>
      <c r="D9311" t="s">
        <v>2585</v>
      </c>
      <c r="E9311" t="s">
        <v>149</v>
      </c>
      <c r="F9311" t="s">
        <v>39</v>
      </c>
      <c r="G9311" t="s">
        <v>302</v>
      </c>
      <c r="H9311" t="s">
        <v>2679</v>
      </c>
      <c r="I9311">
        <v>52.44</v>
      </c>
      <c r="J9311">
        <v>4</v>
      </c>
      <c r="K9311">
        <v>24.12</v>
      </c>
    </row>
    <row r="9312" spans="1:11" ht="16.5" x14ac:dyDescent="0.3">
      <c r="A9312" s="1">
        <v>43055</v>
      </c>
      <c r="B9312" s="5">
        <f>YEAR(Table1[[#This Row],[Order Date]])</f>
        <v>2017</v>
      </c>
      <c r="C9312" s="5">
        <f>MONTH(Table1[[#This Row],[Order Date]])</f>
        <v>11</v>
      </c>
      <c r="D9312" t="s">
        <v>1271</v>
      </c>
      <c r="E9312" t="s">
        <v>164</v>
      </c>
      <c r="F9312" t="s">
        <v>11</v>
      </c>
      <c r="G9312" t="s">
        <v>12</v>
      </c>
      <c r="H9312" t="s">
        <v>621</v>
      </c>
      <c r="I9312">
        <v>73.680000000000007</v>
      </c>
      <c r="J9312">
        <v>6</v>
      </c>
      <c r="K9312">
        <v>34.630000000000003</v>
      </c>
    </row>
    <row r="9313" spans="1:11" ht="16.5" x14ac:dyDescent="0.3">
      <c r="A9313" s="1">
        <v>43055</v>
      </c>
      <c r="B9313" s="5">
        <f>YEAR(Table1[[#This Row],[Order Date]])</f>
        <v>2017</v>
      </c>
      <c r="C9313" s="5">
        <f>MONTH(Table1[[#This Row],[Order Date]])</f>
        <v>11</v>
      </c>
      <c r="D9313" t="s">
        <v>1271</v>
      </c>
      <c r="E9313" t="s">
        <v>164</v>
      </c>
      <c r="F9313" t="s">
        <v>34</v>
      </c>
      <c r="G9313" t="s">
        <v>47</v>
      </c>
      <c r="H9313" t="s">
        <v>2040</v>
      </c>
      <c r="I9313">
        <v>139.91999999999999</v>
      </c>
      <c r="J9313">
        <v>2</v>
      </c>
      <c r="K9313">
        <v>23.79</v>
      </c>
    </row>
    <row r="9314" spans="1:11" ht="16.5" x14ac:dyDescent="0.3">
      <c r="A9314" s="1">
        <v>43055</v>
      </c>
      <c r="B9314" s="5">
        <f>YEAR(Table1[[#This Row],[Order Date]])</f>
        <v>2017</v>
      </c>
      <c r="C9314" s="5">
        <f>MONTH(Table1[[#This Row],[Order Date]])</f>
        <v>11</v>
      </c>
      <c r="D9314" t="s">
        <v>1271</v>
      </c>
      <c r="E9314" t="s">
        <v>164</v>
      </c>
      <c r="F9314" t="s">
        <v>39</v>
      </c>
      <c r="G9314" t="s">
        <v>40</v>
      </c>
      <c r="H9314" t="s">
        <v>704</v>
      </c>
      <c r="I9314">
        <v>107.88</v>
      </c>
      <c r="J9314">
        <v>3</v>
      </c>
      <c r="K9314">
        <v>10.79</v>
      </c>
    </row>
    <row r="9315" spans="1:11" ht="16.5" x14ac:dyDescent="0.3">
      <c r="A9315" s="1">
        <v>43055</v>
      </c>
      <c r="B9315" s="5">
        <f>YEAR(Table1[[#This Row],[Order Date]])</f>
        <v>2017</v>
      </c>
      <c r="C9315" s="5">
        <f>MONTH(Table1[[#This Row],[Order Date]])</f>
        <v>11</v>
      </c>
      <c r="D9315" t="s">
        <v>1271</v>
      </c>
      <c r="E9315" t="s">
        <v>164</v>
      </c>
      <c r="F9315" t="s">
        <v>11</v>
      </c>
      <c r="G9315" t="s">
        <v>18</v>
      </c>
      <c r="H9315" t="s">
        <v>115</v>
      </c>
      <c r="I9315">
        <v>33.29</v>
      </c>
      <c r="J9315">
        <v>1</v>
      </c>
      <c r="K9315">
        <v>7.99</v>
      </c>
    </row>
    <row r="9316" spans="1:11" ht="16.5" x14ac:dyDescent="0.3">
      <c r="A9316" s="1">
        <v>43055</v>
      </c>
      <c r="B9316" s="5">
        <f>YEAR(Table1[[#This Row],[Order Date]])</f>
        <v>2017</v>
      </c>
      <c r="C9316" s="5">
        <f>MONTH(Table1[[#This Row],[Order Date]])</f>
        <v>11</v>
      </c>
      <c r="D9316" t="s">
        <v>2254</v>
      </c>
      <c r="E9316" t="s">
        <v>149</v>
      </c>
      <c r="F9316" t="s">
        <v>39</v>
      </c>
      <c r="G9316" t="s">
        <v>40</v>
      </c>
      <c r="H9316" t="s">
        <v>955</v>
      </c>
      <c r="I9316">
        <v>119.94</v>
      </c>
      <c r="J9316">
        <v>6</v>
      </c>
      <c r="K9316">
        <v>6</v>
      </c>
    </row>
    <row r="9317" spans="1:11" ht="16.5" x14ac:dyDescent="0.3">
      <c r="A9317" s="1">
        <v>43055</v>
      </c>
      <c r="B9317" s="5">
        <f>YEAR(Table1[[#This Row],[Order Date]])</f>
        <v>2017</v>
      </c>
      <c r="C9317" s="5">
        <f>MONTH(Table1[[#This Row],[Order Date]])</f>
        <v>11</v>
      </c>
      <c r="D9317" t="s">
        <v>22</v>
      </c>
      <c r="E9317" t="s">
        <v>27</v>
      </c>
      <c r="F9317" t="s">
        <v>34</v>
      </c>
      <c r="G9317" t="s">
        <v>47</v>
      </c>
      <c r="H9317" t="s">
        <v>1450</v>
      </c>
      <c r="I9317">
        <v>17.309999999999999</v>
      </c>
      <c r="J9317">
        <v>3</v>
      </c>
      <c r="K9317">
        <v>5.19</v>
      </c>
    </row>
    <row r="9318" spans="1:11" ht="16.5" x14ac:dyDescent="0.3">
      <c r="A9318" s="1">
        <v>43055</v>
      </c>
      <c r="B9318" s="5">
        <f>YEAR(Table1[[#This Row],[Order Date]])</f>
        <v>2017</v>
      </c>
      <c r="C9318" s="5">
        <f>MONTH(Table1[[#This Row],[Order Date]])</f>
        <v>11</v>
      </c>
      <c r="D9318" t="s">
        <v>923</v>
      </c>
      <c r="E9318" t="s">
        <v>78</v>
      </c>
      <c r="F9318" t="s">
        <v>11</v>
      </c>
      <c r="G9318" t="s">
        <v>20</v>
      </c>
      <c r="H9318" t="s">
        <v>1202</v>
      </c>
      <c r="I9318">
        <v>1.82</v>
      </c>
      <c r="J9318">
        <v>1</v>
      </c>
      <c r="K9318">
        <v>-1.4</v>
      </c>
    </row>
    <row r="9319" spans="1:11" ht="16.5" x14ac:dyDescent="0.3">
      <c r="A9319" s="1">
        <v>43055</v>
      </c>
      <c r="B9319" s="5">
        <f>YEAR(Table1[[#This Row],[Order Date]])</f>
        <v>2017</v>
      </c>
      <c r="C9319" s="5">
        <f>MONTH(Table1[[#This Row],[Order Date]])</f>
        <v>11</v>
      </c>
      <c r="D9319" t="s">
        <v>1722</v>
      </c>
      <c r="E9319" t="s">
        <v>78</v>
      </c>
      <c r="F9319" t="s">
        <v>39</v>
      </c>
      <c r="G9319" t="s">
        <v>603</v>
      </c>
      <c r="H9319" t="s">
        <v>1469</v>
      </c>
      <c r="I9319">
        <v>899.98</v>
      </c>
      <c r="J9319">
        <v>3</v>
      </c>
      <c r="K9319">
        <v>75</v>
      </c>
    </row>
    <row r="9320" spans="1:11" ht="16.5" x14ac:dyDescent="0.3">
      <c r="A9320" s="1">
        <v>43055</v>
      </c>
      <c r="B9320" s="5">
        <f>YEAR(Table1[[#This Row],[Order Date]])</f>
        <v>2017</v>
      </c>
      <c r="C9320" s="5">
        <f>MONTH(Table1[[#This Row],[Order Date]])</f>
        <v>11</v>
      </c>
      <c r="D9320" t="s">
        <v>1722</v>
      </c>
      <c r="E9320" t="s">
        <v>78</v>
      </c>
      <c r="F9320" t="s">
        <v>11</v>
      </c>
      <c r="G9320" t="s">
        <v>24</v>
      </c>
      <c r="H9320" t="s">
        <v>2055</v>
      </c>
      <c r="I9320">
        <v>86.35</v>
      </c>
      <c r="J9320">
        <v>3</v>
      </c>
      <c r="K9320">
        <v>5.4</v>
      </c>
    </row>
    <row r="9321" spans="1:11" ht="16.5" x14ac:dyDescent="0.3">
      <c r="A9321" s="1">
        <v>43055</v>
      </c>
      <c r="B9321" s="5">
        <f>YEAR(Table1[[#This Row],[Order Date]])</f>
        <v>2017</v>
      </c>
      <c r="C9321" s="5">
        <f>MONTH(Table1[[#This Row],[Order Date]])</f>
        <v>11</v>
      </c>
      <c r="D9321" t="s">
        <v>1722</v>
      </c>
      <c r="E9321" t="s">
        <v>78</v>
      </c>
      <c r="F9321" t="s">
        <v>39</v>
      </c>
      <c r="G9321" t="s">
        <v>52</v>
      </c>
      <c r="H9321" t="s">
        <v>2361</v>
      </c>
      <c r="I9321">
        <v>139.96</v>
      </c>
      <c r="J9321">
        <v>5</v>
      </c>
      <c r="K9321">
        <v>-1.75</v>
      </c>
    </row>
    <row r="9322" spans="1:11" ht="16.5" x14ac:dyDescent="0.3">
      <c r="A9322" s="1">
        <v>43055</v>
      </c>
      <c r="B9322" s="5">
        <f>YEAR(Table1[[#This Row],[Order Date]])</f>
        <v>2017</v>
      </c>
      <c r="C9322" s="5">
        <f>MONTH(Table1[[#This Row],[Order Date]])</f>
        <v>11</v>
      </c>
      <c r="D9322" t="s">
        <v>567</v>
      </c>
      <c r="E9322" t="s">
        <v>27</v>
      </c>
      <c r="F9322" t="s">
        <v>34</v>
      </c>
      <c r="G9322" t="s">
        <v>47</v>
      </c>
      <c r="H9322" t="s">
        <v>1711</v>
      </c>
      <c r="I9322">
        <v>119.94</v>
      </c>
      <c r="J9322">
        <v>3</v>
      </c>
      <c r="K9322">
        <v>23.99</v>
      </c>
    </row>
    <row r="9323" spans="1:11" ht="16.5" x14ac:dyDescent="0.3">
      <c r="A9323" s="1">
        <v>43055</v>
      </c>
      <c r="B9323" s="5">
        <f>YEAR(Table1[[#This Row],[Order Date]])</f>
        <v>2017</v>
      </c>
      <c r="C9323" s="5">
        <f>MONTH(Table1[[#This Row],[Order Date]])</f>
        <v>11</v>
      </c>
      <c r="D9323" t="s">
        <v>567</v>
      </c>
      <c r="E9323" t="s">
        <v>27</v>
      </c>
      <c r="F9323" t="s">
        <v>34</v>
      </c>
      <c r="G9323" t="s">
        <v>47</v>
      </c>
      <c r="H9323" t="s">
        <v>137</v>
      </c>
      <c r="I9323">
        <v>12.42</v>
      </c>
      <c r="J9323">
        <v>3</v>
      </c>
      <c r="K9323">
        <v>4.47</v>
      </c>
    </row>
    <row r="9324" spans="1:11" ht="16.5" x14ac:dyDescent="0.3">
      <c r="A9324" s="1">
        <v>43056</v>
      </c>
      <c r="B9324" s="5">
        <f>YEAR(Table1[[#This Row],[Order Date]])</f>
        <v>2017</v>
      </c>
      <c r="C9324" s="5">
        <f>MONTH(Table1[[#This Row],[Order Date]])</f>
        <v>11</v>
      </c>
      <c r="D9324" t="s">
        <v>1122</v>
      </c>
      <c r="E9324" t="s">
        <v>55</v>
      </c>
      <c r="F9324" t="s">
        <v>11</v>
      </c>
      <c r="G9324" t="s">
        <v>92</v>
      </c>
      <c r="H9324" t="s">
        <v>1754</v>
      </c>
      <c r="I9324">
        <v>35.04</v>
      </c>
      <c r="J9324">
        <v>2</v>
      </c>
      <c r="K9324">
        <v>12.26</v>
      </c>
    </row>
    <row r="9325" spans="1:11" ht="16.5" x14ac:dyDescent="0.3">
      <c r="A9325" s="1">
        <v>43056</v>
      </c>
      <c r="B9325" s="5">
        <f>YEAR(Table1[[#This Row],[Order Date]])</f>
        <v>2017</v>
      </c>
      <c r="C9325" s="5">
        <f>MONTH(Table1[[#This Row],[Order Date]])</f>
        <v>11</v>
      </c>
      <c r="D9325" t="s">
        <v>109</v>
      </c>
      <c r="E9325" t="s">
        <v>434</v>
      </c>
      <c r="F9325" t="s">
        <v>11</v>
      </c>
      <c r="G9325" t="s">
        <v>24</v>
      </c>
      <c r="H9325" t="s">
        <v>2410</v>
      </c>
      <c r="I9325">
        <v>50.94</v>
      </c>
      <c r="J9325">
        <v>3</v>
      </c>
      <c r="K9325">
        <v>14.26</v>
      </c>
    </row>
    <row r="9326" spans="1:11" ht="16.5" x14ac:dyDescent="0.3">
      <c r="A9326" s="1">
        <v>43056</v>
      </c>
      <c r="B9326" s="5">
        <f>YEAR(Table1[[#This Row],[Order Date]])</f>
        <v>2017</v>
      </c>
      <c r="C9326" s="5">
        <f>MONTH(Table1[[#This Row],[Order Date]])</f>
        <v>11</v>
      </c>
      <c r="D9326" t="s">
        <v>2429</v>
      </c>
      <c r="E9326" t="s">
        <v>10</v>
      </c>
      <c r="F9326" t="s">
        <v>34</v>
      </c>
      <c r="G9326" t="s">
        <v>74</v>
      </c>
      <c r="H9326" t="s">
        <v>2465</v>
      </c>
      <c r="I9326">
        <v>327.73</v>
      </c>
      <c r="J9326">
        <v>2</v>
      </c>
      <c r="K9326">
        <v>-14.46</v>
      </c>
    </row>
    <row r="9327" spans="1:11" ht="16.5" x14ac:dyDescent="0.3">
      <c r="A9327" s="1">
        <v>43056</v>
      </c>
      <c r="B9327" s="5">
        <f>YEAR(Table1[[#This Row],[Order Date]])</f>
        <v>2017</v>
      </c>
      <c r="C9327" s="5">
        <f>MONTH(Table1[[#This Row],[Order Date]])</f>
        <v>11</v>
      </c>
      <c r="D9327" t="s">
        <v>100</v>
      </c>
      <c r="E9327" t="s">
        <v>59</v>
      </c>
      <c r="F9327" t="s">
        <v>39</v>
      </c>
      <c r="G9327" t="s">
        <v>603</v>
      </c>
      <c r="H9327" t="s">
        <v>2529</v>
      </c>
      <c r="I9327">
        <v>10499.97</v>
      </c>
      <c r="J9327">
        <v>3</v>
      </c>
      <c r="K9327">
        <v>5039.99</v>
      </c>
    </row>
    <row r="9328" spans="1:11" ht="16.5" x14ac:dyDescent="0.3">
      <c r="A9328" s="1">
        <v>43056</v>
      </c>
      <c r="B9328" s="5">
        <f>YEAR(Table1[[#This Row],[Order Date]])</f>
        <v>2017</v>
      </c>
      <c r="C9328" s="5">
        <f>MONTH(Table1[[#This Row],[Order Date]])</f>
        <v>11</v>
      </c>
      <c r="D9328" t="s">
        <v>2313</v>
      </c>
      <c r="E9328" t="s">
        <v>15</v>
      </c>
      <c r="F9328" t="s">
        <v>39</v>
      </c>
      <c r="G9328" t="s">
        <v>52</v>
      </c>
      <c r="H9328" t="s">
        <v>1476</v>
      </c>
      <c r="I9328">
        <v>239.96</v>
      </c>
      <c r="J9328">
        <v>5</v>
      </c>
      <c r="K9328">
        <v>83.99</v>
      </c>
    </row>
    <row r="9329" spans="1:11" ht="16.5" x14ac:dyDescent="0.3">
      <c r="A9329" s="1">
        <v>43056</v>
      </c>
      <c r="B9329" s="5">
        <f>YEAR(Table1[[#This Row],[Order Date]])</f>
        <v>2017</v>
      </c>
      <c r="C9329" s="5">
        <f>MONTH(Table1[[#This Row],[Order Date]])</f>
        <v>11</v>
      </c>
      <c r="D9329" t="s">
        <v>659</v>
      </c>
      <c r="E9329" t="s">
        <v>149</v>
      </c>
      <c r="F9329" t="s">
        <v>11</v>
      </c>
      <c r="G9329" t="s">
        <v>18</v>
      </c>
      <c r="H9329" t="s">
        <v>1958</v>
      </c>
      <c r="I9329">
        <v>1247.6400000000001</v>
      </c>
      <c r="J9329">
        <v>3</v>
      </c>
      <c r="K9329">
        <v>349.34</v>
      </c>
    </row>
    <row r="9330" spans="1:11" ht="16.5" x14ac:dyDescent="0.3">
      <c r="A9330" s="1">
        <v>43056</v>
      </c>
      <c r="B9330" s="5">
        <f>YEAR(Table1[[#This Row],[Order Date]])</f>
        <v>2017</v>
      </c>
      <c r="C9330" s="5">
        <f>MONTH(Table1[[#This Row],[Order Date]])</f>
        <v>11</v>
      </c>
      <c r="D9330" t="s">
        <v>1521</v>
      </c>
      <c r="E9330" t="s">
        <v>164</v>
      </c>
      <c r="F9330" t="s">
        <v>11</v>
      </c>
      <c r="G9330" t="s">
        <v>20</v>
      </c>
      <c r="H9330" t="s">
        <v>966</v>
      </c>
      <c r="I9330">
        <v>13.9</v>
      </c>
      <c r="J9330">
        <v>2</v>
      </c>
      <c r="K9330">
        <v>4.5199999999999996</v>
      </c>
    </row>
    <row r="9331" spans="1:11" ht="16.5" x14ac:dyDescent="0.3">
      <c r="A9331" s="1">
        <v>43056</v>
      </c>
      <c r="B9331" s="5">
        <f>YEAR(Table1[[#This Row],[Order Date]])</f>
        <v>2017</v>
      </c>
      <c r="C9331" s="5">
        <f>MONTH(Table1[[#This Row],[Order Date]])</f>
        <v>11</v>
      </c>
      <c r="D9331" t="s">
        <v>433</v>
      </c>
      <c r="E9331" t="s">
        <v>91</v>
      </c>
      <c r="F9331" t="s">
        <v>11</v>
      </c>
      <c r="G9331" t="s">
        <v>12</v>
      </c>
      <c r="H9331" t="s">
        <v>2692</v>
      </c>
      <c r="I9331">
        <v>19.61</v>
      </c>
      <c r="J9331">
        <v>3</v>
      </c>
      <c r="K9331">
        <v>6.62</v>
      </c>
    </row>
    <row r="9332" spans="1:11" ht="16.5" x14ac:dyDescent="0.3">
      <c r="A9332" s="1">
        <v>43056</v>
      </c>
      <c r="B9332" s="5">
        <f>YEAR(Table1[[#This Row],[Order Date]])</f>
        <v>2017</v>
      </c>
      <c r="C9332" s="5">
        <f>MONTH(Table1[[#This Row],[Order Date]])</f>
        <v>11</v>
      </c>
      <c r="D9332" t="s">
        <v>433</v>
      </c>
      <c r="E9332" t="s">
        <v>91</v>
      </c>
      <c r="F9332" t="s">
        <v>11</v>
      </c>
      <c r="G9332" t="s">
        <v>20</v>
      </c>
      <c r="H9332" t="s">
        <v>2287</v>
      </c>
      <c r="I9332">
        <v>4.16</v>
      </c>
      <c r="J9332">
        <v>7</v>
      </c>
      <c r="K9332">
        <v>-3.47</v>
      </c>
    </row>
    <row r="9333" spans="1:11" ht="16.5" x14ac:dyDescent="0.3">
      <c r="A9333" s="1">
        <v>43056</v>
      </c>
      <c r="B9333" s="5">
        <f>YEAR(Table1[[#This Row],[Order Date]])</f>
        <v>2017</v>
      </c>
      <c r="C9333" s="5">
        <f>MONTH(Table1[[#This Row],[Order Date]])</f>
        <v>11</v>
      </c>
      <c r="D9333" t="s">
        <v>1840</v>
      </c>
      <c r="E9333" t="s">
        <v>245</v>
      </c>
      <c r="F9333" t="s">
        <v>11</v>
      </c>
      <c r="G9333" t="s">
        <v>12</v>
      </c>
      <c r="H9333" t="s">
        <v>2716</v>
      </c>
      <c r="I9333">
        <v>268.24</v>
      </c>
      <c r="J9333">
        <v>7</v>
      </c>
      <c r="K9333">
        <v>93.88</v>
      </c>
    </row>
    <row r="9334" spans="1:11" ht="16.5" x14ac:dyDescent="0.3">
      <c r="A9334" s="1">
        <v>43056</v>
      </c>
      <c r="B9334" s="5">
        <f>YEAR(Table1[[#This Row],[Order Date]])</f>
        <v>2017</v>
      </c>
      <c r="C9334" s="5">
        <f>MONTH(Table1[[#This Row],[Order Date]])</f>
        <v>11</v>
      </c>
      <c r="D9334" t="s">
        <v>1840</v>
      </c>
      <c r="E9334" t="s">
        <v>245</v>
      </c>
      <c r="F9334" t="s">
        <v>39</v>
      </c>
      <c r="G9334" t="s">
        <v>52</v>
      </c>
      <c r="H9334" t="s">
        <v>66</v>
      </c>
      <c r="I9334">
        <v>431.16</v>
      </c>
      <c r="J9334">
        <v>5</v>
      </c>
      <c r="K9334">
        <v>107.79</v>
      </c>
    </row>
    <row r="9335" spans="1:11" ht="16.5" x14ac:dyDescent="0.3">
      <c r="A9335" s="1">
        <v>43056</v>
      </c>
      <c r="B9335" s="5">
        <f>YEAR(Table1[[#This Row],[Order Date]])</f>
        <v>2017</v>
      </c>
      <c r="C9335" s="5">
        <f>MONTH(Table1[[#This Row],[Order Date]])</f>
        <v>11</v>
      </c>
      <c r="D9335" t="s">
        <v>2528</v>
      </c>
      <c r="E9335" t="s">
        <v>149</v>
      </c>
      <c r="F9335" t="s">
        <v>11</v>
      </c>
      <c r="G9335" t="s">
        <v>12</v>
      </c>
      <c r="H9335" t="s">
        <v>2605</v>
      </c>
      <c r="I9335">
        <v>38.880000000000003</v>
      </c>
      <c r="J9335">
        <v>6</v>
      </c>
      <c r="K9335">
        <v>18.66</v>
      </c>
    </row>
    <row r="9336" spans="1:11" ht="16.5" x14ac:dyDescent="0.3">
      <c r="A9336" s="1">
        <v>43056</v>
      </c>
      <c r="B9336" s="5">
        <f>YEAR(Table1[[#This Row],[Order Date]])</f>
        <v>2017</v>
      </c>
      <c r="C9336" s="5">
        <f>MONTH(Table1[[#This Row],[Order Date]])</f>
        <v>11</v>
      </c>
      <c r="D9336" t="s">
        <v>2528</v>
      </c>
      <c r="E9336" t="s">
        <v>149</v>
      </c>
      <c r="F9336" t="s">
        <v>34</v>
      </c>
      <c r="G9336" t="s">
        <v>47</v>
      </c>
      <c r="H9336" t="s">
        <v>535</v>
      </c>
      <c r="I9336">
        <v>187.76</v>
      </c>
      <c r="J9336">
        <v>4</v>
      </c>
      <c r="K9336">
        <v>76.98</v>
      </c>
    </row>
    <row r="9337" spans="1:11" ht="16.5" x14ac:dyDescent="0.3">
      <c r="A9337" s="1">
        <v>43056</v>
      </c>
      <c r="B9337" s="5">
        <f>YEAR(Table1[[#This Row],[Order Date]])</f>
        <v>2017</v>
      </c>
      <c r="C9337" s="5">
        <f>MONTH(Table1[[#This Row],[Order Date]])</f>
        <v>11</v>
      </c>
      <c r="D9337" t="s">
        <v>1077</v>
      </c>
      <c r="E9337" t="s">
        <v>531</v>
      </c>
      <c r="F9337" t="s">
        <v>11</v>
      </c>
      <c r="G9337" t="s">
        <v>20</v>
      </c>
      <c r="H9337" t="s">
        <v>1225</v>
      </c>
      <c r="I9337">
        <v>43.8</v>
      </c>
      <c r="J9337">
        <v>6</v>
      </c>
      <c r="K9337">
        <v>20.59</v>
      </c>
    </row>
    <row r="9338" spans="1:11" ht="16.5" x14ac:dyDescent="0.3">
      <c r="A9338" s="1">
        <v>43056</v>
      </c>
      <c r="B9338" s="5">
        <f>YEAR(Table1[[#This Row],[Order Date]])</f>
        <v>2017</v>
      </c>
      <c r="C9338" s="5">
        <f>MONTH(Table1[[#This Row],[Order Date]])</f>
        <v>11</v>
      </c>
      <c r="D9338" t="s">
        <v>498</v>
      </c>
      <c r="E9338" t="s">
        <v>30</v>
      </c>
      <c r="F9338" t="s">
        <v>39</v>
      </c>
      <c r="G9338" t="s">
        <v>52</v>
      </c>
      <c r="H9338" t="s">
        <v>1816</v>
      </c>
      <c r="I9338">
        <v>79.989999999999995</v>
      </c>
      <c r="J9338">
        <v>1</v>
      </c>
      <c r="K9338">
        <v>28.8</v>
      </c>
    </row>
    <row r="9339" spans="1:11" ht="16.5" x14ac:dyDescent="0.3">
      <c r="A9339" s="1">
        <v>43056</v>
      </c>
      <c r="B9339" s="5">
        <f>YEAR(Table1[[#This Row],[Order Date]])</f>
        <v>2017</v>
      </c>
      <c r="C9339" s="5">
        <f>MONTH(Table1[[#This Row],[Order Date]])</f>
        <v>11</v>
      </c>
      <c r="D9339" t="s">
        <v>498</v>
      </c>
      <c r="E9339" t="s">
        <v>30</v>
      </c>
      <c r="F9339" t="s">
        <v>39</v>
      </c>
      <c r="G9339" t="s">
        <v>40</v>
      </c>
      <c r="H9339" t="s">
        <v>2664</v>
      </c>
      <c r="I9339">
        <v>206.1</v>
      </c>
      <c r="J9339">
        <v>5</v>
      </c>
      <c r="K9339">
        <v>55.65</v>
      </c>
    </row>
    <row r="9340" spans="1:11" ht="16.5" x14ac:dyDescent="0.3">
      <c r="A9340" s="1">
        <v>43057</v>
      </c>
      <c r="B9340" s="5">
        <f>YEAR(Table1[[#This Row],[Order Date]])</f>
        <v>2017</v>
      </c>
      <c r="C9340" s="5">
        <f>MONTH(Table1[[#This Row],[Order Date]])</f>
        <v>11</v>
      </c>
      <c r="D9340" t="s">
        <v>2714</v>
      </c>
      <c r="E9340" t="s">
        <v>164</v>
      </c>
      <c r="F9340" t="s">
        <v>11</v>
      </c>
      <c r="G9340" t="s">
        <v>18</v>
      </c>
      <c r="H9340" t="s">
        <v>623</v>
      </c>
      <c r="I9340">
        <v>169.68</v>
      </c>
      <c r="J9340">
        <v>6</v>
      </c>
      <c r="K9340">
        <v>45.81</v>
      </c>
    </row>
    <row r="9341" spans="1:11" ht="16.5" x14ac:dyDescent="0.3">
      <c r="A9341" s="1">
        <v>43057</v>
      </c>
      <c r="B9341" s="5">
        <f>YEAR(Table1[[#This Row],[Order Date]])</f>
        <v>2017</v>
      </c>
      <c r="C9341" s="5">
        <f>MONTH(Table1[[#This Row],[Order Date]])</f>
        <v>11</v>
      </c>
      <c r="D9341" t="s">
        <v>2714</v>
      </c>
      <c r="E9341" t="s">
        <v>164</v>
      </c>
      <c r="F9341" t="s">
        <v>39</v>
      </c>
      <c r="G9341" t="s">
        <v>52</v>
      </c>
      <c r="H9341" t="s">
        <v>1615</v>
      </c>
      <c r="I9341">
        <v>132.52000000000001</v>
      </c>
      <c r="J9341">
        <v>4</v>
      </c>
      <c r="K9341">
        <v>54.33</v>
      </c>
    </row>
    <row r="9342" spans="1:11" ht="16.5" x14ac:dyDescent="0.3">
      <c r="A9342" s="1">
        <v>43057</v>
      </c>
      <c r="B9342" s="5">
        <f>YEAR(Table1[[#This Row],[Order Date]])</f>
        <v>2017</v>
      </c>
      <c r="C9342" s="5">
        <f>MONTH(Table1[[#This Row],[Order Date]])</f>
        <v>11</v>
      </c>
      <c r="D9342" t="s">
        <v>2714</v>
      </c>
      <c r="E9342" t="s">
        <v>164</v>
      </c>
      <c r="F9342" t="s">
        <v>11</v>
      </c>
      <c r="G9342" t="s">
        <v>43</v>
      </c>
      <c r="H9342" t="s">
        <v>496</v>
      </c>
      <c r="I9342">
        <v>2.96</v>
      </c>
      <c r="J9342">
        <v>2</v>
      </c>
      <c r="K9342">
        <v>1.42</v>
      </c>
    </row>
    <row r="9343" spans="1:11" ht="16.5" x14ac:dyDescent="0.3">
      <c r="A9343" s="1">
        <v>43057</v>
      </c>
      <c r="B9343" s="5">
        <f>YEAR(Table1[[#This Row],[Order Date]])</f>
        <v>2017</v>
      </c>
      <c r="C9343" s="5">
        <f>MONTH(Table1[[#This Row],[Order Date]])</f>
        <v>11</v>
      </c>
      <c r="D9343" t="s">
        <v>2714</v>
      </c>
      <c r="E9343" t="s">
        <v>164</v>
      </c>
      <c r="F9343" t="s">
        <v>11</v>
      </c>
      <c r="G9343" t="s">
        <v>20</v>
      </c>
      <c r="H9343" t="s">
        <v>846</v>
      </c>
      <c r="I9343">
        <v>8.4499999999999993</v>
      </c>
      <c r="J9343">
        <v>2</v>
      </c>
      <c r="K9343">
        <v>2.96</v>
      </c>
    </row>
    <row r="9344" spans="1:11" ht="16.5" x14ac:dyDescent="0.3">
      <c r="A9344" s="1">
        <v>43057</v>
      </c>
      <c r="B9344" s="5">
        <f>YEAR(Table1[[#This Row],[Order Date]])</f>
        <v>2017</v>
      </c>
      <c r="C9344" s="5">
        <f>MONTH(Table1[[#This Row],[Order Date]])</f>
        <v>11</v>
      </c>
      <c r="D9344" t="s">
        <v>2714</v>
      </c>
      <c r="E9344" t="s">
        <v>164</v>
      </c>
      <c r="F9344" t="s">
        <v>11</v>
      </c>
      <c r="G9344" t="s">
        <v>18</v>
      </c>
      <c r="H9344" t="s">
        <v>909</v>
      </c>
      <c r="I9344">
        <v>95.94</v>
      </c>
      <c r="J9344">
        <v>3</v>
      </c>
      <c r="K9344">
        <v>9.59</v>
      </c>
    </row>
    <row r="9345" spans="1:11" ht="16.5" x14ac:dyDescent="0.3">
      <c r="A9345" s="1">
        <v>43057</v>
      </c>
      <c r="B9345" s="5">
        <f>YEAR(Table1[[#This Row],[Order Date]])</f>
        <v>2017</v>
      </c>
      <c r="C9345" s="5">
        <f>MONTH(Table1[[#This Row],[Order Date]])</f>
        <v>11</v>
      </c>
      <c r="D9345" t="s">
        <v>2048</v>
      </c>
      <c r="E9345" t="s">
        <v>78</v>
      </c>
      <c r="F9345" t="s">
        <v>11</v>
      </c>
      <c r="G9345" t="s">
        <v>24</v>
      </c>
      <c r="H9345" t="s">
        <v>2530</v>
      </c>
      <c r="I9345">
        <v>38.86</v>
      </c>
      <c r="J9345">
        <v>7</v>
      </c>
      <c r="K9345">
        <v>7.77</v>
      </c>
    </row>
    <row r="9346" spans="1:11" ht="16.5" x14ac:dyDescent="0.3">
      <c r="A9346" s="1">
        <v>43057</v>
      </c>
      <c r="B9346" s="5">
        <f>YEAR(Table1[[#This Row],[Order Date]])</f>
        <v>2017</v>
      </c>
      <c r="C9346" s="5">
        <f>MONTH(Table1[[#This Row],[Order Date]])</f>
        <v>11</v>
      </c>
      <c r="D9346" t="s">
        <v>32</v>
      </c>
      <c r="E9346" t="s">
        <v>110</v>
      </c>
      <c r="F9346" t="s">
        <v>34</v>
      </c>
      <c r="G9346" t="s">
        <v>47</v>
      </c>
      <c r="H9346" t="s">
        <v>2480</v>
      </c>
      <c r="I9346">
        <v>19.760000000000002</v>
      </c>
      <c r="J9346">
        <v>4</v>
      </c>
      <c r="K9346">
        <v>8.3000000000000007</v>
      </c>
    </row>
    <row r="9347" spans="1:11" ht="16.5" x14ac:dyDescent="0.3">
      <c r="A9347" s="1">
        <v>43057</v>
      </c>
      <c r="B9347" s="5">
        <f>YEAR(Table1[[#This Row],[Order Date]])</f>
        <v>2017</v>
      </c>
      <c r="C9347" s="5">
        <f>MONTH(Table1[[#This Row],[Order Date]])</f>
        <v>11</v>
      </c>
      <c r="D9347" t="s">
        <v>2383</v>
      </c>
      <c r="E9347" t="s">
        <v>123</v>
      </c>
      <c r="F9347" t="s">
        <v>11</v>
      </c>
      <c r="G9347" t="s">
        <v>12</v>
      </c>
      <c r="H9347" t="s">
        <v>482</v>
      </c>
      <c r="I9347">
        <v>44.38</v>
      </c>
      <c r="J9347">
        <v>1</v>
      </c>
      <c r="K9347">
        <v>15.53</v>
      </c>
    </row>
    <row r="9348" spans="1:11" ht="16.5" x14ac:dyDescent="0.3">
      <c r="A9348" s="1">
        <v>43057</v>
      </c>
      <c r="B9348" s="5">
        <f>YEAR(Table1[[#This Row],[Order Date]])</f>
        <v>2017</v>
      </c>
      <c r="C9348" s="5">
        <f>MONTH(Table1[[#This Row],[Order Date]])</f>
        <v>11</v>
      </c>
      <c r="D9348" t="s">
        <v>2383</v>
      </c>
      <c r="E9348" t="s">
        <v>123</v>
      </c>
      <c r="F9348" t="s">
        <v>11</v>
      </c>
      <c r="G9348" t="s">
        <v>200</v>
      </c>
      <c r="H9348" t="s">
        <v>807</v>
      </c>
      <c r="I9348">
        <v>2.94</v>
      </c>
      <c r="J9348">
        <v>1</v>
      </c>
      <c r="K9348">
        <v>-0.66</v>
      </c>
    </row>
    <row r="9349" spans="1:11" ht="16.5" x14ac:dyDescent="0.3">
      <c r="A9349" s="1">
        <v>43057</v>
      </c>
      <c r="B9349" s="5">
        <f>YEAR(Table1[[#This Row],[Order Date]])</f>
        <v>2017</v>
      </c>
      <c r="C9349" s="5">
        <f>MONTH(Table1[[#This Row],[Order Date]])</f>
        <v>11</v>
      </c>
      <c r="D9349" t="s">
        <v>1933</v>
      </c>
      <c r="E9349" t="s">
        <v>149</v>
      </c>
      <c r="F9349" t="s">
        <v>39</v>
      </c>
      <c r="G9349" t="s">
        <v>40</v>
      </c>
      <c r="H9349" t="s">
        <v>2213</v>
      </c>
      <c r="I9349">
        <v>74.95</v>
      </c>
      <c r="J9349">
        <v>5</v>
      </c>
      <c r="K9349">
        <v>36.729999999999997</v>
      </c>
    </row>
    <row r="9350" spans="1:11" ht="16.5" x14ac:dyDescent="0.3">
      <c r="A9350" s="1">
        <v>43057</v>
      </c>
      <c r="B9350" s="5">
        <f>YEAR(Table1[[#This Row],[Order Date]])</f>
        <v>2017</v>
      </c>
      <c r="C9350" s="5">
        <f>MONTH(Table1[[#This Row],[Order Date]])</f>
        <v>11</v>
      </c>
      <c r="D9350" t="s">
        <v>2548</v>
      </c>
      <c r="E9350" t="s">
        <v>123</v>
      </c>
      <c r="F9350" t="s">
        <v>11</v>
      </c>
      <c r="G9350" t="s">
        <v>18</v>
      </c>
      <c r="H9350" t="s">
        <v>356</v>
      </c>
      <c r="I9350">
        <v>81.36</v>
      </c>
      <c r="J9350">
        <v>5</v>
      </c>
      <c r="K9350">
        <v>-19.32</v>
      </c>
    </row>
    <row r="9351" spans="1:11" ht="16.5" x14ac:dyDescent="0.3">
      <c r="A9351" s="1">
        <v>43057</v>
      </c>
      <c r="B9351" s="5">
        <f>YEAR(Table1[[#This Row],[Order Date]])</f>
        <v>2017</v>
      </c>
      <c r="C9351" s="5">
        <f>MONTH(Table1[[#This Row],[Order Date]])</f>
        <v>11</v>
      </c>
      <c r="D9351" t="s">
        <v>2548</v>
      </c>
      <c r="E9351" t="s">
        <v>123</v>
      </c>
      <c r="F9351" t="s">
        <v>11</v>
      </c>
      <c r="G9351" t="s">
        <v>20</v>
      </c>
      <c r="H9351" t="s">
        <v>431</v>
      </c>
      <c r="I9351">
        <v>20.23</v>
      </c>
      <c r="J9351">
        <v>8</v>
      </c>
      <c r="K9351">
        <v>-16.190000000000001</v>
      </c>
    </row>
    <row r="9352" spans="1:11" ht="16.5" x14ac:dyDescent="0.3">
      <c r="A9352" s="1">
        <v>43057</v>
      </c>
      <c r="B9352" s="5">
        <f>YEAR(Table1[[#This Row],[Order Date]])</f>
        <v>2017</v>
      </c>
      <c r="C9352" s="5">
        <f>MONTH(Table1[[#This Row],[Order Date]])</f>
        <v>11</v>
      </c>
      <c r="D9352" t="s">
        <v>2548</v>
      </c>
      <c r="E9352" t="s">
        <v>123</v>
      </c>
      <c r="F9352" t="s">
        <v>11</v>
      </c>
      <c r="G9352" t="s">
        <v>92</v>
      </c>
      <c r="H9352" t="s">
        <v>2152</v>
      </c>
      <c r="I9352">
        <v>389.06</v>
      </c>
      <c r="J9352">
        <v>4</v>
      </c>
      <c r="K9352">
        <v>48.63</v>
      </c>
    </row>
    <row r="9353" spans="1:11" ht="16.5" x14ac:dyDescent="0.3">
      <c r="A9353" s="1">
        <v>43057</v>
      </c>
      <c r="B9353" s="5">
        <f>YEAR(Table1[[#This Row],[Order Date]])</f>
        <v>2017</v>
      </c>
      <c r="C9353" s="5">
        <f>MONTH(Table1[[#This Row],[Order Date]])</f>
        <v>11</v>
      </c>
      <c r="D9353" t="s">
        <v>2548</v>
      </c>
      <c r="E9353" t="s">
        <v>123</v>
      </c>
      <c r="F9353" t="s">
        <v>11</v>
      </c>
      <c r="G9353" t="s">
        <v>12</v>
      </c>
      <c r="H9353" t="s">
        <v>1619</v>
      </c>
      <c r="I9353">
        <v>20.74</v>
      </c>
      <c r="J9353">
        <v>4</v>
      </c>
      <c r="K9353">
        <v>7.26</v>
      </c>
    </row>
    <row r="9354" spans="1:11" ht="16.5" x14ac:dyDescent="0.3">
      <c r="A9354" s="1">
        <v>43057</v>
      </c>
      <c r="B9354" s="5">
        <f>YEAR(Table1[[#This Row],[Order Date]])</f>
        <v>2017</v>
      </c>
      <c r="C9354" s="5">
        <f>MONTH(Table1[[#This Row],[Order Date]])</f>
        <v>11</v>
      </c>
      <c r="D9354" t="s">
        <v>2548</v>
      </c>
      <c r="E9354" t="s">
        <v>123</v>
      </c>
      <c r="F9354" t="s">
        <v>11</v>
      </c>
      <c r="G9354" t="s">
        <v>12</v>
      </c>
      <c r="H9354" t="s">
        <v>481</v>
      </c>
      <c r="I9354">
        <v>41.47</v>
      </c>
      <c r="J9354">
        <v>8</v>
      </c>
      <c r="K9354">
        <v>14.52</v>
      </c>
    </row>
    <row r="9355" spans="1:11" ht="16.5" x14ac:dyDescent="0.3">
      <c r="A9355" s="1">
        <v>43057</v>
      </c>
      <c r="B9355" s="5">
        <f>YEAR(Table1[[#This Row],[Order Date]])</f>
        <v>2017</v>
      </c>
      <c r="C9355" s="5">
        <f>MONTH(Table1[[#This Row],[Order Date]])</f>
        <v>11</v>
      </c>
      <c r="D9355" t="s">
        <v>1429</v>
      </c>
      <c r="E9355" t="s">
        <v>15</v>
      </c>
      <c r="F9355" t="s">
        <v>11</v>
      </c>
      <c r="G9355" t="s">
        <v>63</v>
      </c>
      <c r="H9355" t="s">
        <v>1667</v>
      </c>
      <c r="I9355">
        <v>55.58</v>
      </c>
      <c r="J9355">
        <v>6</v>
      </c>
      <c r="K9355">
        <v>20.84</v>
      </c>
    </row>
    <row r="9356" spans="1:11" ht="16.5" x14ac:dyDescent="0.3">
      <c r="A9356" s="1">
        <v>43057</v>
      </c>
      <c r="B9356" s="5">
        <f>YEAR(Table1[[#This Row],[Order Date]])</f>
        <v>2017</v>
      </c>
      <c r="C9356" s="5">
        <f>MONTH(Table1[[#This Row],[Order Date]])</f>
        <v>11</v>
      </c>
      <c r="D9356" t="s">
        <v>1429</v>
      </c>
      <c r="E9356" t="s">
        <v>15</v>
      </c>
      <c r="F9356" t="s">
        <v>34</v>
      </c>
      <c r="G9356" t="s">
        <v>35</v>
      </c>
      <c r="H9356" t="s">
        <v>71</v>
      </c>
      <c r="I9356">
        <v>127.39</v>
      </c>
      <c r="J9356">
        <v>2</v>
      </c>
      <c r="K9356">
        <v>-25.48</v>
      </c>
    </row>
    <row r="9357" spans="1:11" ht="16.5" x14ac:dyDescent="0.3">
      <c r="A9357" s="1">
        <v>43057</v>
      </c>
      <c r="B9357" s="5">
        <f>YEAR(Table1[[#This Row],[Order Date]])</f>
        <v>2017</v>
      </c>
      <c r="C9357" s="5">
        <f>MONTH(Table1[[#This Row],[Order Date]])</f>
        <v>11</v>
      </c>
      <c r="D9357" t="s">
        <v>1748</v>
      </c>
      <c r="E9357" t="s">
        <v>157</v>
      </c>
      <c r="F9357" t="s">
        <v>11</v>
      </c>
      <c r="G9357" t="s">
        <v>18</v>
      </c>
      <c r="H9357" t="s">
        <v>1331</v>
      </c>
      <c r="I9357">
        <v>92.52</v>
      </c>
      <c r="J9357">
        <v>6</v>
      </c>
      <c r="K9357">
        <v>24.98</v>
      </c>
    </row>
    <row r="9358" spans="1:11" ht="16.5" x14ac:dyDescent="0.3">
      <c r="A9358" s="1">
        <v>43057</v>
      </c>
      <c r="B9358" s="5">
        <f>YEAR(Table1[[#This Row],[Order Date]])</f>
        <v>2017</v>
      </c>
      <c r="C9358" s="5">
        <f>MONTH(Table1[[#This Row],[Order Date]])</f>
        <v>11</v>
      </c>
      <c r="D9358" t="s">
        <v>1748</v>
      </c>
      <c r="E9358" t="s">
        <v>157</v>
      </c>
      <c r="F9358" t="s">
        <v>11</v>
      </c>
      <c r="G9358" t="s">
        <v>18</v>
      </c>
      <c r="H9358" t="s">
        <v>1761</v>
      </c>
      <c r="I9358">
        <v>37.76</v>
      </c>
      <c r="J9358">
        <v>1</v>
      </c>
      <c r="K9358">
        <v>10.57</v>
      </c>
    </row>
    <row r="9359" spans="1:11" ht="16.5" x14ac:dyDescent="0.3">
      <c r="A9359" s="1">
        <v>43057</v>
      </c>
      <c r="B9359" s="5">
        <f>YEAR(Table1[[#This Row],[Order Date]])</f>
        <v>2017</v>
      </c>
      <c r="C9359" s="5">
        <f>MONTH(Table1[[#This Row],[Order Date]])</f>
        <v>11</v>
      </c>
      <c r="D9359" t="s">
        <v>1748</v>
      </c>
      <c r="E9359" t="s">
        <v>157</v>
      </c>
      <c r="F9359" t="s">
        <v>11</v>
      </c>
      <c r="G9359" t="s">
        <v>16</v>
      </c>
      <c r="H9359" t="s">
        <v>1818</v>
      </c>
      <c r="I9359">
        <v>7.38</v>
      </c>
      <c r="J9359">
        <v>2</v>
      </c>
      <c r="K9359">
        <v>3.47</v>
      </c>
    </row>
    <row r="9360" spans="1:11" ht="16.5" x14ac:dyDescent="0.3">
      <c r="A9360" s="1">
        <v>43057</v>
      </c>
      <c r="B9360" s="5">
        <f>YEAR(Table1[[#This Row],[Order Date]])</f>
        <v>2017</v>
      </c>
      <c r="C9360" s="5">
        <f>MONTH(Table1[[#This Row],[Order Date]])</f>
        <v>11</v>
      </c>
      <c r="D9360" t="s">
        <v>1748</v>
      </c>
      <c r="E9360" t="s">
        <v>157</v>
      </c>
      <c r="F9360" t="s">
        <v>34</v>
      </c>
      <c r="G9360" t="s">
        <v>47</v>
      </c>
      <c r="H9360" t="s">
        <v>2493</v>
      </c>
      <c r="I9360">
        <v>5.82</v>
      </c>
      <c r="J9360">
        <v>2</v>
      </c>
      <c r="K9360">
        <v>2.74</v>
      </c>
    </row>
    <row r="9361" spans="1:11" ht="16.5" x14ac:dyDescent="0.3">
      <c r="A9361" s="1">
        <v>43058</v>
      </c>
      <c r="B9361" s="5">
        <f>YEAR(Table1[[#This Row],[Order Date]])</f>
        <v>2017</v>
      </c>
      <c r="C9361" s="5">
        <f>MONTH(Table1[[#This Row],[Order Date]])</f>
        <v>11</v>
      </c>
      <c r="D9361" t="s">
        <v>2112</v>
      </c>
      <c r="E9361" t="s">
        <v>15</v>
      </c>
      <c r="F9361" t="s">
        <v>34</v>
      </c>
      <c r="G9361" t="s">
        <v>145</v>
      </c>
      <c r="H9361" t="s">
        <v>1653</v>
      </c>
      <c r="I9361">
        <v>219.08</v>
      </c>
      <c r="J9361">
        <v>3</v>
      </c>
      <c r="K9361">
        <v>-131.44999999999999</v>
      </c>
    </row>
    <row r="9362" spans="1:11" ht="16.5" x14ac:dyDescent="0.3">
      <c r="A9362" s="1">
        <v>43058</v>
      </c>
      <c r="B9362" s="5">
        <f>YEAR(Table1[[#This Row],[Order Date]])</f>
        <v>2017</v>
      </c>
      <c r="C9362" s="5">
        <f>MONTH(Table1[[#This Row],[Order Date]])</f>
        <v>11</v>
      </c>
      <c r="D9362" t="s">
        <v>2625</v>
      </c>
      <c r="E9362" t="s">
        <v>149</v>
      </c>
      <c r="F9362" t="s">
        <v>11</v>
      </c>
      <c r="G9362" t="s">
        <v>20</v>
      </c>
      <c r="H9362" t="s">
        <v>2292</v>
      </c>
      <c r="I9362">
        <v>41.28</v>
      </c>
      <c r="J9362">
        <v>6</v>
      </c>
      <c r="K9362">
        <v>13.93</v>
      </c>
    </row>
    <row r="9363" spans="1:11" ht="16.5" x14ac:dyDescent="0.3">
      <c r="A9363" s="1">
        <v>43058</v>
      </c>
      <c r="B9363" s="5">
        <f>YEAR(Table1[[#This Row],[Order Date]])</f>
        <v>2017</v>
      </c>
      <c r="C9363" s="5">
        <f>MONTH(Table1[[#This Row],[Order Date]])</f>
        <v>11</v>
      </c>
      <c r="D9363" t="s">
        <v>2625</v>
      </c>
      <c r="E9363" t="s">
        <v>149</v>
      </c>
      <c r="F9363" t="s">
        <v>11</v>
      </c>
      <c r="G9363" t="s">
        <v>12</v>
      </c>
      <c r="H9363" t="s">
        <v>441</v>
      </c>
      <c r="I9363">
        <v>13.36</v>
      </c>
      <c r="J9363">
        <v>2</v>
      </c>
      <c r="K9363">
        <v>6.41</v>
      </c>
    </row>
    <row r="9364" spans="1:11" ht="16.5" x14ac:dyDescent="0.3">
      <c r="A9364" s="1">
        <v>43058</v>
      </c>
      <c r="B9364" s="5">
        <f>YEAR(Table1[[#This Row],[Order Date]])</f>
        <v>2017</v>
      </c>
      <c r="C9364" s="5">
        <f>MONTH(Table1[[#This Row],[Order Date]])</f>
        <v>11</v>
      </c>
      <c r="D9364" t="s">
        <v>1207</v>
      </c>
      <c r="E9364" t="s">
        <v>27</v>
      </c>
      <c r="F9364" t="s">
        <v>39</v>
      </c>
      <c r="G9364" t="s">
        <v>40</v>
      </c>
      <c r="H9364" t="s">
        <v>597</v>
      </c>
      <c r="I9364">
        <v>31.97</v>
      </c>
      <c r="J9364">
        <v>4</v>
      </c>
      <c r="K9364">
        <v>2.4</v>
      </c>
    </row>
    <row r="9365" spans="1:11" ht="16.5" x14ac:dyDescent="0.3">
      <c r="A9365" s="1">
        <v>43058</v>
      </c>
      <c r="B9365" s="5">
        <f>YEAR(Table1[[#This Row],[Order Date]])</f>
        <v>2017</v>
      </c>
      <c r="C9365" s="5">
        <f>MONTH(Table1[[#This Row],[Order Date]])</f>
        <v>11</v>
      </c>
      <c r="D9365" t="s">
        <v>259</v>
      </c>
      <c r="E9365" t="s">
        <v>10</v>
      </c>
      <c r="F9365" t="s">
        <v>11</v>
      </c>
      <c r="G9365" t="s">
        <v>12</v>
      </c>
      <c r="H9365" t="s">
        <v>2717</v>
      </c>
      <c r="I9365">
        <v>16.899999999999999</v>
      </c>
      <c r="J9365">
        <v>4</v>
      </c>
      <c r="K9365">
        <v>5.28</v>
      </c>
    </row>
    <row r="9366" spans="1:11" ht="16.5" x14ac:dyDescent="0.3">
      <c r="A9366" s="1">
        <v>43058</v>
      </c>
      <c r="B9366" s="5">
        <f>YEAR(Table1[[#This Row],[Order Date]])</f>
        <v>2017</v>
      </c>
      <c r="C9366" s="5">
        <f>MONTH(Table1[[#This Row],[Order Date]])</f>
        <v>11</v>
      </c>
      <c r="D9366" t="s">
        <v>259</v>
      </c>
      <c r="E9366" t="s">
        <v>10</v>
      </c>
      <c r="F9366" t="s">
        <v>11</v>
      </c>
      <c r="G9366" t="s">
        <v>200</v>
      </c>
      <c r="H9366" t="s">
        <v>1960</v>
      </c>
      <c r="I9366">
        <v>6.67</v>
      </c>
      <c r="J9366">
        <v>1</v>
      </c>
      <c r="K9366">
        <v>0.5</v>
      </c>
    </row>
    <row r="9367" spans="1:11" ht="16.5" x14ac:dyDescent="0.3">
      <c r="A9367" s="1">
        <v>43058</v>
      </c>
      <c r="B9367" s="5">
        <f>YEAR(Table1[[#This Row],[Order Date]])</f>
        <v>2017</v>
      </c>
      <c r="C9367" s="5">
        <f>MONTH(Table1[[#This Row],[Order Date]])</f>
        <v>11</v>
      </c>
      <c r="D9367" t="s">
        <v>259</v>
      </c>
      <c r="E9367" t="s">
        <v>10</v>
      </c>
      <c r="F9367" t="s">
        <v>11</v>
      </c>
      <c r="G9367" t="s">
        <v>24</v>
      </c>
      <c r="H9367" t="s">
        <v>1852</v>
      </c>
      <c r="I9367">
        <v>99.14</v>
      </c>
      <c r="J9367">
        <v>4</v>
      </c>
      <c r="K9367">
        <v>8.67</v>
      </c>
    </row>
    <row r="9368" spans="1:11" ht="16.5" x14ac:dyDescent="0.3">
      <c r="A9368" s="1">
        <v>43058</v>
      </c>
      <c r="B9368" s="5">
        <f>YEAR(Table1[[#This Row],[Order Date]])</f>
        <v>2017</v>
      </c>
      <c r="C9368" s="5">
        <f>MONTH(Table1[[#This Row],[Order Date]])</f>
        <v>11</v>
      </c>
      <c r="D9368" t="s">
        <v>259</v>
      </c>
      <c r="E9368" t="s">
        <v>10</v>
      </c>
      <c r="F9368" t="s">
        <v>34</v>
      </c>
      <c r="G9368" t="s">
        <v>47</v>
      </c>
      <c r="H9368" t="s">
        <v>1213</v>
      </c>
      <c r="I9368">
        <v>15.99</v>
      </c>
      <c r="J9368">
        <v>2</v>
      </c>
      <c r="K9368">
        <v>-13.99</v>
      </c>
    </row>
    <row r="9369" spans="1:11" ht="16.5" x14ac:dyDescent="0.3">
      <c r="A9369" s="1">
        <v>43058</v>
      </c>
      <c r="B9369" s="5">
        <f>YEAR(Table1[[#This Row],[Order Date]])</f>
        <v>2017</v>
      </c>
      <c r="C9369" s="5">
        <f>MONTH(Table1[[#This Row],[Order Date]])</f>
        <v>11</v>
      </c>
      <c r="D9369" t="s">
        <v>2383</v>
      </c>
      <c r="E9369" t="s">
        <v>10</v>
      </c>
      <c r="F9369" t="s">
        <v>34</v>
      </c>
      <c r="G9369" t="s">
        <v>35</v>
      </c>
      <c r="H9369" t="s">
        <v>1685</v>
      </c>
      <c r="I9369">
        <v>233.06</v>
      </c>
      <c r="J9369">
        <v>3</v>
      </c>
      <c r="K9369">
        <v>-53.27</v>
      </c>
    </row>
    <row r="9370" spans="1:11" ht="16.5" x14ac:dyDescent="0.3">
      <c r="A9370" s="1">
        <v>43058</v>
      </c>
      <c r="B9370" s="5">
        <f>YEAR(Table1[[#This Row],[Order Date]])</f>
        <v>2017</v>
      </c>
      <c r="C9370" s="5">
        <f>MONTH(Table1[[#This Row],[Order Date]])</f>
        <v>11</v>
      </c>
      <c r="D9370" t="s">
        <v>212</v>
      </c>
      <c r="E9370" t="s">
        <v>10</v>
      </c>
      <c r="F9370" t="s">
        <v>34</v>
      </c>
      <c r="G9370" t="s">
        <v>35</v>
      </c>
      <c r="H9370" t="s">
        <v>633</v>
      </c>
      <c r="I9370">
        <v>305.31</v>
      </c>
      <c r="J9370">
        <v>2</v>
      </c>
      <c r="K9370">
        <v>-8.7200000000000006</v>
      </c>
    </row>
    <row r="9371" spans="1:11" ht="16.5" x14ac:dyDescent="0.3">
      <c r="A9371" s="1">
        <v>43058</v>
      </c>
      <c r="B9371" s="5">
        <f>YEAR(Table1[[#This Row],[Order Date]])</f>
        <v>2017</v>
      </c>
      <c r="C9371" s="5">
        <f>MONTH(Table1[[#This Row],[Order Date]])</f>
        <v>11</v>
      </c>
      <c r="D9371" t="s">
        <v>1817</v>
      </c>
      <c r="E9371" t="s">
        <v>33</v>
      </c>
      <c r="F9371" t="s">
        <v>34</v>
      </c>
      <c r="G9371" t="s">
        <v>47</v>
      </c>
      <c r="H9371" t="s">
        <v>1220</v>
      </c>
      <c r="I9371">
        <v>821.88</v>
      </c>
      <c r="J9371">
        <v>6</v>
      </c>
      <c r="K9371">
        <v>213.69</v>
      </c>
    </row>
    <row r="9372" spans="1:11" ht="16.5" x14ac:dyDescent="0.3">
      <c r="A9372" s="1">
        <v>43058</v>
      </c>
      <c r="B9372" s="5">
        <f>YEAR(Table1[[#This Row],[Order Date]])</f>
        <v>2017</v>
      </c>
      <c r="C9372" s="5">
        <f>MONTH(Table1[[#This Row],[Order Date]])</f>
        <v>11</v>
      </c>
      <c r="D9372" t="s">
        <v>1817</v>
      </c>
      <c r="E9372" t="s">
        <v>33</v>
      </c>
      <c r="F9372" t="s">
        <v>11</v>
      </c>
      <c r="G9372" t="s">
        <v>20</v>
      </c>
      <c r="H9372" t="s">
        <v>1959</v>
      </c>
      <c r="I9372">
        <v>21.96</v>
      </c>
      <c r="J9372">
        <v>2</v>
      </c>
      <c r="K9372">
        <v>10.76</v>
      </c>
    </row>
    <row r="9373" spans="1:11" ht="16.5" x14ac:dyDescent="0.3">
      <c r="A9373" s="1">
        <v>43058</v>
      </c>
      <c r="B9373" s="5">
        <f>YEAR(Table1[[#This Row],[Order Date]])</f>
        <v>2017</v>
      </c>
      <c r="C9373" s="5">
        <f>MONTH(Table1[[#This Row],[Order Date]])</f>
        <v>11</v>
      </c>
      <c r="D9373" t="s">
        <v>831</v>
      </c>
      <c r="E9373" t="s">
        <v>27</v>
      </c>
      <c r="F9373" t="s">
        <v>11</v>
      </c>
      <c r="G9373" t="s">
        <v>18</v>
      </c>
      <c r="H9373" t="s">
        <v>1360</v>
      </c>
      <c r="I9373">
        <v>305.01</v>
      </c>
      <c r="J9373">
        <v>9</v>
      </c>
      <c r="K9373">
        <v>76.25</v>
      </c>
    </row>
    <row r="9374" spans="1:11" ht="16.5" x14ac:dyDescent="0.3">
      <c r="A9374" s="1">
        <v>43058</v>
      </c>
      <c r="B9374" s="5">
        <f>YEAR(Table1[[#This Row],[Order Date]])</f>
        <v>2017</v>
      </c>
      <c r="C9374" s="5">
        <f>MONTH(Table1[[#This Row],[Order Date]])</f>
        <v>11</v>
      </c>
      <c r="D9374" t="s">
        <v>831</v>
      </c>
      <c r="E9374" t="s">
        <v>27</v>
      </c>
      <c r="F9374" t="s">
        <v>34</v>
      </c>
      <c r="G9374" t="s">
        <v>47</v>
      </c>
      <c r="H9374" t="s">
        <v>812</v>
      </c>
      <c r="I9374">
        <v>18.7</v>
      </c>
      <c r="J9374">
        <v>1</v>
      </c>
      <c r="K9374">
        <v>7.11</v>
      </c>
    </row>
    <row r="9375" spans="1:11" ht="16.5" x14ac:dyDescent="0.3">
      <c r="A9375" s="1">
        <v>43058</v>
      </c>
      <c r="B9375" s="5">
        <f>YEAR(Table1[[#This Row],[Order Date]])</f>
        <v>2017</v>
      </c>
      <c r="C9375" s="5">
        <f>MONTH(Table1[[#This Row],[Order Date]])</f>
        <v>11</v>
      </c>
      <c r="D9375" t="s">
        <v>1635</v>
      </c>
      <c r="E9375" t="s">
        <v>149</v>
      </c>
      <c r="F9375" t="s">
        <v>11</v>
      </c>
      <c r="G9375" t="s">
        <v>63</v>
      </c>
      <c r="H9375" t="s">
        <v>64</v>
      </c>
      <c r="I9375">
        <v>16.739999999999998</v>
      </c>
      <c r="J9375">
        <v>3</v>
      </c>
      <c r="K9375">
        <v>8.3699999999999992</v>
      </c>
    </row>
    <row r="9376" spans="1:11" ht="16.5" x14ac:dyDescent="0.3">
      <c r="A9376" s="1">
        <v>43058</v>
      </c>
      <c r="B9376" s="5">
        <f>YEAR(Table1[[#This Row],[Order Date]])</f>
        <v>2017</v>
      </c>
      <c r="C9376" s="5">
        <f>MONTH(Table1[[#This Row],[Order Date]])</f>
        <v>11</v>
      </c>
      <c r="D9376" t="s">
        <v>1635</v>
      </c>
      <c r="E9376" t="s">
        <v>149</v>
      </c>
      <c r="F9376" t="s">
        <v>11</v>
      </c>
      <c r="G9376" t="s">
        <v>92</v>
      </c>
      <c r="H9376" t="s">
        <v>1997</v>
      </c>
      <c r="I9376">
        <v>2504.7399999999998</v>
      </c>
      <c r="J9376">
        <v>7</v>
      </c>
      <c r="K9376">
        <v>626.19000000000005</v>
      </c>
    </row>
    <row r="9377" spans="1:11" ht="16.5" x14ac:dyDescent="0.3">
      <c r="A9377" s="1">
        <v>43058</v>
      </c>
      <c r="B9377" s="5">
        <f>YEAR(Table1[[#This Row],[Order Date]])</f>
        <v>2017</v>
      </c>
      <c r="C9377" s="5">
        <f>MONTH(Table1[[#This Row],[Order Date]])</f>
        <v>11</v>
      </c>
      <c r="D9377" t="s">
        <v>2124</v>
      </c>
      <c r="E9377" t="s">
        <v>10</v>
      </c>
      <c r="F9377" t="s">
        <v>34</v>
      </c>
      <c r="G9377" t="s">
        <v>145</v>
      </c>
      <c r="H9377" t="s">
        <v>2400</v>
      </c>
      <c r="I9377">
        <v>718.12</v>
      </c>
      <c r="J9377">
        <v>6</v>
      </c>
      <c r="K9377">
        <v>-71.81</v>
      </c>
    </row>
    <row r="9378" spans="1:11" ht="16.5" x14ac:dyDescent="0.3">
      <c r="A9378" s="1">
        <v>43058</v>
      </c>
      <c r="B9378" s="5">
        <f>YEAR(Table1[[#This Row],[Order Date]])</f>
        <v>2017</v>
      </c>
      <c r="C9378" s="5">
        <f>MONTH(Table1[[#This Row],[Order Date]])</f>
        <v>11</v>
      </c>
      <c r="D9378" t="s">
        <v>2124</v>
      </c>
      <c r="E9378" t="s">
        <v>10</v>
      </c>
      <c r="F9378" t="s">
        <v>11</v>
      </c>
      <c r="G9378" t="s">
        <v>24</v>
      </c>
      <c r="H9378" t="s">
        <v>406</v>
      </c>
      <c r="I9378">
        <v>31.78</v>
      </c>
      <c r="J9378">
        <v>4</v>
      </c>
      <c r="K9378">
        <v>8.74</v>
      </c>
    </row>
    <row r="9379" spans="1:11" ht="16.5" x14ac:dyDescent="0.3">
      <c r="A9379" s="1">
        <v>43058</v>
      </c>
      <c r="B9379" s="5">
        <f>YEAR(Table1[[#This Row],[Order Date]])</f>
        <v>2017</v>
      </c>
      <c r="C9379" s="5">
        <f>MONTH(Table1[[#This Row],[Order Date]])</f>
        <v>11</v>
      </c>
      <c r="D9379" t="s">
        <v>424</v>
      </c>
      <c r="E9379" t="s">
        <v>55</v>
      </c>
      <c r="F9379" t="s">
        <v>11</v>
      </c>
      <c r="G9379" t="s">
        <v>43</v>
      </c>
      <c r="H9379" t="s">
        <v>827</v>
      </c>
      <c r="I9379">
        <v>25.06</v>
      </c>
      <c r="J9379">
        <v>7</v>
      </c>
      <c r="K9379">
        <v>12.53</v>
      </c>
    </row>
    <row r="9380" spans="1:11" ht="16.5" x14ac:dyDescent="0.3">
      <c r="A9380" s="1">
        <v>43058</v>
      </c>
      <c r="B9380" s="5">
        <f>YEAR(Table1[[#This Row],[Order Date]])</f>
        <v>2017</v>
      </c>
      <c r="C9380" s="5">
        <f>MONTH(Table1[[#This Row],[Order Date]])</f>
        <v>11</v>
      </c>
      <c r="D9380" t="s">
        <v>607</v>
      </c>
      <c r="E9380" t="s">
        <v>10</v>
      </c>
      <c r="F9380" t="s">
        <v>34</v>
      </c>
      <c r="G9380" t="s">
        <v>35</v>
      </c>
      <c r="H9380" t="s">
        <v>1480</v>
      </c>
      <c r="I9380">
        <v>191.06</v>
      </c>
      <c r="J9380">
        <v>3</v>
      </c>
      <c r="K9380">
        <v>-46.4</v>
      </c>
    </row>
    <row r="9381" spans="1:11" ht="16.5" x14ac:dyDescent="0.3">
      <c r="A9381" s="1">
        <v>43058</v>
      </c>
      <c r="B9381" s="5">
        <f>YEAR(Table1[[#This Row],[Order Date]])</f>
        <v>2017</v>
      </c>
      <c r="C9381" s="5">
        <f>MONTH(Table1[[#This Row],[Order Date]])</f>
        <v>11</v>
      </c>
      <c r="D9381" t="s">
        <v>607</v>
      </c>
      <c r="E9381" t="s">
        <v>10</v>
      </c>
      <c r="F9381" t="s">
        <v>11</v>
      </c>
      <c r="G9381" t="s">
        <v>24</v>
      </c>
      <c r="H9381" t="s">
        <v>1363</v>
      </c>
      <c r="I9381">
        <v>13.04</v>
      </c>
      <c r="J9381">
        <v>5</v>
      </c>
      <c r="K9381">
        <v>3.91</v>
      </c>
    </row>
    <row r="9382" spans="1:11" ht="16.5" x14ac:dyDescent="0.3">
      <c r="A9382" s="1">
        <v>43058</v>
      </c>
      <c r="B9382" s="5">
        <f>YEAR(Table1[[#This Row],[Order Date]])</f>
        <v>2017</v>
      </c>
      <c r="C9382" s="5">
        <f>MONTH(Table1[[#This Row],[Order Date]])</f>
        <v>11</v>
      </c>
      <c r="D9382" t="s">
        <v>607</v>
      </c>
      <c r="E9382" t="s">
        <v>10</v>
      </c>
      <c r="F9382" t="s">
        <v>11</v>
      </c>
      <c r="G9382" t="s">
        <v>20</v>
      </c>
      <c r="H9382" t="s">
        <v>1606</v>
      </c>
      <c r="I9382">
        <v>1525.19</v>
      </c>
      <c r="J9382">
        <v>6</v>
      </c>
      <c r="K9382">
        <v>-2287.7800000000002</v>
      </c>
    </row>
    <row r="9383" spans="1:11" ht="16.5" x14ac:dyDescent="0.3">
      <c r="A9383" s="1">
        <v>43058</v>
      </c>
      <c r="B9383" s="5">
        <f>YEAR(Table1[[#This Row],[Order Date]])</f>
        <v>2017</v>
      </c>
      <c r="C9383" s="5">
        <f>MONTH(Table1[[#This Row],[Order Date]])</f>
        <v>11</v>
      </c>
      <c r="D9383" t="s">
        <v>223</v>
      </c>
      <c r="E9383" t="s">
        <v>78</v>
      </c>
      <c r="F9383" t="s">
        <v>11</v>
      </c>
      <c r="G9383" t="s">
        <v>20</v>
      </c>
      <c r="H9383" t="s">
        <v>1827</v>
      </c>
      <c r="I9383">
        <v>59.91</v>
      </c>
      <c r="J9383">
        <v>7</v>
      </c>
      <c r="K9383">
        <v>-45.93</v>
      </c>
    </row>
    <row r="9384" spans="1:11" ht="16.5" x14ac:dyDescent="0.3">
      <c r="A9384" s="1">
        <v>43058</v>
      </c>
      <c r="B9384" s="5">
        <f>YEAR(Table1[[#This Row],[Order Date]])</f>
        <v>2017</v>
      </c>
      <c r="C9384" s="5">
        <f>MONTH(Table1[[#This Row],[Order Date]])</f>
        <v>11</v>
      </c>
      <c r="D9384" t="s">
        <v>289</v>
      </c>
      <c r="E9384" t="s">
        <v>55</v>
      </c>
      <c r="F9384" t="s">
        <v>11</v>
      </c>
      <c r="G9384" t="s">
        <v>24</v>
      </c>
      <c r="H9384" t="s">
        <v>2360</v>
      </c>
      <c r="I9384">
        <v>22.96</v>
      </c>
      <c r="J9384">
        <v>7</v>
      </c>
      <c r="K9384">
        <v>6.66</v>
      </c>
    </row>
    <row r="9385" spans="1:11" ht="16.5" x14ac:dyDescent="0.3">
      <c r="A9385" s="1">
        <v>43058</v>
      </c>
      <c r="B9385" s="5">
        <f>YEAR(Table1[[#This Row],[Order Date]])</f>
        <v>2017</v>
      </c>
      <c r="C9385" s="5">
        <f>MONTH(Table1[[#This Row],[Order Date]])</f>
        <v>11</v>
      </c>
      <c r="D9385" t="s">
        <v>246</v>
      </c>
      <c r="E9385" t="s">
        <v>149</v>
      </c>
      <c r="F9385" t="s">
        <v>11</v>
      </c>
      <c r="G9385" t="s">
        <v>20</v>
      </c>
      <c r="H9385" t="s">
        <v>579</v>
      </c>
      <c r="I9385">
        <v>58.41</v>
      </c>
      <c r="J9385">
        <v>7</v>
      </c>
      <c r="K9385">
        <v>18.25</v>
      </c>
    </row>
    <row r="9386" spans="1:11" ht="16.5" x14ac:dyDescent="0.3">
      <c r="A9386" s="1">
        <v>43058</v>
      </c>
      <c r="B9386" s="5">
        <f>YEAR(Table1[[#This Row],[Order Date]])</f>
        <v>2017</v>
      </c>
      <c r="C9386" s="5">
        <f>MONTH(Table1[[#This Row],[Order Date]])</f>
        <v>11</v>
      </c>
      <c r="D9386" t="s">
        <v>246</v>
      </c>
      <c r="E9386" t="s">
        <v>149</v>
      </c>
      <c r="F9386" t="s">
        <v>34</v>
      </c>
      <c r="G9386" t="s">
        <v>145</v>
      </c>
      <c r="H9386" t="s">
        <v>1830</v>
      </c>
      <c r="I9386">
        <v>79.97</v>
      </c>
      <c r="J9386">
        <v>3</v>
      </c>
      <c r="K9386">
        <v>-29.32</v>
      </c>
    </row>
    <row r="9387" spans="1:11" ht="16.5" x14ac:dyDescent="0.3">
      <c r="A9387" s="1">
        <v>43059</v>
      </c>
      <c r="B9387" s="5">
        <f>YEAR(Table1[[#This Row],[Order Date]])</f>
        <v>2017</v>
      </c>
      <c r="C9387" s="5">
        <f>MONTH(Table1[[#This Row],[Order Date]])</f>
        <v>11</v>
      </c>
      <c r="D9387" t="s">
        <v>871</v>
      </c>
      <c r="E9387" t="s">
        <v>27</v>
      </c>
      <c r="F9387" t="s">
        <v>34</v>
      </c>
      <c r="G9387" t="s">
        <v>47</v>
      </c>
      <c r="H9387" t="s">
        <v>1906</v>
      </c>
      <c r="I9387">
        <v>42.6</v>
      </c>
      <c r="J9387">
        <v>3</v>
      </c>
      <c r="K9387">
        <v>16.61</v>
      </c>
    </row>
    <row r="9388" spans="1:11" ht="16.5" x14ac:dyDescent="0.3">
      <c r="A9388" s="1">
        <v>43059</v>
      </c>
      <c r="B9388" s="5">
        <f>YEAR(Table1[[#This Row],[Order Date]])</f>
        <v>2017</v>
      </c>
      <c r="C9388" s="5">
        <f>MONTH(Table1[[#This Row],[Order Date]])</f>
        <v>11</v>
      </c>
      <c r="D9388" t="s">
        <v>871</v>
      </c>
      <c r="E9388" t="s">
        <v>27</v>
      </c>
      <c r="F9388" t="s">
        <v>11</v>
      </c>
      <c r="G9388" t="s">
        <v>20</v>
      </c>
      <c r="H9388" t="s">
        <v>852</v>
      </c>
      <c r="I9388">
        <v>84.06</v>
      </c>
      <c r="J9388">
        <v>7</v>
      </c>
      <c r="K9388">
        <v>27.32</v>
      </c>
    </row>
    <row r="9389" spans="1:11" ht="16.5" x14ac:dyDescent="0.3">
      <c r="A9389" s="1">
        <v>43059</v>
      </c>
      <c r="B9389" s="5">
        <f>YEAR(Table1[[#This Row],[Order Date]])</f>
        <v>2017</v>
      </c>
      <c r="C9389" s="5">
        <f>MONTH(Table1[[#This Row],[Order Date]])</f>
        <v>11</v>
      </c>
      <c r="D9389" t="s">
        <v>223</v>
      </c>
      <c r="E9389" t="s">
        <v>245</v>
      </c>
      <c r="F9389" t="s">
        <v>11</v>
      </c>
      <c r="G9389" t="s">
        <v>24</v>
      </c>
      <c r="H9389" t="s">
        <v>2201</v>
      </c>
      <c r="I9389">
        <v>23.97</v>
      </c>
      <c r="J9389">
        <v>7</v>
      </c>
      <c r="K9389">
        <v>2.7</v>
      </c>
    </row>
    <row r="9390" spans="1:11" ht="16.5" x14ac:dyDescent="0.3">
      <c r="A9390" s="1">
        <v>43059</v>
      </c>
      <c r="B9390" s="5">
        <f>YEAR(Table1[[#This Row],[Order Date]])</f>
        <v>2017</v>
      </c>
      <c r="C9390" s="5">
        <f>MONTH(Table1[[#This Row],[Order Date]])</f>
        <v>11</v>
      </c>
      <c r="D9390" t="s">
        <v>223</v>
      </c>
      <c r="E9390" t="s">
        <v>245</v>
      </c>
      <c r="F9390" t="s">
        <v>11</v>
      </c>
      <c r="G9390" t="s">
        <v>24</v>
      </c>
      <c r="H9390" t="s">
        <v>207</v>
      </c>
      <c r="I9390">
        <v>28.73</v>
      </c>
      <c r="J9390">
        <v>3</v>
      </c>
      <c r="K9390">
        <v>1.8</v>
      </c>
    </row>
    <row r="9391" spans="1:11" ht="16.5" x14ac:dyDescent="0.3">
      <c r="A9391" s="1">
        <v>43059</v>
      </c>
      <c r="B9391" s="5">
        <f>YEAR(Table1[[#This Row],[Order Date]])</f>
        <v>2017</v>
      </c>
      <c r="C9391" s="5">
        <f>MONTH(Table1[[#This Row],[Order Date]])</f>
        <v>11</v>
      </c>
      <c r="D9391" t="s">
        <v>1719</v>
      </c>
      <c r="E9391" t="s">
        <v>78</v>
      </c>
      <c r="F9391" t="s">
        <v>34</v>
      </c>
      <c r="G9391" t="s">
        <v>47</v>
      </c>
      <c r="H9391" t="s">
        <v>1728</v>
      </c>
      <c r="I9391">
        <v>77.599999999999994</v>
      </c>
      <c r="J9391">
        <v>5</v>
      </c>
      <c r="K9391">
        <v>28.13</v>
      </c>
    </row>
    <row r="9392" spans="1:11" ht="16.5" x14ac:dyDescent="0.3">
      <c r="A9392" s="1">
        <v>43059</v>
      </c>
      <c r="B9392" s="5">
        <f>YEAR(Table1[[#This Row],[Order Date]])</f>
        <v>2017</v>
      </c>
      <c r="C9392" s="5">
        <f>MONTH(Table1[[#This Row],[Order Date]])</f>
        <v>11</v>
      </c>
      <c r="D9392" t="s">
        <v>1719</v>
      </c>
      <c r="E9392" t="s">
        <v>78</v>
      </c>
      <c r="F9392" t="s">
        <v>34</v>
      </c>
      <c r="G9392" t="s">
        <v>47</v>
      </c>
      <c r="H9392" t="s">
        <v>2493</v>
      </c>
      <c r="I9392">
        <v>4.66</v>
      </c>
      <c r="J9392">
        <v>2</v>
      </c>
      <c r="K9392">
        <v>1.57</v>
      </c>
    </row>
    <row r="9393" spans="1:11" ht="16.5" x14ac:dyDescent="0.3">
      <c r="A9393" s="1">
        <v>43059</v>
      </c>
      <c r="B9393" s="5">
        <f>YEAR(Table1[[#This Row],[Order Date]])</f>
        <v>2017</v>
      </c>
      <c r="C9393" s="5">
        <f>MONTH(Table1[[#This Row],[Order Date]])</f>
        <v>11</v>
      </c>
      <c r="D9393" t="s">
        <v>283</v>
      </c>
      <c r="E9393" t="s">
        <v>27</v>
      </c>
      <c r="F9393" t="s">
        <v>34</v>
      </c>
      <c r="G9393" t="s">
        <v>35</v>
      </c>
      <c r="H9393" t="s">
        <v>2139</v>
      </c>
      <c r="I9393">
        <v>283.92</v>
      </c>
      <c r="J9393">
        <v>5</v>
      </c>
      <c r="K9393">
        <v>-46.14</v>
      </c>
    </row>
    <row r="9394" spans="1:11" ht="16.5" x14ac:dyDescent="0.3">
      <c r="A9394" s="1">
        <v>43059</v>
      </c>
      <c r="B9394" s="5">
        <f>YEAR(Table1[[#This Row],[Order Date]])</f>
        <v>2017</v>
      </c>
      <c r="C9394" s="5">
        <f>MONTH(Table1[[#This Row],[Order Date]])</f>
        <v>11</v>
      </c>
      <c r="D9394" t="s">
        <v>1467</v>
      </c>
      <c r="E9394" t="s">
        <v>315</v>
      </c>
      <c r="F9394" t="s">
        <v>11</v>
      </c>
      <c r="G9394" t="s">
        <v>24</v>
      </c>
      <c r="H9394" t="s">
        <v>894</v>
      </c>
      <c r="I9394">
        <v>22</v>
      </c>
      <c r="J9394">
        <v>10</v>
      </c>
      <c r="K9394">
        <v>9.68</v>
      </c>
    </row>
    <row r="9395" spans="1:11" ht="16.5" x14ac:dyDescent="0.3">
      <c r="A9395" s="1">
        <v>43059</v>
      </c>
      <c r="B9395" s="5">
        <f>YEAR(Table1[[#This Row],[Order Date]])</f>
        <v>2017</v>
      </c>
      <c r="C9395" s="5">
        <f>MONTH(Table1[[#This Row],[Order Date]])</f>
        <v>11</v>
      </c>
      <c r="D9395" t="s">
        <v>378</v>
      </c>
      <c r="E9395" t="s">
        <v>149</v>
      </c>
      <c r="F9395" t="s">
        <v>11</v>
      </c>
      <c r="G9395" t="s">
        <v>12</v>
      </c>
      <c r="H9395" t="s">
        <v>2600</v>
      </c>
      <c r="I9395">
        <v>46.76</v>
      </c>
      <c r="J9395">
        <v>7</v>
      </c>
      <c r="K9395">
        <v>22.44</v>
      </c>
    </row>
    <row r="9396" spans="1:11" ht="16.5" x14ac:dyDescent="0.3">
      <c r="A9396" s="1">
        <v>43059</v>
      </c>
      <c r="B9396" s="5">
        <f>YEAR(Table1[[#This Row],[Order Date]])</f>
        <v>2017</v>
      </c>
      <c r="C9396" s="5">
        <f>MONTH(Table1[[#This Row],[Order Date]])</f>
        <v>11</v>
      </c>
      <c r="D9396" t="s">
        <v>378</v>
      </c>
      <c r="E9396" t="s">
        <v>149</v>
      </c>
      <c r="F9396" t="s">
        <v>34</v>
      </c>
      <c r="G9396" t="s">
        <v>74</v>
      </c>
      <c r="H9396" t="s">
        <v>1706</v>
      </c>
      <c r="I9396">
        <v>183.97</v>
      </c>
      <c r="J9396">
        <v>2</v>
      </c>
      <c r="K9396">
        <v>-25.3</v>
      </c>
    </row>
    <row r="9397" spans="1:11" ht="16.5" x14ac:dyDescent="0.3">
      <c r="A9397" s="1">
        <v>43059</v>
      </c>
      <c r="B9397" s="5">
        <f>YEAR(Table1[[#This Row],[Order Date]])</f>
        <v>2017</v>
      </c>
      <c r="C9397" s="5">
        <f>MONTH(Table1[[#This Row],[Order Date]])</f>
        <v>11</v>
      </c>
      <c r="D9397" t="s">
        <v>378</v>
      </c>
      <c r="E9397" t="s">
        <v>149</v>
      </c>
      <c r="F9397" t="s">
        <v>39</v>
      </c>
      <c r="G9397" t="s">
        <v>40</v>
      </c>
      <c r="H9397" t="s">
        <v>588</v>
      </c>
      <c r="I9397">
        <v>1259.97</v>
      </c>
      <c r="J9397">
        <v>3</v>
      </c>
      <c r="K9397">
        <v>327.58999999999997</v>
      </c>
    </row>
    <row r="9398" spans="1:11" ht="16.5" x14ac:dyDescent="0.3">
      <c r="A9398" s="1">
        <v>43059</v>
      </c>
      <c r="B9398" s="5">
        <f>YEAR(Table1[[#This Row],[Order Date]])</f>
        <v>2017</v>
      </c>
      <c r="C9398" s="5">
        <f>MONTH(Table1[[#This Row],[Order Date]])</f>
        <v>11</v>
      </c>
      <c r="D9398" t="s">
        <v>378</v>
      </c>
      <c r="E9398" t="s">
        <v>149</v>
      </c>
      <c r="F9398" t="s">
        <v>11</v>
      </c>
      <c r="G9398" t="s">
        <v>24</v>
      </c>
      <c r="H9398" t="s">
        <v>1069</v>
      </c>
      <c r="I9398">
        <v>68.97</v>
      </c>
      <c r="J9398">
        <v>3</v>
      </c>
      <c r="K9398">
        <v>19.309999999999999</v>
      </c>
    </row>
    <row r="9399" spans="1:11" ht="16.5" x14ac:dyDescent="0.3">
      <c r="A9399" s="1">
        <v>43059</v>
      </c>
      <c r="B9399" s="5">
        <f>YEAR(Table1[[#This Row],[Order Date]])</f>
        <v>2017</v>
      </c>
      <c r="C9399" s="5">
        <f>MONTH(Table1[[#This Row],[Order Date]])</f>
        <v>11</v>
      </c>
      <c r="D9399" t="s">
        <v>1335</v>
      </c>
      <c r="E9399" t="s">
        <v>120</v>
      </c>
      <c r="F9399" t="s">
        <v>34</v>
      </c>
      <c r="G9399" t="s">
        <v>35</v>
      </c>
      <c r="H9399" t="s">
        <v>371</v>
      </c>
      <c r="I9399">
        <v>209.57</v>
      </c>
      <c r="J9399">
        <v>2</v>
      </c>
      <c r="K9399">
        <v>-23.58</v>
      </c>
    </row>
    <row r="9400" spans="1:11" ht="16.5" x14ac:dyDescent="0.3">
      <c r="A9400" s="1">
        <v>43059</v>
      </c>
      <c r="B9400" s="5">
        <f>YEAR(Table1[[#This Row],[Order Date]])</f>
        <v>2017</v>
      </c>
      <c r="C9400" s="5">
        <f>MONTH(Table1[[#This Row],[Order Date]])</f>
        <v>11</v>
      </c>
      <c r="D9400" t="s">
        <v>343</v>
      </c>
      <c r="E9400" t="s">
        <v>33</v>
      </c>
      <c r="F9400" t="s">
        <v>34</v>
      </c>
      <c r="G9400" t="s">
        <v>47</v>
      </c>
      <c r="H9400" t="s">
        <v>931</v>
      </c>
      <c r="I9400">
        <v>27.58</v>
      </c>
      <c r="J9400">
        <v>2</v>
      </c>
      <c r="K9400">
        <v>11.58</v>
      </c>
    </row>
    <row r="9401" spans="1:11" ht="16.5" x14ac:dyDescent="0.3">
      <c r="A9401" s="1">
        <v>43059</v>
      </c>
      <c r="B9401" s="5">
        <f>YEAR(Table1[[#This Row],[Order Date]])</f>
        <v>2017</v>
      </c>
      <c r="C9401" s="5">
        <f>MONTH(Table1[[#This Row],[Order Date]])</f>
        <v>11</v>
      </c>
      <c r="D9401" t="s">
        <v>433</v>
      </c>
      <c r="E9401" t="s">
        <v>149</v>
      </c>
      <c r="F9401" t="s">
        <v>39</v>
      </c>
      <c r="G9401" t="s">
        <v>52</v>
      </c>
      <c r="H9401" t="s">
        <v>1520</v>
      </c>
      <c r="I9401">
        <v>2.97</v>
      </c>
      <c r="J9401">
        <v>3</v>
      </c>
      <c r="K9401">
        <v>1.34</v>
      </c>
    </row>
    <row r="9402" spans="1:11" ht="16.5" x14ac:dyDescent="0.3">
      <c r="A9402" s="1">
        <v>43059</v>
      </c>
      <c r="B9402" s="5">
        <f>YEAR(Table1[[#This Row],[Order Date]])</f>
        <v>2017</v>
      </c>
      <c r="C9402" s="5">
        <f>MONTH(Table1[[#This Row],[Order Date]])</f>
        <v>11</v>
      </c>
      <c r="D9402" t="s">
        <v>433</v>
      </c>
      <c r="E9402" t="s">
        <v>149</v>
      </c>
      <c r="F9402" t="s">
        <v>39</v>
      </c>
      <c r="G9402" t="s">
        <v>40</v>
      </c>
      <c r="H9402" t="s">
        <v>1018</v>
      </c>
      <c r="I9402">
        <v>569.99</v>
      </c>
      <c r="J9402">
        <v>1</v>
      </c>
      <c r="K9402">
        <v>171</v>
      </c>
    </row>
    <row r="9403" spans="1:11" ht="16.5" x14ac:dyDescent="0.3">
      <c r="A9403" s="1">
        <v>43059</v>
      </c>
      <c r="B9403" s="5">
        <f>YEAR(Table1[[#This Row],[Order Date]])</f>
        <v>2017</v>
      </c>
      <c r="C9403" s="5">
        <f>MONTH(Table1[[#This Row],[Order Date]])</f>
        <v>11</v>
      </c>
      <c r="D9403" t="s">
        <v>433</v>
      </c>
      <c r="E9403" t="s">
        <v>149</v>
      </c>
      <c r="F9403" t="s">
        <v>34</v>
      </c>
      <c r="G9403" t="s">
        <v>47</v>
      </c>
      <c r="H9403" t="s">
        <v>2223</v>
      </c>
      <c r="I9403">
        <v>50.97</v>
      </c>
      <c r="J9403">
        <v>3</v>
      </c>
      <c r="K9403">
        <v>9.17</v>
      </c>
    </row>
    <row r="9404" spans="1:11" ht="16.5" x14ac:dyDescent="0.3">
      <c r="A9404" s="1">
        <v>43060</v>
      </c>
      <c r="B9404" s="5">
        <f>YEAR(Table1[[#This Row],[Order Date]])</f>
        <v>2017</v>
      </c>
      <c r="C9404" s="5">
        <f>MONTH(Table1[[#This Row],[Order Date]])</f>
        <v>11</v>
      </c>
      <c r="D9404" t="s">
        <v>552</v>
      </c>
      <c r="E9404" t="s">
        <v>164</v>
      </c>
      <c r="F9404" t="s">
        <v>34</v>
      </c>
      <c r="G9404" t="s">
        <v>145</v>
      </c>
      <c r="H9404" t="s">
        <v>1002</v>
      </c>
      <c r="I9404">
        <v>70.98</v>
      </c>
      <c r="J9404">
        <v>1</v>
      </c>
      <c r="K9404">
        <v>20.58</v>
      </c>
    </row>
    <row r="9405" spans="1:11" ht="16.5" x14ac:dyDescent="0.3">
      <c r="A9405" s="1">
        <v>43060</v>
      </c>
      <c r="B9405" s="5">
        <f>YEAR(Table1[[#This Row],[Order Date]])</f>
        <v>2017</v>
      </c>
      <c r="C9405" s="5">
        <f>MONTH(Table1[[#This Row],[Order Date]])</f>
        <v>11</v>
      </c>
      <c r="D9405" t="s">
        <v>275</v>
      </c>
      <c r="E9405" t="s">
        <v>149</v>
      </c>
      <c r="F9405" t="s">
        <v>34</v>
      </c>
      <c r="G9405" t="s">
        <v>47</v>
      </c>
      <c r="H9405" t="s">
        <v>2249</v>
      </c>
      <c r="I9405">
        <v>27.42</v>
      </c>
      <c r="J9405">
        <v>1</v>
      </c>
      <c r="K9405">
        <v>11.24</v>
      </c>
    </row>
    <row r="9406" spans="1:11" ht="16.5" x14ac:dyDescent="0.3">
      <c r="A9406" s="1">
        <v>43060</v>
      </c>
      <c r="B9406" s="5">
        <f>YEAR(Table1[[#This Row],[Order Date]])</f>
        <v>2017</v>
      </c>
      <c r="C9406" s="5">
        <f>MONTH(Table1[[#This Row],[Order Date]])</f>
        <v>11</v>
      </c>
      <c r="D9406" t="s">
        <v>1378</v>
      </c>
      <c r="E9406" t="s">
        <v>27</v>
      </c>
      <c r="F9406" t="s">
        <v>11</v>
      </c>
      <c r="G9406" t="s">
        <v>18</v>
      </c>
      <c r="H9406" t="s">
        <v>623</v>
      </c>
      <c r="I9406">
        <v>56.56</v>
      </c>
      <c r="J9406">
        <v>2</v>
      </c>
      <c r="K9406">
        <v>15.27</v>
      </c>
    </row>
    <row r="9407" spans="1:11" ht="16.5" x14ac:dyDescent="0.3">
      <c r="A9407" s="1">
        <v>43060</v>
      </c>
      <c r="B9407" s="5">
        <f>YEAR(Table1[[#This Row],[Order Date]])</f>
        <v>2017</v>
      </c>
      <c r="C9407" s="5">
        <f>MONTH(Table1[[#This Row],[Order Date]])</f>
        <v>11</v>
      </c>
      <c r="D9407" t="s">
        <v>1378</v>
      </c>
      <c r="E9407" t="s">
        <v>27</v>
      </c>
      <c r="F9407" t="s">
        <v>11</v>
      </c>
      <c r="G9407" t="s">
        <v>24</v>
      </c>
      <c r="H9407" t="s">
        <v>1949</v>
      </c>
      <c r="I9407">
        <v>5.56</v>
      </c>
      <c r="J9407">
        <v>2</v>
      </c>
      <c r="K9407">
        <v>1.45</v>
      </c>
    </row>
    <row r="9408" spans="1:11" ht="16.5" x14ac:dyDescent="0.3">
      <c r="A9408" s="1">
        <v>43060</v>
      </c>
      <c r="B9408" s="5">
        <f>YEAR(Table1[[#This Row],[Order Date]])</f>
        <v>2017</v>
      </c>
      <c r="C9408" s="5">
        <f>MONTH(Table1[[#This Row],[Order Date]])</f>
        <v>11</v>
      </c>
      <c r="D9408" t="s">
        <v>1378</v>
      </c>
      <c r="E9408" t="s">
        <v>27</v>
      </c>
      <c r="F9408" t="s">
        <v>11</v>
      </c>
      <c r="G9408" t="s">
        <v>43</v>
      </c>
      <c r="H9408" t="s">
        <v>1806</v>
      </c>
      <c r="I9408">
        <v>9.02</v>
      </c>
      <c r="J9408">
        <v>2</v>
      </c>
      <c r="K9408">
        <v>3.52</v>
      </c>
    </row>
    <row r="9409" spans="1:11" ht="16.5" x14ac:dyDescent="0.3">
      <c r="A9409" s="1">
        <v>43060</v>
      </c>
      <c r="B9409" s="5">
        <f>YEAR(Table1[[#This Row],[Order Date]])</f>
        <v>2017</v>
      </c>
      <c r="C9409" s="5">
        <f>MONTH(Table1[[#This Row],[Order Date]])</f>
        <v>11</v>
      </c>
      <c r="D9409" t="s">
        <v>1378</v>
      </c>
      <c r="E9409" t="s">
        <v>27</v>
      </c>
      <c r="F9409" t="s">
        <v>11</v>
      </c>
      <c r="G9409" t="s">
        <v>92</v>
      </c>
      <c r="H9409" t="s">
        <v>1387</v>
      </c>
      <c r="I9409">
        <v>8.6199999999999992</v>
      </c>
      <c r="J9409">
        <v>1</v>
      </c>
      <c r="K9409">
        <v>2.2400000000000002</v>
      </c>
    </row>
    <row r="9410" spans="1:11" ht="16.5" x14ac:dyDescent="0.3">
      <c r="A9410" s="1">
        <v>43060</v>
      </c>
      <c r="B9410" s="5">
        <f>YEAR(Table1[[#This Row],[Order Date]])</f>
        <v>2017</v>
      </c>
      <c r="C9410" s="5">
        <f>MONTH(Table1[[#This Row],[Order Date]])</f>
        <v>11</v>
      </c>
      <c r="D9410" t="s">
        <v>1378</v>
      </c>
      <c r="E9410" t="s">
        <v>27</v>
      </c>
      <c r="F9410" t="s">
        <v>39</v>
      </c>
      <c r="G9410" t="s">
        <v>40</v>
      </c>
      <c r="H9410" t="s">
        <v>2143</v>
      </c>
      <c r="I9410">
        <v>659.98</v>
      </c>
      <c r="J9410">
        <v>3</v>
      </c>
      <c r="K9410">
        <v>49.5</v>
      </c>
    </row>
    <row r="9411" spans="1:11" ht="16.5" x14ac:dyDescent="0.3">
      <c r="A9411" s="1">
        <v>43060</v>
      </c>
      <c r="B9411" s="5">
        <f>YEAR(Table1[[#This Row],[Order Date]])</f>
        <v>2017</v>
      </c>
      <c r="C9411" s="5">
        <f>MONTH(Table1[[#This Row],[Order Date]])</f>
        <v>11</v>
      </c>
      <c r="D9411" t="s">
        <v>672</v>
      </c>
      <c r="E9411" t="s">
        <v>23</v>
      </c>
      <c r="F9411" t="s">
        <v>11</v>
      </c>
      <c r="G9411" t="s">
        <v>12</v>
      </c>
      <c r="H9411" t="s">
        <v>152</v>
      </c>
      <c r="I9411">
        <v>8.4499999999999993</v>
      </c>
      <c r="J9411">
        <v>2</v>
      </c>
      <c r="K9411">
        <v>2.64</v>
      </c>
    </row>
    <row r="9412" spans="1:11" ht="16.5" x14ac:dyDescent="0.3">
      <c r="A9412" s="1">
        <v>43060</v>
      </c>
      <c r="B9412" s="5">
        <f>YEAR(Table1[[#This Row],[Order Date]])</f>
        <v>2017</v>
      </c>
      <c r="C9412" s="5">
        <f>MONTH(Table1[[#This Row],[Order Date]])</f>
        <v>11</v>
      </c>
      <c r="D9412" t="s">
        <v>672</v>
      </c>
      <c r="E9412" t="s">
        <v>23</v>
      </c>
      <c r="F9412" t="s">
        <v>11</v>
      </c>
      <c r="G9412" t="s">
        <v>18</v>
      </c>
      <c r="H9412" t="s">
        <v>843</v>
      </c>
      <c r="I9412">
        <v>39.299999999999997</v>
      </c>
      <c r="J9412">
        <v>4</v>
      </c>
      <c r="K9412">
        <v>3.93</v>
      </c>
    </row>
    <row r="9413" spans="1:11" ht="16.5" x14ac:dyDescent="0.3">
      <c r="A9413" s="1">
        <v>43060</v>
      </c>
      <c r="B9413" s="5">
        <f>YEAR(Table1[[#This Row],[Order Date]])</f>
        <v>2017</v>
      </c>
      <c r="C9413" s="5">
        <f>MONTH(Table1[[#This Row],[Order Date]])</f>
        <v>11</v>
      </c>
      <c r="D9413" t="s">
        <v>734</v>
      </c>
      <c r="E9413" t="s">
        <v>27</v>
      </c>
      <c r="F9413" t="s">
        <v>11</v>
      </c>
      <c r="G9413" t="s">
        <v>24</v>
      </c>
      <c r="H9413" t="s">
        <v>1823</v>
      </c>
      <c r="I9413">
        <v>11.76</v>
      </c>
      <c r="J9413">
        <v>4</v>
      </c>
      <c r="K9413">
        <v>3.18</v>
      </c>
    </row>
    <row r="9414" spans="1:11" ht="16.5" x14ac:dyDescent="0.3">
      <c r="A9414" s="1">
        <v>43060</v>
      </c>
      <c r="B9414" s="5">
        <f>YEAR(Table1[[#This Row],[Order Date]])</f>
        <v>2017</v>
      </c>
      <c r="C9414" s="5">
        <f>MONTH(Table1[[#This Row],[Order Date]])</f>
        <v>11</v>
      </c>
      <c r="D9414" t="s">
        <v>734</v>
      </c>
      <c r="E9414" t="s">
        <v>27</v>
      </c>
      <c r="F9414" t="s">
        <v>11</v>
      </c>
      <c r="G9414" t="s">
        <v>20</v>
      </c>
      <c r="H9414" t="s">
        <v>1804</v>
      </c>
      <c r="I9414">
        <v>40.74</v>
      </c>
      <c r="J9414">
        <v>2</v>
      </c>
      <c r="K9414">
        <v>14.77</v>
      </c>
    </row>
    <row r="9415" spans="1:11" ht="16.5" x14ac:dyDescent="0.3">
      <c r="A9415" s="1">
        <v>43060</v>
      </c>
      <c r="B9415" s="5">
        <f>YEAR(Table1[[#This Row],[Order Date]])</f>
        <v>2017</v>
      </c>
      <c r="C9415" s="5">
        <f>MONTH(Table1[[#This Row],[Order Date]])</f>
        <v>11</v>
      </c>
      <c r="D9415" t="s">
        <v>280</v>
      </c>
      <c r="E9415" t="s">
        <v>164</v>
      </c>
      <c r="F9415" t="s">
        <v>11</v>
      </c>
      <c r="G9415" t="s">
        <v>20</v>
      </c>
      <c r="H9415" t="s">
        <v>911</v>
      </c>
      <c r="I9415">
        <v>150.80000000000001</v>
      </c>
      <c r="J9415">
        <v>5</v>
      </c>
      <c r="K9415">
        <v>56.55</v>
      </c>
    </row>
    <row r="9416" spans="1:11" ht="16.5" x14ac:dyDescent="0.3">
      <c r="A9416" s="1">
        <v>43060</v>
      </c>
      <c r="B9416" s="5">
        <f>YEAR(Table1[[#This Row],[Order Date]])</f>
        <v>2017</v>
      </c>
      <c r="C9416" s="5">
        <f>MONTH(Table1[[#This Row],[Order Date]])</f>
        <v>11</v>
      </c>
      <c r="D9416" t="s">
        <v>280</v>
      </c>
      <c r="E9416" t="s">
        <v>164</v>
      </c>
      <c r="F9416" t="s">
        <v>39</v>
      </c>
      <c r="G9416" t="s">
        <v>302</v>
      </c>
      <c r="H9416" t="s">
        <v>1268</v>
      </c>
      <c r="I9416">
        <v>1039.99</v>
      </c>
      <c r="J9416">
        <v>1</v>
      </c>
      <c r="K9416">
        <v>104</v>
      </c>
    </row>
    <row r="9417" spans="1:11" ht="16.5" x14ac:dyDescent="0.3">
      <c r="A9417" s="1">
        <v>43060</v>
      </c>
      <c r="B9417" s="5">
        <f>YEAR(Table1[[#This Row],[Order Date]])</f>
        <v>2017</v>
      </c>
      <c r="C9417" s="5">
        <f>MONTH(Table1[[#This Row],[Order Date]])</f>
        <v>11</v>
      </c>
      <c r="D9417" t="s">
        <v>280</v>
      </c>
      <c r="E9417" t="s">
        <v>164</v>
      </c>
      <c r="F9417" t="s">
        <v>11</v>
      </c>
      <c r="G9417" t="s">
        <v>12</v>
      </c>
      <c r="H9417" t="s">
        <v>455</v>
      </c>
      <c r="I9417">
        <v>51.84</v>
      </c>
      <c r="J9417">
        <v>8</v>
      </c>
      <c r="K9417">
        <v>24.88</v>
      </c>
    </row>
    <row r="9418" spans="1:11" ht="16.5" x14ac:dyDescent="0.3">
      <c r="A9418" s="1">
        <v>43060</v>
      </c>
      <c r="B9418" s="5">
        <f>YEAR(Table1[[#This Row],[Order Date]])</f>
        <v>2017</v>
      </c>
      <c r="C9418" s="5">
        <f>MONTH(Table1[[#This Row],[Order Date]])</f>
        <v>11</v>
      </c>
      <c r="D9418" t="s">
        <v>2463</v>
      </c>
      <c r="E9418" t="s">
        <v>10</v>
      </c>
      <c r="F9418" t="s">
        <v>39</v>
      </c>
      <c r="G9418" t="s">
        <v>40</v>
      </c>
      <c r="H9418" t="s">
        <v>2275</v>
      </c>
      <c r="I9418">
        <v>55.18</v>
      </c>
      <c r="J9418">
        <v>3</v>
      </c>
      <c r="K9418">
        <v>-12.41</v>
      </c>
    </row>
    <row r="9419" spans="1:11" ht="16.5" x14ac:dyDescent="0.3">
      <c r="A9419" s="1">
        <v>43061</v>
      </c>
      <c r="B9419" s="5">
        <f>YEAR(Table1[[#This Row],[Order Date]])</f>
        <v>2017</v>
      </c>
      <c r="C9419" s="5">
        <f>MONTH(Table1[[#This Row],[Order Date]])</f>
        <v>11</v>
      </c>
      <c r="D9419" t="s">
        <v>809</v>
      </c>
      <c r="E9419" t="s">
        <v>10</v>
      </c>
      <c r="F9419" t="s">
        <v>11</v>
      </c>
      <c r="G9419" t="s">
        <v>24</v>
      </c>
      <c r="H9419" t="s">
        <v>527</v>
      </c>
      <c r="I9419">
        <v>35.71</v>
      </c>
      <c r="J9419">
        <v>8</v>
      </c>
      <c r="K9419">
        <v>2.23</v>
      </c>
    </row>
    <row r="9420" spans="1:11" ht="16.5" x14ac:dyDescent="0.3">
      <c r="A9420" s="1">
        <v>43062</v>
      </c>
      <c r="B9420" s="5">
        <f>YEAR(Table1[[#This Row],[Order Date]])</f>
        <v>2017</v>
      </c>
      <c r="C9420" s="5">
        <f>MONTH(Table1[[#This Row],[Order Date]])</f>
        <v>11</v>
      </c>
      <c r="D9420" t="s">
        <v>2472</v>
      </c>
      <c r="E9420" t="s">
        <v>245</v>
      </c>
      <c r="F9420" t="s">
        <v>39</v>
      </c>
      <c r="G9420" t="s">
        <v>52</v>
      </c>
      <c r="H9420" t="s">
        <v>1911</v>
      </c>
      <c r="I9420">
        <v>74.11</v>
      </c>
      <c r="J9420">
        <v>8</v>
      </c>
      <c r="K9420">
        <v>17.600000000000001</v>
      </c>
    </row>
    <row r="9421" spans="1:11" ht="16.5" x14ac:dyDescent="0.3">
      <c r="A9421" s="1">
        <v>43062</v>
      </c>
      <c r="B9421" s="5">
        <f>YEAR(Table1[[#This Row],[Order Date]])</f>
        <v>2017</v>
      </c>
      <c r="C9421" s="5">
        <f>MONTH(Table1[[#This Row],[Order Date]])</f>
        <v>11</v>
      </c>
      <c r="D9421" t="s">
        <v>2472</v>
      </c>
      <c r="E9421" t="s">
        <v>245</v>
      </c>
      <c r="F9421" t="s">
        <v>39</v>
      </c>
      <c r="G9421" t="s">
        <v>40</v>
      </c>
      <c r="H9421" t="s">
        <v>1881</v>
      </c>
      <c r="I9421">
        <v>27.99</v>
      </c>
      <c r="J9421">
        <v>1</v>
      </c>
      <c r="K9421">
        <v>2.1</v>
      </c>
    </row>
    <row r="9422" spans="1:11" ht="16.5" x14ac:dyDescent="0.3">
      <c r="A9422" s="1">
        <v>43062</v>
      </c>
      <c r="B9422" s="5">
        <f>YEAR(Table1[[#This Row],[Order Date]])</f>
        <v>2017</v>
      </c>
      <c r="C9422" s="5">
        <f>MONTH(Table1[[#This Row],[Order Date]])</f>
        <v>11</v>
      </c>
      <c r="D9422" t="s">
        <v>2472</v>
      </c>
      <c r="E9422" t="s">
        <v>245</v>
      </c>
      <c r="F9422" t="s">
        <v>11</v>
      </c>
      <c r="G9422" t="s">
        <v>24</v>
      </c>
      <c r="H9422" t="s">
        <v>271</v>
      </c>
      <c r="I9422">
        <v>3.3</v>
      </c>
      <c r="J9422">
        <v>1</v>
      </c>
      <c r="K9422">
        <v>1.07</v>
      </c>
    </row>
    <row r="9423" spans="1:11" ht="16.5" x14ac:dyDescent="0.3">
      <c r="A9423" s="1">
        <v>43062</v>
      </c>
      <c r="B9423" s="5">
        <f>YEAR(Table1[[#This Row],[Order Date]])</f>
        <v>2017</v>
      </c>
      <c r="C9423" s="5">
        <f>MONTH(Table1[[#This Row],[Order Date]])</f>
        <v>11</v>
      </c>
      <c r="D9423" t="s">
        <v>1167</v>
      </c>
      <c r="E9423" t="s">
        <v>110</v>
      </c>
      <c r="F9423" t="s">
        <v>34</v>
      </c>
      <c r="G9423" t="s">
        <v>47</v>
      </c>
      <c r="H9423" t="s">
        <v>1906</v>
      </c>
      <c r="I9423">
        <v>28.4</v>
      </c>
      <c r="J9423">
        <v>2</v>
      </c>
      <c r="K9423">
        <v>11.08</v>
      </c>
    </row>
    <row r="9424" spans="1:11" ht="16.5" x14ac:dyDescent="0.3">
      <c r="A9424" s="1">
        <v>43062</v>
      </c>
      <c r="B9424" s="5">
        <f>YEAR(Table1[[#This Row],[Order Date]])</f>
        <v>2017</v>
      </c>
      <c r="C9424" s="5">
        <f>MONTH(Table1[[#This Row],[Order Date]])</f>
        <v>11</v>
      </c>
      <c r="D9424" t="s">
        <v>1167</v>
      </c>
      <c r="E9424" t="s">
        <v>110</v>
      </c>
      <c r="F9424" t="s">
        <v>11</v>
      </c>
      <c r="G9424" t="s">
        <v>20</v>
      </c>
      <c r="H9424" t="s">
        <v>311</v>
      </c>
      <c r="I9424">
        <v>287.92</v>
      </c>
      <c r="J9424">
        <v>8</v>
      </c>
      <c r="K9424">
        <v>138.19999999999999</v>
      </c>
    </row>
    <row r="9425" spans="1:11" ht="16.5" x14ac:dyDescent="0.3">
      <c r="A9425" s="1">
        <v>43062</v>
      </c>
      <c r="B9425" s="5">
        <f>YEAR(Table1[[#This Row],[Order Date]])</f>
        <v>2017</v>
      </c>
      <c r="C9425" s="5">
        <f>MONTH(Table1[[#This Row],[Order Date]])</f>
        <v>11</v>
      </c>
      <c r="D9425" t="s">
        <v>683</v>
      </c>
      <c r="E9425" t="s">
        <v>23</v>
      </c>
      <c r="F9425" t="s">
        <v>34</v>
      </c>
      <c r="G9425" t="s">
        <v>47</v>
      </c>
      <c r="H9425" t="s">
        <v>1570</v>
      </c>
      <c r="I9425">
        <v>24.05</v>
      </c>
      <c r="J9425">
        <v>9</v>
      </c>
      <c r="K9425">
        <v>7.21</v>
      </c>
    </row>
    <row r="9426" spans="1:11" ht="16.5" x14ac:dyDescent="0.3">
      <c r="A9426" s="1">
        <v>43062</v>
      </c>
      <c r="B9426" s="5">
        <f>YEAR(Table1[[#This Row],[Order Date]])</f>
        <v>2017</v>
      </c>
      <c r="C9426" s="5">
        <f>MONTH(Table1[[#This Row],[Order Date]])</f>
        <v>11</v>
      </c>
      <c r="D9426" t="s">
        <v>483</v>
      </c>
      <c r="E9426" t="s">
        <v>23</v>
      </c>
      <c r="F9426" t="s">
        <v>11</v>
      </c>
      <c r="G9426" t="s">
        <v>20</v>
      </c>
      <c r="H9426" t="s">
        <v>765</v>
      </c>
      <c r="I9426">
        <v>7.48</v>
      </c>
      <c r="J9426">
        <v>1</v>
      </c>
      <c r="K9426">
        <v>-5.98</v>
      </c>
    </row>
    <row r="9427" spans="1:11" ht="16.5" x14ac:dyDescent="0.3">
      <c r="A9427" s="1">
        <v>43062</v>
      </c>
      <c r="B9427" s="5">
        <f>YEAR(Table1[[#This Row],[Order Date]])</f>
        <v>2017</v>
      </c>
      <c r="C9427" s="5">
        <f>MONTH(Table1[[#This Row],[Order Date]])</f>
        <v>11</v>
      </c>
      <c r="D9427" t="s">
        <v>1948</v>
      </c>
      <c r="E9427" t="s">
        <v>15</v>
      </c>
      <c r="F9427" t="s">
        <v>34</v>
      </c>
      <c r="G9427" t="s">
        <v>47</v>
      </c>
      <c r="H9427" t="s">
        <v>2310</v>
      </c>
      <c r="I9427">
        <v>6.46</v>
      </c>
      <c r="J9427">
        <v>1</v>
      </c>
      <c r="K9427">
        <v>-4.04</v>
      </c>
    </row>
    <row r="9428" spans="1:11" ht="16.5" x14ac:dyDescent="0.3">
      <c r="A9428" s="1">
        <v>43062</v>
      </c>
      <c r="B9428" s="5">
        <f>YEAR(Table1[[#This Row],[Order Date]])</f>
        <v>2017</v>
      </c>
      <c r="C9428" s="5">
        <f>MONTH(Table1[[#This Row],[Order Date]])</f>
        <v>11</v>
      </c>
      <c r="D9428" t="s">
        <v>1948</v>
      </c>
      <c r="E9428" t="s">
        <v>15</v>
      </c>
      <c r="F9428" t="s">
        <v>11</v>
      </c>
      <c r="G9428" t="s">
        <v>16</v>
      </c>
      <c r="H9428" t="s">
        <v>584</v>
      </c>
      <c r="I9428">
        <v>11.52</v>
      </c>
      <c r="J9428">
        <v>5</v>
      </c>
      <c r="K9428">
        <v>4.18</v>
      </c>
    </row>
    <row r="9429" spans="1:11" ht="16.5" x14ac:dyDescent="0.3">
      <c r="A9429" s="1">
        <v>43062</v>
      </c>
      <c r="B9429" s="5">
        <f>YEAR(Table1[[#This Row],[Order Date]])</f>
        <v>2017</v>
      </c>
      <c r="C9429" s="5">
        <f>MONTH(Table1[[#This Row],[Order Date]])</f>
        <v>11</v>
      </c>
      <c r="D9429" t="s">
        <v>1948</v>
      </c>
      <c r="E9429" t="s">
        <v>15</v>
      </c>
      <c r="F9429" t="s">
        <v>39</v>
      </c>
      <c r="G9429" t="s">
        <v>40</v>
      </c>
      <c r="H9429" t="s">
        <v>1580</v>
      </c>
      <c r="I9429">
        <v>222.38</v>
      </c>
      <c r="J9429">
        <v>2</v>
      </c>
      <c r="K9429">
        <v>16.68</v>
      </c>
    </row>
    <row r="9430" spans="1:11" ht="16.5" x14ac:dyDescent="0.3">
      <c r="A9430" s="1">
        <v>43062</v>
      </c>
      <c r="B9430" s="5">
        <f>YEAR(Table1[[#This Row],[Order Date]])</f>
        <v>2017</v>
      </c>
      <c r="C9430" s="5">
        <f>MONTH(Table1[[#This Row],[Order Date]])</f>
        <v>11</v>
      </c>
      <c r="D9430" t="s">
        <v>1723</v>
      </c>
      <c r="E9430" t="s">
        <v>10</v>
      </c>
      <c r="F9430" t="s">
        <v>39</v>
      </c>
      <c r="G9430" t="s">
        <v>40</v>
      </c>
      <c r="H9430" t="s">
        <v>1493</v>
      </c>
      <c r="I9430">
        <v>195.96</v>
      </c>
      <c r="J9430">
        <v>5</v>
      </c>
      <c r="K9430">
        <v>19.600000000000001</v>
      </c>
    </row>
    <row r="9431" spans="1:11" ht="16.5" x14ac:dyDescent="0.3">
      <c r="A9431" s="1">
        <v>43062</v>
      </c>
      <c r="B9431" s="5">
        <f>YEAR(Table1[[#This Row],[Order Date]])</f>
        <v>2017</v>
      </c>
      <c r="C9431" s="5">
        <f>MONTH(Table1[[#This Row],[Order Date]])</f>
        <v>11</v>
      </c>
      <c r="D9431" t="s">
        <v>907</v>
      </c>
      <c r="E9431" t="s">
        <v>110</v>
      </c>
      <c r="F9431" t="s">
        <v>11</v>
      </c>
      <c r="G9431" t="s">
        <v>200</v>
      </c>
      <c r="H9431" t="s">
        <v>807</v>
      </c>
      <c r="I9431">
        <v>4.3600000000000003</v>
      </c>
      <c r="J9431">
        <v>2</v>
      </c>
      <c r="K9431">
        <v>0.17</v>
      </c>
    </row>
    <row r="9432" spans="1:11" ht="16.5" x14ac:dyDescent="0.3">
      <c r="A9432" s="1">
        <v>43062</v>
      </c>
      <c r="B9432" s="5">
        <f>YEAR(Table1[[#This Row],[Order Date]])</f>
        <v>2017</v>
      </c>
      <c r="C9432" s="5">
        <f>MONTH(Table1[[#This Row],[Order Date]])</f>
        <v>11</v>
      </c>
      <c r="D9432" t="s">
        <v>61</v>
      </c>
      <c r="E9432" t="s">
        <v>15</v>
      </c>
      <c r="F9432" t="s">
        <v>11</v>
      </c>
      <c r="G9432" t="s">
        <v>12</v>
      </c>
      <c r="H9432" t="s">
        <v>1884</v>
      </c>
      <c r="I9432">
        <v>10.69</v>
      </c>
      <c r="J9432">
        <v>2</v>
      </c>
      <c r="K9432">
        <v>3.74</v>
      </c>
    </row>
    <row r="9433" spans="1:11" ht="16.5" x14ac:dyDescent="0.3">
      <c r="A9433" s="1">
        <v>43062</v>
      </c>
      <c r="B9433" s="5">
        <f>YEAR(Table1[[#This Row],[Order Date]])</f>
        <v>2017</v>
      </c>
      <c r="C9433" s="5">
        <f>MONTH(Table1[[#This Row],[Order Date]])</f>
        <v>11</v>
      </c>
      <c r="D9433" t="s">
        <v>1161</v>
      </c>
      <c r="E9433" t="s">
        <v>10</v>
      </c>
      <c r="F9433" t="s">
        <v>11</v>
      </c>
      <c r="G9433" t="s">
        <v>12</v>
      </c>
      <c r="H9433" t="s">
        <v>1919</v>
      </c>
      <c r="I9433">
        <v>36.29</v>
      </c>
      <c r="J9433">
        <v>7</v>
      </c>
      <c r="K9433">
        <v>12.7</v>
      </c>
    </row>
    <row r="9434" spans="1:11" ht="16.5" x14ac:dyDescent="0.3">
      <c r="A9434" s="1">
        <v>43062</v>
      </c>
      <c r="B9434" s="5">
        <f>YEAR(Table1[[#This Row],[Order Date]])</f>
        <v>2017</v>
      </c>
      <c r="C9434" s="5">
        <f>MONTH(Table1[[#This Row],[Order Date]])</f>
        <v>11</v>
      </c>
      <c r="D9434" t="s">
        <v>1161</v>
      </c>
      <c r="E9434" t="s">
        <v>10</v>
      </c>
      <c r="F9434" t="s">
        <v>11</v>
      </c>
      <c r="G9434" t="s">
        <v>12</v>
      </c>
      <c r="H9434" t="s">
        <v>1294</v>
      </c>
      <c r="I9434">
        <v>78.3</v>
      </c>
      <c r="J9434">
        <v>2</v>
      </c>
      <c r="K9434">
        <v>29.36</v>
      </c>
    </row>
    <row r="9435" spans="1:11" ht="16.5" x14ac:dyDescent="0.3">
      <c r="A9435" s="1">
        <v>43062</v>
      </c>
      <c r="B9435" s="5">
        <f>YEAR(Table1[[#This Row],[Order Date]])</f>
        <v>2017</v>
      </c>
      <c r="C9435" s="5">
        <f>MONTH(Table1[[#This Row],[Order Date]])</f>
        <v>11</v>
      </c>
      <c r="D9435" t="s">
        <v>1161</v>
      </c>
      <c r="E9435" t="s">
        <v>10</v>
      </c>
      <c r="F9435" t="s">
        <v>34</v>
      </c>
      <c r="G9435" t="s">
        <v>145</v>
      </c>
      <c r="H9435" t="s">
        <v>1496</v>
      </c>
      <c r="I9435">
        <v>127.79</v>
      </c>
      <c r="J9435">
        <v>1</v>
      </c>
      <c r="K9435">
        <v>-31.03</v>
      </c>
    </row>
    <row r="9436" spans="1:11" ht="16.5" x14ac:dyDescent="0.3">
      <c r="A9436" s="1">
        <v>43062</v>
      </c>
      <c r="B9436" s="5">
        <f>YEAR(Table1[[#This Row],[Order Date]])</f>
        <v>2017</v>
      </c>
      <c r="C9436" s="5">
        <f>MONTH(Table1[[#This Row],[Order Date]])</f>
        <v>11</v>
      </c>
      <c r="D9436" t="s">
        <v>1161</v>
      </c>
      <c r="E9436" t="s">
        <v>10</v>
      </c>
      <c r="F9436" t="s">
        <v>11</v>
      </c>
      <c r="G9436" t="s">
        <v>20</v>
      </c>
      <c r="H9436" t="s">
        <v>1993</v>
      </c>
      <c r="I9436">
        <v>6.1</v>
      </c>
      <c r="J9436">
        <v>2</v>
      </c>
      <c r="K9436">
        <v>-9.16</v>
      </c>
    </row>
    <row r="9437" spans="1:11" ht="16.5" x14ac:dyDescent="0.3">
      <c r="A9437" s="1">
        <v>43063</v>
      </c>
      <c r="B9437" s="5">
        <f>YEAR(Table1[[#This Row],[Order Date]])</f>
        <v>2017</v>
      </c>
      <c r="C9437" s="5">
        <f>MONTH(Table1[[#This Row],[Order Date]])</f>
        <v>11</v>
      </c>
      <c r="D9437" t="s">
        <v>709</v>
      </c>
      <c r="E9437" t="s">
        <v>10</v>
      </c>
      <c r="F9437" t="s">
        <v>11</v>
      </c>
      <c r="G9437" t="s">
        <v>43</v>
      </c>
      <c r="H9437" t="s">
        <v>1806</v>
      </c>
      <c r="I9437">
        <v>10.82</v>
      </c>
      <c r="J9437">
        <v>3</v>
      </c>
      <c r="K9437">
        <v>2.57</v>
      </c>
    </row>
    <row r="9438" spans="1:11" ht="16.5" x14ac:dyDescent="0.3">
      <c r="A9438" s="1">
        <v>43063</v>
      </c>
      <c r="B9438" s="5">
        <f>YEAR(Table1[[#This Row],[Order Date]])</f>
        <v>2017</v>
      </c>
      <c r="C9438" s="5">
        <f>MONTH(Table1[[#This Row],[Order Date]])</f>
        <v>11</v>
      </c>
      <c r="D9438" t="s">
        <v>1514</v>
      </c>
      <c r="E9438" t="s">
        <v>149</v>
      </c>
      <c r="F9438" t="s">
        <v>11</v>
      </c>
      <c r="G9438" t="s">
        <v>12</v>
      </c>
      <c r="H9438" t="s">
        <v>1418</v>
      </c>
      <c r="I9438">
        <v>5.88</v>
      </c>
      <c r="J9438">
        <v>1</v>
      </c>
      <c r="K9438">
        <v>2.88</v>
      </c>
    </row>
    <row r="9439" spans="1:11" ht="16.5" x14ac:dyDescent="0.3">
      <c r="A9439" s="1">
        <v>43063</v>
      </c>
      <c r="B9439" s="5">
        <f>YEAR(Table1[[#This Row],[Order Date]])</f>
        <v>2017</v>
      </c>
      <c r="C9439" s="5">
        <f>MONTH(Table1[[#This Row],[Order Date]])</f>
        <v>11</v>
      </c>
      <c r="D9439" t="s">
        <v>1514</v>
      </c>
      <c r="E9439" t="s">
        <v>149</v>
      </c>
      <c r="F9439" t="s">
        <v>34</v>
      </c>
      <c r="G9439" t="s">
        <v>35</v>
      </c>
      <c r="H9439" t="s">
        <v>2182</v>
      </c>
      <c r="I9439">
        <v>977.29</v>
      </c>
      <c r="J9439">
        <v>6</v>
      </c>
      <c r="K9439">
        <v>173.74</v>
      </c>
    </row>
    <row r="9440" spans="1:11" ht="16.5" x14ac:dyDescent="0.3">
      <c r="A9440" s="1">
        <v>43063</v>
      </c>
      <c r="B9440" s="5">
        <f>YEAR(Table1[[#This Row],[Order Date]])</f>
        <v>2017</v>
      </c>
      <c r="C9440" s="5">
        <f>MONTH(Table1[[#This Row],[Order Date]])</f>
        <v>11</v>
      </c>
      <c r="D9440" t="s">
        <v>490</v>
      </c>
      <c r="E9440" t="s">
        <v>70</v>
      </c>
      <c r="F9440" t="s">
        <v>39</v>
      </c>
      <c r="G9440" t="s">
        <v>40</v>
      </c>
      <c r="H9440" t="s">
        <v>2369</v>
      </c>
      <c r="I9440">
        <v>79.099999999999994</v>
      </c>
      <c r="J9440">
        <v>2</v>
      </c>
      <c r="K9440">
        <v>39.549999999999997</v>
      </c>
    </row>
    <row r="9441" spans="1:11" ht="16.5" x14ac:dyDescent="0.3">
      <c r="A9441" s="1">
        <v>43063</v>
      </c>
      <c r="B9441" s="5">
        <f>YEAR(Table1[[#This Row],[Order Date]])</f>
        <v>2017</v>
      </c>
      <c r="C9441" s="5">
        <f>MONTH(Table1[[#This Row],[Order Date]])</f>
        <v>11</v>
      </c>
      <c r="D9441" t="s">
        <v>490</v>
      </c>
      <c r="E9441" t="s">
        <v>70</v>
      </c>
      <c r="F9441" t="s">
        <v>11</v>
      </c>
      <c r="G9441" t="s">
        <v>20</v>
      </c>
      <c r="H9441" t="s">
        <v>362</v>
      </c>
      <c r="I9441">
        <v>327.84</v>
      </c>
      <c r="J9441">
        <v>8</v>
      </c>
      <c r="K9441">
        <v>157.36000000000001</v>
      </c>
    </row>
    <row r="9442" spans="1:11" ht="16.5" x14ac:dyDescent="0.3">
      <c r="A9442" s="1">
        <v>43063</v>
      </c>
      <c r="B9442" s="5">
        <f>YEAR(Table1[[#This Row],[Order Date]])</f>
        <v>2017</v>
      </c>
      <c r="C9442" s="5">
        <f>MONTH(Table1[[#This Row],[Order Date]])</f>
        <v>11</v>
      </c>
      <c r="D9442" t="s">
        <v>1177</v>
      </c>
      <c r="E9442" t="s">
        <v>33</v>
      </c>
      <c r="F9442" t="s">
        <v>11</v>
      </c>
      <c r="G9442" t="s">
        <v>20</v>
      </c>
      <c r="H9442" t="s">
        <v>899</v>
      </c>
      <c r="I9442">
        <v>2.88</v>
      </c>
      <c r="J9442">
        <v>1</v>
      </c>
      <c r="K9442">
        <v>1.41</v>
      </c>
    </row>
    <row r="9443" spans="1:11" ht="16.5" x14ac:dyDescent="0.3">
      <c r="A9443" s="1">
        <v>43063</v>
      </c>
      <c r="B9443" s="5">
        <f>YEAR(Table1[[#This Row],[Order Date]])</f>
        <v>2017</v>
      </c>
      <c r="C9443" s="5">
        <f>MONTH(Table1[[#This Row],[Order Date]])</f>
        <v>11</v>
      </c>
      <c r="D9443" t="s">
        <v>1177</v>
      </c>
      <c r="E9443" t="s">
        <v>33</v>
      </c>
      <c r="F9443" t="s">
        <v>11</v>
      </c>
      <c r="G9443" t="s">
        <v>18</v>
      </c>
      <c r="H9443" t="s">
        <v>2148</v>
      </c>
      <c r="I9443">
        <v>1443.96</v>
      </c>
      <c r="J9443">
        <v>12</v>
      </c>
      <c r="K9443">
        <v>375.43</v>
      </c>
    </row>
    <row r="9444" spans="1:11" ht="16.5" x14ac:dyDescent="0.3">
      <c r="A9444" s="1">
        <v>43063</v>
      </c>
      <c r="B9444" s="5">
        <f>YEAR(Table1[[#This Row],[Order Date]])</f>
        <v>2017</v>
      </c>
      <c r="C9444" s="5">
        <f>MONTH(Table1[[#This Row],[Order Date]])</f>
        <v>11</v>
      </c>
      <c r="D9444" t="s">
        <v>107</v>
      </c>
      <c r="E9444" t="s">
        <v>95</v>
      </c>
      <c r="F9444" t="s">
        <v>11</v>
      </c>
      <c r="G9444" t="s">
        <v>20</v>
      </c>
      <c r="H9444" t="s">
        <v>168</v>
      </c>
      <c r="I9444">
        <v>20.72</v>
      </c>
      <c r="J9444">
        <v>2</v>
      </c>
      <c r="K9444">
        <v>-15.2</v>
      </c>
    </row>
    <row r="9445" spans="1:11" ht="16.5" x14ac:dyDescent="0.3">
      <c r="A9445" s="1">
        <v>43063</v>
      </c>
      <c r="B9445" s="5">
        <f>YEAR(Table1[[#This Row],[Order Date]])</f>
        <v>2017</v>
      </c>
      <c r="C9445" s="5">
        <f>MONTH(Table1[[#This Row],[Order Date]])</f>
        <v>11</v>
      </c>
      <c r="D9445" t="s">
        <v>107</v>
      </c>
      <c r="E9445" t="s">
        <v>95</v>
      </c>
      <c r="F9445" t="s">
        <v>11</v>
      </c>
      <c r="G9445" t="s">
        <v>18</v>
      </c>
      <c r="H9445" t="s">
        <v>2359</v>
      </c>
      <c r="I9445">
        <v>415.87</v>
      </c>
      <c r="J9445">
        <v>8</v>
      </c>
      <c r="K9445">
        <v>-41.59</v>
      </c>
    </row>
    <row r="9446" spans="1:11" ht="16.5" x14ac:dyDescent="0.3">
      <c r="A9446" s="1">
        <v>43063</v>
      </c>
      <c r="B9446" s="5">
        <f>YEAR(Table1[[#This Row],[Order Date]])</f>
        <v>2017</v>
      </c>
      <c r="C9446" s="5">
        <f>MONTH(Table1[[#This Row],[Order Date]])</f>
        <v>11</v>
      </c>
      <c r="D9446" t="s">
        <v>1734</v>
      </c>
      <c r="E9446" t="s">
        <v>245</v>
      </c>
      <c r="F9446" t="s">
        <v>11</v>
      </c>
      <c r="G9446" t="s">
        <v>20</v>
      </c>
      <c r="H9446" t="s">
        <v>2468</v>
      </c>
      <c r="I9446">
        <v>19.010000000000002</v>
      </c>
      <c r="J9446">
        <v>8</v>
      </c>
      <c r="K9446">
        <v>-12.67</v>
      </c>
    </row>
    <row r="9447" spans="1:11" ht="16.5" x14ac:dyDescent="0.3">
      <c r="A9447" s="1">
        <v>43063</v>
      </c>
      <c r="B9447" s="5">
        <f>YEAR(Table1[[#This Row],[Order Date]])</f>
        <v>2017</v>
      </c>
      <c r="C9447" s="5">
        <f>MONTH(Table1[[#This Row],[Order Date]])</f>
        <v>11</v>
      </c>
      <c r="D9447" t="s">
        <v>283</v>
      </c>
      <c r="E9447" t="s">
        <v>149</v>
      </c>
      <c r="F9447" t="s">
        <v>11</v>
      </c>
      <c r="G9447" t="s">
        <v>24</v>
      </c>
      <c r="H9447" t="s">
        <v>2351</v>
      </c>
      <c r="I9447">
        <v>16.38</v>
      </c>
      <c r="J9447">
        <v>9</v>
      </c>
      <c r="K9447">
        <v>7.37</v>
      </c>
    </row>
    <row r="9448" spans="1:11" ht="16.5" x14ac:dyDescent="0.3">
      <c r="A9448" s="1">
        <v>43063</v>
      </c>
      <c r="B9448" s="5">
        <f>YEAR(Table1[[#This Row],[Order Date]])</f>
        <v>2017</v>
      </c>
      <c r="C9448" s="5">
        <f>MONTH(Table1[[#This Row],[Order Date]])</f>
        <v>11</v>
      </c>
      <c r="D9448" t="s">
        <v>283</v>
      </c>
      <c r="E9448" t="s">
        <v>149</v>
      </c>
      <c r="F9448" t="s">
        <v>11</v>
      </c>
      <c r="G9448" t="s">
        <v>63</v>
      </c>
      <c r="H9448" t="s">
        <v>1626</v>
      </c>
      <c r="I9448">
        <v>167.96</v>
      </c>
      <c r="J9448">
        <v>2</v>
      </c>
      <c r="K9448">
        <v>78.94</v>
      </c>
    </row>
    <row r="9449" spans="1:11" ht="16.5" x14ac:dyDescent="0.3">
      <c r="A9449" s="1">
        <v>43063</v>
      </c>
      <c r="B9449" s="5">
        <f>YEAR(Table1[[#This Row],[Order Date]])</f>
        <v>2017</v>
      </c>
      <c r="C9449" s="5">
        <f>MONTH(Table1[[#This Row],[Order Date]])</f>
        <v>11</v>
      </c>
      <c r="D9449" t="s">
        <v>283</v>
      </c>
      <c r="E9449" t="s">
        <v>149</v>
      </c>
      <c r="F9449" t="s">
        <v>34</v>
      </c>
      <c r="G9449" t="s">
        <v>74</v>
      </c>
      <c r="H9449" t="s">
        <v>2198</v>
      </c>
      <c r="I9449">
        <v>321.57</v>
      </c>
      <c r="J9449">
        <v>2</v>
      </c>
      <c r="K9449">
        <v>-16.079999999999998</v>
      </c>
    </row>
    <row r="9450" spans="1:11" ht="16.5" x14ac:dyDescent="0.3">
      <c r="A9450" s="1">
        <v>43063</v>
      </c>
      <c r="B9450" s="5">
        <f>YEAR(Table1[[#This Row],[Order Date]])</f>
        <v>2017</v>
      </c>
      <c r="C9450" s="5">
        <f>MONTH(Table1[[#This Row],[Order Date]])</f>
        <v>11</v>
      </c>
      <c r="D9450" t="s">
        <v>283</v>
      </c>
      <c r="E9450" t="s">
        <v>149</v>
      </c>
      <c r="F9450" t="s">
        <v>11</v>
      </c>
      <c r="G9450" t="s">
        <v>12</v>
      </c>
      <c r="H9450" t="s">
        <v>1730</v>
      </c>
      <c r="I9450">
        <v>12.96</v>
      </c>
      <c r="J9450">
        <v>2</v>
      </c>
      <c r="K9450">
        <v>6.22</v>
      </c>
    </row>
    <row r="9451" spans="1:11" ht="16.5" x14ac:dyDescent="0.3">
      <c r="A9451" s="1">
        <v>43063</v>
      </c>
      <c r="B9451" s="5">
        <f>YEAR(Table1[[#This Row],[Order Date]])</f>
        <v>2017</v>
      </c>
      <c r="C9451" s="5">
        <f>MONTH(Table1[[#This Row],[Order Date]])</f>
        <v>11</v>
      </c>
      <c r="D9451" t="s">
        <v>635</v>
      </c>
      <c r="E9451" t="s">
        <v>27</v>
      </c>
      <c r="F9451" t="s">
        <v>11</v>
      </c>
      <c r="G9451" t="s">
        <v>24</v>
      </c>
      <c r="H9451" t="s">
        <v>2530</v>
      </c>
      <c r="I9451">
        <v>27.76</v>
      </c>
      <c r="J9451">
        <v>4</v>
      </c>
      <c r="K9451">
        <v>9.99</v>
      </c>
    </row>
    <row r="9452" spans="1:11" ht="16.5" x14ac:dyDescent="0.3">
      <c r="A9452" s="1">
        <v>43063</v>
      </c>
      <c r="B9452" s="5">
        <f>YEAR(Table1[[#This Row],[Order Date]])</f>
        <v>2017</v>
      </c>
      <c r="C9452" s="5">
        <f>MONTH(Table1[[#This Row],[Order Date]])</f>
        <v>11</v>
      </c>
      <c r="D9452" t="s">
        <v>2199</v>
      </c>
      <c r="E9452" t="s">
        <v>23</v>
      </c>
      <c r="F9452" t="s">
        <v>39</v>
      </c>
      <c r="G9452" t="s">
        <v>40</v>
      </c>
      <c r="H9452" t="s">
        <v>2563</v>
      </c>
      <c r="I9452">
        <v>89.99</v>
      </c>
      <c r="J9452">
        <v>2</v>
      </c>
      <c r="K9452">
        <v>-15</v>
      </c>
    </row>
    <row r="9453" spans="1:11" ht="16.5" x14ac:dyDescent="0.3">
      <c r="A9453" s="1">
        <v>43063</v>
      </c>
      <c r="B9453" s="5">
        <f>YEAR(Table1[[#This Row],[Order Date]])</f>
        <v>2017</v>
      </c>
      <c r="C9453" s="5">
        <f>MONTH(Table1[[#This Row],[Order Date]])</f>
        <v>11</v>
      </c>
      <c r="D9453" t="s">
        <v>2199</v>
      </c>
      <c r="E9453" t="s">
        <v>23</v>
      </c>
      <c r="F9453" t="s">
        <v>11</v>
      </c>
      <c r="G9453" t="s">
        <v>12</v>
      </c>
      <c r="H9453" t="s">
        <v>360</v>
      </c>
      <c r="I9453">
        <v>229.54</v>
      </c>
      <c r="J9453">
        <v>7</v>
      </c>
      <c r="K9453">
        <v>83.21</v>
      </c>
    </row>
    <row r="9454" spans="1:11" ht="16.5" x14ac:dyDescent="0.3">
      <c r="A9454" s="1">
        <v>43063</v>
      </c>
      <c r="B9454" s="5">
        <f>YEAR(Table1[[#This Row],[Order Date]])</f>
        <v>2017</v>
      </c>
      <c r="C9454" s="5">
        <f>MONTH(Table1[[#This Row],[Order Date]])</f>
        <v>11</v>
      </c>
      <c r="D9454" t="s">
        <v>657</v>
      </c>
      <c r="E9454" t="s">
        <v>1283</v>
      </c>
      <c r="F9454" t="s">
        <v>11</v>
      </c>
      <c r="G9454" t="s">
        <v>18</v>
      </c>
      <c r="H9454" t="s">
        <v>115</v>
      </c>
      <c r="I9454">
        <v>33.29</v>
      </c>
      <c r="J9454">
        <v>1</v>
      </c>
      <c r="K9454">
        <v>7.99</v>
      </c>
    </row>
    <row r="9455" spans="1:11" ht="16.5" x14ac:dyDescent="0.3">
      <c r="A9455" s="1">
        <v>43063</v>
      </c>
      <c r="B9455" s="5">
        <f>YEAR(Table1[[#This Row],[Order Date]])</f>
        <v>2017</v>
      </c>
      <c r="C9455" s="5">
        <f>MONTH(Table1[[#This Row],[Order Date]])</f>
        <v>11</v>
      </c>
      <c r="D9455" t="s">
        <v>1212</v>
      </c>
      <c r="E9455" t="s">
        <v>27</v>
      </c>
      <c r="F9455" t="s">
        <v>11</v>
      </c>
      <c r="G9455" t="s">
        <v>12</v>
      </c>
      <c r="H9455" t="s">
        <v>284</v>
      </c>
      <c r="I9455">
        <v>7.78</v>
      </c>
      <c r="J9455">
        <v>1</v>
      </c>
      <c r="K9455">
        <v>3.5</v>
      </c>
    </row>
    <row r="9456" spans="1:11" ht="16.5" x14ac:dyDescent="0.3">
      <c r="A9456" s="1">
        <v>43063</v>
      </c>
      <c r="B9456" s="5">
        <f>YEAR(Table1[[#This Row],[Order Date]])</f>
        <v>2017</v>
      </c>
      <c r="C9456" s="5">
        <f>MONTH(Table1[[#This Row],[Order Date]])</f>
        <v>11</v>
      </c>
      <c r="D9456" t="s">
        <v>2450</v>
      </c>
      <c r="E9456" t="s">
        <v>10</v>
      </c>
      <c r="F9456" t="s">
        <v>11</v>
      </c>
      <c r="G9456" t="s">
        <v>92</v>
      </c>
      <c r="H9456" t="s">
        <v>114</v>
      </c>
      <c r="I9456">
        <v>13.76</v>
      </c>
      <c r="J9456">
        <v>1</v>
      </c>
      <c r="K9456">
        <v>-24.77</v>
      </c>
    </row>
    <row r="9457" spans="1:11" ht="16.5" x14ac:dyDescent="0.3">
      <c r="A9457" s="1">
        <v>43063</v>
      </c>
      <c r="B9457" s="5">
        <f>YEAR(Table1[[#This Row],[Order Date]])</f>
        <v>2017</v>
      </c>
      <c r="C9457" s="5">
        <f>MONTH(Table1[[#This Row],[Order Date]])</f>
        <v>11</v>
      </c>
      <c r="D9457" t="s">
        <v>2298</v>
      </c>
      <c r="E9457" t="s">
        <v>120</v>
      </c>
      <c r="F9457" t="s">
        <v>11</v>
      </c>
      <c r="G9457" t="s">
        <v>20</v>
      </c>
      <c r="H9457" t="s">
        <v>2694</v>
      </c>
      <c r="I9457">
        <v>11.67</v>
      </c>
      <c r="J9457">
        <v>3</v>
      </c>
      <c r="K9457">
        <v>-7.78</v>
      </c>
    </row>
    <row r="9458" spans="1:11" ht="16.5" x14ac:dyDescent="0.3">
      <c r="A9458" s="1">
        <v>43063</v>
      </c>
      <c r="B9458" s="5">
        <f>YEAR(Table1[[#This Row],[Order Date]])</f>
        <v>2017</v>
      </c>
      <c r="C9458" s="5">
        <f>MONTH(Table1[[#This Row],[Order Date]])</f>
        <v>11</v>
      </c>
      <c r="D9458" t="s">
        <v>2298</v>
      </c>
      <c r="E9458" t="s">
        <v>120</v>
      </c>
      <c r="F9458" t="s">
        <v>11</v>
      </c>
      <c r="G9458" t="s">
        <v>63</v>
      </c>
      <c r="H9458" t="s">
        <v>1667</v>
      </c>
      <c r="I9458">
        <v>64.849999999999994</v>
      </c>
      <c r="J9458">
        <v>7</v>
      </c>
      <c r="K9458">
        <v>24.32</v>
      </c>
    </row>
    <row r="9459" spans="1:11" ht="16.5" x14ac:dyDescent="0.3">
      <c r="A9459" s="1">
        <v>43063</v>
      </c>
      <c r="B9459" s="5">
        <f>YEAR(Table1[[#This Row],[Order Date]])</f>
        <v>2017</v>
      </c>
      <c r="C9459" s="5">
        <f>MONTH(Table1[[#This Row],[Order Date]])</f>
        <v>11</v>
      </c>
      <c r="D9459" t="s">
        <v>1423</v>
      </c>
      <c r="E9459" t="s">
        <v>27</v>
      </c>
      <c r="F9459" t="s">
        <v>34</v>
      </c>
      <c r="G9459" t="s">
        <v>145</v>
      </c>
      <c r="H9459" t="s">
        <v>1501</v>
      </c>
      <c r="I9459">
        <v>364.08</v>
      </c>
      <c r="J9459">
        <v>2</v>
      </c>
      <c r="K9459">
        <v>9.1</v>
      </c>
    </row>
    <row r="9460" spans="1:11" ht="16.5" x14ac:dyDescent="0.3">
      <c r="A9460" s="1">
        <v>43063</v>
      </c>
      <c r="B9460" s="5">
        <f>YEAR(Table1[[#This Row],[Order Date]])</f>
        <v>2017</v>
      </c>
      <c r="C9460" s="5">
        <f>MONTH(Table1[[#This Row],[Order Date]])</f>
        <v>11</v>
      </c>
      <c r="D9460" t="s">
        <v>1423</v>
      </c>
      <c r="E9460" t="s">
        <v>27</v>
      </c>
      <c r="F9460" t="s">
        <v>34</v>
      </c>
      <c r="G9460" t="s">
        <v>145</v>
      </c>
      <c r="H9460" t="s">
        <v>1830</v>
      </c>
      <c r="I9460">
        <v>71.09</v>
      </c>
      <c r="J9460">
        <v>2</v>
      </c>
      <c r="K9460">
        <v>-1.78</v>
      </c>
    </row>
    <row r="9461" spans="1:11" ht="16.5" x14ac:dyDescent="0.3">
      <c r="A9461" s="1">
        <v>43063</v>
      </c>
      <c r="B9461" s="5">
        <f>YEAR(Table1[[#This Row],[Order Date]])</f>
        <v>2017</v>
      </c>
      <c r="C9461" s="5">
        <f>MONTH(Table1[[#This Row],[Order Date]])</f>
        <v>11</v>
      </c>
      <c r="D9461" t="s">
        <v>537</v>
      </c>
      <c r="E9461" t="s">
        <v>27</v>
      </c>
      <c r="F9461" t="s">
        <v>39</v>
      </c>
      <c r="G9461" t="s">
        <v>52</v>
      </c>
      <c r="H9461" t="s">
        <v>1690</v>
      </c>
      <c r="I9461">
        <v>223.58</v>
      </c>
      <c r="J9461">
        <v>14</v>
      </c>
      <c r="K9461">
        <v>87.2</v>
      </c>
    </row>
    <row r="9462" spans="1:11" ht="16.5" x14ac:dyDescent="0.3">
      <c r="A9462" s="1">
        <v>43064</v>
      </c>
      <c r="B9462" s="5">
        <f>YEAR(Table1[[#This Row],[Order Date]])</f>
        <v>2017</v>
      </c>
      <c r="C9462" s="5">
        <f>MONTH(Table1[[#This Row],[Order Date]])</f>
        <v>11</v>
      </c>
      <c r="D9462" t="s">
        <v>1223</v>
      </c>
      <c r="E9462" t="s">
        <v>110</v>
      </c>
      <c r="F9462" t="s">
        <v>11</v>
      </c>
      <c r="G9462" t="s">
        <v>18</v>
      </c>
      <c r="H9462" t="s">
        <v>860</v>
      </c>
      <c r="I9462">
        <v>501.81</v>
      </c>
      <c r="J9462">
        <v>3</v>
      </c>
      <c r="K9462">
        <v>0</v>
      </c>
    </row>
    <row r="9463" spans="1:11" ht="16.5" x14ac:dyDescent="0.3">
      <c r="A9463" s="1">
        <v>43064</v>
      </c>
      <c r="B9463" s="5">
        <f>YEAR(Table1[[#This Row],[Order Date]])</f>
        <v>2017</v>
      </c>
      <c r="C9463" s="5">
        <f>MONTH(Table1[[#This Row],[Order Date]])</f>
        <v>11</v>
      </c>
      <c r="D9463" t="s">
        <v>156</v>
      </c>
      <c r="E9463" t="s">
        <v>27</v>
      </c>
      <c r="F9463" t="s">
        <v>34</v>
      </c>
      <c r="G9463" t="s">
        <v>74</v>
      </c>
      <c r="H9463" t="s">
        <v>2170</v>
      </c>
      <c r="I9463">
        <v>359.5</v>
      </c>
      <c r="J9463">
        <v>3</v>
      </c>
      <c r="K9463">
        <v>-29.61</v>
      </c>
    </row>
    <row r="9464" spans="1:11" ht="16.5" x14ac:dyDescent="0.3">
      <c r="A9464" s="1">
        <v>43064</v>
      </c>
      <c r="B9464" s="5">
        <f>YEAR(Table1[[#This Row],[Order Date]])</f>
        <v>2017</v>
      </c>
      <c r="C9464" s="5">
        <f>MONTH(Table1[[#This Row],[Order Date]])</f>
        <v>11</v>
      </c>
      <c r="D9464" t="s">
        <v>156</v>
      </c>
      <c r="E9464" t="s">
        <v>27</v>
      </c>
      <c r="F9464" t="s">
        <v>11</v>
      </c>
      <c r="G9464" t="s">
        <v>18</v>
      </c>
      <c r="H9464" t="s">
        <v>2219</v>
      </c>
      <c r="I9464">
        <v>10.48</v>
      </c>
      <c r="J9464">
        <v>1</v>
      </c>
      <c r="K9464">
        <v>2.83</v>
      </c>
    </row>
    <row r="9465" spans="1:11" ht="16.5" x14ac:dyDescent="0.3">
      <c r="A9465" s="1">
        <v>43064</v>
      </c>
      <c r="B9465" s="5">
        <f>YEAR(Table1[[#This Row],[Order Date]])</f>
        <v>2017</v>
      </c>
      <c r="C9465" s="5">
        <f>MONTH(Table1[[#This Row],[Order Date]])</f>
        <v>11</v>
      </c>
      <c r="D9465" t="s">
        <v>1946</v>
      </c>
      <c r="E9465" t="s">
        <v>27</v>
      </c>
      <c r="F9465" t="s">
        <v>39</v>
      </c>
      <c r="G9465" t="s">
        <v>40</v>
      </c>
      <c r="H9465" t="s">
        <v>2603</v>
      </c>
      <c r="I9465">
        <v>39.96</v>
      </c>
      <c r="J9465">
        <v>5</v>
      </c>
      <c r="K9465">
        <v>3.5</v>
      </c>
    </row>
    <row r="9466" spans="1:11" ht="16.5" x14ac:dyDescent="0.3">
      <c r="A9466" s="1">
        <v>43064</v>
      </c>
      <c r="B9466" s="5">
        <f>YEAR(Table1[[#This Row],[Order Date]])</f>
        <v>2017</v>
      </c>
      <c r="C9466" s="5">
        <f>MONTH(Table1[[#This Row],[Order Date]])</f>
        <v>11</v>
      </c>
      <c r="D9466" t="s">
        <v>1946</v>
      </c>
      <c r="E9466" t="s">
        <v>27</v>
      </c>
      <c r="F9466" t="s">
        <v>11</v>
      </c>
      <c r="G9466" t="s">
        <v>12</v>
      </c>
      <c r="H9466" t="s">
        <v>1924</v>
      </c>
      <c r="I9466">
        <v>34.08</v>
      </c>
      <c r="J9466">
        <v>6</v>
      </c>
      <c r="K9466">
        <v>15.34</v>
      </c>
    </row>
    <row r="9467" spans="1:11" ht="16.5" x14ac:dyDescent="0.3">
      <c r="A9467" s="1">
        <v>43064</v>
      </c>
      <c r="B9467" s="5">
        <f>YEAR(Table1[[#This Row],[Order Date]])</f>
        <v>2017</v>
      </c>
      <c r="C9467" s="5">
        <f>MONTH(Table1[[#This Row],[Order Date]])</f>
        <v>11</v>
      </c>
      <c r="D9467" t="s">
        <v>85</v>
      </c>
      <c r="E9467" t="s">
        <v>30</v>
      </c>
      <c r="F9467" t="s">
        <v>11</v>
      </c>
      <c r="G9467" t="s">
        <v>12</v>
      </c>
      <c r="H9467" t="s">
        <v>1337</v>
      </c>
      <c r="I9467">
        <v>48.87</v>
      </c>
      <c r="J9467">
        <v>9</v>
      </c>
      <c r="K9467">
        <v>23.95</v>
      </c>
    </row>
    <row r="9468" spans="1:11" ht="16.5" x14ac:dyDescent="0.3">
      <c r="A9468" s="1">
        <v>43064</v>
      </c>
      <c r="B9468" s="5">
        <f>YEAR(Table1[[#This Row],[Order Date]])</f>
        <v>2017</v>
      </c>
      <c r="C9468" s="5">
        <f>MONTH(Table1[[#This Row],[Order Date]])</f>
        <v>11</v>
      </c>
      <c r="D9468" t="s">
        <v>2463</v>
      </c>
      <c r="E9468" t="s">
        <v>123</v>
      </c>
      <c r="F9468" t="s">
        <v>34</v>
      </c>
      <c r="G9468" t="s">
        <v>74</v>
      </c>
      <c r="H9468" t="s">
        <v>2175</v>
      </c>
      <c r="I9468">
        <v>723.92</v>
      </c>
      <c r="J9468">
        <v>5</v>
      </c>
      <c r="K9468">
        <v>-81.44</v>
      </c>
    </row>
    <row r="9469" spans="1:11" ht="16.5" x14ac:dyDescent="0.3">
      <c r="A9469" s="1">
        <v>43064</v>
      </c>
      <c r="B9469" s="5">
        <f>YEAR(Table1[[#This Row],[Order Date]])</f>
        <v>2017</v>
      </c>
      <c r="C9469" s="5">
        <f>MONTH(Table1[[#This Row],[Order Date]])</f>
        <v>11</v>
      </c>
      <c r="D9469" t="s">
        <v>1595</v>
      </c>
      <c r="E9469" t="s">
        <v>27</v>
      </c>
      <c r="F9469" t="s">
        <v>11</v>
      </c>
      <c r="G9469" t="s">
        <v>24</v>
      </c>
      <c r="H9469" t="s">
        <v>811</v>
      </c>
      <c r="I9469">
        <v>5.16</v>
      </c>
      <c r="J9469">
        <v>2</v>
      </c>
      <c r="K9469">
        <v>1.34</v>
      </c>
    </row>
    <row r="9470" spans="1:11" ht="16.5" x14ac:dyDescent="0.3">
      <c r="A9470" s="1">
        <v>43064</v>
      </c>
      <c r="B9470" s="5">
        <f>YEAR(Table1[[#This Row],[Order Date]])</f>
        <v>2017</v>
      </c>
      <c r="C9470" s="5">
        <f>MONTH(Table1[[#This Row],[Order Date]])</f>
        <v>11</v>
      </c>
      <c r="D9470" t="s">
        <v>2071</v>
      </c>
      <c r="E9470" t="s">
        <v>10</v>
      </c>
      <c r="F9470" t="s">
        <v>39</v>
      </c>
      <c r="G9470" t="s">
        <v>40</v>
      </c>
      <c r="H9470" t="s">
        <v>2563</v>
      </c>
      <c r="I9470">
        <v>299.95999999999998</v>
      </c>
      <c r="J9470">
        <v>5</v>
      </c>
      <c r="K9470">
        <v>37.5</v>
      </c>
    </row>
    <row r="9471" spans="1:11" ht="16.5" x14ac:dyDescent="0.3">
      <c r="A9471" s="1">
        <v>43064</v>
      </c>
      <c r="B9471" s="5">
        <f>YEAR(Table1[[#This Row],[Order Date]])</f>
        <v>2017</v>
      </c>
      <c r="C9471" s="5">
        <f>MONTH(Table1[[#This Row],[Order Date]])</f>
        <v>11</v>
      </c>
      <c r="D9471" t="s">
        <v>2071</v>
      </c>
      <c r="E9471" t="s">
        <v>10</v>
      </c>
      <c r="F9471" t="s">
        <v>11</v>
      </c>
      <c r="G9471" t="s">
        <v>92</v>
      </c>
      <c r="H9471" t="s">
        <v>2354</v>
      </c>
      <c r="I9471">
        <v>67.84</v>
      </c>
      <c r="J9471">
        <v>5</v>
      </c>
      <c r="K9471">
        <v>-179.78</v>
      </c>
    </row>
    <row r="9472" spans="1:11" ht="16.5" x14ac:dyDescent="0.3">
      <c r="A9472" s="1">
        <v>43064</v>
      </c>
      <c r="B9472" s="5">
        <f>YEAR(Table1[[#This Row],[Order Date]])</f>
        <v>2017</v>
      </c>
      <c r="C9472" s="5">
        <f>MONTH(Table1[[#This Row],[Order Date]])</f>
        <v>11</v>
      </c>
      <c r="D9472" t="s">
        <v>2071</v>
      </c>
      <c r="E9472" t="s">
        <v>10</v>
      </c>
      <c r="F9472" t="s">
        <v>34</v>
      </c>
      <c r="G9472" t="s">
        <v>35</v>
      </c>
      <c r="H9472" t="s">
        <v>948</v>
      </c>
      <c r="I9472">
        <v>853.93</v>
      </c>
      <c r="J9472">
        <v>5</v>
      </c>
      <c r="K9472">
        <v>-24.4</v>
      </c>
    </row>
    <row r="9473" spans="1:11" ht="16.5" x14ac:dyDescent="0.3">
      <c r="A9473" s="1">
        <v>43064</v>
      </c>
      <c r="B9473" s="5">
        <f>YEAR(Table1[[#This Row],[Order Date]])</f>
        <v>2017</v>
      </c>
      <c r="C9473" s="5">
        <f>MONTH(Table1[[#This Row],[Order Date]])</f>
        <v>11</v>
      </c>
      <c r="D9473" t="s">
        <v>2071</v>
      </c>
      <c r="E9473" t="s">
        <v>10</v>
      </c>
      <c r="F9473" t="s">
        <v>11</v>
      </c>
      <c r="G9473" t="s">
        <v>24</v>
      </c>
      <c r="H9473" t="s">
        <v>1954</v>
      </c>
      <c r="I9473">
        <v>18.690000000000001</v>
      </c>
      <c r="J9473">
        <v>4</v>
      </c>
      <c r="K9473">
        <v>3.74</v>
      </c>
    </row>
    <row r="9474" spans="1:11" ht="16.5" x14ac:dyDescent="0.3">
      <c r="A9474" s="1">
        <v>43064</v>
      </c>
      <c r="B9474" s="5">
        <f>YEAR(Table1[[#This Row],[Order Date]])</f>
        <v>2017</v>
      </c>
      <c r="C9474" s="5">
        <f>MONTH(Table1[[#This Row],[Order Date]])</f>
        <v>11</v>
      </c>
      <c r="D9474" t="s">
        <v>81</v>
      </c>
      <c r="E9474" t="s">
        <v>33</v>
      </c>
      <c r="F9474" t="s">
        <v>34</v>
      </c>
      <c r="G9474" t="s">
        <v>35</v>
      </c>
      <c r="H9474" t="s">
        <v>1726</v>
      </c>
      <c r="I9474">
        <v>701.96</v>
      </c>
      <c r="J9474">
        <v>2</v>
      </c>
      <c r="K9474">
        <v>168.47</v>
      </c>
    </row>
    <row r="9475" spans="1:11" ht="16.5" x14ac:dyDescent="0.3">
      <c r="A9475" s="1">
        <v>43065</v>
      </c>
      <c r="B9475" s="5">
        <f>YEAR(Table1[[#This Row],[Order Date]])</f>
        <v>2017</v>
      </c>
      <c r="C9475" s="5">
        <f>MONTH(Table1[[#This Row],[Order Date]])</f>
        <v>11</v>
      </c>
      <c r="D9475" t="s">
        <v>1475</v>
      </c>
      <c r="E9475" t="s">
        <v>186</v>
      </c>
      <c r="F9475" t="s">
        <v>34</v>
      </c>
      <c r="G9475" t="s">
        <v>47</v>
      </c>
      <c r="H9475" t="s">
        <v>2008</v>
      </c>
      <c r="I9475">
        <v>126.3</v>
      </c>
      <c r="J9475">
        <v>3</v>
      </c>
      <c r="K9475">
        <v>40.42</v>
      </c>
    </row>
    <row r="9476" spans="1:11" ht="16.5" x14ac:dyDescent="0.3">
      <c r="A9476" s="1">
        <v>43065</v>
      </c>
      <c r="B9476" s="5">
        <f>YEAR(Table1[[#This Row],[Order Date]])</f>
        <v>2017</v>
      </c>
      <c r="C9476" s="5">
        <f>MONTH(Table1[[#This Row],[Order Date]])</f>
        <v>11</v>
      </c>
      <c r="D9476" t="s">
        <v>1475</v>
      </c>
      <c r="E9476" t="s">
        <v>186</v>
      </c>
      <c r="F9476" t="s">
        <v>39</v>
      </c>
      <c r="G9476" t="s">
        <v>52</v>
      </c>
      <c r="H9476" t="s">
        <v>1169</v>
      </c>
      <c r="I9476">
        <v>38.04</v>
      </c>
      <c r="J9476">
        <v>2</v>
      </c>
      <c r="K9476">
        <v>12.17</v>
      </c>
    </row>
    <row r="9477" spans="1:11" ht="16.5" x14ac:dyDescent="0.3">
      <c r="A9477" s="1">
        <v>43065</v>
      </c>
      <c r="B9477" s="5">
        <f>YEAR(Table1[[#This Row],[Order Date]])</f>
        <v>2017</v>
      </c>
      <c r="C9477" s="5">
        <f>MONTH(Table1[[#This Row],[Order Date]])</f>
        <v>11</v>
      </c>
      <c r="D9477" t="s">
        <v>760</v>
      </c>
      <c r="E9477" t="s">
        <v>78</v>
      </c>
      <c r="F9477" t="s">
        <v>39</v>
      </c>
      <c r="G9477" t="s">
        <v>40</v>
      </c>
      <c r="H9477" t="s">
        <v>707</v>
      </c>
      <c r="I9477">
        <v>220.75</v>
      </c>
      <c r="J9477">
        <v>8</v>
      </c>
      <c r="K9477">
        <v>-40.47</v>
      </c>
    </row>
    <row r="9478" spans="1:11" ht="16.5" x14ac:dyDescent="0.3">
      <c r="A9478" s="1">
        <v>43065</v>
      </c>
      <c r="B9478" s="5">
        <f>YEAR(Table1[[#This Row],[Order Date]])</f>
        <v>2017</v>
      </c>
      <c r="C9478" s="5">
        <f>MONTH(Table1[[#This Row],[Order Date]])</f>
        <v>11</v>
      </c>
      <c r="D9478" t="s">
        <v>1631</v>
      </c>
      <c r="E9478" t="s">
        <v>30</v>
      </c>
      <c r="F9478" t="s">
        <v>11</v>
      </c>
      <c r="G9478" t="s">
        <v>24</v>
      </c>
      <c r="H9478" t="s">
        <v>577</v>
      </c>
      <c r="I9478">
        <v>12.84</v>
      </c>
      <c r="J9478">
        <v>3</v>
      </c>
      <c r="K9478">
        <v>3.72</v>
      </c>
    </row>
    <row r="9479" spans="1:11" ht="16.5" x14ac:dyDescent="0.3">
      <c r="A9479" s="1">
        <v>43065</v>
      </c>
      <c r="B9479" s="5">
        <f>YEAR(Table1[[#This Row],[Order Date]])</f>
        <v>2017</v>
      </c>
      <c r="C9479" s="5">
        <f>MONTH(Table1[[#This Row],[Order Date]])</f>
        <v>11</v>
      </c>
      <c r="D9479" t="s">
        <v>1186</v>
      </c>
      <c r="E9479" t="s">
        <v>78</v>
      </c>
      <c r="F9479" t="s">
        <v>11</v>
      </c>
      <c r="G9479" t="s">
        <v>92</v>
      </c>
      <c r="H9479" t="s">
        <v>2273</v>
      </c>
      <c r="I9479">
        <v>52.27</v>
      </c>
      <c r="J9479">
        <v>3</v>
      </c>
      <c r="K9479">
        <v>9.8000000000000007</v>
      </c>
    </row>
    <row r="9480" spans="1:11" ht="16.5" x14ac:dyDescent="0.3">
      <c r="A9480" s="1">
        <v>43065</v>
      </c>
      <c r="B9480" s="5">
        <f>YEAR(Table1[[#This Row],[Order Date]])</f>
        <v>2017</v>
      </c>
      <c r="C9480" s="5">
        <f>MONTH(Table1[[#This Row],[Order Date]])</f>
        <v>11</v>
      </c>
      <c r="D9480" t="s">
        <v>1186</v>
      </c>
      <c r="E9480" t="s">
        <v>78</v>
      </c>
      <c r="F9480" t="s">
        <v>11</v>
      </c>
      <c r="G9480" t="s">
        <v>92</v>
      </c>
      <c r="H9480" t="s">
        <v>1080</v>
      </c>
      <c r="I9480">
        <v>213.14</v>
      </c>
      <c r="J9480">
        <v>7</v>
      </c>
      <c r="K9480">
        <v>23.98</v>
      </c>
    </row>
    <row r="9481" spans="1:11" ht="16.5" x14ac:dyDescent="0.3">
      <c r="A9481" s="1">
        <v>43065</v>
      </c>
      <c r="B9481" s="5">
        <f>YEAR(Table1[[#This Row],[Order Date]])</f>
        <v>2017</v>
      </c>
      <c r="C9481" s="5">
        <f>MONTH(Table1[[#This Row],[Order Date]])</f>
        <v>11</v>
      </c>
      <c r="D9481" t="s">
        <v>1920</v>
      </c>
      <c r="E9481" t="s">
        <v>15</v>
      </c>
      <c r="F9481" t="s">
        <v>11</v>
      </c>
      <c r="G9481" t="s">
        <v>20</v>
      </c>
      <c r="H9481" t="s">
        <v>1029</v>
      </c>
      <c r="I9481">
        <v>33.57</v>
      </c>
      <c r="J9481">
        <v>8</v>
      </c>
      <c r="K9481">
        <v>-53.71</v>
      </c>
    </row>
    <row r="9482" spans="1:11" ht="16.5" x14ac:dyDescent="0.3">
      <c r="A9482" s="1">
        <v>43065</v>
      </c>
      <c r="B9482" s="5">
        <f>YEAR(Table1[[#This Row],[Order Date]])</f>
        <v>2017</v>
      </c>
      <c r="C9482" s="5">
        <f>MONTH(Table1[[#This Row],[Order Date]])</f>
        <v>11</v>
      </c>
      <c r="D9482" t="s">
        <v>696</v>
      </c>
      <c r="E9482" t="s">
        <v>149</v>
      </c>
      <c r="F9482" t="s">
        <v>11</v>
      </c>
      <c r="G9482" t="s">
        <v>92</v>
      </c>
      <c r="H9482" t="s">
        <v>1250</v>
      </c>
      <c r="I9482">
        <v>58.73</v>
      </c>
      <c r="J9482">
        <v>7</v>
      </c>
      <c r="K9482">
        <v>14.68</v>
      </c>
    </row>
    <row r="9483" spans="1:11" ht="16.5" x14ac:dyDescent="0.3">
      <c r="A9483" s="1">
        <v>43065</v>
      </c>
      <c r="B9483" s="5">
        <f>YEAR(Table1[[#This Row],[Order Date]])</f>
        <v>2017</v>
      </c>
      <c r="C9483" s="5">
        <f>MONTH(Table1[[#This Row],[Order Date]])</f>
        <v>11</v>
      </c>
      <c r="D9483" t="s">
        <v>696</v>
      </c>
      <c r="E9483" t="s">
        <v>149</v>
      </c>
      <c r="F9483" t="s">
        <v>11</v>
      </c>
      <c r="G9483" t="s">
        <v>20</v>
      </c>
      <c r="H9483" t="s">
        <v>1896</v>
      </c>
      <c r="I9483">
        <v>93.34</v>
      </c>
      <c r="J9483">
        <v>4</v>
      </c>
      <c r="K9483">
        <v>32.67</v>
      </c>
    </row>
    <row r="9484" spans="1:11" ht="16.5" x14ac:dyDescent="0.3">
      <c r="A9484" s="1">
        <v>43065</v>
      </c>
      <c r="B9484" s="5">
        <f>YEAR(Table1[[#This Row],[Order Date]])</f>
        <v>2017</v>
      </c>
      <c r="C9484" s="5">
        <f>MONTH(Table1[[#This Row],[Order Date]])</f>
        <v>11</v>
      </c>
      <c r="D9484" t="s">
        <v>2385</v>
      </c>
      <c r="E9484" t="s">
        <v>129</v>
      </c>
      <c r="F9484" t="s">
        <v>34</v>
      </c>
      <c r="G9484" t="s">
        <v>145</v>
      </c>
      <c r="H9484" t="s">
        <v>473</v>
      </c>
      <c r="I9484">
        <v>257.94</v>
      </c>
      <c r="J9484">
        <v>3</v>
      </c>
      <c r="K9484">
        <v>67.06</v>
      </c>
    </row>
    <row r="9485" spans="1:11" ht="16.5" x14ac:dyDescent="0.3">
      <c r="A9485" s="1">
        <v>43065</v>
      </c>
      <c r="B9485" s="5">
        <f>YEAR(Table1[[#This Row],[Order Date]])</f>
        <v>2017</v>
      </c>
      <c r="C9485" s="5">
        <f>MONTH(Table1[[#This Row],[Order Date]])</f>
        <v>11</v>
      </c>
      <c r="D9485" t="s">
        <v>2385</v>
      </c>
      <c r="E9485" t="s">
        <v>129</v>
      </c>
      <c r="F9485" t="s">
        <v>39</v>
      </c>
      <c r="G9485" t="s">
        <v>40</v>
      </c>
      <c r="H9485" t="s">
        <v>2193</v>
      </c>
      <c r="I9485">
        <v>1879.96</v>
      </c>
      <c r="J9485">
        <v>4</v>
      </c>
      <c r="K9485">
        <v>545.19000000000005</v>
      </c>
    </row>
    <row r="9486" spans="1:11" ht="16.5" x14ac:dyDescent="0.3">
      <c r="A9486" s="1">
        <v>43065</v>
      </c>
      <c r="B9486" s="5">
        <f>YEAR(Table1[[#This Row],[Order Date]])</f>
        <v>2017</v>
      </c>
      <c r="C9486" s="5">
        <f>MONTH(Table1[[#This Row],[Order Date]])</f>
        <v>11</v>
      </c>
      <c r="D9486" t="s">
        <v>2385</v>
      </c>
      <c r="E9486" t="s">
        <v>129</v>
      </c>
      <c r="F9486" t="s">
        <v>34</v>
      </c>
      <c r="G9486" t="s">
        <v>47</v>
      </c>
      <c r="H9486" t="s">
        <v>365</v>
      </c>
      <c r="I9486">
        <v>27.46</v>
      </c>
      <c r="J9486">
        <v>2</v>
      </c>
      <c r="K9486">
        <v>9.89</v>
      </c>
    </row>
    <row r="9487" spans="1:11" ht="16.5" x14ac:dyDescent="0.3">
      <c r="A9487" s="1">
        <v>43065</v>
      </c>
      <c r="B9487" s="5">
        <f>YEAR(Table1[[#This Row],[Order Date]])</f>
        <v>2017</v>
      </c>
      <c r="C9487" s="5">
        <f>MONTH(Table1[[#This Row],[Order Date]])</f>
        <v>11</v>
      </c>
      <c r="D9487" t="s">
        <v>2385</v>
      </c>
      <c r="E9487" t="s">
        <v>129</v>
      </c>
      <c r="F9487" t="s">
        <v>39</v>
      </c>
      <c r="G9487" t="s">
        <v>40</v>
      </c>
      <c r="H9487" t="s">
        <v>415</v>
      </c>
      <c r="I9487">
        <v>89.98</v>
      </c>
      <c r="J9487">
        <v>2</v>
      </c>
      <c r="K9487">
        <v>43.19</v>
      </c>
    </row>
    <row r="9488" spans="1:11" ht="16.5" x14ac:dyDescent="0.3">
      <c r="A9488" s="1">
        <v>43065</v>
      </c>
      <c r="B9488" s="5">
        <f>YEAR(Table1[[#This Row],[Order Date]])</f>
        <v>2017</v>
      </c>
      <c r="C9488" s="5">
        <f>MONTH(Table1[[#This Row],[Order Date]])</f>
        <v>11</v>
      </c>
      <c r="D9488" t="s">
        <v>2385</v>
      </c>
      <c r="E9488" t="s">
        <v>129</v>
      </c>
      <c r="F9488" t="s">
        <v>34</v>
      </c>
      <c r="G9488" t="s">
        <v>35</v>
      </c>
      <c r="H9488" t="s">
        <v>1237</v>
      </c>
      <c r="I9488">
        <v>828.6</v>
      </c>
      <c r="J9488">
        <v>3</v>
      </c>
      <c r="K9488">
        <v>240.29</v>
      </c>
    </row>
    <row r="9489" spans="1:11" ht="16.5" x14ac:dyDescent="0.3">
      <c r="A9489" s="1">
        <v>43065</v>
      </c>
      <c r="B9489" s="5">
        <f>YEAR(Table1[[#This Row],[Order Date]])</f>
        <v>2017</v>
      </c>
      <c r="C9489" s="5">
        <f>MONTH(Table1[[#This Row],[Order Date]])</f>
        <v>11</v>
      </c>
      <c r="D9489" t="s">
        <v>204</v>
      </c>
      <c r="E9489" t="s">
        <v>149</v>
      </c>
      <c r="F9489" t="s">
        <v>39</v>
      </c>
      <c r="G9489" t="s">
        <v>40</v>
      </c>
      <c r="H9489" t="s">
        <v>2026</v>
      </c>
      <c r="I9489">
        <v>979.95</v>
      </c>
      <c r="J9489">
        <v>5</v>
      </c>
      <c r="K9489">
        <v>264.58999999999997</v>
      </c>
    </row>
    <row r="9490" spans="1:11" ht="16.5" x14ac:dyDescent="0.3">
      <c r="A9490" s="1">
        <v>43065</v>
      </c>
      <c r="B9490" s="5">
        <f>YEAR(Table1[[#This Row],[Order Date]])</f>
        <v>2017</v>
      </c>
      <c r="C9490" s="5">
        <f>MONTH(Table1[[#This Row],[Order Date]])</f>
        <v>11</v>
      </c>
      <c r="D9490" t="s">
        <v>204</v>
      </c>
      <c r="E9490" t="s">
        <v>149</v>
      </c>
      <c r="F9490" t="s">
        <v>34</v>
      </c>
      <c r="G9490" t="s">
        <v>47</v>
      </c>
      <c r="H9490" t="s">
        <v>1037</v>
      </c>
      <c r="I9490">
        <v>135.30000000000001</v>
      </c>
      <c r="J9490">
        <v>5</v>
      </c>
      <c r="K9490">
        <v>37.880000000000003</v>
      </c>
    </row>
    <row r="9491" spans="1:11" ht="16.5" x14ac:dyDescent="0.3">
      <c r="A9491" s="1">
        <v>43066</v>
      </c>
      <c r="B9491" s="5">
        <f>YEAR(Table1[[#This Row],[Order Date]])</f>
        <v>2017</v>
      </c>
      <c r="C9491" s="5">
        <f>MONTH(Table1[[#This Row],[Order Date]])</f>
        <v>11</v>
      </c>
      <c r="D9491" t="s">
        <v>923</v>
      </c>
      <c r="E9491" t="s">
        <v>157</v>
      </c>
      <c r="F9491" t="s">
        <v>34</v>
      </c>
      <c r="G9491" t="s">
        <v>47</v>
      </c>
      <c r="H9491" t="s">
        <v>535</v>
      </c>
      <c r="I9491">
        <v>46.94</v>
      </c>
      <c r="J9491">
        <v>1</v>
      </c>
      <c r="K9491">
        <v>19.25</v>
      </c>
    </row>
    <row r="9492" spans="1:11" ht="16.5" x14ac:dyDescent="0.3">
      <c r="A9492" s="1">
        <v>43066</v>
      </c>
      <c r="B9492" s="5">
        <f>YEAR(Table1[[#This Row],[Order Date]])</f>
        <v>2017</v>
      </c>
      <c r="C9492" s="5">
        <f>MONTH(Table1[[#This Row],[Order Date]])</f>
        <v>11</v>
      </c>
      <c r="D9492" t="s">
        <v>923</v>
      </c>
      <c r="E9492" t="s">
        <v>157</v>
      </c>
      <c r="F9492" t="s">
        <v>39</v>
      </c>
      <c r="G9492" t="s">
        <v>52</v>
      </c>
      <c r="H9492" t="s">
        <v>1690</v>
      </c>
      <c r="I9492">
        <v>143.72999999999999</v>
      </c>
      <c r="J9492">
        <v>9</v>
      </c>
      <c r="K9492">
        <v>56.05</v>
      </c>
    </row>
    <row r="9493" spans="1:11" ht="16.5" x14ac:dyDescent="0.3">
      <c r="A9493" s="1">
        <v>43066</v>
      </c>
      <c r="B9493" s="5">
        <f>YEAR(Table1[[#This Row],[Order Date]])</f>
        <v>2017</v>
      </c>
      <c r="C9493" s="5">
        <f>MONTH(Table1[[#This Row],[Order Date]])</f>
        <v>11</v>
      </c>
      <c r="D9493" t="s">
        <v>2510</v>
      </c>
      <c r="E9493" t="s">
        <v>27</v>
      </c>
      <c r="F9493" t="s">
        <v>11</v>
      </c>
      <c r="G9493" t="s">
        <v>12</v>
      </c>
      <c r="H9493" t="s">
        <v>2167</v>
      </c>
      <c r="I9493">
        <v>244.55</v>
      </c>
      <c r="J9493">
        <v>5</v>
      </c>
      <c r="K9493">
        <v>114.94</v>
      </c>
    </row>
    <row r="9494" spans="1:11" ht="16.5" x14ac:dyDescent="0.3">
      <c r="A9494" s="1">
        <v>43066</v>
      </c>
      <c r="B9494" s="5">
        <f>YEAR(Table1[[#This Row],[Order Date]])</f>
        <v>2017</v>
      </c>
      <c r="C9494" s="5">
        <f>MONTH(Table1[[#This Row],[Order Date]])</f>
        <v>11</v>
      </c>
      <c r="D9494" t="s">
        <v>2510</v>
      </c>
      <c r="E9494" t="s">
        <v>27</v>
      </c>
      <c r="F9494" t="s">
        <v>39</v>
      </c>
      <c r="G9494" t="s">
        <v>52</v>
      </c>
      <c r="H9494" t="s">
        <v>213</v>
      </c>
      <c r="I9494">
        <v>166.16</v>
      </c>
      <c r="J9494">
        <v>8</v>
      </c>
      <c r="K9494">
        <v>59.82</v>
      </c>
    </row>
    <row r="9495" spans="1:11" ht="16.5" x14ac:dyDescent="0.3">
      <c r="A9495" s="1">
        <v>43066</v>
      </c>
      <c r="B9495" s="5">
        <f>YEAR(Table1[[#This Row],[Order Date]])</f>
        <v>2017</v>
      </c>
      <c r="C9495" s="5">
        <f>MONTH(Table1[[#This Row],[Order Date]])</f>
        <v>11</v>
      </c>
      <c r="D9495" t="s">
        <v>1413</v>
      </c>
      <c r="E9495" t="s">
        <v>245</v>
      </c>
      <c r="F9495" t="s">
        <v>11</v>
      </c>
      <c r="G9495" t="s">
        <v>24</v>
      </c>
      <c r="H9495" t="s">
        <v>2670</v>
      </c>
      <c r="I9495">
        <v>8.76</v>
      </c>
      <c r="J9495">
        <v>5</v>
      </c>
      <c r="K9495">
        <v>0.77</v>
      </c>
    </row>
    <row r="9496" spans="1:11" ht="16.5" x14ac:dyDescent="0.3">
      <c r="A9496" s="1">
        <v>43066</v>
      </c>
      <c r="B9496" s="5">
        <f>YEAR(Table1[[#This Row],[Order Date]])</f>
        <v>2017</v>
      </c>
      <c r="C9496" s="5">
        <f>MONTH(Table1[[#This Row],[Order Date]])</f>
        <v>11</v>
      </c>
      <c r="D9496" t="s">
        <v>1413</v>
      </c>
      <c r="E9496" t="s">
        <v>245</v>
      </c>
      <c r="F9496" t="s">
        <v>11</v>
      </c>
      <c r="G9496" t="s">
        <v>92</v>
      </c>
      <c r="H9496" t="s">
        <v>1888</v>
      </c>
      <c r="I9496">
        <v>43.58</v>
      </c>
      <c r="J9496">
        <v>1</v>
      </c>
      <c r="K9496">
        <v>4.3600000000000003</v>
      </c>
    </row>
    <row r="9497" spans="1:11" ht="16.5" x14ac:dyDescent="0.3">
      <c r="A9497" s="1">
        <v>43066</v>
      </c>
      <c r="B9497" s="5">
        <f>YEAR(Table1[[#This Row],[Order Date]])</f>
        <v>2017</v>
      </c>
      <c r="C9497" s="5">
        <f>MONTH(Table1[[#This Row],[Order Date]])</f>
        <v>11</v>
      </c>
      <c r="D9497" t="s">
        <v>2094</v>
      </c>
      <c r="E9497" t="s">
        <v>27</v>
      </c>
      <c r="F9497" t="s">
        <v>11</v>
      </c>
      <c r="G9497" t="s">
        <v>20</v>
      </c>
      <c r="H9497" t="s">
        <v>1123</v>
      </c>
      <c r="I9497">
        <v>117.49</v>
      </c>
      <c r="J9497">
        <v>7</v>
      </c>
      <c r="K9497">
        <v>41.12</v>
      </c>
    </row>
    <row r="9498" spans="1:11" ht="16.5" x14ac:dyDescent="0.3">
      <c r="A9498" s="1">
        <v>43066</v>
      </c>
      <c r="B9498" s="5">
        <f>YEAR(Table1[[#This Row],[Order Date]])</f>
        <v>2017</v>
      </c>
      <c r="C9498" s="5">
        <f>MONTH(Table1[[#This Row],[Order Date]])</f>
        <v>11</v>
      </c>
      <c r="D9498" t="s">
        <v>2094</v>
      </c>
      <c r="E9498" t="s">
        <v>27</v>
      </c>
      <c r="F9498" t="s">
        <v>34</v>
      </c>
      <c r="G9498" t="s">
        <v>47</v>
      </c>
      <c r="H9498" t="s">
        <v>2121</v>
      </c>
      <c r="I9498">
        <v>18.84</v>
      </c>
      <c r="J9498">
        <v>3</v>
      </c>
      <c r="K9498">
        <v>6.03</v>
      </c>
    </row>
    <row r="9499" spans="1:11" ht="16.5" x14ac:dyDescent="0.3">
      <c r="A9499" s="1">
        <v>43066</v>
      </c>
      <c r="B9499" s="5">
        <f>YEAR(Table1[[#This Row],[Order Date]])</f>
        <v>2017</v>
      </c>
      <c r="C9499" s="5">
        <f>MONTH(Table1[[#This Row],[Order Date]])</f>
        <v>11</v>
      </c>
      <c r="D9499" t="s">
        <v>2323</v>
      </c>
      <c r="E9499" t="s">
        <v>27</v>
      </c>
      <c r="F9499" t="s">
        <v>39</v>
      </c>
      <c r="G9499" t="s">
        <v>40</v>
      </c>
      <c r="H9499" t="s">
        <v>391</v>
      </c>
      <c r="I9499">
        <v>57.57</v>
      </c>
      <c r="J9499">
        <v>4</v>
      </c>
      <c r="K9499">
        <v>5.76</v>
      </c>
    </row>
    <row r="9500" spans="1:11" ht="16.5" x14ac:dyDescent="0.3">
      <c r="A9500" s="1">
        <v>43066</v>
      </c>
      <c r="B9500" s="5">
        <f>YEAR(Table1[[#This Row],[Order Date]])</f>
        <v>2017</v>
      </c>
      <c r="C9500" s="5">
        <f>MONTH(Table1[[#This Row],[Order Date]])</f>
        <v>11</v>
      </c>
      <c r="D9500" t="s">
        <v>712</v>
      </c>
      <c r="E9500" t="s">
        <v>149</v>
      </c>
      <c r="F9500" t="s">
        <v>11</v>
      </c>
      <c r="G9500" t="s">
        <v>24</v>
      </c>
      <c r="H9500" t="s">
        <v>361</v>
      </c>
      <c r="I9500">
        <v>6.99</v>
      </c>
      <c r="J9500">
        <v>3</v>
      </c>
      <c r="K9500">
        <v>2.0299999999999998</v>
      </c>
    </row>
    <row r="9501" spans="1:11" ht="16.5" x14ac:dyDescent="0.3">
      <c r="A9501" s="1">
        <v>43066</v>
      </c>
      <c r="B9501" s="5">
        <f>YEAR(Table1[[#This Row],[Order Date]])</f>
        <v>2017</v>
      </c>
      <c r="C9501" s="5">
        <f>MONTH(Table1[[#This Row],[Order Date]])</f>
        <v>11</v>
      </c>
      <c r="D9501" t="s">
        <v>712</v>
      </c>
      <c r="E9501" t="s">
        <v>149</v>
      </c>
      <c r="F9501" t="s">
        <v>11</v>
      </c>
      <c r="G9501" t="s">
        <v>20</v>
      </c>
      <c r="H9501" t="s">
        <v>175</v>
      </c>
      <c r="I9501">
        <v>107.42</v>
      </c>
      <c r="J9501">
        <v>6</v>
      </c>
      <c r="K9501">
        <v>36.26</v>
      </c>
    </row>
    <row r="9502" spans="1:11" ht="16.5" x14ac:dyDescent="0.3">
      <c r="A9502" s="1">
        <v>43066</v>
      </c>
      <c r="B9502" s="5">
        <f>YEAR(Table1[[#This Row],[Order Date]])</f>
        <v>2017</v>
      </c>
      <c r="C9502" s="5">
        <f>MONTH(Table1[[#This Row],[Order Date]])</f>
        <v>11</v>
      </c>
      <c r="D9502" t="s">
        <v>2252</v>
      </c>
      <c r="E9502" t="s">
        <v>129</v>
      </c>
      <c r="F9502" t="s">
        <v>11</v>
      </c>
      <c r="G9502" t="s">
        <v>12</v>
      </c>
      <c r="H9502" t="s">
        <v>335</v>
      </c>
      <c r="I9502">
        <v>158.28</v>
      </c>
      <c r="J9502">
        <v>6</v>
      </c>
      <c r="K9502">
        <v>72.81</v>
      </c>
    </row>
    <row r="9503" spans="1:11" ht="16.5" x14ac:dyDescent="0.3">
      <c r="A9503" s="1">
        <v>43066</v>
      </c>
      <c r="B9503" s="5">
        <f>YEAR(Table1[[#This Row],[Order Date]])</f>
        <v>2017</v>
      </c>
      <c r="C9503" s="5">
        <f>MONTH(Table1[[#This Row],[Order Date]])</f>
        <v>11</v>
      </c>
      <c r="D9503" t="s">
        <v>2252</v>
      </c>
      <c r="E9503" t="s">
        <v>129</v>
      </c>
      <c r="F9503" t="s">
        <v>11</v>
      </c>
      <c r="G9503" t="s">
        <v>20</v>
      </c>
      <c r="H9503" t="s">
        <v>666</v>
      </c>
      <c r="I9503">
        <v>497.94</v>
      </c>
      <c r="J9503">
        <v>3</v>
      </c>
      <c r="K9503">
        <v>224.07</v>
      </c>
    </row>
    <row r="9504" spans="1:11" ht="16.5" x14ac:dyDescent="0.3">
      <c r="A9504" s="1">
        <v>43067</v>
      </c>
      <c r="B9504" s="5">
        <f>YEAR(Table1[[#This Row],[Order Date]])</f>
        <v>2017</v>
      </c>
      <c r="C9504" s="5">
        <f>MONTH(Table1[[#This Row],[Order Date]])</f>
        <v>11</v>
      </c>
      <c r="D9504" t="s">
        <v>769</v>
      </c>
      <c r="E9504" t="s">
        <v>23</v>
      </c>
      <c r="F9504" t="s">
        <v>34</v>
      </c>
      <c r="G9504" t="s">
        <v>47</v>
      </c>
      <c r="H9504" t="s">
        <v>2442</v>
      </c>
      <c r="I9504">
        <v>516.49</v>
      </c>
      <c r="J9504">
        <v>7</v>
      </c>
      <c r="K9504">
        <v>-12.91</v>
      </c>
    </row>
    <row r="9505" spans="1:11" ht="16.5" x14ac:dyDescent="0.3">
      <c r="A9505" s="1">
        <v>43067</v>
      </c>
      <c r="B9505" s="5">
        <f>YEAR(Table1[[#This Row],[Order Date]])</f>
        <v>2017</v>
      </c>
      <c r="C9505" s="5">
        <f>MONTH(Table1[[#This Row],[Order Date]])</f>
        <v>11</v>
      </c>
      <c r="D9505" t="s">
        <v>769</v>
      </c>
      <c r="E9505" t="s">
        <v>23</v>
      </c>
      <c r="F9505" t="s">
        <v>34</v>
      </c>
      <c r="G9505" t="s">
        <v>47</v>
      </c>
      <c r="H9505" t="s">
        <v>2372</v>
      </c>
      <c r="I9505">
        <v>1007.23</v>
      </c>
      <c r="J9505">
        <v>6</v>
      </c>
      <c r="K9505">
        <v>75.540000000000006</v>
      </c>
    </row>
    <row r="9506" spans="1:11" ht="16.5" x14ac:dyDescent="0.3">
      <c r="A9506" s="1">
        <v>43067</v>
      </c>
      <c r="B9506" s="5">
        <f>YEAR(Table1[[#This Row],[Order Date]])</f>
        <v>2017</v>
      </c>
      <c r="C9506" s="5">
        <f>MONTH(Table1[[#This Row],[Order Date]])</f>
        <v>11</v>
      </c>
      <c r="D9506" t="s">
        <v>769</v>
      </c>
      <c r="E9506" t="s">
        <v>23</v>
      </c>
      <c r="F9506" t="s">
        <v>34</v>
      </c>
      <c r="G9506" t="s">
        <v>145</v>
      </c>
      <c r="H9506" t="s">
        <v>1226</v>
      </c>
      <c r="I9506">
        <v>2065.3200000000002</v>
      </c>
      <c r="J9506">
        <v>12</v>
      </c>
      <c r="K9506">
        <v>-619.6</v>
      </c>
    </row>
    <row r="9507" spans="1:11" ht="16.5" x14ac:dyDescent="0.3">
      <c r="A9507" s="1">
        <v>43067</v>
      </c>
      <c r="B9507" s="5">
        <f>YEAR(Table1[[#This Row],[Order Date]])</f>
        <v>2017</v>
      </c>
      <c r="C9507" s="5">
        <f>MONTH(Table1[[#This Row],[Order Date]])</f>
        <v>11</v>
      </c>
      <c r="D9507" t="s">
        <v>769</v>
      </c>
      <c r="E9507" t="s">
        <v>23</v>
      </c>
      <c r="F9507" t="s">
        <v>11</v>
      </c>
      <c r="G9507" t="s">
        <v>12</v>
      </c>
      <c r="H9507" t="s">
        <v>1264</v>
      </c>
      <c r="I9507">
        <v>15.55</v>
      </c>
      <c r="J9507">
        <v>3</v>
      </c>
      <c r="K9507">
        <v>5.44</v>
      </c>
    </row>
    <row r="9508" spans="1:11" ht="16.5" x14ac:dyDescent="0.3">
      <c r="A9508" s="1">
        <v>43067</v>
      </c>
      <c r="B9508" s="5">
        <f>YEAR(Table1[[#This Row],[Order Date]])</f>
        <v>2017</v>
      </c>
      <c r="C9508" s="5">
        <f>MONTH(Table1[[#This Row],[Order Date]])</f>
        <v>11</v>
      </c>
      <c r="D9508" t="s">
        <v>769</v>
      </c>
      <c r="E9508" t="s">
        <v>23</v>
      </c>
      <c r="F9508" t="s">
        <v>11</v>
      </c>
      <c r="G9508" t="s">
        <v>12</v>
      </c>
      <c r="H9508" t="s">
        <v>1591</v>
      </c>
      <c r="I9508">
        <v>25.34</v>
      </c>
      <c r="J9508">
        <v>6</v>
      </c>
      <c r="K9508">
        <v>7.92</v>
      </c>
    </row>
    <row r="9509" spans="1:11" ht="16.5" x14ac:dyDescent="0.3">
      <c r="A9509" s="1">
        <v>43067</v>
      </c>
      <c r="B9509" s="5">
        <f>YEAR(Table1[[#This Row],[Order Date]])</f>
        <v>2017</v>
      </c>
      <c r="C9509" s="5">
        <f>MONTH(Table1[[#This Row],[Order Date]])</f>
        <v>11</v>
      </c>
      <c r="D9509" t="s">
        <v>1148</v>
      </c>
      <c r="E9509" t="s">
        <v>278</v>
      </c>
      <c r="F9509" t="s">
        <v>11</v>
      </c>
      <c r="G9509" t="s">
        <v>12</v>
      </c>
      <c r="H9509" t="s">
        <v>457</v>
      </c>
      <c r="I9509">
        <v>88.77</v>
      </c>
      <c r="J9509">
        <v>2</v>
      </c>
      <c r="K9509">
        <v>31.07</v>
      </c>
    </row>
    <row r="9510" spans="1:11" ht="16.5" x14ac:dyDescent="0.3">
      <c r="A9510" s="1">
        <v>43067</v>
      </c>
      <c r="B9510" s="5">
        <f>YEAR(Table1[[#This Row],[Order Date]])</f>
        <v>2017</v>
      </c>
      <c r="C9510" s="5">
        <f>MONTH(Table1[[#This Row],[Order Date]])</f>
        <v>11</v>
      </c>
      <c r="D9510" t="s">
        <v>1544</v>
      </c>
      <c r="E9510" t="s">
        <v>149</v>
      </c>
      <c r="F9510" t="s">
        <v>39</v>
      </c>
      <c r="G9510" t="s">
        <v>40</v>
      </c>
      <c r="H9510" t="s">
        <v>1917</v>
      </c>
      <c r="I9510">
        <v>1979.89</v>
      </c>
      <c r="J9510">
        <v>11</v>
      </c>
      <c r="K9510">
        <v>494.97</v>
      </c>
    </row>
    <row r="9511" spans="1:11" ht="16.5" x14ac:dyDescent="0.3">
      <c r="A9511" s="1">
        <v>43067</v>
      </c>
      <c r="B9511" s="5">
        <f>YEAR(Table1[[#This Row],[Order Date]])</f>
        <v>2017</v>
      </c>
      <c r="C9511" s="5">
        <f>MONTH(Table1[[#This Row],[Order Date]])</f>
        <v>11</v>
      </c>
      <c r="D9511" t="s">
        <v>1544</v>
      </c>
      <c r="E9511" t="s">
        <v>149</v>
      </c>
      <c r="F9511" t="s">
        <v>11</v>
      </c>
      <c r="G9511" t="s">
        <v>63</v>
      </c>
      <c r="H9511" t="s">
        <v>2264</v>
      </c>
      <c r="I9511">
        <v>79.959999999999994</v>
      </c>
      <c r="J9511">
        <v>2</v>
      </c>
      <c r="K9511">
        <v>35.979999999999997</v>
      </c>
    </row>
    <row r="9512" spans="1:11" ht="16.5" x14ac:dyDescent="0.3">
      <c r="A9512" s="1">
        <v>43067</v>
      </c>
      <c r="B9512" s="5">
        <f>YEAR(Table1[[#This Row],[Order Date]])</f>
        <v>2017</v>
      </c>
      <c r="C9512" s="5">
        <f>MONTH(Table1[[#This Row],[Order Date]])</f>
        <v>11</v>
      </c>
      <c r="D9512" t="s">
        <v>1497</v>
      </c>
      <c r="E9512" t="s">
        <v>531</v>
      </c>
      <c r="F9512" t="s">
        <v>11</v>
      </c>
      <c r="G9512" t="s">
        <v>24</v>
      </c>
      <c r="H9512" t="s">
        <v>890</v>
      </c>
      <c r="I9512">
        <v>1.64</v>
      </c>
      <c r="J9512">
        <v>1</v>
      </c>
      <c r="K9512">
        <v>0.74</v>
      </c>
    </row>
    <row r="9513" spans="1:11" ht="16.5" x14ac:dyDescent="0.3">
      <c r="A9513" s="1">
        <v>43067</v>
      </c>
      <c r="B9513" s="5">
        <f>YEAR(Table1[[#This Row],[Order Date]])</f>
        <v>2017</v>
      </c>
      <c r="C9513" s="5">
        <f>MONTH(Table1[[#This Row],[Order Date]])</f>
        <v>11</v>
      </c>
      <c r="D9513" t="s">
        <v>1497</v>
      </c>
      <c r="E9513" t="s">
        <v>531</v>
      </c>
      <c r="F9513" t="s">
        <v>34</v>
      </c>
      <c r="G9513" t="s">
        <v>47</v>
      </c>
      <c r="H9513" t="s">
        <v>2372</v>
      </c>
      <c r="I9513">
        <v>1049.2</v>
      </c>
      <c r="J9513">
        <v>5</v>
      </c>
      <c r="K9513">
        <v>272.79000000000002</v>
      </c>
    </row>
    <row r="9514" spans="1:11" ht="16.5" x14ac:dyDescent="0.3">
      <c r="A9514" s="1">
        <v>43067</v>
      </c>
      <c r="B9514" s="5">
        <f>YEAR(Table1[[#This Row],[Order Date]])</f>
        <v>2017</v>
      </c>
      <c r="C9514" s="5">
        <f>MONTH(Table1[[#This Row],[Order Date]])</f>
        <v>11</v>
      </c>
      <c r="D9514" t="s">
        <v>1497</v>
      </c>
      <c r="E9514" t="s">
        <v>531</v>
      </c>
      <c r="F9514" t="s">
        <v>34</v>
      </c>
      <c r="G9514" t="s">
        <v>47</v>
      </c>
      <c r="H9514" t="s">
        <v>1779</v>
      </c>
      <c r="I9514">
        <v>20.9</v>
      </c>
      <c r="J9514">
        <v>5</v>
      </c>
      <c r="K9514">
        <v>7.52</v>
      </c>
    </row>
    <row r="9515" spans="1:11" ht="16.5" x14ac:dyDescent="0.3">
      <c r="A9515" s="1">
        <v>43067</v>
      </c>
      <c r="B9515" s="5">
        <f>YEAR(Table1[[#This Row],[Order Date]])</f>
        <v>2017</v>
      </c>
      <c r="C9515" s="5">
        <f>MONTH(Table1[[#This Row],[Order Date]])</f>
        <v>11</v>
      </c>
      <c r="D9515" t="s">
        <v>915</v>
      </c>
      <c r="E9515" t="s">
        <v>27</v>
      </c>
      <c r="F9515" t="s">
        <v>11</v>
      </c>
      <c r="G9515" t="s">
        <v>16</v>
      </c>
      <c r="H9515" t="s">
        <v>89</v>
      </c>
      <c r="I9515">
        <v>62.65</v>
      </c>
      <c r="J9515">
        <v>5</v>
      </c>
      <c r="K9515">
        <v>29.45</v>
      </c>
    </row>
    <row r="9516" spans="1:11" ht="16.5" x14ac:dyDescent="0.3">
      <c r="A9516" s="1">
        <v>43068</v>
      </c>
      <c r="B9516" s="5">
        <f>YEAR(Table1[[#This Row],[Order Date]])</f>
        <v>2017</v>
      </c>
      <c r="C9516" s="5">
        <f>MONTH(Table1[[#This Row],[Order Date]])</f>
        <v>11</v>
      </c>
      <c r="D9516" t="s">
        <v>677</v>
      </c>
      <c r="E9516" t="s">
        <v>120</v>
      </c>
      <c r="F9516" t="s">
        <v>34</v>
      </c>
      <c r="G9516" t="s">
        <v>35</v>
      </c>
      <c r="H9516" t="s">
        <v>864</v>
      </c>
      <c r="I9516">
        <v>390.37</v>
      </c>
      <c r="J9516">
        <v>2</v>
      </c>
      <c r="K9516">
        <v>48.8</v>
      </c>
    </row>
    <row r="9517" spans="1:11" ht="16.5" x14ac:dyDescent="0.3">
      <c r="A9517" s="1">
        <v>43068</v>
      </c>
      <c r="B9517" s="5">
        <f>YEAR(Table1[[#This Row],[Order Date]])</f>
        <v>2017</v>
      </c>
      <c r="C9517" s="5">
        <f>MONTH(Table1[[#This Row],[Order Date]])</f>
        <v>11</v>
      </c>
      <c r="D9517" t="s">
        <v>677</v>
      </c>
      <c r="E9517" t="s">
        <v>120</v>
      </c>
      <c r="F9517" t="s">
        <v>34</v>
      </c>
      <c r="G9517" t="s">
        <v>47</v>
      </c>
      <c r="H9517" t="s">
        <v>546</v>
      </c>
      <c r="I9517">
        <v>101.52</v>
      </c>
      <c r="J9517">
        <v>5</v>
      </c>
      <c r="K9517">
        <v>19.04</v>
      </c>
    </row>
    <row r="9518" spans="1:11" ht="16.5" x14ac:dyDescent="0.3">
      <c r="A9518" s="1">
        <v>43069</v>
      </c>
      <c r="B9518" s="5">
        <f>YEAR(Table1[[#This Row],[Order Date]])</f>
        <v>2017</v>
      </c>
      <c r="C9518" s="5">
        <f>MONTH(Table1[[#This Row],[Order Date]])</f>
        <v>11</v>
      </c>
      <c r="D9518" t="s">
        <v>626</v>
      </c>
      <c r="E9518" t="s">
        <v>149</v>
      </c>
      <c r="F9518" t="s">
        <v>11</v>
      </c>
      <c r="G9518" t="s">
        <v>20</v>
      </c>
      <c r="H9518" t="s">
        <v>1827</v>
      </c>
      <c r="I9518">
        <v>68.47</v>
      </c>
      <c r="J9518">
        <v>3</v>
      </c>
      <c r="K9518">
        <v>23.11</v>
      </c>
    </row>
    <row r="9519" spans="1:11" ht="16.5" x14ac:dyDescent="0.3">
      <c r="A9519" s="1">
        <v>43069</v>
      </c>
      <c r="B9519" s="5">
        <f>YEAR(Table1[[#This Row],[Order Date]])</f>
        <v>2017</v>
      </c>
      <c r="C9519" s="5">
        <f>MONTH(Table1[[#This Row],[Order Date]])</f>
        <v>11</v>
      </c>
      <c r="D9519" t="s">
        <v>626</v>
      </c>
      <c r="E9519" t="s">
        <v>149</v>
      </c>
      <c r="F9519" t="s">
        <v>34</v>
      </c>
      <c r="G9519" t="s">
        <v>35</v>
      </c>
      <c r="H9519" t="s">
        <v>1237</v>
      </c>
      <c r="I9519">
        <v>1242.9000000000001</v>
      </c>
      <c r="J9519">
        <v>5</v>
      </c>
      <c r="K9519">
        <v>262.39</v>
      </c>
    </row>
    <row r="9520" spans="1:11" ht="16.5" x14ac:dyDescent="0.3">
      <c r="A9520" s="1">
        <v>43069</v>
      </c>
      <c r="B9520" s="5">
        <f>YEAR(Table1[[#This Row],[Order Date]])</f>
        <v>2017</v>
      </c>
      <c r="C9520" s="5">
        <f>MONTH(Table1[[#This Row],[Order Date]])</f>
        <v>11</v>
      </c>
      <c r="D9520" t="s">
        <v>275</v>
      </c>
      <c r="E9520" t="s">
        <v>329</v>
      </c>
      <c r="F9520" t="s">
        <v>11</v>
      </c>
      <c r="G9520" t="s">
        <v>18</v>
      </c>
      <c r="H9520" t="s">
        <v>2338</v>
      </c>
      <c r="I9520">
        <v>173.8</v>
      </c>
      <c r="J9520">
        <v>5</v>
      </c>
      <c r="K9520">
        <v>43.45</v>
      </c>
    </row>
    <row r="9521" spans="1:11" ht="16.5" x14ac:dyDescent="0.3">
      <c r="A9521" s="1">
        <v>43069</v>
      </c>
      <c r="B9521" s="5">
        <f>YEAR(Table1[[#This Row],[Order Date]])</f>
        <v>2017</v>
      </c>
      <c r="C9521" s="5">
        <f>MONTH(Table1[[#This Row],[Order Date]])</f>
        <v>11</v>
      </c>
      <c r="D9521" t="s">
        <v>945</v>
      </c>
      <c r="E9521" t="s">
        <v>59</v>
      </c>
      <c r="F9521" t="s">
        <v>11</v>
      </c>
      <c r="G9521" t="s">
        <v>24</v>
      </c>
      <c r="H9521" t="s">
        <v>279</v>
      </c>
      <c r="I9521">
        <v>155.94</v>
      </c>
      <c r="J9521">
        <v>6</v>
      </c>
      <c r="K9521">
        <v>45.22</v>
      </c>
    </row>
    <row r="9522" spans="1:11" ht="16.5" x14ac:dyDescent="0.3">
      <c r="A9522" s="1">
        <v>43069</v>
      </c>
      <c r="B9522" s="5">
        <f>YEAR(Table1[[#This Row],[Order Date]])</f>
        <v>2017</v>
      </c>
      <c r="C9522" s="5">
        <f>MONTH(Table1[[#This Row],[Order Date]])</f>
        <v>11</v>
      </c>
      <c r="D9522" t="s">
        <v>2580</v>
      </c>
      <c r="E9522" t="s">
        <v>78</v>
      </c>
      <c r="F9522" t="s">
        <v>11</v>
      </c>
      <c r="G9522" t="s">
        <v>92</v>
      </c>
      <c r="H9522" t="s">
        <v>2047</v>
      </c>
      <c r="I9522">
        <v>663.94</v>
      </c>
      <c r="J9522">
        <v>4</v>
      </c>
      <c r="K9522">
        <v>82.99</v>
      </c>
    </row>
    <row r="9523" spans="1:11" ht="16.5" x14ac:dyDescent="0.3">
      <c r="A9523" s="1">
        <v>43069</v>
      </c>
      <c r="B9523" s="5">
        <f>YEAR(Table1[[#This Row],[Order Date]])</f>
        <v>2017</v>
      </c>
      <c r="C9523" s="5">
        <f>MONTH(Table1[[#This Row],[Order Date]])</f>
        <v>11</v>
      </c>
      <c r="D9523" t="s">
        <v>2176</v>
      </c>
      <c r="E9523" t="s">
        <v>123</v>
      </c>
      <c r="F9523" t="s">
        <v>39</v>
      </c>
      <c r="G9523" t="s">
        <v>40</v>
      </c>
      <c r="H9523" t="s">
        <v>2290</v>
      </c>
      <c r="I9523">
        <v>71.98</v>
      </c>
      <c r="J9523">
        <v>3</v>
      </c>
      <c r="K9523">
        <v>9</v>
      </c>
    </row>
    <row r="9524" spans="1:11" ht="16.5" x14ac:dyDescent="0.3">
      <c r="A9524" s="1">
        <v>43069</v>
      </c>
      <c r="B9524" s="5">
        <f>YEAR(Table1[[#This Row],[Order Date]])</f>
        <v>2017</v>
      </c>
      <c r="C9524" s="5">
        <f>MONTH(Table1[[#This Row],[Order Date]])</f>
        <v>11</v>
      </c>
      <c r="D9524" t="s">
        <v>2388</v>
      </c>
      <c r="E9524" t="s">
        <v>10</v>
      </c>
      <c r="F9524" t="s">
        <v>11</v>
      </c>
      <c r="G9524" t="s">
        <v>43</v>
      </c>
      <c r="H9524" t="s">
        <v>496</v>
      </c>
      <c r="I9524">
        <v>2.37</v>
      </c>
      <c r="J9524">
        <v>2</v>
      </c>
      <c r="K9524">
        <v>0.83</v>
      </c>
    </row>
    <row r="9525" spans="1:11" ht="16.5" x14ac:dyDescent="0.3">
      <c r="A9525" s="1">
        <v>43069</v>
      </c>
      <c r="B9525" s="5">
        <f>YEAR(Table1[[#This Row],[Order Date]])</f>
        <v>2017</v>
      </c>
      <c r="C9525" s="5">
        <f>MONTH(Table1[[#This Row],[Order Date]])</f>
        <v>11</v>
      </c>
      <c r="D9525" t="s">
        <v>233</v>
      </c>
      <c r="E9525" t="s">
        <v>245</v>
      </c>
      <c r="F9525" t="s">
        <v>39</v>
      </c>
      <c r="G9525" t="s">
        <v>52</v>
      </c>
      <c r="H9525" t="s">
        <v>261</v>
      </c>
      <c r="I9525">
        <v>383.98</v>
      </c>
      <c r="J9525">
        <v>3</v>
      </c>
      <c r="K9525">
        <v>81.59</v>
      </c>
    </row>
    <row r="9526" spans="1:11" ht="16.5" x14ac:dyDescent="0.3">
      <c r="A9526" s="1">
        <v>43069</v>
      </c>
      <c r="B9526" s="5">
        <f>YEAR(Table1[[#This Row],[Order Date]])</f>
        <v>2017</v>
      </c>
      <c r="C9526" s="5">
        <f>MONTH(Table1[[#This Row],[Order Date]])</f>
        <v>11</v>
      </c>
      <c r="D9526" t="s">
        <v>233</v>
      </c>
      <c r="E9526" t="s">
        <v>245</v>
      </c>
      <c r="F9526" t="s">
        <v>34</v>
      </c>
      <c r="G9526" t="s">
        <v>145</v>
      </c>
      <c r="H9526" t="s">
        <v>404</v>
      </c>
      <c r="I9526">
        <v>1781.68</v>
      </c>
      <c r="J9526">
        <v>7</v>
      </c>
      <c r="K9526">
        <v>-653.28</v>
      </c>
    </row>
    <row r="9527" spans="1:11" ht="16.5" x14ac:dyDescent="0.3">
      <c r="A9527" s="1">
        <v>43069</v>
      </c>
      <c r="B9527" s="5">
        <f>YEAR(Table1[[#This Row],[Order Date]])</f>
        <v>2017</v>
      </c>
      <c r="C9527" s="5">
        <f>MONTH(Table1[[#This Row],[Order Date]])</f>
        <v>11</v>
      </c>
      <c r="D9527" t="s">
        <v>2145</v>
      </c>
      <c r="E9527" t="s">
        <v>149</v>
      </c>
      <c r="F9527" t="s">
        <v>11</v>
      </c>
      <c r="G9527" t="s">
        <v>18</v>
      </c>
      <c r="H9527" t="s">
        <v>1973</v>
      </c>
      <c r="I9527">
        <v>83.56</v>
      </c>
      <c r="J9527">
        <v>4</v>
      </c>
      <c r="K9527">
        <v>1.67</v>
      </c>
    </row>
    <row r="9528" spans="1:11" ht="16.5" x14ac:dyDescent="0.3">
      <c r="A9528" s="1">
        <v>43069</v>
      </c>
      <c r="B9528" s="5">
        <f>YEAR(Table1[[#This Row],[Order Date]])</f>
        <v>2017</v>
      </c>
      <c r="C9528" s="5">
        <f>MONTH(Table1[[#This Row],[Order Date]])</f>
        <v>11</v>
      </c>
      <c r="D9528" t="s">
        <v>2145</v>
      </c>
      <c r="E9528" t="s">
        <v>149</v>
      </c>
      <c r="F9528" t="s">
        <v>39</v>
      </c>
      <c r="G9528" t="s">
        <v>40</v>
      </c>
      <c r="H9528" t="s">
        <v>2718</v>
      </c>
      <c r="I9528">
        <v>546.05999999999995</v>
      </c>
      <c r="J9528">
        <v>3</v>
      </c>
      <c r="K9528">
        <v>163.82</v>
      </c>
    </row>
    <row r="9529" spans="1:11" ht="16.5" x14ac:dyDescent="0.3">
      <c r="A9529" s="1">
        <v>43069</v>
      </c>
      <c r="B9529" s="5">
        <f>YEAR(Table1[[#This Row],[Order Date]])</f>
        <v>2017</v>
      </c>
      <c r="C9529" s="5">
        <f>MONTH(Table1[[#This Row],[Order Date]])</f>
        <v>11</v>
      </c>
      <c r="D9529" t="s">
        <v>2145</v>
      </c>
      <c r="E9529" t="s">
        <v>149</v>
      </c>
      <c r="F9529" t="s">
        <v>11</v>
      </c>
      <c r="G9529" t="s">
        <v>18</v>
      </c>
      <c r="H9529" t="s">
        <v>729</v>
      </c>
      <c r="I9529">
        <v>269.49</v>
      </c>
      <c r="J9529">
        <v>3</v>
      </c>
      <c r="K9529">
        <v>5.39</v>
      </c>
    </row>
    <row r="9530" spans="1:11" ht="16.5" x14ac:dyDescent="0.3">
      <c r="A9530" s="1">
        <v>43069</v>
      </c>
      <c r="B9530" s="5">
        <f>YEAR(Table1[[#This Row],[Order Date]])</f>
        <v>2017</v>
      </c>
      <c r="C9530" s="5">
        <f>MONTH(Table1[[#This Row],[Order Date]])</f>
        <v>11</v>
      </c>
      <c r="D9530" t="s">
        <v>2326</v>
      </c>
      <c r="E9530" t="s">
        <v>27</v>
      </c>
      <c r="F9530" t="s">
        <v>34</v>
      </c>
      <c r="G9530" t="s">
        <v>47</v>
      </c>
      <c r="H9530" t="s">
        <v>690</v>
      </c>
      <c r="I9530">
        <v>25.83</v>
      </c>
      <c r="J9530">
        <v>3</v>
      </c>
      <c r="K9530">
        <v>9.56</v>
      </c>
    </row>
    <row r="9531" spans="1:11" ht="16.5" x14ac:dyDescent="0.3">
      <c r="A9531" s="1">
        <v>43069</v>
      </c>
      <c r="B9531" s="5">
        <f>YEAR(Table1[[#This Row],[Order Date]])</f>
        <v>2017</v>
      </c>
      <c r="C9531" s="5">
        <f>MONTH(Table1[[#This Row],[Order Date]])</f>
        <v>11</v>
      </c>
      <c r="D9531" t="s">
        <v>788</v>
      </c>
      <c r="E9531" t="s">
        <v>10</v>
      </c>
      <c r="F9531" t="s">
        <v>39</v>
      </c>
      <c r="G9531" t="s">
        <v>52</v>
      </c>
      <c r="H9531" t="s">
        <v>1086</v>
      </c>
      <c r="I9531">
        <v>95.98</v>
      </c>
      <c r="J9531">
        <v>3</v>
      </c>
      <c r="K9531">
        <v>-10.8</v>
      </c>
    </row>
    <row r="9532" spans="1:11" ht="16.5" x14ac:dyDescent="0.3">
      <c r="A9532" s="1">
        <v>43069</v>
      </c>
      <c r="B9532" s="5">
        <f>YEAR(Table1[[#This Row],[Order Date]])</f>
        <v>2017</v>
      </c>
      <c r="C9532" s="5">
        <f>MONTH(Table1[[#This Row],[Order Date]])</f>
        <v>11</v>
      </c>
      <c r="D9532" t="s">
        <v>1077</v>
      </c>
      <c r="E9532" t="s">
        <v>23</v>
      </c>
      <c r="F9532" t="s">
        <v>34</v>
      </c>
      <c r="G9532" t="s">
        <v>35</v>
      </c>
      <c r="H9532" t="s">
        <v>726</v>
      </c>
      <c r="I9532">
        <v>1079.32</v>
      </c>
      <c r="J9532">
        <v>6</v>
      </c>
      <c r="K9532">
        <v>-15.42</v>
      </c>
    </row>
    <row r="9533" spans="1:11" ht="16.5" x14ac:dyDescent="0.3">
      <c r="A9533" s="1">
        <v>43070</v>
      </c>
      <c r="B9533" s="5">
        <f>YEAR(Table1[[#This Row],[Order Date]])</f>
        <v>2017</v>
      </c>
      <c r="C9533" s="5">
        <f>MONTH(Table1[[#This Row],[Order Date]])</f>
        <v>12</v>
      </c>
      <c r="D9533" t="s">
        <v>1102</v>
      </c>
      <c r="E9533" t="s">
        <v>110</v>
      </c>
      <c r="F9533" t="s">
        <v>11</v>
      </c>
      <c r="G9533" t="s">
        <v>18</v>
      </c>
      <c r="H9533" t="s">
        <v>1439</v>
      </c>
      <c r="I9533">
        <v>83.92</v>
      </c>
      <c r="J9533">
        <v>4</v>
      </c>
      <c r="K9533">
        <v>5.87</v>
      </c>
    </row>
    <row r="9534" spans="1:11" ht="16.5" x14ac:dyDescent="0.3">
      <c r="A9534" s="1">
        <v>43070</v>
      </c>
      <c r="B9534" s="5">
        <f>YEAR(Table1[[#This Row],[Order Date]])</f>
        <v>2017</v>
      </c>
      <c r="C9534" s="5">
        <f>MONTH(Table1[[#This Row],[Order Date]])</f>
        <v>12</v>
      </c>
      <c r="D9534" t="s">
        <v>1102</v>
      </c>
      <c r="E9534" t="s">
        <v>110</v>
      </c>
      <c r="F9534" t="s">
        <v>39</v>
      </c>
      <c r="G9534" t="s">
        <v>40</v>
      </c>
      <c r="H9534" t="s">
        <v>2300</v>
      </c>
      <c r="I9534">
        <v>131.97999999999999</v>
      </c>
      <c r="J9534">
        <v>2</v>
      </c>
      <c r="K9534">
        <v>35.630000000000003</v>
      </c>
    </row>
    <row r="9535" spans="1:11" ht="16.5" x14ac:dyDescent="0.3">
      <c r="A9535" s="1">
        <v>43070</v>
      </c>
      <c r="B9535" s="5">
        <f>YEAR(Table1[[#This Row],[Order Date]])</f>
        <v>2017</v>
      </c>
      <c r="C9535" s="5">
        <f>MONTH(Table1[[#This Row],[Order Date]])</f>
        <v>12</v>
      </c>
      <c r="D9535" t="s">
        <v>1102</v>
      </c>
      <c r="E9535" t="s">
        <v>110</v>
      </c>
      <c r="F9535" t="s">
        <v>11</v>
      </c>
      <c r="G9535" t="s">
        <v>20</v>
      </c>
      <c r="H9535" t="s">
        <v>1386</v>
      </c>
      <c r="I9535">
        <v>15.92</v>
      </c>
      <c r="J9535">
        <v>4</v>
      </c>
      <c r="K9535">
        <v>7.48</v>
      </c>
    </row>
    <row r="9536" spans="1:11" ht="16.5" x14ac:dyDescent="0.3">
      <c r="A9536" s="1">
        <v>43070</v>
      </c>
      <c r="B9536" s="5">
        <f>YEAR(Table1[[#This Row],[Order Date]])</f>
        <v>2017</v>
      </c>
      <c r="C9536" s="5">
        <f>MONTH(Table1[[#This Row],[Order Date]])</f>
        <v>12</v>
      </c>
      <c r="D9536" t="s">
        <v>1102</v>
      </c>
      <c r="E9536" t="s">
        <v>110</v>
      </c>
      <c r="F9536" t="s">
        <v>11</v>
      </c>
      <c r="G9536" t="s">
        <v>43</v>
      </c>
      <c r="H9536" t="s">
        <v>540</v>
      </c>
      <c r="I9536">
        <v>52.29</v>
      </c>
      <c r="J9536">
        <v>9</v>
      </c>
      <c r="K9536">
        <v>16.21</v>
      </c>
    </row>
    <row r="9537" spans="1:11" ht="16.5" x14ac:dyDescent="0.3">
      <c r="A9537" s="1">
        <v>43070</v>
      </c>
      <c r="B9537" s="5">
        <f>YEAR(Table1[[#This Row],[Order Date]])</f>
        <v>2017</v>
      </c>
      <c r="C9537" s="5">
        <f>MONTH(Table1[[#This Row],[Order Date]])</f>
        <v>12</v>
      </c>
      <c r="D9537" t="s">
        <v>1102</v>
      </c>
      <c r="E9537" t="s">
        <v>110</v>
      </c>
      <c r="F9537" t="s">
        <v>11</v>
      </c>
      <c r="G9537" t="s">
        <v>18</v>
      </c>
      <c r="H9537" t="s">
        <v>908</v>
      </c>
      <c r="I9537">
        <v>91.99</v>
      </c>
      <c r="J9537">
        <v>1</v>
      </c>
      <c r="K9537">
        <v>3.68</v>
      </c>
    </row>
    <row r="9538" spans="1:11" ht="16.5" x14ac:dyDescent="0.3">
      <c r="A9538" s="1">
        <v>43070</v>
      </c>
      <c r="B9538" s="5">
        <f>YEAR(Table1[[#This Row],[Order Date]])</f>
        <v>2017</v>
      </c>
      <c r="C9538" s="5">
        <f>MONTH(Table1[[#This Row],[Order Date]])</f>
        <v>12</v>
      </c>
      <c r="D9538" t="s">
        <v>1831</v>
      </c>
      <c r="E9538" t="s">
        <v>149</v>
      </c>
      <c r="F9538" t="s">
        <v>39</v>
      </c>
      <c r="G9538" t="s">
        <v>52</v>
      </c>
      <c r="H9538" t="s">
        <v>1873</v>
      </c>
      <c r="I9538">
        <v>20.37</v>
      </c>
      <c r="J9538">
        <v>3</v>
      </c>
      <c r="K9538">
        <v>6.93</v>
      </c>
    </row>
    <row r="9539" spans="1:11" ht="16.5" x14ac:dyDescent="0.3">
      <c r="A9539" s="1">
        <v>43070</v>
      </c>
      <c r="B9539" s="5">
        <f>YEAR(Table1[[#This Row],[Order Date]])</f>
        <v>2017</v>
      </c>
      <c r="C9539" s="5">
        <f>MONTH(Table1[[#This Row],[Order Date]])</f>
        <v>12</v>
      </c>
      <c r="D9539" t="s">
        <v>1831</v>
      </c>
      <c r="E9539" t="s">
        <v>149</v>
      </c>
      <c r="F9539" t="s">
        <v>11</v>
      </c>
      <c r="G9539" t="s">
        <v>18</v>
      </c>
      <c r="H9539" t="s">
        <v>1851</v>
      </c>
      <c r="I9539">
        <v>221.55</v>
      </c>
      <c r="J9539">
        <v>3</v>
      </c>
      <c r="K9539">
        <v>6.65</v>
      </c>
    </row>
    <row r="9540" spans="1:11" ht="16.5" x14ac:dyDescent="0.3">
      <c r="A9540" s="1">
        <v>43070</v>
      </c>
      <c r="B9540" s="5">
        <f>YEAR(Table1[[#This Row],[Order Date]])</f>
        <v>2017</v>
      </c>
      <c r="C9540" s="5">
        <f>MONTH(Table1[[#This Row],[Order Date]])</f>
        <v>12</v>
      </c>
      <c r="D9540" t="s">
        <v>1831</v>
      </c>
      <c r="E9540" t="s">
        <v>149</v>
      </c>
      <c r="F9540" t="s">
        <v>11</v>
      </c>
      <c r="G9540" t="s">
        <v>20</v>
      </c>
      <c r="H9540" t="s">
        <v>1380</v>
      </c>
      <c r="I9540">
        <v>17.52</v>
      </c>
      <c r="J9540">
        <v>5</v>
      </c>
      <c r="K9540">
        <v>6.13</v>
      </c>
    </row>
    <row r="9541" spans="1:11" ht="16.5" x14ac:dyDescent="0.3">
      <c r="A9541" s="1">
        <v>43070</v>
      </c>
      <c r="B9541" s="5">
        <f>YEAR(Table1[[#This Row],[Order Date]])</f>
        <v>2017</v>
      </c>
      <c r="C9541" s="5">
        <f>MONTH(Table1[[#This Row],[Order Date]])</f>
        <v>12</v>
      </c>
      <c r="D9541" t="s">
        <v>859</v>
      </c>
      <c r="E9541" t="s">
        <v>278</v>
      </c>
      <c r="F9541" t="s">
        <v>39</v>
      </c>
      <c r="G9541" t="s">
        <v>40</v>
      </c>
      <c r="H9541" t="s">
        <v>41</v>
      </c>
      <c r="I9541">
        <v>470.38</v>
      </c>
      <c r="J9541">
        <v>3</v>
      </c>
      <c r="K9541">
        <v>52.92</v>
      </c>
    </row>
    <row r="9542" spans="1:11" ht="16.5" x14ac:dyDescent="0.3">
      <c r="A9542" s="1">
        <v>43070</v>
      </c>
      <c r="B9542" s="5">
        <f>YEAR(Table1[[#This Row],[Order Date]])</f>
        <v>2017</v>
      </c>
      <c r="C9542" s="5">
        <f>MONTH(Table1[[#This Row],[Order Date]])</f>
        <v>12</v>
      </c>
      <c r="D9542" t="s">
        <v>859</v>
      </c>
      <c r="E9542" t="s">
        <v>278</v>
      </c>
      <c r="F9542" t="s">
        <v>39</v>
      </c>
      <c r="G9542" t="s">
        <v>40</v>
      </c>
      <c r="H9542" t="s">
        <v>517</v>
      </c>
      <c r="I9542">
        <v>105.58</v>
      </c>
      <c r="J9542">
        <v>2</v>
      </c>
      <c r="K9542">
        <v>9.24</v>
      </c>
    </row>
    <row r="9543" spans="1:11" ht="16.5" x14ac:dyDescent="0.3">
      <c r="A9543" s="1">
        <v>43070</v>
      </c>
      <c r="B9543" s="5">
        <f>YEAR(Table1[[#This Row],[Order Date]])</f>
        <v>2017</v>
      </c>
      <c r="C9543" s="5">
        <f>MONTH(Table1[[#This Row],[Order Date]])</f>
        <v>12</v>
      </c>
      <c r="D9543" t="s">
        <v>859</v>
      </c>
      <c r="E9543" t="s">
        <v>278</v>
      </c>
      <c r="F9543" t="s">
        <v>11</v>
      </c>
      <c r="G9543" t="s">
        <v>92</v>
      </c>
      <c r="H9543" t="s">
        <v>1349</v>
      </c>
      <c r="I9543">
        <v>31.15</v>
      </c>
      <c r="J9543">
        <v>3</v>
      </c>
      <c r="K9543">
        <v>3.5</v>
      </c>
    </row>
    <row r="9544" spans="1:11" ht="16.5" x14ac:dyDescent="0.3">
      <c r="A9544" s="1">
        <v>43070</v>
      </c>
      <c r="B9544" s="5">
        <f>YEAR(Table1[[#This Row],[Order Date]])</f>
        <v>2017</v>
      </c>
      <c r="C9544" s="5">
        <f>MONTH(Table1[[#This Row],[Order Date]])</f>
        <v>12</v>
      </c>
      <c r="D9544" t="s">
        <v>859</v>
      </c>
      <c r="E9544" t="s">
        <v>278</v>
      </c>
      <c r="F9544" t="s">
        <v>11</v>
      </c>
      <c r="G9544" t="s">
        <v>20</v>
      </c>
      <c r="H9544" t="s">
        <v>522</v>
      </c>
      <c r="I9544">
        <v>6.78</v>
      </c>
      <c r="J9544">
        <v>7</v>
      </c>
      <c r="K9544">
        <v>-4.75</v>
      </c>
    </row>
    <row r="9545" spans="1:11" ht="16.5" x14ac:dyDescent="0.3">
      <c r="A9545" s="1">
        <v>43070</v>
      </c>
      <c r="B9545" s="5">
        <f>YEAR(Table1[[#This Row],[Order Date]])</f>
        <v>2017</v>
      </c>
      <c r="C9545" s="5">
        <f>MONTH(Table1[[#This Row],[Order Date]])</f>
        <v>12</v>
      </c>
      <c r="D9545" t="s">
        <v>859</v>
      </c>
      <c r="E9545" t="s">
        <v>278</v>
      </c>
      <c r="F9545" t="s">
        <v>39</v>
      </c>
      <c r="G9545" t="s">
        <v>40</v>
      </c>
      <c r="H9545" t="s">
        <v>2342</v>
      </c>
      <c r="I9545">
        <v>406.37</v>
      </c>
      <c r="J9545">
        <v>4</v>
      </c>
      <c r="K9545">
        <v>30.48</v>
      </c>
    </row>
    <row r="9546" spans="1:11" ht="16.5" x14ac:dyDescent="0.3">
      <c r="A9546" s="1">
        <v>43070</v>
      </c>
      <c r="B9546" s="5">
        <f>YEAR(Table1[[#This Row],[Order Date]])</f>
        <v>2017</v>
      </c>
      <c r="C9546" s="5">
        <f>MONTH(Table1[[#This Row],[Order Date]])</f>
        <v>12</v>
      </c>
      <c r="D9546" t="s">
        <v>665</v>
      </c>
      <c r="E9546" t="s">
        <v>23</v>
      </c>
      <c r="F9546" t="s">
        <v>11</v>
      </c>
      <c r="G9546" t="s">
        <v>63</v>
      </c>
      <c r="H9546" t="s">
        <v>1683</v>
      </c>
      <c r="I9546">
        <v>104.68</v>
      </c>
      <c r="J9546">
        <v>5</v>
      </c>
      <c r="K9546">
        <v>35.33</v>
      </c>
    </row>
    <row r="9547" spans="1:11" ht="16.5" x14ac:dyDescent="0.3">
      <c r="A9547" s="1">
        <v>43070</v>
      </c>
      <c r="B9547" s="5">
        <f>YEAR(Table1[[#This Row],[Order Date]])</f>
        <v>2017</v>
      </c>
      <c r="C9547" s="5">
        <f>MONTH(Table1[[#This Row],[Order Date]])</f>
        <v>12</v>
      </c>
      <c r="D9547" t="s">
        <v>665</v>
      </c>
      <c r="E9547" t="s">
        <v>23</v>
      </c>
      <c r="F9547" t="s">
        <v>39</v>
      </c>
      <c r="G9547" t="s">
        <v>40</v>
      </c>
      <c r="H9547" t="s">
        <v>2213</v>
      </c>
      <c r="I9547">
        <v>62.96</v>
      </c>
      <c r="J9547">
        <v>7</v>
      </c>
      <c r="K9547">
        <v>9.44</v>
      </c>
    </row>
    <row r="9548" spans="1:11" ht="16.5" x14ac:dyDescent="0.3">
      <c r="A9548" s="1">
        <v>43070</v>
      </c>
      <c r="B9548" s="5">
        <f>YEAR(Table1[[#This Row],[Order Date]])</f>
        <v>2017</v>
      </c>
      <c r="C9548" s="5">
        <f>MONTH(Table1[[#This Row],[Order Date]])</f>
        <v>12</v>
      </c>
      <c r="D9548" t="s">
        <v>1916</v>
      </c>
      <c r="E9548" t="s">
        <v>10</v>
      </c>
      <c r="F9548" t="s">
        <v>39</v>
      </c>
      <c r="G9548" t="s">
        <v>40</v>
      </c>
      <c r="H9548" t="s">
        <v>939</v>
      </c>
      <c r="I9548">
        <v>219.8</v>
      </c>
      <c r="J9548">
        <v>5</v>
      </c>
      <c r="K9548">
        <v>24.73</v>
      </c>
    </row>
    <row r="9549" spans="1:11" ht="16.5" x14ac:dyDescent="0.3">
      <c r="A9549" s="1">
        <v>43070</v>
      </c>
      <c r="B9549" s="5">
        <f>YEAR(Table1[[#This Row],[Order Date]])</f>
        <v>2017</v>
      </c>
      <c r="C9549" s="5">
        <f>MONTH(Table1[[#This Row],[Order Date]])</f>
        <v>12</v>
      </c>
      <c r="D9549" t="s">
        <v>1916</v>
      </c>
      <c r="E9549" t="s">
        <v>10</v>
      </c>
      <c r="F9549" t="s">
        <v>34</v>
      </c>
      <c r="G9549" t="s">
        <v>35</v>
      </c>
      <c r="H9549" t="s">
        <v>542</v>
      </c>
      <c r="I9549">
        <v>317.06</v>
      </c>
      <c r="J9549">
        <v>3</v>
      </c>
      <c r="K9549">
        <v>-18.12</v>
      </c>
    </row>
    <row r="9550" spans="1:11" ht="16.5" x14ac:dyDescent="0.3">
      <c r="A9550" s="1">
        <v>43070</v>
      </c>
      <c r="B9550" s="5">
        <f>YEAR(Table1[[#This Row],[Order Date]])</f>
        <v>2017</v>
      </c>
      <c r="C9550" s="5">
        <f>MONTH(Table1[[#This Row],[Order Date]])</f>
        <v>12</v>
      </c>
      <c r="D9550" t="s">
        <v>2683</v>
      </c>
      <c r="E9550" t="s">
        <v>27</v>
      </c>
      <c r="F9550" t="s">
        <v>11</v>
      </c>
      <c r="G9550" t="s">
        <v>12</v>
      </c>
      <c r="H9550" t="s">
        <v>2605</v>
      </c>
      <c r="I9550">
        <v>45.36</v>
      </c>
      <c r="J9550">
        <v>7</v>
      </c>
      <c r="K9550">
        <v>21.77</v>
      </c>
    </row>
    <row r="9551" spans="1:11" ht="16.5" x14ac:dyDescent="0.3">
      <c r="A9551" s="1">
        <v>43070</v>
      </c>
      <c r="B9551" s="5">
        <f>YEAR(Table1[[#This Row],[Order Date]])</f>
        <v>2017</v>
      </c>
      <c r="C9551" s="5">
        <f>MONTH(Table1[[#This Row],[Order Date]])</f>
        <v>12</v>
      </c>
      <c r="D9551" t="s">
        <v>2683</v>
      </c>
      <c r="E9551" t="s">
        <v>27</v>
      </c>
      <c r="F9551" t="s">
        <v>11</v>
      </c>
      <c r="G9551" t="s">
        <v>20</v>
      </c>
      <c r="H9551" t="s">
        <v>248</v>
      </c>
      <c r="I9551">
        <v>10.130000000000001</v>
      </c>
      <c r="J9551">
        <v>2</v>
      </c>
      <c r="K9551">
        <v>3.67</v>
      </c>
    </row>
    <row r="9552" spans="1:11" ht="16.5" x14ac:dyDescent="0.3">
      <c r="A9552" s="1">
        <v>43070</v>
      </c>
      <c r="B9552" s="5">
        <f>YEAR(Table1[[#This Row],[Order Date]])</f>
        <v>2017</v>
      </c>
      <c r="C9552" s="5">
        <f>MONTH(Table1[[#This Row],[Order Date]])</f>
        <v>12</v>
      </c>
      <c r="D9552" t="s">
        <v>1781</v>
      </c>
      <c r="E9552" t="s">
        <v>23</v>
      </c>
      <c r="F9552" t="s">
        <v>11</v>
      </c>
      <c r="G9552" t="s">
        <v>18</v>
      </c>
      <c r="H9552" t="s">
        <v>1950</v>
      </c>
      <c r="I9552">
        <v>37.39</v>
      </c>
      <c r="J9552">
        <v>3</v>
      </c>
      <c r="K9552">
        <v>2.34</v>
      </c>
    </row>
    <row r="9553" spans="1:11" ht="16.5" x14ac:dyDescent="0.3">
      <c r="A9553" s="1">
        <v>43070</v>
      </c>
      <c r="B9553" s="5">
        <f>YEAR(Table1[[#This Row],[Order Date]])</f>
        <v>2017</v>
      </c>
      <c r="C9553" s="5">
        <f>MONTH(Table1[[#This Row],[Order Date]])</f>
        <v>12</v>
      </c>
      <c r="D9553" t="s">
        <v>1781</v>
      </c>
      <c r="E9553" t="s">
        <v>23</v>
      </c>
      <c r="F9553" t="s">
        <v>34</v>
      </c>
      <c r="G9553" t="s">
        <v>47</v>
      </c>
      <c r="H9553" t="s">
        <v>2495</v>
      </c>
      <c r="I9553">
        <v>79.12</v>
      </c>
      <c r="J9553">
        <v>5</v>
      </c>
      <c r="K9553">
        <v>13.85</v>
      </c>
    </row>
    <row r="9554" spans="1:11" ht="16.5" x14ac:dyDescent="0.3">
      <c r="A9554" s="1">
        <v>43070</v>
      </c>
      <c r="B9554" s="5">
        <f>YEAR(Table1[[#This Row],[Order Date]])</f>
        <v>2017</v>
      </c>
      <c r="C9554" s="5">
        <f>MONTH(Table1[[#This Row],[Order Date]])</f>
        <v>12</v>
      </c>
      <c r="D9554" t="s">
        <v>1665</v>
      </c>
      <c r="E9554" t="s">
        <v>613</v>
      </c>
      <c r="F9554" t="s">
        <v>11</v>
      </c>
      <c r="G9554" t="s">
        <v>12</v>
      </c>
      <c r="H9554" t="s">
        <v>1730</v>
      </c>
      <c r="I9554">
        <v>19.440000000000001</v>
      </c>
      <c r="J9554">
        <v>3</v>
      </c>
      <c r="K9554">
        <v>9.33</v>
      </c>
    </row>
    <row r="9555" spans="1:11" ht="16.5" x14ac:dyDescent="0.3">
      <c r="A9555" s="1">
        <v>43070</v>
      </c>
      <c r="B9555" s="5">
        <f>YEAR(Table1[[#This Row],[Order Date]])</f>
        <v>2017</v>
      </c>
      <c r="C9555" s="5">
        <f>MONTH(Table1[[#This Row],[Order Date]])</f>
        <v>12</v>
      </c>
      <c r="D9555" t="s">
        <v>1665</v>
      </c>
      <c r="E9555" t="s">
        <v>613</v>
      </c>
      <c r="F9555" t="s">
        <v>34</v>
      </c>
      <c r="G9555" t="s">
        <v>35</v>
      </c>
      <c r="H9555" t="s">
        <v>918</v>
      </c>
      <c r="I9555">
        <v>897.15</v>
      </c>
      <c r="J9555">
        <v>3</v>
      </c>
      <c r="K9555">
        <v>251.2</v>
      </c>
    </row>
    <row r="9556" spans="1:11" ht="16.5" x14ac:dyDescent="0.3">
      <c r="A9556" s="1">
        <v>43070</v>
      </c>
      <c r="B9556" s="5">
        <f>YEAR(Table1[[#This Row],[Order Date]])</f>
        <v>2017</v>
      </c>
      <c r="C9556" s="5">
        <f>MONTH(Table1[[#This Row],[Order Date]])</f>
        <v>12</v>
      </c>
      <c r="D9556" t="s">
        <v>1099</v>
      </c>
      <c r="E9556" t="s">
        <v>78</v>
      </c>
      <c r="F9556" t="s">
        <v>34</v>
      </c>
      <c r="G9556" t="s">
        <v>47</v>
      </c>
      <c r="H9556" t="s">
        <v>2302</v>
      </c>
      <c r="I9556">
        <v>7.71</v>
      </c>
      <c r="J9556">
        <v>2</v>
      </c>
      <c r="K9556">
        <v>1.74</v>
      </c>
    </row>
    <row r="9557" spans="1:11" ht="16.5" x14ac:dyDescent="0.3">
      <c r="A9557" s="1">
        <v>43070</v>
      </c>
      <c r="B9557" s="5">
        <f>YEAR(Table1[[#This Row],[Order Date]])</f>
        <v>2017</v>
      </c>
      <c r="C9557" s="5">
        <f>MONTH(Table1[[#This Row],[Order Date]])</f>
        <v>12</v>
      </c>
      <c r="D9557" t="s">
        <v>2298</v>
      </c>
      <c r="E9557" t="s">
        <v>10</v>
      </c>
      <c r="F9557" t="s">
        <v>11</v>
      </c>
      <c r="G9557" t="s">
        <v>12</v>
      </c>
      <c r="H9557" t="s">
        <v>2386</v>
      </c>
      <c r="I9557">
        <v>10.37</v>
      </c>
      <c r="J9557">
        <v>2</v>
      </c>
      <c r="K9557">
        <v>3.63</v>
      </c>
    </row>
    <row r="9558" spans="1:11" ht="16.5" x14ac:dyDescent="0.3">
      <c r="A9558" s="1">
        <v>43070</v>
      </c>
      <c r="B9558" s="5">
        <f>YEAR(Table1[[#This Row],[Order Date]])</f>
        <v>2017</v>
      </c>
      <c r="C9558" s="5">
        <f>MONTH(Table1[[#This Row],[Order Date]])</f>
        <v>12</v>
      </c>
      <c r="D9558" t="s">
        <v>2284</v>
      </c>
      <c r="E9558" t="s">
        <v>164</v>
      </c>
      <c r="F9558" t="s">
        <v>11</v>
      </c>
      <c r="G9558" t="s">
        <v>12</v>
      </c>
      <c r="H9558" t="s">
        <v>442</v>
      </c>
      <c r="I9558">
        <v>41.86</v>
      </c>
      <c r="J9558">
        <v>7</v>
      </c>
      <c r="K9558">
        <v>18.84</v>
      </c>
    </row>
    <row r="9559" spans="1:11" ht="16.5" x14ac:dyDescent="0.3">
      <c r="A9559" s="1">
        <v>43070</v>
      </c>
      <c r="B9559" s="5">
        <f>YEAR(Table1[[#This Row],[Order Date]])</f>
        <v>2017</v>
      </c>
      <c r="C9559" s="5">
        <f>MONTH(Table1[[#This Row],[Order Date]])</f>
        <v>12</v>
      </c>
      <c r="D9559" t="s">
        <v>2284</v>
      </c>
      <c r="E9559" t="s">
        <v>164</v>
      </c>
      <c r="F9559" t="s">
        <v>34</v>
      </c>
      <c r="G9559" t="s">
        <v>74</v>
      </c>
      <c r="H9559" t="s">
        <v>1909</v>
      </c>
      <c r="I9559">
        <v>141.96</v>
      </c>
      <c r="J9559">
        <v>2</v>
      </c>
      <c r="K9559">
        <v>41.17</v>
      </c>
    </row>
    <row r="9560" spans="1:11" ht="16.5" x14ac:dyDescent="0.3">
      <c r="A9560" s="1">
        <v>43070</v>
      </c>
      <c r="B9560" s="5">
        <f>YEAR(Table1[[#This Row],[Order Date]])</f>
        <v>2017</v>
      </c>
      <c r="C9560" s="5">
        <f>MONTH(Table1[[#This Row],[Order Date]])</f>
        <v>12</v>
      </c>
      <c r="D9560" t="s">
        <v>1771</v>
      </c>
      <c r="E9560" t="s">
        <v>164</v>
      </c>
      <c r="F9560" t="s">
        <v>11</v>
      </c>
      <c r="G9560" t="s">
        <v>20</v>
      </c>
      <c r="H9560" t="s">
        <v>2173</v>
      </c>
      <c r="I9560">
        <v>15.92</v>
      </c>
      <c r="J9560">
        <v>5</v>
      </c>
      <c r="K9560">
        <v>5.37</v>
      </c>
    </row>
    <row r="9561" spans="1:11" ht="16.5" x14ac:dyDescent="0.3">
      <c r="A9561" s="1">
        <v>43070</v>
      </c>
      <c r="B9561" s="5">
        <f>YEAR(Table1[[#This Row],[Order Date]])</f>
        <v>2017</v>
      </c>
      <c r="C9561" s="5">
        <f>MONTH(Table1[[#This Row],[Order Date]])</f>
        <v>12</v>
      </c>
      <c r="D9561" t="s">
        <v>1771</v>
      </c>
      <c r="E9561" t="s">
        <v>164</v>
      </c>
      <c r="F9561" t="s">
        <v>34</v>
      </c>
      <c r="G9561" t="s">
        <v>47</v>
      </c>
      <c r="H9561" t="s">
        <v>281</v>
      </c>
      <c r="I9561">
        <v>70.680000000000007</v>
      </c>
      <c r="J9561">
        <v>12</v>
      </c>
      <c r="K9561">
        <v>31.1</v>
      </c>
    </row>
    <row r="9562" spans="1:11" ht="16.5" x14ac:dyDescent="0.3">
      <c r="A9562" s="1">
        <v>43070</v>
      </c>
      <c r="B9562" s="5">
        <f>YEAR(Table1[[#This Row],[Order Date]])</f>
        <v>2017</v>
      </c>
      <c r="C9562" s="5">
        <f>MONTH(Table1[[#This Row],[Order Date]])</f>
        <v>12</v>
      </c>
      <c r="D9562" t="s">
        <v>1771</v>
      </c>
      <c r="E9562" t="s">
        <v>164</v>
      </c>
      <c r="F9562" t="s">
        <v>11</v>
      </c>
      <c r="G9562" t="s">
        <v>18</v>
      </c>
      <c r="H9562" t="s">
        <v>2031</v>
      </c>
      <c r="I9562">
        <v>541.24</v>
      </c>
      <c r="J9562">
        <v>4</v>
      </c>
      <c r="K9562">
        <v>5.41</v>
      </c>
    </row>
    <row r="9563" spans="1:11" ht="16.5" x14ac:dyDescent="0.3">
      <c r="A9563" s="1">
        <v>43070</v>
      </c>
      <c r="B9563" s="5">
        <f>YEAR(Table1[[#This Row],[Order Date]])</f>
        <v>2017</v>
      </c>
      <c r="C9563" s="5">
        <f>MONTH(Table1[[#This Row],[Order Date]])</f>
        <v>12</v>
      </c>
      <c r="D9563" t="s">
        <v>2580</v>
      </c>
      <c r="E9563" t="s">
        <v>27</v>
      </c>
      <c r="F9563" t="s">
        <v>34</v>
      </c>
      <c r="G9563" t="s">
        <v>47</v>
      </c>
      <c r="H9563" t="s">
        <v>2040</v>
      </c>
      <c r="I9563">
        <v>629.64</v>
      </c>
      <c r="J9563">
        <v>9</v>
      </c>
      <c r="K9563">
        <v>107.04</v>
      </c>
    </row>
    <row r="9564" spans="1:11" ht="16.5" x14ac:dyDescent="0.3">
      <c r="A9564" s="1">
        <v>43070</v>
      </c>
      <c r="B9564" s="5">
        <f>YEAR(Table1[[#This Row],[Order Date]])</f>
        <v>2017</v>
      </c>
      <c r="C9564" s="5">
        <f>MONTH(Table1[[#This Row],[Order Date]])</f>
        <v>12</v>
      </c>
      <c r="D9564" t="s">
        <v>1799</v>
      </c>
      <c r="E9564" t="s">
        <v>23</v>
      </c>
      <c r="F9564" t="s">
        <v>11</v>
      </c>
      <c r="G9564" t="s">
        <v>16</v>
      </c>
      <c r="H9564" t="s">
        <v>188</v>
      </c>
      <c r="I9564">
        <v>15.94</v>
      </c>
      <c r="J9564">
        <v>4</v>
      </c>
      <c r="K9564">
        <v>5.18</v>
      </c>
    </row>
    <row r="9565" spans="1:11" ht="16.5" x14ac:dyDescent="0.3">
      <c r="A9565" s="1">
        <v>43070</v>
      </c>
      <c r="B9565" s="5">
        <f>YEAR(Table1[[#This Row],[Order Date]])</f>
        <v>2017</v>
      </c>
      <c r="C9565" s="5">
        <f>MONTH(Table1[[#This Row],[Order Date]])</f>
        <v>12</v>
      </c>
      <c r="D9565" t="s">
        <v>1799</v>
      </c>
      <c r="E9565" t="s">
        <v>23</v>
      </c>
      <c r="F9565" t="s">
        <v>11</v>
      </c>
      <c r="G9565" t="s">
        <v>20</v>
      </c>
      <c r="H9565" t="s">
        <v>972</v>
      </c>
      <c r="I9565">
        <v>8</v>
      </c>
      <c r="J9565">
        <v>7</v>
      </c>
      <c r="K9565">
        <v>-5.6</v>
      </c>
    </row>
    <row r="9566" spans="1:11" ht="16.5" x14ac:dyDescent="0.3">
      <c r="A9566" s="1">
        <v>43070</v>
      </c>
      <c r="B9566" s="5">
        <f>YEAR(Table1[[#This Row],[Order Date]])</f>
        <v>2017</v>
      </c>
      <c r="C9566" s="5">
        <f>MONTH(Table1[[#This Row],[Order Date]])</f>
        <v>12</v>
      </c>
      <c r="D9566" t="s">
        <v>1799</v>
      </c>
      <c r="E9566" t="s">
        <v>23</v>
      </c>
      <c r="F9566" t="s">
        <v>34</v>
      </c>
      <c r="G9566" t="s">
        <v>35</v>
      </c>
      <c r="H9566" t="s">
        <v>294</v>
      </c>
      <c r="I9566">
        <v>398.97</v>
      </c>
      <c r="J9566">
        <v>2</v>
      </c>
      <c r="K9566">
        <v>-28.5</v>
      </c>
    </row>
    <row r="9567" spans="1:11" ht="16.5" x14ac:dyDescent="0.3">
      <c r="A9567" s="1">
        <v>43071</v>
      </c>
      <c r="B9567" s="5">
        <f>YEAR(Table1[[#This Row],[Order Date]])</f>
        <v>2017</v>
      </c>
      <c r="C9567" s="5">
        <f>MONTH(Table1[[#This Row],[Order Date]])</f>
        <v>12</v>
      </c>
      <c r="D9567" t="s">
        <v>659</v>
      </c>
      <c r="E9567" t="s">
        <v>27</v>
      </c>
      <c r="F9567" t="s">
        <v>11</v>
      </c>
      <c r="G9567" t="s">
        <v>18</v>
      </c>
      <c r="H9567" t="s">
        <v>1400</v>
      </c>
      <c r="I9567">
        <v>559.62</v>
      </c>
      <c r="J9567">
        <v>9</v>
      </c>
      <c r="K9567">
        <v>151.1</v>
      </c>
    </row>
    <row r="9568" spans="1:11" ht="16.5" x14ac:dyDescent="0.3">
      <c r="A9568" s="1">
        <v>43071</v>
      </c>
      <c r="B9568" s="5">
        <f>YEAR(Table1[[#This Row],[Order Date]])</f>
        <v>2017</v>
      </c>
      <c r="C9568" s="5">
        <f>MONTH(Table1[[#This Row],[Order Date]])</f>
        <v>12</v>
      </c>
      <c r="D9568" t="s">
        <v>659</v>
      </c>
      <c r="E9568" t="s">
        <v>27</v>
      </c>
      <c r="F9568" t="s">
        <v>11</v>
      </c>
      <c r="G9568" t="s">
        <v>12</v>
      </c>
      <c r="H9568" t="s">
        <v>1191</v>
      </c>
      <c r="I9568">
        <v>109.92</v>
      </c>
      <c r="J9568">
        <v>2</v>
      </c>
      <c r="K9568">
        <v>53.86</v>
      </c>
    </row>
    <row r="9569" spans="1:11" ht="16.5" x14ac:dyDescent="0.3">
      <c r="A9569" s="1">
        <v>43071</v>
      </c>
      <c r="B9569" s="5">
        <f>YEAR(Table1[[#This Row],[Order Date]])</f>
        <v>2017</v>
      </c>
      <c r="C9569" s="5">
        <f>MONTH(Table1[[#This Row],[Order Date]])</f>
        <v>12</v>
      </c>
      <c r="D9569" t="s">
        <v>659</v>
      </c>
      <c r="E9569" t="s">
        <v>27</v>
      </c>
      <c r="F9569" t="s">
        <v>11</v>
      </c>
      <c r="G9569" t="s">
        <v>12</v>
      </c>
      <c r="H9569" t="s">
        <v>2069</v>
      </c>
      <c r="I9569">
        <v>8.56</v>
      </c>
      <c r="J9569">
        <v>2</v>
      </c>
      <c r="K9569">
        <v>3.85</v>
      </c>
    </row>
    <row r="9570" spans="1:11" ht="16.5" x14ac:dyDescent="0.3">
      <c r="A9570" s="1">
        <v>43071</v>
      </c>
      <c r="B9570" s="5">
        <f>YEAR(Table1[[#This Row],[Order Date]])</f>
        <v>2017</v>
      </c>
      <c r="C9570" s="5">
        <f>MONTH(Table1[[#This Row],[Order Date]])</f>
        <v>12</v>
      </c>
      <c r="D9570" t="s">
        <v>1361</v>
      </c>
      <c r="E9570" t="s">
        <v>55</v>
      </c>
      <c r="F9570" t="s">
        <v>11</v>
      </c>
      <c r="G9570" t="s">
        <v>24</v>
      </c>
      <c r="H9570" t="s">
        <v>2189</v>
      </c>
      <c r="I9570">
        <v>34.65</v>
      </c>
      <c r="J9570">
        <v>3</v>
      </c>
      <c r="K9570">
        <v>10.4</v>
      </c>
    </row>
    <row r="9571" spans="1:11" ht="16.5" x14ac:dyDescent="0.3">
      <c r="A9571" s="1">
        <v>43071</v>
      </c>
      <c r="B9571" s="5">
        <f>YEAR(Table1[[#This Row],[Order Date]])</f>
        <v>2017</v>
      </c>
      <c r="C9571" s="5">
        <f>MONTH(Table1[[#This Row],[Order Date]])</f>
        <v>12</v>
      </c>
      <c r="D9571" t="s">
        <v>225</v>
      </c>
      <c r="E9571" t="s">
        <v>10</v>
      </c>
      <c r="F9571" t="s">
        <v>11</v>
      </c>
      <c r="G9571" t="s">
        <v>92</v>
      </c>
      <c r="H9571" t="s">
        <v>253</v>
      </c>
      <c r="I9571">
        <v>294.62</v>
      </c>
      <c r="J9571">
        <v>5</v>
      </c>
      <c r="K9571">
        <v>-766.01</v>
      </c>
    </row>
    <row r="9572" spans="1:11" ht="16.5" x14ac:dyDescent="0.3">
      <c r="A9572" s="1">
        <v>43071</v>
      </c>
      <c r="B9572" s="5">
        <f>YEAR(Table1[[#This Row],[Order Date]])</f>
        <v>2017</v>
      </c>
      <c r="C9572" s="5">
        <f>MONTH(Table1[[#This Row],[Order Date]])</f>
        <v>12</v>
      </c>
      <c r="D9572" t="s">
        <v>225</v>
      </c>
      <c r="E9572" t="s">
        <v>10</v>
      </c>
      <c r="F9572" t="s">
        <v>34</v>
      </c>
      <c r="G9572" t="s">
        <v>47</v>
      </c>
      <c r="H9572" t="s">
        <v>448</v>
      </c>
      <c r="I9572">
        <v>8.75</v>
      </c>
      <c r="J9572">
        <v>4</v>
      </c>
      <c r="K9572">
        <v>-3.72</v>
      </c>
    </row>
    <row r="9573" spans="1:11" ht="16.5" x14ac:dyDescent="0.3">
      <c r="A9573" s="1">
        <v>43071</v>
      </c>
      <c r="B9573" s="5">
        <f>YEAR(Table1[[#This Row],[Order Date]])</f>
        <v>2017</v>
      </c>
      <c r="C9573" s="5">
        <f>MONTH(Table1[[#This Row],[Order Date]])</f>
        <v>12</v>
      </c>
      <c r="D9573" t="s">
        <v>1657</v>
      </c>
      <c r="E9573" t="s">
        <v>123</v>
      </c>
      <c r="F9573" t="s">
        <v>11</v>
      </c>
      <c r="G9573" t="s">
        <v>24</v>
      </c>
      <c r="H9573" t="s">
        <v>1117</v>
      </c>
      <c r="I9573">
        <v>47.96</v>
      </c>
      <c r="J9573">
        <v>5</v>
      </c>
      <c r="K9573">
        <v>4.2</v>
      </c>
    </row>
    <row r="9574" spans="1:11" ht="16.5" x14ac:dyDescent="0.3">
      <c r="A9574" s="1">
        <v>43071</v>
      </c>
      <c r="B9574" s="5">
        <f>YEAR(Table1[[#This Row],[Order Date]])</f>
        <v>2017</v>
      </c>
      <c r="C9574" s="5">
        <f>MONTH(Table1[[#This Row],[Order Date]])</f>
        <v>12</v>
      </c>
      <c r="D9574" t="s">
        <v>1438</v>
      </c>
      <c r="E9574" t="s">
        <v>27</v>
      </c>
      <c r="F9574" t="s">
        <v>11</v>
      </c>
      <c r="G9574" t="s">
        <v>20</v>
      </c>
      <c r="H9574" t="s">
        <v>67</v>
      </c>
      <c r="I9574">
        <v>9.02</v>
      </c>
      <c r="J9574">
        <v>6</v>
      </c>
      <c r="K9574">
        <v>3.16</v>
      </c>
    </row>
    <row r="9575" spans="1:11" ht="16.5" x14ac:dyDescent="0.3">
      <c r="A9575" s="1">
        <v>43071</v>
      </c>
      <c r="B9575" s="5">
        <f>YEAR(Table1[[#This Row],[Order Date]])</f>
        <v>2017</v>
      </c>
      <c r="C9575" s="5">
        <f>MONTH(Table1[[#This Row],[Order Date]])</f>
        <v>12</v>
      </c>
      <c r="D9575" t="s">
        <v>1438</v>
      </c>
      <c r="E9575" t="s">
        <v>27</v>
      </c>
      <c r="F9575" t="s">
        <v>11</v>
      </c>
      <c r="G9575" t="s">
        <v>20</v>
      </c>
      <c r="H9575" t="s">
        <v>1139</v>
      </c>
      <c r="I9575">
        <v>69.459999999999994</v>
      </c>
      <c r="J9575">
        <v>2</v>
      </c>
      <c r="K9575">
        <v>22.57</v>
      </c>
    </row>
    <row r="9576" spans="1:11" ht="16.5" x14ac:dyDescent="0.3">
      <c r="A9576" s="1">
        <v>43071</v>
      </c>
      <c r="B9576" s="5">
        <f>YEAR(Table1[[#This Row],[Order Date]])</f>
        <v>2017</v>
      </c>
      <c r="C9576" s="5">
        <f>MONTH(Table1[[#This Row],[Order Date]])</f>
        <v>12</v>
      </c>
      <c r="D9576" t="s">
        <v>1438</v>
      </c>
      <c r="E9576" t="s">
        <v>27</v>
      </c>
      <c r="F9576" t="s">
        <v>11</v>
      </c>
      <c r="G9576" t="s">
        <v>12</v>
      </c>
      <c r="H9576" t="s">
        <v>1337</v>
      </c>
      <c r="I9576">
        <v>10.86</v>
      </c>
      <c r="J9576">
        <v>2</v>
      </c>
      <c r="K9576">
        <v>5.32</v>
      </c>
    </row>
    <row r="9577" spans="1:11" ht="16.5" x14ac:dyDescent="0.3">
      <c r="A9577" s="1">
        <v>43071</v>
      </c>
      <c r="B9577" s="5">
        <f>YEAR(Table1[[#This Row],[Order Date]])</f>
        <v>2017</v>
      </c>
      <c r="C9577" s="5">
        <f>MONTH(Table1[[#This Row],[Order Date]])</f>
        <v>12</v>
      </c>
      <c r="D9577" t="s">
        <v>1438</v>
      </c>
      <c r="E9577" t="s">
        <v>27</v>
      </c>
      <c r="F9577" t="s">
        <v>11</v>
      </c>
      <c r="G9577" t="s">
        <v>92</v>
      </c>
      <c r="H9577" t="s">
        <v>421</v>
      </c>
      <c r="I9577">
        <v>79.47</v>
      </c>
      <c r="J9577">
        <v>3</v>
      </c>
      <c r="K9577">
        <v>22.25</v>
      </c>
    </row>
    <row r="9578" spans="1:11" ht="16.5" x14ac:dyDescent="0.3">
      <c r="A9578" s="1">
        <v>43071</v>
      </c>
      <c r="B9578" s="5">
        <f>YEAR(Table1[[#This Row],[Order Date]])</f>
        <v>2017</v>
      </c>
      <c r="C9578" s="5">
        <f>MONTH(Table1[[#This Row],[Order Date]])</f>
        <v>12</v>
      </c>
      <c r="D9578" t="s">
        <v>1438</v>
      </c>
      <c r="E9578" t="s">
        <v>27</v>
      </c>
      <c r="F9578" t="s">
        <v>11</v>
      </c>
      <c r="G9578" t="s">
        <v>24</v>
      </c>
      <c r="H9578" t="s">
        <v>541</v>
      </c>
      <c r="I9578">
        <v>10.08</v>
      </c>
      <c r="J9578">
        <v>6</v>
      </c>
      <c r="K9578">
        <v>5.04</v>
      </c>
    </row>
    <row r="9579" spans="1:11" ht="16.5" x14ac:dyDescent="0.3">
      <c r="A9579" s="1">
        <v>43071</v>
      </c>
      <c r="B9579" s="5">
        <f>YEAR(Table1[[#This Row],[Order Date]])</f>
        <v>2017</v>
      </c>
      <c r="C9579" s="5">
        <f>MONTH(Table1[[#This Row],[Order Date]])</f>
        <v>12</v>
      </c>
      <c r="D9579" t="s">
        <v>1507</v>
      </c>
      <c r="E9579" t="s">
        <v>123</v>
      </c>
      <c r="F9579" t="s">
        <v>11</v>
      </c>
      <c r="G9579" t="s">
        <v>20</v>
      </c>
      <c r="H9579" t="s">
        <v>1281</v>
      </c>
      <c r="I9579">
        <v>45.66</v>
      </c>
      <c r="J9579">
        <v>5</v>
      </c>
      <c r="K9579">
        <v>-33.479999999999997</v>
      </c>
    </row>
    <row r="9580" spans="1:11" ht="16.5" x14ac:dyDescent="0.3">
      <c r="A9580" s="1">
        <v>43071</v>
      </c>
      <c r="B9580" s="5">
        <f>YEAR(Table1[[#This Row],[Order Date]])</f>
        <v>2017</v>
      </c>
      <c r="C9580" s="5">
        <f>MONTH(Table1[[#This Row],[Order Date]])</f>
        <v>12</v>
      </c>
      <c r="D9580" t="s">
        <v>237</v>
      </c>
      <c r="E9580" t="s">
        <v>23</v>
      </c>
      <c r="F9580" t="s">
        <v>11</v>
      </c>
      <c r="G9580" t="s">
        <v>20</v>
      </c>
      <c r="H9580" t="s">
        <v>1777</v>
      </c>
      <c r="I9580">
        <v>631.17999999999995</v>
      </c>
      <c r="J9580">
        <v>4</v>
      </c>
      <c r="K9580">
        <v>-462.86</v>
      </c>
    </row>
    <row r="9581" spans="1:11" ht="16.5" x14ac:dyDescent="0.3">
      <c r="A9581" s="1">
        <v>43071</v>
      </c>
      <c r="B9581" s="5">
        <f>YEAR(Table1[[#This Row],[Order Date]])</f>
        <v>2017</v>
      </c>
      <c r="C9581" s="5">
        <f>MONTH(Table1[[#This Row],[Order Date]])</f>
        <v>12</v>
      </c>
      <c r="D9581" t="s">
        <v>2039</v>
      </c>
      <c r="E9581" t="s">
        <v>996</v>
      </c>
      <c r="F9581" t="s">
        <v>39</v>
      </c>
      <c r="G9581" t="s">
        <v>40</v>
      </c>
      <c r="H9581" t="s">
        <v>1536</v>
      </c>
      <c r="I9581">
        <v>2479.96</v>
      </c>
      <c r="J9581">
        <v>4</v>
      </c>
      <c r="K9581">
        <v>743.99</v>
      </c>
    </row>
    <row r="9582" spans="1:11" ht="16.5" x14ac:dyDescent="0.3">
      <c r="A9582" s="1">
        <v>43071</v>
      </c>
      <c r="B9582" s="5">
        <f>YEAR(Table1[[#This Row],[Order Date]])</f>
        <v>2017</v>
      </c>
      <c r="C9582" s="5">
        <f>MONTH(Table1[[#This Row],[Order Date]])</f>
        <v>12</v>
      </c>
      <c r="D9582" t="s">
        <v>2103</v>
      </c>
      <c r="E9582" t="s">
        <v>27</v>
      </c>
      <c r="F9582" t="s">
        <v>39</v>
      </c>
      <c r="G9582" t="s">
        <v>40</v>
      </c>
      <c r="H9582" t="s">
        <v>2443</v>
      </c>
      <c r="I9582">
        <v>39.99</v>
      </c>
      <c r="J9582">
        <v>1</v>
      </c>
      <c r="K9582">
        <v>-8</v>
      </c>
    </row>
    <row r="9583" spans="1:11" ht="16.5" x14ac:dyDescent="0.3">
      <c r="A9583" s="1">
        <v>43071</v>
      </c>
      <c r="B9583" s="5">
        <f>YEAR(Table1[[#This Row],[Order Date]])</f>
        <v>2017</v>
      </c>
      <c r="C9583" s="5">
        <f>MONTH(Table1[[#This Row],[Order Date]])</f>
        <v>12</v>
      </c>
      <c r="D9583" t="s">
        <v>2103</v>
      </c>
      <c r="E9583" t="s">
        <v>27</v>
      </c>
      <c r="F9583" t="s">
        <v>34</v>
      </c>
      <c r="G9583" t="s">
        <v>35</v>
      </c>
      <c r="H9583" t="s">
        <v>1364</v>
      </c>
      <c r="I9583">
        <v>1159.06</v>
      </c>
      <c r="J9583">
        <v>9</v>
      </c>
      <c r="K9583">
        <v>43.46</v>
      </c>
    </row>
    <row r="9584" spans="1:11" ht="16.5" x14ac:dyDescent="0.3">
      <c r="A9584" s="1">
        <v>43071</v>
      </c>
      <c r="B9584" s="5">
        <f>YEAR(Table1[[#This Row],[Order Date]])</f>
        <v>2017</v>
      </c>
      <c r="C9584" s="5">
        <f>MONTH(Table1[[#This Row],[Order Date]])</f>
        <v>12</v>
      </c>
      <c r="D9584" t="s">
        <v>2103</v>
      </c>
      <c r="E9584" t="s">
        <v>27</v>
      </c>
      <c r="F9584" t="s">
        <v>11</v>
      </c>
      <c r="G9584" t="s">
        <v>24</v>
      </c>
      <c r="H9584" t="s">
        <v>2055</v>
      </c>
      <c r="I9584">
        <v>179.9</v>
      </c>
      <c r="J9584">
        <v>5</v>
      </c>
      <c r="K9584">
        <v>44.98</v>
      </c>
    </row>
    <row r="9585" spans="1:11" ht="16.5" x14ac:dyDescent="0.3">
      <c r="A9585" s="1">
        <v>43071</v>
      </c>
      <c r="B9585" s="5">
        <f>YEAR(Table1[[#This Row],[Order Date]])</f>
        <v>2017</v>
      </c>
      <c r="C9585" s="5">
        <f>MONTH(Table1[[#This Row],[Order Date]])</f>
        <v>12</v>
      </c>
      <c r="D9585" t="s">
        <v>945</v>
      </c>
      <c r="E9585" t="s">
        <v>55</v>
      </c>
      <c r="F9585" t="s">
        <v>34</v>
      </c>
      <c r="G9585" t="s">
        <v>35</v>
      </c>
      <c r="H9585" t="s">
        <v>1726</v>
      </c>
      <c r="I9585">
        <v>701.96</v>
      </c>
      <c r="J9585">
        <v>2</v>
      </c>
      <c r="K9585">
        <v>168.47</v>
      </c>
    </row>
    <row r="9586" spans="1:11" ht="16.5" x14ac:dyDescent="0.3">
      <c r="A9586" s="1">
        <v>43071</v>
      </c>
      <c r="B9586" s="5">
        <f>YEAR(Table1[[#This Row],[Order Date]])</f>
        <v>2017</v>
      </c>
      <c r="C9586" s="5">
        <f>MONTH(Table1[[#This Row],[Order Date]])</f>
        <v>12</v>
      </c>
      <c r="D9586" t="s">
        <v>468</v>
      </c>
      <c r="E9586" t="s">
        <v>10</v>
      </c>
      <c r="F9586" t="s">
        <v>11</v>
      </c>
      <c r="G9586" t="s">
        <v>24</v>
      </c>
      <c r="H9586" t="s">
        <v>2233</v>
      </c>
      <c r="I9586">
        <v>12.16</v>
      </c>
      <c r="J9586">
        <v>5</v>
      </c>
      <c r="K9586">
        <v>2.13</v>
      </c>
    </row>
    <row r="9587" spans="1:11" ht="16.5" x14ac:dyDescent="0.3">
      <c r="A9587" s="1">
        <v>43071</v>
      </c>
      <c r="B9587" s="5">
        <f>YEAR(Table1[[#This Row],[Order Date]])</f>
        <v>2017</v>
      </c>
      <c r="C9587" s="5">
        <f>MONTH(Table1[[#This Row],[Order Date]])</f>
        <v>12</v>
      </c>
      <c r="D9587" t="s">
        <v>1574</v>
      </c>
      <c r="E9587" t="s">
        <v>245</v>
      </c>
      <c r="F9587" t="s">
        <v>11</v>
      </c>
      <c r="G9587" t="s">
        <v>24</v>
      </c>
      <c r="H9587" t="s">
        <v>1108</v>
      </c>
      <c r="I9587">
        <v>32.78</v>
      </c>
      <c r="J9587">
        <v>1</v>
      </c>
      <c r="K9587">
        <v>2.46</v>
      </c>
    </row>
    <row r="9588" spans="1:11" ht="16.5" x14ac:dyDescent="0.3">
      <c r="A9588" s="1">
        <v>43071</v>
      </c>
      <c r="B9588" s="5">
        <f>YEAR(Table1[[#This Row],[Order Date]])</f>
        <v>2017</v>
      </c>
      <c r="C9588" s="5">
        <f>MONTH(Table1[[#This Row],[Order Date]])</f>
        <v>12</v>
      </c>
      <c r="D9588" t="s">
        <v>1722</v>
      </c>
      <c r="E9588" t="s">
        <v>278</v>
      </c>
      <c r="F9588" t="s">
        <v>11</v>
      </c>
      <c r="G9588" t="s">
        <v>18</v>
      </c>
      <c r="H9588" t="s">
        <v>974</v>
      </c>
      <c r="I9588">
        <v>114.29</v>
      </c>
      <c r="J9588">
        <v>1</v>
      </c>
      <c r="K9588">
        <v>12.86</v>
      </c>
    </row>
    <row r="9589" spans="1:11" ht="16.5" x14ac:dyDescent="0.3">
      <c r="A9589" s="1">
        <v>43071</v>
      </c>
      <c r="B9589" s="5">
        <f>YEAR(Table1[[#This Row],[Order Date]])</f>
        <v>2017</v>
      </c>
      <c r="C9589" s="5">
        <f>MONTH(Table1[[#This Row],[Order Date]])</f>
        <v>12</v>
      </c>
      <c r="D9589" t="s">
        <v>1722</v>
      </c>
      <c r="E9589" t="s">
        <v>278</v>
      </c>
      <c r="F9589" t="s">
        <v>11</v>
      </c>
      <c r="G9589" t="s">
        <v>20</v>
      </c>
      <c r="H9589" t="s">
        <v>1993</v>
      </c>
      <c r="I9589">
        <v>36.619999999999997</v>
      </c>
      <c r="J9589">
        <v>8</v>
      </c>
      <c r="K9589">
        <v>-24.42</v>
      </c>
    </row>
    <row r="9590" spans="1:11" ht="16.5" x14ac:dyDescent="0.3">
      <c r="A9590" s="1">
        <v>43071</v>
      </c>
      <c r="B9590" s="5">
        <f>YEAR(Table1[[#This Row],[Order Date]])</f>
        <v>2017</v>
      </c>
      <c r="C9590" s="5">
        <f>MONTH(Table1[[#This Row],[Order Date]])</f>
        <v>12</v>
      </c>
      <c r="D9590" t="s">
        <v>1722</v>
      </c>
      <c r="E9590" t="s">
        <v>278</v>
      </c>
      <c r="F9590" t="s">
        <v>34</v>
      </c>
      <c r="G9590" t="s">
        <v>74</v>
      </c>
      <c r="H9590" t="s">
        <v>1654</v>
      </c>
      <c r="I9590">
        <v>242.35</v>
      </c>
      <c r="J9590">
        <v>8</v>
      </c>
      <c r="K9590">
        <v>-363.53</v>
      </c>
    </row>
    <row r="9591" spans="1:11" ht="16.5" x14ac:dyDescent="0.3">
      <c r="A9591" s="1">
        <v>43071</v>
      </c>
      <c r="B9591" s="5">
        <f>YEAR(Table1[[#This Row],[Order Date]])</f>
        <v>2017</v>
      </c>
      <c r="C9591" s="5">
        <f>MONTH(Table1[[#This Row],[Order Date]])</f>
        <v>12</v>
      </c>
      <c r="D9591" t="s">
        <v>1722</v>
      </c>
      <c r="E9591" t="s">
        <v>278</v>
      </c>
      <c r="F9591" t="s">
        <v>39</v>
      </c>
      <c r="G9591" t="s">
        <v>40</v>
      </c>
      <c r="H9591" t="s">
        <v>1834</v>
      </c>
      <c r="I9591">
        <v>49.62</v>
      </c>
      <c r="J9591">
        <v>2</v>
      </c>
      <c r="K9591">
        <v>4.96</v>
      </c>
    </row>
    <row r="9592" spans="1:11" ht="16.5" x14ac:dyDescent="0.3">
      <c r="A9592" s="1">
        <v>43071</v>
      </c>
      <c r="B9592" s="5">
        <f>YEAR(Table1[[#This Row],[Order Date]])</f>
        <v>2017</v>
      </c>
      <c r="C9592" s="5">
        <f>MONTH(Table1[[#This Row],[Order Date]])</f>
        <v>12</v>
      </c>
      <c r="D9592" t="s">
        <v>1722</v>
      </c>
      <c r="E9592" t="s">
        <v>278</v>
      </c>
      <c r="F9592" t="s">
        <v>34</v>
      </c>
      <c r="G9592" t="s">
        <v>47</v>
      </c>
      <c r="H9592" t="s">
        <v>2196</v>
      </c>
      <c r="I9592">
        <v>508.7</v>
      </c>
      <c r="J9592">
        <v>6</v>
      </c>
      <c r="K9592">
        <v>0</v>
      </c>
    </row>
    <row r="9593" spans="1:11" ht="16.5" x14ac:dyDescent="0.3">
      <c r="A9593" s="1">
        <v>43071</v>
      </c>
      <c r="B9593" s="5">
        <f>YEAR(Table1[[#This Row],[Order Date]])</f>
        <v>2017</v>
      </c>
      <c r="C9593" s="5">
        <f>MONTH(Table1[[#This Row],[Order Date]])</f>
        <v>12</v>
      </c>
      <c r="D9593" t="s">
        <v>1722</v>
      </c>
      <c r="E9593" t="s">
        <v>278</v>
      </c>
      <c r="F9593" t="s">
        <v>39</v>
      </c>
      <c r="G9593" t="s">
        <v>40</v>
      </c>
      <c r="H9593" t="s">
        <v>136</v>
      </c>
      <c r="I9593">
        <v>57.36</v>
      </c>
      <c r="J9593">
        <v>6</v>
      </c>
      <c r="K9593">
        <v>-14.34</v>
      </c>
    </row>
    <row r="9594" spans="1:11" ht="16.5" x14ac:dyDescent="0.3">
      <c r="A9594" s="1">
        <v>43071</v>
      </c>
      <c r="B9594" s="5">
        <f>YEAR(Table1[[#This Row],[Order Date]])</f>
        <v>2017</v>
      </c>
      <c r="C9594" s="5">
        <f>MONTH(Table1[[#This Row],[Order Date]])</f>
        <v>12</v>
      </c>
      <c r="D9594" t="s">
        <v>1722</v>
      </c>
      <c r="E9594" t="s">
        <v>278</v>
      </c>
      <c r="F9594" t="s">
        <v>34</v>
      </c>
      <c r="G9594" t="s">
        <v>35</v>
      </c>
      <c r="H9594" t="s">
        <v>1072</v>
      </c>
      <c r="I9594">
        <v>906.68</v>
      </c>
      <c r="J9594">
        <v>5</v>
      </c>
      <c r="K9594">
        <v>68</v>
      </c>
    </row>
    <row r="9595" spans="1:11" ht="16.5" x14ac:dyDescent="0.3">
      <c r="A9595" s="1">
        <v>43071</v>
      </c>
      <c r="B9595" s="5">
        <f>YEAR(Table1[[#This Row],[Order Date]])</f>
        <v>2017</v>
      </c>
      <c r="C9595" s="5">
        <f>MONTH(Table1[[#This Row],[Order Date]])</f>
        <v>12</v>
      </c>
      <c r="D9595" t="s">
        <v>2466</v>
      </c>
      <c r="E9595" t="s">
        <v>95</v>
      </c>
      <c r="F9595" t="s">
        <v>11</v>
      </c>
      <c r="G9595" t="s">
        <v>20</v>
      </c>
      <c r="H9595" t="s">
        <v>911</v>
      </c>
      <c r="I9595">
        <v>67.86</v>
      </c>
      <c r="J9595">
        <v>6</v>
      </c>
      <c r="K9595">
        <v>-45.24</v>
      </c>
    </row>
    <row r="9596" spans="1:11" ht="16.5" x14ac:dyDescent="0.3">
      <c r="A9596" s="1">
        <v>43071</v>
      </c>
      <c r="B9596" s="5">
        <f>YEAR(Table1[[#This Row],[Order Date]])</f>
        <v>2017</v>
      </c>
      <c r="C9596" s="5">
        <f>MONTH(Table1[[#This Row],[Order Date]])</f>
        <v>12</v>
      </c>
      <c r="D9596" t="s">
        <v>1417</v>
      </c>
      <c r="E9596" t="s">
        <v>78</v>
      </c>
      <c r="F9596" t="s">
        <v>11</v>
      </c>
      <c r="G9596" t="s">
        <v>24</v>
      </c>
      <c r="H9596" t="s">
        <v>38</v>
      </c>
      <c r="I9596">
        <v>19.73</v>
      </c>
      <c r="J9596">
        <v>9</v>
      </c>
      <c r="K9596">
        <v>1.73</v>
      </c>
    </row>
    <row r="9597" spans="1:11" ht="16.5" x14ac:dyDescent="0.3">
      <c r="A9597" s="1">
        <v>43071</v>
      </c>
      <c r="B9597" s="5">
        <f>YEAR(Table1[[#This Row],[Order Date]])</f>
        <v>2017</v>
      </c>
      <c r="C9597" s="5">
        <f>MONTH(Table1[[#This Row],[Order Date]])</f>
        <v>12</v>
      </c>
      <c r="D9597" t="s">
        <v>1417</v>
      </c>
      <c r="E9597" t="s">
        <v>78</v>
      </c>
      <c r="F9597" t="s">
        <v>39</v>
      </c>
      <c r="G9597" t="s">
        <v>40</v>
      </c>
      <c r="H9597" t="s">
        <v>568</v>
      </c>
      <c r="I9597">
        <v>151.19</v>
      </c>
      <c r="J9597">
        <v>2</v>
      </c>
      <c r="K9597">
        <v>-25.2</v>
      </c>
    </row>
    <row r="9598" spans="1:11" ht="16.5" x14ac:dyDescent="0.3">
      <c r="A9598" s="1">
        <v>43071</v>
      </c>
      <c r="B9598" s="5">
        <f>YEAR(Table1[[#This Row],[Order Date]])</f>
        <v>2017</v>
      </c>
      <c r="C9598" s="5">
        <f>MONTH(Table1[[#This Row],[Order Date]])</f>
        <v>12</v>
      </c>
      <c r="D9598" t="s">
        <v>405</v>
      </c>
      <c r="E9598" t="s">
        <v>434</v>
      </c>
      <c r="F9598" t="s">
        <v>11</v>
      </c>
      <c r="G9598" t="s">
        <v>92</v>
      </c>
      <c r="H9598" t="s">
        <v>199</v>
      </c>
      <c r="I9598">
        <v>286.86</v>
      </c>
      <c r="J9598">
        <v>7</v>
      </c>
      <c r="K9598">
        <v>80.319999999999993</v>
      </c>
    </row>
    <row r="9599" spans="1:11" ht="16.5" x14ac:dyDescent="0.3">
      <c r="A9599" s="1">
        <v>43071</v>
      </c>
      <c r="B9599" s="5">
        <f>YEAR(Table1[[#This Row],[Order Date]])</f>
        <v>2017</v>
      </c>
      <c r="C9599" s="5">
        <f>MONTH(Table1[[#This Row],[Order Date]])</f>
        <v>12</v>
      </c>
      <c r="D9599" t="s">
        <v>405</v>
      </c>
      <c r="E9599" t="s">
        <v>434</v>
      </c>
      <c r="F9599" t="s">
        <v>39</v>
      </c>
      <c r="G9599" t="s">
        <v>40</v>
      </c>
      <c r="H9599" t="s">
        <v>41</v>
      </c>
      <c r="I9599">
        <v>979.95</v>
      </c>
      <c r="J9599">
        <v>5</v>
      </c>
      <c r="K9599">
        <v>284.19</v>
      </c>
    </row>
    <row r="9600" spans="1:11" ht="16.5" x14ac:dyDescent="0.3">
      <c r="A9600" s="1">
        <v>43071</v>
      </c>
      <c r="B9600" s="5">
        <f>YEAR(Table1[[#This Row],[Order Date]])</f>
        <v>2017</v>
      </c>
      <c r="C9600" s="5">
        <f>MONTH(Table1[[#This Row],[Order Date]])</f>
        <v>12</v>
      </c>
      <c r="D9600" t="s">
        <v>405</v>
      </c>
      <c r="E9600" t="s">
        <v>434</v>
      </c>
      <c r="F9600" t="s">
        <v>11</v>
      </c>
      <c r="G9600" t="s">
        <v>200</v>
      </c>
      <c r="H9600" t="s">
        <v>807</v>
      </c>
      <c r="I9600">
        <v>4.3600000000000003</v>
      </c>
      <c r="J9600">
        <v>2</v>
      </c>
      <c r="K9600">
        <v>0.17</v>
      </c>
    </row>
    <row r="9601" spans="1:11" ht="16.5" x14ac:dyDescent="0.3">
      <c r="A9601" s="1">
        <v>43072</v>
      </c>
      <c r="B9601" s="5">
        <f>YEAR(Table1[[#This Row],[Order Date]])</f>
        <v>2017</v>
      </c>
      <c r="C9601" s="5">
        <f>MONTH(Table1[[#This Row],[Order Date]])</f>
        <v>12</v>
      </c>
      <c r="D9601" t="s">
        <v>2688</v>
      </c>
      <c r="E9601" t="s">
        <v>149</v>
      </c>
      <c r="F9601" t="s">
        <v>11</v>
      </c>
      <c r="G9601" t="s">
        <v>20</v>
      </c>
      <c r="H9601" t="s">
        <v>1029</v>
      </c>
      <c r="I9601">
        <v>83.92</v>
      </c>
      <c r="J9601">
        <v>5</v>
      </c>
      <c r="K9601">
        <v>29.37</v>
      </c>
    </row>
    <row r="9602" spans="1:11" ht="16.5" x14ac:dyDescent="0.3">
      <c r="A9602" s="1">
        <v>43072</v>
      </c>
      <c r="B9602" s="5">
        <f>YEAR(Table1[[#This Row],[Order Date]])</f>
        <v>2017</v>
      </c>
      <c r="C9602" s="5">
        <f>MONTH(Table1[[#This Row],[Order Date]])</f>
        <v>12</v>
      </c>
      <c r="D9602" t="s">
        <v>2688</v>
      </c>
      <c r="E9602" t="s">
        <v>149</v>
      </c>
      <c r="F9602" t="s">
        <v>11</v>
      </c>
      <c r="G9602" t="s">
        <v>20</v>
      </c>
      <c r="H9602" t="s">
        <v>865</v>
      </c>
      <c r="I9602">
        <v>14.62</v>
      </c>
      <c r="J9602">
        <v>2</v>
      </c>
      <c r="K9602">
        <v>5.12</v>
      </c>
    </row>
    <row r="9603" spans="1:11" ht="16.5" x14ac:dyDescent="0.3">
      <c r="A9603" s="1">
        <v>43072</v>
      </c>
      <c r="B9603" s="5">
        <f>YEAR(Table1[[#This Row],[Order Date]])</f>
        <v>2017</v>
      </c>
      <c r="C9603" s="5">
        <f>MONTH(Table1[[#This Row],[Order Date]])</f>
        <v>12</v>
      </c>
      <c r="D9603" t="s">
        <v>2688</v>
      </c>
      <c r="E9603" t="s">
        <v>149</v>
      </c>
      <c r="F9603" t="s">
        <v>39</v>
      </c>
      <c r="G9603" t="s">
        <v>40</v>
      </c>
      <c r="H9603" t="s">
        <v>521</v>
      </c>
      <c r="I9603">
        <v>136.99</v>
      </c>
      <c r="J9603">
        <v>1</v>
      </c>
      <c r="K9603">
        <v>36.99</v>
      </c>
    </row>
    <row r="9604" spans="1:11" ht="16.5" x14ac:dyDescent="0.3">
      <c r="A9604" s="1">
        <v>43072</v>
      </c>
      <c r="B9604" s="5">
        <f>YEAR(Table1[[#This Row],[Order Date]])</f>
        <v>2017</v>
      </c>
      <c r="C9604" s="5">
        <f>MONTH(Table1[[#This Row],[Order Date]])</f>
        <v>12</v>
      </c>
      <c r="D9604" t="s">
        <v>2688</v>
      </c>
      <c r="E9604" t="s">
        <v>149</v>
      </c>
      <c r="F9604" t="s">
        <v>11</v>
      </c>
      <c r="G9604" t="s">
        <v>16</v>
      </c>
      <c r="H9604" t="s">
        <v>1702</v>
      </c>
      <c r="I9604">
        <v>3.15</v>
      </c>
      <c r="J9604">
        <v>1</v>
      </c>
      <c r="K9604">
        <v>1.51</v>
      </c>
    </row>
    <row r="9605" spans="1:11" ht="16.5" x14ac:dyDescent="0.3">
      <c r="A9605" s="1">
        <v>43072</v>
      </c>
      <c r="B9605" s="5">
        <f>YEAR(Table1[[#This Row],[Order Date]])</f>
        <v>2017</v>
      </c>
      <c r="C9605" s="5">
        <f>MONTH(Table1[[#This Row],[Order Date]])</f>
        <v>12</v>
      </c>
      <c r="D9605" t="s">
        <v>1471</v>
      </c>
      <c r="E9605" t="s">
        <v>27</v>
      </c>
      <c r="F9605" t="s">
        <v>11</v>
      </c>
      <c r="G9605" t="s">
        <v>12</v>
      </c>
      <c r="H9605" t="s">
        <v>1664</v>
      </c>
      <c r="I9605">
        <v>166.44</v>
      </c>
      <c r="J9605">
        <v>3</v>
      </c>
      <c r="K9605">
        <v>79.89</v>
      </c>
    </row>
    <row r="9606" spans="1:11" ht="16.5" x14ac:dyDescent="0.3">
      <c r="A9606" s="1">
        <v>43072</v>
      </c>
      <c r="B9606" s="5">
        <f>YEAR(Table1[[#This Row],[Order Date]])</f>
        <v>2017</v>
      </c>
      <c r="C9606" s="5">
        <f>MONTH(Table1[[#This Row],[Order Date]])</f>
        <v>12</v>
      </c>
      <c r="D9606" t="s">
        <v>69</v>
      </c>
      <c r="E9606" t="s">
        <v>123</v>
      </c>
      <c r="F9606" t="s">
        <v>39</v>
      </c>
      <c r="G9606" t="s">
        <v>52</v>
      </c>
      <c r="H9606" t="s">
        <v>2158</v>
      </c>
      <c r="I9606">
        <v>47.99</v>
      </c>
      <c r="J9606">
        <v>1</v>
      </c>
      <c r="K9606">
        <v>7.2</v>
      </c>
    </row>
    <row r="9607" spans="1:11" ht="16.5" x14ac:dyDescent="0.3">
      <c r="A9607" s="1">
        <v>43072</v>
      </c>
      <c r="B9607" s="5">
        <f>YEAR(Table1[[#This Row],[Order Date]])</f>
        <v>2017</v>
      </c>
      <c r="C9607" s="5">
        <f>MONTH(Table1[[#This Row],[Order Date]])</f>
        <v>12</v>
      </c>
      <c r="D9607" t="s">
        <v>1738</v>
      </c>
      <c r="E9607" t="s">
        <v>245</v>
      </c>
      <c r="F9607" t="s">
        <v>11</v>
      </c>
      <c r="G9607" t="s">
        <v>92</v>
      </c>
      <c r="H9607" t="s">
        <v>1829</v>
      </c>
      <c r="I9607">
        <v>45.22</v>
      </c>
      <c r="J9607">
        <v>3</v>
      </c>
      <c r="K9607">
        <v>4.5199999999999996</v>
      </c>
    </row>
    <row r="9608" spans="1:11" ht="16.5" x14ac:dyDescent="0.3">
      <c r="A9608" s="1">
        <v>43072</v>
      </c>
      <c r="B9608" s="5">
        <f>YEAR(Table1[[#This Row],[Order Date]])</f>
        <v>2017</v>
      </c>
      <c r="C9608" s="5">
        <f>MONTH(Table1[[#This Row],[Order Date]])</f>
        <v>12</v>
      </c>
      <c r="D9608" t="s">
        <v>1738</v>
      </c>
      <c r="E9608" t="s">
        <v>245</v>
      </c>
      <c r="F9608" t="s">
        <v>11</v>
      </c>
      <c r="G9608" t="s">
        <v>20</v>
      </c>
      <c r="H9608" t="s">
        <v>744</v>
      </c>
      <c r="I9608">
        <v>28.78</v>
      </c>
      <c r="J9608">
        <v>6</v>
      </c>
      <c r="K9608">
        <v>-21.11</v>
      </c>
    </row>
    <row r="9609" spans="1:11" ht="16.5" x14ac:dyDescent="0.3">
      <c r="A9609" s="1">
        <v>43072</v>
      </c>
      <c r="B9609" s="5">
        <f>YEAR(Table1[[#This Row],[Order Date]])</f>
        <v>2017</v>
      </c>
      <c r="C9609" s="5">
        <f>MONTH(Table1[[#This Row],[Order Date]])</f>
        <v>12</v>
      </c>
      <c r="D9609" t="s">
        <v>1738</v>
      </c>
      <c r="E9609" t="s">
        <v>245</v>
      </c>
      <c r="F9609" t="s">
        <v>11</v>
      </c>
      <c r="G9609" t="s">
        <v>12</v>
      </c>
      <c r="H9609" t="s">
        <v>2451</v>
      </c>
      <c r="I9609">
        <v>24.45</v>
      </c>
      <c r="J9609">
        <v>4</v>
      </c>
      <c r="K9609">
        <v>8.86</v>
      </c>
    </row>
    <row r="9610" spans="1:11" ht="16.5" x14ac:dyDescent="0.3">
      <c r="A9610" s="1">
        <v>43072</v>
      </c>
      <c r="B9610" s="5">
        <f>YEAR(Table1[[#This Row],[Order Date]])</f>
        <v>2017</v>
      </c>
      <c r="C9610" s="5">
        <f>MONTH(Table1[[#This Row],[Order Date]])</f>
        <v>12</v>
      </c>
      <c r="D9610" t="s">
        <v>1962</v>
      </c>
      <c r="E9610" t="s">
        <v>164</v>
      </c>
      <c r="F9610" t="s">
        <v>34</v>
      </c>
      <c r="G9610" t="s">
        <v>145</v>
      </c>
      <c r="H9610" t="s">
        <v>255</v>
      </c>
      <c r="I9610">
        <v>521.96</v>
      </c>
      <c r="J9610">
        <v>2</v>
      </c>
      <c r="K9610">
        <v>88.73</v>
      </c>
    </row>
    <row r="9611" spans="1:11" ht="16.5" x14ac:dyDescent="0.3">
      <c r="A9611" s="1">
        <v>43072</v>
      </c>
      <c r="B9611" s="5">
        <f>YEAR(Table1[[#This Row],[Order Date]])</f>
        <v>2017</v>
      </c>
      <c r="C9611" s="5">
        <f>MONTH(Table1[[#This Row],[Order Date]])</f>
        <v>12</v>
      </c>
      <c r="D9611" t="s">
        <v>107</v>
      </c>
      <c r="E9611" t="s">
        <v>10</v>
      </c>
      <c r="F9611" t="s">
        <v>34</v>
      </c>
      <c r="G9611" t="s">
        <v>47</v>
      </c>
      <c r="H9611" t="s">
        <v>2223</v>
      </c>
      <c r="I9611">
        <v>13.59</v>
      </c>
      <c r="J9611">
        <v>2</v>
      </c>
      <c r="K9611">
        <v>-14.27</v>
      </c>
    </row>
    <row r="9612" spans="1:11" ht="16.5" x14ac:dyDescent="0.3">
      <c r="A9612" s="1">
        <v>43072</v>
      </c>
      <c r="B9612" s="5">
        <f>YEAR(Table1[[#This Row],[Order Date]])</f>
        <v>2017</v>
      </c>
      <c r="C9612" s="5">
        <f>MONTH(Table1[[#This Row],[Order Date]])</f>
        <v>12</v>
      </c>
      <c r="D9612" t="s">
        <v>2683</v>
      </c>
      <c r="E9612" t="s">
        <v>10</v>
      </c>
      <c r="F9612" t="s">
        <v>11</v>
      </c>
      <c r="G9612" t="s">
        <v>12</v>
      </c>
      <c r="H9612" t="s">
        <v>2693</v>
      </c>
      <c r="I9612">
        <v>10.37</v>
      </c>
      <c r="J9612">
        <v>2</v>
      </c>
      <c r="K9612">
        <v>3.63</v>
      </c>
    </row>
    <row r="9613" spans="1:11" ht="16.5" x14ac:dyDescent="0.3">
      <c r="A9613" s="1">
        <v>43072</v>
      </c>
      <c r="B9613" s="5">
        <f>YEAR(Table1[[#This Row],[Order Date]])</f>
        <v>2017</v>
      </c>
      <c r="C9613" s="5">
        <f>MONTH(Table1[[#This Row],[Order Date]])</f>
        <v>12</v>
      </c>
      <c r="D9613" t="s">
        <v>2060</v>
      </c>
      <c r="E9613" t="s">
        <v>278</v>
      </c>
      <c r="F9613" t="s">
        <v>11</v>
      </c>
      <c r="G9613" t="s">
        <v>24</v>
      </c>
      <c r="H9613" t="s">
        <v>1949</v>
      </c>
      <c r="I9613">
        <v>13.34</v>
      </c>
      <c r="J9613">
        <v>6</v>
      </c>
      <c r="K9613">
        <v>1</v>
      </c>
    </row>
    <row r="9614" spans="1:11" ht="16.5" x14ac:dyDescent="0.3">
      <c r="A9614" s="1">
        <v>43072</v>
      </c>
      <c r="B9614" s="5">
        <f>YEAR(Table1[[#This Row],[Order Date]])</f>
        <v>2017</v>
      </c>
      <c r="C9614" s="5">
        <f>MONTH(Table1[[#This Row],[Order Date]])</f>
        <v>12</v>
      </c>
      <c r="D9614" t="s">
        <v>2060</v>
      </c>
      <c r="E9614" t="s">
        <v>278</v>
      </c>
      <c r="F9614" t="s">
        <v>39</v>
      </c>
      <c r="G9614" t="s">
        <v>52</v>
      </c>
      <c r="H9614" t="s">
        <v>1022</v>
      </c>
      <c r="I9614">
        <v>76.75</v>
      </c>
      <c r="J9614">
        <v>6</v>
      </c>
      <c r="K9614">
        <v>10.55</v>
      </c>
    </row>
    <row r="9615" spans="1:11" ht="16.5" x14ac:dyDescent="0.3">
      <c r="A9615" s="1">
        <v>43072</v>
      </c>
      <c r="B9615" s="5">
        <f>YEAR(Table1[[#This Row],[Order Date]])</f>
        <v>2017</v>
      </c>
      <c r="C9615" s="5">
        <f>MONTH(Table1[[#This Row],[Order Date]])</f>
        <v>12</v>
      </c>
      <c r="D9615" t="s">
        <v>2060</v>
      </c>
      <c r="E9615" t="s">
        <v>278</v>
      </c>
      <c r="F9615" t="s">
        <v>39</v>
      </c>
      <c r="G9615" t="s">
        <v>52</v>
      </c>
      <c r="H9615" t="s">
        <v>1022</v>
      </c>
      <c r="I9615">
        <v>102.34</v>
      </c>
      <c r="J9615">
        <v>8</v>
      </c>
      <c r="K9615">
        <v>14.07</v>
      </c>
    </row>
    <row r="9616" spans="1:11" ht="16.5" x14ac:dyDescent="0.3">
      <c r="A9616" s="1">
        <v>43072</v>
      </c>
      <c r="B9616" s="5">
        <f>YEAR(Table1[[#This Row],[Order Date]])</f>
        <v>2017</v>
      </c>
      <c r="C9616" s="5">
        <f>MONTH(Table1[[#This Row],[Order Date]])</f>
        <v>12</v>
      </c>
      <c r="D9616" t="s">
        <v>2060</v>
      </c>
      <c r="E9616" t="s">
        <v>278</v>
      </c>
      <c r="F9616" t="s">
        <v>11</v>
      </c>
      <c r="G9616" t="s">
        <v>12</v>
      </c>
      <c r="H9616" t="s">
        <v>1353</v>
      </c>
      <c r="I9616">
        <v>10.32</v>
      </c>
      <c r="J9616">
        <v>2</v>
      </c>
      <c r="K9616">
        <v>3.74</v>
      </c>
    </row>
    <row r="9617" spans="1:11" ht="16.5" x14ac:dyDescent="0.3">
      <c r="A9617" s="1">
        <v>43072</v>
      </c>
      <c r="B9617" s="5">
        <f>YEAR(Table1[[#This Row],[Order Date]])</f>
        <v>2017</v>
      </c>
      <c r="C9617" s="5">
        <f>MONTH(Table1[[#This Row],[Order Date]])</f>
        <v>12</v>
      </c>
      <c r="D9617" t="s">
        <v>2060</v>
      </c>
      <c r="E9617" t="s">
        <v>278</v>
      </c>
      <c r="F9617" t="s">
        <v>11</v>
      </c>
      <c r="G9617" t="s">
        <v>200</v>
      </c>
      <c r="H9617" t="s">
        <v>2251</v>
      </c>
      <c r="I9617">
        <v>47.32</v>
      </c>
      <c r="J9617">
        <v>7</v>
      </c>
      <c r="K9617">
        <v>5.92</v>
      </c>
    </row>
    <row r="9618" spans="1:11" ht="16.5" x14ac:dyDescent="0.3">
      <c r="A9618" s="1">
        <v>43072</v>
      </c>
      <c r="B9618" s="5">
        <f>YEAR(Table1[[#This Row],[Order Date]])</f>
        <v>2017</v>
      </c>
      <c r="C9618" s="5">
        <f>MONTH(Table1[[#This Row],[Order Date]])</f>
        <v>12</v>
      </c>
      <c r="D9618" t="s">
        <v>2060</v>
      </c>
      <c r="E9618" t="s">
        <v>278</v>
      </c>
      <c r="F9618" t="s">
        <v>34</v>
      </c>
      <c r="G9618" t="s">
        <v>47</v>
      </c>
      <c r="H9618" t="s">
        <v>1015</v>
      </c>
      <c r="I9618">
        <v>23.38</v>
      </c>
      <c r="J9618">
        <v>3</v>
      </c>
      <c r="K9618">
        <v>7.01</v>
      </c>
    </row>
    <row r="9619" spans="1:11" ht="16.5" x14ac:dyDescent="0.3">
      <c r="A9619" s="1">
        <v>43072</v>
      </c>
      <c r="B9619" s="5">
        <f>YEAR(Table1[[#This Row],[Order Date]])</f>
        <v>2017</v>
      </c>
      <c r="C9619" s="5">
        <f>MONTH(Table1[[#This Row],[Order Date]])</f>
        <v>12</v>
      </c>
      <c r="D9619" t="s">
        <v>2060</v>
      </c>
      <c r="E9619" t="s">
        <v>278</v>
      </c>
      <c r="F9619" t="s">
        <v>34</v>
      </c>
      <c r="G9619" t="s">
        <v>47</v>
      </c>
      <c r="H9619" t="s">
        <v>1779</v>
      </c>
      <c r="I9619">
        <v>16.72</v>
      </c>
      <c r="J9619">
        <v>5</v>
      </c>
      <c r="K9619">
        <v>3.34</v>
      </c>
    </row>
    <row r="9620" spans="1:11" ht="16.5" x14ac:dyDescent="0.3">
      <c r="A9620" s="1">
        <v>43072</v>
      </c>
      <c r="B9620" s="5">
        <f>YEAR(Table1[[#This Row],[Order Date]])</f>
        <v>2017</v>
      </c>
      <c r="C9620" s="5">
        <f>MONTH(Table1[[#This Row],[Order Date]])</f>
        <v>12</v>
      </c>
      <c r="D9620" t="s">
        <v>2060</v>
      </c>
      <c r="E9620" t="s">
        <v>278</v>
      </c>
      <c r="F9620" t="s">
        <v>34</v>
      </c>
      <c r="G9620" t="s">
        <v>47</v>
      </c>
      <c r="H9620" t="s">
        <v>2448</v>
      </c>
      <c r="I9620">
        <v>16.190000000000001</v>
      </c>
      <c r="J9620">
        <v>1</v>
      </c>
      <c r="K9620">
        <v>4.66</v>
      </c>
    </row>
    <row r="9621" spans="1:11" ht="16.5" x14ac:dyDescent="0.3">
      <c r="A9621" s="1">
        <v>43073</v>
      </c>
      <c r="B9621" s="5">
        <f>YEAR(Table1[[#This Row],[Order Date]])</f>
        <v>2017</v>
      </c>
      <c r="C9621" s="5">
        <f>MONTH(Table1[[#This Row],[Order Date]])</f>
        <v>12</v>
      </c>
      <c r="D9621" t="s">
        <v>2614</v>
      </c>
      <c r="E9621" t="s">
        <v>23</v>
      </c>
      <c r="F9621" t="s">
        <v>11</v>
      </c>
      <c r="G9621" t="s">
        <v>20</v>
      </c>
      <c r="H9621" t="s">
        <v>118</v>
      </c>
      <c r="I9621">
        <v>5.35</v>
      </c>
      <c r="J9621">
        <v>3</v>
      </c>
      <c r="K9621">
        <v>-4.46</v>
      </c>
    </row>
    <row r="9622" spans="1:11" ht="16.5" x14ac:dyDescent="0.3">
      <c r="A9622" s="1">
        <v>43073</v>
      </c>
      <c r="B9622" s="5">
        <f>YEAR(Table1[[#This Row],[Order Date]])</f>
        <v>2017</v>
      </c>
      <c r="C9622" s="5">
        <f>MONTH(Table1[[#This Row],[Order Date]])</f>
        <v>12</v>
      </c>
      <c r="D9622" t="s">
        <v>2544</v>
      </c>
      <c r="E9622" t="s">
        <v>23</v>
      </c>
      <c r="F9622" t="s">
        <v>34</v>
      </c>
      <c r="G9622" t="s">
        <v>35</v>
      </c>
      <c r="H9622" t="s">
        <v>944</v>
      </c>
      <c r="I9622">
        <v>188.55</v>
      </c>
      <c r="J9622">
        <v>7</v>
      </c>
      <c r="K9622">
        <v>-2.69</v>
      </c>
    </row>
    <row r="9623" spans="1:11" ht="16.5" x14ac:dyDescent="0.3">
      <c r="A9623" s="1">
        <v>43073</v>
      </c>
      <c r="B9623" s="5">
        <f>YEAR(Table1[[#This Row],[Order Date]])</f>
        <v>2017</v>
      </c>
      <c r="C9623" s="5">
        <f>MONTH(Table1[[#This Row],[Order Date]])</f>
        <v>12</v>
      </c>
      <c r="D9623" t="s">
        <v>892</v>
      </c>
      <c r="E9623" t="s">
        <v>23</v>
      </c>
      <c r="F9623" t="s">
        <v>34</v>
      </c>
      <c r="G9623" t="s">
        <v>35</v>
      </c>
      <c r="H9623" t="s">
        <v>2068</v>
      </c>
      <c r="I9623">
        <v>239.96</v>
      </c>
      <c r="J9623">
        <v>10</v>
      </c>
      <c r="K9623">
        <v>-10.28</v>
      </c>
    </row>
    <row r="9624" spans="1:11" ht="16.5" x14ac:dyDescent="0.3">
      <c r="A9624" s="1">
        <v>43073</v>
      </c>
      <c r="B9624" s="5">
        <f>YEAR(Table1[[#This Row],[Order Date]])</f>
        <v>2017</v>
      </c>
      <c r="C9624" s="5">
        <f>MONTH(Table1[[#This Row],[Order Date]])</f>
        <v>12</v>
      </c>
      <c r="D9624" t="s">
        <v>892</v>
      </c>
      <c r="E9624" t="s">
        <v>23</v>
      </c>
      <c r="F9624" t="s">
        <v>34</v>
      </c>
      <c r="G9624" t="s">
        <v>47</v>
      </c>
      <c r="H9624" t="s">
        <v>1908</v>
      </c>
      <c r="I9624">
        <v>54.77</v>
      </c>
      <c r="J9624">
        <v>2</v>
      </c>
      <c r="K9624">
        <v>6.85</v>
      </c>
    </row>
    <row r="9625" spans="1:11" ht="16.5" x14ac:dyDescent="0.3">
      <c r="A9625" s="1">
        <v>43073</v>
      </c>
      <c r="B9625" s="5">
        <f>YEAR(Table1[[#This Row],[Order Date]])</f>
        <v>2017</v>
      </c>
      <c r="C9625" s="5">
        <f>MONTH(Table1[[#This Row],[Order Date]])</f>
        <v>12</v>
      </c>
      <c r="D9625" t="s">
        <v>892</v>
      </c>
      <c r="E9625" t="s">
        <v>23</v>
      </c>
      <c r="F9625" t="s">
        <v>11</v>
      </c>
      <c r="G9625" t="s">
        <v>24</v>
      </c>
      <c r="H9625" t="s">
        <v>645</v>
      </c>
      <c r="I9625">
        <v>13.39</v>
      </c>
      <c r="J9625">
        <v>3</v>
      </c>
      <c r="K9625">
        <v>3.18</v>
      </c>
    </row>
    <row r="9626" spans="1:11" ht="16.5" x14ac:dyDescent="0.3">
      <c r="A9626" s="1">
        <v>43073</v>
      </c>
      <c r="B9626" s="5">
        <f>YEAR(Table1[[#This Row],[Order Date]])</f>
        <v>2017</v>
      </c>
      <c r="C9626" s="5">
        <f>MONTH(Table1[[#This Row],[Order Date]])</f>
        <v>12</v>
      </c>
      <c r="D9626" t="s">
        <v>892</v>
      </c>
      <c r="E9626" t="s">
        <v>23</v>
      </c>
      <c r="F9626" t="s">
        <v>11</v>
      </c>
      <c r="G9626" t="s">
        <v>12</v>
      </c>
      <c r="H9626" t="s">
        <v>1034</v>
      </c>
      <c r="I9626">
        <v>23.92</v>
      </c>
      <c r="J9626">
        <v>5</v>
      </c>
      <c r="K9626">
        <v>8.67</v>
      </c>
    </row>
    <row r="9627" spans="1:11" ht="16.5" x14ac:dyDescent="0.3">
      <c r="A9627" s="1">
        <v>43073</v>
      </c>
      <c r="B9627" s="5">
        <f>YEAR(Table1[[#This Row],[Order Date]])</f>
        <v>2017</v>
      </c>
      <c r="C9627" s="5">
        <f>MONTH(Table1[[#This Row],[Order Date]])</f>
        <v>12</v>
      </c>
      <c r="D9627" t="s">
        <v>892</v>
      </c>
      <c r="E9627" t="s">
        <v>23</v>
      </c>
      <c r="F9627" t="s">
        <v>39</v>
      </c>
      <c r="G9627" t="s">
        <v>52</v>
      </c>
      <c r="H9627" t="s">
        <v>2532</v>
      </c>
      <c r="I9627">
        <v>255.97</v>
      </c>
      <c r="J9627">
        <v>4</v>
      </c>
      <c r="K9627">
        <v>-28.8</v>
      </c>
    </row>
    <row r="9628" spans="1:11" ht="16.5" x14ac:dyDescent="0.3">
      <c r="A9628" s="1">
        <v>43073</v>
      </c>
      <c r="B9628" s="5">
        <f>YEAR(Table1[[#This Row],[Order Date]])</f>
        <v>2017</v>
      </c>
      <c r="C9628" s="5">
        <f>MONTH(Table1[[#This Row],[Order Date]])</f>
        <v>12</v>
      </c>
      <c r="D9628" t="s">
        <v>2318</v>
      </c>
      <c r="E9628" t="s">
        <v>15</v>
      </c>
      <c r="F9628" t="s">
        <v>11</v>
      </c>
      <c r="G9628" t="s">
        <v>18</v>
      </c>
      <c r="H9628" t="s">
        <v>1087</v>
      </c>
      <c r="I9628">
        <v>61.57</v>
      </c>
      <c r="J9628">
        <v>2</v>
      </c>
      <c r="K9628">
        <v>4.62</v>
      </c>
    </row>
    <row r="9629" spans="1:11" ht="16.5" x14ac:dyDescent="0.3">
      <c r="A9629" s="1">
        <v>43073</v>
      </c>
      <c r="B9629" s="5">
        <f>YEAR(Table1[[#This Row],[Order Date]])</f>
        <v>2017</v>
      </c>
      <c r="C9629" s="5">
        <f>MONTH(Table1[[#This Row],[Order Date]])</f>
        <v>12</v>
      </c>
      <c r="D9629" t="s">
        <v>2021</v>
      </c>
      <c r="E9629" t="s">
        <v>315</v>
      </c>
      <c r="F9629" t="s">
        <v>11</v>
      </c>
      <c r="G9629" t="s">
        <v>24</v>
      </c>
      <c r="H9629" t="s">
        <v>1624</v>
      </c>
      <c r="I9629">
        <v>8.8000000000000007</v>
      </c>
      <c r="J9629">
        <v>5</v>
      </c>
      <c r="K9629">
        <v>2.5499999999999998</v>
      </c>
    </row>
    <row r="9630" spans="1:11" ht="16.5" x14ac:dyDescent="0.3">
      <c r="A9630" s="1">
        <v>43073</v>
      </c>
      <c r="B9630" s="5">
        <f>YEAR(Table1[[#This Row],[Order Date]])</f>
        <v>2017</v>
      </c>
      <c r="C9630" s="5">
        <f>MONTH(Table1[[#This Row],[Order Date]])</f>
        <v>12</v>
      </c>
      <c r="D9630" t="s">
        <v>2021</v>
      </c>
      <c r="E9630" t="s">
        <v>315</v>
      </c>
      <c r="F9630" t="s">
        <v>39</v>
      </c>
      <c r="G9630" t="s">
        <v>52</v>
      </c>
      <c r="H9630" t="s">
        <v>2567</v>
      </c>
      <c r="I9630">
        <v>142.80000000000001</v>
      </c>
      <c r="J9630">
        <v>1</v>
      </c>
      <c r="K9630">
        <v>29.99</v>
      </c>
    </row>
    <row r="9631" spans="1:11" ht="16.5" x14ac:dyDescent="0.3">
      <c r="A9631" s="1">
        <v>43073</v>
      </c>
      <c r="B9631" s="5">
        <f>YEAR(Table1[[#This Row],[Order Date]])</f>
        <v>2017</v>
      </c>
      <c r="C9631" s="5">
        <f>MONTH(Table1[[#This Row],[Order Date]])</f>
        <v>12</v>
      </c>
      <c r="D9631" t="s">
        <v>2021</v>
      </c>
      <c r="E9631" t="s">
        <v>315</v>
      </c>
      <c r="F9631" t="s">
        <v>39</v>
      </c>
      <c r="G9631" t="s">
        <v>52</v>
      </c>
      <c r="H9631" t="s">
        <v>1816</v>
      </c>
      <c r="I9631">
        <v>399.95</v>
      </c>
      <c r="J9631">
        <v>5</v>
      </c>
      <c r="K9631">
        <v>143.97999999999999</v>
      </c>
    </row>
    <row r="9632" spans="1:11" ht="16.5" x14ac:dyDescent="0.3">
      <c r="A9632" s="1">
        <v>43073</v>
      </c>
      <c r="B9632" s="5">
        <f>YEAR(Table1[[#This Row],[Order Date]])</f>
        <v>2017</v>
      </c>
      <c r="C9632" s="5">
        <f>MONTH(Table1[[#This Row],[Order Date]])</f>
        <v>12</v>
      </c>
      <c r="D9632" t="s">
        <v>1079</v>
      </c>
      <c r="E9632" t="s">
        <v>120</v>
      </c>
      <c r="F9632" t="s">
        <v>39</v>
      </c>
      <c r="G9632" t="s">
        <v>302</v>
      </c>
      <c r="H9632" t="s">
        <v>2590</v>
      </c>
      <c r="I9632">
        <v>649</v>
      </c>
      <c r="J9632">
        <v>2</v>
      </c>
      <c r="K9632">
        <v>-272.58</v>
      </c>
    </row>
    <row r="9633" spans="1:11" ht="16.5" x14ac:dyDescent="0.3">
      <c r="A9633" s="1">
        <v>43073</v>
      </c>
      <c r="B9633" s="5">
        <f>YEAR(Table1[[#This Row],[Order Date]])</f>
        <v>2017</v>
      </c>
      <c r="C9633" s="5">
        <f>MONTH(Table1[[#This Row],[Order Date]])</f>
        <v>12</v>
      </c>
      <c r="D9633" t="s">
        <v>1200</v>
      </c>
      <c r="E9633" t="s">
        <v>78</v>
      </c>
      <c r="F9633" t="s">
        <v>11</v>
      </c>
      <c r="G9633" t="s">
        <v>12</v>
      </c>
      <c r="H9633" t="s">
        <v>2546</v>
      </c>
      <c r="I9633">
        <v>74.349999999999994</v>
      </c>
      <c r="J9633">
        <v>3</v>
      </c>
      <c r="K9633">
        <v>23.24</v>
      </c>
    </row>
    <row r="9634" spans="1:11" ht="16.5" x14ac:dyDescent="0.3">
      <c r="A9634" s="1">
        <v>43073</v>
      </c>
      <c r="B9634" s="5">
        <f>YEAR(Table1[[#This Row],[Order Date]])</f>
        <v>2017</v>
      </c>
      <c r="C9634" s="5">
        <f>MONTH(Table1[[#This Row],[Order Date]])</f>
        <v>12</v>
      </c>
      <c r="D9634" t="s">
        <v>61</v>
      </c>
      <c r="E9634" t="s">
        <v>27</v>
      </c>
      <c r="F9634" t="s">
        <v>11</v>
      </c>
      <c r="G9634" t="s">
        <v>12</v>
      </c>
      <c r="H9634" t="s">
        <v>1418</v>
      </c>
      <c r="I9634">
        <v>11.76</v>
      </c>
      <c r="J9634">
        <v>2</v>
      </c>
      <c r="K9634">
        <v>5.76</v>
      </c>
    </row>
    <row r="9635" spans="1:11" ht="16.5" x14ac:dyDescent="0.3">
      <c r="A9635" s="1">
        <v>43073</v>
      </c>
      <c r="B9635" s="5">
        <f>YEAR(Table1[[#This Row],[Order Date]])</f>
        <v>2017</v>
      </c>
      <c r="C9635" s="5">
        <f>MONTH(Table1[[#This Row],[Order Date]])</f>
        <v>12</v>
      </c>
      <c r="D9635" t="s">
        <v>2323</v>
      </c>
      <c r="E9635" t="s">
        <v>177</v>
      </c>
      <c r="F9635" t="s">
        <v>34</v>
      </c>
      <c r="G9635" t="s">
        <v>47</v>
      </c>
      <c r="H9635" t="s">
        <v>2087</v>
      </c>
      <c r="I9635">
        <v>12.99</v>
      </c>
      <c r="J9635">
        <v>1</v>
      </c>
      <c r="K9635">
        <v>1.56</v>
      </c>
    </row>
    <row r="9636" spans="1:11" ht="16.5" x14ac:dyDescent="0.3">
      <c r="A9636" s="1">
        <v>43073</v>
      </c>
      <c r="B9636" s="5">
        <f>YEAR(Table1[[#This Row],[Order Date]])</f>
        <v>2017</v>
      </c>
      <c r="C9636" s="5">
        <f>MONTH(Table1[[#This Row],[Order Date]])</f>
        <v>12</v>
      </c>
      <c r="D9636" t="s">
        <v>2323</v>
      </c>
      <c r="E9636" t="s">
        <v>177</v>
      </c>
      <c r="F9636" t="s">
        <v>34</v>
      </c>
      <c r="G9636" t="s">
        <v>35</v>
      </c>
      <c r="H9636" t="s">
        <v>1066</v>
      </c>
      <c r="I9636">
        <v>182.22</v>
      </c>
      <c r="J9636">
        <v>3</v>
      </c>
      <c r="K9636">
        <v>45.56</v>
      </c>
    </row>
    <row r="9637" spans="1:11" ht="16.5" x14ac:dyDescent="0.3">
      <c r="A9637" s="1">
        <v>43073</v>
      </c>
      <c r="B9637" s="5">
        <f>YEAR(Table1[[#This Row],[Order Date]])</f>
        <v>2017</v>
      </c>
      <c r="C9637" s="5">
        <f>MONTH(Table1[[#This Row],[Order Date]])</f>
        <v>12</v>
      </c>
      <c r="D9637" t="s">
        <v>2323</v>
      </c>
      <c r="E9637" t="s">
        <v>177</v>
      </c>
      <c r="F9637" t="s">
        <v>34</v>
      </c>
      <c r="G9637" t="s">
        <v>35</v>
      </c>
      <c r="H9637" t="s">
        <v>1819</v>
      </c>
      <c r="I9637">
        <v>302.94</v>
      </c>
      <c r="J9637">
        <v>3</v>
      </c>
      <c r="K9637">
        <v>18.18</v>
      </c>
    </row>
    <row r="9638" spans="1:11" ht="16.5" x14ac:dyDescent="0.3">
      <c r="A9638" s="1">
        <v>43073</v>
      </c>
      <c r="B9638" s="5">
        <f>YEAR(Table1[[#This Row],[Order Date]])</f>
        <v>2017</v>
      </c>
      <c r="C9638" s="5">
        <f>MONTH(Table1[[#This Row],[Order Date]])</f>
        <v>12</v>
      </c>
      <c r="D9638" t="s">
        <v>445</v>
      </c>
      <c r="E9638" t="s">
        <v>23</v>
      </c>
      <c r="F9638" t="s">
        <v>34</v>
      </c>
      <c r="G9638" t="s">
        <v>47</v>
      </c>
      <c r="H9638" t="s">
        <v>480</v>
      </c>
      <c r="I9638">
        <v>11.35</v>
      </c>
      <c r="J9638">
        <v>3</v>
      </c>
      <c r="K9638">
        <v>2.7</v>
      </c>
    </row>
    <row r="9639" spans="1:11" ht="16.5" x14ac:dyDescent="0.3">
      <c r="A9639" s="1">
        <v>43074</v>
      </c>
      <c r="B9639" s="5">
        <f>YEAR(Table1[[#This Row],[Order Date]])</f>
        <v>2017</v>
      </c>
      <c r="C9639" s="5">
        <f>MONTH(Table1[[#This Row],[Order Date]])</f>
        <v>12</v>
      </c>
      <c r="D9639" t="s">
        <v>2503</v>
      </c>
      <c r="E9639" t="s">
        <v>129</v>
      </c>
      <c r="F9639" t="s">
        <v>11</v>
      </c>
      <c r="G9639" t="s">
        <v>92</v>
      </c>
      <c r="H9639" t="s">
        <v>1274</v>
      </c>
      <c r="I9639">
        <v>61.44</v>
      </c>
      <c r="J9639">
        <v>3</v>
      </c>
      <c r="K9639">
        <v>16.59</v>
      </c>
    </row>
    <row r="9640" spans="1:11" ht="16.5" x14ac:dyDescent="0.3">
      <c r="A9640" s="1">
        <v>43074</v>
      </c>
      <c r="B9640" s="5">
        <f>YEAR(Table1[[#This Row],[Order Date]])</f>
        <v>2017</v>
      </c>
      <c r="C9640" s="5">
        <f>MONTH(Table1[[#This Row],[Order Date]])</f>
        <v>12</v>
      </c>
      <c r="D9640" t="s">
        <v>2503</v>
      </c>
      <c r="E9640" t="s">
        <v>129</v>
      </c>
      <c r="F9640" t="s">
        <v>11</v>
      </c>
      <c r="G9640" t="s">
        <v>12</v>
      </c>
      <c r="H9640" t="s">
        <v>284</v>
      </c>
      <c r="I9640">
        <v>38.9</v>
      </c>
      <c r="J9640">
        <v>5</v>
      </c>
      <c r="K9640">
        <v>17.510000000000002</v>
      </c>
    </row>
    <row r="9641" spans="1:11" ht="16.5" x14ac:dyDescent="0.3">
      <c r="A9641" s="1">
        <v>43074</v>
      </c>
      <c r="B9641" s="5">
        <f>YEAR(Table1[[#This Row],[Order Date]])</f>
        <v>2017</v>
      </c>
      <c r="C9641" s="5">
        <f>MONTH(Table1[[#This Row],[Order Date]])</f>
        <v>12</v>
      </c>
      <c r="D9641" t="s">
        <v>2503</v>
      </c>
      <c r="E9641" t="s">
        <v>129</v>
      </c>
      <c r="F9641" t="s">
        <v>39</v>
      </c>
      <c r="G9641" t="s">
        <v>52</v>
      </c>
      <c r="H9641" t="s">
        <v>1615</v>
      </c>
      <c r="I9641">
        <v>99.39</v>
      </c>
      <c r="J9641">
        <v>3</v>
      </c>
      <c r="K9641">
        <v>40.75</v>
      </c>
    </row>
    <row r="9642" spans="1:11" ht="16.5" x14ac:dyDescent="0.3">
      <c r="A9642" s="1">
        <v>43074</v>
      </c>
      <c r="B9642" s="5">
        <f>YEAR(Table1[[#This Row],[Order Date]])</f>
        <v>2017</v>
      </c>
      <c r="C9642" s="5">
        <f>MONTH(Table1[[#This Row],[Order Date]])</f>
        <v>12</v>
      </c>
      <c r="D9642" t="s">
        <v>667</v>
      </c>
      <c r="E9642" t="s">
        <v>27</v>
      </c>
      <c r="F9642" t="s">
        <v>11</v>
      </c>
      <c r="G9642" t="s">
        <v>12</v>
      </c>
      <c r="H9642" t="s">
        <v>1324</v>
      </c>
      <c r="I9642">
        <v>92.94</v>
      </c>
      <c r="J9642">
        <v>3</v>
      </c>
      <c r="K9642">
        <v>41.82</v>
      </c>
    </row>
    <row r="9643" spans="1:11" ht="16.5" x14ac:dyDescent="0.3">
      <c r="A9643" s="1">
        <v>43074</v>
      </c>
      <c r="B9643" s="5">
        <f>YEAR(Table1[[#This Row],[Order Date]])</f>
        <v>2017</v>
      </c>
      <c r="C9643" s="5">
        <f>MONTH(Table1[[#This Row],[Order Date]])</f>
        <v>12</v>
      </c>
      <c r="D9643" t="s">
        <v>334</v>
      </c>
      <c r="E9643" t="s">
        <v>2322</v>
      </c>
      <c r="F9643" t="s">
        <v>39</v>
      </c>
      <c r="G9643" t="s">
        <v>52</v>
      </c>
      <c r="H9643" t="s">
        <v>656</v>
      </c>
      <c r="I9643">
        <v>205.03</v>
      </c>
      <c r="J9643">
        <v>7</v>
      </c>
      <c r="K9643">
        <v>67.66</v>
      </c>
    </row>
    <row r="9644" spans="1:11" ht="16.5" x14ac:dyDescent="0.3">
      <c r="A9644" s="1">
        <v>43074</v>
      </c>
      <c r="B9644" s="5">
        <f>YEAR(Table1[[#This Row],[Order Date]])</f>
        <v>2017</v>
      </c>
      <c r="C9644" s="5">
        <f>MONTH(Table1[[#This Row],[Order Date]])</f>
        <v>12</v>
      </c>
      <c r="D9644" t="s">
        <v>1401</v>
      </c>
      <c r="E9644" t="s">
        <v>149</v>
      </c>
      <c r="F9644" t="s">
        <v>34</v>
      </c>
      <c r="G9644" t="s">
        <v>47</v>
      </c>
      <c r="H9644" t="s">
        <v>797</v>
      </c>
      <c r="I9644">
        <v>20.94</v>
      </c>
      <c r="J9644">
        <v>3</v>
      </c>
      <c r="K9644">
        <v>6.07</v>
      </c>
    </row>
    <row r="9645" spans="1:11" ht="16.5" x14ac:dyDescent="0.3">
      <c r="A9645" s="1">
        <v>43074</v>
      </c>
      <c r="B9645" s="5">
        <f>YEAR(Table1[[#This Row],[Order Date]])</f>
        <v>2017</v>
      </c>
      <c r="C9645" s="5">
        <f>MONTH(Table1[[#This Row],[Order Date]])</f>
        <v>12</v>
      </c>
      <c r="D9645" t="s">
        <v>1401</v>
      </c>
      <c r="E9645" t="s">
        <v>149</v>
      </c>
      <c r="F9645" t="s">
        <v>34</v>
      </c>
      <c r="G9645" t="s">
        <v>47</v>
      </c>
      <c r="H9645" t="s">
        <v>1406</v>
      </c>
      <c r="I9645">
        <v>58.68</v>
      </c>
      <c r="J9645">
        <v>2</v>
      </c>
      <c r="K9645">
        <v>18.190000000000001</v>
      </c>
    </row>
    <row r="9646" spans="1:11" ht="16.5" x14ac:dyDescent="0.3">
      <c r="A9646" s="1">
        <v>43074</v>
      </c>
      <c r="B9646" s="5">
        <f>YEAR(Table1[[#This Row],[Order Date]])</f>
        <v>2017</v>
      </c>
      <c r="C9646" s="5">
        <f>MONTH(Table1[[#This Row],[Order Date]])</f>
        <v>12</v>
      </c>
      <c r="D9646" t="s">
        <v>1401</v>
      </c>
      <c r="E9646" t="s">
        <v>149</v>
      </c>
      <c r="F9646" t="s">
        <v>11</v>
      </c>
      <c r="G9646" t="s">
        <v>92</v>
      </c>
      <c r="H9646" t="s">
        <v>1062</v>
      </c>
      <c r="I9646">
        <v>254.9</v>
      </c>
      <c r="J9646">
        <v>5</v>
      </c>
      <c r="K9646">
        <v>68.819999999999993</v>
      </c>
    </row>
    <row r="9647" spans="1:11" ht="16.5" x14ac:dyDescent="0.3">
      <c r="A9647" s="1">
        <v>43074</v>
      </c>
      <c r="B9647" s="5">
        <f>YEAR(Table1[[#This Row],[Order Date]])</f>
        <v>2017</v>
      </c>
      <c r="C9647" s="5">
        <f>MONTH(Table1[[#This Row],[Order Date]])</f>
        <v>12</v>
      </c>
      <c r="D9647" t="s">
        <v>1633</v>
      </c>
      <c r="E9647" t="s">
        <v>164</v>
      </c>
      <c r="F9647" t="s">
        <v>11</v>
      </c>
      <c r="G9647" t="s">
        <v>20</v>
      </c>
      <c r="H9647" t="s">
        <v>263</v>
      </c>
      <c r="I9647">
        <v>24.82</v>
      </c>
      <c r="J9647">
        <v>3</v>
      </c>
      <c r="K9647">
        <v>8.3800000000000008</v>
      </c>
    </row>
    <row r="9648" spans="1:11" ht="16.5" x14ac:dyDescent="0.3">
      <c r="A9648" s="1">
        <v>43074</v>
      </c>
      <c r="B9648" s="5">
        <f>YEAR(Table1[[#This Row],[Order Date]])</f>
        <v>2017</v>
      </c>
      <c r="C9648" s="5">
        <f>MONTH(Table1[[#This Row],[Order Date]])</f>
        <v>12</v>
      </c>
      <c r="D9648" t="s">
        <v>1633</v>
      </c>
      <c r="E9648" t="s">
        <v>164</v>
      </c>
      <c r="F9648" t="s">
        <v>11</v>
      </c>
      <c r="G9648" t="s">
        <v>20</v>
      </c>
      <c r="H9648" t="s">
        <v>436</v>
      </c>
      <c r="I9648">
        <v>14.98</v>
      </c>
      <c r="J9648">
        <v>6</v>
      </c>
      <c r="K9648">
        <v>5.43</v>
      </c>
    </row>
    <row r="9649" spans="1:11" ht="16.5" x14ac:dyDescent="0.3">
      <c r="A9649" s="1">
        <v>43074</v>
      </c>
      <c r="B9649" s="5">
        <f>YEAR(Table1[[#This Row],[Order Date]])</f>
        <v>2017</v>
      </c>
      <c r="C9649" s="5">
        <f>MONTH(Table1[[#This Row],[Order Date]])</f>
        <v>12</v>
      </c>
      <c r="D9649" t="s">
        <v>791</v>
      </c>
      <c r="E9649" t="s">
        <v>149</v>
      </c>
      <c r="F9649" t="s">
        <v>34</v>
      </c>
      <c r="G9649" t="s">
        <v>47</v>
      </c>
      <c r="H9649" t="s">
        <v>2623</v>
      </c>
      <c r="I9649">
        <v>41.96</v>
      </c>
      <c r="J9649">
        <v>2</v>
      </c>
      <c r="K9649">
        <v>10.91</v>
      </c>
    </row>
    <row r="9650" spans="1:11" ht="16.5" x14ac:dyDescent="0.3">
      <c r="A9650" s="1">
        <v>43074</v>
      </c>
      <c r="B9650" s="5">
        <f>YEAR(Table1[[#This Row],[Order Date]])</f>
        <v>2017</v>
      </c>
      <c r="C9650" s="5">
        <f>MONTH(Table1[[#This Row],[Order Date]])</f>
        <v>12</v>
      </c>
      <c r="D9650" t="s">
        <v>791</v>
      </c>
      <c r="E9650" t="s">
        <v>149</v>
      </c>
      <c r="F9650" t="s">
        <v>11</v>
      </c>
      <c r="G9650" t="s">
        <v>16</v>
      </c>
      <c r="H9650" t="s">
        <v>2077</v>
      </c>
      <c r="I9650">
        <v>9.4499999999999993</v>
      </c>
      <c r="J9650">
        <v>3</v>
      </c>
      <c r="K9650">
        <v>4.54</v>
      </c>
    </row>
    <row r="9651" spans="1:11" ht="16.5" x14ac:dyDescent="0.3">
      <c r="A9651" s="1">
        <v>43074</v>
      </c>
      <c r="B9651" s="5">
        <f>YEAR(Table1[[#This Row],[Order Date]])</f>
        <v>2017</v>
      </c>
      <c r="C9651" s="5">
        <f>MONTH(Table1[[#This Row],[Order Date]])</f>
        <v>12</v>
      </c>
      <c r="D9651" t="s">
        <v>2346</v>
      </c>
      <c r="E9651" t="s">
        <v>164</v>
      </c>
      <c r="F9651" t="s">
        <v>11</v>
      </c>
      <c r="G9651" t="s">
        <v>20</v>
      </c>
      <c r="H9651" t="s">
        <v>1029</v>
      </c>
      <c r="I9651">
        <v>83.92</v>
      </c>
      <c r="J9651">
        <v>5</v>
      </c>
      <c r="K9651">
        <v>29.37</v>
      </c>
    </row>
    <row r="9652" spans="1:11" ht="16.5" x14ac:dyDescent="0.3">
      <c r="A9652" s="1">
        <v>43074</v>
      </c>
      <c r="B9652" s="5">
        <f>YEAR(Table1[[#This Row],[Order Date]])</f>
        <v>2017</v>
      </c>
      <c r="C9652" s="5">
        <f>MONTH(Table1[[#This Row],[Order Date]])</f>
        <v>12</v>
      </c>
      <c r="D9652" t="s">
        <v>2346</v>
      </c>
      <c r="E9652" t="s">
        <v>164</v>
      </c>
      <c r="F9652" t="s">
        <v>34</v>
      </c>
      <c r="G9652" t="s">
        <v>47</v>
      </c>
      <c r="H9652" t="s">
        <v>1711</v>
      </c>
      <c r="I9652">
        <v>199.9</v>
      </c>
      <c r="J9652">
        <v>5</v>
      </c>
      <c r="K9652">
        <v>39.979999999999997</v>
      </c>
    </row>
    <row r="9653" spans="1:11" ht="16.5" x14ac:dyDescent="0.3">
      <c r="A9653" s="1">
        <v>43074</v>
      </c>
      <c r="B9653" s="5">
        <f>YEAR(Table1[[#This Row],[Order Date]])</f>
        <v>2017</v>
      </c>
      <c r="C9653" s="5">
        <f>MONTH(Table1[[#This Row],[Order Date]])</f>
        <v>12</v>
      </c>
      <c r="D9653" t="s">
        <v>2346</v>
      </c>
      <c r="E9653" t="s">
        <v>164</v>
      </c>
      <c r="F9653" t="s">
        <v>39</v>
      </c>
      <c r="G9653" t="s">
        <v>40</v>
      </c>
      <c r="H9653" t="s">
        <v>2430</v>
      </c>
      <c r="I9653">
        <v>31.18</v>
      </c>
      <c r="J9653">
        <v>3</v>
      </c>
      <c r="K9653">
        <v>-7.01</v>
      </c>
    </row>
    <row r="9654" spans="1:11" ht="16.5" x14ac:dyDescent="0.3">
      <c r="A9654" s="1">
        <v>43074</v>
      </c>
      <c r="B9654" s="5">
        <f>YEAR(Table1[[#This Row],[Order Date]])</f>
        <v>2017</v>
      </c>
      <c r="C9654" s="5">
        <f>MONTH(Table1[[#This Row],[Order Date]])</f>
        <v>12</v>
      </c>
      <c r="D9654" t="s">
        <v>2346</v>
      </c>
      <c r="E9654" t="s">
        <v>164</v>
      </c>
      <c r="F9654" t="s">
        <v>11</v>
      </c>
      <c r="G9654" t="s">
        <v>20</v>
      </c>
      <c r="H9654" t="s">
        <v>311</v>
      </c>
      <c r="I9654">
        <v>172.75</v>
      </c>
      <c r="J9654">
        <v>6</v>
      </c>
      <c r="K9654">
        <v>60.46</v>
      </c>
    </row>
    <row r="9655" spans="1:11" ht="16.5" x14ac:dyDescent="0.3">
      <c r="A9655" s="1">
        <v>43074</v>
      </c>
      <c r="B9655" s="5">
        <f>YEAR(Table1[[#This Row],[Order Date]])</f>
        <v>2017</v>
      </c>
      <c r="C9655" s="5">
        <f>MONTH(Table1[[#This Row],[Order Date]])</f>
        <v>12</v>
      </c>
      <c r="D9655" t="s">
        <v>2346</v>
      </c>
      <c r="E9655" t="s">
        <v>164</v>
      </c>
      <c r="F9655" t="s">
        <v>11</v>
      </c>
      <c r="G9655" t="s">
        <v>20</v>
      </c>
      <c r="H9655" t="s">
        <v>425</v>
      </c>
      <c r="I9655">
        <v>9.3000000000000007</v>
      </c>
      <c r="J9655">
        <v>2</v>
      </c>
      <c r="K9655">
        <v>3.02</v>
      </c>
    </row>
    <row r="9656" spans="1:11" ht="16.5" x14ac:dyDescent="0.3">
      <c r="A9656" s="1">
        <v>43074</v>
      </c>
      <c r="B9656" s="5">
        <f>YEAR(Table1[[#This Row],[Order Date]])</f>
        <v>2017</v>
      </c>
      <c r="C9656" s="5">
        <f>MONTH(Table1[[#This Row],[Order Date]])</f>
        <v>12</v>
      </c>
      <c r="D9656" t="s">
        <v>1712</v>
      </c>
      <c r="E9656" t="s">
        <v>149</v>
      </c>
      <c r="F9656" t="s">
        <v>11</v>
      </c>
      <c r="G9656" t="s">
        <v>12</v>
      </c>
      <c r="H9656" t="s">
        <v>2437</v>
      </c>
      <c r="I9656">
        <v>21.6</v>
      </c>
      <c r="J9656">
        <v>6</v>
      </c>
      <c r="K9656">
        <v>9.94</v>
      </c>
    </row>
    <row r="9657" spans="1:11" ht="16.5" x14ac:dyDescent="0.3">
      <c r="A9657" s="1">
        <v>43074</v>
      </c>
      <c r="B9657" s="5">
        <f>YEAR(Table1[[#This Row],[Order Date]])</f>
        <v>2017</v>
      </c>
      <c r="C9657" s="5">
        <f>MONTH(Table1[[#This Row],[Order Date]])</f>
        <v>12</v>
      </c>
      <c r="D9657" t="s">
        <v>1712</v>
      </c>
      <c r="E9657" t="s">
        <v>149</v>
      </c>
      <c r="F9657" t="s">
        <v>11</v>
      </c>
      <c r="G9657" t="s">
        <v>16</v>
      </c>
      <c r="H9657" t="s">
        <v>1704</v>
      </c>
      <c r="I9657">
        <v>11.07</v>
      </c>
      <c r="J9657">
        <v>3</v>
      </c>
      <c r="K9657">
        <v>5.2</v>
      </c>
    </row>
    <row r="9658" spans="1:11" ht="16.5" x14ac:dyDescent="0.3">
      <c r="A9658" s="1">
        <v>43075</v>
      </c>
      <c r="B9658" s="5">
        <f>YEAR(Table1[[#This Row],[Order Date]])</f>
        <v>2017</v>
      </c>
      <c r="C9658" s="5">
        <f>MONTH(Table1[[#This Row],[Order Date]])</f>
        <v>12</v>
      </c>
      <c r="D9658" t="s">
        <v>1277</v>
      </c>
      <c r="E9658" t="s">
        <v>27</v>
      </c>
      <c r="F9658" t="s">
        <v>11</v>
      </c>
      <c r="G9658" t="s">
        <v>18</v>
      </c>
      <c r="H9658" t="s">
        <v>299</v>
      </c>
      <c r="I9658">
        <v>10.68</v>
      </c>
      <c r="J9658">
        <v>1</v>
      </c>
      <c r="K9658">
        <v>2.88</v>
      </c>
    </row>
    <row r="9659" spans="1:11" ht="16.5" x14ac:dyDescent="0.3">
      <c r="A9659" s="1">
        <v>43076</v>
      </c>
      <c r="B9659" s="5">
        <f>YEAR(Table1[[#This Row],[Order Date]])</f>
        <v>2017</v>
      </c>
      <c r="C9659" s="5">
        <f>MONTH(Table1[[#This Row],[Order Date]])</f>
        <v>12</v>
      </c>
      <c r="D9659" t="s">
        <v>1758</v>
      </c>
      <c r="E9659" t="s">
        <v>27</v>
      </c>
      <c r="F9659" t="s">
        <v>39</v>
      </c>
      <c r="G9659" t="s">
        <v>40</v>
      </c>
      <c r="H9659" t="s">
        <v>2109</v>
      </c>
      <c r="I9659">
        <v>374.38</v>
      </c>
      <c r="J9659">
        <v>3</v>
      </c>
      <c r="K9659">
        <v>46.8</v>
      </c>
    </row>
    <row r="9660" spans="1:11" ht="16.5" x14ac:dyDescent="0.3">
      <c r="A9660" s="1">
        <v>43076</v>
      </c>
      <c r="B9660" s="5">
        <f>YEAR(Table1[[#This Row],[Order Date]])</f>
        <v>2017</v>
      </c>
      <c r="C9660" s="5">
        <f>MONTH(Table1[[#This Row],[Order Date]])</f>
        <v>12</v>
      </c>
      <c r="D9660" t="s">
        <v>589</v>
      </c>
      <c r="E9660" t="s">
        <v>10</v>
      </c>
      <c r="F9660" t="s">
        <v>11</v>
      </c>
      <c r="G9660" t="s">
        <v>43</v>
      </c>
      <c r="H9660" t="s">
        <v>496</v>
      </c>
      <c r="I9660">
        <v>3.55</v>
      </c>
      <c r="J9660">
        <v>3</v>
      </c>
      <c r="K9660">
        <v>1.24</v>
      </c>
    </row>
    <row r="9661" spans="1:11" ht="16.5" x14ac:dyDescent="0.3">
      <c r="A9661" s="1">
        <v>43076</v>
      </c>
      <c r="B9661" s="5">
        <f>YEAR(Table1[[#This Row],[Order Date]])</f>
        <v>2017</v>
      </c>
      <c r="C9661" s="5">
        <f>MONTH(Table1[[#This Row],[Order Date]])</f>
        <v>12</v>
      </c>
      <c r="D9661" t="s">
        <v>589</v>
      </c>
      <c r="E9661" t="s">
        <v>10</v>
      </c>
      <c r="F9661" t="s">
        <v>11</v>
      </c>
      <c r="G9661" t="s">
        <v>12</v>
      </c>
      <c r="H9661" t="s">
        <v>880</v>
      </c>
      <c r="I9661">
        <v>15.55</v>
      </c>
      <c r="J9661">
        <v>3</v>
      </c>
      <c r="K9661">
        <v>5.44</v>
      </c>
    </row>
    <row r="9662" spans="1:11" ht="16.5" x14ac:dyDescent="0.3">
      <c r="A9662" s="1">
        <v>43076</v>
      </c>
      <c r="B9662" s="5">
        <f>YEAR(Table1[[#This Row],[Order Date]])</f>
        <v>2017</v>
      </c>
      <c r="C9662" s="5">
        <f>MONTH(Table1[[#This Row],[Order Date]])</f>
        <v>12</v>
      </c>
      <c r="D9662" t="s">
        <v>1548</v>
      </c>
      <c r="E9662" t="s">
        <v>78</v>
      </c>
      <c r="F9662" t="s">
        <v>39</v>
      </c>
      <c r="G9662" t="s">
        <v>52</v>
      </c>
      <c r="H9662" t="s">
        <v>999</v>
      </c>
      <c r="I9662">
        <v>127.98</v>
      </c>
      <c r="J9662">
        <v>2</v>
      </c>
      <c r="K9662">
        <v>25.6</v>
      </c>
    </row>
    <row r="9663" spans="1:11" ht="16.5" x14ac:dyDescent="0.3">
      <c r="A9663" s="1">
        <v>43076</v>
      </c>
      <c r="B9663" s="5">
        <f>YEAR(Table1[[#This Row],[Order Date]])</f>
        <v>2017</v>
      </c>
      <c r="C9663" s="5">
        <f>MONTH(Table1[[#This Row],[Order Date]])</f>
        <v>12</v>
      </c>
      <c r="D9663" t="s">
        <v>1856</v>
      </c>
      <c r="E9663" t="s">
        <v>55</v>
      </c>
      <c r="F9663" t="s">
        <v>34</v>
      </c>
      <c r="G9663" t="s">
        <v>47</v>
      </c>
      <c r="H9663" t="s">
        <v>1607</v>
      </c>
      <c r="I9663">
        <v>82.38</v>
      </c>
      <c r="J9663">
        <v>6</v>
      </c>
      <c r="K9663">
        <v>25.54</v>
      </c>
    </row>
    <row r="9664" spans="1:11" ht="16.5" x14ac:dyDescent="0.3">
      <c r="A9664" s="1">
        <v>43076</v>
      </c>
      <c r="B9664" s="5">
        <f>YEAR(Table1[[#This Row],[Order Date]])</f>
        <v>2017</v>
      </c>
      <c r="C9664" s="5">
        <f>MONTH(Table1[[#This Row],[Order Date]])</f>
        <v>12</v>
      </c>
      <c r="D9664" t="s">
        <v>1343</v>
      </c>
      <c r="E9664" t="s">
        <v>15</v>
      </c>
      <c r="F9664" t="s">
        <v>11</v>
      </c>
      <c r="G9664" t="s">
        <v>20</v>
      </c>
      <c r="H9664" t="s">
        <v>1366</v>
      </c>
      <c r="I9664">
        <v>1889.99</v>
      </c>
      <c r="J9664">
        <v>5</v>
      </c>
      <c r="K9664">
        <v>-2929.48</v>
      </c>
    </row>
    <row r="9665" spans="1:11" ht="16.5" x14ac:dyDescent="0.3">
      <c r="A9665" s="1">
        <v>43076</v>
      </c>
      <c r="B9665" s="5">
        <f>YEAR(Table1[[#This Row],[Order Date]])</f>
        <v>2017</v>
      </c>
      <c r="C9665" s="5">
        <f>MONTH(Table1[[#This Row],[Order Date]])</f>
        <v>12</v>
      </c>
      <c r="D9665" t="s">
        <v>796</v>
      </c>
      <c r="E9665" t="s">
        <v>329</v>
      </c>
      <c r="F9665" t="s">
        <v>11</v>
      </c>
      <c r="G9665" t="s">
        <v>92</v>
      </c>
      <c r="H9665" t="s">
        <v>2090</v>
      </c>
      <c r="I9665">
        <v>320.64</v>
      </c>
      <c r="J9665">
        <v>4</v>
      </c>
      <c r="K9665">
        <v>89.78</v>
      </c>
    </row>
    <row r="9666" spans="1:11" ht="16.5" x14ac:dyDescent="0.3">
      <c r="A9666" s="1">
        <v>43076</v>
      </c>
      <c r="B9666" s="5">
        <f>YEAR(Table1[[#This Row],[Order Date]])</f>
        <v>2017</v>
      </c>
      <c r="C9666" s="5">
        <f>MONTH(Table1[[#This Row],[Order Date]])</f>
        <v>12</v>
      </c>
      <c r="D9666" t="s">
        <v>796</v>
      </c>
      <c r="E9666" t="s">
        <v>329</v>
      </c>
      <c r="F9666" t="s">
        <v>39</v>
      </c>
      <c r="G9666" t="s">
        <v>52</v>
      </c>
      <c r="H9666" t="s">
        <v>53</v>
      </c>
      <c r="I9666">
        <v>52</v>
      </c>
      <c r="J9666">
        <v>4</v>
      </c>
      <c r="K9666">
        <v>23.4</v>
      </c>
    </row>
    <row r="9667" spans="1:11" ht="16.5" x14ac:dyDescent="0.3">
      <c r="A9667" s="1">
        <v>43076</v>
      </c>
      <c r="B9667" s="5">
        <f>YEAR(Table1[[#This Row],[Order Date]])</f>
        <v>2017</v>
      </c>
      <c r="C9667" s="5">
        <f>MONTH(Table1[[#This Row],[Order Date]])</f>
        <v>12</v>
      </c>
      <c r="D9667" t="s">
        <v>1557</v>
      </c>
      <c r="E9667" t="s">
        <v>27</v>
      </c>
      <c r="F9667" t="s">
        <v>11</v>
      </c>
      <c r="G9667" t="s">
        <v>12</v>
      </c>
      <c r="H9667" t="s">
        <v>135</v>
      </c>
      <c r="I9667">
        <v>50.04</v>
      </c>
      <c r="J9667">
        <v>6</v>
      </c>
      <c r="K9667">
        <v>25.02</v>
      </c>
    </row>
    <row r="9668" spans="1:11" ht="16.5" x14ac:dyDescent="0.3">
      <c r="A9668" s="1">
        <v>43077</v>
      </c>
      <c r="B9668" s="5">
        <f>YEAR(Table1[[#This Row],[Order Date]])</f>
        <v>2017</v>
      </c>
      <c r="C9668" s="5">
        <f>MONTH(Table1[[#This Row],[Order Date]])</f>
        <v>12</v>
      </c>
      <c r="D9668" t="s">
        <v>1121</v>
      </c>
      <c r="E9668" t="s">
        <v>27</v>
      </c>
      <c r="F9668" t="s">
        <v>39</v>
      </c>
      <c r="G9668" t="s">
        <v>52</v>
      </c>
      <c r="H9668" t="s">
        <v>867</v>
      </c>
      <c r="I9668">
        <v>179.95</v>
      </c>
      <c r="J9668">
        <v>5</v>
      </c>
      <c r="K9668">
        <v>37.79</v>
      </c>
    </row>
    <row r="9669" spans="1:11" ht="16.5" x14ac:dyDescent="0.3">
      <c r="A9669" s="1">
        <v>43077</v>
      </c>
      <c r="B9669" s="5">
        <f>YEAR(Table1[[#This Row],[Order Date]])</f>
        <v>2017</v>
      </c>
      <c r="C9669" s="5">
        <f>MONTH(Table1[[#This Row],[Order Date]])</f>
        <v>12</v>
      </c>
      <c r="D9669" t="s">
        <v>1121</v>
      </c>
      <c r="E9669" t="s">
        <v>27</v>
      </c>
      <c r="F9669" t="s">
        <v>39</v>
      </c>
      <c r="G9669" t="s">
        <v>603</v>
      </c>
      <c r="H9669" t="s">
        <v>1081</v>
      </c>
      <c r="I9669">
        <v>1199.98</v>
      </c>
      <c r="J9669">
        <v>3</v>
      </c>
      <c r="K9669">
        <v>434.99</v>
      </c>
    </row>
    <row r="9670" spans="1:11" ht="16.5" x14ac:dyDescent="0.3">
      <c r="A9670" s="1">
        <v>43077</v>
      </c>
      <c r="B9670" s="5">
        <f>YEAR(Table1[[#This Row],[Order Date]])</f>
        <v>2017</v>
      </c>
      <c r="C9670" s="5">
        <f>MONTH(Table1[[#This Row],[Order Date]])</f>
        <v>12</v>
      </c>
      <c r="D9670" t="s">
        <v>1121</v>
      </c>
      <c r="E9670" t="s">
        <v>27</v>
      </c>
      <c r="F9670" t="s">
        <v>11</v>
      </c>
      <c r="G9670" t="s">
        <v>12</v>
      </c>
      <c r="H9670" t="s">
        <v>1337</v>
      </c>
      <c r="I9670">
        <v>27.15</v>
      </c>
      <c r="J9670">
        <v>5</v>
      </c>
      <c r="K9670">
        <v>13.3</v>
      </c>
    </row>
    <row r="9671" spans="1:11" ht="16.5" x14ac:dyDescent="0.3">
      <c r="A9671" s="1">
        <v>43077</v>
      </c>
      <c r="B9671" s="5">
        <f>YEAR(Table1[[#This Row],[Order Date]])</f>
        <v>2017</v>
      </c>
      <c r="C9671" s="5">
        <f>MONTH(Table1[[#This Row],[Order Date]])</f>
        <v>12</v>
      </c>
      <c r="D9671" t="s">
        <v>1121</v>
      </c>
      <c r="E9671" t="s">
        <v>27</v>
      </c>
      <c r="F9671" t="s">
        <v>34</v>
      </c>
      <c r="G9671" t="s">
        <v>145</v>
      </c>
      <c r="H9671" t="s">
        <v>790</v>
      </c>
      <c r="I9671">
        <v>1004.02</v>
      </c>
      <c r="J9671">
        <v>7</v>
      </c>
      <c r="K9671">
        <v>-112.95</v>
      </c>
    </row>
    <row r="9672" spans="1:11" ht="16.5" x14ac:dyDescent="0.3">
      <c r="A9672" s="1">
        <v>43077</v>
      </c>
      <c r="B9672" s="5">
        <f>YEAR(Table1[[#This Row],[Order Date]])</f>
        <v>2017</v>
      </c>
      <c r="C9672" s="5">
        <f>MONTH(Table1[[#This Row],[Order Date]])</f>
        <v>12</v>
      </c>
      <c r="D9672" t="s">
        <v>1121</v>
      </c>
      <c r="E9672" t="s">
        <v>27</v>
      </c>
      <c r="F9672" t="s">
        <v>11</v>
      </c>
      <c r="G9672" t="s">
        <v>12</v>
      </c>
      <c r="H9672" t="s">
        <v>108</v>
      </c>
      <c r="I9672">
        <v>9.68</v>
      </c>
      <c r="J9672">
        <v>1</v>
      </c>
      <c r="K9672">
        <v>4.6500000000000004</v>
      </c>
    </row>
    <row r="9673" spans="1:11" ht="16.5" x14ac:dyDescent="0.3">
      <c r="A9673" s="1">
        <v>43077</v>
      </c>
      <c r="B9673" s="5">
        <f>YEAR(Table1[[#This Row],[Order Date]])</f>
        <v>2017</v>
      </c>
      <c r="C9673" s="5">
        <f>MONTH(Table1[[#This Row],[Order Date]])</f>
        <v>12</v>
      </c>
      <c r="D9673" t="s">
        <v>1121</v>
      </c>
      <c r="E9673" t="s">
        <v>27</v>
      </c>
      <c r="F9673" t="s">
        <v>11</v>
      </c>
      <c r="G9673" t="s">
        <v>16</v>
      </c>
      <c r="H9673" t="s">
        <v>2077</v>
      </c>
      <c r="I9673">
        <v>28.35</v>
      </c>
      <c r="J9673">
        <v>9</v>
      </c>
      <c r="K9673">
        <v>13.61</v>
      </c>
    </row>
    <row r="9674" spans="1:11" ht="16.5" x14ac:dyDescent="0.3">
      <c r="A9674" s="1">
        <v>43077</v>
      </c>
      <c r="B9674" s="5">
        <f>YEAR(Table1[[#This Row],[Order Date]])</f>
        <v>2017</v>
      </c>
      <c r="C9674" s="5">
        <f>MONTH(Table1[[#This Row],[Order Date]])</f>
        <v>12</v>
      </c>
      <c r="D9674" t="s">
        <v>1121</v>
      </c>
      <c r="E9674" t="s">
        <v>27</v>
      </c>
      <c r="F9674" t="s">
        <v>11</v>
      </c>
      <c r="G9674" t="s">
        <v>12</v>
      </c>
      <c r="H9674" t="s">
        <v>2220</v>
      </c>
      <c r="I9674">
        <v>55.98</v>
      </c>
      <c r="J9674">
        <v>1</v>
      </c>
      <c r="K9674">
        <v>27.43</v>
      </c>
    </row>
    <row r="9675" spans="1:11" ht="16.5" x14ac:dyDescent="0.3">
      <c r="A9675" s="1">
        <v>43077</v>
      </c>
      <c r="B9675" s="5">
        <f>YEAR(Table1[[#This Row],[Order Date]])</f>
        <v>2017</v>
      </c>
      <c r="C9675" s="5">
        <f>MONTH(Table1[[#This Row],[Order Date]])</f>
        <v>12</v>
      </c>
      <c r="D9675" t="s">
        <v>1121</v>
      </c>
      <c r="E9675" t="s">
        <v>27</v>
      </c>
      <c r="F9675" t="s">
        <v>34</v>
      </c>
      <c r="G9675" t="s">
        <v>74</v>
      </c>
      <c r="H9675" t="s">
        <v>99</v>
      </c>
      <c r="I9675">
        <v>1336.83</v>
      </c>
      <c r="J9675">
        <v>13</v>
      </c>
      <c r="K9675">
        <v>31.45</v>
      </c>
    </row>
    <row r="9676" spans="1:11" ht="16.5" x14ac:dyDescent="0.3">
      <c r="A9676" s="1">
        <v>43077</v>
      </c>
      <c r="B9676" s="5">
        <f>YEAR(Table1[[#This Row],[Order Date]])</f>
        <v>2017</v>
      </c>
      <c r="C9676" s="5">
        <f>MONTH(Table1[[#This Row],[Order Date]])</f>
        <v>12</v>
      </c>
      <c r="D9676" t="s">
        <v>1121</v>
      </c>
      <c r="E9676" t="s">
        <v>27</v>
      </c>
      <c r="F9676" t="s">
        <v>34</v>
      </c>
      <c r="G9676" t="s">
        <v>35</v>
      </c>
      <c r="H9676" t="s">
        <v>2139</v>
      </c>
      <c r="I9676">
        <v>113.57</v>
      </c>
      <c r="J9676">
        <v>2</v>
      </c>
      <c r="K9676">
        <v>-18.45</v>
      </c>
    </row>
    <row r="9677" spans="1:11" ht="16.5" x14ac:dyDescent="0.3">
      <c r="A9677" s="1">
        <v>43077</v>
      </c>
      <c r="B9677" s="5">
        <f>YEAR(Table1[[#This Row],[Order Date]])</f>
        <v>2017</v>
      </c>
      <c r="C9677" s="5">
        <f>MONTH(Table1[[#This Row],[Order Date]])</f>
        <v>12</v>
      </c>
      <c r="D9677" t="s">
        <v>85</v>
      </c>
      <c r="E9677" t="s">
        <v>149</v>
      </c>
      <c r="F9677" t="s">
        <v>34</v>
      </c>
      <c r="G9677" t="s">
        <v>47</v>
      </c>
      <c r="H9677" t="s">
        <v>1340</v>
      </c>
      <c r="I9677">
        <v>109.48</v>
      </c>
      <c r="J9677">
        <v>2</v>
      </c>
      <c r="K9677">
        <v>33.94</v>
      </c>
    </row>
    <row r="9678" spans="1:11" ht="16.5" x14ac:dyDescent="0.3">
      <c r="A9678" s="1">
        <v>43077</v>
      </c>
      <c r="B9678" s="5">
        <f>YEAR(Table1[[#This Row],[Order Date]])</f>
        <v>2017</v>
      </c>
      <c r="C9678" s="5">
        <f>MONTH(Table1[[#This Row],[Order Date]])</f>
        <v>12</v>
      </c>
      <c r="D9678" t="s">
        <v>85</v>
      </c>
      <c r="E9678" t="s">
        <v>149</v>
      </c>
      <c r="F9678" t="s">
        <v>11</v>
      </c>
      <c r="G9678" t="s">
        <v>18</v>
      </c>
      <c r="H9678" t="s">
        <v>838</v>
      </c>
      <c r="I9678">
        <v>272.94</v>
      </c>
      <c r="J9678">
        <v>3</v>
      </c>
      <c r="K9678">
        <v>0</v>
      </c>
    </row>
    <row r="9679" spans="1:11" ht="16.5" x14ac:dyDescent="0.3">
      <c r="A9679" s="1">
        <v>43077</v>
      </c>
      <c r="B9679" s="5">
        <f>YEAR(Table1[[#This Row],[Order Date]])</f>
        <v>2017</v>
      </c>
      <c r="C9679" s="5">
        <f>MONTH(Table1[[#This Row],[Order Date]])</f>
        <v>12</v>
      </c>
      <c r="D9679" t="s">
        <v>85</v>
      </c>
      <c r="E9679" t="s">
        <v>149</v>
      </c>
      <c r="F9679" t="s">
        <v>11</v>
      </c>
      <c r="G9679" t="s">
        <v>12</v>
      </c>
      <c r="H9679" t="s">
        <v>2272</v>
      </c>
      <c r="I9679">
        <v>19.440000000000001</v>
      </c>
      <c r="J9679">
        <v>3</v>
      </c>
      <c r="K9679">
        <v>9.33</v>
      </c>
    </row>
    <row r="9680" spans="1:11" ht="16.5" x14ac:dyDescent="0.3">
      <c r="A9680" s="1">
        <v>43077</v>
      </c>
      <c r="B9680" s="5">
        <f>YEAR(Table1[[#This Row],[Order Date]])</f>
        <v>2017</v>
      </c>
      <c r="C9680" s="5">
        <f>MONTH(Table1[[#This Row],[Order Date]])</f>
        <v>12</v>
      </c>
      <c r="D9680" t="s">
        <v>85</v>
      </c>
      <c r="E9680" t="s">
        <v>149</v>
      </c>
      <c r="F9680" t="s">
        <v>11</v>
      </c>
      <c r="G9680" t="s">
        <v>18</v>
      </c>
      <c r="H9680" t="s">
        <v>1453</v>
      </c>
      <c r="I9680">
        <v>31.92</v>
      </c>
      <c r="J9680">
        <v>4</v>
      </c>
      <c r="K9680">
        <v>8.3000000000000007</v>
      </c>
    </row>
    <row r="9681" spans="1:11" ht="16.5" x14ac:dyDescent="0.3">
      <c r="A9681" s="1">
        <v>43077</v>
      </c>
      <c r="B9681" s="5">
        <f>YEAR(Table1[[#This Row],[Order Date]])</f>
        <v>2017</v>
      </c>
      <c r="C9681" s="5">
        <f>MONTH(Table1[[#This Row],[Order Date]])</f>
        <v>12</v>
      </c>
      <c r="D9681" t="s">
        <v>1027</v>
      </c>
      <c r="E9681" t="s">
        <v>27</v>
      </c>
      <c r="F9681" t="s">
        <v>11</v>
      </c>
      <c r="G9681" t="s">
        <v>18</v>
      </c>
      <c r="H9681" t="s">
        <v>1229</v>
      </c>
      <c r="I9681">
        <v>29.79</v>
      </c>
      <c r="J9681">
        <v>3</v>
      </c>
      <c r="K9681">
        <v>8.64</v>
      </c>
    </row>
    <row r="9682" spans="1:11" ht="16.5" x14ac:dyDescent="0.3">
      <c r="A9682" s="1">
        <v>43077</v>
      </c>
      <c r="B9682" s="5">
        <f>YEAR(Table1[[#This Row],[Order Date]])</f>
        <v>2017</v>
      </c>
      <c r="C9682" s="5">
        <f>MONTH(Table1[[#This Row],[Order Date]])</f>
        <v>12</v>
      </c>
      <c r="D9682" t="s">
        <v>1027</v>
      </c>
      <c r="E9682" t="s">
        <v>27</v>
      </c>
      <c r="F9682" t="s">
        <v>34</v>
      </c>
      <c r="G9682" t="s">
        <v>47</v>
      </c>
      <c r="H9682" t="s">
        <v>2097</v>
      </c>
      <c r="I9682">
        <v>128.9</v>
      </c>
      <c r="J9682">
        <v>2</v>
      </c>
      <c r="K9682">
        <v>15.47</v>
      </c>
    </row>
    <row r="9683" spans="1:11" ht="16.5" x14ac:dyDescent="0.3">
      <c r="A9683" s="1">
        <v>43077</v>
      </c>
      <c r="B9683" s="5">
        <f>YEAR(Table1[[#This Row],[Order Date]])</f>
        <v>2017</v>
      </c>
      <c r="C9683" s="5">
        <f>MONTH(Table1[[#This Row],[Order Date]])</f>
        <v>12</v>
      </c>
      <c r="D9683" t="s">
        <v>1027</v>
      </c>
      <c r="E9683" t="s">
        <v>27</v>
      </c>
      <c r="F9683" t="s">
        <v>11</v>
      </c>
      <c r="G9683" t="s">
        <v>12</v>
      </c>
      <c r="H9683" t="s">
        <v>2600</v>
      </c>
      <c r="I9683">
        <v>60.12</v>
      </c>
      <c r="J9683">
        <v>9</v>
      </c>
      <c r="K9683">
        <v>28.86</v>
      </c>
    </row>
    <row r="9684" spans="1:11" ht="16.5" x14ac:dyDescent="0.3">
      <c r="A9684" s="1">
        <v>43077</v>
      </c>
      <c r="B9684" s="5">
        <f>YEAR(Table1[[#This Row],[Order Date]])</f>
        <v>2017</v>
      </c>
      <c r="C9684" s="5">
        <f>MONTH(Table1[[#This Row],[Order Date]])</f>
        <v>12</v>
      </c>
      <c r="D9684" t="s">
        <v>1478</v>
      </c>
      <c r="E9684" t="s">
        <v>27</v>
      </c>
      <c r="F9684" t="s">
        <v>11</v>
      </c>
      <c r="G9684" t="s">
        <v>92</v>
      </c>
      <c r="H9684" t="s">
        <v>2677</v>
      </c>
      <c r="I9684">
        <v>69.48</v>
      </c>
      <c r="J9684">
        <v>1</v>
      </c>
      <c r="K9684">
        <v>20.84</v>
      </c>
    </row>
    <row r="9685" spans="1:11" ht="16.5" x14ac:dyDescent="0.3">
      <c r="A9685" s="1">
        <v>43077</v>
      </c>
      <c r="B9685" s="5">
        <f>YEAR(Table1[[#This Row],[Order Date]])</f>
        <v>2017</v>
      </c>
      <c r="C9685" s="5">
        <f>MONTH(Table1[[#This Row],[Order Date]])</f>
        <v>12</v>
      </c>
      <c r="D9685" t="s">
        <v>1555</v>
      </c>
      <c r="E9685" t="s">
        <v>27</v>
      </c>
      <c r="F9685" t="s">
        <v>11</v>
      </c>
      <c r="G9685" t="s">
        <v>12</v>
      </c>
      <c r="H9685" t="s">
        <v>2492</v>
      </c>
      <c r="I9685">
        <v>87.92</v>
      </c>
      <c r="J9685">
        <v>4</v>
      </c>
      <c r="K9685">
        <v>40.44</v>
      </c>
    </row>
    <row r="9686" spans="1:11" ht="16.5" x14ac:dyDescent="0.3">
      <c r="A9686" s="1">
        <v>43077</v>
      </c>
      <c r="B9686" s="5">
        <f>YEAR(Table1[[#This Row],[Order Date]])</f>
        <v>2017</v>
      </c>
      <c r="C9686" s="5">
        <f>MONTH(Table1[[#This Row],[Order Date]])</f>
        <v>12</v>
      </c>
      <c r="D9686" t="s">
        <v>1555</v>
      </c>
      <c r="E9686" t="s">
        <v>27</v>
      </c>
      <c r="F9686" t="s">
        <v>11</v>
      </c>
      <c r="G9686" t="s">
        <v>20</v>
      </c>
      <c r="H9686" t="s">
        <v>1112</v>
      </c>
      <c r="I9686">
        <v>22.42</v>
      </c>
      <c r="J9686">
        <v>1</v>
      </c>
      <c r="K9686">
        <v>8.41</v>
      </c>
    </row>
    <row r="9687" spans="1:11" ht="16.5" x14ac:dyDescent="0.3">
      <c r="A9687" s="1">
        <v>43077</v>
      </c>
      <c r="B9687" s="5">
        <f>YEAR(Table1[[#This Row],[Order Date]])</f>
        <v>2017</v>
      </c>
      <c r="C9687" s="5">
        <f>MONTH(Table1[[#This Row],[Order Date]])</f>
        <v>12</v>
      </c>
      <c r="D9687" t="s">
        <v>1555</v>
      </c>
      <c r="E9687" t="s">
        <v>27</v>
      </c>
      <c r="F9687" t="s">
        <v>11</v>
      </c>
      <c r="G9687" t="s">
        <v>20</v>
      </c>
      <c r="H9687" t="s">
        <v>911</v>
      </c>
      <c r="I9687">
        <v>90.48</v>
      </c>
      <c r="J9687">
        <v>3</v>
      </c>
      <c r="K9687">
        <v>33.93</v>
      </c>
    </row>
    <row r="9688" spans="1:11" ht="16.5" x14ac:dyDescent="0.3">
      <c r="A9688" s="1">
        <v>43077</v>
      </c>
      <c r="B9688" s="5">
        <f>YEAR(Table1[[#This Row],[Order Date]])</f>
        <v>2017</v>
      </c>
      <c r="C9688" s="5">
        <f>MONTH(Table1[[#This Row],[Order Date]])</f>
        <v>12</v>
      </c>
      <c r="D9688" t="s">
        <v>1555</v>
      </c>
      <c r="E9688" t="s">
        <v>27</v>
      </c>
      <c r="F9688" t="s">
        <v>11</v>
      </c>
      <c r="G9688" t="s">
        <v>18</v>
      </c>
      <c r="H9688" t="s">
        <v>725</v>
      </c>
      <c r="I9688">
        <v>42.76</v>
      </c>
      <c r="J9688">
        <v>1</v>
      </c>
      <c r="K9688">
        <v>11.12</v>
      </c>
    </row>
    <row r="9689" spans="1:11" ht="16.5" x14ac:dyDescent="0.3">
      <c r="A9689" s="1">
        <v>43077</v>
      </c>
      <c r="B9689" s="5">
        <f>YEAR(Table1[[#This Row],[Order Date]])</f>
        <v>2017</v>
      </c>
      <c r="C9689" s="5">
        <f>MONTH(Table1[[#This Row],[Order Date]])</f>
        <v>12</v>
      </c>
      <c r="D9689" t="s">
        <v>1145</v>
      </c>
      <c r="E9689" t="s">
        <v>157</v>
      </c>
      <c r="F9689" t="s">
        <v>39</v>
      </c>
      <c r="G9689" t="s">
        <v>52</v>
      </c>
      <c r="H9689" t="s">
        <v>1428</v>
      </c>
      <c r="I9689">
        <v>178.11</v>
      </c>
      <c r="J9689">
        <v>3</v>
      </c>
      <c r="K9689">
        <v>32.06</v>
      </c>
    </row>
    <row r="9690" spans="1:11" ht="16.5" x14ac:dyDescent="0.3">
      <c r="A9690" s="1">
        <v>43077</v>
      </c>
      <c r="B9690" s="5">
        <f>YEAR(Table1[[#This Row],[Order Date]])</f>
        <v>2017</v>
      </c>
      <c r="C9690" s="5">
        <f>MONTH(Table1[[#This Row],[Order Date]])</f>
        <v>12</v>
      </c>
      <c r="D9690" t="s">
        <v>1145</v>
      </c>
      <c r="E9690" t="s">
        <v>157</v>
      </c>
      <c r="F9690" t="s">
        <v>11</v>
      </c>
      <c r="G9690" t="s">
        <v>92</v>
      </c>
      <c r="H9690" t="s">
        <v>1056</v>
      </c>
      <c r="I9690">
        <v>1089.75</v>
      </c>
      <c r="J9690">
        <v>3</v>
      </c>
      <c r="K9690">
        <v>305.13</v>
      </c>
    </row>
    <row r="9691" spans="1:11" ht="16.5" x14ac:dyDescent="0.3">
      <c r="A9691" s="1">
        <v>43077</v>
      </c>
      <c r="B9691" s="5">
        <f>YEAR(Table1[[#This Row],[Order Date]])</f>
        <v>2017</v>
      </c>
      <c r="C9691" s="5">
        <f>MONTH(Table1[[#This Row],[Order Date]])</f>
        <v>12</v>
      </c>
      <c r="D9691" t="s">
        <v>1145</v>
      </c>
      <c r="E9691" t="s">
        <v>157</v>
      </c>
      <c r="F9691" t="s">
        <v>11</v>
      </c>
      <c r="G9691" t="s">
        <v>16</v>
      </c>
      <c r="H9691" t="s">
        <v>1500</v>
      </c>
      <c r="I9691">
        <v>61.06</v>
      </c>
      <c r="J9691">
        <v>2</v>
      </c>
      <c r="K9691">
        <v>28.09</v>
      </c>
    </row>
    <row r="9692" spans="1:11" ht="16.5" x14ac:dyDescent="0.3">
      <c r="A9692" s="1">
        <v>43077</v>
      </c>
      <c r="B9692" s="5">
        <f>YEAR(Table1[[#This Row],[Order Date]])</f>
        <v>2017</v>
      </c>
      <c r="C9692" s="5">
        <f>MONTH(Table1[[#This Row],[Order Date]])</f>
        <v>12</v>
      </c>
      <c r="D9692" t="s">
        <v>1145</v>
      </c>
      <c r="E9692" t="s">
        <v>157</v>
      </c>
      <c r="F9692" t="s">
        <v>34</v>
      </c>
      <c r="G9692" t="s">
        <v>74</v>
      </c>
      <c r="H9692" t="s">
        <v>1706</v>
      </c>
      <c r="I9692">
        <v>459.92</v>
      </c>
      <c r="J9692">
        <v>4</v>
      </c>
      <c r="K9692">
        <v>41.39</v>
      </c>
    </row>
    <row r="9693" spans="1:11" ht="16.5" x14ac:dyDescent="0.3">
      <c r="A9693" s="1">
        <v>43077</v>
      </c>
      <c r="B9693" s="5">
        <f>YEAR(Table1[[#This Row],[Order Date]])</f>
        <v>2017</v>
      </c>
      <c r="C9693" s="5">
        <f>MONTH(Table1[[#This Row],[Order Date]])</f>
        <v>12</v>
      </c>
      <c r="D9693" t="s">
        <v>1145</v>
      </c>
      <c r="E9693" t="s">
        <v>157</v>
      </c>
      <c r="F9693" t="s">
        <v>11</v>
      </c>
      <c r="G9693" t="s">
        <v>12</v>
      </c>
      <c r="H9693" t="s">
        <v>2387</v>
      </c>
      <c r="I9693">
        <v>27.52</v>
      </c>
      <c r="J9693">
        <v>4</v>
      </c>
      <c r="K9693">
        <v>12.66</v>
      </c>
    </row>
    <row r="9694" spans="1:11" ht="16.5" x14ac:dyDescent="0.3">
      <c r="A9694" s="1">
        <v>43077</v>
      </c>
      <c r="B9694" s="5">
        <f>YEAR(Table1[[#This Row],[Order Date]])</f>
        <v>2017</v>
      </c>
      <c r="C9694" s="5">
        <f>MONTH(Table1[[#This Row],[Order Date]])</f>
        <v>12</v>
      </c>
      <c r="D9694" t="s">
        <v>803</v>
      </c>
      <c r="E9694" t="s">
        <v>1529</v>
      </c>
      <c r="F9694" t="s">
        <v>11</v>
      </c>
      <c r="G9694" t="s">
        <v>18</v>
      </c>
      <c r="H9694" t="s">
        <v>1689</v>
      </c>
      <c r="I9694">
        <v>592.74</v>
      </c>
      <c r="J9694">
        <v>6</v>
      </c>
      <c r="K9694">
        <v>160.04</v>
      </c>
    </row>
    <row r="9695" spans="1:11" ht="16.5" x14ac:dyDescent="0.3">
      <c r="A9695" s="1">
        <v>43077</v>
      </c>
      <c r="B9695" s="5">
        <f>YEAR(Table1[[#This Row],[Order Date]])</f>
        <v>2017</v>
      </c>
      <c r="C9695" s="5">
        <f>MONTH(Table1[[#This Row],[Order Date]])</f>
        <v>12</v>
      </c>
      <c r="D9695" t="s">
        <v>2313</v>
      </c>
      <c r="E9695" t="s">
        <v>23</v>
      </c>
      <c r="F9695" t="s">
        <v>34</v>
      </c>
      <c r="G9695" t="s">
        <v>35</v>
      </c>
      <c r="H9695" t="s">
        <v>699</v>
      </c>
      <c r="I9695">
        <v>215.54</v>
      </c>
      <c r="J9695">
        <v>4</v>
      </c>
      <c r="K9695">
        <v>-58.5</v>
      </c>
    </row>
    <row r="9696" spans="1:11" ht="16.5" x14ac:dyDescent="0.3">
      <c r="A9696" s="1">
        <v>43077</v>
      </c>
      <c r="B9696" s="5">
        <f>YEAR(Table1[[#This Row],[Order Date]])</f>
        <v>2017</v>
      </c>
      <c r="C9696" s="5">
        <f>MONTH(Table1[[#This Row],[Order Date]])</f>
        <v>12</v>
      </c>
      <c r="D9696" t="s">
        <v>2107</v>
      </c>
      <c r="E9696" t="s">
        <v>23</v>
      </c>
      <c r="F9696" t="s">
        <v>11</v>
      </c>
      <c r="G9696" t="s">
        <v>24</v>
      </c>
      <c r="H9696" t="s">
        <v>1235</v>
      </c>
      <c r="I9696">
        <v>13.25</v>
      </c>
      <c r="J9696">
        <v>4</v>
      </c>
      <c r="K9696">
        <v>3.64</v>
      </c>
    </row>
    <row r="9697" spans="1:11" ht="16.5" x14ac:dyDescent="0.3">
      <c r="A9697" s="1">
        <v>43077</v>
      </c>
      <c r="B9697" s="5">
        <f>YEAR(Table1[[#This Row],[Order Date]])</f>
        <v>2017</v>
      </c>
      <c r="C9697" s="5">
        <f>MONTH(Table1[[#This Row],[Order Date]])</f>
        <v>12</v>
      </c>
      <c r="D9697" t="s">
        <v>2107</v>
      </c>
      <c r="E9697" t="s">
        <v>23</v>
      </c>
      <c r="F9697" t="s">
        <v>39</v>
      </c>
      <c r="G9697" t="s">
        <v>40</v>
      </c>
      <c r="H9697" t="s">
        <v>2570</v>
      </c>
      <c r="I9697">
        <v>83.99</v>
      </c>
      <c r="J9697">
        <v>2</v>
      </c>
      <c r="K9697">
        <v>-21</v>
      </c>
    </row>
    <row r="9698" spans="1:11" ht="16.5" x14ac:dyDescent="0.3">
      <c r="A9698" s="1">
        <v>43078</v>
      </c>
      <c r="B9698" s="5">
        <f>YEAR(Table1[[#This Row],[Order Date]])</f>
        <v>2017</v>
      </c>
      <c r="C9698" s="5">
        <f>MONTH(Table1[[#This Row],[Order Date]])</f>
        <v>12</v>
      </c>
      <c r="D9698" t="s">
        <v>1866</v>
      </c>
      <c r="E9698" t="s">
        <v>10</v>
      </c>
      <c r="F9698" t="s">
        <v>11</v>
      </c>
      <c r="G9698" t="s">
        <v>20</v>
      </c>
      <c r="H9698" t="s">
        <v>2163</v>
      </c>
      <c r="I9698">
        <v>1.25</v>
      </c>
      <c r="J9698">
        <v>3</v>
      </c>
      <c r="K9698">
        <v>-1.93</v>
      </c>
    </row>
    <row r="9699" spans="1:11" ht="16.5" x14ac:dyDescent="0.3">
      <c r="A9699" s="1">
        <v>43078</v>
      </c>
      <c r="B9699" s="5">
        <f>YEAR(Table1[[#This Row],[Order Date]])</f>
        <v>2017</v>
      </c>
      <c r="C9699" s="5">
        <f>MONTH(Table1[[#This Row],[Order Date]])</f>
        <v>12</v>
      </c>
      <c r="D9699" t="s">
        <v>1866</v>
      </c>
      <c r="E9699" t="s">
        <v>10</v>
      </c>
      <c r="F9699" t="s">
        <v>34</v>
      </c>
      <c r="G9699" t="s">
        <v>47</v>
      </c>
      <c r="H9699" t="s">
        <v>2594</v>
      </c>
      <c r="I9699">
        <v>9.7100000000000009</v>
      </c>
      <c r="J9699">
        <v>3</v>
      </c>
      <c r="K9699">
        <v>-5.82</v>
      </c>
    </row>
    <row r="9700" spans="1:11" ht="16.5" x14ac:dyDescent="0.3">
      <c r="A9700" s="1">
        <v>43078</v>
      </c>
      <c r="B9700" s="5">
        <f>YEAR(Table1[[#This Row],[Order Date]])</f>
        <v>2017</v>
      </c>
      <c r="C9700" s="5">
        <f>MONTH(Table1[[#This Row],[Order Date]])</f>
        <v>12</v>
      </c>
      <c r="D9700" t="s">
        <v>1866</v>
      </c>
      <c r="E9700" t="s">
        <v>10</v>
      </c>
      <c r="F9700" t="s">
        <v>11</v>
      </c>
      <c r="G9700" t="s">
        <v>18</v>
      </c>
      <c r="H9700" t="s">
        <v>1472</v>
      </c>
      <c r="I9700">
        <v>27.24</v>
      </c>
      <c r="J9700">
        <v>3</v>
      </c>
      <c r="K9700">
        <v>2.72</v>
      </c>
    </row>
    <row r="9701" spans="1:11" ht="16.5" x14ac:dyDescent="0.3">
      <c r="A9701" s="1">
        <v>43078</v>
      </c>
      <c r="B9701" s="5">
        <f>YEAR(Table1[[#This Row],[Order Date]])</f>
        <v>2017</v>
      </c>
      <c r="C9701" s="5">
        <f>MONTH(Table1[[#This Row],[Order Date]])</f>
        <v>12</v>
      </c>
      <c r="D9701" t="s">
        <v>732</v>
      </c>
      <c r="E9701" t="s">
        <v>27</v>
      </c>
      <c r="F9701" t="s">
        <v>39</v>
      </c>
      <c r="G9701" t="s">
        <v>40</v>
      </c>
      <c r="H9701" t="s">
        <v>2527</v>
      </c>
      <c r="I9701">
        <v>444.77</v>
      </c>
      <c r="J9701">
        <v>4</v>
      </c>
      <c r="K9701">
        <v>44.48</v>
      </c>
    </row>
    <row r="9702" spans="1:11" ht="16.5" x14ac:dyDescent="0.3">
      <c r="A9702" s="1">
        <v>43078</v>
      </c>
      <c r="B9702" s="5">
        <f>YEAR(Table1[[#This Row],[Order Date]])</f>
        <v>2017</v>
      </c>
      <c r="C9702" s="5">
        <f>MONTH(Table1[[#This Row],[Order Date]])</f>
        <v>12</v>
      </c>
      <c r="D9702" t="s">
        <v>967</v>
      </c>
      <c r="E9702" t="s">
        <v>78</v>
      </c>
      <c r="F9702" t="s">
        <v>11</v>
      </c>
      <c r="G9702" t="s">
        <v>18</v>
      </c>
      <c r="H9702" t="s">
        <v>453</v>
      </c>
      <c r="I9702">
        <v>37.21</v>
      </c>
      <c r="J9702">
        <v>1</v>
      </c>
      <c r="K9702">
        <v>-7.44</v>
      </c>
    </row>
    <row r="9703" spans="1:11" ht="16.5" x14ac:dyDescent="0.3">
      <c r="A9703" s="1">
        <v>43078</v>
      </c>
      <c r="B9703" s="5">
        <f>YEAR(Table1[[#This Row],[Order Date]])</f>
        <v>2017</v>
      </c>
      <c r="C9703" s="5">
        <f>MONTH(Table1[[#This Row],[Order Date]])</f>
        <v>12</v>
      </c>
      <c r="D9703" t="s">
        <v>967</v>
      </c>
      <c r="E9703" t="s">
        <v>78</v>
      </c>
      <c r="F9703" t="s">
        <v>11</v>
      </c>
      <c r="G9703" t="s">
        <v>63</v>
      </c>
      <c r="H9703" t="s">
        <v>1964</v>
      </c>
      <c r="I9703">
        <v>57.58</v>
      </c>
      <c r="J9703">
        <v>3</v>
      </c>
      <c r="K9703">
        <v>21.59</v>
      </c>
    </row>
    <row r="9704" spans="1:11" ht="16.5" x14ac:dyDescent="0.3">
      <c r="A9704" s="1">
        <v>43078</v>
      </c>
      <c r="B9704" s="5">
        <f>YEAR(Table1[[#This Row],[Order Date]])</f>
        <v>2017</v>
      </c>
      <c r="C9704" s="5">
        <f>MONTH(Table1[[#This Row],[Order Date]])</f>
        <v>12</v>
      </c>
      <c r="D9704" t="s">
        <v>389</v>
      </c>
      <c r="E9704" t="s">
        <v>110</v>
      </c>
      <c r="F9704" t="s">
        <v>34</v>
      </c>
      <c r="G9704" t="s">
        <v>35</v>
      </c>
      <c r="H9704" t="s">
        <v>1692</v>
      </c>
      <c r="I9704">
        <v>872.94</v>
      </c>
      <c r="J9704">
        <v>3</v>
      </c>
      <c r="K9704">
        <v>226.96</v>
      </c>
    </row>
    <row r="9705" spans="1:11" ht="16.5" x14ac:dyDescent="0.3">
      <c r="A9705" s="1">
        <v>43078</v>
      </c>
      <c r="B9705" s="5">
        <f>YEAR(Table1[[#This Row],[Order Date]])</f>
        <v>2017</v>
      </c>
      <c r="C9705" s="5">
        <f>MONTH(Table1[[#This Row],[Order Date]])</f>
        <v>12</v>
      </c>
      <c r="D9705" t="s">
        <v>389</v>
      </c>
      <c r="E9705" t="s">
        <v>110</v>
      </c>
      <c r="F9705" t="s">
        <v>11</v>
      </c>
      <c r="G9705" t="s">
        <v>20</v>
      </c>
      <c r="H9705" t="s">
        <v>781</v>
      </c>
      <c r="I9705">
        <v>41.54</v>
      </c>
      <c r="J9705">
        <v>2</v>
      </c>
      <c r="K9705">
        <v>19.52</v>
      </c>
    </row>
    <row r="9706" spans="1:11" ht="16.5" x14ac:dyDescent="0.3">
      <c r="A9706" s="1">
        <v>43078</v>
      </c>
      <c r="B9706" s="5">
        <f>YEAR(Table1[[#This Row],[Order Date]])</f>
        <v>2017</v>
      </c>
      <c r="C9706" s="5">
        <f>MONTH(Table1[[#This Row],[Order Date]])</f>
        <v>12</v>
      </c>
      <c r="D9706" t="s">
        <v>389</v>
      </c>
      <c r="E9706" t="s">
        <v>110</v>
      </c>
      <c r="F9706" t="s">
        <v>11</v>
      </c>
      <c r="G9706" t="s">
        <v>12</v>
      </c>
      <c r="H9706" t="s">
        <v>2279</v>
      </c>
      <c r="I9706">
        <v>12.96</v>
      </c>
      <c r="J9706">
        <v>2</v>
      </c>
      <c r="K9706">
        <v>6.22</v>
      </c>
    </row>
    <row r="9707" spans="1:11" ht="16.5" x14ac:dyDescent="0.3">
      <c r="A9707" s="1">
        <v>43078</v>
      </c>
      <c r="B9707" s="5">
        <f>YEAR(Table1[[#This Row],[Order Date]])</f>
        <v>2017</v>
      </c>
      <c r="C9707" s="5">
        <f>MONTH(Table1[[#This Row],[Order Date]])</f>
        <v>12</v>
      </c>
      <c r="D9707" t="s">
        <v>722</v>
      </c>
      <c r="E9707" t="s">
        <v>129</v>
      </c>
      <c r="F9707" t="s">
        <v>11</v>
      </c>
      <c r="G9707" t="s">
        <v>12</v>
      </c>
      <c r="H9707" t="s">
        <v>1701</v>
      </c>
      <c r="I9707">
        <v>33.450000000000003</v>
      </c>
      <c r="J9707">
        <v>5</v>
      </c>
      <c r="K9707">
        <v>15.39</v>
      </c>
    </row>
    <row r="9708" spans="1:11" ht="16.5" x14ac:dyDescent="0.3">
      <c r="A9708" s="1">
        <v>43078</v>
      </c>
      <c r="B9708" s="5">
        <f>YEAR(Table1[[#This Row],[Order Date]])</f>
        <v>2017</v>
      </c>
      <c r="C9708" s="5">
        <f>MONTH(Table1[[#This Row],[Order Date]])</f>
        <v>12</v>
      </c>
      <c r="D9708" t="s">
        <v>722</v>
      </c>
      <c r="E9708" t="s">
        <v>129</v>
      </c>
      <c r="F9708" t="s">
        <v>11</v>
      </c>
      <c r="G9708" t="s">
        <v>20</v>
      </c>
      <c r="H9708" t="s">
        <v>2163</v>
      </c>
      <c r="I9708">
        <v>10.4</v>
      </c>
      <c r="J9708">
        <v>5</v>
      </c>
      <c r="K9708">
        <v>5.0999999999999996</v>
      </c>
    </row>
    <row r="9709" spans="1:11" ht="16.5" x14ac:dyDescent="0.3">
      <c r="A9709" s="1">
        <v>43078</v>
      </c>
      <c r="B9709" s="5">
        <f>YEAR(Table1[[#This Row],[Order Date]])</f>
        <v>2017</v>
      </c>
      <c r="C9709" s="5">
        <f>MONTH(Table1[[#This Row],[Order Date]])</f>
        <v>12</v>
      </c>
      <c r="D9709" t="s">
        <v>2147</v>
      </c>
      <c r="E9709" t="s">
        <v>23</v>
      </c>
      <c r="F9709" t="s">
        <v>11</v>
      </c>
      <c r="G9709" t="s">
        <v>24</v>
      </c>
      <c r="H9709" t="s">
        <v>459</v>
      </c>
      <c r="I9709">
        <v>2.62</v>
      </c>
      <c r="J9709">
        <v>1</v>
      </c>
      <c r="K9709">
        <v>0.43</v>
      </c>
    </row>
    <row r="9710" spans="1:11" ht="16.5" x14ac:dyDescent="0.3">
      <c r="A9710" s="1">
        <v>43078</v>
      </c>
      <c r="B9710" s="5">
        <f>YEAR(Table1[[#This Row],[Order Date]])</f>
        <v>2017</v>
      </c>
      <c r="C9710" s="5">
        <f>MONTH(Table1[[#This Row],[Order Date]])</f>
        <v>12</v>
      </c>
      <c r="D9710" t="s">
        <v>1968</v>
      </c>
      <c r="E9710" t="s">
        <v>110</v>
      </c>
      <c r="F9710" t="s">
        <v>39</v>
      </c>
      <c r="G9710" t="s">
        <v>52</v>
      </c>
      <c r="H9710" t="s">
        <v>1390</v>
      </c>
      <c r="I9710">
        <v>104.88</v>
      </c>
      <c r="J9710">
        <v>6</v>
      </c>
      <c r="K9710">
        <v>41.95</v>
      </c>
    </row>
    <row r="9711" spans="1:11" ht="16.5" x14ac:dyDescent="0.3">
      <c r="A9711" s="1">
        <v>43078</v>
      </c>
      <c r="B9711" s="5">
        <f>YEAR(Table1[[#This Row],[Order Date]])</f>
        <v>2017</v>
      </c>
      <c r="C9711" s="5">
        <f>MONTH(Table1[[#This Row],[Order Date]])</f>
        <v>12</v>
      </c>
      <c r="D9711" t="s">
        <v>1968</v>
      </c>
      <c r="E9711" t="s">
        <v>110</v>
      </c>
      <c r="F9711" t="s">
        <v>11</v>
      </c>
      <c r="G9711" t="s">
        <v>24</v>
      </c>
      <c r="H9711" t="s">
        <v>2530</v>
      </c>
      <c r="I9711">
        <v>34.700000000000003</v>
      </c>
      <c r="J9711">
        <v>5</v>
      </c>
      <c r="K9711">
        <v>12.49</v>
      </c>
    </row>
    <row r="9712" spans="1:11" ht="16.5" x14ac:dyDescent="0.3">
      <c r="A9712" s="1">
        <v>43078</v>
      </c>
      <c r="B9712" s="5">
        <f>YEAR(Table1[[#This Row],[Order Date]])</f>
        <v>2017</v>
      </c>
      <c r="C9712" s="5">
        <f>MONTH(Table1[[#This Row],[Order Date]])</f>
        <v>12</v>
      </c>
      <c r="D9712" t="s">
        <v>1968</v>
      </c>
      <c r="E9712" t="s">
        <v>110</v>
      </c>
      <c r="F9712" t="s">
        <v>11</v>
      </c>
      <c r="G9712" t="s">
        <v>20</v>
      </c>
      <c r="H9712" t="s">
        <v>431</v>
      </c>
      <c r="I9712">
        <v>33.72</v>
      </c>
      <c r="J9712">
        <v>4</v>
      </c>
      <c r="K9712">
        <v>15.51</v>
      </c>
    </row>
    <row r="9713" spans="1:11" ht="16.5" x14ac:dyDescent="0.3">
      <c r="A9713" s="1">
        <v>43078</v>
      </c>
      <c r="B9713" s="5">
        <f>YEAR(Table1[[#This Row],[Order Date]])</f>
        <v>2017</v>
      </c>
      <c r="C9713" s="5">
        <f>MONTH(Table1[[#This Row],[Order Date]])</f>
        <v>12</v>
      </c>
      <c r="D9713" t="s">
        <v>1968</v>
      </c>
      <c r="E9713" t="s">
        <v>110</v>
      </c>
      <c r="F9713" t="s">
        <v>11</v>
      </c>
      <c r="G9713" t="s">
        <v>12</v>
      </c>
      <c r="H9713" t="s">
        <v>625</v>
      </c>
      <c r="I9713">
        <v>14.94</v>
      </c>
      <c r="J9713">
        <v>3</v>
      </c>
      <c r="K9713">
        <v>7.02</v>
      </c>
    </row>
    <row r="9714" spans="1:11" ht="16.5" x14ac:dyDescent="0.3">
      <c r="A9714" s="1">
        <v>43078</v>
      </c>
      <c r="B9714" s="5">
        <f>YEAR(Table1[[#This Row],[Order Date]])</f>
        <v>2017</v>
      </c>
      <c r="C9714" s="5">
        <f>MONTH(Table1[[#This Row],[Order Date]])</f>
        <v>12</v>
      </c>
      <c r="D9714" t="s">
        <v>1511</v>
      </c>
      <c r="E9714" t="s">
        <v>15</v>
      </c>
      <c r="F9714" t="s">
        <v>11</v>
      </c>
      <c r="G9714" t="s">
        <v>12</v>
      </c>
      <c r="H9714" t="s">
        <v>1166</v>
      </c>
      <c r="I9714">
        <v>15.98</v>
      </c>
      <c r="J9714">
        <v>2</v>
      </c>
      <c r="K9714">
        <v>5</v>
      </c>
    </row>
    <row r="9715" spans="1:11" ht="16.5" x14ac:dyDescent="0.3">
      <c r="A9715" s="1">
        <v>43078</v>
      </c>
      <c r="B9715" s="5">
        <f>YEAR(Table1[[#This Row],[Order Date]])</f>
        <v>2017</v>
      </c>
      <c r="C9715" s="5">
        <f>MONTH(Table1[[#This Row],[Order Date]])</f>
        <v>12</v>
      </c>
      <c r="D9715" t="s">
        <v>1699</v>
      </c>
      <c r="E9715" t="s">
        <v>27</v>
      </c>
      <c r="F9715" t="s">
        <v>11</v>
      </c>
      <c r="G9715" t="s">
        <v>24</v>
      </c>
      <c r="H9715" t="s">
        <v>527</v>
      </c>
      <c r="I9715">
        <v>11.16</v>
      </c>
      <c r="J9715">
        <v>2</v>
      </c>
      <c r="K9715">
        <v>2.79</v>
      </c>
    </row>
    <row r="9716" spans="1:11" ht="16.5" x14ac:dyDescent="0.3">
      <c r="A9716" s="1">
        <v>43078</v>
      </c>
      <c r="B9716" s="5">
        <f>YEAR(Table1[[#This Row],[Order Date]])</f>
        <v>2017</v>
      </c>
      <c r="C9716" s="5">
        <f>MONTH(Table1[[#This Row],[Order Date]])</f>
        <v>12</v>
      </c>
      <c r="D9716" t="s">
        <v>1699</v>
      </c>
      <c r="E9716" t="s">
        <v>27</v>
      </c>
      <c r="F9716" t="s">
        <v>34</v>
      </c>
      <c r="G9716" t="s">
        <v>145</v>
      </c>
      <c r="H9716" t="s">
        <v>501</v>
      </c>
      <c r="I9716">
        <v>896.33</v>
      </c>
      <c r="J9716">
        <v>9</v>
      </c>
      <c r="K9716">
        <v>22.41</v>
      </c>
    </row>
    <row r="9717" spans="1:11" ht="16.5" x14ac:dyDescent="0.3">
      <c r="A9717" s="1">
        <v>43078</v>
      </c>
      <c r="B9717" s="5">
        <f>YEAR(Table1[[#This Row],[Order Date]])</f>
        <v>2017</v>
      </c>
      <c r="C9717" s="5">
        <f>MONTH(Table1[[#This Row],[Order Date]])</f>
        <v>12</v>
      </c>
      <c r="D9717" t="s">
        <v>1699</v>
      </c>
      <c r="E9717" t="s">
        <v>27</v>
      </c>
      <c r="F9717" t="s">
        <v>11</v>
      </c>
      <c r="G9717" t="s">
        <v>92</v>
      </c>
      <c r="H9717" t="s">
        <v>715</v>
      </c>
      <c r="I9717">
        <v>189</v>
      </c>
      <c r="J9717">
        <v>1</v>
      </c>
      <c r="K9717">
        <v>68.040000000000006</v>
      </c>
    </row>
    <row r="9718" spans="1:11" ht="16.5" x14ac:dyDescent="0.3">
      <c r="A9718" s="1">
        <v>43078</v>
      </c>
      <c r="B9718" s="5">
        <f>YEAR(Table1[[#This Row],[Order Date]])</f>
        <v>2017</v>
      </c>
      <c r="C9718" s="5">
        <f>MONTH(Table1[[#This Row],[Order Date]])</f>
        <v>12</v>
      </c>
      <c r="D9718" t="s">
        <v>1138</v>
      </c>
      <c r="E9718" t="s">
        <v>15</v>
      </c>
      <c r="F9718" t="s">
        <v>11</v>
      </c>
      <c r="G9718" t="s">
        <v>12</v>
      </c>
      <c r="H9718" t="s">
        <v>1052</v>
      </c>
      <c r="I9718">
        <v>143.86000000000001</v>
      </c>
      <c r="J9718">
        <v>9</v>
      </c>
      <c r="K9718">
        <v>48.55</v>
      </c>
    </row>
    <row r="9719" spans="1:11" ht="16.5" x14ac:dyDescent="0.3">
      <c r="A9719" s="1">
        <v>43078</v>
      </c>
      <c r="B9719" s="5">
        <f>YEAR(Table1[[#This Row],[Order Date]])</f>
        <v>2017</v>
      </c>
      <c r="C9719" s="5">
        <f>MONTH(Table1[[#This Row],[Order Date]])</f>
        <v>12</v>
      </c>
      <c r="D9719" t="s">
        <v>1009</v>
      </c>
      <c r="E9719" t="s">
        <v>95</v>
      </c>
      <c r="F9719" t="s">
        <v>11</v>
      </c>
      <c r="G9719" t="s">
        <v>12</v>
      </c>
      <c r="H9719" t="s">
        <v>1670</v>
      </c>
      <c r="I9719">
        <v>419.4</v>
      </c>
      <c r="J9719">
        <v>5</v>
      </c>
      <c r="K9719">
        <v>146.79</v>
      </c>
    </row>
    <row r="9720" spans="1:11" ht="16.5" x14ac:dyDescent="0.3">
      <c r="A9720" s="1">
        <v>43078</v>
      </c>
      <c r="B9720" s="5">
        <f>YEAR(Table1[[#This Row],[Order Date]])</f>
        <v>2017</v>
      </c>
      <c r="C9720" s="5">
        <f>MONTH(Table1[[#This Row],[Order Date]])</f>
        <v>12</v>
      </c>
      <c r="D9720" t="s">
        <v>1009</v>
      </c>
      <c r="E9720" t="s">
        <v>95</v>
      </c>
      <c r="F9720" t="s">
        <v>11</v>
      </c>
      <c r="G9720" t="s">
        <v>20</v>
      </c>
      <c r="H9720" t="s">
        <v>2524</v>
      </c>
      <c r="I9720">
        <v>13.01</v>
      </c>
      <c r="J9720">
        <v>3</v>
      </c>
      <c r="K9720">
        <v>-9.9700000000000006</v>
      </c>
    </row>
    <row r="9721" spans="1:11" ht="16.5" x14ac:dyDescent="0.3">
      <c r="A9721" s="1">
        <v>43078</v>
      </c>
      <c r="B9721" s="5">
        <f>YEAR(Table1[[#This Row],[Order Date]])</f>
        <v>2017</v>
      </c>
      <c r="C9721" s="5">
        <f>MONTH(Table1[[#This Row],[Order Date]])</f>
        <v>12</v>
      </c>
      <c r="D9721" t="s">
        <v>1507</v>
      </c>
      <c r="E9721" t="s">
        <v>27</v>
      </c>
      <c r="F9721" t="s">
        <v>34</v>
      </c>
      <c r="G9721" t="s">
        <v>74</v>
      </c>
      <c r="H9721" t="s">
        <v>2024</v>
      </c>
      <c r="I9721">
        <v>148.26</v>
      </c>
      <c r="J9721">
        <v>3</v>
      </c>
      <c r="K9721">
        <v>15.7</v>
      </c>
    </row>
    <row r="9722" spans="1:11" ht="16.5" x14ac:dyDescent="0.3">
      <c r="A9722" s="1">
        <v>43078</v>
      </c>
      <c r="B9722" s="5">
        <f>YEAR(Table1[[#This Row],[Order Date]])</f>
        <v>2017</v>
      </c>
      <c r="C9722" s="5">
        <f>MONTH(Table1[[#This Row],[Order Date]])</f>
        <v>12</v>
      </c>
      <c r="D9722" t="s">
        <v>537</v>
      </c>
      <c r="E9722" t="s">
        <v>33</v>
      </c>
      <c r="F9722" t="s">
        <v>11</v>
      </c>
      <c r="G9722" t="s">
        <v>20</v>
      </c>
      <c r="H9722" t="s">
        <v>1927</v>
      </c>
      <c r="I9722">
        <v>29.36</v>
      </c>
      <c r="J9722">
        <v>2</v>
      </c>
      <c r="K9722">
        <v>13.51</v>
      </c>
    </row>
    <row r="9723" spans="1:11" ht="16.5" x14ac:dyDescent="0.3">
      <c r="A9723" s="1">
        <v>43078</v>
      </c>
      <c r="B9723" s="5">
        <f>YEAR(Table1[[#This Row],[Order Date]])</f>
        <v>2017</v>
      </c>
      <c r="C9723" s="5">
        <f>MONTH(Table1[[#This Row],[Order Date]])</f>
        <v>12</v>
      </c>
      <c r="D9723" t="s">
        <v>537</v>
      </c>
      <c r="E9723" t="s">
        <v>33</v>
      </c>
      <c r="F9723" t="s">
        <v>11</v>
      </c>
      <c r="G9723" t="s">
        <v>92</v>
      </c>
      <c r="H9723" t="s">
        <v>2591</v>
      </c>
      <c r="I9723">
        <v>214.9</v>
      </c>
      <c r="J9723">
        <v>5</v>
      </c>
      <c r="K9723">
        <v>62.32</v>
      </c>
    </row>
    <row r="9724" spans="1:11" ht="16.5" x14ac:dyDescent="0.3">
      <c r="A9724" s="1">
        <v>43078</v>
      </c>
      <c r="B9724" s="5">
        <f>YEAR(Table1[[#This Row],[Order Date]])</f>
        <v>2017</v>
      </c>
      <c r="C9724" s="5">
        <f>MONTH(Table1[[#This Row],[Order Date]])</f>
        <v>12</v>
      </c>
      <c r="D9724" t="s">
        <v>537</v>
      </c>
      <c r="E9724" t="s">
        <v>33</v>
      </c>
      <c r="F9724" t="s">
        <v>11</v>
      </c>
      <c r="G9724" t="s">
        <v>20</v>
      </c>
      <c r="H9724" t="s">
        <v>1386</v>
      </c>
      <c r="I9724">
        <v>15.92</v>
      </c>
      <c r="J9724">
        <v>4</v>
      </c>
      <c r="K9724">
        <v>7.48</v>
      </c>
    </row>
    <row r="9725" spans="1:11" ht="16.5" x14ac:dyDescent="0.3">
      <c r="A9725" s="1">
        <v>43078</v>
      </c>
      <c r="B9725" s="5">
        <f>YEAR(Table1[[#This Row],[Order Date]])</f>
        <v>2017</v>
      </c>
      <c r="C9725" s="5">
        <f>MONTH(Table1[[#This Row],[Order Date]])</f>
        <v>12</v>
      </c>
      <c r="D9725" t="s">
        <v>537</v>
      </c>
      <c r="E9725" t="s">
        <v>33</v>
      </c>
      <c r="F9725" t="s">
        <v>39</v>
      </c>
      <c r="G9725" t="s">
        <v>52</v>
      </c>
      <c r="H9725" t="s">
        <v>656</v>
      </c>
      <c r="I9725">
        <v>146.44999999999999</v>
      </c>
      <c r="J9725">
        <v>5</v>
      </c>
      <c r="K9725">
        <v>48.33</v>
      </c>
    </row>
    <row r="9726" spans="1:11" ht="16.5" x14ac:dyDescent="0.3">
      <c r="A9726" s="1">
        <v>43078</v>
      </c>
      <c r="B9726" s="5">
        <f>YEAR(Table1[[#This Row],[Order Date]])</f>
        <v>2017</v>
      </c>
      <c r="C9726" s="5">
        <f>MONTH(Table1[[#This Row],[Order Date]])</f>
        <v>12</v>
      </c>
      <c r="D9726" t="s">
        <v>537</v>
      </c>
      <c r="E9726" t="s">
        <v>33</v>
      </c>
      <c r="F9726" t="s">
        <v>11</v>
      </c>
      <c r="G9726" t="s">
        <v>18</v>
      </c>
      <c r="H9726" t="s">
        <v>1316</v>
      </c>
      <c r="I9726">
        <v>15.14</v>
      </c>
      <c r="J9726">
        <v>1</v>
      </c>
      <c r="K9726">
        <v>0.61</v>
      </c>
    </row>
    <row r="9727" spans="1:11" ht="16.5" x14ac:dyDescent="0.3">
      <c r="A9727" s="1">
        <v>43078</v>
      </c>
      <c r="B9727" s="5">
        <f>YEAR(Table1[[#This Row],[Order Date]])</f>
        <v>2017</v>
      </c>
      <c r="C9727" s="5">
        <f>MONTH(Table1[[#This Row],[Order Date]])</f>
        <v>12</v>
      </c>
      <c r="D9727" t="s">
        <v>537</v>
      </c>
      <c r="E9727" t="s">
        <v>33</v>
      </c>
      <c r="F9727" t="s">
        <v>11</v>
      </c>
      <c r="G9727" t="s">
        <v>16</v>
      </c>
      <c r="H9727" t="s">
        <v>359</v>
      </c>
      <c r="I9727">
        <v>5.76</v>
      </c>
      <c r="J9727">
        <v>2</v>
      </c>
      <c r="K9727">
        <v>2.65</v>
      </c>
    </row>
    <row r="9728" spans="1:11" ht="16.5" x14ac:dyDescent="0.3">
      <c r="A9728" s="1">
        <v>43078</v>
      </c>
      <c r="B9728" s="5">
        <f>YEAR(Table1[[#This Row],[Order Date]])</f>
        <v>2017</v>
      </c>
      <c r="C9728" s="5">
        <f>MONTH(Table1[[#This Row],[Order Date]])</f>
        <v>12</v>
      </c>
      <c r="D9728" t="s">
        <v>537</v>
      </c>
      <c r="E9728" t="s">
        <v>33</v>
      </c>
      <c r="F9728" t="s">
        <v>39</v>
      </c>
      <c r="G9728" t="s">
        <v>603</v>
      </c>
      <c r="H9728" t="s">
        <v>916</v>
      </c>
      <c r="I9728">
        <v>1399.98</v>
      </c>
      <c r="J9728">
        <v>2</v>
      </c>
      <c r="K9728">
        <v>629.99</v>
      </c>
    </row>
    <row r="9729" spans="1:11" ht="16.5" x14ac:dyDescent="0.3">
      <c r="A9729" s="1">
        <v>43078</v>
      </c>
      <c r="B9729" s="5">
        <f>YEAR(Table1[[#This Row],[Order Date]])</f>
        <v>2017</v>
      </c>
      <c r="C9729" s="5">
        <f>MONTH(Table1[[#This Row],[Order Date]])</f>
        <v>12</v>
      </c>
      <c r="D9729" t="s">
        <v>983</v>
      </c>
      <c r="E9729" t="s">
        <v>23</v>
      </c>
      <c r="F9729" t="s">
        <v>11</v>
      </c>
      <c r="G9729" t="s">
        <v>20</v>
      </c>
      <c r="H9729" t="s">
        <v>846</v>
      </c>
      <c r="I9729">
        <v>11.09</v>
      </c>
      <c r="J9729">
        <v>7</v>
      </c>
      <c r="K9729">
        <v>-8.1300000000000008</v>
      </c>
    </row>
    <row r="9730" spans="1:11" ht="16.5" x14ac:dyDescent="0.3">
      <c r="A9730" s="1">
        <v>43078</v>
      </c>
      <c r="B9730" s="5">
        <f>YEAR(Table1[[#This Row],[Order Date]])</f>
        <v>2017</v>
      </c>
      <c r="C9730" s="5">
        <f>MONTH(Table1[[#This Row],[Order Date]])</f>
        <v>12</v>
      </c>
      <c r="D9730" t="s">
        <v>1286</v>
      </c>
      <c r="E9730" t="s">
        <v>110</v>
      </c>
      <c r="F9730" t="s">
        <v>11</v>
      </c>
      <c r="G9730" t="s">
        <v>20</v>
      </c>
      <c r="H9730" t="s">
        <v>1959</v>
      </c>
      <c r="I9730">
        <v>54.9</v>
      </c>
      <c r="J9730">
        <v>5</v>
      </c>
      <c r="K9730">
        <v>26.9</v>
      </c>
    </row>
    <row r="9731" spans="1:11" ht="16.5" x14ac:dyDescent="0.3">
      <c r="A9731" s="1">
        <v>43079</v>
      </c>
      <c r="B9731" s="5">
        <f>YEAR(Table1[[#This Row],[Order Date]])</f>
        <v>2017</v>
      </c>
      <c r="C9731" s="5">
        <f>MONTH(Table1[[#This Row],[Order Date]])</f>
        <v>12</v>
      </c>
      <c r="D9731" t="s">
        <v>1974</v>
      </c>
      <c r="E9731" t="s">
        <v>27</v>
      </c>
      <c r="F9731" t="s">
        <v>11</v>
      </c>
      <c r="G9731" t="s">
        <v>20</v>
      </c>
      <c r="H9731" t="s">
        <v>428</v>
      </c>
      <c r="I9731" s="2">
        <v>19.940000000000001</v>
      </c>
      <c r="J9731" s="2">
        <v>4</v>
      </c>
      <c r="K9731" s="2">
        <v>7.23</v>
      </c>
    </row>
    <row r="9732" spans="1:11" ht="16.5" x14ac:dyDescent="0.3">
      <c r="A9732" s="1">
        <v>43079</v>
      </c>
      <c r="B9732" s="5">
        <f>YEAR(Table1[[#This Row],[Order Date]])</f>
        <v>2017</v>
      </c>
      <c r="C9732" s="5">
        <f>MONTH(Table1[[#This Row],[Order Date]])</f>
        <v>12</v>
      </c>
      <c r="D9732" t="s">
        <v>1974</v>
      </c>
      <c r="E9732" t="s">
        <v>27</v>
      </c>
      <c r="F9732" t="s">
        <v>11</v>
      </c>
      <c r="G9732" t="s">
        <v>20</v>
      </c>
      <c r="H9732" t="s">
        <v>362</v>
      </c>
      <c r="I9732" s="2">
        <v>65.569999999999993</v>
      </c>
      <c r="J9732" s="2">
        <v>2</v>
      </c>
      <c r="K9732" s="2">
        <v>22.95</v>
      </c>
    </row>
    <row r="9733" spans="1:11" ht="16.5" x14ac:dyDescent="0.3">
      <c r="A9733" s="1">
        <v>43079</v>
      </c>
      <c r="B9733" s="5">
        <f>YEAR(Table1[[#This Row],[Order Date]])</f>
        <v>2017</v>
      </c>
      <c r="C9733" s="5">
        <f>MONTH(Table1[[#This Row],[Order Date]])</f>
        <v>12</v>
      </c>
      <c r="D9733" t="s">
        <v>1452</v>
      </c>
      <c r="E9733" t="s">
        <v>23</v>
      </c>
      <c r="F9733" t="s">
        <v>39</v>
      </c>
      <c r="G9733" t="s">
        <v>52</v>
      </c>
      <c r="H9733" t="s">
        <v>1985</v>
      </c>
      <c r="I9733" s="2">
        <v>14.2</v>
      </c>
      <c r="J9733" s="2">
        <v>1</v>
      </c>
      <c r="K9733" s="2">
        <v>3.37</v>
      </c>
    </row>
    <row r="9734" spans="1:11" ht="16.5" x14ac:dyDescent="0.3">
      <c r="A9734" s="1">
        <v>43079</v>
      </c>
      <c r="B9734" s="5">
        <f>YEAR(Table1[[#This Row],[Order Date]])</f>
        <v>2017</v>
      </c>
      <c r="C9734" s="5">
        <f>MONTH(Table1[[#This Row],[Order Date]])</f>
        <v>12</v>
      </c>
      <c r="D9734" t="s">
        <v>1497</v>
      </c>
      <c r="E9734" t="s">
        <v>996</v>
      </c>
      <c r="F9734" t="s">
        <v>11</v>
      </c>
      <c r="G9734" t="s">
        <v>20</v>
      </c>
      <c r="H9734" t="s">
        <v>1372</v>
      </c>
      <c r="I9734" s="2">
        <v>34.5</v>
      </c>
      <c r="J9734" s="2">
        <v>3</v>
      </c>
      <c r="K9734" s="2">
        <v>15.53</v>
      </c>
    </row>
    <row r="9735" spans="1:11" ht="16.5" x14ac:dyDescent="0.3">
      <c r="A9735" s="1">
        <v>43079</v>
      </c>
      <c r="B9735" s="5">
        <f>YEAR(Table1[[#This Row],[Order Date]])</f>
        <v>2017</v>
      </c>
      <c r="C9735" s="5">
        <f>MONTH(Table1[[#This Row],[Order Date]])</f>
        <v>12</v>
      </c>
      <c r="D9735" t="s">
        <v>904</v>
      </c>
      <c r="E9735" t="s">
        <v>126</v>
      </c>
      <c r="F9735" t="s">
        <v>34</v>
      </c>
      <c r="G9735" t="s">
        <v>145</v>
      </c>
      <c r="H9735" t="s">
        <v>2441</v>
      </c>
      <c r="I9735" s="2">
        <v>1669.6</v>
      </c>
      <c r="J9735" s="2">
        <v>4</v>
      </c>
      <c r="K9735" s="2">
        <v>116.87</v>
      </c>
    </row>
    <row r="9736" spans="1:11" ht="16.5" x14ac:dyDescent="0.3">
      <c r="A9736" s="1">
        <v>43079</v>
      </c>
      <c r="B9736" s="5">
        <f>YEAR(Table1[[#This Row],[Order Date]])</f>
        <v>2017</v>
      </c>
      <c r="C9736" s="5">
        <f>MONTH(Table1[[#This Row],[Order Date]])</f>
        <v>12</v>
      </c>
      <c r="D9736" t="s">
        <v>2012</v>
      </c>
      <c r="E9736" t="s">
        <v>23</v>
      </c>
      <c r="F9736" t="s">
        <v>11</v>
      </c>
      <c r="G9736" t="s">
        <v>12</v>
      </c>
      <c r="H9736" t="s">
        <v>1264</v>
      </c>
      <c r="I9736" s="2">
        <v>10.37</v>
      </c>
      <c r="J9736" s="2">
        <v>2</v>
      </c>
      <c r="K9736" s="2">
        <v>3.63</v>
      </c>
    </row>
    <row r="9737" spans="1:11" ht="16.5" x14ac:dyDescent="0.3">
      <c r="A9737" s="1">
        <v>43079</v>
      </c>
      <c r="B9737" s="5">
        <f>YEAR(Table1[[#This Row],[Order Date]])</f>
        <v>2017</v>
      </c>
      <c r="C9737" s="5">
        <f>MONTH(Table1[[#This Row],[Order Date]])</f>
        <v>12</v>
      </c>
      <c r="D9737" t="s">
        <v>2012</v>
      </c>
      <c r="E9737" t="s">
        <v>23</v>
      </c>
      <c r="F9737" t="s">
        <v>34</v>
      </c>
      <c r="G9737" t="s">
        <v>47</v>
      </c>
      <c r="H9737" t="s">
        <v>670</v>
      </c>
      <c r="I9737" s="2">
        <v>310.88</v>
      </c>
      <c r="J9737" s="2">
        <v>2</v>
      </c>
      <c r="K9737" s="2">
        <v>23.32</v>
      </c>
    </row>
    <row r="9738" spans="1:11" ht="16.5" x14ac:dyDescent="0.3">
      <c r="A9738" s="1">
        <v>43079</v>
      </c>
      <c r="B9738" s="5">
        <f>YEAR(Table1[[#This Row],[Order Date]])</f>
        <v>2017</v>
      </c>
      <c r="C9738" s="5">
        <f>MONTH(Table1[[#This Row],[Order Date]])</f>
        <v>12</v>
      </c>
      <c r="D9738" t="s">
        <v>1271</v>
      </c>
      <c r="E9738" t="s">
        <v>613</v>
      </c>
      <c r="F9738" t="s">
        <v>11</v>
      </c>
      <c r="G9738" t="s">
        <v>63</v>
      </c>
      <c r="H9738" t="s">
        <v>1427</v>
      </c>
      <c r="I9738" s="2">
        <v>10.86</v>
      </c>
      <c r="J9738" s="2">
        <v>3</v>
      </c>
      <c r="K9738" s="2">
        <v>5.0999999999999996</v>
      </c>
    </row>
    <row r="9739" spans="1:11" ht="16.5" x14ac:dyDescent="0.3">
      <c r="A9739" s="1">
        <v>43079</v>
      </c>
      <c r="B9739" s="5">
        <f>YEAR(Table1[[#This Row],[Order Date]])</f>
        <v>2017</v>
      </c>
      <c r="C9739" s="5">
        <f>MONTH(Table1[[#This Row],[Order Date]])</f>
        <v>12</v>
      </c>
      <c r="D9739" t="s">
        <v>1271</v>
      </c>
      <c r="E9739" t="s">
        <v>613</v>
      </c>
      <c r="F9739" t="s">
        <v>11</v>
      </c>
      <c r="G9739" t="s">
        <v>92</v>
      </c>
      <c r="H9739" t="s">
        <v>2289</v>
      </c>
      <c r="I9739" s="2">
        <v>426.79</v>
      </c>
      <c r="J9739" s="2">
        <v>7</v>
      </c>
      <c r="K9739" s="2">
        <v>123.77</v>
      </c>
    </row>
    <row r="9740" spans="1:11" ht="16.5" x14ac:dyDescent="0.3">
      <c r="A9740" s="1">
        <v>43079</v>
      </c>
      <c r="B9740" s="5">
        <f>YEAR(Table1[[#This Row],[Order Date]])</f>
        <v>2017</v>
      </c>
      <c r="C9740" s="5">
        <f>MONTH(Table1[[#This Row],[Order Date]])</f>
        <v>12</v>
      </c>
      <c r="D9740" t="s">
        <v>1719</v>
      </c>
      <c r="E9740" t="s">
        <v>123</v>
      </c>
      <c r="F9740" t="s">
        <v>34</v>
      </c>
      <c r="G9740" t="s">
        <v>47</v>
      </c>
      <c r="H9740" t="s">
        <v>1015</v>
      </c>
      <c r="I9740" s="2">
        <v>19.100000000000001</v>
      </c>
      <c r="J9740" s="2">
        <v>3</v>
      </c>
      <c r="K9740" s="2">
        <v>5.73</v>
      </c>
    </row>
    <row r="9741" spans="1:11" ht="16.5" x14ac:dyDescent="0.3">
      <c r="A9741" s="1">
        <v>43079</v>
      </c>
      <c r="B9741" s="5">
        <f>YEAR(Table1[[#This Row],[Order Date]])</f>
        <v>2017</v>
      </c>
      <c r="C9741" s="5">
        <f>MONTH(Table1[[#This Row],[Order Date]])</f>
        <v>12</v>
      </c>
      <c r="D9741" t="s">
        <v>1974</v>
      </c>
      <c r="E9741" t="s">
        <v>164</v>
      </c>
      <c r="F9741" t="s">
        <v>39</v>
      </c>
      <c r="G9741" t="s">
        <v>52</v>
      </c>
      <c r="H9741" t="s">
        <v>1068</v>
      </c>
      <c r="I9741" s="2">
        <v>49.08</v>
      </c>
      <c r="J9741" s="2">
        <v>3</v>
      </c>
      <c r="K9741" s="2">
        <v>4.91</v>
      </c>
    </row>
    <row r="9742" spans="1:11" ht="16.5" x14ac:dyDescent="0.3">
      <c r="A9742" s="1">
        <v>43079</v>
      </c>
      <c r="B9742" s="5">
        <f>YEAR(Table1[[#This Row],[Order Date]])</f>
        <v>2017</v>
      </c>
      <c r="C9742" s="5">
        <f>MONTH(Table1[[#This Row],[Order Date]])</f>
        <v>12</v>
      </c>
      <c r="D9742" t="s">
        <v>1974</v>
      </c>
      <c r="E9742" t="s">
        <v>164</v>
      </c>
      <c r="F9742" t="s">
        <v>11</v>
      </c>
      <c r="G9742" t="s">
        <v>18</v>
      </c>
      <c r="H9742" t="s">
        <v>2359</v>
      </c>
      <c r="I9742" s="2">
        <v>324.89999999999998</v>
      </c>
      <c r="J9742" s="2">
        <v>5</v>
      </c>
      <c r="K9742" s="2">
        <v>38.99</v>
      </c>
    </row>
    <row r="9743" spans="1:11" ht="16.5" x14ac:dyDescent="0.3">
      <c r="A9743" s="1">
        <v>43079</v>
      </c>
      <c r="B9743" s="5">
        <f>YEAR(Table1[[#This Row],[Order Date]])</f>
        <v>2017</v>
      </c>
      <c r="C9743" s="5">
        <f>MONTH(Table1[[#This Row],[Order Date]])</f>
        <v>12</v>
      </c>
      <c r="D9743" t="s">
        <v>1974</v>
      </c>
      <c r="E9743" t="s">
        <v>164</v>
      </c>
      <c r="F9743" t="s">
        <v>11</v>
      </c>
      <c r="G9743" t="s">
        <v>24</v>
      </c>
      <c r="H9743" t="s">
        <v>2659</v>
      </c>
      <c r="I9743" s="2">
        <v>18.239999999999998</v>
      </c>
      <c r="J9743" s="2">
        <v>3</v>
      </c>
      <c r="K9743" s="2">
        <v>5.29</v>
      </c>
    </row>
    <row r="9744" spans="1:11" ht="16.5" x14ac:dyDescent="0.3">
      <c r="A9744" s="1">
        <v>43079</v>
      </c>
      <c r="B9744" s="5">
        <f>YEAR(Table1[[#This Row],[Order Date]])</f>
        <v>2017</v>
      </c>
      <c r="C9744" s="5">
        <f>MONTH(Table1[[#This Row],[Order Date]])</f>
        <v>12</v>
      </c>
      <c r="D9744" t="s">
        <v>2381</v>
      </c>
      <c r="E9744" t="s">
        <v>329</v>
      </c>
      <c r="F9744" t="s">
        <v>39</v>
      </c>
      <c r="G9744" t="s">
        <v>52</v>
      </c>
      <c r="H9744" t="s">
        <v>2125</v>
      </c>
      <c r="I9744" s="2">
        <v>599.97</v>
      </c>
      <c r="J9744" s="2">
        <v>3</v>
      </c>
      <c r="K9744" s="2">
        <v>257.99</v>
      </c>
    </row>
    <row r="9745" spans="1:11" ht="16.5" x14ac:dyDescent="0.3">
      <c r="A9745" s="1">
        <v>43079</v>
      </c>
      <c r="B9745" s="5">
        <f>YEAR(Table1[[#This Row],[Order Date]])</f>
        <v>2017</v>
      </c>
      <c r="C9745" s="5">
        <f>MONTH(Table1[[#This Row],[Order Date]])</f>
        <v>12</v>
      </c>
      <c r="D9745" t="s">
        <v>2381</v>
      </c>
      <c r="E9745" t="s">
        <v>329</v>
      </c>
      <c r="F9745" t="s">
        <v>39</v>
      </c>
      <c r="G9745" t="s">
        <v>40</v>
      </c>
      <c r="H9745" t="s">
        <v>2430</v>
      </c>
      <c r="I9745" s="2">
        <v>38.97</v>
      </c>
      <c r="J9745" s="2">
        <v>3</v>
      </c>
      <c r="K9745" s="2">
        <v>0.78</v>
      </c>
    </row>
    <row r="9746" spans="1:11" ht="16.5" x14ac:dyDescent="0.3">
      <c r="A9746" s="1">
        <v>43079</v>
      </c>
      <c r="B9746" s="5">
        <f>YEAR(Table1[[#This Row],[Order Date]])</f>
        <v>2017</v>
      </c>
      <c r="C9746" s="5">
        <f>MONTH(Table1[[#This Row],[Order Date]])</f>
        <v>12</v>
      </c>
      <c r="D9746" t="s">
        <v>2381</v>
      </c>
      <c r="E9746" t="s">
        <v>329</v>
      </c>
      <c r="F9746" t="s">
        <v>11</v>
      </c>
      <c r="G9746" t="s">
        <v>20</v>
      </c>
      <c r="H9746" t="s">
        <v>80</v>
      </c>
      <c r="I9746" s="2">
        <v>45.84</v>
      </c>
      <c r="J9746" s="2">
        <v>8</v>
      </c>
      <c r="K9746" s="2">
        <v>22</v>
      </c>
    </row>
    <row r="9747" spans="1:11" ht="16.5" x14ac:dyDescent="0.3">
      <c r="A9747" s="1">
        <v>43079</v>
      </c>
      <c r="B9747" s="5">
        <f>YEAR(Table1[[#This Row],[Order Date]])</f>
        <v>2017</v>
      </c>
      <c r="C9747" s="5">
        <f>MONTH(Table1[[#This Row],[Order Date]])</f>
        <v>12</v>
      </c>
      <c r="D9747" t="s">
        <v>2578</v>
      </c>
      <c r="E9747" t="s">
        <v>27</v>
      </c>
      <c r="F9747" t="s">
        <v>39</v>
      </c>
      <c r="G9747" t="s">
        <v>40</v>
      </c>
      <c r="H9747" t="s">
        <v>1932</v>
      </c>
      <c r="I9747" s="2">
        <v>95.84</v>
      </c>
      <c r="J9747" s="2">
        <v>4</v>
      </c>
      <c r="K9747" s="2">
        <v>34.74</v>
      </c>
    </row>
    <row r="9748" spans="1:11" ht="16.5" x14ac:dyDescent="0.3">
      <c r="A9748" s="1">
        <v>43079</v>
      </c>
      <c r="B9748" s="5">
        <f>YEAR(Table1[[#This Row],[Order Date]])</f>
        <v>2017</v>
      </c>
      <c r="C9748" s="5">
        <f>MONTH(Table1[[#This Row],[Order Date]])</f>
        <v>12</v>
      </c>
      <c r="D9748" t="s">
        <v>2578</v>
      </c>
      <c r="E9748" t="s">
        <v>27</v>
      </c>
      <c r="F9748" t="s">
        <v>11</v>
      </c>
      <c r="G9748" t="s">
        <v>12</v>
      </c>
      <c r="H9748" t="s">
        <v>28</v>
      </c>
      <c r="I9748" s="2">
        <v>12.96</v>
      </c>
      <c r="J9748" s="2">
        <v>2</v>
      </c>
      <c r="K9748" s="2">
        <v>6.22</v>
      </c>
    </row>
    <row r="9749" spans="1:11" ht="16.5" x14ac:dyDescent="0.3">
      <c r="A9749" s="1">
        <v>43079</v>
      </c>
      <c r="B9749" s="5">
        <f>YEAR(Table1[[#This Row],[Order Date]])</f>
        <v>2017</v>
      </c>
      <c r="C9749" s="5">
        <f>MONTH(Table1[[#This Row],[Order Date]])</f>
        <v>12</v>
      </c>
      <c r="D9749" t="s">
        <v>2641</v>
      </c>
      <c r="E9749" t="s">
        <v>70</v>
      </c>
      <c r="F9749" t="s">
        <v>34</v>
      </c>
      <c r="G9749" t="s">
        <v>47</v>
      </c>
      <c r="H9749" t="s">
        <v>1532</v>
      </c>
      <c r="I9749" s="2">
        <v>14.76</v>
      </c>
      <c r="J9749" s="2">
        <v>2</v>
      </c>
      <c r="K9749" s="2">
        <v>4.28</v>
      </c>
    </row>
    <row r="9750" spans="1:11" ht="16.5" x14ac:dyDescent="0.3">
      <c r="A9750" s="1">
        <v>43079</v>
      </c>
      <c r="B9750" s="5">
        <f>YEAR(Table1[[#This Row],[Order Date]])</f>
        <v>2017</v>
      </c>
      <c r="C9750" s="5">
        <f>MONTH(Table1[[#This Row],[Order Date]])</f>
        <v>12</v>
      </c>
      <c r="D9750" t="s">
        <v>1563</v>
      </c>
      <c r="E9750" t="s">
        <v>23</v>
      </c>
      <c r="F9750" t="s">
        <v>11</v>
      </c>
      <c r="G9750" t="s">
        <v>20</v>
      </c>
      <c r="H9750" t="s">
        <v>2241</v>
      </c>
      <c r="I9750" s="2">
        <v>3.27</v>
      </c>
      <c r="J9750" s="2">
        <v>1</v>
      </c>
      <c r="K9750" s="2">
        <v>-2.5099999999999998</v>
      </c>
    </row>
    <row r="9751" spans="1:11" ht="16.5" x14ac:dyDescent="0.3">
      <c r="A9751" s="1">
        <v>43079</v>
      </c>
      <c r="B9751" s="5">
        <f>YEAR(Table1[[#This Row],[Order Date]])</f>
        <v>2017</v>
      </c>
      <c r="C9751" s="5">
        <f>MONTH(Table1[[#This Row],[Order Date]])</f>
        <v>12</v>
      </c>
      <c r="D9751" t="s">
        <v>1563</v>
      </c>
      <c r="E9751" t="s">
        <v>23</v>
      </c>
      <c r="F9751" t="s">
        <v>34</v>
      </c>
      <c r="G9751" t="s">
        <v>47</v>
      </c>
      <c r="H9751" t="s">
        <v>773</v>
      </c>
      <c r="I9751" s="2">
        <v>87.92</v>
      </c>
      <c r="J9751" s="2">
        <v>5</v>
      </c>
      <c r="K9751" s="2">
        <v>15.39</v>
      </c>
    </row>
    <row r="9752" spans="1:11" ht="16.5" x14ac:dyDescent="0.3">
      <c r="A9752" s="1">
        <v>43080</v>
      </c>
      <c r="B9752" s="5">
        <f>YEAR(Table1[[#This Row],[Order Date]])</f>
        <v>2017</v>
      </c>
      <c r="C9752" s="5">
        <f>MONTH(Table1[[#This Row],[Order Date]])</f>
        <v>12</v>
      </c>
      <c r="D9752" t="s">
        <v>151</v>
      </c>
      <c r="E9752" t="s">
        <v>149</v>
      </c>
      <c r="F9752" t="s">
        <v>11</v>
      </c>
      <c r="G9752" t="s">
        <v>20</v>
      </c>
      <c r="H9752" t="s">
        <v>1225</v>
      </c>
      <c r="I9752" s="2">
        <v>23.36</v>
      </c>
      <c r="J9752" s="2">
        <v>4</v>
      </c>
      <c r="K9752" s="2">
        <v>7.88</v>
      </c>
    </row>
    <row r="9753" spans="1:11" ht="16.5" x14ac:dyDescent="0.3">
      <c r="A9753" s="1">
        <v>43080</v>
      </c>
      <c r="B9753" s="5">
        <f>YEAR(Table1[[#This Row],[Order Date]])</f>
        <v>2017</v>
      </c>
      <c r="C9753" s="5">
        <f>MONTH(Table1[[#This Row],[Order Date]])</f>
        <v>12</v>
      </c>
      <c r="D9753" t="s">
        <v>151</v>
      </c>
      <c r="E9753" t="s">
        <v>149</v>
      </c>
      <c r="F9753" t="s">
        <v>39</v>
      </c>
      <c r="G9753" t="s">
        <v>52</v>
      </c>
      <c r="H9753" t="s">
        <v>2235</v>
      </c>
      <c r="I9753" s="2">
        <v>39.979999999999997</v>
      </c>
      <c r="J9753" s="2">
        <v>2</v>
      </c>
      <c r="K9753" s="2">
        <v>13.59</v>
      </c>
    </row>
    <row r="9754" spans="1:11" ht="16.5" x14ac:dyDescent="0.3">
      <c r="A9754" s="1">
        <v>43080</v>
      </c>
      <c r="B9754" s="5">
        <f>YEAR(Table1[[#This Row],[Order Date]])</f>
        <v>2017</v>
      </c>
      <c r="C9754" s="5">
        <f>MONTH(Table1[[#This Row],[Order Date]])</f>
        <v>12</v>
      </c>
      <c r="D9754" t="s">
        <v>587</v>
      </c>
      <c r="E9754" t="s">
        <v>23</v>
      </c>
      <c r="F9754" t="s">
        <v>34</v>
      </c>
      <c r="G9754" t="s">
        <v>35</v>
      </c>
      <c r="H9754" t="s">
        <v>1379</v>
      </c>
      <c r="I9754" s="2">
        <v>63.69</v>
      </c>
      <c r="J9754" s="2">
        <v>1</v>
      </c>
      <c r="K9754" s="2">
        <v>-9.1</v>
      </c>
    </row>
    <row r="9755" spans="1:11" ht="16.5" x14ac:dyDescent="0.3">
      <c r="A9755" s="1">
        <v>43080</v>
      </c>
      <c r="B9755" s="5">
        <f>YEAR(Table1[[#This Row],[Order Date]])</f>
        <v>2017</v>
      </c>
      <c r="C9755" s="5">
        <f>MONTH(Table1[[#This Row],[Order Date]])</f>
        <v>12</v>
      </c>
      <c r="D9755" t="s">
        <v>2627</v>
      </c>
      <c r="E9755" t="s">
        <v>15</v>
      </c>
      <c r="F9755" t="s">
        <v>11</v>
      </c>
      <c r="G9755" t="s">
        <v>12</v>
      </c>
      <c r="H9755" t="s">
        <v>1096</v>
      </c>
      <c r="I9755" s="2">
        <v>10.37</v>
      </c>
      <c r="J9755" s="2">
        <v>2</v>
      </c>
      <c r="K9755" s="2">
        <v>3.63</v>
      </c>
    </row>
    <row r="9756" spans="1:11" ht="16.5" x14ac:dyDescent="0.3">
      <c r="A9756" s="1">
        <v>43080</v>
      </c>
      <c r="B9756" s="5">
        <f>YEAR(Table1[[#This Row],[Order Date]])</f>
        <v>2017</v>
      </c>
      <c r="C9756" s="5">
        <f>MONTH(Table1[[#This Row],[Order Date]])</f>
        <v>12</v>
      </c>
      <c r="D9756" t="s">
        <v>2627</v>
      </c>
      <c r="E9756" t="s">
        <v>15</v>
      </c>
      <c r="F9756" t="s">
        <v>34</v>
      </c>
      <c r="G9756" t="s">
        <v>47</v>
      </c>
      <c r="H9756" t="s">
        <v>670</v>
      </c>
      <c r="I9756" s="2">
        <v>77.72</v>
      </c>
      <c r="J9756" s="2">
        <v>1</v>
      </c>
      <c r="K9756" s="2">
        <v>-66.06</v>
      </c>
    </row>
    <row r="9757" spans="1:11" ht="16.5" x14ac:dyDescent="0.3">
      <c r="A9757" s="1">
        <v>43080</v>
      </c>
      <c r="B9757" s="5">
        <f>YEAR(Table1[[#This Row],[Order Date]])</f>
        <v>2017</v>
      </c>
      <c r="C9757" s="5">
        <f>MONTH(Table1[[#This Row],[Order Date]])</f>
        <v>12</v>
      </c>
      <c r="D9757" t="s">
        <v>2627</v>
      </c>
      <c r="E9757" t="s">
        <v>15</v>
      </c>
      <c r="F9757" t="s">
        <v>34</v>
      </c>
      <c r="G9757" t="s">
        <v>35</v>
      </c>
      <c r="H9757" t="s">
        <v>572</v>
      </c>
      <c r="I9757" s="2">
        <v>520.46</v>
      </c>
      <c r="J9757" s="2">
        <v>2</v>
      </c>
      <c r="K9757" s="2">
        <v>-14.87</v>
      </c>
    </row>
    <row r="9758" spans="1:11" ht="16.5" x14ac:dyDescent="0.3">
      <c r="A9758" s="1">
        <v>43080</v>
      </c>
      <c r="B9758" s="5">
        <f>YEAR(Table1[[#This Row],[Order Date]])</f>
        <v>2017</v>
      </c>
      <c r="C9758" s="5">
        <f>MONTH(Table1[[#This Row],[Order Date]])</f>
        <v>12</v>
      </c>
      <c r="D9758" t="s">
        <v>1736</v>
      </c>
      <c r="E9758" t="s">
        <v>434</v>
      </c>
      <c r="F9758" t="s">
        <v>39</v>
      </c>
      <c r="G9758" t="s">
        <v>40</v>
      </c>
      <c r="H9758" t="s">
        <v>1953</v>
      </c>
      <c r="I9758" s="2">
        <v>128.85</v>
      </c>
      <c r="J9758" s="2">
        <v>3</v>
      </c>
      <c r="K9758" s="2">
        <v>3.87</v>
      </c>
    </row>
    <row r="9759" spans="1:11" ht="16.5" x14ac:dyDescent="0.3">
      <c r="A9759" s="1">
        <v>43080</v>
      </c>
      <c r="B9759" s="5">
        <f>YEAR(Table1[[#This Row],[Order Date]])</f>
        <v>2017</v>
      </c>
      <c r="C9759" s="5">
        <f>MONTH(Table1[[#This Row],[Order Date]])</f>
        <v>12</v>
      </c>
      <c r="D9759" t="s">
        <v>2526</v>
      </c>
      <c r="E9759" t="s">
        <v>15</v>
      </c>
      <c r="F9759" t="s">
        <v>39</v>
      </c>
      <c r="G9759" t="s">
        <v>52</v>
      </c>
      <c r="H9759" t="s">
        <v>213</v>
      </c>
      <c r="I9759" s="2">
        <v>116.31</v>
      </c>
      <c r="J9759" s="2">
        <v>7</v>
      </c>
      <c r="K9759" s="2">
        <v>23.26</v>
      </c>
    </row>
    <row r="9760" spans="1:11" ht="16.5" x14ac:dyDescent="0.3">
      <c r="A9760" s="1">
        <v>43080</v>
      </c>
      <c r="B9760" s="5">
        <f>YEAR(Table1[[#This Row],[Order Date]])</f>
        <v>2017</v>
      </c>
      <c r="C9760" s="5">
        <f>MONTH(Table1[[#This Row],[Order Date]])</f>
        <v>12</v>
      </c>
      <c r="D9760" t="s">
        <v>554</v>
      </c>
      <c r="E9760" t="s">
        <v>149</v>
      </c>
      <c r="F9760" t="s">
        <v>11</v>
      </c>
      <c r="G9760" t="s">
        <v>20</v>
      </c>
      <c r="H9760" t="s">
        <v>984</v>
      </c>
      <c r="I9760" s="2">
        <v>14.95</v>
      </c>
      <c r="J9760" s="2">
        <v>1</v>
      </c>
      <c r="K9760" s="2">
        <v>5.05</v>
      </c>
    </row>
    <row r="9761" spans="1:11" ht="16.5" x14ac:dyDescent="0.3">
      <c r="A9761" s="1">
        <v>43080</v>
      </c>
      <c r="B9761" s="5">
        <f>YEAR(Table1[[#This Row],[Order Date]])</f>
        <v>2017</v>
      </c>
      <c r="C9761" s="5">
        <f>MONTH(Table1[[#This Row],[Order Date]])</f>
        <v>12</v>
      </c>
      <c r="D9761" t="s">
        <v>554</v>
      </c>
      <c r="E9761" t="s">
        <v>149</v>
      </c>
      <c r="F9761" t="s">
        <v>11</v>
      </c>
      <c r="G9761" t="s">
        <v>12</v>
      </c>
      <c r="H9761" t="s">
        <v>924</v>
      </c>
      <c r="I9761" s="2">
        <v>17.940000000000001</v>
      </c>
      <c r="J9761" s="2">
        <v>3</v>
      </c>
      <c r="K9761" s="2">
        <v>8.07</v>
      </c>
    </row>
    <row r="9762" spans="1:11" ht="16.5" x14ac:dyDescent="0.3">
      <c r="A9762" s="1">
        <v>43080</v>
      </c>
      <c r="B9762" s="5">
        <f>YEAR(Table1[[#This Row],[Order Date]])</f>
        <v>2017</v>
      </c>
      <c r="C9762" s="5">
        <f>MONTH(Table1[[#This Row],[Order Date]])</f>
        <v>12</v>
      </c>
      <c r="D9762" t="s">
        <v>554</v>
      </c>
      <c r="E9762" t="s">
        <v>149</v>
      </c>
      <c r="F9762" t="s">
        <v>39</v>
      </c>
      <c r="G9762" t="s">
        <v>40</v>
      </c>
      <c r="H9762" t="s">
        <v>2106</v>
      </c>
      <c r="I9762" s="2">
        <v>116.98</v>
      </c>
      <c r="J9762" s="2">
        <v>2</v>
      </c>
      <c r="K9762" s="2">
        <v>29.25</v>
      </c>
    </row>
    <row r="9763" spans="1:11" ht="16.5" x14ac:dyDescent="0.3">
      <c r="A9763" s="1">
        <v>43080</v>
      </c>
      <c r="B9763" s="5">
        <f>YEAR(Table1[[#This Row],[Order Date]])</f>
        <v>2017</v>
      </c>
      <c r="C9763" s="5">
        <f>MONTH(Table1[[#This Row],[Order Date]])</f>
        <v>12</v>
      </c>
      <c r="D9763" t="s">
        <v>1221</v>
      </c>
      <c r="E9763" t="s">
        <v>10</v>
      </c>
      <c r="F9763" t="s">
        <v>11</v>
      </c>
      <c r="G9763" t="s">
        <v>92</v>
      </c>
      <c r="H9763" t="s">
        <v>1388</v>
      </c>
      <c r="I9763" s="2">
        <v>1.39</v>
      </c>
      <c r="J9763" s="2">
        <v>2</v>
      </c>
      <c r="K9763" s="2">
        <v>-3.76</v>
      </c>
    </row>
    <row r="9764" spans="1:11" ht="16.5" x14ac:dyDescent="0.3">
      <c r="A9764" s="1">
        <v>43080</v>
      </c>
      <c r="B9764" s="5">
        <f>YEAR(Table1[[#This Row],[Order Date]])</f>
        <v>2017</v>
      </c>
      <c r="C9764" s="5">
        <f>MONTH(Table1[[#This Row],[Order Date]])</f>
        <v>12</v>
      </c>
      <c r="D9764" t="s">
        <v>2544</v>
      </c>
      <c r="E9764" t="s">
        <v>123</v>
      </c>
      <c r="F9764" t="s">
        <v>34</v>
      </c>
      <c r="G9764" t="s">
        <v>145</v>
      </c>
      <c r="H9764" t="s">
        <v>1049</v>
      </c>
      <c r="I9764" s="2">
        <v>721.88</v>
      </c>
      <c r="J9764" s="2">
        <v>6</v>
      </c>
      <c r="K9764" s="2">
        <v>-420</v>
      </c>
    </row>
    <row r="9765" spans="1:11" ht="16.5" x14ac:dyDescent="0.3">
      <c r="A9765" s="1">
        <v>43080</v>
      </c>
      <c r="B9765" s="5">
        <f>YEAR(Table1[[#This Row],[Order Date]])</f>
        <v>2017</v>
      </c>
      <c r="C9765" s="5">
        <f>MONTH(Table1[[#This Row],[Order Date]])</f>
        <v>12</v>
      </c>
      <c r="D9765" t="s">
        <v>2544</v>
      </c>
      <c r="E9765" t="s">
        <v>123</v>
      </c>
      <c r="F9765" t="s">
        <v>39</v>
      </c>
      <c r="G9765" t="s">
        <v>40</v>
      </c>
      <c r="H9765" t="s">
        <v>2275</v>
      </c>
      <c r="I9765" s="2">
        <v>73.569999999999993</v>
      </c>
      <c r="J9765" s="2">
        <v>4</v>
      </c>
      <c r="K9765" s="2">
        <v>-16.55</v>
      </c>
    </row>
    <row r="9766" spans="1:11" ht="16.5" x14ac:dyDescent="0.3">
      <c r="A9766" s="1">
        <v>43080</v>
      </c>
      <c r="B9766" s="5">
        <f>YEAR(Table1[[#This Row],[Order Date]])</f>
        <v>2017</v>
      </c>
      <c r="C9766" s="5">
        <f>MONTH(Table1[[#This Row],[Order Date]])</f>
        <v>12</v>
      </c>
      <c r="D9766" t="s">
        <v>2544</v>
      </c>
      <c r="E9766" t="s">
        <v>123</v>
      </c>
      <c r="F9766" t="s">
        <v>11</v>
      </c>
      <c r="G9766" t="s">
        <v>24</v>
      </c>
      <c r="H9766" t="s">
        <v>2410</v>
      </c>
      <c r="I9766" s="2">
        <v>13.58</v>
      </c>
      <c r="J9766" s="2">
        <v>1</v>
      </c>
      <c r="K9766" s="2">
        <v>1.36</v>
      </c>
    </row>
    <row r="9767" spans="1:11" ht="16.5" x14ac:dyDescent="0.3">
      <c r="A9767" s="1">
        <v>43080</v>
      </c>
      <c r="B9767" s="5">
        <f>YEAR(Table1[[#This Row],[Order Date]])</f>
        <v>2017</v>
      </c>
      <c r="C9767" s="5">
        <f>MONTH(Table1[[#This Row],[Order Date]])</f>
        <v>12</v>
      </c>
      <c r="D9767" t="s">
        <v>2544</v>
      </c>
      <c r="E9767" t="s">
        <v>123</v>
      </c>
      <c r="F9767" t="s">
        <v>34</v>
      </c>
      <c r="G9767" t="s">
        <v>35</v>
      </c>
      <c r="H9767" t="s">
        <v>194</v>
      </c>
      <c r="I9767" s="2">
        <v>64.78</v>
      </c>
      <c r="J9767" s="2">
        <v>1</v>
      </c>
      <c r="K9767" s="2">
        <v>-12.15</v>
      </c>
    </row>
    <row r="9768" spans="1:11" ht="16.5" x14ac:dyDescent="0.3">
      <c r="A9768" s="1">
        <v>43080</v>
      </c>
      <c r="B9768" s="5">
        <f>YEAR(Table1[[#This Row],[Order Date]])</f>
        <v>2017</v>
      </c>
      <c r="C9768" s="5">
        <f>MONTH(Table1[[#This Row],[Order Date]])</f>
        <v>12</v>
      </c>
      <c r="D9768" t="s">
        <v>2541</v>
      </c>
      <c r="E9768" t="s">
        <v>395</v>
      </c>
      <c r="F9768" t="s">
        <v>11</v>
      </c>
      <c r="G9768" t="s">
        <v>63</v>
      </c>
      <c r="H9768" t="s">
        <v>1464</v>
      </c>
      <c r="I9768" s="2">
        <v>7.28</v>
      </c>
      <c r="J9768" s="2">
        <v>1</v>
      </c>
      <c r="K9768" s="2">
        <v>3.49</v>
      </c>
    </row>
    <row r="9769" spans="1:11" ht="16.5" x14ac:dyDescent="0.3">
      <c r="A9769" s="1">
        <v>43080</v>
      </c>
      <c r="B9769" s="5">
        <f>YEAR(Table1[[#This Row],[Order Date]])</f>
        <v>2017</v>
      </c>
      <c r="C9769" s="5">
        <f>MONTH(Table1[[#This Row],[Order Date]])</f>
        <v>12</v>
      </c>
      <c r="D9769" t="s">
        <v>2541</v>
      </c>
      <c r="E9769" t="s">
        <v>395</v>
      </c>
      <c r="F9769" t="s">
        <v>11</v>
      </c>
      <c r="G9769" t="s">
        <v>20</v>
      </c>
      <c r="H9769" t="s">
        <v>205</v>
      </c>
      <c r="I9769" s="2">
        <v>5.4</v>
      </c>
      <c r="J9769" s="2">
        <v>3</v>
      </c>
      <c r="K9769" s="2">
        <v>2.59</v>
      </c>
    </row>
    <row r="9770" spans="1:11" ht="16.5" x14ac:dyDescent="0.3">
      <c r="A9770" s="1">
        <v>43080</v>
      </c>
      <c r="B9770" s="5">
        <f>YEAR(Table1[[#This Row],[Order Date]])</f>
        <v>2017</v>
      </c>
      <c r="C9770" s="5">
        <f>MONTH(Table1[[#This Row],[Order Date]])</f>
        <v>12</v>
      </c>
      <c r="D9770" t="s">
        <v>1748</v>
      </c>
      <c r="E9770" t="s">
        <v>177</v>
      </c>
      <c r="F9770" t="s">
        <v>11</v>
      </c>
      <c r="G9770" t="s">
        <v>43</v>
      </c>
      <c r="H9770" t="s">
        <v>282</v>
      </c>
      <c r="I9770" s="2">
        <v>6.54</v>
      </c>
      <c r="J9770" s="2">
        <v>3</v>
      </c>
      <c r="K9770" s="2">
        <v>2.16</v>
      </c>
    </row>
    <row r="9771" spans="1:11" ht="16.5" x14ac:dyDescent="0.3">
      <c r="A9771" s="1">
        <v>43080</v>
      </c>
      <c r="B9771" s="5">
        <f>YEAR(Table1[[#This Row],[Order Date]])</f>
        <v>2017</v>
      </c>
      <c r="C9771" s="5">
        <f>MONTH(Table1[[#This Row],[Order Date]])</f>
        <v>12</v>
      </c>
      <c r="D9771" t="s">
        <v>289</v>
      </c>
      <c r="E9771" t="s">
        <v>177</v>
      </c>
      <c r="F9771" t="s">
        <v>11</v>
      </c>
      <c r="G9771" t="s">
        <v>20</v>
      </c>
      <c r="H9771" t="s">
        <v>467</v>
      </c>
      <c r="I9771" s="2">
        <v>40.200000000000003</v>
      </c>
      <c r="J9771" s="2">
        <v>5</v>
      </c>
      <c r="K9771" s="2">
        <v>18.09</v>
      </c>
    </row>
    <row r="9772" spans="1:11" ht="16.5" x14ac:dyDescent="0.3">
      <c r="A9772" s="1">
        <v>43080</v>
      </c>
      <c r="B9772" s="5">
        <f>YEAR(Table1[[#This Row],[Order Date]])</f>
        <v>2017</v>
      </c>
      <c r="C9772" s="5">
        <f>MONTH(Table1[[#This Row],[Order Date]])</f>
        <v>12</v>
      </c>
      <c r="D9772" t="s">
        <v>289</v>
      </c>
      <c r="E9772" t="s">
        <v>177</v>
      </c>
      <c r="F9772" t="s">
        <v>11</v>
      </c>
      <c r="G9772" t="s">
        <v>20</v>
      </c>
      <c r="H9772" t="s">
        <v>1103</v>
      </c>
      <c r="I9772" s="2">
        <v>735.98</v>
      </c>
      <c r="J9772" s="2">
        <v>2</v>
      </c>
      <c r="K9772" s="2">
        <v>331.19</v>
      </c>
    </row>
    <row r="9773" spans="1:11" ht="16.5" x14ac:dyDescent="0.3">
      <c r="A9773" s="1">
        <v>43080</v>
      </c>
      <c r="B9773" s="5">
        <f>YEAR(Table1[[#This Row],[Order Date]])</f>
        <v>2017</v>
      </c>
      <c r="C9773" s="5">
        <f>MONTH(Table1[[#This Row],[Order Date]])</f>
        <v>12</v>
      </c>
      <c r="D9773" t="s">
        <v>289</v>
      </c>
      <c r="E9773" t="s">
        <v>177</v>
      </c>
      <c r="F9773" t="s">
        <v>11</v>
      </c>
      <c r="G9773" t="s">
        <v>92</v>
      </c>
      <c r="H9773" t="s">
        <v>1050</v>
      </c>
      <c r="I9773" s="2">
        <v>22.75</v>
      </c>
      <c r="J9773" s="2">
        <v>7</v>
      </c>
      <c r="K9773" s="2">
        <v>6.6</v>
      </c>
    </row>
    <row r="9774" spans="1:11" ht="16.5" x14ac:dyDescent="0.3">
      <c r="A9774" s="1">
        <v>43082</v>
      </c>
      <c r="B9774" s="5">
        <f>YEAR(Table1[[#This Row],[Order Date]])</f>
        <v>2017</v>
      </c>
      <c r="C9774" s="5">
        <f>MONTH(Table1[[#This Row],[Order Date]])</f>
        <v>12</v>
      </c>
      <c r="D9774" t="s">
        <v>1172</v>
      </c>
      <c r="E9774" t="s">
        <v>164</v>
      </c>
      <c r="F9774" t="s">
        <v>11</v>
      </c>
      <c r="G9774" t="s">
        <v>18</v>
      </c>
      <c r="H9774" t="s">
        <v>2219</v>
      </c>
      <c r="I9774" s="2">
        <v>31.44</v>
      </c>
      <c r="J9774" s="2">
        <v>3</v>
      </c>
      <c r="K9774" s="2">
        <v>8.49</v>
      </c>
    </row>
    <row r="9775" spans="1:11" ht="16.5" x14ac:dyDescent="0.3">
      <c r="A9775" s="1">
        <v>43082</v>
      </c>
      <c r="B9775" s="5">
        <f>YEAR(Table1[[#This Row],[Order Date]])</f>
        <v>2017</v>
      </c>
      <c r="C9775" s="5">
        <f>MONTH(Table1[[#This Row],[Order Date]])</f>
        <v>12</v>
      </c>
      <c r="D9775" t="s">
        <v>788</v>
      </c>
      <c r="E9775" t="s">
        <v>149</v>
      </c>
      <c r="F9775" t="s">
        <v>34</v>
      </c>
      <c r="G9775" t="s">
        <v>74</v>
      </c>
      <c r="H9775" t="s">
        <v>1637</v>
      </c>
      <c r="I9775" s="2">
        <v>287.98</v>
      </c>
      <c r="J9775" s="2">
        <v>3</v>
      </c>
      <c r="K9775" s="2">
        <v>7.2</v>
      </c>
    </row>
    <row r="9776" spans="1:11" ht="16.5" x14ac:dyDescent="0.3">
      <c r="A9776" s="1">
        <v>43082</v>
      </c>
      <c r="B9776" s="5">
        <f>YEAR(Table1[[#This Row],[Order Date]])</f>
        <v>2017</v>
      </c>
      <c r="C9776" s="5">
        <f>MONTH(Table1[[#This Row],[Order Date]])</f>
        <v>12</v>
      </c>
      <c r="D9776" t="s">
        <v>915</v>
      </c>
      <c r="E9776" t="s">
        <v>27</v>
      </c>
      <c r="F9776" t="s">
        <v>11</v>
      </c>
      <c r="G9776" t="s">
        <v>16</v>
      </c>
      <c r="H9776" t="s">
        <v>926</v>
      </c>
      <c r="I9776" s="2">
        <v>8.64</v>
      </c>
      <c r="J9776" s="2">
        <v>3</v>
      </c>
      <c r="K9776" s="2">
        <v>4.2300000000000004</v>
      </c>
    </row>
    <row r="9777" spans="1:11" ht="16.5" x14ac:dyDescent="0.3">
      <c r="A9777" s="1">
        <v>43082</v>
      </c>
      <c r="B9777" s="5">
        <f>YEAR(Table1[[#This Row],[Order Date]])</f>
        <v>2017</v>
      </c>
      <c r="C9777" s="5">
        <f>MONTH(Table1[[#This Row],[Order Date]])</f>
        <v>12</v>
      </c>
      <c r="D9777" t="s">
        <v>915</v>
      </c>
      <c r="E9777" t="s">
        <v>27</v>
      </c>
      <c r="F9777" t="s">
        <v>11</v>
      </c>
      <c r="G9777" t="s">
        <v>12</v>
      </c>
      <c r="H9777" t="s">
        <v>2272</v>
      </c>
      <c r="I9777" s="2">
        <v>38.880000000000003</v>
      </c>
      <c r="J9777" s="2">
        <v>6</v>
      </c>
      <c r="K9777" s="2">
        <v>18.66</v>
      </c>
    </row>
    <row r="9778" spans="1:11" ht="16.5" x14ac:dyDescent="0.3">
      <c r="A9778" s="1">
        <v>43082</v>
      </c>
      <c r="B9778" s="5">
        <f>YEAR(Table1[[#This Row],[Order Date]])</f>
        <v>2017</v>
      </c>
      <c r="C9778" s="5">
        <f>MONTH(Table1[[#This Row],[Order Date]])</f>
        <v>12</v>
      </c>
      <c r="D9778" t="s">
        <v>915</v>
      </c>
      <c r="E9778" t="s">
        <v>27</v>
      </c>
      <c r="F9778" t="s">
        <v>34</v>
      </c>
      <c r="G9778" t="s">
        <v>47</v>
      </c>
      <c r="H9778" t="s">
        <v>1646</v>
      </c>
      <c r="I9778" s="2">
        <v>201.04</v>
      </c>
      <c r="J9778" s="2">
        <v>8</v>
      </c>
      <c r="K9778" s="2">
        <v>54.28</v>
      </c>
    </row>
    <row r="9779" spans="1:11" ht="16.5" x14ac:dyDescent="0.3">
      <c r="A9779" s="1">
        <v>43082</v>
      </c>
      <c r="B9779" s="5">
        <f>YEAR(Table1[[#This Row],[Order Date]])</f>
        <v>2017</v>
      </c>
      <c r="C9779" s="5">
        <f>MONTH(Table1[[#This Row],[Order Date]])</f>
        <v>12</v>
      </c>
      <c r="D9779" t="s">
        <v>915</v>
      </c>
      <c r="E9779" t="s">
        <v>27</v>
      </c>
      <c r="F9779" t="s">
        <v>11</v>
      </c>
      <c r="G9779" t="s">
        <v>12</v>
      </c>
      <c r="H9779" t="s">
        <v>2547</v>
      </c>
      <c r="I9779" s="2">
        <v>12.96</v>
      </c>
      <c r="J9779" s="2">
        <v>2</v>
      </c>
      <c r="K9779" s="2">
        <v>6.35</v>
      </c>
    </row>
    <row r="9780" spans="1:11" ht="16.5" x14ac:dyDescent="0.3">
      <c r="A9780" s="1">
        <v>43083</v>
      </c>
      <c r="B9780" s="5">
        <f>YEAR(Table1[[#This Row],[Order Date]])</f>
        <v>2017</v>
      </c>
      <c r="C9780" s="5">
        <f>MONTH(Table1[[#This Row],[Order Date]])</f>
        <v>12</v>
      </c>
      <c r="D9780" t="s">
        <v>401</v>
      </c>
      <c r="E9780" t="s">
        <v>27</v>
      </c>
      <c r="F9780" t="s">
        <v>34</v>
      </c>
      <c r="G9780" t="s">
        <v>47</v>
      </c>
      <c r="H9780" t="s">
        <v>2604</v>
      </c>
      <c r="I9780" s="2">
        <v>26.25</v>
      </c>
      <c r="J9780" s="2">
        <v>3</v>
      </c>
      <c r="K9780" s="2">
        <v>11.03</v>
      </c>
    </row>
    <row r="9781" spans="1:11" ht="16.5" x14ac:dyDescent="0.3">
      <c r="A9781" s="1">
        <v>43083</v>
      </c>
      <c r="B9781" s="5">
        <f>YEAR(Table1[[#This Row],[Order Date]])</f>
        <v>2017</v>
      </c>
      <c r="C9781" s="5">
        <f>MONTH(Table1[[#This Row],[Order Date]])</f>
        <v>12</v>
      </c>
      <c r="D9781" t="s">
        <v>401</v>
      </c>
      <c r="E9781" t="s">
        <v>27</v>
      </c>
      <c r="F9781" t="s">
        <v>11</v>
      </c>
      <c r="G9781" t="s">
        <v>20</v>
      </c>
      <c r="H9781" t="s">
        <v>886</v>
      </c>
      <c r="I9781" s="2">
        <v>64.959999999999994</v>
      </c>
      <c r="J9781" s="2">
        <v>14</v>
      </c>
      <c r="K9781" s="2">
        <v>22.74</v>
      </c>
    </row>
    <row r="9782" spans="1:11" ht="16.5" x14ac:dyDescent="0.3">
      <c r="A9782" s="1">
        <v>43083</v>
      </c>
      <c r="B9782" s="5">
        <f>YEAR(Table1[[#This Row],[Order Date]])</f>
        <v>2017</v>
      </c>
      <c r="C9782" s="5">
        <f>MONTH(Table1[[#This Row],[Order Date]])</f>
        <v>12</v>
      </c>
      <c r="D9782" t="s">
        <v>401</v>
      </c>
      <c r="E9782" t="s">
        <v>27</v>
      </c>
      <c r="F9782" t="s">
        <v>11</v>
      </c>
      <c r="G9782" t="s">
        <v>63</v>
      </c>
      <c r="H9782" t="s">
        <v>785</v>
      </c>
      <c r="I9782" s="2">
        <v>43.7</v>
      </c>
      <c r="J9782" s="2">
        <v>5</v>
      </c>
      <c r="K9782" s="2">
        <v>20.54</v>
      </c>
    </row>
    <row r="9783" spans="1:11" ht="16.5" x14ac:dyDescent="0.3">
      <c r="A9783" s="1">
        <v>43083</v>
      </c>
      <c r="B9783" s="5">
        <f>YEAR(Table1[[#This Row],[Order Date]])</f>
        <v>2017</v>
      </c>
      <c r="C9783" s="5">
        <f>MONTH(Table1[[#This Row],[Order Date]])</f>
        <v>12</v>
      </c>
      <c r="D9783" t="s">
        <v>512</v>
      </c>
      <c r="E9783" t="s">
        <v>15</v>
      </c>
      <c r="F9783" t="s">
        <v>39</v>
      </c>
      <c r="G9783" t="s">
        <v>52</v>
      </c>
      <c r="H9783" t="s">
        <v>544</v>
      </c>
      <c r="I9783" s="2">
        <v>227.98</v>
      </c>
      <c r="J9783" s="2">
        <v>3</v>
      </c>
      <c r="K9783" s="2">
        <v>28.5</v>
      </c>
    </row>
    <row r="9784" spans="1:11" ht="16.5" x14ac:dyDescent="0.3">
      <c r="A9784" s="1">
        <v>43083</v>
      </c>
      <c r="B9784" s="5">
        <f>YEAR(Table1[[#This Row],[Order Date]])</f>
        <v>2017</v>
      </c>
      <c r="C9784" s="5">
        <f>MONTH(Table1[[#This Row],[Order Date]])</f>
        <v>12</v>
      </c>
      <c r="D9784" t="s">
        <v>512</v>
      </c>
      <c r="E9784" t="s">
        <v>15</v>
      </c>
      <c r="F9784" t="s">
        <v>39</v>
      </c>
      <c r="G9784" t="s">
        <v>40</v>
      </c>
      <c r="H9784" t="s">
        <v>1764</v>
      </c>
      <c r="I9784" s="2">
        <v>52.68</v>
      </c>
      <c r="J9784" s="2">
        <v>3</v>
      </c>
      <c r="K9784" s="2">
        <v>19.760000000000002</v>
      </c>
    </row>
    <row r="9785" spans="1:11" ht="16.5" x14ac:dyDescent="0.3">
      <c r="A9785" s="1">
        <v>43083</v>
      </c>
      <c r="B9785" s="5">
        <f>YEAR(Table1[[#This Row],[Order Date]])</f>
        <v>2017</v>
      </c>
      <c r="C9785" s="5">
        <f>MONTH(Table1[[#This Row],[Order Date]])</f>
        <v>12</v>
      </c>
      <c r="D9785" t="s">
        <v>512</v>
      </c>
      <c r="E9785" t="s">
        <v>15</v>
      </c>
      <c r="F9785" t="s">
        <v>34</v>
      </c>
      <c r="G9785" t="s">
        <v>47</v>
      </c>
      <c r="H9785" t="s">
        <v>2397</v>
      </c>
      <c r="I9785" s="2">
        <v>2.0299999999999998</v>
      </c>
      <c r="J9785" s="2">
        <v>1</v>
      </c>
      <c r="K9785" s="2">
        <v>-1.32</v>
      </c>
    </row>
    <row r="9786" spans="1:11" ht="16.5" x14ac:dyDescent="0.3">
      <c r="A9786" s="1">
        <v>43083</v>
      </c>
      <c r="B9786" s="5">
        <f>YEAR(Table1[[#This Row],[Order Date]])</f>
        <v>2017</v>
      </c>
      <c r="C9786" s="5">
        <f>MONTH(Table1[[#This Row],[Order Date]])</f>
        <v>12</v>
      </c>
      <c r="D9786" t="s">
        <v>817</v>
      </c>
      <c r="E9786" t="s">
        <v>101</v>
      </c>
      <c r="F9786" t="s">
        <v>39</v>
      </c>
      <c r="G9786" t="s">
        <v>52</v>
      </c>
      <c r="H9786" t="s">
        <v>1939</v>
      </c>
      <c r="I9786" s="2">
        <v>159.80000000000001</v>
      </c>
      <c r="J9786" s="2">
        <v>4</v>
      </c>
      <c r="K9786" s="2">
        <v>70.31</v>
      </c>
    </row>
    <row r="9787" spans="1:11" ht="16.5" x14ac:dyDescent="0.3">
      <c r="A9787" s="1">
        <v>43083</v>
      </c>
      <c r="B9787" s="5">
        <f>YEAR(Table1[[#This Row],[Order Date]])</f>
        <v>2017</v>
      </c>
      <c r="C9787" s="5">
        <f>MONTH(Table1[[#This Row],[Order Date]])</f>
        <v>12</v>
      </c>
      <c r="D9787" t="s">
        <v>817</v>
      </c>
      <c r="E9787" t="s">
        <v>101</v>
      </c>
      <c r="F9787" t="s">
        <v>39</v>
      </c>
      <c r="G9787" t="s">
        <v>52</v>
      </c>
      <c r="H9787" t="s">
        <v>1422</v>
      </c>
      <c r="I9787" s="2">
        <v>44.75</v>
      </c>
      <c r="J9787" s="2">
        <v>5</v>
      </c>
      <c r="K9787" s="2">
        <v>8.5</v>
      </c>
    </row>
    <row r="9788" spans="1:11" ht="16.5" x14ac:dyDescent="0.3">
      <c r="A9788" s="1">
        <v>43083</v>
      </c>
      <c r="B9788" s="5">
        <f>YEAR(Table1[[#This Row],[Order Date]])</f>
        <v>2017</v>
      </c>
      <c r="C9788" s="5">
        <f>MONTH(Table1[[#This Row],[Order Date]])</f>
        <v>12</v>
      </c>
      <c r="D9788" t="s">
        <v>567</v>
      </c>
      <c r="E9788" t="s">
        <v>10</v>
      </c>
      <c r="F9788" t="s">
        <v>34</v>
      </c>
      <c r="G9788" t="s">
        <v>145</v>
      </c>
      <c r="H9788" t="s">
        <v>1703</v>
      </c>
      <c r="I9788" s="2">
        <v>974.99</v>
      </c>
      <c r="J9788" s="2">
        <v>4</v>
      </c>
      <c r="K9788" s="2">
        <v>-97.5</v>
      </c>
    </row>
    <row r="9789" spans="1:11" ht="16.5" x14ac:dyDescent="0.3">
      <c r="A9789" s="1">
        <v>43083</v>
      </c>
      <c r="B9789" s="5">
        <f>YEAR(Table1[[#This Row],[Order Date]])</f>
        <v>2017</v>
      </c>
      <c r="C9789" s="5">
        <f>MONTH(Table1[[#This Row],[Order Date]])</f>
        <v>12</v>
      </c>
      <c r="D9789" t="s">
        <v>227</v>
      </c>
      <c r="E9789" t="s">
        <v>15</v>
      </c>
      <c r="F9789" t="s">
        <v>34</v>
      </c>
      <c r="G9789" t="s">
        <v>47</v>
      </c>
      <c r="H9789" t="s">
        <v>190</v>
      </c>
      <c r="I9789" s="2">
        <v>266.35000000000002</v>
      </c>
      <c r="J9789" s="2">
        <v>6</v>
      </c>
      <c r="K9789" s="2">
        <v>-292.99</v>
      </c>
    </row>
    <row r="9790" spans="1:11" ht="16.5" x14ac:dyDescent="0.3">
      <c r="A9790" s="1">
        <v>43083</v>
      </c>
      <c r="B9790" s="5">
        <f>YEAR(Table1[[#This Row],[Order Date]])</f>
        <v>2017</v>
      </c>
      <c r="C9790" s="5">
        <f>MONTH(Table1[[#This Row],[Order Date]])</f>
        <v>12</v>
      </c>
      <c r="D9790" t="s">
        <v>227</v>
      </c>
      <c r="E9790" t="s">
        <v>15</v>
      </c>
      <c r="F9790" t="s">
        <v>34</v>
      </c>
      <c r="G9790" t="s">
        <v>47</v>
      </c>
      <c r="H9790" t="s">
        <v>535</v>
      </c>
      <c r="I9790" s="2">
        <v>56.33</v>
      </c>
      <c r="J9790" s="2">
        <v>3</v>
      </c>
      <c r="K9790" s="2">
        <v>-26.76</v>
      </c>
    </row>
    <row r="9791" spans="1:11" ht="16.5" x14ac:dyDescent="0.3">
      <c r="A9791" s="1">
        <v>43083</v>
      </c>
      <c r="B9791" s="5">
        <f>YEAR(Table1[[#This Row],[Order Date]])</f>
        <v>2017</v>
      </c>
      <c r="C9791" s="5">
        <f>MONTH(Table1[[#This Row],[Order Date]])</f>
        <v>12</v>
      </c>
      <c r="D9791" t="s">
        <v>227</v>
      </c>
      <c r="E9791" t="s">
        <v>15</v>
      </c>
      <c r="F9791" t="s">
        <v>39</v>
      </c>
      <c r="G9791" t="s">
        <v>52</v>
      </c>
      <c r="H9791" t="s">
        <v>1068</v>
      </c>
      <c r="I9791" s="2">
        <v>39.26</v>
      </c>
      <c r="J9791" s="2">
        <v>3</v>
      </c>
      <c r="K9791" s="2">
        <v>-4.91</v>
      </c>
    </row>
    <row r="9792" spans="1:11" ht="16.5" x14ac:dyDescent="0.3">
      <c r="A9792" s="1">
        <v>43083</v>
      </c>
      <c r="B9792" s="5">
        <f>YEAR(Table1[[#This Row],[Order Date]])</f>
        <v>2017</v>
      </c>
      <c r="C9792" s="5">
        <f>MONTH(Table1[[#This Row],[Order Date]])</f>
        <v>12</v>
      </c>
      <c r="D9792" t="s">
        <v>227</v>
      </c>
      <c r="E9792" t="s">
        <v>15</v>
      </c>
      <c r="F9792" t="s">
        <v>11</v>
      </c>
      <c r="G9792" t="s">
        <v>24</v>
      </c>
      <c r="H9792" t="s">
        <v>526</v>
      </c>
      <c r="I9792" s="2">
        <v>95.23</v>
      </c>
      <c r="J9792" s="2">
        <v>6</v>
      </c>
      <c r="K9792" s="2">
        <v>25</v>
      </c>
    </row>
    <row r="9793" spans="1:11" ht="16.5" x14ac:dyDescent="0.3">
      <c r="A9793" s="1">
        <v>43083</v>
      </c>
      <c r="B9793" s="5">
        <f>YEAR(Table1[[#This Row],[Order Date]])</f>
        <v>2017</v>
      </c>
      <c r="C9793" s="5">
        <f>MONTH(Table1[[#This Row],[Order Date]])</f>
        <v>12</v>
      </c>
      <c r="D9793" t="s">
        <v>530</v>
      </c>
      <c r="E9793" t="s">
        <v>434</v>
      </c>
      <c r="F9793" t="s">
        <v>39</v>
      </c>
      <c r="G9793" t="s">
        <v>603</v>
      </c>
      <c r="H9793" t="s">
        <v>1348</v>
      </c>
      <c r="I9793" s="2">
        <v>1199.98</v>
      </c>
      <c r="J9793" s="2">
        <v>2</v>
      </c>
      <c r="K9793" s="2">
        <v>467.99</v>
      </c>
    </row>
    <row r="9794" spans="1:11" ht="16.5" x14ac:dyDescent="0.3">
      <c r="A9794" s="1">
        <v>43083</v>
      </c>
      <c r="B9794" s="5">
        <f>YEAR(Table1[[#This Row],[Order Date]])</f>
        <v>2017</v>
      </c>
      <c r="C9794" s="5">
        <f>MONTH(Table1[[#This Row],[Order Date]])</f>
        <v>12</v>
      </c>
      <c r="D9794" t="s">
        <v>530</v>
      </c>
      <c r="E9794" t="s">
        <v>434</v>
      </c>
      <c r="F9794" t="s">
        <v>11</v>
      </c>
      <c r="G9794" t="s">
        <v>18</v>
      </c>
      <c r="H9794" t="s">
        <v>1851</v>
      </c>
      <c r="I9794" s="2">
        <v>73.849999999999994</v>
      </c>
      <c r="J9794" s="2">
        <v>1</v>
      </c>
      <c r="K9794" s="2">
        <v>2.2200000000000002</v>
      </c>
    </row>
    <row r="9795" spans="1:11" ht="16.5" x14ac:dyDescent="0.3">
      <c r="A9795" s="1">
        <v>43083</v>
      </c>
      <c r="B9795" s="5">
        <f>YEAR(Table1[[#This Row],[Order Date]])</f>
        <v>2017</v>
      </c>
      <c r="C9795" s="5">
        <f>MONTH(Table1[[#This Row],[Order Date]])</f>
        <v>12</v>
      </c>
      <c r="D9795" t="s">
        <v>530</v>
      </c>
      <c r="E9795" t="s">
        <v>434</v>
      </c>
      <c r="F9795" t="s">
        <v>11</v>
      </c>
      <c r="G9795" t="s">
        <v>200</v>
      </c>
      <c r="H9795" t="s">
        <v>782</v>
      </c>
      <c r="I9795" s="2">
        <v>25.71</v>
      </c>
      <c r="J9795" s="2">
        <v>3</v>
      </c>
      <c r="K9795" s="2">
        <v>6.68</v>
      </c>
    </row>
    <row r="9796" spans="1:11" ht="16.5" x14ac:dyDescent="0.3">
      <c r="A9796" s="1">
        <v>43083</v>
      </c>
      <c r="B9796" s="5">
        <f>YEAR(Table1[[#This Row],[Order Date]])</f>
        <v>2017</v>
      </c>
      <c r="C9796" s="5">
        <f>MONTH(Table1[[#This Row],[Order Date]])</f>
        <v>12</v>
      </c>
      <c r="D9796" t="s">
        <v>530</v>
      </c>
      <c r="E9796" t="s">
        <v>434</v>
      </c>
      <c r="F9796" t="s">
        <v>11</v>
      </c>
      <c r="G9796" t="s">
        <v>43</v>
      </c>
      <c r="H9796" t="s">
        <v>506</v>
      </c>
      <c r="I9796" s="2">
        <v>17.28</v>
      </c>
      <c r="J9796" s="2">
        <v>6</v>
      </c>
      <c r="K9796" s="2">
        <v>8.1199999999999992</v>
      </c>
    </row>
    <row r="9797" spans="1:11" ht="16.5" x14ac:dyDescent="0.3">
      <c r="A9797" s="1">
        <v>43083</v>
      </c>
      <c r="B9797" s="5">
        <f>YEAR(Table1[[#This Row],[Order Date]])</f>
        <v>2017</v>
      </c>
      <c r="C9797" s="5">
        <f>MONTH(Table1[[#This Row],[Order Date]])</f>
        <v>12</v>
      </c>
      <c r="D9797" t="s">
        <v>530</v>
      </c>
      <c r="E9797" t="s">
        <v>434</v>
      </c>
      <c r="F9797" t="s">
        <v>34</v>
      </c>
      <c r="G9797" t="s">
        <v>145</v>
      </c>
      <c r="H9797" t="s">
        <v>320</v>
      </c>
      <c r="I9797" s="2">
        <v>526.58000000000004</v>
      </c>
      <c r="J9797" s="2">
        <v>2</v>
      </c>
      <c r="K9797" s="2">
        <v>-52.66</v>
      </c>
    </row>
    <row r="9798" spans="1:11" ht="16.5" x14ac:dyDescent="0.3">
      <c r="A9798" s="1">
        <v>43084</v>
      </c>
      <c r="B9798" s="5">
        <f>YEAR(Table1[[#This Row],[Order Date]])</f>
        <v>2017</v>
      </c>
      <c r="C9798" s="5">
        <f>MONTH(Table1[[#This Row],[Order Date]])</f>
        <v>12</v>
      </c>
      <c r="D9798" t="s">
        <v>1541</v>
      </c>
      <c r="E9798" t="s">
        <v>164</v>
      </c>
      <c r="F9798" t="s">
        <v>34</v>
      </c>
      <c r="G9798" t="s">
        <v>47</v>
      </c>
      <c r="H9798" t="s">
        <v>1833</v>
      </c>
      <c r="I9798" s="2">
        <v>22.77</v>
      </c>
      <c r="J9798" s="2">
        <v>3</v>
      </c>
      <c r="K9798" s="2">
        <v>9.7899999999999991</v>
      </c>
    </row>
    <row r="9799" spans="1:11" ht="16.5" x14ac:dyDescent="0.3">
      <c r="A9799" s="1">
        <v>43084</v>
      </c>
      <c r="B9799" s="5">
        <f>YEAR(Table1[[#This Row],[Order Date]])</f>
        <v>2017</v>
      </c>
      <c r="C9799" s="5">
        <f>MONTH(Table1[[#This Row],[Order Date]])</f>
        <v>12</v>
      </c>
      <c r="D9799" t="s">
        <v>1680</v>
      </c>
      <c r="E9799" t="s">
        <v>15</v>
      </c>
      <c r="F9799" t="s">
        <v>11</v>
      </c>
      <c r="G9799" t="s">
        <v>24</v>
      </c>
      <c r="H9799" t="s">
        <v>2374</v>
      </c>
      <c r="I9799" s="2">
        <v>10.19</v>
      </c>
      <c r="J9799" s="2">
        <v>7</v>
      </c>
      <c r="K9799" s="2">
        <v>1.02</v>
      </c>
    </row>
    <row r="9800" spans="1:11" ht="16.5" x14ac:dyDescent="0.3">
      <c r="A9800" s="1">
        <v>43084</v>
      </c>
      <c r="B9800" s="5">
        <f>YEAR(Table1[[#This Row],[Order Date]])</f>
        <v>2017</v>
      </c>
      <c r="C9800" s="5">
        <f>MONTH(Table1[[#This Row],[Order Date]])</f>
        <v>12</v>
      </c>
      <c r="D9800" t="s">
        <v>1822</v>
      </c>
      <c r="E9800" t="s">
        <v>27</v>
      </c>
      <c r="F9800" t="s">
        <v>11</v>
      </c>
      <c r="G9800" t="s">
        <v>12</v>
      </c>
      <c r="H9800" t="s">
        <v>985</v>
      </c>
      <c r="I9800" s="2">
        <v>22.83</v>
      </c>
      <c r="J9800" s="2">
        <v>3</v>
      </c>
      <c r="K9800" s="2">
        <v>10.73</v>
      </c>
    </row>
    <row r="9801" spans="1:11" ht="16.5" x14ac:dyDescent="0.3">
      <c r="A9801" s="1">
        <v>43084</v>
      </c>
      <c r="B9801" s="5">
        <f>YEAR(Table1[[#This Row],[Order Date]])</f>
        <v>2017</v>
      </c>
      <c r="C9801" s="5">
        <f>MONTH(Table1[[#This Row],[Order Date]])</f>
        <v>12</v>
      </c>
      <c r="D9801" t="s">
        <v>1822</v>
      </c>
      <c r="E9801" t="s">
        <v>27</v>
      </c>
      <c r="F9801" t="s">
        <v>11</v>
      </c>
      <c r="G9801" t="s">
        <v>92</v>
      </c>
      <c r="H9801" t="s">
        <v>2652</v>
      </c>
      <c r="I9801" s="2">
        <v>54.32</v>
      </c>
      <c r="J9801" s="2">
        <v>4</v>
      </c>
      <c r="K9801" s="2">
        <v>16.3</v>
      </c>
    </row>
    <row r="9802" spans="1:11" ht="16.5" x14ac:dyDescent="0.3">
      <c r="A9802" s="1">
        <v>43084</v>
      </c>
      <c r="B9802" s="5">
        <f>YEAR(Table1[[#This Row],[Order Date]])</f>
        <v>2017</v>
      </c>
      <c r="C9802" s="5">
        <f>MONTH(Table1[[#This Row],[Order Date]])</f>
        <v>12</v>
      </c>
      <c r="D9802" t="s">
        <v>1822</v>
      </c>
      <c r="E9802" t="s">
        <v>27</v>
      </c>
      <c r="F9802" t="s">
        <v>39</v>
      </c>
      <c r="G9802" t="s">
        <v>40</v>
      </c>
      <c r="H9802" t="s">
        <v>1224</v>
      </c>
      <c r="I9802" s="2">
        <v>196.78</v>
      </c>
      <c r="J9802" s="2">
        <v>3</v>
      </c>
      <c r="K9802" s="2">
        <v>14.76</v>
      </c>
    </row>
    <row r="9803" spans="1:11" ht="16.5" x14ac:dyDescent="0.3">
      <c r="A9803" s="1">
        <v>43085</v>
      </c>
      <c r="B9803" s="5">
        <f>YEAR(Table1[[#This Row],[Order Date]])</f>
        <v>2017</v>
      </c>
      <c r="C9803" s="5">
        <f>MONTH(Table1[[#This Row],[Order Date]])</f>
        <v>12</v>
      </c>
      <c r="D9803" t="s">
        <v>478</v>
      </c>
      <c r="E9803" t="s">
        <v>27</v>
      </c>
      <c r="F9803" t="s">
        <v>34</v>
      </c>
      <c r="G9803" t="s">
        <v>35</v>
      </c>
      <c r="H9803" t="s">
        <v>1425</v>
      </c>
      <c r="I9803" s="2">
        <v>81.569999999999993</v>
      </c>
      <c r="J9803" s="2">
        <v>2</v>
      </c>
      <c r="K9803" s="2">
        <v>9.18</v>
      </c>
    </row>
    <row r="9804" spans="1:11" ht="16.5" x14ac:dyDescent="0.3">
      <c r="A9804" s="1">
        <v>43085</v>
      </c>
      <c r="B9804" s="5">
        <f>YEAR(Table1[[#This Row],[Order Date]])</f>
        <v>2017</v>
      </c>
      <c r="C9804" s="5">
        <f>MONTH(Table1[[#This Row],[Order Date]])</f>
        <v>12</v>
      </c>
      <c r="D9804" t="s">
        <v>478</v>
      </c>
      <c r="E9804" t="s">
        <v>27</v>
      </c>
      <c r="F9804" t="s">
        <v>34</v>
      </c>
      <c r="G9804" t="s">
        <v>35</v>
      </c>
      <c r="H9804" t="s">
        <v>1066</v>
      </c>
      <c r="I9804" s="2">
        <v>97.18</v>
      </c>
      <c r="J9804" s="2">
        <v>2</v>
      </c>
      <c r="K9804" s="2">
        <v>6.07</v>
      </c>
    </row>
    <row r="9805" spans="1:11" ht="16.5" x14ac:dyDescent="0.3">
      <c r="A9805" s="1">
        <v>43085</v>
      </c>
      <c r="B9805" s="5">
        <f>YEAR(Table1[[#This Row],[Order Date]])</f>
        <v>2017</v>
      </c>
      <c r="C9805" s="5">
        <f>MONTH(Table1[[#This Row],[Order Date]])</f>
        <v>12</v>
      </c>
      <c r="D9805" t="s">
        <v>478</v>
      </c>
      <c r="E9805" t="s">
        <v>27</v>
      </c>
      <c r="F9805" t="s">
        <v>11</v>
      </c>
      <c r="G9805" t="s">
        <v>20</v>
      </c>
      <c r="H9805" t="s">
        <v>1202</v>
      </c>
      <c r="I9805" s="2">
        <v>24.32</v>
      </c>
      <c r="J9805" s="2">
        <v>5</v>
      </c>
      <c r="K9805" s="2">
        <v>8.2100000000000009</v>
      </c>
    </row>
    <row r="9806" spans="1:11" ht="16.5" x14ac:dyDescent="0.3">
      <c r="A9806" s="1">
        <v>43085</v>
      </c>
      <c r="B9806" s="5">
        <f>YEAR(Table1[[#This Row],[Order Date]])</f>
        <v>2017</v>
      </c>
      <c r="C9806" s="5">
        <f>MONTH(Table1[[#This Row],[Order Date]])</f>
        <v>12</v>
      </c>
      <c r="D9806" t="s">
        <v>478</v>
      </c>
      <c r="E9806" t="s">
        <v>27</v>
      </c>
      <c r="F9806" t="s">
        <v>34</v>
      </c>
      <c r="G9806" t="s">
        <v>47</v>
      </c>
      <c r="H9806" t="s">
        <v>2049</v>
      </c>
      <c r="I9806" s="2">
        <v>18.96</v>
      </c>
      <c r="J9806" s="2">
        <v>2</v>
      </c>
      <c r="K9806" s="2">
        <v>7.58</v>
      </c>
    </row>
    <row r="9807" spans="1:11" ht="16.5" x14ac:dyDescent="0.3">
      <c r="A9807" s="1">
        <v>43085</v>
      </c>
      <c r="B9807" s="5">
        <f>YEAR(Table1[[#This Row],[Order Date]])</f>
        <v>2017</v>
      </c>
      <c r="C9807" s="5">
        <f>MONTH(Table1[[#This Row],[Order Date]])</f>
        <v>12</v>
      </c>
      <c r="D9807" t="s">
        <v>601</v>
      </c>
      <c r="E9807" t="s">
        <v>840</v>
      </c>
      <c r="F9807" t="s">
        <v>11</v>
      </c>
      <c r="G9807" t="s">
        <v>20</v>
      </c>
      <c r="H9807" t="s">
        <v>1647</v>
      </c>
      <c r="I9807" s="2">
        <v>10.8</v>
      </c>
      <c r="J9807" s="2">
        <v>5</v>
      </c>
      <c r="K9807" s="2">
        <v>5.18</v>
      </c>
    </row>
    <row r="9808" spans="1:11" ht="16.5" x14ac:dyDescent="0.3">
      <c r="A9808" s="1">
        <v>43085</v>
      </c>
      <c r="B9808" s="5">
        <f>YEAR(Table1[[#This Row],[Order Date]])</f>
        <v>2017</v>
      </c>
      <c r="C9808" s="5">
        <f>MONTH(Table1[[#This Row],[Order Date]])</f>
        <v>12</v>
      </c>
      <c r="D9808" t="s">
        <v>1513</v>
      </c>
      <c r="E9808" t="s">
        <v>149</v>
      </c>
      <c r="F9808" t="s">
        <v>11</v>
      </c>
      <c r="G9808" t="s">
        <v>20</v>
      </c>
      <c r="H9808" t="s">
        <v>579</v>
      </c>
      <c r="I9808" s="2">
        <v>33.380000000000003</v>
      </c>
      <c r="J9808" s="2">
        <v>4</v>
      </c>
      <c r="K9808" s="2">
        <v>10.43</v>
      </c>
    </row>
    <row r="9809" spans="1:11" ht="16.5" x14ac:dyDescent="0.3">
      <c r="A9809" s="1">
        <v>43085</v>
      </c>
      <c r="B9809" s="5">
        <f>YEAR(Table1[[#This Row],[Order Date]])</f>
        <v>2017</v>
      </c>
      <c r="C9809" s="5">
        <f>MONTH(Table1[[#This Row],[Order Date]])</f>
        <v>12</v>
      </c>
      <c r="D9809" t="s">
        <v>301</v>
      </c>
      <c r="E9809" t="s">
        <v>27</v>
      </c>
      <c r="F9809" t="s">
        <v>11</v>
      </c>
      <c r="G9809" t="s">
        <v>12</v>
      </c>
      <c r="H9809" t="s">
        <v>441</v>
      </c>
      <c r="I9809" s="2">
        <v>13.36</v>
      </c>
      <c r="J9809" s="2">
        <v>2</v>
      </c>
      <c r="K9809" s="2">
        <v>6.41</v>
      </c>
    </row>
    <row r="9810" spans="1:11" ht="16.5" x14ac:dyDescent="0.3">
      <c r="A9810" s="1">
        <v>43085</v>
      </c>
      <c r="B9810" s="5">
        <f>YEAR(Table1[[#This Row],[Order Date]])</f>
        <v>2017</v>
      </c>
      <c r="C9810" s="5">
        <f>MONTH(Table1[[#This Row],[Order Date]])</f>
        <v>12</v>
      </c>
      <c r="D9810" t="s">
        <v>301</v>
      </c>
      <c r="E9810" t="s">
        <v>27</v>
      </c>
      <c r="F9810" t="s">
        <v>11</v>
      </c>
      <c r="G9810" t="s">
        <v>18</v>
      </c>
      <c r="H9810" t="s">
        <v>1060</v>
      </c>
      <c r="I9810" s="2">
        <v>158.9</v>
      </c>
      <c r="J9810" s="2">
        <v>5</v>
      </c>
      <c r="K9810" s="2">
        <v>7.95</v>
      </c>
    </row>
    <row r="9811" spans="1:11" ht="16.5" x14ac:dyDescent="0.3">
      <c r="A9811" s="1">
        <v>43085</v>
      </c>
      <c r="B9811" s="5">
        <f>YEAR(Table1[[#This Row],[Order Date]])</f>
        <v>2017</v>
      </c>
      <c r="C9811" s="5">
        <f>MONTH(Table1[[#This Row],[Order Date]])</f>
        <v>12</v>
      </c>
      <c r="D9811" t="s">
        <v>2147</v>
      </c>
      <c r="E9811" t="s">
        <v>27</v>
      </c>
      <c r="F9811" t="s">
        <v>11</v>
      </c>
      <c r="G9811" t="s">
        <v>20</v>
      </c>
      <c r="H9811" t="s">
        <v>1490</v>
      </c>
      <c r="I9811" s="2">
        <v>5.98</v>
      </c>
      <c r="J9811" s="2">
        <v>2</v>
      </c>
      <c r="K9811" s="2">
        <v>2.2400000000000002</v>
      </c>
    </row>
    <row r="9812" spans="1:11" ht="16.5" x14ac:dyDescent="0.3">
      <c r="A9812" s="1">
        <v>43085</v>
      </c>
      <c r="B9812" s="5">
        <f>YEAR(Table1[[#This Row],[Order Date]])</f>
        <v>2017</v>
      </c>
      <c r="C9812" s="5">
        <f>MONTH(Table1[[#This Row],[Order Date]])</f>
        <v>12</v>
      </c>
      <c r="D9812" t="s">
        <v>2147</v>
      </c>
      <c r="E9812" t="s">
        <v>27</v>
      </c>
      <c r="F9812" t="s">
        <v>39</v>
      </c>
      <c r="G9812" t="s">
        <v>52</v>
      </c>
      <c r="H9812" t="s">
        <v>1874</v>
      </c>
      <c r="I9812" s="2">
        <v>189.95</v>
      </c>
      <c r="J9812" s="2">
        <v>5</v>
      </c>
      <c r="K9812" s="2">
        <v>45.59</v>
      </c>
    </row>
    <row r="9813" spans="1:11" ht="16.5" x14ac:dyDescent="0.3">
      <c r="A9813" s="1">
        <v>43085</v>
      </c>
      <c r="B9813" s="5">
        <f>YEAR(Table1[[#This Row],[Order Date]])</f>
        <v>2017</v>
      </c>
      <c r="C9813" s="5">
        <f>MONTH(Table1[[#This Row],[Order Date]])</f>
        <v>12</v>
      </c>
      <c r="D9813" t="s">
        <v>2147</v>
      </c>
      <c r="E9813" t="s">
        <v>27</v>
      </c>
      <c r="F9813" t="s">
        <v>39</v>
      </c>
      <c r="G9813" t="s">
        <v>52</v>
      </c>
      <c r="H9813" t="s">
        <v>2278</v>
      </c>
      <c r="I9813" s="2">
        <v>149.94999999999999</v>
      </c>
      <c r="J9813" s="2">
        <v>5</v>
      </c>
      <c r="K9813" s="2">
        <v>31.49</v>
      </c>
    </row>
    <row r="9814" spans="1:11" ht="16.5" x14ac:dyDescent="0.3">
      <c r="A9814" s="1">
        <v>43085</v>
      </c>
      <c r="B9814" s="5">
        <f>YEAR(Table1[[#This Row],[Order Date]])</f>
        <v>2017</v>
      </c>
      <c r="C9814" s="5">
        <f>MONTH(Table1[[#This Row],[Order Date]])</f>
        <v>12</v>
      </c>
      <c r="D9814" t="s">
        <v>2147</v>
      </c>
      <c r="E9814" t="s">
        <v>27</v>
      </c>
      <c r="F9814" t="s">
        <v>11</v>
      </c>
      <c r="G9814" t="s">
        <v>24</v>
      </c>
      <c r="H9814" t="s">
        <v>2676</v>
      </c>
      <c r="I9814" s="2">
        <v>29.95</v>
      </c>
      <c r="J9814" s="2">
        <v>5</v>
      </c>
      <c r="K9814" s="2">
        <v>8.69</v>
      </c>
    </row>
    <row r="9815" spans="1:11" ht="16.5" x14ac:dyDescent="0.3">
      <c r="A9815" s="1">
        <v>43085</v>
      </c>
      <c r="B9815" s="5">
        <f>YEAR(Table1[[#This Row],[Order Date]])</f>
        <v>2017</v>
      </c>
      <c r="C9815" s="5">
        <f>MONTH(Table1[[#This Row],[Order Date]])</f>
        <v>12</v>
      </c>
      <c r="D9815" t="s">
        <v>2147</v>
      </c>
      <c r="E9815" t="s">
        <v>27</v>
      </c>
      <c r="F9815" t="s">
        <v>11</v>
      </c>
      <c r="G9815" t="s">
        <v>16</v>
      </c>
      <c r="H9815" t="s">
        <v>1542</v>
      </c>
      <c r="I9815" s="2">
        <v>44.4</v>
      </c>
      <c r="J9815" s="2">
        <v>3</v>
      </c>
      <c r="K9815" s="2">
        <v>22.2</v>
      </c>
    </row>
    <row r="9816" spans="1:11" ht="16.5" x14ac:dyDescent="0.3">
      <c r="A9816" s="1">
        <v>43086</v>
      </c>
      <c r="B9816" s="5">
        <f>YEAR(Table1[[#This Row],[Order Date]])</f>
        <v>2017</v>
      </c>
      <c r="C9816" s="5">
        <f>MONTH(Table1[[#This Row],[Order Date]])</f>
        <v>12</v>
      </c>
      <c r="D9816" t="s">
        <v>1263</v>
      </c>
      <c r="E9816" t="s">
        <v>10</v>
      </c>
      <c r="F9816" t="s">
        <v>11</v>
      </c>
      <c r="G9816" t="s">
        <v>92</v>
      </c>
      <c r="H9816" t="s">
        <v>1415</v>
      </c>
      <c r="I9816" s="2">
        <v>66.28</v>
      </c>
      <c r="J9816" s="2">
        <v>2</v>
      </c>
      <c r="K9816" s="2">
        <v>-178.97</v>
      </c>
    </row>
    <row r="9817" spans="1:11" ht="16.5" x14ac:dyDescent="0.3">
      <c r="A9817" s="1">
        <v>43086</v>
      </c>
      <c r="B9817" s="5">
        <f>YEAR(Table1[[#This Row],[Order Date]])</f>
        <v>2017</v>
      </c>
      <c r="C9817" s="5">
        <f>MONTH(Table1[[#This Row],[Order Date]])</f>
        <v>12</v>
      </c>
      <c r="D9817" t="s">
        <v>1263</v>
      </c>
      <c r="E9817" t="s">
        <v>27</v>
      </c>
      <c r="F9817" t="s">
        <v>11</v>
      </c>
      <c r="G9817" t="s">
        <v>20</v>
      </c>
      <c r="H9817" t="s">
        <v>113</v>
      </c>
      <c r="I9817" s="2">
        <v>15.24</v>
      </c>
      <c r="J9817" s="2">
        <v>5</v>
      </c>
      <c r="K9817" s="2">
        <v>5.14</v>
      </c>
    </row>
    <row r="9818" spans="1:11" ht="16.5" x14ac:dyDescent="0.3">
      <c r="A9818" s="1">
        <v>43086</v>
      </c>
      <c r="B9818" s="5">
        <f>YEAR(Table1[[#This Row],[Order Date]])</f>
        <v>2017</v>
      </c>
      <c r="C9818" s="5">
        <f>MONTH(Table1[[#This Row],[Order Date]])</f>
        <v>12</v>
      </c>
      <c r="D9818" t="s">
        <v>1263</v>
      </c>
      <c r="E9818" t="s">
        <v>27</v>
      </c>
      <c r="F9818" t="s">
        <v>11</v>
      </c>
      <c r="G9818" t="s">
        <v>12</v>
      </c>
      <c r="H9818" t="s">
        <v>1987</v>
      </c>
      <c r="I9818" s="2">
        <v>13.23</v>
      </c>
      <c r="J9818" s="2">
        <v>3</v>
      </c>
      <c r="K9818" s="2">
        <v>6.09</v>
      </c>
    </row>
    <row r="9819" spans="1:11" ht="16.5" x14ac:dyDescent="0.3">
      <c r="A9819" s="1">
        <v>43086</v>
      </c>
      <c r="B9819" s="5">
        <f>YEAR(Table1[[#This Row],[Order Date]])</f>
        <v>2017</v>
      </c>
      <c r="C9819" s="5">
        <f>MONTH(Table1[[#This Row],[Order Date]])</f>
        <v>12</v>
      </c>
      <c r="D9819" t="s">
        <v>228</v>
      </c>
      <c r="E9819" t="s">
        <v>27</v>
      </c>
      <c r="F9819" t="s">
        <v>11</v>
      </c>
      <c r="G9819" t="s">
        <v>20</v>
      </c>
      <c r="H9819" t="s">
        <v>222</v>
      </c>
      <c r="I9819" s="2">
        <v>11.81</v>
      </c>
      <c r="J9819" s="2">
        <v>2</v>
      </c>
      <c r="K9819" s="2">
        <v>4.28</v>
      </c>
    </row>
    <row r="9820" spans="1:11" ht="16.5" x14ac:dyDescent="0.3">
      <c r="A9820" s="1">
        <v>43086</v>
      </c>
      <c r="B9820" s="5">
        <f>YEAR(Table1[[#This Row],[Order Date]])</f>
        <v>2017</v>
      </c>
      <c r="C9820" s="5">
        <f>MONTH(Table1[[#This Row],[Order Date]])</f>
        <v>12</v>
      </c>
      <c r="D9820" t="s">
        <v>230</v>
      </c>
      <c r="E9820" t="s">
        <v>129</v>
      </c>
      <c r="F9820" t="s">
        <v>11</v>
      </c>
      <c r="G9820" t="s">
        <v>12</v>
      </c>
      <c r="H9820" t="s">
        <v>2551</v>
      </c>
      <c r="I9820" s="2">
        <v>28.16</v>
      </c>
      <c r="J9820" s="2">
        <v>4</v>
      </c>
      <c r="K9820" s="2">
        <v>13.24</v>
      </c>
    </row>
    <row r="9821" spans="1:11" ht="16.5" x14ac:dyDescent="0.3">
      <c r="A9821" s="1">
        <v>43086</v>
      </c>
      <c r="B9821" s="5">
        <f>YEAR(Table1[[#This Row],[Order Date]])</f>
        <v>2017</v>
      </c>
      <c r="C9821" s="5">
        <f>MONTH(Table1[[#This Row],[Order Date]])</f>
        <v>12</v>
      </c>
      <c r="D9821" t="s">
        <v>587</v>
      </c>
      <c r="E9821" t="s">
        <v>55</v>
      </c>
      <c r="F9821" t="s">
        <v>34</v>
      </c>
      <c r="G9821" t="s">
        <v>35</v>
      </c>
      <c r="H9821" t="s">
        <v>2404</v>
      </c>
      <c r="I9821" s="2">
        <v>504.9</v>
      </c>
      <c r="J9821" s="2">
        <v>5</v>
      </c>
      <c r="K9821" s="2">
        <v>80.78</v>
      </c>
    </row>
    <row r="9822" spans="1:11" ht="16.5" x14ac:dyDescent="0.3">
      <c r="A9822" s="1">
        <v>43086</v>
      </c>
      <c r="B9822" s="5">
        <f>YEAR(Table1[[#This Row],[Order Date]])</f>
        <v>2017</v>
      </c>
      <c r="C9822" s="5">
        <f>MONTH(Table1[[#This Row],[Order Date]])</f>
        <v>12</v>
      </c>
      <c r="D9822" t="s">
        <v>2111</v>
      </c>
      <c r="E9822" t="s">
        <v>55</v>
      </c>
      <c r="F9822" t="s">
        <v>11</v>
      </c>
      <c r="G9822" t="s">
        <v>18</v>
      </c>
      <c r="H9822" t="s">
        <v>1549</v>
      </c>
      <c r="I9822" s="2">
        <v>544.38</v>
      </c>
      <c r="J9822" s="2">
        <v>3</v>
      </c>
      <c r="K9822" s="2">
        <v>157.87</v>
      </c>
    </row>
    <row r="9823" spans="1:11" ht="16.5" x14ac:dyDescent="0.3">
      <c r="A9823" s="1">
        <v>43086</v>
      </c>
      <c r="B9823" s="5">
        <f>YEAR(Table1[[#This Row],[Order Date]])</f>
        <v>2017</v>
      </c>
      <c r="C9823" s="5">
        <f>MONTH(Table1[[#This Row],[Order Date]])</f>
        <v>12</v>
      </c>
      <c r="D9823" t="s">
        <v>967</v>
      </c>
      <c r="E9823" t="s">
        <v>27</v>
      </c>
      <c r="F9823" t="s">
        <v>11</v>
      </c>
      <c r="G9823" t="s">
        <v>18</v>
      </c>
      <c r="H9823" t="s">
        <v>2148</v>
      </c>
      <c r="I9823" s="2">
        <v>481.32</v>
      </c>
      <c r="J9823" s="2">
        <v>4</v>
      </c>
      <c r="K9823" s="2">
        <v>125.14</v>
      </c>
    </row>
    <row r="9824" spans="1:11" ht="16.5" x14ac:dyDescent="0.3">
      <c r="A9824" s="1">
        <v>43086</v>
      </c>
      <c r="B9824" s="5">
        <f>YEAR(Table1[[#This Row],[Order Date]])</f>
        <v>2017</v>
      </c>
      <c r="C9824" s="5">
        <f>MONTH(Table1[[#This Row],[Order Date]])</f>
        <v>12</v>
      </c>
      <c r="D9824" t="s">
        <v>967</v>
      </c>
      <c r="E9824" t="s">
        <v>27</v>
      </c>
      <c r="F9824" t="s">
        <v>11</v>
      </c>
      <c r="G9824" t="s">
        <v>200</v>
      </c>
      <c r="H9824" t="s">
        <v>2080</v>
      </c>
      <c r="I9824" s="2">
        <v>13.98</v>
      </c>
      <c r="J9824" s="2">
        <v>1</v>
      </c>
      <c r="K9824" s="2">
        <v>3.63</v>
      </c>
    </row>
    <row r="9825" spans="1:11" ht="16.5" x14ac:dyDescent="0.3">
      <c r="A9825" s="1">
        <v>43086</v>
      </c>
      <c r="B9825" s="5">
        <f>YEAR(Table1[[#This Row],[Order Date]])</f>
        <v>2017</v>
      </c>
      <c r="C9825" s="5">
        <f>MONTH(Table1[[#This Row],[Order Date]])</f>
        <v>12</v>
      </c>
      <c r="D9825" t="s">
        <v>1196</v>
      </c>
      <c r="E9825" t="s">
        <v>149</v>
      </c>
      <c r="F9825" t="s">
        <v>11</v>
      </c>
      <c r="G9825" t="s">
        <v>18</v>
      </c>
      <c r="H9825" t="s">
        <v>753</v>
      </c>
      <c r="I9825" s="2">
        <v>166.72</v>
      </c>
      <c r="J9825" s="2">
        <v>2</v>
      </c>
      <c r="K9825" s="2">
        <v>41.68</v>
      </c>
    </row>
    <row r="9826" spans="1:11" ht="16.5" x14ac:dyDescent="0.3">
      <c r="A9826" s="1">
        <v>43086</v>
      </c>
      <c r="B9826" s="5">
        <f>YEAR(Table1[[#This Row],[Order Date]])</f>
        <v>2017</v>
      </c>
      <c r="C9826" s="5">
        <f>MONTH(Table1[[#This Row],[Order Date]])</f>
        <v>12</v>
      </c>
      <c r="D9826" t="s">
        <v>1196</v>
      </c>
      <c r="E9826" t="s">
        <v>149</v>
      </c>
      <c r="F9826" t="s">
        <v>11</v>
      </c>
      <c r="G9826" t="s">
        <v>20</v>
      </c>
      <c r="H9826" t="s">
        <v>263</v>
      </c>
      <c r="I9826" s="2">
        <v>24.82</v>
      </c>
      <c r="J9826" s="2">
        <v>3</v>
      </c>
      <c r="K9826" s="2">
        <v>8.3800000000000008</v>
      </c>
    </row>
    <row r="9827" spans="1:11" ht="16.5" x14ac:dyDescent="0.3">
      <c r="A9827" s="1">
        <v>43086</v>
      </c>
      <c r="B9827" s="5">
        <f>YEAR(Table1[[#This Row],[Order Date]])</f>
        <v>2017</v>
      </c>
      <c r="C9827" s="5">
        <f>MONTH(Table1[[#This Row],[Order Date]])</f>
        <v>12</v>
      </c>
      <c r="D9827" t="s">
        <v>1196</v>
      </c>
      <c r="E9827" t="s">
        <v>149</v>
      </c>
      <c r="F9827" t="s">
        <v>34</v>
      </c>
      <c r="G9827" t="s">
        <v>47</v>
      </c>
      <c r="H9827" t="s">
        <v>678</v>
      </c>
      <c r="I9827" s="2">
        <v>124.36</v>
      </c>
      <c r="J9827" s="2">
        <v>2</v>
      </c>
      <c r="K9827" s="2">
        <v>27.36</v>
      </c>
    </row>
    <row r="9828" spans="1:11" ht="16.5" x14ac:dyDescent="0.3">
      <c r="A9828" s="1">
        <v>43086</v>
      </c>
      <c r="B9828" s="5">
        <f>YEAR(Table1[[#This Row],[Order Date]])</f>
        <v>2017</v>
      </c>
      <c r="C9828" s="5">
        <f>MONTH(Table1[[#This Row],[Order Date]])</f>
        <v>12</v>
      </c>
      <c r="D9828" t="s">
        <v>2205</v>
      </c>
      <c r="E9828" t="s">
        <v>157</v>
      </c>
      <c r="F9828" t="s">
        <v>11</v>
      </c>
      <c r="G9828" t="s">
        <v>18</v>
      </c>
      <c r="H9828" t="s">
        <v>464</v>
      </c>
      <c r="I9828" s="2">
        <v>32.56</v>
      </c>
      <c r="J9828" s="2">
        <v>2</v>
      </c>
      <c r="K9828" s="2">
        <v>8.4700000000000006</v>
      </c>
    </row>
    <row r="9829" spans="1:11" ht="16.5" x14ac:dyDescent="0.3">
      <c r="A9829" s="1">
        <v>43087</v>
      </c>
      <c r="B9829" s="5">
        <f>YEAR(Table1[[#This Row],[Order Date]])</f>
        <v>2017</v>
      </c>
      <c r="C9829" s="5">
        <f>MONTH(Table1[[#This Row],[Order Date]])</f>
        <v>12</v>
      </c>
      <c r="D9829" t="s">
        <v>889</v>
      </c>
      <c r="E9829" t="s">
        <v>27</v>
      </c>
      <c r="F9829" t="s">
        <v>11</v>
      </c>
      <c r="G9829" t="s">
        <v>20</v>
      </c>
      <c r="H9829" t="s">
        <v>1896</v>
      </c>
      <c r="I9829" s="2">
        <v>46.67</v>
      </c>
      <c r="J9829" s="2">
        <v>2</v>
      </c>
      <c r="K9829" s="2">
        <v>16.34</v>
      </c>
    </row>
    <row r="9830" spans="1:11" ht="16.5" x14ac:dyDescent="0.3">
      <c r="A9830" s="1">
        <v>43087</v>
      </c>
      <c r="B9830" s="5">
        <f>YEAR(Table1[[#This Row],[Order Date]])</f>
        <v>2017</v>
      </c>
      <c r="C9830" s="5">
        <f>MONTH(Table1[[#This Row],[Order Date]])</f>
        <v>12</v>
      </c>
      <c r="D9830" t="s">
        <v>889</v>
      </c>
      <c r="E9830" t="s">
        <v>27</v>
      </c>
      <c r="F9830" t="s">
        <v>34</v>
      </c>
      <c r="G9830" t="s">
        <v>74</v>
      </c>
      <c r="H9830" t="s">
        <v>2719</v>
      </c>
      <c r="I9830" s="2">
        <v>119.83</v>
      </c>
      <c r="J9830" s="2">
        <v>1</v>
      </c>
      <c r="K9830" s="2">
        <v>-12.69</v>
      </c>
    </row>
    <row r="9831" spans="1:11" ht="16.5" x14ac:dyDescent="0.3">
      <c r="A9831" s="1">
        <v>43087</v>
      </c>
      <c r="B9831" s="5">
        <f>YEAR(Table1[[#This Row],[Order Date]])</f>
        <v>2017</v>
      </c>
      <c r="C9831" s="5">
        <f>MONTH(Table1[[#This Row],[Order Date]])</f>
        <v>12</v>
      </c>
      <c r="D9831" t="s">
        <v>889</v>
      </c>
      <c r="E9831" t="s">
        <v>27</v>
      </c>
      <c r="F9831" t="s">
        <v>39</v>
      </c>
      <c r="G9831" t="s">
        <v>52</v>
      </c>
      <c r="H9831" t="s">
        <v>1476</v>
      </c>
      <c r="I9831" s="2">
        <v>119.98</v>
      </c>
      <c r="J9831" s="2">
        <v>2</v>
      </c>
      <c r="K9831" s="2">
        <v>57.59</v>
      </c>
    </row>
    <row r="9832" spans="1:11" ht="16.5" x14ac:dyDescent="0.3">
      <c r="A9832" s="1">
        <v>43087</v>
      </c>
      <c r="B9832" s="5">
        <f>YEAR(Table1[[#This Row],[Order Date]])</f>
        <v>2017</v>
      </c>
      <c r="C9832" s="5">
        <f>MONTH(Table1[[#This Row],[Order Date]])</f>
        <v>12</v>
      </c>
      <c r="D9832" t="s">
        <v>2396</v>
      </c>
      <c r="E9832" t="s">
        <v>149</v>
      </c>
      <c r="F9832" t="s">
        <v>11</v>
      </c>
      <c r="G9832" t="s">
        <v>24</v>
      </c>
      <c r="H9832" t="s">
        <v>207</v>
      </c>
      <c r="I9832" s="2">
        <v>38.82</v>
      </c>
      <c r="J9832" s="2">
        <v>6</v>
      </c>
      <c r="K9832" s="2">
        <v>17.47</v>
      </c>
    </row>
    <row r="9833" spans="1:11" ht="16.5" x14ac:dyDescent="0.3">
      <c r="A9833" s="1">
        <v>43087</v>
      </c>
      <c r="B9833" s="5">
        <f>YEAR(Table1[[#This Row],[Order Date]])</f>
        <v>2017</v>
      </c>
      <c r="C9833" s="5">
        <f>MONTH(Table1[[#This Row],[Order Date]])</f>
        <v>12</v>
      </c>
      <c r="D9833" t="s">
        <v>2396</v>
      </c>
      <c r="E9833" t="s">
        <v>149</v>
      </c>
      <c r="F9833" t="s">
        <v>34</v>
      </c>
      <c r="G9833" t="s">
        <v>35</v>
      </c>
      <c r="H9833" t="s">
        <v>1772</v>
      </c>
      <c r="I9833" s="2">
        <v>1141.94</v>
      </c>
      <c r="J9833" s="2">
        <v>9</v>
      </c>
      <c r="K9833" s="2">
        <v>139.57</v>
      </c>
    </row>
    <row r="9834" spans="1:11" ht="16.5" x14ac:dyDescent="0.3">
      <c r="A9834" s="1">
        <v>43087</v>
      </c>
      <c r="B9834" s="5">
        <f>YEAR(Table1[[#This Row],[Order Date]])</f>
        <v>2017</v>
      </c>
      <c r="C9834" s="5">
        <f>MONTH(Table1[[#This Row],[Order Date]])</f>
        <v>12</v>
      </c>
      <c r="D9834" t="s">
        <v>2396</v>
      </c>
      <c r="E9834" t="s">
        <v>149</v>
      </c>
      <c r="F9834" t="s">
        <v>11</v>
      </c>
      <c r="G9834" t="s">
        <v>92</v>
      </c>
      <c r="H9834" t="s">
        <v>1296</v>
      </c>
      <c r="I9834" s="2">
        <v>1704.56</v>
      </c>
      <c r="J9834" s="2">
        <v>13</v>
      </c>
      <c r="K9834" s="2">
        <v>511.37</v>
      </c>
    </row>
    <row r="9835" spans="1:11" ht="16.5" x14ac:dyDescent="0.3">
      <c r="A9835" s="1">
        <v>43087</v>
      </c>
      <c r="B9835" s="5">
        <f>YEAR(Table1[[#This Row],[Order Date]])</f>
        <v>2017</v>
      </c>
      <c r="C9835" s="5">
        <f>MONTH(Table1[[#This Row],[Order Date]])</f>
        <v>12</v>
      </c>
      <c r="D9835" t="s">
        <v>2396</v>
      </c>
      <c r="E9835" t="s">
        <v>149</v>
      </c>
      <c r="F9835" t="s">
        <v>11</v>
      </c>
      <c r="G9835" t="s">
        <v>24</v>
      </c>
      <c r="H9835" t="s">
        <v>2516</v>
      </c>
      <c r="I9835" s="2">
        <v>3.2</v>
      </c>
      <c r="J9835" s="2">
        <v>2</v>
      </c>
      <c r="K9835" s="2">
        <v>1.38</v>
      </c>
    </row>
    <row r="9836" spans="1:11" ht="16.5" x14ac:dyDescent="0.3">
      <c r="A9836" s="1">
        <v>43087</v>
      </c>
      <c r="B9836" s="5">
        <f>YEAR(Table1[[#This Row],[Order Date]])</f>
        <v>2017</v>
      </c>
      <c r="C9836" s="5">
        <f>MONTH(Table1[[#This Row],[Order Date]])</f>
        <v>12</v>
      </c>
      <c r="D9836" t="s">
        <v>824</v>
      </c>
      <c r="E9836" t="s">
        <v>149</v>
      </c>
      <c r="F9836" t="s">
        <v>34</v>
      </c>
      <c r="G9836" t="s">
        <v>47</v>
      </c>
      <c r="H9836" t="s">
        <v>2000</v>
      </c>
      <c r="I9836" s="2">
        <v>18.96</v>
      </c>
      <c r="J9836" s="2">
        <v>2</v>
      </c>
      <c r="K9836" s="2">
        <v>8.5299999999999994</v>
      </c>
    </row>
    <row r="9837" spans="1:11" ht="16.5" x14ac:dyDescent="0.3">
      <c r="A9837" s="1">
        <v>43087</v>
      </c>
      <c r="B9837" s="5">
        <f>YEAR(Table1[[#This Row],[Order Date]])</f>
        <v>2017</v>
      </c>
      <c r="C9837" s="5">
        <f>MONTH(Table1[[#This Row],[Order Date]])</f>
        <v>12</v>
      </c>
      <c r="D9837" t="s">
        <v>915</v>
      </c>
      <c r="E9837" t="s">
        <v>27</v>
      </c>
      <c r="F9837" t="s">
        <v>11</v>
      </c>
      <c r="G9837" t="s">
        <v>24</v>
      </c>
      <c r="H9837" t="s">
        <v>105</v>
      </c>
      <c r="I9837" s="2">
        <v>6.63</v>
      </c>
      <c r="J9837" s="2">
        <v>3</v>
      </c>
      <c r="K9837" s="2">
        <v>1.79</v>
      </c>
    </row>
    <row r="9838" spans="1:11" ht="16.5" x14ac:dyDescent="0.3">
      <c r="A9838" s="1">
        <v>43087</v>
      </c>
      <c r="B9838" s="5">
        <f>YEAR(Table1[[#This Row],[Order Date]])</f>
        <v>2017</v>
      </c>
      <c r="C9838" s="5">
        <f>MONTH(Table1[[#This Row],[Order Date]])</f>
        <v>12</v>
      </c>
      <c r="D9838" t="s">
        <v>915</v>
      </c>
      <c r="E9838" t="s">
        <v>27</v>
      </c>
      <c r="F9838" t="s">
        <v>11</v>
      </c>
      <c r="G9838" t="s">
        <v>12</v>
      </c>
      <c r="H9838" t="s">
        <v>2272</v>
      </c>
      <c r="I9838" s="2">
        <v>12.96</v>
      </c>
      <c r="J9838" s="2">
        <v>2</v>
      </c>
      <c r="K9838" s="2">
        <v>6.22</v>
      </c>
    </row>
    <row r="9839" spans="1:11" ht="16.5" x14ac:dyDescent="0.3">
      <c r="A9839" s="1">
        <v>43087</v>
      </c>
      <c r="B9839" s="5">
        <f>YEAR(Table1[[#This Row],[Order Date]])</f>
        <v>2017</v>
      </c>
      <c r="C9839" s="5">
        <f>MONTH(Table1[[#This Row],[Order Date]])</f>
        <v>12</v>
      </c>
      <c r="D9839" t="s">
        <v>915</v>
      </c>
      <c r="E9839" t="s">
        <v>27</v>
      </c>
      <c r="F9839" t="s">
        <v>11</v>
      </c>
      <c r="G9839" t="s">
        <v>12</v>
      </c>
      <c r="H9839" t="s">
        <v>524</v>
      </c>
      <c r="I9839" s="2">
        <v>32.4</v>
      </c>
      <c r="J9839" s="2">
        <v>5</v>
      </c>
      <c r="K9839" s="2">
        <v>15.55</v>
      </c>
    </row>
    <row r="9840" spans="1:11" ht="16.5" x14ac:dyDescent="0.3">
      <c r="A9840" s="1">
        <v>43087</v>
      </c>
      <c r="B9840" s="5">
        <f>YEAR(Table1[[#This Row],[Order Date]])</f>
        <v>2017</v>
      </c>
      <c r="C9840" s="5">
        <f>MONTH(Table1[[#This Row],[Order Date]])</f>
        <v>12</v>
      </c>
      <c r="D9840" t="s">
        <v>558</v>
      </c>
      <c r="E9840" t="s">
        <v>23</v>
      </c>
      <c r="F9840" t="s">
        <v>11</v>
      </c>
      <c r="G9840" t="s">
        <v>24</v>
      </c>
      <c r="H9840" t="s">
        <v>338</v>
      </c>
      <c r="I9840" s="2">
        <v>18.7</v>
      </c>
      <c r="J9840" s="2">
        <v>7</v>
      </c>
      <c r="K9840" s="2">
        <v>2.34</v>
      </c>
    </row>
    <row r="9841" spans="1:11" ht="16.5" x14ac:dyDescent="0.3">
      <c r="A9841" s="1">
        <v>43087</v>
      </c>
      <c r="B9841" s="5">
        <f>YEAR(Table1[[#This Row],[Order Date]])</f>
        <v>2017</v>
      </c>
      <c r="C9841" s="5">
        <f>MONTH(Table1[[#This Row],[Order Date]])</f>
        <v>12</v>
      </c>
      <c r="D9841" t="s">
        <v>2578</v>
      </c>
      <c r="E9841" t="s">
        <v>245</v>
      </c>
      <c r="F9841" t="s">
        <v>11</v>
      </c>
      <c r="G9841" t="s">
        <v>24</v>
      </c>
      <c r="H9841" t="s">
        <v>1624</v>
      </c>
      <c r="I9841" s="2">
        <v>12.67</v>
      </c>
      <c r="J9841" s="2">
        <v>9</v>
      </c>
      <c r="K9841" s="2">
        <v>1.43</v>
      </c>
    </row>
    <row r="9842" spans="1:11" ht="16.5" x14ac:dyDescent="0.3">
      <c r="A9842" s="1">
        <v>43087</v>
      </c>
      <c r="B9842" s="5">
        <f>YEAR(Table1[[#This Row],[Order Date]])</f>
        <v>2017</v>
      </c>
      <c r="C9842" s="5">
        <f>MONTH(Table1[[#This Row],[Order Date]])</f>
        <v>12</v>
      </c>
      <c r="D9842" t="s">
        <v>2385</v>
      </c>
      <c r="E9842" t="s">
        <v>27</v>
      </c>
      <c r="F9842" t="s">
        <v>11</v>
      </c>
      <c r="G9842" t="s">
        <v>24</v>
      </c>
      <c r="H9842" t="s">
        <v>632</v>
      </c>
      <c r="I9842" s="2">
        <v>5.76</v>
      </c>
      <c r="J9842" s="2">
        <v>2</v>
      </c>
      <c r="K9842" s="2">
        <v>1.67</v>
      </c>
    </row>
    <row r="9843" spans="1:11" ht="16.5" x14ac:dyDescent="0.3">
      <c r="A9843" s="1">
        <v>43087</v>
      </c>
      <c r="B9843" s="5">
        <f>YEAR(Table1[[#This Row],[Order Date]])</f>
        <v>2017</v>
      </c>
      <c r="C9843" s="5">
        <f>MONTH(Table1[[#This Row],[Order Date]])</f>
        <v>12</v>
      </c>
      <c r="D9843" t="s">
        <v>1423</v>
      </c>
      <c r="E9843" t="s">
        <v>78</v>
      </c>
      <c r="F9843" t="s">
        <v>11</v>
      </c>
      <c r="G9843" t="s">
        <v>20</v>
      </c>
      <c r="H9843" t="s">
        <v>467</v>
      </c>
      <c r="I9843" s="2">
        <v>7.24</v>
      </c>
      <c r="J9843" s="2">
        <v>3</v>
      </c>
      <c r="K9843" s="2">
        <v>-6.03</v>
      </c>
    </row>
    <row r="9844" spans="1:11" ht="16.5" x14ac:dyDescent="0.3">
      <c r="A9844" s="1">
        <v>43087</v>
      </c>
      <c r="B9844" s="5">
        <f>YEAR(Table1[[#This Row],[Order Date]])</f>
        <v>2017</v>
      </c>
      <c r="C9844" s="5">
        <f>MONTH(Table1[[#This Row],[Order Date]])</f>
        <v>12</v>
      </c>
      <c r="D9844" t="s">
        <v>1423</v>
      </c>
      <c r="E9844" t="s">
        <v>78</v>
      </c>
      <c r="F9844" t="s">
        <v>11</v>
      </c>
      <c r="G9844" t="s">
        <v>43</v>
      </c>
      <c r="H9844" t="s">
        <v>1246</v>
      </c>
      <c r="I9844" s="2">
        <v>4.82</v>
      </c>
      <c r="J9844" s="2">
        <v>3</v>
      </c>
      <c r="K9844" s="2">
        <v>1.75</v>
      </c>
    </row>
    <row r="9845" spans="1:11" ht="16.5" x14ac:dyDescent="0.3">
      <c r="A9845" s="1">
        <v>43087</v>
      </c>
      <c r="B9845" s="5">
        <f>YEAR(Table1[[#This Row],[Order Date]])</f>
        <v>2017</v>
      </c>
      <c r="C9845" s="5">
        <f>MONTH(Table1[[#This Row],[Order Date]])</f>
        <v>12</v>
      </c>
      <c r="D9845" t="s">
        <v>1423</v>
      </c>
      <c r="E9845" t="s">
        <v>78</v>
      </c>
      <c r="F9845" t="s">
        <v>11</v>
      </c>
      <c r="G9845" t="s">
        <v>12</v>
      </c>
      <c r="H9845" t="s">
        <v>1773</v>
      </c>
      <c r="I9845" s="2">
        <v>91.36</v>
      </c>
      <c r="J9845" s="2">
        <v>5</v>
      </c>
      <c r="K9845" s="2">
        <v>29.69</v>
      </c>
    </row>
    <row r="9846" spans="1:11" ht="16.5" x14ac:dyDescent="0.3">
      <c r="A9846" s="1">
        <v>43087</v>
      </c>
      <c r="B9846" s="5">
        <f>YEAR(Table1[[#This Row],[Order Date]])</f>
        <v>2017</v>
      </c>
      <c r="C9846" s="5">
        <f>MONTH(Table1[[#This Row],[Order Date]])</f>
        <v>12</v>
      </c>
      <c r="D9846" t="s">
        <v>1423</v>
      </c>
      <c r="E9846" t="s">
        <v>78</v>
      </c>
      <c r="F9846" t="s">
        <v>11</v>
      </c>
      <c r="G9846" t="s">
        <v>92</v>
      </c>
      <c r="H9846" t="s">
        <v>2007</v>
      </c>
      <c r="I9846" s="2">
        <v>130.11000000000001</v>
      </c>
      <c r="J9846" s="2">
        <v>2</v>
      </c>
      <c r="K9846" s="2">
        <v>13.01</v>
      </c>
    </row>
    <row r="9847" spans="1:11" ht="16.5" x14ac:dyDescent="0.3">
      <c r="A9847" s="1">
        <v>43087</v>
      </c>
      <c r="B9847" s="5">
        <f>YEAR(Table1[[#This Row],[Order Date]])</f>
        <v>2017</v>
      </c>
      <c r="C9847" s="5">
        <f>MONTH(Table1[[#This Row],[Order Date]])</f>
        <v>12</v>
      </c>
      <c r="D9847" t="s">
        <v>2439</v>
      </c>
      <c r="E9847" t="s">
        <v>157</v>
      </c>
      <c r="F9847" t="s">
        <v>34</v>
      </c>
      <c r="G9847" t="s">
        <v>47</v>
      </c>
      <c r="H9847" t="s">
        <v>956</v>
      </c>
      <c r="I9847" s="2">
        <v>99.95</v>
      </c>
      <c r="J9847" s="2">
        <v>5</v>
      </c>
      <c r="K9847" s="2">
        <v>22.99</v>
      </c>
    </row>
    <row r="9848" spans="1:11" ht="16.5" x14ac:dyDescent="0.3">
      <c r="A9848" s="1">
        <v>43087</v>
      </c>
      <c r="B9848" s="5">
        <f>YEAR(Table1[[#This Row],[Order Date]])</f>
        <v>2017</v>
      </c>
      <c r="C9848" s="5">
        <f>MONTH(Table1[[#This Row],[Order Date]])</f>
        <v>12</v>
      </c>
      <c r="D9848" t="s">
        <v>2439</v>
      </c>
      <c r="E9848" t="s">
        <v>157</v>
      </c>
      <c r="F9848" t="s">
        <v>39</v>
      </c>
      <c r="G9848" t="s">
        <v>52</v>
      </c>
      <c r="H9848" t="s">
        <v>1441</v>
      </c>
      <c r="I9848" s="2">
        <v>29.34</v>
      </c>
      <c r="J9848" s="2">
        <v>3</v>
      </c>
      <c r="K9848" s="2">
        <v>10.86</v>
      </c>
    </row>
    <row r="9849" spans="1:11" ht="16.5" x14ac:dyDescent="0.3">
      <c r="A9849" s="1">
        <v>43088</v>
      </c>
      <c r="B9849" s="5">
        <f>YEAR(Table1[[#This Row],[Order Date]])</f>
        <v>2017</v>
      </c>
      <c r="C9849" s="5">
        <f>MONTH(Table1[[#This Row],[Order Date]])</f>
        <v>12</v>
      </c>
      <c r="D9849" t="s">
        <v>77</v>
      </c>
      <c r="E9849" t="s">
        <v>27</v>
      </c>
      <c r="F9849" t="s">
        <v>11</v>
      </c>
      <c r="G9849" t="s">
        <v>20</v>
      </c>
      <c r="H9849" t="s">
        <v>2218</v>
      </c>
      <c r="I9849" s="2">
        <v>36.67</v>
      </c>
      <c r="J9849" s="2">
        <v>2</v>
      </c>
      <c r="K9849" s="2">
        <v>11.46</v>
      </c>
    </row>
    <row r="9850" spans="1:11" ht="16.5" x14ac:dyDescent="0.3">
      <c r="A9850" s="1">
        <v>43088</v>
      </c>
      <c r="B9850" s="5">
        <f>YEAR(Table1[[#This Row],[Order Date]])</f>
        <v>2017</v>
      </c>
      <c r="C9850" s="5">
        <f>MONTH(Table1[[#This Row],[Order Date]])</f>
        <v>12</v>
      </c>
      <c r="D9850" t="s">
        <v>1534</v>
      </c>
      <c r="E9850" t="s">
        <v>62</v>
      </c>
      <c r="F9850" t="s">
        <v>11</v>
      </c>
      <c r="G9850" t="s">
        <v>200</v>
      </c>
      <c r="H9850" t="s">
        <v>461</v>
      </c>
      <c r="I9850" s="2">
        <v>1665.62</v>
      </c>
      <c r="J9850" s="2">
        <v>2</v>
      </c>
      <c r="K9850" s="2">
        <v>33.31</v>
      </c>
    </row>
    <row r="9851" spans="1:11" ht="16.5" x14ac:dyDescent="0.3">
      <c r="A9851" s="1">
        <v>43088</v>
      </c>
      <c r="B9851" s="5">
        <f>YEAR(Table1[[#This Row],[Order Date]])</f>
        <v>2017</v>
      </c>
      <c r="C9851" s="5">
        <f>MONTH(Table1[[#This Row],[Order Date]])</f>
        <v>12</v>
      </c>
      <c r="D9851" t="s">
        <v>1813</v>
      </c>
      <c r="E9851" t="s">
        <v>278</v>
      </c>
      <c r="F9851" t="s">
        <v>34</v>
      </c>
      <c r="G9851" t="s">
        <v>47</v>
      </c>
      <c r="H9851" t="s">
        <v>1570</v>
      </c>
      <c r="I9851" s="2">
        <v>13.36</v>
      </c>
      <c r="J9851" s="2">
        <v>5</v>
      </c>
      <c r="K9851" s="2">
        <v>4.01</v>
      </c>
    </row>
    <row r="9852" spans="1:11" ht="16.5" x14ac:dyDescent="0.3">
      <c r="A9852" s="1">
        <v>43088</v>
      </c>
      <c r="B9852" s="5">
        <f>YEAR(Table1[[#This Row],[Order Date]])</f>
        <v>2017</v>
      </c>
      <c r="C9852" s="5">
        <f>MONTH(Table1[[#This Row],[Order Date]])</f>
        <v>12</v>
      </c>
      <c r="D9852" t="s">
        <v>1813</v>
      </c>
      <c r="E9852" t="s">
        <v>278</v>
      </c>
      <c r="F9852" t="s">
        <v>11</v>
      </c>
      <c r="G9852" t="s">
        <v>18</v>
      </c>
      <c r="H9852" t="s">
        <v>1870</v>
      </c>
      <c r="I9852" s="2">
        <v>78.260000000000005</v>
      </c>
      <c r="J9852" s="2">
        <v>2</v>
      </c>
      <c r="K9852" s="2">
        <v>-17.61</v>
      </c>
    </row>
    <row r="9853" spans="1:11" ht="16.5" x14ac:dyDescent="0.3">
      <c r="A9853" s="1">
        <v>43088</v>
      </c>
      <c r="B9853" s="5">
        <f>YEAR(Table1[[#This Row],[Order Date]])</f>
        <v>2017</v>
      </c>
      <c r="C9853" s="5">
        <f>MONTH(Table1[[#This Row],[Order Date]])</f>
        <v>12</v>
      </c>
      <c r="D9853" t="s">
        <v>1813</v>
      </c>
      <c r="E9853" t="s">
        <v>278</v>
      </c>
      <c r="F9853" t="s">
        <v>34</v>
      </c>
      <c r="G9853" t="s">
        <v>74</v>
      </c>
      <c r="H9853" t="s">
        <v>1094</v>
      </c>
      <c r="I9853" s="2">
        <v>102.02</v>
      </c>
      <c r="J9853" s="2">
        <v>7</v>
      </c>
      <c r="K9853" s="2">
        <v>-183.63</v>
      </c>
    </row>
    <row r="9854" spans="1:11" ht="16.5" x14ac:dyDescent="0.3">
      <c r="A9854" s="1">
        <v>43089</v>
      </c>
      <c r="B9854" s="5">
        <f>YEAR(Table1[[#This Row],[Order Date]])</f>
        <v>2017</v>
      </c>
      <c r="C9854" s="5">
        <f>MONTH(Table1[[#This Row],[Order Date]])</f>
        <v>12</v>
      </c>
      <c r="D9854" t="s">
        <v>291</v>
      </c>
      <c r="E9854" t="s">
        <v>149</v>
      </c>
      <c r="F9854" t="s">
        <v>11</v>
      </c>
      <c r="G9854" t="s">
        <v>12</v>
      </c>
      <c r="H9854" t="s">
        <v>2195</v>
      </c>
      <c r="I9854" s="2">
        <v>6.48</v>
      </c>
      <c r="J9854" s="2">
        <v>1</v>
      </c>
      <c r="K9854" s="2">
        <v>3.11</v>
      </c>
    </row>
    <row r="9855" spans="1:11" ht="16.5" x14ac:dyDescent="0.3">
      <c r="A9855" s="1">
        <v>43089</v>
      </c>
      <c r="B9855" s="5">
        <f>YEAR(Table1[[#This Row],[Order Date]])</f>
        <v>2017</v>
      </c>
      <c r="C9855" s="5">
        <f>MONTH(Table1[[#This Row],[Order Date]])</f>
        <v>12</v>
      </c>
      <c r="D9855" t="s">
        <v>291</v>
      </c>
      <c r="E9855" t="s">
        <v>149</v>
      </c>
      <c r="F9855" t="s">
        <v>11</v>
      </c>
      <c r="G9855" t="s">
        <v>20</v>
      </c>
      <c r="H9855" t="s">
        <v>184</v>
      </c>
      <c r="I9855" s="2">
        <v>6.98</v>
      </c>
      <c r="J9855" s="2">
        <v>1</v>
      </c>
      <c r="K9855" s="2">
        <v>2.36</v>
      </c>
    </row>
    <row r="9856" spans="1:11" ht="16.5" x14ac:dyDescent="0.3">
      <c r="A9856" s="1">
        <v>43089</v>
      </c>
      <c r="B9856" s="5">
        <f>YEAR(Table1[[#This Row],[Order Date]])</f>
        <v>2017</v>
      </c>
      <c r="C9856" s="5">
        <f>MONTH(Table1[[#This Row],[Order Date]])</f>
        <v>12</v>
      </c>
      <c r="D9856" t="s">
        <v>1746</v>
      </c>
      <c r="E9856" t="s">
        <v>149</v>
      </c>
      <c r="F9856" t="s">
        <v>11</v>
      </c>
      <c r="G9856" t="s">
        <v>12</v>
      </c>
      <c r="H9856" t="s">
        <v>2220</v>
      </c>
      <c r="I9856" s="2">
        <v>279.89999999999998</v>
      </c>
      <c r="J9856" s="2">
        <v>5</v>
      </c>
      <c r="K9856" s="2">
        <v>137.15</v>
      </c>
    </row>
    <row r="9857" spans="1:11" ht="16.5" x14ac:dyDescent="0.3">
      <c r="A9857" s="1">
        <v>43089</v>
      </c>
      <c r="B9857" s="5">
        <f>YEAR(Table1[[#This Row],[Order Date]])</f>
        <v>2017</v>
      </c>
      <c r="C9857" s="5">
        <f>MONTH(Table1[[#This Row],[Order Date]])</f>
        <v>12</v>
      </c>
      <c r="D9857" t="s">
        <v>1746</v>
      </c>
      <c r="E9857" t="s">
        <v>149</v>
      </c>
      <c r="F9857" t="s">
        <v>11</v>
      </c>
      <c r="G9857" t="s">
        <v>20</v>
      </c>
      <c r="H9857" t="s">
        <v>1029</v>
      </c>
      <c r="I9857" s="2">
        <v>50.35</v>
      </c>
      <c r="J9857" s="2">
        <v>3</v>
      </c>
      <c r="K9857" s="2">
        <v>17.62</v>
      </c>
    </row>
    <row r="9858" spans="1:11" ht="16.5" x14ac:dyDescent="0.3">
      <c r="A9858" s="1">
        <v>43089</v>
      </c>
      <c r="B9858" s="5">
        <f>YEAR(Table1[[#This Row],[Order Date]])</f>
        <v>2017</v>
      </c>
      <c r="C9858" s="5">
        <f>MONTH(Table1[[#This Row],[Order Date]])</f>
        <v>12</v>
      </c>
      <c r="D9858" t="s">
        <v>1746</v>
      </c>
      <c r="E9858" t="s">
        <v>149</v>
      </c>
      <c r="F9858" t="s">
        <v>11</v>
      </c>
      <c r="G9858" t="s">
        <v>12</v>
      </c>
      <c r="H9858" t="s">
        <v>2116</v>
      </c>
      <c r="I9858" s="2">
        <v>34.020000000000003</v>
      </c>
      <c r="J9858" s="2">
        <v>3</v>
      </c>
      <c r="K9858" s="2">
        <v>16.670000000000002</v>
      </c>
    </row>
    <row r="9859" spans="1:11" ht="16.5" x14ac:dyDescent="0.3">
      <c r="A9859" s="1">
        <v>43090</v>
      </c>
      <c r="B9859" s="5">
        <f>YEAR(Table1[[#This Row],[Order Date]])</f>
        <v>2017</v>
      </c>
      <c r="C9859" s="5">
        <f>MONTH(Table1[[#This Row],[Order Date]])</f>
        <v>12</v>
      </c>
      <c r="D9859" t="s">
        <v>314</v>
      </c>
      <c r="E9859" t="s">
        <v>27</v>
      </c>
      <c r="F9859" t="s">
        <v>11</v>
      </c>
      <c r="G9859" t="s">
        <v>24</v>
      </c>
      <c r="H9859" t="s">
        <v>105</v>
      </c>
      <c r="I9859" s="2">
        <v>6.63</v>
      </c>
      <c r="J9859" s="2">
        <v>3</v>
      </c>
      <c r="K9859" s="2">
        <v>1.79</v>
      </c>
    </row>
    <row r="9860" spans="1:11" ht="16.5" x14ac:dyDescent="0.3">
      <c r="A9860" s="1">
        <v>43090</v>
      </c>
      <c r="B9860" s="5">
        <f>YEAR(Table1[[#This Row],[Order Date]])</f>
        <v>2017</v>
      </c>
      <c r="C9860" s="5">
        <f>MONTH(Table1[[#This Row],[Order Date]])</f>
        <v>12</v>
      </c>
      <c r="D9860" t="s">
        <v>314</v>
      </c>
      <c r="E9860" t="s">
        <v>27</v>
      </c>
      <c r="F9860" t="s">
        <v>11</v>
      </c>
      <c r="G9860" t="s">
        <v>24</v>
      </c>
      <c r="H9860" t="s">
        <v>706</v>
      </c>
      <c r="I9860" s="2">
        <v>5.88</v>
      </c>
      <c r="J9860" s="2">
        <v>2</v>
      </c>
      <c r="K9860" s="2">
        <v>1.71</v>
      </c>
    </row>
    <row r="9861" spans="1:11" ht="16.5" x14ac:dyDescent="0.3">
      <c r="A9861" s="1">
        <v>43090</v>
      </c>
      <c r="B9861" s="5">
        <f>YEAR(Table1[[#This Row],[Order Date]])</f>
        <v>2017</v>
      </c>
      <c r="C9861" s="5">
        <f>MONTH(Table1[[#This Row],[Order Date]])</f>
        <v>12</v>
      </c>
      <c r="D9861" t="s">
        <v>1891</v>
      </c>
      <c r="E9861" t="s">
        <v>27</v>
      </c>
      <c r="F9861" t="s">
        <v>11</v>
      </c>
      <c r="G9861" t="s">
        <v>18</v>
      </c>
      <c r="H9861" t="s">
        <v>974</v>
      </c>
      <c r="I9861" s="2">
        <v>1000.02</v>
      </c>
      <c r="J9861" s="2">
        <v>7</v>
      </c>
      <c r="K9861" s="2">
        <v>290.01</v>
      </c>
    </row>
    <row r="9862" spans="1:11" ht="16.5" x14ac:dyDescent="0.3">
      <c r="A9862" s="1">
        <v>43090</v>
      </c>
      <c r="B9862" s="5">
        <f>YEAR(Table1[[#This Row],[Order Date]])</f>
        <v>2017</v>
      </c>
      <c r="C9862" s="5">
        <f>MONTH(Table1[[#This Row],[Order Date]])</f>
        <v>12</v>
      </c>
      <c r="D9862" t="s">
        <v>1968</v>
      </c>
      <c r="E9862" t="s">
        <v>177</v>
      </c>
      <c r="F9862" t="s">
        <v>39</v>
      </c>
      <c r="G9862" t="s">
        <v>40</v>
      </c>
      <c r="H9862" t="s">
        <v>138</v>
      </c>
      <c r="I9862" s="2">
        <v>281.97000000000003</v>
      </c>
      <c r="J9862" s="2">
        <v>3</v>
      </c>
      <c r="K9862" s="2">
        <v>78.95</v>
      </c>
    </row>
    <row r="9863" spans="1:11" ht="16.5" x14ac:dyDescent="0.3">
      <c r="A9863" s="1">
        <v>43090</v>
      </c>
      <c r="B9863" s="5">
        <f>YEAR(Table1[[#This Row],[Order Date]])</f>
        <v>2017</v>
      </c>
      <c r="C9863" s="5">
        <f>MONTH(Table1[[#This Row],[Order Date]])</f>
        <v>12</v>
      </c>
      <c r="D9863" t="s">
        <v>1968</v>
      </c>
      <c r="E9863" t="s">
        <v>177</v>
      </c>
      <c r="F9863" t="s">
        <v>11</v>
      </c>
      <c r="G9863" t="s">
        <v>200</v>
      </c>
      <c r="H9863" t="s">
        <v>1458</v>
      </c>
      <c r="I9863" s="2">
        <v>69.5</v>
      </c>
      <c r="J9863" s="2">
        <v>5</v>
      </c>
      <c r="K9863" s="2">
        <v>20.16</v>
      </c>
    </row>
    <row r="9864" spans="1:11" ht="16.5" x14ac:dyDescent="0.3">
      <c r="A9864" s="1">
        <v>43090</v>
      </c>
      <c r="B9864" s="5">
        <f>YEAR(Table1[[#This Row],[Order Date]])</f>
        <v>2017</v>
      </c>
      <c r="C9864" s="5">
        <f>MONTH(Table1[[#This Row],[Order Date]])</f>
        <v>12</v>
      </c>
      <c r="D9864" t="s">
        <v>1968</v>
      </c>
      <c r="E9864" t="s">
        <v>177</v>
      </c>
      <c r="F9864" t="s">
        <v>11</v>
      </c>
      <c r="G9864" t="s">
        <v>12</v>
      </c>
      <c r="H9864" t="s">
        <v>896</v>
      </c>
      <c r="I9864" s="2">
        <v>166.44</v>
      </c>
      <c r="J9864" s="2">
        <v>3</v>
      </c>
      <c r="K9864" s="2">
        <v>79.89</v>
      </c>
    </row>
    <row r="9865" spans="1:11" ht="16.5" x14ac:dyDescent="0.3">
      <c r="A9865" s="1">
        <v>43090</v>
      </c>
      <c r="B9865" s="5">
        <f>YEAR(Table1[[#This Row],[Order Date]])</f>
        <v>2017</v>
      </c>
      <c r="C9865" s="5">
        <f>MONTH(Table1[[#This Row],[Order Date]])</f>
        <v>12</v>
      </c>
      <c r="D9865" t="s">
        <v>1436</v>
      </c>
      <c r="E9865" t="s">
        <v>33</v>
      </c>
      <c r="F9865" t="s">
        <v>39</v>
      </c>
      <c r="G9865" t="s">
        <v>52</v>
      </c>
      <c r="H9865" t="s">
        <v>1985</v>
      </c>
      <c r="I9865" s="2">
        <v>71</v>
      </c>
      <c r="J9865" s="2">
        <v>4</v>
      </c>
      <c r="K9865" s="2">
        <v>27.69</v>
      </c>
    </row>
    <row r="9866" spans="1:11" ht="16.5" x14ac:dyDescent="0.3">
      <c r="A9866" s="1">
        <v>43090</v>
      </c>
      <c r="B9866" s="5">
        <f>YEAR(Table1[[#This Row],[Order Date]])</f>
        <v>2017</v>
      </c>
      <c r="C9866" s="5">
        <f>MONTH(Table1[[#This Row],[Order Date]])</f>
        <v>12</v>
      </c>
      <c r="D9866" t="s">
        <v>509</v>
      </c>
      <c r="E9866" t="s">
        <v>27</v>
      </c>
      <c r="F9866" t="s">
        <v>11</v>
      </c>
      <c r="G9866" t="s">
        <v>18</v>
      </c>
      <c r="H9866" t="s">
        <v>1400</v>
      </c>
      <c r="I9866" s="2">
        <v>124.36</v>
      </c>
      <c r="J9866" s="2">
        <v>2</v>
      </c>
      <c r="K9866" s="2">
        <v>33.58</v>
      </c>
    </row>
    <row r="9867" spans="1:11" ht="16.5" x14ac:dyDescent="0.3">
      <c r="A9867" s="1">
        <v>43090</v>
      </c>
      <c r="B9867" s="5">
        <f>YEAR(Table1[[#This Row],[Order Date]])</f>
        <v>2017</v>
      </c>
      <c r="C9867" s="5">
        <f>MONTH(Table1[[#This Row],[Order Date]])</f>
        <v>12</v>
      </c>
      <c r="D9867" t="s">
        <v>1593</v>
      </c>
      <c r="E9867" t="s">
        <v>70</v>
      </c>
      <c r="F9867" t="s">
        <v>11</v>
      </c>
      <c r="G9867" t="s">
        <v>20</v>
      </c>
      <c r="H9867" t="s">
        <v>2173</v>
      </c>
      <c r="I9867" s="2">
        <v>23.88</v>
      </c>
      <c r="J9867" s="2">
        <v>6</v>
      </c>
      <c r="K9867" s="2">
        <v>11.22</v>
      </c>
    </row>
    <row r="9868" spans="1:11" ht="16.5" x14ac:dyDescent="0.3">
      <c r="A9868" s="1">
        <v>43090</v>
      </c>
      <c r="B9868" s="5">
        <f>YEAR(Table1[[#This Row],[Order Date]])</f>
        <v>2017</v>
      </c>
      <c r="C9868" s="5">
        <f>MONTH(Table1[[#This Row],[Order Date]])</f>
        <v>12</v>
      </c>
      <c r="D9868" t="s">
        <v>301</v>
      </c>
      <c r="E9868" t="s">
        <v>996</v>
      </c>
      <c r="F9868" t="s">
        <v>34</v>
      </c>
      <c r="G9868" t="s">
        <v>47</v>
      </c>
      <c r="H9868" t="s">
        <v>1015</v>
      </c>
      <c r="I9868" s="2">
        <v>15.92</v>
      </c>
      <c r="J9868" s="2">
        <v>2</v>
      </c>
      <c r="K9868" s="2">
        <v>7</v>
      </c>
    </row>
    <row r="9869" spans="1:11" ht="16.5" x14ac:dyDescent="0.3">
      <c r="A9869" s="1">
        <v>43090</v>
      </c>
      <c r="B9869" s="5">
        <f>YEAR(Table1[[#This Row],[Order Date]])</f>
        <v>2017</v>
      </c>
      <c r="C9869" s="5">
        <f>MONTH(Table1[[#This Row],[Order Date]])</f>
        <v>12</v>
      </c>
      <c r="D9869" t="s">
        <v>2540</v>
      </c>
      <c r="E9869" t="s">
        <v>129</v>
      </c>
      <c r="F9869" t="s">
        <v>11</v>
      </c>
      <c r="G9869" t="s">
        <v>18</v>
      </c>
      <c r="H9869" t="s">
        <v>1110</v>
      </c>
      <c r="I9869" s="2">
        <v>375.34</v>
      </c>
      <c r="J9869" s="2">
        <v>1</v>
      </c>
      <c r="K9869" s="2">
        <v>18.77</v>
      </c>
    </row>
    <row r="9870" spans="1:11" ht="16.5" x14ac:dyDescent="0.3">
      <c r="A9870" s="1">
        <v>43091</v>
      </c>
      <c r="B9870" s="5">
        <f>YEAR(Table1[[#This Row],[Order Date]])</f>
        <v>2017</v>
      </c>
      <c r="C9870" s="5">
        <f>MONTH(Table1[[#This Row],[Order Date]])</f>
        <v>12</v>
      </c>
      <c r="D9870" t="s">
        <v>2306</v>
      </c>
      <c r="E9870" t="s">
        <v>186</v>
      </c>
      <c r="F9870" t="s">
        <v>11</v>
      </c>
      <c r="G9870" t="s">
        <v>92</v>
      </c>
      <c r="H9870" t="s">
        <v>2552</v>
      </c>
      <c r="I9870" s="2">
        <v>839.43</v>
      </c>
      <c r="J9870" s="2">
        <v>3</v>
      </c>
      <c r="K9870" s="2">
        <v>218.25</v>
      </c>
    </row>
    <row r="9871" spans="1:11" ht="16.5" x14ac:dyDescent="0.3">
      <c r="A9871" s="1">
        <v>43091</v>
      </c>
      <c r="B9871" s="5">
        <f>YEAR(Table1[[#This Row],[Order Date]])</f>
        <v>2017</v>
      </c>
      <c r="C9871" s="5">
        <f>MONTH(Table1[[#This Row],[Order Date]])</f>
        <v>12</v>
      </c>
      <c r="D9871" t="s">
        <v>1145</v>
      </c>
      <c r="E9871" t="s">
        <v>123</v>
      </c>
      <c r="F9871" t="s">
        <v>11</v>
      </c>
      <c r="G9871" t="s">
        <v>63</v>
      </c>
      <c r="H9871" t="s">
        <v>64</v>
      </c>
      <c r="I9871" s="2">
        <v>7.82</v>
      </c>
      <c r="J9871" s="2">
        <v>1</v>
      </c>
      <c r="K9871" s="2">
        <v>2.93</v>
      </c>
    </row>
    <row r="9872" spans="1:11" ht="16.5" x14ac:dyDescent="0.3">
      <c r="A9872" s="1">
        <v>43091</v>
      </c>
      <c r="B9872" s="5">
        <f>YEAR(Table1[[#This Row],[Order Date]])</f>
        <v>2017</v>
      </c>
      <c r="C9872" s="5">
        <f>MONTH(Table1[[#This Row],[Order Date]])</f>
        <v>12</v>
      </c>
      <c r="D9872" t="s">
        <v>2021</v>
      </c>
      <c r="E9872" t="s">
        <v>110</v>
      </c>
      <c r="F9872" t="s">
        <v>39</v>
      </c>
      <c r="G9872" t="s">
        <v>52</v>
      </c>
      <c r="H9872" t="s">
        <v>2656</v>
      </c>
      <c r="I9872" s="2">
        <v>199.95</v>
      </c>
      <c r="J9872" s="2">
        <v>5</v>
      </c>
      <c r="K9872" s="2">
        <v>63.98</v>
      </c>
    </row>
    <row r="9873" spans="1:11" ht="16.5" x14ac:dyDescent="0.3">
      <c r="A9873" s="1">
        <v>43091</v>
      </c>
      <c r="B9873" s="5">
        <f>YEAR(Table1[[#This Row],[Order Date]])</f>
        <v>2017</v>
      </c>
      <c r="C9873" s="5">
        <f>MONTH(Table1[[#This Row],[Order Date]])</f>
        <v>12</v>
      </c>
      <c r="D9873" t="s">
        <v>2021</v>
      </c>
      <c r="E9873" t="s">
        <v>110</v>
      </c>
      <c r="F9873" t="s">
        <v>34</v>
      </c>
      <c r="G9873" t="s">
        <v>35</v>
      </c>
      <c r="H9873" t="s">
        <v>1072</v>
      </c>
      <c r="I9873" s="2">
        <v>1586.69</v>
      </c>
      <c r="J9873" s="2">
        <v>7</v>
      </c>
      <c r="K9873" s="2">
        <v>412.54</v>
      </c>
    </row>
    <row r="9874" spans="1:11" ht="16.5" x14ac:dyDescent="0.3">
      <c r="A9874" s="1">
        <v>43091</v>
      </c>
      <c r="B9874" s="5">
        <f>YEAR(Table1[[#This Row],[Order Date]])</f>
        <v>2017</v>
      </c>
      <c r="C9874" s="5">
        <f>MONTH(Table1[[#This Row],[Order Date]])</f>
        <v>12</v>
      </c>
      <c r="D9874" t="s">
        <v>2021</v>
      </c>
      <c r="E9874" t="s">
        <v>110</v>
      </c>
      <c r="F9874" t="s">
        <v>39</v>
      </c>
      <c r="G9874" t="s">
        <v>52</v>
      </c>
      <c r="H9874" t="s">
        <v>1134</v>
      </c>
      <c r="I9874" s="2">
        <v>84.99</v>
      </c>
      <c r="J9874" s="2">
        <v>1</v>
      </c>
      <c r="K9874" s="2">
        <v>30.6</v>
      </c>
    </row>
    <row r="9875" spans="1:11" ht="16.5" x14ac:dyDescent="0.3">
      <c r="A9875" s="1">
        <v>43091</v>
      </c>
      <c r="B9875" s="5">
        <f>YEAR(Table1[[#This Row],[Order Date]])</f>
        <v>2017</v>
      </c>
      <c r="C9875" s="5">
        <f>MONTH(Table1[[#This Row],[Order Date]])</f>
        <v>12</v>
      </c>
      <c r="D9875" t="s">
        <v>2021</v>
      </c>
      <c r="E9875" t="s">
        <v>110</v>
      </c>
      <c r="F9875" t="s">
        <v>34</v>
      </c>
      <c r="G9875" t="s">
        <v>145</v>
      </c>
      <c r="H9875" t="s">
        <v>810</v>
      </c>
      <c r="I9875" s="2">
        <v>411.8</v>
      </c>
      <c r="J9875" s="2">
        <v>2</v>
      </c>
      <c r="K9875" s="2">
        <v>70.010000000000005</v>
      </c>
    </row>
    <row r="9876" spans="1:11" ht="16.5" x14ac:dyDescent="0.3">
      <c r="A9876" s="1">
        <v>43091</v>
      </c>
      <c r="B9876" s="5">
        <f>YEAR(Table1[[#This Row],[Order Date]])</f>
        <v>2017</v>
      </c>
      <c r="C9876" s="5">
        <f>MONTH(Table1[[#This Row],[Order Date]])</f>
        <v>12</v>
      </c>
      <c r="D9876" t="s">
        <v>495</v>
      </c>
      <c r="E9876" t="s">
        <v>399</v>
      </c>
      <c r="F9876" t="s">
        <v>11</v>
      </c>
      <c r="G9876" t="s">
        <v>24</v>
      </c>
      <c r="H9876" t="s">
        <v>2305</v>
      </c>
      <c r="I9876" s="2">
        <v>4.17</v>
      </c>
      <c r="J9876" s="2">
        <v>3</v>
      </c>
      <c r="K9876" s="2">
        <v>1.08</v>
      </c>
    </row>
    <row r="9877" spans="1:11" ht="16.5" x14ac:dyDescent="0.3">
      <c r="A9877" s="1">
        <v>43091</v>
      </c>
      <c r="B9877" s="5">
        <f>YEAR(Table1[[#This Row],[Order Date]])</f>
        <v>2017</v>
      </c>
      <c r="C9877" s="5">
        <f>MONTH(Table1[[#This Row],[Order Date]])</f>
        <v>12</v>
      </c>
      <c r="D9877" t="s">
        <v>495</v>
      </c>
      <c r="E9877" t="s">
        <v>399</v>
      </c>
      <c r="F9877" t="s">
        <v>39</v>
      </c>
      <c r="G9877" t="s">
        <v>40</v>
      </c>
      <c r="H9877" t="s">
        <v>2050</v>
      </c>
      <c r="I9877" s="2">
        <v>67.040000000000006</v>
      </c>
      <c r="J9877" s="2">
        <v>4</v>
      </c>
      <c r="K9877" s="2">
        <v>6.7</v>
      </c>
    </row>
    <row r="9878" spans="1:11" ht="16.5" x14ac:dyDescent="0.3">
      <c r="A9878" s="1">
        <v>43091</v>
      </c>
      <c r="B9878" s="5">
        <f>YEAR(Table1[[#This Row],[Order Date]])</f>
        <v>2017</v>
      </c>
      <c r="C9878" s="5">
        <f>MONTH(Table1[[#This Row],[Order Date]])</f>
        <v>12</v>
      </c>
      <c r="D9878" t="s">
        <v>495</v>
      </c>
      <c r="E9878" t="s">
        <v>399</v>
      </c>
      <c r="F9878" t="s">
        <v>11</v>
      </c>
      <c r="G9878" t="s">
        <v>18</v>
      </c>
      <c r="H9878" t="s">
        <v>516</v>
      </c>
      <c r="I9878" s="2">
        <v>37.32</v>
      </c>
      <c r="J9878" s="2">
        <v>3</v>
      </c>
      <c r="K9878" s="2">
        <v>10.45</v>
      </c>
    </row>
    <row r="9879" spans="1:11" ht="16.5" x14ac:dyDescent="0.3">
      <c r="A9879" s="1">
        <v>43091</v>
      </c>
      <c r="B9879" s="5">
        <f>YEAR(Table1[[#This Row],[Order Date]])</f>
        <v>2017</v>
      </c>
      <c r="C9879" s="5">
        <f>MONTH(Table1[[#This Row],[Order Date]])</f>
        <v>12</v>
      </c>
      <c r="D9879" t="s">
        <v>495</v>
      </c>
      <c r="E9879" t="s">
        <v>399</v>
      </c>
      <c r="F9879" t="s">
        <v>11</v>
      </c>
      <c r="G9879" t="s">
        <v>16</v>
      </c>
      <c r="H9879" t="s">
        <v>2643</v>
      </c>
      <c r="I9879" s="2">
        <v>18.45</v>
      </c>
      <c r="J9879" s="2">
        <v>5</v>
      </c>
      <c r="K9879" s="2">
        <v>8.67</v>
      </c>
    </row>
    <row r="9880" spans="1:11" ht="16.5" x14ac:dyDescent="0.3">
      <c r="A9880" s="1">
        <v>43091</v>
      </c>
      <c r="B9880" s="5">
        <f>YEAR(Table1[[#This Row],[Order Date]])</f>
        <v>2017</v>
      </c>
      <c r="C9880" s="5">
        <f>MONTH(Table1[[#This Row],[Order Date]])</f>
        <v>12</v>
      </c>
      <c r="D9880" t="s">
        <v>2639</v>
      </c>
      <c r="E9880" t="s">
        <v>78</v>
      </c>
      <c r="F9880" t="s">
        <v>11</v>
      </c>
      <c r="G9880" t="s">
        <v>20</v>
      </c>
      <c r="H9880" t="s">
        <v>705</v>
      </c>
      <c r="I9880" s="2">
        <v>1.64</v>
      </c>
      <c r="J9880" s="2">
        <v>1</v>
      </c>
      <c r="K9880" s="2">
        <v>-1.31</v>
      </c>
    </row>
    <row r="9881" spans="1:11" ht="16.5" x14ac:dyDescent="0.3">
      <c r="A9881" s="1">
        <v>43091</v>
      </c>
      <c r="B9881" s="5">
        <f>YEAR(Table1[[#This Row],[Order Date]])</f>
        <v>2017</v>
      </c>
      <c r="C9881" s="5">
        <f>MONTH(Table1[[#This Row],[Order Date]])</f>
        <v>12</v>
      </c>
      <c r="D9881" t="s">
        <v>2639</v>
      </c>
      <c r="E9881" t="s">
        <v>78</v>
      </c>
      <c r="F9881" t="s">
        <v>39</v>
      </c>
      <c r="G9881" t="s">
        <v>40</v>
      </c>
      <c r="H9881" t="s">
        <v>1345</v>
      </c>
      <c r="I9881" s="2">
        <v>629.96</v>
      </c>
      <c r="J9881" s="2">
        <v>7</v>
      </c>
      <c r="K9881" s="2">
        <v>94.49</v>
      </c>
    </row>
    <row r="9882" spans="1:11" ht="16.5" x14ac:dyDescent="0.3">
      <c r="A9882" s="1">
        <v>43091</v>
      </c>
      <c r="B9882" s="5">
        <f>YEAR(Table1[[#This Row],[Order Date]])</f>
        <v>2017</v>
      </c>
      <c r="C9882" s="5">
        <f>MONTH(Table1[[#This Row],[Order Date]])</f>
        <v>12</v>
      </c>
      <c r="D9882" t="s">
        <v>2450</v>
      </c>
      <c r="E9882" t="s">
        <v>1529</v>
      </c>
      <c r="F9882" t="s">
        <v>11</v>
      </c>
      <c r="G9882" t="s">
        <v>200</v>
      </c>
      <c r="H9882" t="s">
        <v>2497</v>
      </c>
      <c r="I9882" s="2">
        <v>695.16</v>
      </c>
      <c r="J9882" s="2">
        <v>6</v>
      </c>
      <c r="K9882" s="2">
        <v>34.76</v>
      </c>
    </row>
    <row r="9883" spans="1:11" ht="16.5" x14ac:dyDescent="0.3">
      <c r="A9883" s="1">
        <v>43091</v>
      </c>
      <c r="B9883" s="5">
        <f>YEAR(Table1[[#This Row],[Order Date]])</f>
        <v>2017</v>
      </c>
      <c r="C9883" s="5">
        <f>MONTH(Table1[[#This Row],[Order Date]])</f>
        <v>12</v>
      </c>
      <c r="D9883" t="s">
        <v>2450</v>
      </c>
      <c r="E9883" t="s">
        <v>1529</v>
      </c>
      <c r="F9883" t="s">
        <v>34</v>
      </c>
      <c r="G9883" t="s">
        <v>74</v>
      </c>
      <c r="H9883" t="s">
        <v>2281</v>
      </c>
      <c r="I9883" s="2">
        <v>220.98</v>
      </c>
      <c r="J9883" s="2">
        <v>1</v>
      </c>
      <c r="K9883" s="2">
        <v>50.83</v>
      </c>
    </row>
    <row r="9884" spans="1:11" ht="16.5" x14ac:dyDescent="0.3">
      <c r="A9884" s="1">
        <v>43091</v>
      </c>
      <c r="B9884" s="5">
        <f>YEAR(Table1[[#This Row],[Order Date]])</f>
        <v>2017</v>
      </c>
      <c r="C9884" s="5">
        <f>MONTH(Table1[[#This Row],[Order Date]])</f>
        <v>12</v>
      </c>
      <c r="D9884" t="s">
        <v>2578</v>
      </c>
      <c r="E9884" t="s">
        <v>10</v>
      </c>
      <c r="F9884" t="s">
        <v>11</v>
      </c>
      <c r="G9884" t="s">
        <v>12</v>
      </c>
      <c r="H9884" t="s">
        <v>1157</v>
      </c>
      <c r="I9884" s="2">
        <v>25.92</v>
      </c>
      <c r="J9884" s="2">
        <v>5</v>
      </c>
      <c r="K9884" s="2">
        <v>9.07</v>
      </c>
    </row>
    <row r="9885" spans="1:11" ht="16.5" x14ac:dyDescent="0.3">
      <c r="A9885" s="1">
        <v>43091</v>
      </c>
      <c r="B9885" s="5">
        <f>YEAR(Table1[[#This Row],[Order Date]])</f>
        <v>2017</v>
      </c>
      <c r="C9885" s="5">
        <f>MONTH(Table1[[#This Row],[Order Date]])</f>
        <v>12</v>
      </c>
      <c r="D9885" t="s">
        <v>2578</v>
      </c>
      <c r="E9885" t="s">
        <v>10</v>
      </c>
      <c r="F9885" t="s">
        <v>11</v>
      </c>
      <c r="G9885" t="s">
        <v>20</v>
      </c>
      <c r="H9885" t="s">
        <v>248</v>
      </c>
      <c r="I9885" s="2">
        <v>6.33</v>
      </c>
      <c r="J9885" s="2">
        <v>5</v>
      </c>
      <c r="K9885" s="2">
        <v>-9.81</v>
      </c>
    </row>
    <row r="9886" spans="1:11" ht="16.5" x14ac:dyDescent="0.3">
      <c r="A9886" s="1">
        <v>43091</v>
      </c>
      <c r="B9886" s="5">
        <f>YEAR(Table1[[#This Row],[Order Date]])</f>
        <v>2017</v>
      </c>
      <c r="C9886" s="5">
        <f>MONTH(Table1[[#This Row],[Order Date]])</f>
        <v>12</v>
      </c>
      <c r="D9886" t="s">
        <v>2578</v>
      </c>
      <c r="E9886" t="s">
        <v>10</v>
      </c>
      <c r="F9886" t="s">
        <v>11</v>
      </c>
      <c r="G9886" t="s">
        <v>12</v>
      </c>
      <c r="H9886" t="s">
        <v>306</v>
      </c>
      <c r="I9886" s="2">
        <v>75.88</v>
      </c>
      <c r="J9886" s="2">
        <v>5</v>
      </c>
      <c r="K9886" s="2">
        <v>26.56</v>
      </c>
    </row>
    <row r="9887" spans="1:11" ht="16.5" x14ac:dyDescent="0.3">
      <c r="A9887" s="1">
        <v>43091</v>
      </c>
      <c r="B9887" s="5">
        <f>YEAR(Table1[[#This Row],[Order Date]])</f>
        <v>2017</v>
      </c>
      <c r="C9887" s="5">
        <f>MONTH(Table1[[#This Row],[Order Date]])</f>
        <v>12</v>
      </c>
      <c r="D9887" t="s">
        <v>815</v>
      </c>
      <c r="E9887" t="s">
        <v>488</v>
      </c>
      <c r="F9887" t="s">
        <v>34</v>
      </c>
      <c r="G9887" t="s">
        <v>35</v>
      </c>
      <c r="H9887" t="s">
        <v>793</v>
      </c>
      <c r="I9887" s="2">
        <v>141.96</v>
      </c>
      <c r="J9887" s="2">
        <v>2</v>
      </c>
      <c r="K9887" s="2">
        <v>35.49</v>
      </c>
    </row>
    <row r="9888" spans="1:11" ht="16.5" x14ac:dyDescent="0.3">
      <c r="A9888" s="1">
        <v>43091</v>
      </c>
      <c r="B9888" s="5">
        <f>YEAR(Table1[[#This Row],[Order Date]])</f>
        <v>2017</v>
      </c>
      <c r="C9888" s="5">
        <f>MONTH(Table1[[#This Row],[Order Date]])</f>
        <v>12</v>
      </c>
      <c r="D9888" t="s">
        <v>2578</v>
      </c>
      <c r="E9888" t="s">
        <v>95</v>
      </c>
      <c r="F9888" t="s">
        <v>34</v>
      </c>
      <c r="G9888" t="s">
        <v>145</v>
      </c>
      <c r="H9888" t="s">
        <v>1496</v>
      </c>
      <c r="I9888" s="2">
        <v>182.55</v>
      </c>
      <c r="J9888" s="2">
        <v>2</v>
      </c>
      <c r="K9888" s="2">
        <v>-135.09</v>
      </c>
    </row>
    <row r="9889" spans="1:11" ht="16.5" x14ac:dyDescent="0.3">
      <c r="A9889" s="1">
        <v>43091</v>
      </c>
      <c r="B9889" s="5">
        <f>YEAR(Table1[[#This Row],[Order Date]])</f>
        <v>2017</v>
      </c>
      <c r="C9889" s="5">
        <f>MONTH(Table1[[#This Row],[Order Date]])</f>
        <v>12</v>
      </c>
      <c r="D9889" t="s">
        <v>1986</v>
      </c>
      <c r="E9889" t="s">
        <v>27</v>
      </c>
      <c r="F9889" t="s">
        <v>39</v>
      </c>
      <c r="G9889" t="s">
        <v>52</v>
      </c>
      <c r="H9889" t="s">
        <v>544</v>
      </c>
      <c r="I9889" s="2">
        <v>474.95</v>
      </c>
      <c r="J9889" s="2">
        <v>5</v>
      </c>
      <c r="K9889" s="2">
        <v>142.49</v>
      </c>
    </row>
    <row r="9890" spans="1:11" ht="16.5" x14ac:dyDescent="0.3">
      <c r="A9890" s="1">
        <v>43091</v>
      </c>
      <c r="B9890" s="5">
        <f>YEAR(Table1[[#This Row],[Order Date]])</f>
        <v>2017</v>
      </c>
      <c r="C9890" s="5">
        <f>MONTH(Table1[[#This Row],[Order Date]])</f>
        <v>12</v>
      </c>
      <c r="D9890" t="s">
        <v>2254</v>
      </c>
      <c r="E9890" t="s">
        <v>315</v>
      </c>
      <c r="F9890" t="s">
        <v>34</v>
      </c>
      <c r="G9890" t="s">
        <v>145</v>
      </c>
      <c r="H9890" t="s">
        <v>2452</v>
      </c>
      <c r="I9890" s="2">
        <v>607.52</v>
      </c>
      <c r="J9890" s="2">
        <v>2</v>
      </c>
      <c r="K9890" s="2">
        <v>97.2</v>
      </c>
    </row>
    <row r="9891" spans="1:11" ht="16.5" x14ac:dyDescent="0.3">
      <c r="A9891" s="1">
        <v>43091</v>
      </c>
      <c r="B9891" s="5">
        <f>YEAR(Table1[[#This Row],[Order Date]])</f>
        <v>2017</v>
      </c>
      <c r="C9891" s="5">
        <f>MONTH(Table1[[#This Row],[Order Date]])</f>
        <v>12</v>
      </c>
      <c r="D9891" t="s">
        <v>2254</v>
      </c>
      <c r="E9891" t="s">
        <v>315</v>
      </c>
      <c r="F9891" t="s">
        <v>11</v>
      </c>
      <c r="G9891" t="s">
        <v>18</v>
      </c>
      <c r="H9891" t="s">
        <v>1950</v>
      </c>
      <c r="I9891" s="2">
        <v>31.16</v>
      </c>
      <c r="J9891" s="2">
        <v>2</v>
      </c>
      <c r="K9891" s="2">
        <v>7.79</v>
      </c>
    </row>
    <row r="9892" spans="1:11" ht="16.5" x14ac:dyDescent="0.3">
      <c r="A9892" s="1">
        <v>43091</v>
      </c>
      <c r="B9892" s="5">
        <f>YEAR(Table1[[#This Row],[Order Date]])</f>
        <v>2017</v>
      </c>
      <c r="C9892" s="5">
        <f>MONTH(Table1[[#This Row],[Order Date]])</f>
        <v>12</v>
      </c>
      <c r="D9892" t="s">
        <v>965</v>
      </c>
      <c r="E9892" t="s">
        <v>120</v>
      </c>
      <c r="F9892" t="s">
        <v>34</v>
      </c>
      <c r="G9892" t="s">
        <v>145</v>
      </c>
      <c r="H9892" t="s">
        <v>1460</v>
      </c>
      <c r="I9892" s="2">
        <v>934.96</v>
      </c>
      <c r="J9892" s="2">
        <v>6</v>
      </c>
      <c r="K9892" s="2">
        <v>-249.32</v>
      </c>
    </row>
    <row r="9893" spans="1:11" ht="16.5" x14ac:dyDescent="0.3">
      <c r="A9893" s="1">
        <v>43091</v>
      </c>
      <c r="B9893" s="5">
        <f>YEAR(Table1[[#This Row],[Order Date]])</f>
        <v>2017</v>
      </c>
      <c r="C9893" s="5">
        <f>MONTH(Table1[[#This Row],[Order Date]])</f>
        <v>12</v>
      </c>
      <c r="D9893" t="s">
        <v>965</v>
      </c>
      <c r="E9893" t="s">
        <v>120</v>
      </c>
      <c r="F9893" t="s">
        <v>39</v>
      </c>
      <c r="G9893" t="s">
        <v>52</v>
      </c>
      <c r="H9893" t="s">
        <v>656</v>
      </c>
      <c r="I9893" s="2">
        <v>46.86</v>
      </c>
      <c r="J9893" s="2">
        <v>2</v>
      </c>
      <c r="K9893" s="2">
        <v>7.62</v>
      </c>
    </row>
    <row r="9894" spans="1:11" ht="16.5" x14ac:dyDescent="0.3">
      <c r="A9894" s="1">
        <v>43091</v>
      </c>
      <c r="B9894" s="5">
        <f>YEAR(Table1[[#This Row],[Order Date]])</f>
        <v>2017</v>
      </c>
      <c r="C9894" s="5">
        <f>MONTH(Table1[[#This Row],[Order Date]])</f>
        <v>12</v>
      </c>
      <c r="D9894" t="s">
        <v>965</v>
      </c>
      <c r="E9894" t="s">
        <v>120</v>
      </c>
      <c r="F9894" t="s">
        <v>11</v>
      </c>
      <c r="G9894" t="s">
        <v>18</v>
      </c>
      <c r="H9894" t="s">
        <v>349</v>
      </c>
      <c r="I9894" s="2">
        <v>26.16</v>
      </c>
      <c r="J9894" s="2">
        <v>3</v>
      </c>
      <c r="K9894" s="2">
        <v>1.96</v>
      </c>
    </row>
    <row r="9895" spans="1:11" ht="16.5" x14ac:dyDescent="0.3">
      <c r="A9895" s="1">
        <v>43091</v>
      </c>
      <c r="B9895" s="5">
        <f>YEAR(Table1[[#This Row],[Order Date]])</f>
        <v>2017</v>
      </c>
      <c r="C9895" s="5">
        <f>MONTH(Table1[[#This Row],[Order Date]])</f>
        <v>12</v>
      </c>
      <c r="D9895" t="s">
        <v>965</v>
      </c>
      <c r="E9895" t="s">
        <v>120</v>
      </c>
      <c r="F9895" t="s">
        <v>11</v>
      </c>
      <c r="G9895" t="s">
        <v>24</v>
      </c>
      <c r="H9895" t="s">
        <v>1527</v>
      </c>
      <c r="I9895" s="2">
        <v>23.13</v>
      </c>
      <c r="J9895" s="2">
        <v>7</v>
      </c>
      <c r="K9895" s="2">
        <v>2.89</v>
      </c>
    </row>
    <row r="9896" spans="1:11" ht="16.5" x14ac:dyDescent="0.3">
      <c r="A9896" s="1">
        <v>43091</v>
      </c>
      <c r="B9896" s="5">
        <f>YEAR(Table1[[#This Row],[Order Date]])</f>
        <v>2017</v>
      </c>
      <c r="C9896" s="5">
        <f>MONTH(Table1[[#This Row],[Order Date]])</f>
        <v>12</v>
      </c>
      <c r="D9896" t="s">
        <v>965</v>
      </c>
      <c r="E9896" t="s">
        <v>120</v>
      </c>
      <c r="F9896" t="s">
        <v>11</v>
      </c>
      <c r="G9896" t="s">
        <v>92</v>
      </c>
      <c r="H9896" t="s">
        <v>2059</v>
      </c>
      <c r="I9896" s="2">
        <v>59.24</v>
      </c>
      <c r="J9896" s="2">
        <v>5</v>
      </c>
      <c r="K9896" s="2">
        <v>16.29</v>
      </c>
    </row>
    <row r="9897" spans="1:11" ht="16.5" x14ac:dyDescent="0.3">
      <c r="A9897" s="1">
        <v>43092</v>
      </c>
      <c r="B9897" s="5">
        <f>YEAR(Table1[[#This Row],[Order Date]])</f>
        <v>2017</v>
      </c>
      <c r="C9897" s="5">
        <f>MONTH(Table1[[#This Row],[Order Date]])</f>
        <v>12</v>
      </c>
      <c r="D9897" t="s">
        <v>1074</v>
      </c>
      <c r="E9897" t="s">
        <v>27</v>
      </c>
      <c r="F9897" t="s">
        <v>11</v>
      </c>
      <c r="G9897" t="s">
        <v>24</v>
      </c>
      <c r="H9897" t="s">
        <v>2073</v>
      </c>
      <c r="I9897" s="2">
        <v>13.48</v>
      </c>
      <c r="J9897" s="2">
        <v>4</v>
      </c>
      <c r="K9897" s="2">
        <v>5.93</v>
      </c>
    </row>
    <row r="9898" spans="1:11" ht="16.5" x14ac:dyDescent="0.3">
      <c r="A9898" s="1">
        <v>43092</v>
      </c>
      <c r="B9898" s="5">
        <f>YEAR(Table1[[#This Row],[Order Date]])</f>
        <v>2017</v>
      </c>
      <c r="C9898" s="5">
        <f>MONTH(Table1[[#This Row],[Order Date]])</f>
        <v>12</v>
      </c>
      <c r="D9898" t="s">
        <v>285</v>
      </c>
      <c r="E9898" t="s">
        <v>613</v>
      </c>
      <c r="F9898" t="s">
        <v>34</v>
      </c>
      <c r="G9898" t="s">
        <v>47</v>
      </c>
      <c r="H9898" t="s">
        <v>570</v>
      </c>
      <c r="I9898" s="2">
        <v>181.95</v>
      </c>
      <c r="J9898" s="2">
        <v>3</v>
      </c>
      <c r="K9898" s="2">
        <v>38.21</v>
      </c>
    </row>
    <row r="9899" spans="1:11" ht="16.5" x14ac:dyDescent="0.3">
      <c r="A9899" s="1">
        <v>43092</v>
      </c>
      <c r="B9899" s="5">
        <f>YEAR(Table1[[#This Row],[Order Date]])</f>
        <v>2017</v>
      </c>
      <c r="C9899" s="5">
        <f>MONTH(Table1[[#This Row],[Order Date]])</f>
        <v>12</v>
      </c>
      <c r="D9899" t="s">
        <v>77</v>
      </c>
      <c r="E9899" t="s">
        <v>10</v>
      </c>
      <c r="F9899" t="s">
        <v>11</v>
      </c>
      <c r="G9899" t="s">
        <v>12</v>
      </c>
      <c r="H9899" t="s">
        <v>1488</v>
      </c>
      <c r="I9899" s="2">
        <v>28.67</v>
      </c>
      <c r="J9899" s="2">
        <v>8</v>
      </c>
      <c r="K9899" s="2">
        <v>10.39</v>
      </c>
    </row>
    <row r="9900" spans="1:11" ht="16.5" x14ac:dyDescent="0.3">
      <c r="A9900" s="1">
        <v>43092</v>
      </c>
      <c r="B9900" s="5">
        <f>YEAR(Table1[[#This Row],[Order Date]])</f>
        <v>2017</v>
      </c>
      <c r="C9900" s="5">
        <f>MONTH(Table1[[#This Row],[Order Date]])</f>
        <v>12</v>
      </c>
      <c r="D9900" t="s">
        <v>77</v>
      </c>
      <c r="E9900" t="s">
        <v>10</v>
      </c>
      <c r="F9900" t="s">
        <v>11</v>
      </c>
      <c r="G9900" t="s">
        <v>92</v>
      </c>
      <c r="H9900" t="s">
        <v>1983</v>
      </c>
      <c r="I9900" s="2">
        <v>29.31</v>
      </c>
      <c r="J9900" s="2">
        <v>8</v>
      </c>
      <c r="K9900" s="2">
        <v>-74.75</v>
      </c>
    </row>
    <row r="9901" spans="1:11" ht="16.5" x14ac:dyDescent="0.3">
      <c r="A9901" s="1">
        <v>43092</v>
      </c>
      <c r="B9901" s="5">
        <f>YEAR(Table1[[#This Row],[Order Date]])</f>
        <v>2017</v>
      </c>
      <c r="C9901" s="5">
        <f>MONTH(Table1[[#This Row],[Order Date]])</f>
        <v>12</v>
      </c>
      <c r="D9901" t="s">
        <v>1693</v>
      </c>
      <c r="E9901" t="s">
        <v>120</v>
      </c>
      <c r="F9901" t="s">
        <v>34</v>
      </c>
      <c r="G9901" t="s">
        <v>47</v>
      </c>
      <c r="H9901" t="s">
        <v>2009</v>
      </c>
      <c r="I9901" s="2">
        <v>72.7</v>
      </c>
      <c r="J9901" s="2">
        <v>4</v>
      </c>
      <c r="K9901" s="2">
        <v>19.079999999999998</v>
      </c>
    </row>
    <row r="9902" spans="1:11" ht="16.5" x14ac:dyDescent="0.3">
      <c r="A9902" s="1">
        <v>43092</v>
      </c>
      <c r="B9902" s="5">
        <f>YEAR(Table1[[#This Row],[Order Date]])</f>
        <v>2017</v>
      </c>
      <c r="C9902" s="5">
        <f>MONTH(Table1[[#This Row],[Order Date]])</f>
        <v>12</v>
      </c>
      <c r="D9902" t="s">
        <v>1693</v>
      </c>
      <c r="E9902" t="s">
        <v>120</v>
      </c>
      <c r="F9902" t="s">
        <v>11</v>
      </c>
      <c r="G9902" t="s">
        <v>24</v>
      </c>
      <c r="H9902" t="s">
        <v>2670</v>
      </c>
      <c r="I9902" s="2">
        <v>12.26</v>
      </c>
      <c r="J9902" s="2">
        <v>7</v>
      </c>
      <c r="K9902" s="2">
        <v>1.07</v>
      </c>
    </row>
    <row r="9903" spans="1:11" ht="16.5" x14ac:dyDescent="0.3">
      <c r="A9903" s="1">
        <v>43092</v>
      </c>
      <c r="B9903" s="5">
        <f>YEAR(Table1[[#This Row],[Order Date]])</f>
        <v>2017</v>
      </c>
      <c r="C9903" s="5">
        <f>MONTH(Table1[[#This Row],[Order Date]])</f>
        <v>12</v>
      </c>
      <c r="D9903" t="s">
        <v>1693</v>
      </c>
      <c r="E9903" t="s">
        <v>120</v>
      </c>
      <c r="F9903" t="s">
        <v>11</v>
      </c>
      <c r="G9903" t="s">
        <v>18</v>
      </c>
      <c r="H9903" t="s">
        <v>838</v>
      </c>
      <c r="I9903" s="2">
        <v>218.35</v>
      </c>
      <c r="J9903" s="2">
        <v>3</v>
      </c>
      <c r="K9903" s="2">
        <v>-54.59</v>
      </c>
    </row>
    <row r="9904" spans="1:11" ht="16.5" x14ac:dyDescent="0.3">
      <c r="A9904" s="1">
        <v>43092</v>
      </c>
      <c r="B9904" s="5">
        <f>YEAR(Table1[[#This Row],[Order Date]])</f>
        <v>2017</v>
      </c>
      <c r="C9904" s="5">
        <f>MONTH(Table1[[#This Row],[Order Date]])</f>
        <v>12</v>
      </c>
      <c r="D9904" t="s">
        <v>1310</v>
      </c>
      <c r="E9904" t="s">
        <v>101</v>
      </c>
      <c r="F9904" t="s">
        <v>11</v>
      </c>
      <c r="G9904" t="s">
        <v>18</v>
      </c>
      <c r="H9904" t="s">
        <v>1611</v>
      </c>
      <c r="I9904" s="2">
        <v>62.04</v>
      </c>
      <c r="J9904" s="2">
        <v>4</v>
      </c>
      <c r="K9904" s="2">
        <v>17.37</v>
      </c>
    </row>
    <row r="9905" spans="1:11" ht="16.5" x14ac:dyDescent="0.3">
      <c r="A9905" s="1">
        <v>43092</v>
      </c>
      <c r="B9905" s="5">
        <f>YEAR(Table1[[#This Row],[Order Date]])</f>
        <v>2017</v>
      </c>
      <c r="C9905" s="5">
        <f>MONTH(Table1[[#This Row],[Order Date]])</f>
        <v>12</v>
      </c>
      <c r="D9905" t="s">
        <v>1310</v>
      </c>
      <c r="E9905" t="s">
        <v>101</v>
      </c>
      <c r="F9905" t="s">
        <v>39</v>
      </c>
      <c r="G9905" t="s">
        <v>40</v>
      </c>
      <c r="H9905" t="s">
        <v>2180</v>
      </c>
      <c r="I9905" s="2">
        <v>494.97</v>
      </c>
      <c r="J9905" s="2">
        <v>3</v>
      </c>
      <c r="K9905" s="2">
        <v>148.49</v>
      </c>
    </row>
    <row r="9906" spans="1:11" ht="16.5" x14ac:dyDescent="0.3">
      <c r="A9906" s="1">
        <v>43092</v>
      </c>
      <c r="B9906" s="5">
        <f>YEAR(Table1[[#This Row],[Order Date]])</f>
        <v>2017</v>
      </c>
      <c r="C9906" s="5">
        <f>MONTH(Table1[[#This Row],[Order Date]])</f>
        <v>12</v>
      </c>
      <c r="D9906" t="s">
        <v>1310</v>
      </c>
      <c r="E9906" t="s">
        <v>101</v>
      </c>
      <c r="F9906" t="s">
        <v>11</v>
      </c>
      <c r="G9906" t="s">
        <v>18</v>
      </c>
      <c r="H9906" t="s">
        <v>908</v>
      </c>
      <c r="I9906" s="2">
        <v>367.96</v>
      </c>
      <c r="J9906" s="2">
        <v>4</v>
      </c>
      <c r="K9906" s="2">
        <v>14.72</v>
      </c>
    </row>
    <row r="9907" spans="1:11" ht="16.5" x14ac:dyDescent="0.3">
      <c r="A9907" s="1">
        <v>43092</v>
      </c>
      <c r="B9907" s="5">
        <f>YEAR(Table1[[#This Row],[Order Date]])</f>
        <v>2017</v>
      </c>
      <c r="C9907" s="5">
        <f>MONTH(Table1[[#This Row],[Order Date]])</f>
        <v>12</v>
      </c>
      <c r="D9907" t="s">
        <v>1310</v>
      </c>
      <c r="E9907" t="s">
        <v>101</v>
      </c>
      <c r="F9907" t="s">
        <v>11</v>
      </c>
      <c r="G9907" t="s">
        <v>12</v>
      </c>
      <c r="H9907" t="s">
        <v>2470</v>
      </c>
      <c r="I9907" s="2">
        <v>44.96</v>
      </c>
      <c r="J9907" s="2">
        <v>2</v>
      </c>
      <c r="K9907" s="2">
        <v>20.68</v>
      </c>
    </row>
    <row r="9908" spans="1:11" ht="16.5" x14ac:dyDescent="0.3">
      <c r="A9908" s="1">
        <v>43092</v>
      </c>
      <c r="B9908" s="5">
        <f>YEAR(Table1[[#This Row],[Order Date]])</f>
        <v>2017</v>
      </c>
      <c r="C9908" s="5">
        <f>MONTH(Table1[[#This Row],[Order Date]])</f>
        <v>12</v>
      </c>
      <c r="D9908" t="s">
        <v>1310</v>
      </c>
      <c r="E9908" t="s">
        <v>101</v>
      </c>
      <c r="F9908" t="s">
        <v>11</v>
      </c>
      <c r="G9908" t="s">
        <v>63</v>
      </c>
      <c r="H9908" t="s">
        <v>1319</v>
      </c>
      <c r="I9908" s="2">
        <v>182.94</v>
      </c>
      <c r="J9908" s="2">
        <v>3</v>
      </c>
      <c r="K9908" s="2">
        <v>85.98</v>
      </c>
    </row>
    <row r="9909" spans="1:11" ht="16.5" x14ac:dyDescent="0.3">
      <c r="A9909" s="1">
        <v>43092</v>
      </c>
      <c r="B9909" s="5">
        <f>YEAR(Table1[[#This Row],[Order Date]])</f>
        <v>2017</v>
      </c>
      <c r="C9909" s="5">
        <f>MONTH(Table1[[#This Row],[Order Date]])</f>
        <v>12</v>
      </c>
      <c r="D9909" t="s">
        <v>1295</v>
      </c>
      <c r="E9909" t="s">
        <v>15</v>
      </c>
      <c r="F9909" t="s">
        <v>11</v>
      </c>
      <c r="G9909" t="s">
        <v>20</v>
      </c>
      <c r="H9909" t="s">
        <v>2119</v>
      </c>
      <c r="I9909" s="2">
        <v>13.84</v>
      </c>
      <c r="J9909" s="2">
        <v>4</v>
      </c>
      <c r="K9909" s="2">
        <v>-22.14</v>
      </c>
    </row>
    <row r="9910" spans="1:11" ht="16.5" x14ac:dyDescent="0.3">
      <c r="A9910" s="1">
        <v>43092</v>
      </c>
      <c r="B9910" s="5">
        <f>YEAR(Table1[[#This Row],[Order Date]])</f>
        <v>2017</v>
      </c>
      <c r="C9910" s="5">
        <f>MONTH(Table1[[#This Row],[Order Date]])</f>
        <v>12</v>
      </c>
      <c r="D9910" t="s">
        <v>1295</v>
      </c>
      <c r="E9910" t="s">
        <v>15</v>
      </c>
      <c r="F9910" t="s">
        <v>11</v>
      </c>
      <c r="G9910" t="s">
        <v>12</v>
      </c>
      <c r="H9910" t="s">
        <v>1191</v>
      </c>
      <c r="I9910" s="2">
        <v>175.87</v>
      </c>
      <c r="J9910" s="2">
        <v>4</v>
      </c>
      <c r="K9910" s="2">
        <v>63.75</v>
      </c>
    </row>
    <row r="9911" spans="1:11" ht="16.5" x14ac:dyDescent="0.3">
      <c r="A9911" s="1">
        <v>43092</v>
      </c>
      <c r="B9911" s="5">
        <f>YEAR(Table1[[#This Row],[Order Date]])</f>
        <v>2017</v>
      </c>
      <c r="C9911" s="5">
        <f>MONTH(Table1[[#This Row],[Order Date]])</f>
        <v>12</v>
      </c>
      <c r="D9911" t="s">
        <v>2057</v>
      </c>
      <c r="E9911" t="s">
        <v>613</v>
      </c>
      <c r="F9911" t="s">
        <v>34</v>
      </c>
      <c r="G9911" t="s">
        <v>47</v>
      </c>
      <c r="H9911" t="s">
        <v>365</v>
      </c>
      <c r="I9911" s="2">
        <v>27.46</v>
      </c>
      <c r="J9911" s="2">
        <v>2</v>
      </c>
      <c r="K9911" s="2">
        <v>9.89</v>
      </c>
    </row>
    <row r="9912" spans="1:11" ht="16.5" x14ac:dyDescent="0.3">
      <c r="A9912" s="1">
        <v>43093</v>
      </c>
      <c r="B9912" s="5">
        <f>YEAR(Table1[[#This Row],[Order Date]])</f>
        <v>2017</v>
      </c>
      <c r="C9912" s="5">
        <f>MONTH(Table1[[#This Row],[Order Date]])</f>
        <v>12</v>
      </c>
      <c r="D9912" t="s">
        <v>1610</v>
      </c>
      <c r="E9912" t="s">
        <v>149</v>
      </c>
      <c r="F9912" t="s">
        <v>11</v>
      </c>
      <c r="G9912" t="s">
        <v>92</v>
      </c>
      <c r="H9912" t="s">
        <v>658</v>
      </c>
      <c r="I9912" s="2">
        <v>35.909999999999997</v>
      </c>
      <c r="J9912" s="2">
        <v>3</v>
      </c>
      <c r="K9912" s="2">
        <v>9.6999999999999993</v>
      </c>
    </row>
    <row r="9913" spans="1:11" ht="16.5" x14ac:dyDescent="0.3">
      <c r="A9913" s="1">
        <v>43093</v>
      </c>
      <c r="B9913" s="5">
        <f>YEAR(Table1[[#This Row],[Order Date]])</f>
        <v>2017</v>
      </c>
      <c r="C9913" s="5">
        <f>MONTH(Table1[[#This Row],[Order Date]])</f>
        <v>12</v>
      </c>
      <c r="D9913" t="s">
        <v>1705</v>
      </c>
      <c r="E9913" t="s">
        <v>149</v>
      </c>
      <c r="F9913" t="s">
        <v>11</v>
      </c>
      <c r="G9913" t="s">
        <v>20</v>
      </c>
      <c r="H9913" t="s">
        <v>49</v>
      </c>
      <c r="I9913" s="2">
        <v>17.88</v>
      </c>
      <c r="J9913" s="2">
        <v>3</v>
      </c>
      <c r="K9913" s="2">
        <v>5.59</v>
      </c>
    </row>
    <row r="9914" spans="1:11" ht="16.5" x14ac:dyDescent="0.3">
      <c r="A9914" s="1">
        <v>43093</v>
      </c>
      <c r="B9914" s="5">
        <f>YEAR(Table1[[#This Row],[Order Date]])</f>
        <v>2017</v>
      </c>
      <c r="C9914" s="5">
        <f>MONTH(Table1[[#This Row],[Order Date]])</f>
        <v>12</v>
      </c>
      <c r="D9914" t="s">
        <v>1723</v>
      </c>
      <c r="E9914" t="s">
        <v>164</v>
      </c>
      <c r="F9914" t="s">
        <v>11</v>
      </c>
      <c r="G9914" t="s">
        <v>18</v>
      </c>
      <c r="H9914" t="s">
        <v>860</v>
      </c>
      <c r="I9914" s="2">
        <v>1003.62</v>
      </c>
      <c r="J9914" s="2">
        <v>6</v>
      </c>
      <c r="K9914" s="2">
        <v>0</v>
      </c>
    </row>
    <row r="9915" spans="1:11" ht="16.5" x14ac:dyDescent="0.3">
      <c r="A9915" s="1">
        <v>43093</v>
      </c>
      <c r="B9915" s="5">
        <f>YEAR(Table1[[#This Row],[Order Date]])</f>
        <v>2017</v>
      </c>
      <c r="C9915" s="5">
        <f>MONTH(Table1[[#This Row],[Order Date]])</f>
        <v>12</v>
      </c>
      <c r="D9915" t="s">
        <v>1467</v>
      </c>
      <c r="E9915" t="s">
        <v>149</v>
      </c>
      <c r="F9915" t="s">
        <v>34</v>
      </c>
      <c r="G9915" t="s">
        <v>35</v>
      </c>
      <c r="H9915" t="s">
        <v>542</v>
      </c>
      <c r="I9915" s="2">
        <v>271.76</v>
      </c>
      <c r="J9915" s="2">
        <v>2</v>
      </c>
      <c r="K9915" s="2">
        <v>48.31</v>
      </c>
    </row>
    <row r="9916" spans="1:11" ht="16.5" x14ac:dyDescent="0.3">
      <c r="A9916" s="1">
        <v>43093</v>
      </c>
      <c r="B9916" s="5">
        <f>YEAR(Table1[[#This Row],[Order Date]])</f>
        <v>2017</v>
      </c>
      <c r="C9916" s="5">
        <f>MONTH(Table1[[#This Row],[Order Date]])</f>
        <v>12</v>
      </c>
      <c r="D9916" t="s">
        <v>1467</v>
      </c>
      <c r="E9916" t="s">
        <v>149</v>
      </c>
      <c r="F9916" t="s">
        <v>11</v>
      </c>
      <c r="G9916" t="s">
        <v>20</v>
      </c>
      <c r="H9916" t="s">
        <v>2027</v>
      </c>
      <c r="I9916" s="2">
        <v>14.38</v>
      </c>
      <c r="J9916" s="2">
        <v>3</v>
      </c>
      <c r="K9916" s="2">
        <v>4.8499999999999996</v>
      </c>
    </row>
    <row r="9917" spans="1:11" ht="16.5" x14ac:dyDescent="0.3">
      <c r="A9917" s="1">
        <v>43093</v>
      </c>
      <c r="B9917" s="5">
        <f>YEAR(Table1[[#This Row],[Order Date]])</f>
        <v>2017</v>
      </c>
      <c r="C9917" s="5">
        <f>MONTH(Table1[[#This Row],[Order Date]])</f>
        <v>12</v>
      </c>
      <c r="D9917" t="s">
        <v>2246</v>
      </c>
      <c r="E9917" t="s">
        <v>149</v>
      </c>
      <c r="F9917" t="s">
        <v>34</v>
      </c>
      <c r="G9917" t="s">
        <v>47</v>
      </c>
      <c r="H9917" t="s">
        <v>1085</v>
      </c>
      <c r="I9917" s="2">
        <v>37.93</v>
      </c>
      <c r="J9917" s="2">
        <v>1</v>
      </c>
      <c r="K9917" s="2">
        <v>6.83</v>
      </c>
    </row>
    <row r="9918" spans="1:11" ht="16.5" x14ac:dyDescent="0.3">
      <c r="A9918" s="1">
        <v>43093</v>
      </c>
      <c r="B9918" s="5">
        <f>YEAR(Table1[[#This Row],[Order Date]])</f>
        <v>2017</v>
      </c>
      <c r="C9918" s="5">
        <f>MONTH(Table1[[#This Row],[Order Date]])</f>
        <v>12</v>
      </c>
      <c r="D9918" t="s">
        <v>1122</v>
      </c>
      <c r="E9918" t="s">
        <v>62</v>
      </c>
      <c r="F9918" t="s">
        <v>39</v>
      </c>
      <c r="G9918" t="s">
        <v>302</v>
      </c>
      <c r="H9918" t="s">
        <v>1858</v>
      </c>
      <c r="I9918" s="2">
        <v>479.97</v>
      </c>
      <c r="J9918" s="2">
        <v>3</v>
      </c>
      <c r="K9918" s="2">
        <v>239.99</v>
      </c>
    </row>
    <row r="9919" spans="1:11" ht="16.5" x14ac:dyDescent="0.3">
      <c r="A9919" s="1">
        <v>43093</v>
      </c>
      <c r="B9919" s="5">
        <f>YEAR(Table1[[#This Row],[Order Date]])</f>
        <v>2017</v>
      </c>
      <c r="C9919" s="5">
        <f>MONTH(Table1[[#This Row],[Order Date]])</f>
        <v>12</v>
      </c>
      <c r="D9919" t="s">
        <v>1122</v>
      </c>
      <c r="E9919" t="s">
        <v>62</v>
      </c>
      <c r="F9919" t="s">
        <v>34</v>
      </c>
      <c r="G9919" t="s">
        <v>35</v>
      </c>
      <c r="H9919" t="s">
        <v>382</v>
      </c>
      <c r="I9919" s="2">
        <v>232.88</v>
      </c>
      <c r="J9919" s="2">
        <v>4</v>
      </c>
      <c r="K9919" s="2">
        <v>60.55</v>
      </c>
    </row>
    <row r="9920" spans="1:11" ht="16.5" x14ac:dyDescent="0.3">
      <c r="A9920" s="1">
        <v>43093</v>
      </c>
      <c r="B9920" s="5">
        <f>YEAR(Table1[[#This Row],[Order Date]])</f>
        <v>2017</v>
      </c>
      <c r="C9920" s="5">
        <f>MONTH(Table1[[#This Row],[Order Date]])</f>
        <v>12</v>
      </c>
      <c r="D9920" t="s">
        <v>1620</v>
      </c>
      <c r="E9920" t="s">
        <v>27</v>
      </c>
      <c r="F9920" t="s">
        <v>39</v>
      </c>
      <c r="G9920" t="s">
        <v>603</v>
      </c>
      <c r="H9920" t="s">
        <v>634</v>
      </c>
      <c r="I9920" s="2">
        <v>2879.95</v>
      </c>
      <c r="J9920" s="2">
        <v>6</v>
      </c>
      <c r="K9920" s="2">
        <v>1007.98</v>
      </c>
    </row>
    <row r="9921" spans="1:11" ht="16.5" x14ac:dyDescent="0.3">
      <c r="A9921" s="1">
        <v>43093</v>
      </c>
      <c r="B9921" s="5">
        <f>YEAR(Table1[[#This Row],[Order Date]])</f>
        <v>2017</v>
      </c>
      <c r="C9921" s="5">
        <f>MONTH(Table1[[#This Row],[Order Date]])</f>
        <v>12</v>
      </c>
      <c r="D9921" t="s">
        <v>1620</v>
      </c>
      <c r="E9921" t="s">
        <v>27</v>
      </c>
      <c r="F9921" t="s">
        <v>11</v>
      </c>
      <c r="G9921" t="s">
        <v>20</v>
      </c>
      <c r="H9921" t="s">
        <v>911</v>
      </c>
      <c r="I9921" s="2">
        <v>90.48</v>
      </c>
      <c r="J9921" s="2">
        <v>3</v>
      </c>
      <c r="K9921" s="2">
        <v>33.93</v>
      </c>
    </row>
    <row r="9922" spans="1:11" ht="16.5" x14ac:dyDescent="0.3">
      <c r="A9922" s="1">
        <v>43093</v>
      </c>
      <c r="B9922" s="5">
        <f>YEAR(Table1[[#This Row],[Order Date]])</f>
        <v>2017</v>
      </c>
      <c r="C9922" s="5">
        <f>MONTH(Table1[[#This Row],[Order Date]])</f>
        <v>12</v>
      </c>
      <c r="D9922" t="s">
        <v>1877</v>
      </c>
      <c r="E9922" t="s">
        <v>95</v>
      </c>
      <c r="F9922" t="s">
        <v>34</v>
      </c>
      <c r="G9922" t="s">
        <v>47</v>
      </c>
      <c r="H9922" t="s">
        <v>872</v>
      </c>
      <c r="I9922" s="2">
        <v>8.5399999999999991</v>
      </c>
      <c r="J9922" s="2">
        <v>4</v>
      </c>
      <c r="K9922" s="2">
        <v>1.92</v>
      </c>
    </row>
    <row r="9923" spans="1:11" ht="16.5" x14ac:dyDescent="0.3">
      <c r="A9923" s="1">
        <v>43093</v>
      </c>
      <c r="B9923" s="5">
        <f>YEAR(Table1[[#This Row],[Order Date]])</f>
        <v>2017</v>
      </c>
      <c r="C9923" s="5">
        <f>MONTH(Table1[[#This Row],[Order Date]])</f>
        <v>12</v>
      </c>
      <c r="D9923" t="s">
        <v>1877</v>
      </c>
      <c r="E9923" t="s">
        <v>95</v>
      </c>
      <c r="F9923" t="s">
        <v>34</v>
      </c>
      <c r="G9923" t="s">
        <v>35</v>
      </c>
      <c r="H9923" t="s">
        <v>594</v>
      </c>
      <c r="I9923" s="2">
        <v>842.38</v>
      </c>
      <c r="J9923" s="2">
        <v>3</v>
      </c>
      <c r="K9923" s="2">
        <v>105.3</v>
      </c>
    </row>
    <row r="9924" spans="1:11" ht="16.5" x14ac:dyDescent="0.3">
      <c r="A9924" s="1">
        <v>43093</v>
      </c>
      <c r="B9924" s="5">
        <f>YEAR(Table1[[#This Row],[Order Date]])</f>
        <v>2017</v>
      </c>
      <c r="C9924" s="5">
        <f>MONTH(Table1[[#This Row],[Order Date]])</f>
        <v>12</v>
      </c>
      <c r="D9924" t="s">
        <v>2631</v>
      </c>
      <c r="E9924" t="s">
        <v>10</v>
      </c>
      <c r="F9924" t="s">
        <v>11</v>
      </c>
      <c r="G9924" t="s">
        <v>18</v>
      </c>
      <c r="H9924" t="s">
        <v>374</v>
      </c>
      <c r="I9924" s="2">
        <v>264.32</v>
      </c>
      <c r="J9924" s="2">
        <v>2</v>
      </c>
      <c r="K9924" s="2">
        <v>19.82</v>
      </c>
    </row>
    <row r="9925" spans="1:11" ht="16.5" x14ac:dyDescent="0.3">
      <c r="A9925" s="1">
        <v>43093</v>
      </c>
      <c r="B9925" s="5">
        <f>YEAR(Table1[[#This Row],[Order Date]])</f>
        <v>2017</v>
      </c>
      <c r="C9925" s="5">
        <f>MONTH(Table1[[#This Row],[Order Date]])</f>
        <v>12</v>
      </c>
      <c r="D9925" t="s">
        <v>2205</v>
      </c>
      <c r="E9925" t="s">
        <v>510</v>
      </c>
      <c r="F9925" t="s">
        <v>11</v>
      </c>
      <c r="G9925" t="s">
        <v>20</v>
      </c>
      <c r="H9925" t="s">
        <v>1030</v>
      </c>
      <c r="I9925" s="2">
        <v>21.31</v>
      </c>
      <c r="J9925" s="2">
        <v>3</v>
      </c>
      <c r="K9925" s="2">
        <v>7.99</v>
      </c>
    </row>
    <row r="9926" spans="1:11" ht="16.5" x14ac:dyDescent="0.3">
      <c r="A9926" s="1">
        <v>43093</v>
      </c>
      <c r="B9926" s="5">
        <f>YEAR(Table1[[#This Row],[Order Date]])</f>
        <v>2017</v>
      </c>
      <c r="C9926" s="5">
        <f>MONTH(Table1[[#This Row],[Order Date]])</f>
        <v>12</v>
      </c>
      <c r="D9926" t="s">
        <v>1009</v>
      </c>
      <c r="E9926" t="s">
        <v>434</v>
      </c>
      <c r="F9926" t="s">
        <v>11</v>
      </c>
      <c r="G9926" t="s">
        <v>12</v>
      </c>
      <c r="H9926" t="s">
        <v>1730</v>
      </c>
      <c r="I9926" s="2">
        <v>19.440000000000001</v>
      </c>
      <c r="J9926" s="2">
        <v>3</v>
      </c>
      <c r="K9926" s="2">
        <v>9.33</v>
      </c>
    </row>
    <row r="9927" spans="1:11" ht="16.5" x14ac:dyDescent="0.3">
      <c r="A9927" s="1">
        <v>43093</v>
      </c>
      <c r="B9927" s="5">
        <f>YEAR(Table1[[#This Row],[Order Date]])</f>
        <v>2017</v>
      </c>
      <c r="C9927" s="5">
        <f>MONTH(Table1[[#This Row],[Order Date]])</f>
        <v>12</v>
      </c>
      <c r="D9927" t="s">
        <v>1009</v>
      </c>
      <c r="E9927" t="s">
        <v>434</v>
      </c>
      <c r="F9927" t="s">
        <v>11</v>
      </c>
      <c r="G9927" t="s">
        <v>20</v>
      </c>
      <c r="H9927" t="s">
        <v>1577</v>
      </c>
      <c r="I9927" s="2">
        <v>12.3</v>
      </c>
      <c r="J9927" s="2">
        <v>5</v>
      </c>
      <c r="K9927" s="2">
        <v>6.15</v>
      </c>
    </row>
    <row r="9928" spans="1:11" ht="16.5" x14ac:dyDescent="0.3">
      <c r="A9928" s="1">
        <v>43094</v>
      </c>
      <c r="B9928" s="5">
        <f>YEAR(Table1[[#This Row],[Order Date]])</f>
        <v>2017</v>
      </c>
      <c r="C9928" s="5">
        <f>MONTH(Table1[[#This Row],[Order Date]])</f>
        <v>12</v>
      </c>
      <c r="D9928" t="s">
        <v>2518</v>
      </c>
      <c r="E9928" t="s">
        <v>149</v>
      </c>
      <c r="F9928" t="s">
        <v>34</v>
      </c>
      <c r="G9928" t="s">
        <v>47</v>
      </c>
      <c r="H9928" t="s">
        <v>2623</v>
      </c>
      <c r="I9928" s="2">
        <v>41.96</v>
      </c>
      <c r="J9928" s="2">
        <v>2</v>
      </c>
      <c r="K9928" s="2">
        <v>10.91</v>
      </c>
    </row>
    <row r="9929" spans="1:11" ht="16.5" x14ac:dyDescent="0.3">
      <c r="A9929" s="1">
        <v>43094</v>
      </c>
      <c r="B9929" s="5">
        <f>YEAR(Table1[[#This Row],[Order Date]])</f>
        <v>2017</v>
      </c>
      <c r="C9929" s="5">
        <f>MONTH(Table1[[#This Row],[Order Date]])</f>
        <v>12</v>
      </c>
      <c r="D9929" t="s">
        <v>1781</v>
      </c>
      <c r="E9929" t="s">
        <v>149</v>
      </c>
      <c r="F9929" t="s">
        <v>34</v>
      </c>
      <c r="G9929" t="s">
        <v>74</v>
      </c>
      <c r="H9929" t="s">
        <v>1637</v>
      </c>
      <c r="I9929" s="2">
        <v>191.98</v>
      </c>
      <c r="J9929" s="2">
        <v>2</v>
      </c>
      <c r="K9929" s="2">
        <v>4.8</v>
      </c>
    </row>
    <row r="9930" spans="1:11" ht="16.5" x14ac:dyDescent="0.3">
      <c r="A9930" s="1">
        <v>43094</v>
      </c>
      <c r="B9930" s="5">
        <f>YEAR(Table1[[#This Row],[Order Date]])</f>
        <v>2017</v>
      </c>
      <c r="C9930" s="5">
        <f>MONTH(Table1[[#This Row],[Order Date]])</f>
        <v>12</v>
      </c>
      <c r="D9930" t="s">
        <v>2197</v>
      </c>
      <c r="E9930" t="s">
        <v>33</v>
      </c>
      <c r="F9930" t="s">
        <v>11</v>
      </c>
      <c r="G9930" t="s">
        <v>18</v>
      </c>
      <c r="H9930" t="s">
        <v>909</v>
      </c>
      <c r="I9930" s="2">
        <v>95.94</v>
      </c>
      <c r="J9930" s="2">
        <v>3</v>
      </c>
      <c r="K9930" s="2">
        <v>9.59</v>
      </c>
    </row>
    <row r="9931" spans="1:11" ht="16.5" x14ac:dyDescent="0.3">
      <c r="A9931" s="1">
        <v>43094</v>
      </c>
      <c r="B9931" s="5">
        <f>YEAR(Table1[[#This Row],[Order Date]])</f>
        <v>2017</v>
      </c>
      <c r="C9931" s="5">
        <f>MONTH(Table1[[#This Row],[Order Date]])</f>
        <v>12</v>
      </c>
      <c r="D9931" t="s">
        <v>2197</v>
      </c>
      <c r="E9931" t="s">
        <v>33</v>
      </c>
      <c r="F9931" t="s">
        <v>34</v>
      </c>
      <c r="G9931" t="s">
        <v>35</v>
      </c>
      <c r="H9931" t="s">
        <v>187</v>
      </c>
      <c r="I9931" s="2">
        <v>304.45</v>
      </c>
      <c r="J9931" s="2">
        <v>5</v>
      </c>
      <c r="K9931" s="2">
        <v>76.11</v>
      </c>
    </row>
    <row r="9932" spans="1:11" ht="16.5" x14ac:dyDescent="0.3">
      <c r="A9932" s="1">
        <v>43094</v>
      </c>
      <c r="B9932" s="5">
        <f>YEAR(Table1[[#This Row],[Order Date]])</f>
        <v>2017</v>
      </c>
      <c r="C9932" s="5">
        <f>MONTH(Table1[[#This Row],[Order Date]])</f>
        <v>12</v>
      </c>
      <c r="D9932" t="s">
        <v>2466</v>
      </c>
      <c r="E9932" t="s">
        <v>78</v>
      </c>
      <c r="F9932" t="s">
        <v>39</v>
      </c>
      <c r="G9932" t="s">
        <v>52</v>
      </c>
      <c r="H9932" t="s">
        <v>1063</v>
      </c>
      <c r="I9932" s="2">
        <v>158.93</v>
      </c>
      <c r="J9932" s="2">
        <v>7</v>
      </c>
      <c r="K9932" s="2">
        <v>41.72</v>
      </c>
    </row>
    <row r="9933" spans="1:11" ht="16.5" x14ac:dyDescent="0.3">
      <c r="A9933" s="1">
        <v>43094</v>
      </c>
      <c r="B9933" s="5">
        <f>YEAR(Table1[[#This Row],[Order Date]])</f>
        <v>2017</v>
      </c>
      <c r="C9933" s="5">
        <f>MONTH(Table1[[#This Row],[Order Date]])</f>
        <v>12</v>
      </c>
      <c r="D9933" t="s">
        <v>2466</v>
      </c>
      <c r="E9933" t="s">
        <v>78</v>
      </c>
      <c r="F9933" t="s">
        <v>11</v>
      </c>
      <c r="G9933" t="s">
        <v>20</v>
      </c>
      <c r="H9933" t="s">
        <v>1139</v>
      </c>
      <c r="I9933" s="2">
        <v>13.02</v>
      </c>
      <c r="J9933" s="2">
        <v>1</v>
      </c>
      <c r="K9933" s="2">
        <v>-10.42</v>
      </c>
    </row>
    <row r="9934" spans="1:11" ht="16.5" x14ac:dyDescent="0.3">
      <c r="A9934" s="1">
        <v>43094</v>
      </c>
      <c r="B9934" s="5">
        <f>YEAR(Table1[[#This Row],[Order Date]])</f>
        <v>2017</v>
      </c>
      <c r="C9934" s="5">
        <f>MONTH(Table1[[#This Row],[Order Date]])</f>
        <v>12</v>
      </c>
      <c r="D9934" t="s">
        <v>2466</v>
      </c>
      <c r="E9934" t="s">
        <v>78</v>
      </c>
      <c r="F9934" t="s">
        <v>34</v>
      </c>
      <c r="G9934" t="s">
        <v>145</v>
      </c>
      <c r="H9934" t="s">
        <v>1786</v>
      </c>
      <c r="I9934" s="2">
        <v>273.06</v>
      </c>
      <c r="J9934" s="2">
        <v>2</v>
      </c>
      <c r="K9934" s="2">
        <v>-104.67</v>
      </c>
    </row>
    <row r="9935" spans="1:11" ht="16.5" x14ac:dyDescent="0.3">
      <c r="A9935" s="1">
        <v>43094</v>
      </c>
      <c r="B9935" s="5">
        <f>YEAR(Table1[[#This Row],[Order Date]])</f>
        <v>2017</v>
      </c>
      <c r="C9935" s="5">
        <f>MONTH(Table1[[#This Row],[Order Date]])</f>
        <v>12</v>
      </c>
      <c r="D9935" t="s">
        <v>2466</v>
      </c>
      <c r="E9935" t="s">
        <v>78</v>
      </c>
      <c r="F9935" t="s">
        <v>11</v>
      </c>
      <c r="G9935" t="s">
        <v>43</v>
      </c>
      <c r="H9935" t="s">
        <v>160</v>
      </c>
      <c r="I9935" s="2">
        <v>39.31</v>
      </c>
      <c r="J9935" s="2">
        <v>13</v>
      </c>
      <c r="K9935" s="2">
        <v>12.78</v>
      </c>
    </row>
    <row r="9936" spans="1:11" ht="16.5" x14ac:dyDescent="0.3">
      <c r="A9936" s="1">
        <v>43094</v>
      </c>
      <c r="B9936" s="5">
        <f>YEAR(Table1[[#This Row],[Order Date]])</f>
        <v>2017</v>
      </c>
      <c r="C9936" s="5">
        <f>MONTH(Table1[[#This Row],[Order Date]])</f>
        <v>12</v>
      </c>
      <c r="D9936" t="s">
        <v>2585</v>
      </c>
      <c r="E9936" t="s">
        <v>488</v>
      </c>
      <c r="F9936" t="s">
        <v>11</v>
      </c>
      <c r="G9936" t="s">
        <v>12</v>
      </c>
      <c r="H9936" t="s">
        <v>2595</v>
      </c>
      <c r="I9936" s="2">
        <v>96.08</v>
      </c>
      <c r="J9936" s="2">
        <v>2</v>
      </c>
      <c r="K9936" s="2">
        <v>46.12</v>
      </c>
    </row>
    <row r="9937" spans="1:11" ht="16.5" x14ac:dyDescent="0.3">
      <c r="A9937" s="1">
        <v>43094</v>
      </c>
      <c r="B9937" s="5">
        <f>YEAR(Table1[[#This Row],[Order Date]])</f>
        <v>2017</v>
      </c>
      <c r="C9937" s="5">
        <f>MONTH(Table1[[#This Row],[Order Date]])</f>
        <v>12</v>
      </c>
      <c r="D9937" t="s">
        <v>2585</v>
      </c>
      <c r="E9937" t="s">
        <v>488</v>
      </c>
      <c r="F9937" t="s">
        <v>11</v>
      </c>
      <c r="G9937" t="s">
        <v>43</v>
      </c>
      <c r="H9937" t="s">
        <v>1784</v>
      </c>
      <c r="I9937" s="2">
        <v>3.62</v>
      </c>
      <c r="J9937" s="2">
        <v>2</v>
      </c>
      <c r="K9937" s="2">
        <v>1.19</v>
      </c>
    </row>
    <row r="9938" spans="1:11" ht="16.5" x14ac:dyDescent="0.3">
      <c r="A9938" s="1">
        <v>43094</v>
      </c>
      <c r="B9938" s="5">
        <f>YEAR(Table1[[#This Row],[Order Date]])</f>
        <v>2017</v>
      </c>
      <c r="C9938" s="5">
        <f>MONTH(Table1[[#This Row],[Order Date]])</f>
        <v>12</v>
      </c>
      <c r="D9938" t="s">
        <v>2585</v>
      </c>
      <c r="E9938" t="s">
        <v>488</v>
      </c>
      <c r="F9938" t="s">
        <v>11</v>
      </c>
      <c r="G9938" t="s">
        <v>12</v>
      </c>
      <c r="H9938" t="s">
        <v>2243</v>
      </c>
      <c r="I9938" s="2">
        <v>629.1</v>
      </c>
      <c r="J9938" s="2">
        <v>6</v>
      </c>
      <c r="K9938" s="2">
        <v>301.97000000000003</v>
      </c>
    </row>
    <row r="9939" spans="1:11" ht="16.5" x14ac:dyDescent="0.3">
      <c r="A9939" s="1">
        <v>43094</v>
      </c>
      <c r="B9939" s="5">
        <f>YEAR(Table1[[#This Row],[Order Date]])</f>
        <v>2017</v>
      </c>
      <c r="C9939" s="5">
        <f>MONTH(Table1[[#This Row],[Order Date]])</f>
        <v>12</v>
      </c>
      <c r="D9939" t="s">
        <v>2585</v>
      </c>
      <c r="E9939" t="s">
        <v>488</v>
      </c>
      <c r="F9939" t="s">
        <v>39</v>
      </c>
      <c r="G9939" t="s">
        <v>40</v>
      </c>
      <c r="H9939" t="s">
        <v>163</v>
      </c>
      <c r="I9939" s="2">
        <v>90.48</v>
      </c>
      <c r="J9939" s="2">
        <v>2</v>
      </c>
      <c r="K9939" s="2">
        <v>23.52</v>
      </c>
    </row>
    <row r="9940" spans="1:11" ht="16.5" x14ac:dyDescent="0.3">
      <c r="A9940" s="1">
        <v>43094</v>
      </c>
      <c r="B9940" s="5">
        <f>YEAR(Table1[[#This Row],[Order Date]])</f>
        <v>2017</v>
      </c>
      <c r="C9940" s="5">
        <f>MONTH(Table1[[#This Row],[Order Date]])</f>
        <v>12</v>
      </c>
      <c r="D9940" t="s">
        <v>1495</v>
      </c>
      <c r="E9940" t="s">
        <v>27</v>
      </c>
      <c r="F9940" t="s">
        <v>11</v>
      </c>
      <c r="G9940" t="s">
        <v>20</v>
      </c>
      <c r="H9940" t="s">
        <v>1136</v>
      </c>
      <c r="I9940" s="2">
        <v>153.55000000000001</v>
      </c>
      <c r="J9940" s="2">
        <v>3</v>
      </c>
      <c r="K9940" s="2">
        <v>51.82</v>
      </c>
    </row>
    <row r="9941" spans="1:11" ht="16.5" x14ac:dyDescent="0.3">
      <c r="A9941" s="1">
        <v>43094</v>
      </c>
      <c r="B9941" s="5">
        <f>YEAR(Table1[[#This Row],[Order Date]])</f>
        <v>2017</v>
      </c>
      <c r="C9941" s="5">
        <f>MONTH(Table1[[#This Row],[Order Date]])</f>
        <v>12</v>
      </c>
      <c r="D9941" t="s">
        <v>1495</v>
      </c>
      <c r="E9941" t="s">
        <v>27</v>
      </c>
      <c r="F9941" t="s">
        <v>11</v>
      </c>
      <c r="G9941" t="s">
        <v>18</v>
      </c>
      <c r="H9941" t="s">
        <v>2031</v>
      </c>
      <c r="I9941" s="2">
        <v>270.62</v>
      </c>
      <c r="J9941" s="2">
        <v>2</v>
      </c>
      <c r="K9941" s="2">
        <v>2.71</v>
      </c>
    </row>
    <row r="9942" spans="1:11" ht="16.5" x14ac:dyDescent="0.3">
      <c r="A9942" s="1">
        <v>43094</v>
      </c>
      <c r="B9942" s="5">
        <f>YEAR(Table1[[#This Row],[Order Date]])</f>
        <v>2017</v>
      </c>
      <c r="C9942" s="5">
        <f>MONTH(Table1[[#This Row],[Order Date]])</f>
        <v>12</v>
      </c>
      <c r="D9942" t="s">
        <v>624</v>
      </c>
      <c r="E9942" t="s">
        <v>164</v>
      </c>
      <c r="F9942" t="s">
        <v>11</v>
      </c>
      <c r="G9942" t="s">
        <v>20</v>
      </c>
      <c r="H9942" t="s">
        <v>941</v>
      </c>
      <c r="I9942" s="2">
        <v>3.86</v>
      </c>
      <c r="J9942" s="2">
        <v>1</v>
      </c>
      <c r="K9942" s="2">
        <v>1.4</v>
      </c>
    </row>
    <row r="9943" spans="1:11" ht="16.5" x14ac:dyDescent="0.3">
      <c r="A9943" s="1">
        <v>43094</v>
      </c>
      <c r="B9943" s="5">
        <f>YEAR(Table1[[#This Row],[Order Date]])</f>
        <v>2017</v>
      </c>
      <c r="C9943" s="5">
        <f>MONTH(Table1[[#This Row],[Order Date]])</f>
        <v>12</v>
      </c>
      <c r="D9943" t="s">
        <v>185</v>
      </c>
      <c r="E9943" t="s">
        <v>10</v>
      </c>
      <c r="F9943" t="s">
        <v>11</v>
      </c>
      <c r="G9943" t="s">
        <v>20</v>
      </c>
      <c r="H9943" t="s">
        <v>627</v>
      </c>
      <c r="I9943" s="2">
        <v>39.58</v>
      </c>
      <c r="J9943" s="2">
        <v>9</v>
      </c>
      <c r="K9943" s="2">
        <v>-59.37</v>
      </c>
    </row>
    <row r="9944" spans="1:11" ht="16.5" x14ac:dyDescent="0.3">
      <c r="A9944" s="1">
        <v>43094</v>
      </c>
      <c r="B9944" s="5">
        <f>YEAR(Table1[[#This Row],[Order Date]])</f>
        <v>2017</v>
      </c>
      <c r="C9944" s="5">
        <f>MONTH(Table1[[#This Row],[Order Date]])</f>
        <v>12</v>
      </c>
      <c r="D9944" t="s">
        <v>185</v>
      </c>
      <c r="E9944" t="s">
        <v>10</v>
      </c>
      <c r="F9944" t="s">
        <v>11</v>
      </c>
      <c r="G9944" t="s">
        <v>200</v>
      </c>
      <c r="H9944" t="s">
        <v>807</v>
      </c>
      <c r="I9944" s="2">
        <v>44.69</v>
      </c>
      <c r="J9944" s="2">
        <v>7</v>
      </c>
      <c r="K9944" s="2">
        <v>5.03</v>
      </c>
    </row>
    <row r="9945" spans="1:11" ht="16.5" x14ac:dyDescent="0.3">
      <c r="A9945" s="1">
        <v>43094</v>
      </c>
      <c r="B9945" s="5">
        <f>YEAR(Table1[[#This Row],[Order Date]])</f>
        <v>2017</v>
      </c>
      <c r="C9945" s="5">
        <f>MONTH(Table1[[#This Row],[Order Date]])</f>
        <v>12</v>
      </c>
      <c r="D9945" t="s">
        <v>185</v>
      </c>
      <c r="E9945" t="s">
        <v>10</v>
      </c>
      <c r="F9945" t="s">
        <v>11</v>
      </c>
      <c r="G9945" t="s">
        <v>24</v>
      </c>
      <c r="H9945" t="s">
        <v>1351</v>
      </c>
      <c r="I9945" s="2">
        <v>31.74</v>
      </c>
      <c r="J9945" s="2">
        <v>2</v>
      </c>
      <c r="K9945" s="2">
        <v>2.38</v>
      </c>
    </row>
    <row r="9946" spans="1:11" ht="16.5" x14ac:dyDescent="0.3">
      <c r="A9946" s="1">
        <v>43094</v>
      </c>
      <c r="B9946" s="5">
        <f>YEAR(Table1[[#This Row],[Order Date]])</f>
        <v>2017</v>
      </c>
      <c r="C9946" s="5">
        <f>MONTH(Table1[[#This Row],[Order Date]])</f>
        <v>12</v>
      </c>
      <c r="D9946" t="s">
        <v>185</v>
      </c>
      <c r="E9946" t="s">
        <v>10</v>
      </c>
      <c r="F9946" t="s">
        <v>11</v>
      </c>
      <c r="G9946" t="s">
        <v>20</v>
      </c>
      <c r="H9946" t="s">
        <v>362</v>
      </c>
      <c r="I9946" s="2">
        <v>40.98</v>
      </c>
      <c r="J9946" s="2">
        <v>5</v>
      </c>
      <c r="K9946" s="2">
        <v>-65.569999999999993</v>
      </c>
    </row>
    <row r="9947" spans="1:11" ht="16.5" x14ac:dyDescent="0.3">
      <c r="A9947" s="1">
        <v>43094</v>
      </c>
      <c r="B9947" s="5">
        <f>YEAR(Table1[[#This Row],[Order Date]])</f>
        <v>2017</v>
      </c>
      <c r="C9947" s="5">
        <f>MONTH(Table1[[#This Row],[Order Date]])</f>
        <v>12</v>
      </c>
      <c r="D9947" t="s">
        <v>185</v>
      </c>
      <c r="E9947" t="s">
        <v>10</v>
      </c>
      <c r="F9947" t="s">
        <v>11</v>
      </c>
      <c r="G9947" t="s">
        <v>20</v>
      </c>
      <c r="H9947" t="s">
        <v>846</v>
      </c>
      <c r="I9947" s="2">
        <v>3.17</v>
      </c>
      <c r="J9947" s="2">
        <v>3</v>
      </c>
      <c r="K9947" s="2">
        <v>-5.07</v>
      </c>
    </row>
    <row r="9948" spans="1:11" ht="16.5" x14ac:dyDescent="0.3">
      <c r="A9948" s="1">
        <v>43094</v>
      </c>
      <c r="B9948" s="5">
        <f>YEAR(Table1[[#This Row],[Order Date]])</f>
        <v>2017</v>
      </c>
      <c r="C9948" s="5">
        <f>MONTH(Table1[[#This Row],[Order Date]])</f>
        <v>12</v>
      </c>
      <c r="D9948" t="s">
        <v>223</v>
      </c>
      <c r="E9948" t="s">
        <v>123</v>
      </c>
      <c r="F9948" t="s">
        <v>34</v>
      </c>
      <c r="G9948" t="s">
        <v>47</v>
      </c>
      <c r="H9948" t="s">
        <v>2604</v>
      </c>
      <c r="I9948" s="2">
        <v>21</v>
      </c>
      <c r="J9948" s="2">
        <v>3</v>
      </c>
      <c r="K9948" s="2">
        <v>5.78</v>
      </c>
    </row>
    <row r="9949" spans="1:11" ht="16.5" x14ac:dyDescent="0.3">
      <c r="A9949" s="1">
        <v>43094</v>
      </c>
      <c r="B9949" s="5">
        <f>YEAR(Table1[[#This Row],[Order Date]])</f>
        <v>2017</v>
      </c>
      <c r="C9949" s="5">
        <f>MONTH(Table1[[#This Row],[Order Date]])</f>
        <v>12</v>
      </c>
      <c r="D9949" t="s">
        <v>223</v>
      </c>
      <c r="E9949" t="s">
        <v>123</v>
      </c>
      <c r="F9949" t="s">
        <v>39</v>
      </c>
      <c r="G9949" t="s">
        <v>302</v>
      </c>
      <c r="H9949" t="s">
        <v>2703</v>
      </c>
      <c r="I9949" s="2">
        <v>120</v>
      </c>
      <c r="J9949" s="2">
        <v>2</v>
      </c>
      <c r="K9949" s="2">
        <v>-7.2</v>
      </c>
    </row>
    <row r="9950" spans="1:11" ht="16.5" x14ac:dyDescent="0.3">
      <c r="A9950" s="1">
        <v>43094</v>
      </c>
      <c r="B9950" s="5">
        <f>YEAR(Table1[[#This Row],[Order Date]])</f>
        <v>2017</v>
      </c>
      <c r="C9950" s="5">
        <f>MONTH(Table1[[#This Row],[Order Date]])</f>
        <v>12</v>
      </c>
      <c r="D9950" t="s">
        <v>373</v>
      </c>
      <c r="E9950" t="s">
        <v>177</v>
      </c>
      <c r="F9950" t="s">
        <v>39</v>
      </c>
      <c r="G9950" t="s">
        <v>52</v>
      </c>
      <c r="H9950" t="s">
        <v>1047</v>
      </c>
      <c r="I9950" s="2">
        <v>31.8</v>
      </c>
      <c r="J9950" s="2">
        <v>3</v>
      </c>
      <c r="K9950" s="2">
        <v>13.67</v>
      </c>
    </row>
    <row r="9951" spans="1:11" ht="16.5" x14ac:dyDescent="0.3">
      <c r="A9951" s="1">
        <v>43095</v>
      </c>
      <c r="B9951" s="5">
        <f>YEAR(Table1[[#This Row],[Order Date]])</f>
        <v>2017</v>
      </c>
      <c r="C9951" s="5">
        <f>MONTH(Table1[[#This Row],[Order Date]])</f>
        <v>12</v>
      </c>
      <c r="D9951" t="s">
        <v>1546</v>
      </c>
      <c r="E9951" t="s">
        <v>395</v>
      </c>
      <c r="F9951" t="s">
        <v>11</v>
      </c>
      <c r="G9951" t="s">
        <v>12</v>
      </c>
      <c r="H9951" t="s">
        <v>1582</v>
      </c>
      <c r="I9951" s="2">
        <v>44.75</v>
      </c>
      <c r="J9951" s="2">
        <v>5</v>
      </c>
      <c r="K9951" s="2">
        <v>20.59</v>
      </c>
    </row>
    <row r="9952" spans="1:11" ht="16.5" x14ac:dyDescent="0.3">
      <c r="A9952" s="1">
        <v>43095</v>
      </c>
      <c r="B9952" s="5">
        <f>YEAR(Table1[[#This Row],[Order Date]])</f>
        <v>2017</v>
      </c>
      <c r="C9952" s="5">
        <f>MONTH(Table1[[#This Row],[Order Date]])</f>
        <v>12</v>
      </c>
      <c r="D9952" t="s">
        <v>1557</v>
      </c>
      <c r="E9952" t="s">
        <v>78</v>
      </c>
      <c r="F9952" t="s">
        <v>11</v>
      </c>
      <c r="G9952" t="s">
        <v>20</v>
      </c>
      <c r="H9952" t="s">
        <v>995</v>
      </c>
      <c r="I9952" s="2">
        <v>3.13</v>
      </c>
      <c r="J9952" s="2">
        <v>2</v>
      </c>
      <c r="K9952" s="2">
        <v>-2.61</v>
      </c>
    </row>
    <row r="9953" spans="1:11" ht="16.5" x14ac:dyDescent="0.3">
      <c r="A9953" s="1">
        <v>43095</v>
      </c>
      <c r="B9953" s="5">
        <f>YEAR(Table1[[#This Row],[Order Date]])</f>
        <v>2017</v>
      </c>
      <c r="C9953" s="5">
        <f>MONTH(Table1[[#This Row],[Order Date]])</f>
        <v>12</v>
      </c>
      <c r="D9953" t="s">
        <v>1638</v>
      </c>
      <c r="E9953" t="s">
        <v>996</v>
      </c>
      <c r="F9953" t="s">
        <v>11</v>
      </c>
      <c r="G9953" t="s">
        <v>18</v>
      </c>
      <c r="H9953" t="s">
        <v>1110</v>
      </c>
      <c r="I9953" s="2">
        <v>750.68</v>
      </c>
      <c r="J9953" s="2">
        <v>2</v>
      </c>
      <c r="K9953" s="2">
        <v>37.53</v>
      </c>
    </row>
    <row r="9954" spans="1:11" ht="16.5" x14ac:dyDescent="0.3">
      <c r="A9954" s="1">
        <v>43095</v>
      </c>
      <c r="B9954" s="5">
        <f>YEAR(Table1[[#This Row],[Order Date]])</f>
        <v>2017</v>
      </c>
      <c r="C9954" s="5">
        <f>MONTH(Table1[[#This Row],[Order Date]])</f>
        <v>12</v>
      </c>
      <c r="D9954" t="s">
        <v>427</v>
      </c>
      <c r="E9954" t="s">
        <v>10</v>
      </c>
      <c r="F9954" t="s">
        <v>11</v>
      </c>
      <c r="G9954" t="s">
        <v>12</v>
      </c>
      <c r="H9954" t="s">
        <v>1884</v>
      </c>
      <c r="I9954" s="2">
        <v>16.03</v>
      </c>
      <c r="J9954" s="2">
        <v>3</v>
      </c>
      <c r="K9954" s="2">
        <v>5.61</v>
      </c>
    </row>
    <row r="9955" spans="1:11" ht="16.5" x14ac:dyDescent="0.3">
      <c r="A9955" s="1">
        <v>43096</v>
      </c>
      <c r="B9955" s="5">
        <f>YEAR(Table1[[#This Row],[Order Date]])</f>
        <v>2017</v>
      </c>
      <c r="C9955" s="5">
        <f>MONTH(Table1[[#This Row],[Order Date]])</f>
        <v>12</v>
      </c>
      <c r="D9955" t="s">
        <v>2265</v>
      </c>
      <c r="E9955" t="s">
        <v>78</v>
      </c>
      <c r="F9955" t="s">
        <v>39</v>
      </c>
      <c r="G9955" t="s">
        <v>40</v>
      </c>
      <c r="H9955" t="s">
        <v>521</v>
      </c>
      <c r="I9955" s="2">
        <v>164.39</v>
      </c>
      <c r="J9955" s="2">
        <v>2</v>
      </c>
      <c r="K9955" s="2">
        <v>-35.619999999999997</v>
      </c>
    </row>
    <row r="9956" spans="1:11" ht="16.5" x14ac:dyDescent="0.3">
      <c r="A9956" s="1">
        <v>43096</v>
      </c>
      <c r="B9956" s="5">
        <f>YEAR(Table1[[#This Row],[Order Date]])</f>
        <v>2017</v>
      </c>
      <c r="C9956" s="5">
        <f>MONTH(Table1[[#This Row],[Order Date]])</f>
        <v>12</v>
      </c>
      <c r="D9956" t="s">
        <v>2265</v>
      </c>
      <c r="E9956" t="s">
        <v>78</v>
      </c>
      <c r="F9956" t="s">
        <v>11</v>
      </c>
      <c r="G9956" t="s">
        <v>24</v>
      </c>
      <c r="H9956" t="s">
        <v>1235</v>
      </c>
      <c r="I9956" s="2">
        <v>13.25</v>
      </c>
      <c r="J9956" s="2">
        <v>4</v>
      </c>
      <c r="K9956" s="2">
        <v>3.64</v>
      </c>
    </row>
    <row r="9957" spans="1:11" ht="16.5" x14ac:dyDescent="0.3">
      <c r="A9957" s="1">
        <v>43097</v>
      </c>
      <c r="B9957" s="5">
        <f>YEAR(Table1[[#This Row],[Order Date]])</f>
        <v>2017</v>
      </c>
      <c r="C9957" s="5">
        <f>MONTH(Table1[[#This Row],[Order Date]])</f>
        <v>12</v>
      </c>
      <c r="D9957" t="s">
        <v>357</v>
      </c>
      <c r="E9957" t="s">
        <v>27</v>
      </c>
      <c r="F9957" t="s">
        <v>11</v>
      </c>
      <c r="G9957" t="s">
        <v>18</v>
      </c>
      <c r="H9957" t="s">
        <v>1549</v>
      </c>
      <c r="I9957" s="2">
        <v>725.84</v>
      </c>
      <c r="J9957" s="2">
        <v>4</v>
      </c>
      <c r="K9957" s="2">
        <v>210.49</v>
      </c>
    </row>
    <row r="9958" spans="1:11" ht="16.5" x14ac:dyDescent="0.3">
      <c r="A9958" s="1">
        <v>43097</v>
      </c>
      <c r="B9958" s="5">
        <f>YEAR(Table1[[#This Row],[Order Date]])</f>
        <v>2017</v>
      </c>
      <c r="C9958" s="5">
        <f>MONTH(Table1[[#This Row],[Order Date]])</f>
        <v>12</v>
      </c>
      <c r="D9958" t="s">
        <v>829</v>
      </c>
      <c r="E9958" t="s">
        <v>149</v>
      </c>
      <c r="F9958" t="s">
        <v>11</v>
      </c>
      <c r="G9958" t="s">
        <v>16</v>
      </c>
      <c r="H9958" t="s">
        <v>2476</v>
      </c>
      <c r="I9958" s="2">
        <v>72.45</v>
      </c>
      <c r="J9958" s="2">
        <v>7</v>
      </c>
      <c r="K9958" s="2">
        <v>34.78</v>
      </c>
    </row>
    <row r="9959" spans="1:11" ht="16.5" x14ac:dyDescent="0.3">
      <c r="A9959" s="1">
        <v>43097</v>
      </c>
      <c r="B9959" s="5">
        <f>YEAR(Table1[[#This Row],[Order Date]])</f>
        <v>2017</v>
      </c>
      <c r="C9959" s="5">
        <f>MONTH(Table1[[#This Row],[Order Date]])</f>
        <v>12</v>
      </c>
      <c r="D9959" t="s">
        <v>829</v>
      </c>
      <c r="E9959" t="s">
        <v>149</v>
      </c>
      <c r="F9959" t="s">
        <v>11</v>
      </c>
      <c r="G9959" t="s">
        <v>43</v>
      </c>
      <c r="H9959" t="s">
        <v>1561</v>
      </c>
      <c r="I9959" s="2">
        <v>13.96</v>
      </c>
      <c r="J9959" s="2">
        <v>4</v>
      </c>
      <c r="K9959" s="2">
        <v>6.42</v>
      </c>
    </row>
    <row r="9960" spans="1:11" ht="16.5" x14ac:dyDescent="0.3">
      <c r="A9960" s="1">
        <v>43097</v>
      </c>
      <c r="B9960" s="5">
        <f>YEAR(Table1[[#This Row],[Order Date]])</f>
        <v>2017</v>
      </c>
      <c r="C9960" s="5">
        <f>MONTH(Table1[[#This Row],[Order Date]])</f>
        <v>12</v>
      </c>
      <c r="D9960" t="s">
        <v>829</v>
      </c>
      <c r="E9960" t="s">
        <v>149</v>
      </c>
      <c r="F9960" t="s">
        <v>11</v>
      </c>
      <c r="G9960" t="s">
        <v>20</v>
      </c>
      <c r="H9960" t="s">
        <v>118</v>
      </c>
      <c r="I9960" s="2">
        <v>33.26</v>
      </c>
      <c r="J9960" s="2">
        <v>7</v>
      </c>
      <c r="K9960" s="2">
        <v>11.23</v>
      </c>
    </row>
    <row r="9961" spans="1:11" ht="16.5" x14ac:dyDescent="0.3">
      <c r="A9961" s="1">
        <v>43097</v>
      </c>
      <c r="B9961" s="5">
        <f>YEAR(Table1[[#This Row],[Order Date]])</f>
        <v>2017</v>
      </c>
      <c r="C9961" s="5">
        <f>MONTH(Table1[[#This Row],[Order Date]])</f>
        <v>12</v>
      </c>
      <c r="D9961" t="s">
        <v>829</v>
      </c>
      <c r="E9961" t="s">
        <v>149</v>
      </c>
      <c r="F9961" t="s">
        <v>39</v>
      </c>
      <c r="G9961" t="s">
        <v>40</v>
      </c>
      <c r="H9961" t="s">
        <v>1999</v>
      </c>
      <c r="I9961" s="2">
        <v>14.85</v>
      </c>
      <c r="J9961" s="2">
        <v>3</v>
      </c>
      <c r="K9961" s="2">
        <v>4.01</v>
      </c>
    </row>
    <row r="9962" spans="1:11" ht="16.5" x14ac:dyDescent="0.3">
      <c r="A9962" s="1">
        <v>43097</v>
      </c>
      <c r="B9962" s="5">
        <f>YEAR(Table1[[#This Row],[Order Date]])</f>
        <v>2017</v>
      </c>
      <c r="C9962" s="5">
        <f>MONTH(Table1[[#This Row],[Order Date]])</f>
        <v>12</v>
      </c>
      <c r="D9962" t="s">
        <v>2343</v>
      </c>
      <c r="E9962" t="s">
        <v>10</v>
      </c>
      <c r="F9962" t="s">
        <v>11</v>
      </c>
      <c r="G9962" t="s">
        <v>24</v>
      </c>
      <c r="H9962" t="s">
        <v>2410</v>
      </c>
      <c r="I9962" s="2">
        <v>27.17</v>
      </c>
      <c r="J9962" s="2">
        <v>2</v>
      </c>
      <c r="K9962" s="2">
        <v>2.72</v>
      </c>
    </row>
    <row r="9963" spans="1:11" ht="16.5" x14ac:dyDescent="0.3">
      <c r="A9963" s="1">
        <v>43097</v>
      </c>
      <c r="B9963" s="5">
        <f>YEAR(Table1[[#This Row],[Order Date]])</f>
        <v>2017</v>
      </c>
      <c r="C9963" s="5">
        <f>MONTH(Table1[[#This Row],[Order Date]])</f>
        <v>12</v>
      </c>
      <c r="D9963" t="s">
        <v>2343</v>
      </c>
      <c r="E9963" t="s">
        <v>10</v>
      </c>
      <c r="F9963" t="s">
        <v>34</v>
      </c>
      <c r="G9963" t="s">
        <v>74</v>
      </c>
      <c r="H9963" t="s">
        <v>2161</v>
      </c>
      <c r="I9963" s="2">
        <v>78.849999999999994</v>
      </c>
      <c r="J9963" s="2">
        <v>2</v>
      </c>
      <c r="K9963" s="2">
        <v>-11.6</v>
      </c>
    </row>
    <row r="9964" spans="1:11" ht="16.5" x14ac:dyDescent="0.3">
      <c r="A9964" s="1">
        <v>43097</v>
      </c>
      <c r="B9964" s="5">
        <f>YEAR(Table1[[#This Row],[Order Date]])</f>
        <v>2017</v>
      </c>
      <c r="C9964" s="5">
        <f>MONTH(Table1[[#This Row],[Order Date]])</f>
        <v>12</v>
      </c>
      <c r="D9964" t="s">
        <v>992</v>
      </c>
      <c r="E9964" t="s">
        <v>164</v>
      </c>
      <c r="F9964" t="s">
        <v>34</v>
      </c>
      <c r="G9964" t="s">
        <v>47</v>
      </c>
      <c r="H9964" t="s">
        <v>761</v>
      </c>
      <c r="I9964" s="2">
        <v>7.4</v>
      </c>
      <c r="J9964" s="2">
        <v>2</v>
      </c>
      <c r="K9964" s="2">
        <v>3.03</v>
      </c>
    </row>
    <row r="9965" spans="1:11" ht="16.5" x14ac:dyDescent="0.3">
      <c r="A9965" s="1">
        <v>43097</v>
      </c>
      <c r="B9965" s="5">
        <f>YEAR(Table1[[#This Row],[Order Date]])</f>
        <v>2017</v>
      </c>
      <c r="C9965" s="5">
        <f>MONTH(Table1[[#This Row],[Order Date]])</f>
        <v>12</v>
      </c>
      <c r="D9965" t="s">
        <v>665</v>
      </c>
      <c r="E9965" t="s">
        <v>120</v>
      </c>
      <c r="F9965" t="s">
        <v>11</v>
      </c>
      <c r="G9965" t="s">
        <v>18</v>
      </c>
      <c r="H9965" t="s">
        <v>297</v>
      </c>
      <c r="I9965" s="2">
        <v>64.78</v>
      </c>
      <c r="J9965" s="2">
        <v>1</v>
      </c>
      <c r="K9965" s="2">
        <v>-12.96</v>
      </c>
    </row>
    <row r="9966" spans="1:11" ht="16.5" x14ac:dyDescent="0.3">
      <c r="A9966" s="1">
        <v>43097</v>
      </c>
      <c r="B9966" s="5">
        <f>YEAR(Table1[[#This Row],[Order Date]])</f>
        <v>2017</v>
      </c>
      <c r="C9966" s="5">
        <f>MONTH(Table1[[#This Row],[Order Date]])</f>
        <v>12</v>
      </c>
      <c r="D9966" t="s">
        <v>1871</v>
      </c>
      <c r="E9966" t="s">
        <v>278</v>
      </c>
      <c r="F9966" t="s">
        <v>11</v>
      </c>
      <c r="G9966" t="s">
        <v>20</v>
      </c>
      <c r="H9966" t="s">
        <v>2287</v>
      </c>
      <c r="I9966" s="2">
        <v>1.19</v>
      </c>
      <c r="J9966" s="2">
        <v>2</v>
      </c>
      <c r="K9966" s="2">
        <v>-0.99</v>
      </c>
    </row>
    <row r="9967" spans="1:11" ht="16.5" x14ac:dyDescent="0.3">
      <c r="A9967" s="1">
        <v>43097</v>
      </c>
      <c r="B9967" s="5">
        <f>YEAR(Table1[[#This Row],[Order Date]])</f>
        <v>2017</v>
      </c>
      <c r="C9967" s="5">
        <f>MONTH(Table1[[#This Row],[Order Date]])</f>
        <v>12</v>
      </c>
      <c r="D9967" t="s">
        <v>2450</v>
      </c>
      <c r="E9967" t="s">
        <v>27</v>
      </c>
      <c r="F9967" t="s">
        <v>34</v>
      </c>
      <c r="G9967" t="s">
        <v>35</v>
      </c>
      <c r="H9967" t="s">
        <v>2025</v>
      </c>
      <c r="I9967" s="2">
        <v>340.7</v>
      </c>
      <c r="J9967" s="2">
        <v>6</v>
      </c>
      <c r="K9967" s="2">
        <v>-34.07</v>
      </c>
    </row>
    <row r="9968" spans="1:11" ht="16.5" x14ac:dyDescent="0.3">
      <c r="A9968" s="1">
        <v>43097</v>
      </c>
      <c r="B9968" s="5">
        <f>YEAR(Table1[[#This Row],[Order Date]])</f>
        <v>2017</v>
      </c>
      <c r="C9968" s="5">
        <f>MONTH(Table1[[#This Row],[Order Date]])</f>
        <v>12</v>
      </c>
      <c r="D9968" t="s">
        <v>1912</v>
      </c>
      <c r="E9968" t="s">
        <v>15</v>
      </c>
      <c r="F9968" t="s">
        <v>11</v>
      </c>
      <c r="G9968" t="s">
        <v>20</v>
      </c>
      <c r="H9968" t="s">
        <v>1486</v>
      </c>
      <c r="I9968" s="2">
        <v>1.68</v>
      </c>
      <c r="J9968" s="2">
        <v>5</v>
      </c>
      <c r="K9968" s="2">
        <v>-2.69</v>
      </c>
    </row>
    <row r="9969" spans="1:11" ht="16.5" x14ac:dyDescent="0.3">
      <c r="A9969" s="1">
        <v>43097</v>
      </c>
      <c r="B9969" s="5">
        <f>YEAR(Table1[[#This Row],[Order Date]])</f>
        <v>2017</v>
      </c>
      <c r="C9969" s="5">
        <f>MONTH(Table1[[#This Row],[Order Date]])</f>
        <v>12</v>
      </c>
      <c r="D9969" t="s">
        <v>1912</v>
      </c>
      <c r="E9969" t="s">
        <v>15</v>
      </c>
      <c r="F9969" t="s">
        <v>34</v>
      </c>
      <c r="G9969" t="s">
        <v>47</v>
      </c>
      <c r="H9969" t="s">
        <v>1162</v>
      </c>
      <c r="I9969" s="2">
        <v>7.97</v>
      </c>
      <c r="J9969" s="2">
        <v>3</v>
      </c>
      <c r="K9969" s="2">
        <v>-2.39</v>
      </c>
    </row>
    <row r="9970" spans="1:11" ht="16.5" x14ac:dyDescent="0.3">
      <c r="A9970" s="1">
        <v>43097</v>
      </c>
      <c r="B9970" s="5">
        <f>YEAR(Table1[[#This Row],[Order Date]])</f>
        <v>2017</v>
      </c>
      <c r="C9970" s="5">
        <f>MONTH(Table1[[#This Row],[Order Date]])</f>
        <v>12</v>
      </c>
      <c r="D9970" t="s">
        <v>1912</v>
      </c>
      <c r="E9970" t="s">
        <v>15</v>
      </c>
      <c r="F9970" t="s">
        <v>34</v>
      </c>
      <c r="G9970" t="s">
        <v>35</v>
      </c>
      <c r="H9970" t="s">
        <v>862</v>
      </c>
      <c r="I9970" s="2">
        <v>113.37</v>
      </c>
      <c r="J9970" s="2">
        <v>2</v>
      </c>
      <c r="K9970" s="2">
        <v>-3.24</v>
      </c>
    </row>
    <row r="9971" spans="1:11" ht="16.5" x14ac:dyDescent="0.3">
      <c r="A9971" s="1">
        <v>43097</v>
      </c>
      <c r="B9971" s="5">
        <f>YEAR(Table1[[#This Row],[Order Date]])</f>
        <v>2017</v>
      </c>
      <c r="C9971" s="5">
        <f>MONTH(Table1[[#This Row],[Order Date]])</f>
        <v>12</v>
      </c>
      <c r="D9971" t="s">
        <v>1912</v>
      </c>
      <c r="E9971" t="s">
        <v>15</v>
      </c>
      <c r="F9971" t="s">
        <v>34</v>
      </c>
      <c r="G9971" t="s">
        <v>47</v>
      </c>
      <c r="H9971" t="s">
        <v>761</v>
      </c>
      <c r="I9971" s="2">
        <v>2.96</v>
      </c>
      <c r="J9971" s="2">
        <v>2</v>
      </c>
      <c r="K9971" s="2">
        <v>-1.41</v>
      </c>
    </row>
    <row r="9972" spans="1:11" ht="16.5" x14ac:dyDescent="0.3">
      <c r="A9972" s="1">
        <v>43097</v>
      </c>
      <c r="B9972" s="5">
        <f>YEAR(Table1[[#This Row],[Order Date]])</f>
        <v>2017</v>
      </c>
      <c r="C9972" s="5">
        <f>MONTH(Table1[[#This Row],[Order Date]])</f>
        <v>12</v>
      </c>
      <c r="D9972" t="s">
        <v>1383</v>
      </c>
      <c r="E9972" t="s">
        <v>2675</v>
      </c>
      <c r="F9972" t="s">
        <v>11</v>
      </c>
      <c r="G9972" t="s">
        <v>24</v>
      </c>
      <c r="H9972" t="s">
        <v>207</v>
      </c>
      <c r="I9972" s="2">
        <v>2.48</v>
      </c>
      <c r="J9972" s="2">
        <v>1</v>
      </c>
      <c r="K9972" s="2">
        <v>0.87</v>
      </c>
    </row>
    <row r="9973" spans="1:11" ht="16.5" x14ac:dyDescent="0.3">
      <c r="A9973" s="1">
        <v>43097</v>
      </c>
      <c r="B9973" s="5">
        <f>YEAR(Table1[[#This Row],[Order Date]])</f>
        <v>2017</v>
      </c>
      <c r="C9973" s="5">
        <f>MONTH(Table1[[#This Row],[Order Date]])</f>
        <v>12</v>
      </c>
      <c r="D9973" t="s">
        <v>1383</v>
      </c>
      <c r="E9973" t="s">
        <v>2675</v>
      </c>
      <c r="F9973" t="s">
        <v>11</v>
      </c>
      <c r="G9973" t="s">
        <v>20</v>
      </c>
      <c r="H9973" t="s">
        <v>1280</v>
      </c>
      <c r="I9973" s="2">
        <v>25.9</v>
      </c>
      <c r="J9973" s="2">
        <v>5</v>
      </c>
      <c r="K9973" s="2">
        <v>12.69</v>
      </c>
    </row>
    <row r="9974" spans="1:11" ht="16.5" x14ac:dyDescent="0.3">
      <c r="A9974" s="1">
        <v>43097</v>
      </c>
      <c r="B9974" s="5">
        <f>YEAR(Table1[[#This Row],[Order Date]])</f>
        <v>2017</v>
      </c>
      <c r="C9974" s="5">
        <f>MONTH(Table1[[#This Row],[Order Date]])</f>
        <v>12</v>
      </c>
      <c r="D9974" t="s">
        <v>2466</v>
      </c>
      <c r="E9974" t="s">
        <v>399</v>
      </c>
      <c r="F9974" t="s">
        <v>11</v>
      </c>
      <c r="G9974" t="s">
        <v>18</v>
      </c>
      <c r="H9974" t="s">
        <v>1001</v>
      </c>
      <c r="I9974" s="2">
        <v>118.25</v>
      </c>
      <c r="J9974" s="2">
        <v>5</v>
      </c>
      <c r="K9974" s="2">
        <v>34.29</v>
      </c>
    </row>
    <row r="9975" spans="1:11" ht="16.5" x14ac:dyDescent="0.3">
      <c r="A9975" s="1">
        <v>43097</v>
      </c>
      <c r="B9975" s="5">
        <f>YEAR(Table1[[#This Row],[Order Date]])</f>
        <v>2017</v>
      </c>
      <c r="C9975" s="5">
        <f>MONTH(Table1[[#This Row],[Order Date]])</f>
        <v>12</v>
      </c>
      <c r="D9975" t="s">
        <v>2466</v>
      </c>
      <c r="E9975" t="s">
        <v>399</v>
      </c>
      <c r="F9975" t="s">
        <v>11</v>
      </c>
      <c r="G9975" t="s">
        <v>12</v>
      </c>
      <c r="H9975" t="s">
        <v>2070</v>
      </c>
      <c r="I9975" s="2">
        <v>4.28</v>
      </c>
      <c r="J9975" s="2">
        <v>1</v>
      </c>
      <c r="K9975" s="2">
        <v>1.93</v>
      </c>
    </row>
    <row r="9976" spans="1:11" ht="16.5" x14ac:dyDescent="0.3">
      <c r="A9976" s="1">
        <v>43098</v>
      </c>
      <c r="B9976" s="5">
        <f>YEAR(Table1[[#This Row],[Order Date]])</f>
        <v>2017</v>
      </c>
      <c r="C9976" s="5">
        <f>MONTH(Table1[[#This Row],[Order Date]])</f>
        <v>12</v>
      </c>
      <c r="D9976" t="s">
        <v>742</v>
      </c>
      <c r="E9976" t="s">
        <v>27</v>
      </c>
      <c r="F9976" t="s">
        <v>34</v>
      </c>
      <c r="G9976" t="s">
        <v>35</v>
      </c>
      <c r="H9976" t="s">
        <v>919</v>
      </c>
      <c r="I9976" s="2">
        <v>393.57</v>
      </c>
      <c r="J9976" s="2">
        <v>4</v>
      </c>
      <c r="K9976" s="2">
        <v>-44.28</v>
      </c>
    </row>
    <row r="9977" spans="1:11" ht="16.5" x14ac:dyDescent="0.3">
      <c r="A9977" s="1">
        <v>43098</v>
      </c>
      <c r="B9977" s="5">
        <f>YEAR(Table1[[#This Row],[Order Date]])</f>
        <v>2017</v>
      </c>
      <c r="C9977" s="5">
        <f>MONTH(Table1[[#This Row],[Order Date]])</f>
        <v>12</v>
      </c>
      <c r="D9977" t="s">
        <v>742</v>
      </c>
      <c r="E9977" t="s">
        <v>27</v>
      </c>
      <c r="F9977" t="s">
        <v>39</v>
      </c>
      <c r="G9977" t="s">
        <v>40</v>
      </c>
      <c r="H9977" t="s">
        <v>762</v>
      </c>
      <c r="I9977" s="2">
        <v>302.38</v>
      </c>
      <c r="J9977" s="2">
        <v>3</v>
      </c>
      <c r="K9977" s="2">
        <v>22.68</v>
      </c>
    </row>
    <row r="9978" spans="1:11" ht="16.5" x14ac:dyDescent="0.3">
      <c r="A9978" s="1">
        <v>43098</v>
      </c>
      <c r="B9978" s="5">
        <f>YEAR(Table1[[#This Row],[Order Date]])</f>
        <v>2017</v>
      </c>
      <c r="C9978" s="5">
        <f>MONTH(Table1[[#This Row],[Order Date]])</f>
        <v>12</v>
      </c>
      <c r="D9978" t="s">
        <v>904</v>
      </c>
      <c r="E9978" t="s">
        <v>149</v>
      </c>
      <c r="F9978" t="s">
        <v>11</v>
      </c>
      <c r="G9978" t="s">
        <v>43</v>
      </c>
      <c r="H9978" t="s">
        <v>1246</v>
      </c>
      <c r="I9978" s="2">
        <v>6.03</v>
      </c>
      <c r="J9978" s="2">
        <v>3</v>
      </c>
      <c r="K9978" s="2">
        <v>2.95</v>
      </c>
    </row>
    <row r="9979" spans="1:11" ht="16.5" x14ac:dyDescent="0.3">
      <c r="A9979" s="1">
        <v>43098</v>
      </c>
      <c r="B9979" s="5">
        <f>YEAR(Table1[[#This Row],[Order Date]])</f>
        <v>2017</v>
      </c>
      <c r="C9979" s="5">
        <f>MONTH(Table1[[#This Row],[Order Date]])</f>
        <v>12</v>
      </c>
      <c r="D9979" t="s">
        <v>1866</v>
      </c>
      <c r="E9979" t="s">
        <v>110</v>
      </c>
      <c r="F9979" t="s">
        <v>11</v>
      </c>
      <c r="G9979" t="s">
        <v>12</v>
      </c>
      <c r="H9979" t="s">
        <v>2243</v>
      </c>
      <c r="I9979" s="2">
        <v>209.7</v>
      </c>
      <c r="J9979" s="2">
        <v>2</v>
      </c>
      <c r="K9979" s="2">
        <v>100.66</v>
      </c>
    </row>
    <row r="9980" spans="1:11" ht="16.5" x14ac:dyDescent="0.3">
      <c r="A9980" s="1">
        <v>43098</v>
      </c>
      <c r="B9980" s="5">
        <f>YEAR(Table1[[#This Row],[Order Date]])</f>
        <v>2017</v>
      </c>
      <c r="C9980" s="5">
        <f>MONTH(Table1[[#This Row],[Order Date]])</f>
        <v>12</v>
      </c>
      <c r="D9980" t="s">
        <v>1974</v>
      </c>
      <c r="E9980" t="s">
        <v>27</v>
      </c>
      <c r="F9980" t="s">
        <v>34</v>
      </c>
      <c r="G9980" t="s">
        <v>47</v>
      </c>
      <c r="H9980" t="s">
        <v>1269</v>
      </c>
      <c r="I9980" s="2">
        <v>101.12</v>
      </c>
      <c r="J9980" s="2">
        <v>8</v>
      </c>
      <c r="K9980" s="2">
        <v>37.409999999999997</v>
      </c>
    </row>
    <row r="9981" spans="1:11" ht="16.5" x14ac:dyDescent="0.3">
      <c r="A9981" s="1">
        <v>43098</v>
      </c>
      <c r="B9981" s="5">
        <f>YEAR(Table1[[#This Row],[Order Date]])</f>
        <v>2017</v>
      </c>
      <c r="C9981" s="5">
        <f>MONTH(Table1[[#This Row],[Order Date]])</f>
        <v>12</v>
      </c>
      <c r="D9981" t="s">
        <v>675</v>
      </c>
      <c r="E9981" t="s">
        <v>164</v>
      </c>
      <c r="F9981" t="s">
        <v>11</v>
      </c>
      <c r="G9981" t="s">
        <v>43</v>
      </c>
      <c r="H9981" t="s">
        <v>2720</v>
      </c>
      <c r="I9981" s="2">
        <v>19.600000000000001</v>
      </c>
      <c r="J9981" s="2">
        <v>5</v>
      </c>
      <c r="K9981" s="2">
        <v>9.6</v>
      </c>
    </row>
    <row r="9982" spans="1:11" ht="16.5" x14ac:dyDescent="0.3">
      <c r="A9982" s="1">
        <v>43098</v>
      </c>
      <c r="B9982" s="5">
        <f>YEAR(Table1[[#This Row],[Order Date]])</f>
        <v>2017</v>
      </c>
      <c r="C9982" s="5">
        <f>MONTH(Table1[[#This Row],[Order Date]])</f>
        <v>12</v>
      </c>
      <c r="D9982" t="s">
        <v>675</v>
      </c>
      <c r="E9982" t="s">
        <v>164</v>
      </c>
      <c r="F9982" t="s">
        <v>34</v>
      </c>
      <c r="G9982" t="s">
        <v>47</v>
      </c>
      <c r="H9982" t="s">
        <v>1908</v>
      </c>
      <c r="I9982" s="2">
        <v>68.459999999999994</v>
      </c>
      <c r="J9982" s="2">
        <v>2</v>
      </c>
      <c r="K9982" s="2">
        <v>20.54</v>
      </c>
    </row>
    <row r="9983" spans="1:11" ht="16.5" x14ac:dyDescent="0.3">
      <c r="A9983" s="1">
        <v>43098</v>
      </c>
      <c r="B9983" s="5">
        <f>YEAR(Table1[[#This Row],[Order Date]])</f>
        <v>2017</v>
      </c>
      <c r="C9983" s="5">
        <f>MONTH(Table1[[#This Row],[Order Date]])</f>
        <v>12</v>
      </c>
      <c r="D9983" t="s">
        <v>596</v>
      </c>
      <c r="E9983" t="s">
        <v>33</v>
      </c>
      <c r="F9983" t="s">
        <v>34</v>
      </c>
      <c r="G9983" t="s">
        <v>35</v>
      </c>
      <c r="H9983" t="s">
        <v>542</v>
      </c>
      <c r="I9983" s="2">
        <v>1207.8399999999999</v>
      </c>
      <c r="J9983" s="2">
        <v>8</v>
      </c>
      <c r="K9983" s="2">
        <v>314.04000000000002</v>
      </c>
    </row>
    <row r="9984" spans="1:11" ht="16.5" x14ac:dyDescent="0.3">
      <c r="A9984" s="1">
        <v>43098</v>
      </c>
      <c r="B9984" s="5">
        <f>YEAR(Table1[[#This Row],[Order Date]])</f>
        <v>2017</v>
      </c>
      <c r="C9984" s="5">
        <f>MONTH(Table1[[#This Row],[Order Date]])</f>
        <v>12</v>
      </c>
      <c r="D9984" t="s">
        <v>596</v>
      </c>
      <c r="E9984" t="s">
        <v>33</v>
      </c>
      <c r="F9984" t="s">
        <v>11</v>
      </c>
      <c r="G9984" t="s">
        <v>20</v>
      </c>
      <c r="H9984" t="s">
        <v>2487</v>
      </c>
      <c r="I9984" s="2">
        <v>12.53</v>
      </c>
      <c r="J9984" s="2">
        <v>1</v>
      </c>
      <c r="K9984" s="2">
        <v>5.89</v>
      </c>
    </row>
    <row r="9985" spans="1:11" ht="16.5" x14ac:dyDescent="0.3">
      <c r="A9985" s="1">
        <v>43098</v>
      </c>
      <c r="B9985" s="5">
        <f>YEAR(Table1[[#This Row],[Order Date]])</f>
        <v>2017</v>
      </c>
      <c r="C9985" s="5">
        <f>MONTH(Table1[[#This Row],[Order Date]])</f>
        <v>12</v>
      </c>
      <c r="D9985" t="s">
        <v>596</v>
      </c>
      <c r="E9985" t="s">
        <v>33</v>
      </c>
      <c r="F9985" t="s">
        <v>11</v>
      </c>
      <c r="G9985" t="s">
        <v>24</v>
      </c>
      <c r="H9985" t="s">
        <v>1929</v>
      </c>
      <c r="I9985" s="2">
        <v>34.58</v>
      </c>
      <c r="J9985" s="2">
        <v>1</v>
      </c>
      <c r="K9985" s="2">
        <v>10.029999999999999</v>
      </c>
    </row>
    <row r="9986" spans="1:11" ht="16.5" x14ac:dyDescent="0.3">
      <c r="A9986" s="1">
        <v>43098</v>
      </c>
      <c r="B9986" s="5">
        <f>YEAR(Table1[[#This Row],[Order Date]])</f>
        <v>2017</v>
      </c>
      <c r="C9986" s="5">
        <f>MONTH(Table1[[#This Row],[Order Date]])</f>
        <v>12</v>
      </c>
      <c r="D9986" t="s">
        <v>596</v>
      </c>
      <c r="E9986" t="s">
        <v>33</v>
      </c>
      <c r="F9986" t="s">
        <v>34</v>
      </c>
      <c r="G9986" t="s">
        <v>35</v>
      </c>
      <c r="H9986" t="s">
        <v>274</v>
      </c>
      <c r="I9986" s="2">
        <v>300.98</v>
      </c>
      <c r="J9986" s="2">
        <v>1</v>
      </c>
      <c r="K9986" s="2">
        <v>87.28</v>
      </c>
    </row>
    <row r="9987" spans="1:11" ht="16.5" x14ac:dyDescent="0.3">
      <c r="A9987" s="1">
        <v>43098</v>
      </c>
      <c r="B9987" s="5">
        <f>YEAR(Table1[[#This Row],[Order Date]])</f>
        <v>2017</v>
      </c>
      <c r="C9987" s="5">
        <f>MONTH(Table1[[#This Row],[Order Date]])</f>
        <v>12</v>
      </c>
      <c r="D9987" t="s">
        <v>596</v>
      </c>
      <c r="E9987" t="s">
        <v>33</v>
      </c>
      <c r="F9987" t="s">
        <v>34</v>
      </c>
      <c r="G9987" t="s">
        <v>35</v>
      </c>
      <c r="H9987" t="s">
        <v>235</v>
      </c>
      <c r="I9987" s="2">
        <v>258.75</v>
      </c>
      <c r="J9987" s="2">
        <v>3</v>
      </c>
      <c r="K9987" s="2">
        <v>77.63</v>
      </c>
    </row>
    <row r="9988" spans="1:11" ht="16.5" x14ac:dyDescent="0.3">
      <c r="A9988" s="1">
        <v>43099</v>
      </c>
      <c r="B9988" s="5">
        <f>YEAR(Table1[[#This Row],[Order Date]])</f>
        <v>2017</v>
      </c>
      <c r="C9988" s="5">
        <f>MONTH(Table1[[#This Row],[Order Date]])</f>
        <v>12</v>
      </c>
      <c r="D9988" t="s">
        <v>2225</v>
      </c>
      <c r="E9988" t="s">
        <v>129</v>
      </c>
      <c r="F9988" t="s">
        <v>11</v>
      </c>
      <c r="G9988" t="s">
        <v>92</v>
      </c>
      <c r="H9988" t="s">
        <v>2340</v>
      </c>
      <c r="I9988" s="2">
        <v>209.3</v>
      </c>
      <c r="J9988" s="2">
        <v>2</v>
      </c>
      <c r="K9988" s="2">
        <v>56.51</v>
      </c>
    </row>
    <row r="9989" spans="1:11" ht="16.5" x14ac:dyDescent="0.3">
      <c r="A9989" s="1">
        <v>43099</v>
      </c>
      <c r="B9989" s="5">
        <f>YEAR(Table1[[#This Row],[Order Date]])</f>
        <v>2017</v>
      </c>
      <c r="C9989" s="5">
        <f>MONTH(Table1[[#This Row],[Order Date]])</f>
        <v>12</v>
      </c>
      <c r="D9989" t="s">
        <v>373</v>
      </c>
      <c r="E9989" t="s">
        <v>149</v>
      </c>
      <c r="F9989" t="s">
        <v>34</v>
      </c>
      <c r="G9989" t="s">
        <v>74</v>
      </c>
      <c r="H9989" t="s">
        <v>2494</v>
      </c>
      <c r="I9989" s="2">
        <v>323.14</v>
      </c>
      <c r="J9989" s="2">
        <v>4</v>
      </c>
      <c r="K9989" s="2">
        <v>12.12</v>
      </c>
    </row>
    <row r="9990" spans="1:11" ht="16.5" x14ac:dyDescent="0.3">
      <c r="A9990" s="1">
        <v>43099</v>
      </c>
      <c r="B9990" s="5">
        <f>YEAR(Table1[[#This Row],[Order Date]])</f>
        <v>2017</v>
      </c>
      <c r="C9990" s="5">
        <f>MONTH(Table1[[#This Row],[Order Date]])</f>
        <v>12</v>
      </c>
      <c r="D9990" t="s">
        <v>373</v>
      </c>
      <c r="E9990" t="s">
        <v>149</v>
      </c>
      <c r="F9990" t="s">
        <v>39</v>
      </c>
      <c r="G9990" t="s">
        <v>40</v>
      </c>
      <c r="H9990" t="s">
        <v>2345</v>
      </c>
      <c r="I9990" s="2">
        <v>90.93</v>
      </c>
      <c r="J9990" s="2">
        <v>7</v>
      </c>
      <c r="K9990" s="2">
        <v>2.73</v>
      </c>
    </row>
    <row r="9991" spans="1:11" ht="16.5" x14ac:dyDescent="0.3">
      <c r="A9991" s="1">
        <v>43099</v>
      </c>
      <c r="B9991" s="5">
        <f>YEAR(Table1[[#This Row],[Order Date]])</f>
        <v>2017</v>
      </c>
      <c r="C9991" s="5">
        <f>MONTH(Table1[[#This Row],[Order Date]])</f>
        <v>12</v>
      </c>
      <c r="D9991" t="s">
        <v>373</v>
      </c>
      <c r="E9991" t="s">
        <v>149</v>
      </c>
      <c r="F9991" t="s">
        <v>11</v>
      </c>
      <c r="G9991" t="s">
        <v>20</v>
      </c>
      <c r="H9991" t="s">
        <v>627</v>
      </c>
      <c r="I9991" s="2">
        <v>52.78</v>
      </c>
      <c r="J9991" s="2">
        <v>3</v>
      </c>
      <c r="K9991" s="2">
        <v>19.79</v>
      </c>
    </row>
    <row r="9992" spans="1:11" ht="16.5" x14ac:dyDescent="0.3">
      <c r="A9992" s="1">
        <v>43099</v>
      </c>
      <c r="B9992" s="5">
        <f>YEAR(Table1[[#This Row],[Order Date]])</f>
        <v>2017</v>
      </c>
      <c r="C9992" s="5">
        <f>MONTH(Table1[[#This Row],[Order Date]])</f>
        <v>12</v>
      </c>
      <c r="D9992" t="s">
        <v>2424</v>
      </c>
      <c r="E9992" t="s">
        <v>27</v>
      </c>
      <c r="F9992" t="s">
        <v>11</v>
      </c>
      <c r="G9992" t="s">
        <v>20</v>
      </c>
      <c r="H9992" t="s">
        <v>966</v>
      </c>
      <c r="I9992" s="2">
        <v>13.9</v>
      </c>
      <c r="J9992" s="2">
        <v>2</v>
      </c>
      <c r="K9992" s="2">
        <v>4.5199999999999996</v>
      </c>
    </row>
    <row r="9993" spans="1:11" ht="16.5" x14ac:dyDescent="0.3">
      <c r="A9993" s="1">
        <v>43099</v>
      </c>
      <c r="B9993" s="5">
        <f>YEAR(Table1[[#This Row],[Order Date]])</f>
        <v>2017</v>
      </c>
      <c r="C9993" s="5">
        <f>MONTH(Table1[[#This Row],[Order Date]])</f>
        <v>12</v>
      </c>
      <c r="D9993" t="s">
        <v>2424</v>
      </c>
      <c r="E9993" t="s">
        <v>27</v>
      </c>
      <c r="F9993" t="s">
        <v>11</v>
      </c>
      <c r="G9993" t="s">
        <v>20</v>
      </c>
      <c r="H9993" t="s">
        <v>2187</v>
      </c>
      <c r="I9993" s="2">
        <v>20.72</v>
      </c>
      <c r="J9993" s="2">
        <v>2</v>
      </c>
      <c r="K9993" s="2">
        <v>6.48</v>
      </c>
    </row>
    <row r="9994" spans="1:11" ht="16.5" x14ac:dyDescent="0.3">
      <c r="A9994" s="1">
        <v>43099</v>
      </c>
      <c r="B9994" s="5">
        <f>YEAR(Table1[[#This Row],[Order Date]])</f>
        <v>2017</v>
      </c>
      <c r="C9994" s="5">
        <f>MONTH(Table1[[#This Row],[Order Date]])</f>
        <v>12</v>
      </c>
      <c r="D9994" t="s">
        <v>2486</v>
      </c>
      <c r="E9994" t="s">
        <v>278</v>
      </c>
      <c r="F9994" t="s">
        <v>11</v>
      </c>
      <c r="G9994" t="s">
        <v>43</v>
      </c>
      <c r="H9994" t="s">
        <v>2096</v>
      </c>
      <c r="I9994" s="2">
        <v>3.02</v>
      </c>
      <c r="J9994" s="2">
        <v>3</v>
      </c>
      <c r="K9994" s="2">
        <v>-0.6</v>
      </c>
    </row>
    <row r="9995" spans="1:11" ht="16.5" x14ac:dyDescent="0.3">
      <c r="B9995"/>
      <c r="C9995"/>
    </row>
  </sheetData>
  <dataConsolidate/>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showRowColHeaders="0" tabSelected="1" zoomScale="90" zoomScaleNormal="90" workbookViewId="0">
      <selection activeCell="W4" sqref="W4"/>
    </sheetView>
  </sheetViews>
  <sheetFormatPr defaultRowHeight="16.5"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7"/>
  <sheetViews>
    <sheetView workbookViewId="0">
      <selection activeCell="J14" sqref="J14"/>
    </sheetView>
  </sheetViews>
  <sheetFormatPr defaultRowHeight="16.5" x14ac:dyDescent="0.3"/>
  <cols>
    <col min="1" max="1" width="13" customWidth="1"/>
    <col min="2" max="2" width="23.625" customWidth="1"/>
  </cols>
  <sheetData>
    <row r="3" spans="1:2" x14ac:dyDescent="0.3">
      <c r="A3" s="6" t="s">
        <v>2723</v>
      </c>
      <c r="B3" t="s">
        <v>2728</v>
      </c>
    </row>
    <row r="4" spans="1:2" x14ac:dyDescent="0.3">
      <c r="A4" s="8">
        <v>2014</v>
      </c>
      <c r="B4">
        <v>1992</v>
      </c>
    </row>
    <row r="5" spans="1:2" x14ac:dyDescent="0.3">
      <c r="A5" s="8">
        <v>2015</v>
      </c>
      <c r="B5">
        <v>2102</v>
      </c>
    </row>
    <row r="6" spans="1:2" x14ac:dyDescent="0.3">
      <c r="A6" s="8">
        <v>2016</v>
      </c>
      <c r="B6">
        <v>2587</v>
      </c>
    </row>
    <row r="7" spans="1:2" x14ac:dyDescent="0.3">
      <c r="A7" s="8">
        <v>2017</v>
      </c>
      <c r="B7">
        <v>3312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9994"/>
  <sheetViews>
    <sheetView topLeftCell="A2" workbookViewId="0">
      <selection sqref="A1:B9994"/>
    </sheetView>
  </sheetViews>
  <sheetFormatPr defaultRowHeight="15" x14ac:dyDescent="0.3"/>
  <cols>
    <col min="2" max="2" width="18.375" customWidth="1"/>
  </cols>
  <sheetData>
    <row r="1" spans="1:2" ht="16.5" x14ac:dyDescent="0.3">
      <c r="A1" s="11" t="s">
        <v>2721</v>
      </c>
      <c r="B1" s="12" t="s">
        <v>1</v>
      </c>
    </row>
    <row r="2" spans="1:2" ht="16.5" x14ac:dyDescent="0.3">
      <c r="A2" s="9">
        <f>YEAR(Table1[[#This Row],[Order Date]])</f>
        <v>2014</v>
      </c>
      <c r="B2" s="3" t="s">
        <v>9</v>
      </c>
    </row>
    <row r="3" spans="1:2" ht="16.5" x14ac:dyDescent="0.3">
      <c r="A3" s="10">
        <f>YEAR(Table1[[#This Row],[Order Date]])</f>
        <v>2014</v>
      </c>
      <c r="B3" s="4" t="s">
        <v>14</v>
      </c>
    </row>
    <row r="4" spans="1:2" ht="16.5" x14ac:dyDescent="0.3">
      <c r="A4" s="9">
        <f>YEAR(Table1[[#This Row],[Order Date]])</f>
        <v>2014</v>
      </c>
      <c r="B4" s="3" t="s">
        <v>14</v>
      </c>
    </row>
    <row r="5" spans="1:2" ht="16.5" x14ac:dyDescent="0.3">
      <c r="A5" s="10">
        <f>YEAR(Table1[[#This Row],[Order Date]])</f>
        <v>2014</v>
      </c>
      <c r="B5" s="4" t="s">
        <v>14</v>
      </c>
    </row>
    <row r="6" spans="1:2" ht="16.5" x14ac:dyDescent="0.3">
      <c r="A6" s="9">
        <f>YEAR(Table1[[#This Row],[Order Date]])</f>
        <v>2014</v>
      </c>
      <c r="B6" s="3" t="s">
        <v>22</v>
      </c>
    </row>
    <row r="7" spans="1:2" ht="16.5" x14ac:dyDescent="0.3">
      <c r="A7" s="10">
        <f>YEAR(Table1[[#This Row],[Order Date]])</f>
        <v>2014</v>
      </c>
      <c r="B7" s="4" t="s">
        <v>26</v>
      </c>
    </row>
    <row r="8" spans="1:2" ht="16.5" x14ac:dyDescent="0.3">
      <c r="A8" s="9">
        <f>YEAR(Table1[[#This Row],[Order Date]])</f>
        <v>2014</v>
      </c>
      <c r="B8" s="3" t="s">
        <v>29</v>
      </c>
    </row>
    <row r="9" spans="1:2" ht="16.5" x14ac:dyDescent="0.3">
      <c r="A9" s="10">
        <f>YEAR(Table1[[#This Row],[Order Date]])</f>
        <v>2014</v>
      </c>
      <c r="B9" s="4" t="s">
        <v>32</v>
      </c>
    </row>
    <row r="10" spans="1:2" ht="16.5" x14ac:dyDescent="0.3">
      <c r="A10" s="9">
        <f>YEAR(Table1[[#This Row],[Order Date]])</f>
        <v>2014</v>
      </c>
      <c r="B10" s="3" t="s">
        <v>32</v>
      </c>
    </row>
    <row r="11" spans="1:2" ht="16.5" x14ac:dyDescent="0.3">
      <c r="A11" s="10">
        <f>YEAR(Table1[[#This Row],[Order Date]])</f>
        <v>2014</v>
      </c>
      <c r="B11" s="4" t="s">
        <v>32</v>
      </c>
    </row>
    <row r="12" spans="1:2" ht="16.5" x14ac:dyDescent="0.3">
      <c r="A12" s="9">
        <f>YEAR(Table1[[#This Row],[Order Date]])</f>
        <v>2014</v>
      </c>
      <c r="B12" s="3" t="s">
        <v>32</v>
      </c>
    </row>
    <row r="13" spans="1:2" ht="16.5" x14ac:dyDescent="0.3">
      <c r="A13" s="10">
        <f>YEAR(Table1[[#This Row],[Order Date]])</f>
        <v>2014</v>
      </c>
      <c r="B13" s="4" t="s">
        <v>32</v>
      </c>
    </row>
    <row r="14" spans="1:2" ht="16.5" x14ac:dyDescent="0.3">
      <c r="A14" s="9">
        <f>YEAR(Table1[[#This Row],[Order Date]])</f>
        <v>2014</v>
      </c>
      <c r="B14" s="3" t="s">
        <v>32</v>
      </c>
    </row>
    <row r="15" spans="1:2" ht="16.5" x14ac:dyDescent="0.3">
      <c r="A15" s="10">
        <f>YEAR(Table1[[#This Row],[Order Date]])</f>
        <v>2014</v>
      </c>
      <c r="B15" s="4" t="s">
        <v>32</v>
      </c>
    </row>
    <row r="16" spans="1:2" ht="16.5" x14ac:dyDescent="0.3">
      <c r="A16" s="9">
        <f>YEAR(Table1[[#This Row],[Order Date]])</f>
        <v>2014</v>
      </c>
      <c r="B16" s="3" t="s">
        <v>46</v>
      </c>
    </row>
    <row r="17" spans="1:2" ht="16.5" x14ac:dyDescent="0.3">
      <c r="A17" s="10">
        <f>YEAR(Table1[[#This Row],[Order Date]])</f>
        <v>2014</v>
      </c>
      <c r="B17" s="4" t="s">
        <v>46</v>
      </c>
    </row>
    <row r="18" spans="1:2" ht="16.5" x14ac:dyDescent="0.3">
      <c r="A18" s="9">
        <f>YEAR(Table1[[#This Row],[Order Date]])</f>
        <v>2014</v>
      </c>
      <c r="B18" s="3" t="s">
        <v>50</v>
      </c>
    </row>
    <row r="19" spans="1:2" ht="16.5" x14ac:dyDescent="0.3">
      <c r="A19" s="10">
        <f>YEAR(Table1[[#This Row],[Order Date]])</f>
        <v>2014</v>
      </c>
      <c r="B19" s="4" t="s">
        <v>50</v>
      </c>
    </row>
    <row r="20" spans="1:2" ht="16.5" x14ac:dyDescent="0.3">
      <c r="A20" s="9">
        <f>YEAR(Table1[[#This Row],[Order Date]])</f>
        <v>2014</v>
      </c>
      <c r="B20" s="3" t="s">
        <v>54</v>
      </c>
    </row>
    <row r="21" spans="1:2" ht="16.5" x14ac:dyDescent="0.3">
      <c r="A21" s="10">
        <f>YEAR(Table1[[#This Row],[Order Date]])</f>
        <v>2014</v>
      </c>
      <c r="B21" s="4" t="s">
        <v>54</v>
      </c>
    </row>
    <row r="22" spans="1:2" ht="16.5" x14ac:dyDescent="0.3">
      <c r="A22" s="9">
        <f>YEAR(Table1[[#This Row],[Order Date]])</f>
        <v>2014</v>
      </c>
      <c r="B22" s="3" t="s">
        <v>58</v>
      </c>
    </row>
    <row r="23" spans="1:2" ht="16.5" x14ac:dyDescent="0.3">
      <c r="A23" s="10">
        <f>YEAR(Table1[[#This Row],[Order Date]])</f>
        <v>2014</v>
      </c>
      <c r="B23" s="4" t="s">
        <v>61</v>
      </c>
    </row>
    <row r="24" spans="1:2" ht="16.5" x14ac:dyDescent="0.3">
      <c r="A24" s="9">
        <f>YEAR(Table1[[#This Row],[Order Date]])</f>
        <v>2014</v>
      </c>
      <c r="B24" s="3" t="s">
        <v>61</v>
      </c>
    </row>
    <row r="25" spans="1:2" ht="16.5" x14ac:dyDescent="0.3">
      <c r="A25" s="10">
        <f>YEAR(Table1[[#This Row],[Order Date]])</f>
        <v>2014</v>
      </c>
      <c r="B25" s="4" t="s">
        <v>61</v>
      </c>
    </row>
    <row r="26" spans="1:2" ht="16.5" x14ac:dyDescent="0.3">
      <c r="A26" s="9">
        <f>YEAR(Table1[[#This Row],[Order Date]])</f>
        <v>2014</v>
      </c>
      <c r="B26" s="3" t="s">
        <v>61</v>
      </c>
    </row>
    <row r="27" spans="1:2" ht="16.5" x14ac:dyDescent="0.3">
      <c r="A27" s="10">
        <f>YEAR(Table1[[#This Row],[Order Date]])</f>
        <v>2014</v>
      </c>
      <c r="B27" s="4" t="s">
        <v>61</v>
      </c>
    </row>
    <row r="28" spans="1:2" ht="16.5" x14ac:dyDescent="0.3">
      <c r="A28" s="9">
        <f>YEAR(Table1[[#This Row],[Order Date]])</f>
        <v>2014</v>
      </c>
      <c r="B28" s="3" t="s">
        <v>69</v>
      </c>
    </row>
    <row r="29" spans="1:2" ht="16.5" x14ac:dyDescent="0.3">
      <c r="A29" s="10">
        <f>YEAR(Table1[[#This Row],[Order Date]])</f>
        <v>2014</v>
      </c>
      <c r="B29" s="4" t="s">
        <v>72</v>
      </c>
    </row>
    <row r="30" spans="1:2" ht="16.5" x14ac:dyDescent="0.3">
      <c r="A30" s="9">
        <f>YEAR(Table1[[#This Row],[Order Date]])</f>
        <v>2014</v>
      </c>
      <c r="B30" s="3" t="s">
        <v>72</v>
      </c>
    </row>
    <row r="31" spans="1:2" ht="16.5" x14ac:dyDescent="0.3">
      <c r="A31" s="10">
        <f>YEAR(Table1[[#This Row],[Order Date]])</f>
        <v>2014</v>
      </c>
      <c r="B31" s="4" t="s">
        <v>72</v>
      </c>
    </row>
    <row r="32" spans="1:2" ht="16.5" x14ac:dyDescent="0.3">
      <c r="A32" s="9">
        <f>YEAR(Table1[[#This Row],[Order Date]])</f>
        <v>2014</v>
      </c>
      <c r="B32" s="3" t="s">
        <v>77</v>
      </c>
    </row>
    <row r="33" spans="1:2" ht="16.5" x14ac:dyDescent="0.3">
      <c r="A33" s="10">
        <f>YEAR(Table1[[#This Row],[Order Date]])</f>
        <v>2014</v>
      </c>
      <c r="B33" s="4" t="s">
        <v>77</v>
      </c>
    </row>
    <row r="34" spans="1:2" ht="16.5" x14ac:dyDescent="0.3">
      <c r="A34" s="9">
        <f>YEAR(Table1[[#This Row],[Order Date]])</f>
        <v>2014</v>
      </c>
      <c r="B34" s="3" t="s">
        <v>81</v>
      </c>
    </row>
    <row r="35" spans="1:2" ht="16.5" x14ac:dyDescent="0.3">
      <c r="A35" s="10">
        <f>YEAR(Table1[[#This Row],[Order Date]])</f>
        <v>2014</v>
      </c>
      <c r="B35" s="4" t="s">
        <v>83</v>
      </c>
    </row>
    <row r="36" spans="1:2" ht="16.5" x14ac:dyDescent="0.3">
      <c r="A36" s="9">
        <f>YEAR(Table1[[#This Row],[Order Date]])</f>
        <v>2014</v>
      </c>
      <c r="B36" s="3" t="s">
        <v>85</v>
      </c>
    </row>
    <row r="37" spans="1:2" ht="16.5" x14ac:dyDescent="0.3">
      <c r="A37" s="10">
        <f>YEAR(Table1[[#This Row],[Order Date]])</f>
        <v>2014</v>
      </c>
      <c r="B37" s="4" t="s">
        <v>85</v>
      </c>
    </row>
    <row r="38" spans="1:2" ht="16.5" x14ac:dyDescent="0.3">
      <c r="A38" s="9">
        <f>YEAR(Table1[[#This Row],[Order Date]])</f>
        <v>2014</v>
      </c>
      <c r="B38" s="3" t="s">
        <v>85</v>
      </c>
    </row>
    <row r="39" spans="1:2" ht="16.5" x14ac:dyDescent="0.3">
      <c r="A39" s="10">
        <f>YEAR(Table1[[#This Row],[Order Date]])</f>
        <v>2014</v>
      </c>
      <c r="B39" s="4" t="s">
        <v>85</v>
      </c>
    </row>
    <row r="40" spans="1:2" ht="16.5" x14ac:dyDescent="0.3">
      <c r="A40" s="9">
        <f>YEAR(Table1[[#This Row],[Order Date]])</f>
        <v>2014</v>
      </c>
      <c r="B40" s="3" t="s">
        <v>90</v>
      </c>
    </row>
    <row r="41" spans="1:2" ht="16.5" x14ac:dyDescent="0.3">
      <c r="A41" s="10">
        <f>YEAR(Table1[[#This Row],[Order Date]])</f>
        <v>2014</v>
      </c>
      <c r="B41" s="4" t="s">
        <v>94</v>
      </c>
    </row>
    <row r="42" spans="1:2" ht="16.5" x14ac:dyDescent="0.3">
      <c r="A42" s="9">
        <f>YEAR(Table1[[#This Row],[Order Date]])</f>
        <v>2014</v>
      </c>
      <c r="B42" s="3" t="s">
        <v>94</v>
      </c>
    </row>
    <row r="43" spans="1:2" ht="16.5" x14ac:dyDescent="0.3">
      <c r="A43" s="10">
        <f>YEAR(Table1[[#This Row],[Order Date]])</f>
        <v>2014</v>
      </c>
      <c r="B43" s="4" t="s">
        <v>94</v>
      </c>
    </row>
    <row r="44" spans="1:2" ht="16.5" x14ac:dyDescent="0.3">
      <c r="A44" s="9">
        <f>YEAR(Table1[[#This Row],[Order Date]])</f>
        <v>2014</v>
      </c>
      <c r="B44" s="3" t="s">
        <v>94</v>
      </c>
    </row>
    <row r="45" spans="1:2" ht="16.5" x14ac:dyDescent="0.3">
      <c r="A45" s="10">
        <f>YEAR(Table1[[#This Row],[Order Date]])</f>
        <v>2014</v>
      </c>
      <c r="B45" s="4" t="s">
        <v>100</v>
      </c>
    </row>
    <row r="46" spans="1:2" ht="16.5" x14ac:dyDescent="0.3">
      <c r="A46" s="9">
        <f>YEAR(Table1[[#This Row],[Order Date]])</f>
        <v>2014</v>
      </c>
      <c r="B46" s="3" t="s">
        <v>100</v>
      </c>
    </row>
    <row r="47" spans="1:2" ht="16.5" x14ac:dyDescent="0.3">
      <c r="A47" s="10">
        <f>YEAR(Table1[[#This Row],[Order Date]])</f>
        <v>2014</v>
      </c>
      <c r="B47" s="4" t="s">
        <v>100</v>
      </c>
    </row>
    <row r="48" spans="1:2" ht="16.5" x14ac:dyDescent="0.3">
      <c r="A48" s="9">
        <f>YEAR(Table1[[#This Row],[Order Date]])</f>
        <v>2014</v>
      </c>
      <c r="B48" s="3" t="s">
        <v>100</v>
      </c>
    </row>
    <row r="49" spans="1:2" ht="16.5" x14ac:dyDescent="0.3">
      <c r="A49" s="10">
        <f>YEAR(Table1[[#This Row],[Order Date]])</f>
        <v>2014</v>
      </c>
      <c r="B49" s="4" t="s">
        <v>100</v>
      </c>
    </row>
    <row r="50" spans="1:2" ht="16.5" x14ac:dyDescent="0.3">
      <c r="A50" s="9">
        <f>YEAR(Table1[[#This Row],[Order Date]])</f>
        <v>2014</v>
      </c>
      <c r="B50" s="3" t="s">
        <v>100</v>
      </c>
    </row>
    <row r="51" spans="1:2" ht="16.5" x14ac:dyDescent="0.3">
      <c r="A51" s="10">
        <f>YEAR(Table1[[#This Row],[Order Date]])</f>
        <v>2014</v>
      </c>
      <c r="B51" s="4" t="s">
        <v>107</v>
      </c>
    </row>
    <row r="52" spans="1:2" ht="16.5" x14ac:dyDescent="0.3">
      <c r="A52" s="9">
        <f>YEAR(Table1[[#This Row],[Order Date]])</f>
        <v>2014</v>
      </c>
      <c r="B52" s="3" t="s">
        <v>107</v>
      </c>
    </row>
    <row r="53" spans="1:2" ht="16.5" x14ac:dyDescent="0.3">
      <c r="A53" s="10">
        <f>YEAR(Table1[[#This Row],[Order Date]])</f>
        <v>2014</v>
      </c>
      <c r="B53" s="4" t="s">
        <v>109</v>
      </c>
    </row>
    <row r="54" spans="1:2" ht="16.5" x14ac:dyDescent="0.3">
      <c r="A54" s="9">
        <f>YEAR(Table1[[#This Row],[Order Date]])</f>
        <v>2014</v>
      </c>
      <c r="B54" s="3" t="s">
        <v>109</v>
      </c>
    </row>
    <row r="55" spans="1:2" ht="16.5" x14ac:dyDescent="0.3">
      <c r="A55" s="10">
        <f>YEAR(Table1[[#This Row],[Order Date]])</f>
        <v>2014</v>
      </c>
      <c r="B55" s="4" t="s">
        <v>109</v>
      </c>
    </row>
    <row r="56" spans="1:2" ht="16.5" x14ac:dyDescent="0.3">
      <c r="A56" s="9">
        <f>YEAR(Table1[[#This Row],[Order Date]])</f>
        <v>2014</v>
      </c>
      <c r="B56" s="3" t="s">
        <v>109</v>
      </c>
    </row>
    <row r="57" spans="1:2" ht="16.5" x14ac:dyDescent="0.3">
      <c r="A57" s="10">
        <f>YEAR(Table1[[#This Row],[Order Date]])</f>
        <v>2014</v>
      </c>
      <c r="B57" s="4" t="s">
        <v>109</v>
      </c>
    </row>
    <row r="58" spans="1:2" ht="16.5" x14ac:dyDescent="0.3">
      <c r="A58" s="9">
        <f>YEAR(Table1[[#This Row],[Order Date]])</f>
        <v>2014</v>
      </c>
      <c r="B58" s="3" t="s">
        <v>109</v>
      </c>
    </row>
    <row r="59" spans="1:2" ht="16.5" x14ac:dyDescent="0.3">
      <c r="A59" s="10">
        <f>YEAR(Table1[[#This Row],[Order Date]])</f>
        <v>2014</v>
      </c>
      <c r="B59" s="4" t="s">
        <v>109</v>
      </c>
    </row>
    <row r="60" spans="1:2" ht="16.5" x14ac:dyDescent="0.3">
      <c r="A60" s="9">
        <f>YEAR(Table1[[#This Row],[Order Date]])</f>
        <v>2014</v>
      </c>
      <c r="B60" s="3" t="s">
        <v>109</v>
      </c>
    </row>
    <row r="61" spans="1:2" ht="16.5" x14ac:dyDescent="0.3">
      <c r="A61" s="10">
        <f>YEAR(Table1[[#This Row],[Order Date]])</f>
        <v>2014</v>
      </c>
      <c r="B61" s="4" t="s">
        <v>119</v>
      </c>
    </row>
    <row r="62" spans="1:2" ht="16.5" x14ac:dyDescent="0.3">
      <c r="A62" s="9">
        <f>YEAR(Table1[[#This Row],[Order Date]])</f>
        <v>2014</v>
      </c>
      <c r="B62" s="3" t="s">
        <v>122</v>
      </c>
    </row>
    <row r="63" spans="1:2" ht="16.5" x14ac:dyDescent="0.3">
      <c r="A63" s="10">
        <f>YEAR(Table1[[#This Row],[Order Date]])</f>
        <v>2014</v>
      </c>
      <c r="B63" s="4" t="s">
        <v>125</v>
      </c>
    </row>
    <row r="64" spans="1:2" ht="16.5" x14ac:dyDescent="0.3">
      <c r="A64" s="9">
        <f>YEAR(Table1[[#This Row],[Order Date]])</f>
        <v>2014</v>
      </c>
      <c r="B64" s="3" t="s">
        <v>128</v>
      </c>
    </row>
    <row r="65" spans="1:2" ht="16.5" x14ac:dyDescent="0.3">
      <c r="A65" s="10">
        <f>YEAR(Table1[[#This Row],[Order Date]])</f>
        <v>2014</v>
      </c>
      <c r="B65" s="4" t="s">
        <v>131</v>
      </c>
    </row>
    <row r="66" spans="1:2" ht="16.5" x14ac:dyDescent="0.3">
      <c r="A66" s="9">
        <f>YEAR(Table1[[#This Row],[Order Date]])</f>
        <v>2014</v>
      </c>
      <c r="B66" s="3" t="s">
        <v>131</v>
      </c>
    </row>
    <row r="67" spans="1:2" ht="16.5" x14ac:dyDescent="0.3">
      <c r="A67" s="10">
        <f>YEAR(Table1[[#This Row],[Order Date]])</f>
        <v>2014</v>
      </c>
      <c r="B67" s="4" t="s">
        <v>131</v>
      </c>
    </row>
    <row r="68" spans="1:2" ht="16.5" x14ac:dyDescent="0.3">
      <c r="A68" s="9">
        <f>YEAR(Table1[[#This Row],[Order Date]])</f>
        <v>2014</v>
      </c>
      <c r="B68" s="3" t="s">
        <v>131</v>
      </c>
    </row>
    <row r="69" spans="1:2" ht="16.5" x14ac:dyDescent="0.3">
      <c r="A69" s="10">
        <f>YEAR(Table1[[#This Row],[Order Date]])</f>
        <v>2014</v>
      </c>
      <c r="B69" s="4" t="s">
        <v>131</v>
      </c>
    </row>
    <row r="70" spans="1:2" ht="16.5" x14ac:dyDescent="0.3">
      <c r="A70" s="9">
        <f>YEAR(Table1[[#This Row],[Order Date]])</f>
        <v>2014</v>
      </c>
      <c r="B70" s="3" t="s">
        <v>131</v>
      </c>
    </row>
    <row r="71" spans="1:2" ht="16.5" x14ac:dyDescent="0.3">
      <c r="A71" s="10">
        <f>YEAR(Table1[[#This Row],[Order Date]])</f>
        <v>2014</v>
      </c>
      <c r="B71" s="4" t="s">
        <v>131</v>
      </c>
    </row>
    <row r="72" spans="1:2" ht="16.5" x14ac:dyDescent="0.3">
      <c r="A72" s="9">
        <f>YEAR(Table1[[#This Row],[Order Date]])</f>
        <v>2014</v>
      </c>
      <c r="B72" s="3" t="s">
        <v>139</v>
      </c>
    </row>
    <row r="73" spans="1:2" ht="16.5" x14ac:dyDescent="0.3">
      <c r="A73" s="10">
        <f>YEAR(Table1[[#This Row],[Order Date]])</f>
        <v>2014</v>
      </c>
      <c r="B73" s="4" t="s">
        <v>139</v>
      </c>
    </row>
    <row r="74" spans="1:2" ht="16.5" x14ac:dyDescent="0.3">
      <c r="A74" s="9">
        <f>YEAR(Table1[[#This Row],[Order Date]])</f>
        <v>2014</v>
      </c>
      <c r="B74" s="3" t="s">
        <v>143</v>
      </c>
    </row>
    <row r="75" spans="1:2" ht="16.5" x14ac:dyDescent="0.3">
      <c r="A75" s="10">
        <f>YEAR(Table1[[#This Row],[Order Date]])</f>
        <v>2014</v>
      </c>
      <c r="B75" s="4" t="s">
        <v>143</v>
      </c>
    </row>
    <row r="76" spans="1:2" ht="16.5" x14ac:dyDescent="0.3">
      <c r="A76" s="9">
        <f>YEAR(Table1[[#This Row],[Order Date]])</f>
        <v>2014</v>
      </c>
      <c r="B76" s="3" t="s">
        <v>143</v>
      </c>
    </row>
    <row r="77" spans="1:2" ht="16.5" x14ac:dyDescent="0.3">
      <c r="A77" s="10">
        <f>YEAR(Table1[[#This Row],[Order Date]])</f>
        <v>2014</v>
      </c>
      <c r="B77" s="4" t="s">
        <v>148</v>
      </c>
    </row>
    <row r="78" spans="1:2" ht="16.5" x14ac:dyDescent="0.3">
      <c r="A78" s="9">
        <f>YEAR(Table1[[#This Row],[Order Date]])</f>
        <v>2014</v>
      </c>
      <c r="B78" s="3" t="s">
        <v>151</v>
      </c>
    </row>
    <row r="79" spans="1:2" ht="16.5" x14ac:dyDescent="0.3">
      <c r="A79" s="10">
        <f>YEAR(Table1[[#This Row],[Order Date]])</f>
        <v>2014</v>
      </c>
      <c r="B79" s="4" t="s">
        <v>151</v>
      </c>
    </row>
    <row r="80" spans="1:2" ht="16.5" x14ac:dyDescent="0.3">
      <c r="A80" s="9">
        <f>YEAR(Table1[[#This Row],[Order Date]])</f>
        <v>2014</v>
      </c>
      <c r="B80" s="3" t="s">
        <v>154</v>
      </c>
    </row>
    <row r="81" spans="1:2" ht="16.5" x14ac:dyDescent="0.3">
      <c r="A81" s="10">
        <f>YEAR(Table1[[#This Row],[Order Date]])</f>
        <v>2014</v>
      </c>
      <c r="B81" s="4" t="s">
        <v>156</v>
      </c>
    </row>
    <row r="82" spans="1:2" ht="16.5" x14ac:dyDescent="0.3">
      <c r="A82" s="9">
        <f>YEAR(Table1[[#This Row],[Order Date]])</f>
        <v>2014</v>
      </c>
      <c r="B82" s="3" t="s">
        <v>159</v>
      </c>
    </row>
    <row r="83" spans="1:2" ht="16.5" x14ac:dyDescent="0.3">
      <c r="A83" s="10">
        <f>YEAR(Table1[[#This Row],[Order Date]])</f>
        <v>2014</v>
      </c>
      <c r="B83" s="4" t="s">
        <v>161</v>
      </c>
    </row>
    <row r="84" spans="1:2" ht="16.5" x14ac:dyDescent="0.3">
      <c r="A84" s="9">
        <f>YEAR(Table1[[#This Row],[Order Date]])</f>
        <v>2014</v>
      </c>
      <c r="B84" s="3" t="s">
        <v>161</v>
      </c>
    </row>
    <row r="85" spans="1:2" ht="16.5" x14ac:dyDescent="0.3">
      <c r="A85" s="10">
        <f>YEAR(Table1[[#This Row],[Order Date]])</f>
        <v>2014</v>
      </c>
      <c r="B85" s="4" t="s">
        <v>122</v>
      </c>
    </row>
    <row r="86" spans="1:2" ht="16.5" x14ac:dyDescent="0.3">
      <c r="A86" s="9">
        <f>YEAR(Table1[[#This Row],[Order Date]])</f>
        <v>2014</v>
      </c>
      <c r="B86" s="3" t="s">
        <v>122</v>
      </c>
    </row>
    <row r="87" spans="1:2" ht="16.5" x14ac:dyDescent="0.3">
      <c r="A87" s="10">
        <f>YEAR(Table1[[#This Row],[Order Date]])</f>
        <v>2014</v>
      </c>
      <c r="B87" s="4" t="s">
        <v>167</v>
      </c>
    </row>
    <row r="88" spans="1:2" ht="16.5" x14ac:dyDescent="0.3">
      <c r="A88" s="9">
        <f>YEAR(Table1[[#This Row],[Order Date]])</f>
        <v>2014</v>
      </c>
      <c r="B88" s="3" t="s">
        <v>167</v>
      </c>
    </row>
    <row r="89" spans="1:2" ht="16.5" x14ac:dyDescent="0.3">
      <c r="A89" s="10">
        <f>YEAR(Table1[[#This Row],[Order Date]])</f>
        <v>2014</v>
      </c>
      <c r="B89" s="4" t="s">
        <v>170</v>
      </c>
    </row>
    <row r="90" spans="1:2" ht="16.5" x14ac:dyDescent="0.3">
      <c r="A90" s="9">
        <f>YEAR(Table1[[#This Row],[Order Date]])</f>
        <v>2014</v>
      </c>
      <c r="B90" s="3" t="s">
        <v>171</v>
      </c>
    </row>
    <row r="91" spans="1:2" ht="16.5" x14ac:dyDescent="0.3">
      <c r="A91" s="10">
        <f>YEAR(Table1[[#This Row],[Order Date]])</f>
        <v>2014</v>
      </c>
      <c r="B91" s="4" t="s">
        <v>171</v>
      </c>
    </row>
    <row r="92" spans="1:2" ht="16.5" x14ac:dyDescent="0.3">
      <c r="A92" s="9">
        <f>YEAR(Table1[[#This Row],[Order Date]])</f>
        <v>2014</v>
      </c>
      <c r="B92" s="3" t="s">
        <v>171</v>
      </c>
    </row>
    <row r="93" spans="1:2" ht="16.5" x14ac:dyDescent="0.3">
      <c r="A93" s="10">
        <f>YEAR(Table1[[#This Row],[Order Date]])</f>
        <v>2014</v>
      </c>
      <c r="B93" s="4" t="s">
        <v>85</v>
      </c>
    </row>
    <row r="94" spans="1:2" ht="16.5" x14ac:dyDescent="0.3">
      <c r="A94" s="9">
        <f>YEAR(Table1[[#This Row],[Order Date]])</f>
        <v>2014</v>
      </c>
      <c r="B94" s="3" t="s">
        <v>176</v>
      </c>
    </row>
    <row r="95" spans="1:2" ht="16.5" x14ac:dyDescent="0.3">
      <c r="A95" s="10">
        <f>YEAR(Table1[[#This Row],[Order Date]])</f>
        <v>2014</v>
      </c>
      <c r="B95" s="4" t="s">
        <v>61</v>
      </c>
    </row>
    <row r="96" spans="1:2" ht="16.5" x14ac:dyDescent="0.3">
      <c r="A96" s="9">
        <f>YEAR(Table1[[#This Row],[Order Date]])</f>
        <v>2014</v>
      </c>
      <c r="B96" s="3" t="s">
        <v>180</v>
      </c>
    </row>
    <row r="97" spans="1:2" ht="16.5" x14ac:dyDescent="0.3">
      <c r="A97" s="10">
        <f>YEAR(Table1[[#This Row],[Order Date]])</f>
        <v>2014</v>
      </c>
      <c r="B97" s="4" t="s">
        <v>182</v>
      </c>
    </row>
    <row r="98" spans="1:2" ht="16.5" x14ac:dyDescent="0.3">
      <c r="A98" s="9">
        <f>YEAR(Table1[[#This Row],[Order Date]])</f>
        <v>2014</v>
      </c>
      <c r="B98" s="3" t="s">
        <v>182</v>
      </c>
    </row>
    <row r="99" spans="1:2" ht="16.5" x14ac:dyDescent="0.3">
      <c r="A99" s="10">
        <f>YEAR(Table1[[#This Row],[Order Date]])</f>
        <v>2014</v>
      </c>
      <c r="B99" s="4" t="s">
        <v>182</v>
      </c>
    </row>
    <row r="100" spans="1:2" ht="16.5" x14ac:dyDescent="0.3">
      <c r="A100" s="9">
        <f>YEAR(Table1[[#This Row],[Order Date]])</f>
        <v>2014</v>
      </c>
      <c r="B100" s="3" t="s">
        <v>185</v>
      </c>
    </row>
    <row r="101" spans="1:2" ht="16.5" x14ac:dyDescent="0.3">
      <c r="A101" s="10">
        <f>YEAR(Table1[[#This Row],[Order Date]])</f>
        <v>2014</v>
      </c>
      <c r="B101" s="4" t="s">
        <v>185</v>
      </c>
    </row>
    <row r="102" spans="1:2" ht="16.5" x14ac:dyDescent="0.3">
      <c r="A102" s="9">
        <f>YEAR(Table1[[#This Row],[Order Date]])</f>
        <v>2014</v>
      </c>
      <c r="B102" s="3" t="s">
        <v>185</v>
      </c>
    </row>
    <row r="103" spans="1:2" ht="16.5" x14ac:dyDescent="0.3">
      <c r="A103" s="10">
        <f>YEAR(Table1[[#This Row],[Order Date]])</f>
        <v>2014</v>
      </c>
      <c r="B103" s="4" t="s">
        <v>185</v>
      </c>
    </row>
    <row r="104" spans="1:2" ht="16.5" x14ac:dyDescent="0.3">
      <c r="A104" s="9">
        <f>YEAR(Table1[[#This Row],[Order Date]])</f>
        <v>2014</v>
      </c>
      <c r="B104" s="3" t="s">
        <v>185</v>
      </c>
    </row>
    <row r="105" spans="1:2" ht="16.5" x14ac:dyDescent="0.3">
      <c r="A105" s="10">
        <f>YEAR(Table1[[#This Row],[Order Date]])</f>
        <v>2014</v>
      </c>
      <c r="B105" s="4" t="s">
        <v>185</v>
      </c>
    </row>
    <row r="106" spans="1:2" ht="16.5" x14ac:dyDescent="0.3">
      <c r="A106" s="9">
        <f>YEAR(Table1[[#This Row],[Order Date]])</f>
        <v>2014</v>
      </c>
      <c r="B106" s="3" t="s">
        <v>193</v>
      </c>
    </row>
    <row r="107" spans="1:2" ht="16.5" x14ac:dyDescent="0.3">
      <c r="A107" s="10">
        <f>YEAR(Table1[[#This Row],[Order Date]])</f>
        <v>2014</v>
      </c>
      <c r="B107" s="4" t="s">
        <v>195</v>
      </c>
    </row>
    <row r="108" spans="1:2" ht="16.5" x14ac:dyDescent="0.3">
      <c r="A108" s="9">
        <f>YEAR(Table1[[#This Row],[Order Date]])</f>
        <v>2014</v>
      </c>
      <c r="B108" s="3" t="s">
        <v>197</v>
      </c>
    </row>
    <row r="109" spans="1:2" ht="16.5" x14ac:dyDescent="0.3">
      <c r="A109" s="10">
        <f>YEAR(Table1[[#This Row],[Order Date]])</f>
        <v>2014</v>
      </c>
      <c r="B109" s="4" t="s">
        <v>197</v>
      </c>
    </row>
    <row r="110" spans="1:2" ht="16.5" x14ac:dyDescent="0.3">
      <c r="A110" s="9">
        <f>YEAR(Table1[[#This Row],[Order Date]])</f>
        <v>2014</v>
      </c>
      <c r="B110" s="3" t="s">
        <v>197</v>
      </c>
    </row>
    <row r="111" spans="1:2" ht="16.5" x14ac:dyDescent="0.3">
      <c r="A111" s="10">
        <f>YEAR(Table1[[#This Row],[Order Date]])</f>
        <v>2014</v>
      </c>
      <c r="B111" s="4" t="s">
        <v>202</v>
      </c>
    </row>
    <row r="112" spans="1:2" ht="16.5" x14ac:dyDescent="0.3">
      <c r="A112" s="9">
        <f>YEAR(Table1[[#This Row],[Order Date]])</f>
        <v>2014</v>
      </c>
      <c r="B112" s="3" t="s">
        <v>204</v>
      </c>
    </row>
    <row r="113" spans="1:2" ht="16.5" x14ac:dyDescent="0.3">
      <c r="A113" s="10">
        <f>YEAR(Table1[[#This Row],[Order Date]])</f>
        <v>2014</v>
      </c>
      <c r="B113" s="4" t="s">
        <v>204</v>
      </c>
    </row>
    <row r="114" spans="1:2" ht="16.5" x14ac:dyDescent="0.3">
      <c r="A114" s="9">
        <f>YEAR(Table1[[#This Row],[Order Date]])</f>
        <v>2014</v>
      </c>
      <c r="B114" s="3" t="s">
        <v>85</v>
      </c>
    </row>
    <row r="115" spans="1:2" ht="16.5" x14ac:dyDescent="0.3">
      <c r="A115" s="10">
        <f>YEAR(Table1[[#This Row],[Order Date]])</f>
        <v>2014</v>
      </c>
      <c r="B115" s="4" t="s">
        <v>208</v>
      </c>
    </row>
    <row r="116" spans="1:2" ht="16.5" x14ac:dyDescent="0.3">
      <c r="A116" s="9">
        <f>YEAR(Table1[[#This Row],[Order Date]])</f>
        <v>2014</v>
      </c>
      <c r="B116" s="3" t="s">
        <v>210</v>
      </c>
    </row>
    <row r="117" spans="1:2" ht="16.5" x14ac:dyDescent="0.3">
      <c r="A117" s="10">
        <f>YEAR(Table1[[#This Row],[Order Date]])</f>
        <v>2014</v>
      </c>
      <c r="B117" s="4" t="s">
        <v>212</v>
      </c>
    </row>
    <row r="118" spans="1:2" ht="16.5" x14ac:dyDescent="0.3">
      <c r="A118" s="9">
        <f>YEAR(Table1[[#This Row],[Order Date]])</f>
        <v>2014</v>
      </c>
      <c r="B118" s="3" t="s">
        <v>212</v>
      </c>
    </row>
    <row r="119" spans="1:2" ht="16.5" x14ac:dyDescent="0.3">
      <c r="A119" s="10">
        <f>YEAR(Table1[[#This Row],[Order Date]])</f>
        <v>2014</v>
      </c>
      <c r="B119" s="4" t="s">
        <v>215</v>
      </c>
    </row>
    <row r="120" spans="1:2" ht="16.5" x14ac:dyDescent="0.3">
      <c r="A120" s="9">
        <f>YEAR(Table1[[#This Row],[Order Date]])</f>
        <v>2014</v>
      </c>
      <c r="B120" s="3" t="s">
        <v>217</v>
      </c>
    </row>
    <row r="121" spans="1:2" ht="16.5" x14ac:dyDescent="0.3">
      <c r="A121" s="10">
        <f>YEAR(Table1[[#This Row],[Order Date]])</f>
        <v>2014</v>
      </c>
      <c r="B121" s="4" t="s">
        <v>218</v>
      </c>
    </row>
    <row r="122" spans="1:2" ht="16.5" x14ac:dyDescent="0.3">
      <c r="A122" s="9">
        <f>YEAR(Table1[[#This Row],[Order Date]])</f>
        <v>2014</v>
      </c>
      <c r="B122" s="3" t="s">
        <v>220</v>
      </c>
    </row>
    <row r="123" spans="1:2" ht="16.5" x14ac:dyDescent="0.3">
      <c r="A123" s="10">
        <f>YEAR(Table1[[#This Row],[Order Date]])</f>
        <v>2014</v>
      </c>
      <c r="B123" s="4" t="s">
        <v>220</v>
      </c>
    </row>
    <row r="124" spans="1:2" ht="16.5" x14ac:dyDescent="0.3">
      <c r="A124" s="9">
        <f>YEAR(Table1[[#This Row],[Order Date]])</f>
        <v>2014</v>
      </c>
      <c r="B124" s="3" t="s">
        <v>223</v>
      </c>
    </row>
    <row r="125" spans="1:2" ht="16.5" x14ac:dyDescent="0.3">
      <c r="A125" s="10">
        <f>YEAR(Table1[[#This Row],[Order Date]])</f>
        <v>2014</v>
      </c>
      <c r="B125" s="4" t="s">
        <v>223</v>
      </c>
    </row>
    <row r="126" spans="1:2" ht="16.5" x14ac:dyDescent="0.3">
      <c r="A126" s="9">
        <f>YEAR(Table1[[#This Row],[Order Date]])</f>
        <v>2014</v>
      </c>
      <c r="B126" s="3" t="s">
        <v>225</v>
      </c>
    </row>
    <row r="127" spans="1:2" ht="16.5" x14ac:dyDescent="0.3">
      <c r="A127" s="10">
        <f>YEAR(Table1[[#This Row],[Order Date]])</f>
        <v>2014</v>
      </c>
      <c r="B127" s="4" t="s">
        <v>227</v>
      </c>
    </row>
    <row r="128" spans="1:2" ht="16.5" x14ac:dyDescent="0.3">
      <c r="A128" s="9">
        <f>YEAR(Table1[[#This Row],[Order Date]])</f>
        <v>2014</v>
      </c>
      <c r="B128" s="3" t="s">
        <v>228</v>
      </c>
    </row>
    <row r="129" spans="1:2" ht="16.5" x14ac:dyDescent="0.3">
      <c r="A129" s="10">
        <f>YEAR(Table1[[#This Row],[Order Date]])</f>
        <v>2014</v>
      </c>
      <c r="B129" s="4" t="s">
        <v>230</v>
      </c>
    </row>
    <row r="130" spans="1:2" ht="16.5" x14ac:dyDescent="0.3">
      <c r="A130" s="9">
        <f>YEAR(Table1[[#This Row],[Order Date]])</f>
        <v>2014</v>
      </c>
      <c r="B130" s="3" t="s">
        <v>230</v>
      </c>
    </row>
    <row r="131" spans="1:2" ht="16.5" x14ac:dyDescent="0.3">
      <c r="A131" s="10">
        <f>YEAR(Table1[[#This Row],[Order Date]])</f>
        <v>2014</v>
      </c>
      <c r="B131" s="4" t="s">
        <v>233</v>
      </c>
    </row>
    <row r="132" spans="1:2" ht="16.5" x14ac:dyDescent="0.3">
      <c r="A132" s="9">
        <f>YEAR(Table1[[#This Row],[Order Date]])</f>
        <v>2014</v>
      </c>
      <c r="B132" s="3" t="s">
        <v>233</v>
      </c>
    </row>
    <row r="133" spans="1:2" ht="16.5" x14ac:dyDescent="0.3">
      <c r="A133" s="10">
        <f>YEAR(Table1[[#This Row],[Order Date]])</f>
        <v>2014</v>
      </c>
      <c r="B133" s="4" t="s">
        <v>233</v>
      </c>
    </row>
    <row r="134" spans="1:2" ht="16.5" x14ac:dyDescent="0.3">
      <c r="A134" s="9">
        <f>YEAR(Table1[[#This Row],[Order Date]])</f>
        <v>2014</v>
      </c>
      <c r="B134" s="3" t="s">
        <v>233</v>
      </c>
    </row>
    <row r="135" spans="1:2" ht="16.5" x14ac:dyDescent="0.3">
      <c r="A135" s="10">
        <f>YEAR(Table1[[#This Row],[Order Date]])</f>
        <v>2014</v>
      </c>
      <c r="B135" s="4" t="s">
        <v>237</v>
      </c>
    </row>
    <row r="136" spans="1:2" ht="16.5" x14ac:dyDescent="0.3">
      <c r="A136" s="9">
        <f>YEAR(Table1[[#This Row],[Order Date]])</f>
        <v>2014</v>
      </c>
      <c r="B136" s="3" t="s">
        <v>237</v>
      </c>
    </row>
    <row r="137" spans="1:2" ht="16.5" x14ac:dyDescent="0.3">
      <c r="A137" s="10">
        <f>YEAR(Table1[[#This Row],[Order Date]])</f>
        <v>2014</v>
      </c>
      <c r="B137" s="4" t="s">
        <v>239</v>
      </c>
    </row>
    <row r="138" spans="1:2" ht="16.5" x14ac:dyDescent="0.3">
      <c r="A138" s="9">
        <f>YEAR(Table1[[#This Row],[Order Date]])</f>
        <v>2014</v>
      </c>
      <c r="B138" s="3" t="s">
        <v>239</v>
      </c>
    </row>
    <row r="139" spans="1:2" ht="16.5" x14ac:dyDescent="0.3">
      <c r="A139" s="10">
        <f>YEAR(Table1[[#This Row],[Order Date]])</f>
        <v>2014</v>
      </c>
      <c r="B139" s="4" t="s">
        <v>241</v>
      </c>
    </row>
    <row r="140" spans="1:2" ht="16.5" x14ac:dyDescent="0.3">
      <c r="A140" s="9">
        <f>YEAR(Table1[[#This Row],[Order Date]])</f>
        <v>2014</v>
      </c>
      <c r="B140" s="3" t="s">
        <v>241</v>
      </c>
    </row>
    <row r="141" spans="1:2" ht="16.5" x14ac:dyDescent="0.3">
      <c r="A141" s="10">
        <f>YEAR(Table1[[#This Row],[Order Date]])</f>
        <v>2014</v>
      </c>
      <c r="B141" s="4" t="s">
        <v>244</v>
      </c>
    </row>
    <row r="142" spans="1:2" ht="16.5" x14ac:dyDescent="0.3">
      <c r="A142" s="9">
        <f>YEAR(Table1[[#This Row],[Order Date]])</f>
        <v>2014</v>
      </c>
      <c r="B142" s="3" t="s">
        <v>246</v>
      </c>
    </row>
    <row r="143" spans="1:2" ht="16.5" x14ac:dyDescent="0.3">
      <c r="A143" s="10">
        <f>YEAR(Table1[[#This Row],[Order Date]])</f>
        <v>2014</v>
      </c>
      <c r="B143" s="4" t="s">
        <v>246</v>
      </c>
    </row>
    <row r="144" spans="1:2" ht="16.5" x14ac:dyDescent="0.3">
      <c r="A144" s="9">
        <f>YEAR(Table1[[#This Row],[Order Date]])</f>
        <v>2014</v>
      </c>
      <c r="B144" s="3" t="s">
        <v>246</v>
      </c>
    </row>
    <row r="145" spans="1:2" ht="16.5" x14ac:dyDescent="0.3">
      <c r="A145" s="10">
        <f>YEAR(Table1[[#This Row],[Order Date]])</f>
        <v>2014</v>
      </c>
      <c r="B145" s="4" t="s">
        <v>249</v>
      </c>
    </row>
    <row r="146" spans="1:2" ht="16.5" x14ac:dyDescent="0.3">
      <c r="A146" s="9">
        <f>YEAR(Table1[[#This Row],[Order Date]])</f>
        <v>2014</v>
      </c>
      <c r="B146" s="3" t="s">
        <v>249</v>
      </c>
    </row>
    <row r="147" spans="1:2" ht="16.5" x14ac:dyDescent="0.3">
      <c r="A147" s="10">
        <f>YEAR(Table1[[#This Row],[Order Date]])</f>
        <v>2014</v>
      </c>
      <c r="B147" s="4" t="s">
        <v>249</v>
      </c>
    </row>
    <row r="148" spans="1:2" ht="16.5" x14ac:dyDescent="0.3">
      <c r="A148" s="9">
        <f>YEAR(Table1[[#This Row],[Order Date]])</f>
        <v>2014</v>
      </c>
      <c r="B148" s="3" t="s">
        <v>252</v>
      </c>
    </row>
    <row r="149" spans="1:2" ht="16.5" x14ac:dyDescent="0.3">
      <c r="A149" s="10">
        <f>YEAR(Table1[[#This Row],[Order Date]])</f>
        <v>2014</v>
      </c>
      <c r="B149" s="4" t="s">
        <v>254</v>
      </c>
    </row>
    <row r="150" spans="1:2" ht="16.5" x14ac:dyDescent="0.3">
      <c r="A150" s="9">
        <f>YEAR(Table1[[#This Row],[Order Date]])</f>
        <v>2014</v>
      </c>
      <c r="B150" s="3" t="s">
        <v>256</v>
      </c>
    </row>
    <row r="151" spans="1:2" ht="16.5" x14ac:dyDescent="0.3">
      <c r="A151" s="10">
        <f>YEAR(Table1[[#This Row],[Order Date]])</f>
        <v>2014</v>
      </c>
      <c r="B151" s="4" t="s">
        <v>193</v>
      </c>
    </row>
    <row r="152" spans="1:2" ht="16.5" x14ac:dyDescent="0.3">
      <c r="A152" s="9">
        <f>YEAR(Table1[[#This Row],[Order Date]])</f>
        <v>2014</v>
      </c>
      <c r="B152" s="3" t="s">
        <v>259</v>
      </c>
    </row>
    <row r="153" spans="1:2" ht="16.5" x14ac:dyDescent="0.3">
      <c r="A153" s="10">
        <f>YEAR(Table1[[#This Row],[Order Date]])</f>
        <v>2014</v>
      </c>
      <c r="B153" s="4" t="s">
        <v>259</v>
      </c>
    </row>
    <row r="154" spans="1:2" ht="16.5" x14ac:dyDescent="0.3">
      <c r="A154" s="9">
        <f>YEAR(Table1[[#This Row],[Order Date]])</f>
        <v>2014</v>
      </c>
      <c r="B154" s="3" t="s">
        <v>259</v>
      </c>
    </row>
    <row r="155" spans="1:2" ht="16.5" x14ac:dyDescent="0.3">
      <c r="A155" s="10">
        <f>YEAR(Table1[[#This Row],[Order Date]])</f>
        <v>2014</v>
      </c>
      <c r="B155" s="4" t="s">
        <v>259</v>
      </c>
    </row>
    <row r="156" spans="1:2" ht="16.5" x14ac:dyDescent="0.3">
      <c r="A156" s="9">
        <f>YEAR(Table1[[#This Row],[Order Date]])</f>
        <v>2014</v>
      </c>
      <c r="B156" s="3" t="s">
        <v>259</v>
      </c>
    </row>
    <row r="157" spans="1:2" ht="16.5" x14ac:dyDescent="0.3">
      <c r="A157" s="10">
        <f>YEAR(Table1[[#This Row],[Order Date]])</f>
        <v>2014</v>
      </c>
      <c r="B157" s="4" t="s">
        <v>210</v>
      </c>
    </row>
    <row r="158" spans="1:2" ht="16.5" x14ac:dyDescent="0.3">
      <c r="A158" s="9">
        <f>YEAR(Table1[[#This Row],[Order Date]])</f>
        <v>2014</v>
      </c>
      <c r="B158" s="3" t="s">
        <v>210</v>
      </c>
    </row>
    <row r="159" spans="1:2" ht="16.5" x14ac:dyDescent="0.3">
      <c r="A159" s="10">
        <f>YEAR(Table1[[#This Row],[Order Date]])</f>
        <v>2014</v>
      </c>
      <c r="B159" s="4" t="s">
        <v>210</v>
      </c>
    </row>
    <row r="160" spans="1:2" ht="16.5" x14ac:dyDescent="0.3">
      <c r="A160" s="9">
        <f>YEAR(Table1[[#This Row],[Order Date]])</f>
        <v>2014</v>
      </c>
      <c r="B160" s="3" t="s">
        <v>268</v>
      </c>
    </row>
    <row r="161" spans="1:2" ht="16.5" x14ac:dyDescent="0.3">
      <c r="A161" s="10">
        <f>YEAR(Table1[[#This Row],[Order Date]])</f>
        <v>2014</v>
      </c>
      <c r="B161" s="4" t="s">
        <v>270</v>
      </c>
    </row>
    <row r="162" spans="1:2" ht="16.5" x14ac:dyDescent="0.3">
      <c r="A162" s="9">
        <f>YEAR(Table1[[#This Row],[Order Date]])</f>
        <v>2014</v>
      </c>
      <c r="B162" s="3" t="s">
        <v>270</v>
      </c>
    </row>
    <row r="163" spans="1:2" ht="16.5" x14ac:dyDescent="0.3">
      <c r="A163" s="10">
        <f>YEAR(Table1[[#This Row],[Order Date]])</f>
        <v>2014</v>
      </c>
      <c r="B163" s="4" t="s">
        <v>270</v>
      </c>
    </row>
    <row r="164" spans="1:2" ht="16.5" x14ac:dyDescent="0.3">
      <c r="A164" s="9">
        <f>YEAR(Table1[[#This Row],[Order Date]])</f>
        <v>2014</v>
      </c>
      <c r="B164" s="3" t="s">
        <v>270</v>
      </c>
    </row>
    <row r="165" spans="1:2" ht="16.5" x14ac:dyDescent="0.3">
      <c r="A165" s="10">
        <f>YEAR(Table1[[#This Row],[Order Date]])</f>
        <v>2014</v>
      </c>
      <c r="B165" s="4" t="s">
        <v>275</v>
      </c>
    </row>
    <row r="166" spans="1:2" ht="16.5" x14ac:dyDescent="0.3">
      <c r="A166" s="9">
        <f>YEAR(Table1[[#This Row],[Order Date]])</f>
        <v>2014</v>
      </c>
      <c r="B166" s="3" t="s">
        <v>277</v>
      </c>
    </row>
    <row r="167" spans="1:2" ht="16.5" x14ac:dyDescent="0.3">
      <c r="A167" s="10">
        <f>YEAR(Table1[[#This Row],[Order Date]])</f>
        <v>2014</v>
      </c>
      <c r="B167" s="4" t="s">
        <v>277</v>
      </c>
    </row>
    <row r="168" spans="1:2" ht="16.5" x14ac:dyDescent="0.3">
      <c r="A168" s="9">
        <f>YEAR(Table1[[#This Row],[Order Date]])</f>
        <v>2014</v>
      </c>
      <c r="B168" s="3" t="s">
        <v>280</v>
      </c>
    </row>
    <row r="169" spans="1:2" ht="16.5" x14ac:dyDescent="0.3">
      <c r="A169" s="10">
        <f>YEAR(Table1[[#This Row],[Order Date]])</f>
        <v>2014</v>
      </c>
      <c r="B169" s="4" t="s">
        <v>280</v>
      </c>
    </row>
    <row r="170" spans="1:2" ht="16.5" x14ac:dyDescent="0.3">
      <c r="A170" s="9">
        <f>YEAR(Table1[[#This Row],[Order Date]])</f>
        <v>2014</v>
      </c>
      <c r="B170" s="3" t="s">
        <v>283</v>
      </c>
    </row>
    <row r="171" spans="1:2" ht="16.5" x14ac:dyDescent="0.3">
      <c r="A171" s="10">
        <f>YEAR(Table1[[#This Row],[Order Date]])</f>
        <v>2014</v>
      </c>
      <c r="B171" s="4" t="s">
        <v>285</v>
      </c>
    </row>
    <row r="172" spans="1:2" ht="16.5" x14ac:dyDescent="0.3">
      <c r="A172" s="9">
        <f>YEAR(Table1[[#This Row],[Order Date]])</f>
        <v>2014</v>
      </c>
      <c r="B172" s="3" t="s">
        <v>285</v>
      </c>
    </row>
    <row r="173" spans="1:2" ht="16.5" x14ac:dyDescent="0.3">
      <c r="A173" s="10">
        <f>YEAR(Table1[[#This Row],[Order Date]])</f>
        <v>2014</v>
      </c>
      <c r="B173" s="4" t="s">
        <v>285</v>
      </c>
    </row>
    <row r="174" spans="1:2" ht="16.5" x14ac:dyDescent="0.3">
      <c r="A174" s="9">
        <f>YEAR(Table1[[#This Row],[Order Date]])</f>
        <v>2014</v>
      </c>
      <c r="B174" s="3" t="s">
        <v>285</v>
      </c>
    </row>
    <row r="175" spans="1:2" ht="16.5" x14ac:dyDescent="0.3">
      <c r="A175" s="10">
        <f>YEAR(Table1[[#This Row],[Order Date]])</f>
        <v>2014</v>
      </c>
      <c r="B175" s="4" t="s">
        <v>289</v>
      </c>
    </row>
    <row r="176" spans="1:2" ht="16.5" x14ac:dyDescent="0.3">
      <c r="A176" s="9">
        <f>YEAR(Table1[[#This Row],[Order Date]])</f>
        <v>2014</v>
      </c>
      <c r="B176" s="3" t="s">
        <v>291</v>
      </c>
    </row>
    <row r="177" spans="1:2" ht="16.5" x14ac:dyDescent="0.3">
      <c r="A177" s="10">
        <f>YEAR(Table1[[#This Row],[Order Date]])</f>
        <v>2014</v>
      </c>
      <c r="B177" s="4" t="s">
        <v>291</v>
      </c>
    </row>
    <row r="178" spans="1:2" ht="16.5" x14ac:dyDescent="0.3">
      <c r="A178" s="9">
        <f>YEAR(Table1[[#This Row],[Order Date]])</f>
        <v>2014</v>
      </c>
      <c r="B178" s="3" t="s">
        <v>293</v>
      </c>
    </row>
    <row r="179" spans="1:2" ht="16.5" x14ac:dyDescent="0.3">
      <c r="A179" s="10">
        <f>YEAR(Table1[[#This Row],[Order Date]])</f>
        <v>2014</v>
      </c>
      <c r="B179" s="4" t="s">
        <v>295</v>
      </c>
    </row>
    <row r="180" spans="1:2" ht="16.5" x14ac:dyDescent="0.3">
      <c r="A180" s="9">
        <f>YEAR(Table1[[#This Row],[Order Date]])</f>
        <v>2014</v>
      </c>
      <c r="B180" s="3" t="s">
        <v>295</v>
      </c>
    </row>
    <row r="181" spans="1:2" ht="16.5" x14ac:dyDescent="0.3">
      <c r="A181" s="10">
        <f>YEAR(Table1[[#This Row],[Order Date]])</f>
        <v>2014</v>
      </c>
      <c r="B181" s="4" t="s">
        <v>295</v>
      </c>
    </row>
    <row r="182" spans="1:2" ht="16.5" x14ac:dyDescent="0.3">
      <c r="A182" s="9">
        <f>YEAR(Table1[[#This Row],[Order Date]])</f>
        <v>2014</v>
      </c>
      <c r="B182" s="3" t="s">
        <v>295</v>
      </c>
    </row>
    <row r="183" spans="1:2" ht="16.5" x14ac:dyDescent="0.3">
      <c r="A183" s="10">
        <f>YEAR(Table1[[#This Row],[Order Date]])</f>
        <v>2014</v>
      </c>
      <c r="B183" s="4" t="s">
        <v>295</v>
      </c>
    </row>
    <row r="184" spans="1:2" ht="16.5" x14ac:dyDescent="0.3">
      <c r="A184" s="9">
        <f>YEAR(Table1[[#This Row],[Order Date]])</f>
        <v>2014</v>
      </c>
      <c r="B184" s="3" t="s">
        <v>301</v>
      </c>
    </row>
    <row r="185" spans="1:2" ht="16.5" x14ac:dyDescent="0.3">
      <c r="A185" s="10">
        <f>YEAR(Table1[[#This Row],[Order Date]])</f>
        <v>2014</v>
      </c>
      <c r="B185" s="4" t="s">
        <v>301</v>
      </c>
    </row>
    <row r="186" spans="1:2" ht="16.5" x14ac:dyDescent="0.3">
      <c r="A186" s="9">
        <f>YEAR(Table1[[#This Row],[Order Date]])</f>
        <v>2014</v>
      </c>
      <c r="B186" s="3" t="s">
        <v>305</v>
      </c>
    </row>
    <row r="187" spans="1:2" ht="16.5" x14ac:dyDescent="0.3">
      <c r="A187" s="10">
        <f>YEAR(Table1[[#This Row],[Order Date]])</f>
        <v>2014</v>
      </c>
      <c r="B187" s="4" t="s">
        <v>307</v>
      </c>
    </row>
    <row r="188" spans="1:2" ht="16.5" x14ac:dyDescent="0.3">
      <c r="A188" s="9">
        <f>YEAR(Table1[[#This Row],[Order Date]])</f>
        <v>2014</v>
      </c>
      <c r="B188" s="3" t="s">
        <v>307</v>
      </c>
    </row>
    <row r="189" spans="1:2" ht="16.5" x14ac:dyDescent="0.3">
      <c r="A189" s="10">
        <f>YEAR(Table1[[#This Row],[Order Date]])</f>
        <v>2014</v>
      </c>
      <c r="B189" s="4" t="s">
        <v>307</v>
      </c>
    </row>
    <row r="190" spans="1:2" ht="16.5" x14ac:dyDescent="0.3">
      <c r="A190" s="9">
        <f>YEAR(Table1[[#This Row],[Order Date]])</f>
        <v>2014</v>
      </c>
      <c r="B190" s="3" t="s">
        <v>307</v>
      </c>
    </row>
    <row r="191" spans="1:2" ht="16.5" x14ac:dyDescent="0.3">
      <c r="A191" s="10">
        <f>YEAR(Table1[[#This Row],[Order Date]])</f>
        <v>2014</v>
      </c>
      <c r="B191" s="4" t="s">
        <v>307</v>
      </c>
    </row>
    <row r="192" spans="1:2" ht="16.5" x14ac:dyDescent="0.3">
      <c r="A192" s="9">
        <f>YEAR(Table1[[#This Row],[Order Date]])</f>
        <v>2014</v>
      </c>
      <c r="B192" s="3" t="s">
        <v>239</v>
      </c>
    </row>
    <row r="193" spans="1:2" ht="16.5" x14ac:dyDescent="0.3">
      <c r="A193" s="10">
        <f>YEAR(Table1[[#This Row],[Order Date]])</f>
        <v>2014</v>
      </c>
      <c r="B193" s="4" t="s">
        <v>314</v>
      </c>
    </row>
    <row r="194" spans="1:2" ht="16.5" x14ac:dyDescent="0.3">
      <c r="A194" s="9">
        <f>YEAR(Table1[[#This Row],[Order Date]])</f>
        <v>2014</v>
      </c>
      <c r="B194" s="3" t="s">
        <v>314</v>
      </c>
    </row>
    <row r="195" spans="1:2" ht="16.5" x14ac:dyDescent="0.3">
      <c r="A195" s="10">
        <f>YEAR(Table1[[#This Row],[Order Date]])</f>
        <v>2014</v>
      </c>
      <c r="B195" s="4" t="s">
        <v>314</v>
      </c>
    </row>
    <row r="196" spans="1:2" ht="16.5" x14ac:dyDescent="0.3">
      <c r="A196" s="9">
        <f>YEAR(Table1[[#This Row],[Order Date]])</f>
        <v>2014</v>
      </c>
      <c r="B196" s="3" t="s">
        <v>314</v>
      </c>
    </row>
    <row r="197" spans="1:2" ht="16.5" x14ac:dyDescent="0.3">
      <c r="A197" s="10">
        <f>YEAR(Table1[[#This Row],[Order Date]])</f>
        <v>2014</v>
      </c>
      <c r="B197" s="4" t="s">
        <v>314</v>
      </c>
    </row>
    <row r="198" spans="1:2" ht="16.5" x14ac:dyDescent="0.3">
      <c r="A198" s="9">
        <f>YEAR(Table1[[#This Row],[Order Date]])</f>
        <v>2014</v>
      </c>
      <c r="B198" s="3" t="s">
        <v>319</v>
      </c>
    </row>
    <row r="199" spans="1:2" ht="16.5" x14ac:dyDescent="0.3">
      <c r="A199" s="10">
        <f>YEAR(Table1[[#This Row],[Order Date]])</f>
        <v>2014</v>
      </c>
      <c r="B199" s="4" t="s">
        <v>319</v>
      </c>
    </row>
    <row r="200" spans="1:2" ht="16.5" x14ac:dyDescent="0.3">
      <c r="A200" s="9">
        <f>YEAR(Table1[[#This Row],[Order Date]])</f>
        <v>2014</v>
      </c>
      <c r="B200" s="3" t="s">
        <v>319</v>
      </c>
    </row>
    <row r="201" spans="1:2" ht="16.5" x14ac:dyDescent="0.3">
      <c r="A201" s="10">
        <f>YEAR(Table1[[#This Row],[Order Date]])</f>
        <v>2014</v>
      </c>
      <c r="B201" s="4" t="s">
        <v>319</v>
      </c>
    </row>
    <row r="202" spans="1:2" ht="16.5" x14ac:dyDescent="0.3">
      <c r="A202" s="9">
        <f>YEAR(Table1[[#This Row],[Order Date]])</f>
        <v>2014</v>
      </c>
      <c r="B202" s="3" t="s">
        <v>319</v>
      </c>
    </row>
    <row r="203" spans="1:2" ht="16.5" x14ac:dyDescent="0.3">
      <c r="A203" s="10">
        <f>YEAR(Table1[[#This Row],[Order Date]])</f>
        <v>2014</v>
      </c>
      <c r="B203" s="4" t="s">
        <v>325</v>
      </c>
    </row>
    <row r="204" spans="1:2" ht="16.5" x14ac:dyDescent="0.3">
      <c r="A204" s="9">
        <f>YEAR(Table1[[#This Row],[Order Date]])</f>
        <v>2014</v>
      </c>
      <c r="B204" s="3" t="s">
        <v>325</v>
      </c>
    </row>
    <row r="205" spans="1:2" ht="16.5" x14ac:dyDescent="0.3">
      <c r="A205" s="10">
        <f>YEAR(Table1[[#This Row],[Order Date]])</f>
        <v>2014</v>
      </c>
      <c r="B205" s="4" t="s">
        <v>325</v>
      </c>
    </row>
    <row r="206" spans="1:2" ht="16.5" x14ac:dyDescent="0.3">
      <c r="A206" s="9">
        <f>YEAR(Table1[[#This Row],[Order Date]])</f>
        <v>2014</v>
      </c>
      <c r="B206" s="3" t="s">
        <v>170</v>
      </c>
    </row>
    <row r="207" spans="1:2" ht="16.5" x14ac:dyDescent="0.3">
      <c r="A207" s="10">
        <f>YEAR(Table1[[#This Row],[Order Date]])</f>
        <v>2014</v>
      </c>
      <c r="B207" s="4" t="s">
        <v>170</v>
      </c>
    </row>
    <row r="208" spans="1:2" ht="16.5" x14ac:dyDescent="0.3">
      <c r="A208" s="9">
        <f>YEAR(Table1[[#This Row],[Order Date]])</f>
        <v>2014</v>
      </c>
      <c r="B208" s="3" t="s">
        <v>170</v>
      </c>
    </row>
    <row r="209" spans="1:2" ht="16.5" x14ac:dyDescent="0.3">
      <c r="A209" s="10">
        <f>YEAR(Table1[[#This Row],[Order Date]])</f>
        <v>2014</v>
      </c>
      <c r="B209" s="4" t="s">
        <v>170</v>
      </c>
    </row>
    <row r="210" spans="1:2" ht="16.5" x14ac:dyDescent="0.3">
      <c r="A210" s="9">
        <f>YEAR(Table1[[#This Row],[Order Date]])</f>
        <v>2014</v>
      </c>
      <c r="B210" s="3" t="s">
        <v>170</v>
      </c>
    </row>
    <row r="211" spans="1:2" ht="16.5" x14ac:dyDescent="0.3">
      <c r="A211" s="10">
        <f>YEAR(Table1[[#This Row],[Order Date]])</f>
        <v>2014</v>
      </c>
      <c r="B211" s="4" t="s">
        <v>334</v>
      </c>
    </row>
    <row r="212" spans="1:2" ht="16.5" x14ac:dyDescent="0.3">
      <c r="A212" s="9">
        <f>YEAR(Table1[[#This Row],[Order Date]])</f>
        <v>2014</v>
      </c>
      <c r="B212" s="3" t="s">
        <v>336</v>
      </c>
    </row>
    <row r="213" spans="1:2" ht="16.5" x14ac:dyDescent="0.3">
      <c r="A213" s="10">
        <f>YEAR(Table1[[#This Row],[Order Date]])</f>
        <v>2014</v>
      </c>
      <c r="B213" s="4" t="s">
        <v>336</v>
      </c>
    </row>
    <row r="214" spans="1:2" ht="16.5" x14ac:dyDescent="0.3">
      <c r="A214" s="9">
        <f>YEAR(Table1[[#This Row],[Order Date]])</f>
        <v>2014</v>
      </c>
      <c r="B214" s="3" t="s">
        <v>336</v>
      </c>
    </row>
    <row r="215" spans="1:2" ht="16.5" x14ac:dyDescent="0.3">
      <c r="A215" s="10">
        <f>YEAR(Table1[[#This Row],[Order Date]])</f>
        <v>2014</v>
      </c>
      <c r="B215" s="4" t="s">
        <v>336</v>
      </c>
    </row>
    <row r="216" spans="1:2" ht="16.5" x14ac:dyDescent="0.3">
      <c r="A216" s="9">
        <f>YEAR(Table1[[#This Row],[Order Date]])</f>
        <v>2014</v>
      </c>
      <c r="B216" s="3" t="s">
        <v>336</v>
      </c>
    </row>
    <row r="217" spans="1:2" ht="16.5" x14ac:dyDescent="0.3">
      <c r="A217" s="10">
        <f>YEAR(Table1[[#This Row],[Order Date]])</f>
        <v>2014</v>
      </c>
      <c r="B217" s="4" t="s">
        <v>336</v>
      </c>
    </row>
    <row r="218" spans="1:2" ht="16.5" x14ac:dyDescent="0.3">
      <c r="A218" s="9">
        <f>YEAR(Table1[[#This Row],[Order Date]])</f>
        <v>2014</v>
      </c>
      <c r="B218" s="3" t="s">
        <v>336</v>
      </c>
    </row>
    <row r="219" spans="1:2" ht="16.5" x14ac:dyDescent="0.3">
      <c r="A219" s="10">
        <f>YEAR(Table1[[#This Row],[Order Date]])</f>
        <v>2014</v>
      </c>
      <c r="B219" s="4" t="s">
        <v>341</v>
      </c>
    </row>
    <row r="220" spans="1:2" ht="16.5" x14ac:dyDescent="0.3">
      <c r="A220" s="9">
        <f>YEAR(Table1[[#This Row],[Order Date]])</f>
        <v>2014</v>
      </c>
      <c r="B220" s="3" t="s">
        <v>343</v>
      </c>
    </row>
    <row r="221" spans="1:2" ht="16.5" x14ac:dyDescent="0.3">
      <c r="A221" s="10">
        <f>YEAR(Table1[[#This Row],[Order Date]])</f>
        <v>2014</v>
      </c>
      <c r="B221" s="4" t="s">
        <v>343</v>
      </c>
    </row>
    <row r="222" spans="1:2" ht="16.5" x14ac:dyDescent="0.3">
      <c r="A222" s="9">
        <f>YEAR(Table1[[#This Row],[Order Date]])</f>
        <v>2014</v>
      </c>
      <c r="B222" s="3" t="s">
        <v>343</v>
      </c>
    </row>
    <row r="223" spans="1:2" ht="16.5" x14ac:dyDescent="0.3">
      <c r="A223" s="10">
        <f>YEAR(Table1[[#This Row],[Order Date]])</f>
        <v>2014</v>
      </c>
      <c r="B223" s="4" t="s">
        <v>346</v>
      </c>
    </row>
    <row r="224" spans="1:2" ht="16.5" x14ac:dyDescent="0.3">
      <c r="A224" s="9">
        <f>YEAR(Table1[[#This Row],[Order Date]])</f>
        <v>2014</v>
      </c>
      <c r="B224" s="3" t="s">
        <v>346</v>
      </c>
    </row>
    <row r="225" spans="1:2" ht="16.5" x14ac:dyDescent="0.3">
      <c r="A225" s="10">
        <f>YEAR(Table1[[#This Row],[Order Date]])</f>
        <v>2014</v>
      </c>
      <c r="B225" s="4" t="s">
        <v>346</v>
      </c>
    </row>
    <row r="226" spans="1:2" ht="16.5" x14ac:dyDescent="0.3">
      <c r="A226" s="9">
        <f>YEAR(Table1[[#This Row],[Order Date]])</f>
        <v>2014</v>
      </c>
      <c r="B226" s="3" t="s">
        <v>346</v>
      </c>
    </row>
    <row r="227" spans="1:2" ht="16.5" x14ac:dyDescent="0.3">
      <c r="A227" s="10">
        <f>YEAR(Table1[[#This Row],[Order Date]])</f>
        <v>2014</v>
      </c>
      <c r="B227" s="4" t="s">
        <v>346</v>
      </c>
    </row>
    <row r="228" spans="1:2" ht="16.5" x14ac:dyDescent="0.3">
      <c r="A228" s="9">
        <f>YEAR(Table1[[#This Row],[Order Date]])</f>
        <v>2014</v>
      </c>
      <c r="B228" s="3" t="s">
        <v>346</v>
      </c>
    </row>
    <row r="229" spans="1:2" ht="16.5" x14ac:dyDescent="0.3">
      <c r="A229" s="10">
        <f>YEAR(Table1[[#This Row],[Order Date]])</f>
        <v>2014</v>
      </c>
      <c r="B229" s="4" t="s">
        <v>346</v>
      </c>
    </row>
    <row r="230" spans="1:2" ht="16.5" x14ac:dyDescent="0.3">
      <c r="A230" s="9">
        <f>YEAR(Table1[[#This Row],[Order Date]])</f>
        <v>2014</v>
      </c>
      <c r="B230" s="3" t="s">
        <v>352</v>
      </c>
    </row>
    <row r="231" spans="1:2" ht="16.5" x14ac:dyDescent="0.3">
      <c r="A231" s="10">
        <f>YEAR(Table1[[#This Row],[Order Date]])</f>
        <v>2014</v>
      </c>
      <c r="B231" s="4" t="s">
        <v>352</v>
      </c>
    </row>
    <row r="232" spans="1:2" ht="16.5" x14ac:dyDescent="0.3">
      <c r="A232" s="9">
        <f>YEAR(Table1[[#This Row],[Order Date]])</f>
        <v>2014</v>
      </c>
      <c r="B232" s="3" t="s">
        <v>355</v>
      </c>
    </row>
    <row r="233" spans="1:2" ht="16.5" x14ac:dyDescent="0.3">
      <c r="A233" s="10">
        <f>YEAR(Table1[[#This Row],[Order Date]])</f>
        <v>2014</v>
      </c>
      <c r="B233" s="4" t="s">
        <v>357</v>
      </c>
    </row>
    <row r="234" spans="1:2" ht="16.5" x14ac:dyDescent="0.3">
      <c r="A234" s="9">
        <f>YEAR(Table1[[#This Row],[Order Date]])</f>
        <v>2014</v>
      </c>
      <c r="B234" s="3" t="s">
        <v>357</v>
      </c>
    </row>
    <row r="235" spans="1:2" ht="16.5" x14ac:dyDescent="0.3">
      <c r="A235" s="10">
        <f>YEAR(Table1[[#This Row],[Order Date]])</f>
        <v>2014</v>
      </c>
      <c r="B235" s="4" t="s">
        <v>357</v>
      </c>
    </row>
    <row r="236" spans="1:2" ht="16.5" x14ac:dyDescent="0.3">
      <c r="A236" s="9">
        <f>YEAR(Table1[[#This Row],[Order Date]])</f>
        <v>2014</v>
      </c>
      <c r="B236" s="3" t="s">
        <v>357</v>
      </c>
    </row>
    <row r="237" spans="1:2" ht="16.5" x14ac:dyDescent="0.3">
      <c r="A237" s="10">
        <f>YEAR(Table1[[#This Row],[Order Date]])</f>
        <v>2014</v>
      </c>
      <c r="B237" s="4" t="s">
        <v>357</v>
      </c>
    </row>
    <row r="238" spans="1:2" ht="16.5" x14ac:dyDescent="0.3">
      <c r="A238" s="9">
        <f>YEAR(Table1[[#This Row],[Order Date]])</f>
        <v>2014</v>
      </c>
      <c r="B238" s="3" t="s">
        <v>363</v>
      </c>
    </row>
    <row r="239" spans="1:2" ht="16.5" x14ac:dyDescent="0.3">
      <c r="A239" s="10">
        <f>YEAR(Table1[[#This Row],[Order Date]])</f>
        <v>2014</v>
      </c>
      <c r="B239" s="4" t="s">
        <v>363</v>
      </c>
    </row>
    <row r="240" spans="1:2" ht="16.5" x14ac:dyDescent="0.3">
      <c r="A240" s="9">
        <f>YEAR(Table1[[#This Row],[Order Date]])</f>
        <v>2014</v>
      </c>
      <c r="B240" s="3" t="s">
        <v>363</v>
      </c>
    </row>
    <row r="241" spans="1:2" ht="16.5" x14ac:dyDescent="0.3">
      <c r="A241" s="10">
        <f>YEAR(Table1[[#This Row],[Order Date]])</f>
        <v>2014</v>
      </c>
      <c r="B241" s="4" t="s">
        <v>366</v>
      </c>
    </row>
    <row r="242" spans="1:2" ht="16.5" x14ac:dyDescent="0.3">
      <c r="A242" s="9">
        <f>YEAR(Table1[[#This Row],[Order Date]])</f>
        <v>2014</v>
      </c>
      <c r="B242" s="3" t="s">
        <v>366</v>
      </c>
    </row>
    <row r="243" spans="1:2" ht="16.5" x14ac:dyDescent="0.3">
      <c r="A243" s="10">
        <f>YEAR(Table1[[#This Row],[Order Date]])</f>
        <v>2014</v>
      </c>
      <c r="B243" s="4" t="s">
        <v>369</v>
      </c>
    </row>
    <row r="244" spans="1:2" ht="16.5" x14ac:dyDescent="0.3">
      <c r="A244" s="9">
        <f>YEAR(Table1[[#This Row],[Order Date]])</f>
        <v>2014</v>
      </c>
      <c r="B244" s="3" t="s">
        <v>369</v>
      </c>
    </row>
    <row r="245" spans="1:2" ht="16.5" x14ac:dyDescent="0.3">
      <c r="A245" s="10">
        <f>YEAR(Table1[[#This Row],[Order Date]])</f>
        <v>2014</v>
      </c>
      <c r="B245" s="4" t="s">
        <v>372</v>
      </c>
    </row>
    <row r="246" spans="1:2" ht="16.5" x14ac:dyDescent="0.3">
      <c r="A246" s="9">
        <f>YEAR(Table1[[#This Row],[Order Date]])</f>
        <v>2014</v>
      </c>
      <c r="B246" s="3" t="s">
        <v>373</v>
      </c>
    </row>
    <row r="247" spans="1:2" ht="16.5" x14ac:dyDescent="0.3">
      <c r="A247" s="10">
        <f>YEAR(Table1[[#This Row],[Order Date]])</f>
        <v>2014</v>
      </c>
      <c r="B247" s="4" t="s">
        <v>373</v>
      </c>
    </row>
    <row r="248" spans="1:2" ht="16.5" x14ac:dyDescent="0.3">
      <c r="A248" s="9">
        <f>YEAR(Table1[[#This Row],[Order Date]])</f>
        <v>2014</v>
      </c>
      <c r="B248" s="3" t="s">
        <v>376</v>
      </c>
    </row>
    <row r="249" spans="1:2" ht="16.5" x14ac:dyDescent="0.3">
      <c r="A249" s="10">
        <f>YEAR(Table1[[#This Row],[Order Date]])</f>
        <v>2014</v>
      </c>
      <c r="B249" s="4" t="s">
        <v>378</v>
      </c>
    </row>
    <row r="250" spans="1:2" ht="16.5" x14ac:dyDescent="0.3">
      <c r="A250" s="9">
        <f>YEAR(Table1[[#This Row],[Order Date]])</f>
        <v>2014</v>
      </c>
      <c r="B250" s="3" t="s">
        <v>380</v>
      </c>
    </row>
    <row r="251" spans="1:2" ht="16.5" x14ac:dyDescent="0.3">
      <c r="A251" s="10">
        <f>YEAR(Table1[[#This Row],[Order Date]])</f>
        <v>2014</v>
      </c>
      <c r="B251" s="4" t="s">
        <v>325</v>
      </c>
    </row>
    <row r="252" spans="1:2" ht="16.5" x14ac:dyDescent="0.3">
      <c r="A252" s="9">
        <f>YEAR(Table1[[#This Row],[Order Date]])</f>
        <v>2014</v>
      </c>
      <c r="B252" s="3" t="s">
        <v>383</v>
      </c>
    </row>
    <row r="253" spans="1:2" ht="16.5" x14ac:dyDescent="0.3">
      <c r="A253" s="10">
        <f>YEAR(Table1[[#This Row],[Order Date]])</f>
        <v>2014</v>
      </c>
      <c r="B253" s="4" t="s">
        <v>383</v>
      </c>
    </row>
    <row r="254" spans="1:2" ht="16.5" x14ac:dyDescent="0.3">
      <c r="A254" s="9">
        <f>YEAR(Table1[[#This Row],[Order Date]])</f>
        <v>2014</v>
      </c>
      <c r="B254" s="3" t="s">
        <v>383</v>
      </c>
    </row>
    <row r="255" spans="1:2" ht="16.5" x14ac:dyDescent="0.3">
      <c r="A255" s="10">
        <f>YEAR(Table1[[#This Row],[Order Date]])</f>
        <v>2014</v>
      </c>
      <c r="B255" s="4" t="s">
        <v>383</v>
      </c>
    </row>
    <row r="256" spans="1:2" ht="16.5" x14ac:dyDescent="0.3">
      <c r="A256" s="9">
        <f>YEAR(Table1[[#This Row],[Order Date]])</f>
        <v>2014</v>
      </c>
      <c r="B256" s="3" t="s">
        <v>387</v>
      </c>
    </row>
    <row r="257" spans="1:2" ht="16.5" x14ac:dyDescent="0.3">
      <c r="A257" s="10">
        <f>YEAR(Table1[[#This Row],[Order Date]])</f>
        <v>2014</v>
      </c>
      <c r="B257" s="4" t="s">
        <v>389</v>
      </c>
    </row>
    <row r="258" spans="1:2" ht="16.5" x14ac:dyDescent="0.3">
      <c r="A258" s="9">
        <f>YEAR(Table1[[#This Row],[Order Date]])</f>
        <v>2014</v>
      </c>
      <c r="B258" s="3" t="s">
        <v>389</v>
      </c>
    </row>
    <row r="259" spans="1:2" ht="16.5" x14ac:dyDescent="0.3">
      <c r="A259" s="10">
        <f>YEAR(Table1[[#This Row],[Order Date]])</f>
        <v>2014</v>
      </c>
      <c r="B259" s="4" t="s">
        <v>389</v>
      </c>
    </row>
    <row r="260" spans="1:2" ht="16.5" x14ac:dyDescent="0.3">
      <c r="A260" s="9">
        <f>YEAR(Table1[[#This Row],[Order Date]])</f>
        <v>2014</v>
      </c>
      <c r="B260" s="3" t="s">
        <v>392</v>
      </c>
    </row>
    <row r="261" spans="1:2" ht="16.5" x14ac:dyDescent="0.3">
      <c r="A261" s="10">
        <f>YEAR(Table1[[#This Row],[Order Date]])</f>
        <v>2014</v>
      </c>
      <c r="B261" s="4" t="s">
        <v>394</v>
      </c>
    </row>
    <row r="262" spans="1:2" ht="16.5" x14ac:dyDescent="0.3">
      <c r="A262" s="9">
        <f>YEAR(Table1[[#This Row],[Order Date]])</f>
        <v>2014</v>
      </c>
      <c r="B262" s="3" t="s">
        <v>394</v>
      </c>
    </row>
    <row r="263" spans="1:2" ht="16.5" x14ac:dyDescent="0.3">
      <c r="A263" s="10">
        <f>YEAR(Table1[[#This Row],[Order Date]])</f>
        <v>2014</v>
      </c>
      <c r="B263" s="4" t="s">
        <v>398</v>
      </c>
    </row>
    <row r="264" spans="1:2" ht="16.5" x14ac:dyDescent="0.3">
      <c r="A264" s="9">
        <f>YEAR(Table1[[#This Row],[Order Date]])</f>
        <v>2014</v>
      </c>
      <c r="B264" s="3" t="s">
        <v>401</v>
      </c>
    </row>
    <row r="265" spans="1:2" ht="16.5" x14ac:dyDescent="0.3">
      <c r="A265" s="10">
        <f>YEAR(Table1[[#This Row],[Order Date]])</f>
        <v>2014</v>
      </c>
      <c r="B265" s="4" t="s">
        <v>403</v>
      </c>
    </row>
    <row r="266" spans="1:2" ht="16.5" x14ac:dyDescent="0.3">
      <c r="A266" s="9">
        <f>YEAR(Table1[[#This Row],[Order Date]])</f>
        <v>2014</v>
      </c>
      <c r="B266" s="3" t="s">
        <v>405</v>
      </c>
    </row>
    <row r="267" spans="1:2" ht="16.5" x14ac:dyDescent="0.3">
      <c r="A267" s="10">
        <f>YEAR(Table1[[#This Row],[Order Date]])</f>
        <v>2014</v>
      </c>
      <c r="B267" s="4" t="s">
        <v>407</v>
      </c>
    </row>
    <row r="268" spans="1:2" ht="16.5" x14ac:dyDescent="0.3">
      <c r="A268" s="9">
        <f>YEAR(Table1[[#This Row],[Order Date]])</f>
        <v>2014</v>
      </c>
      <c r="B268" s="3" t="s">
        <v>407</v>
      </c>
    </row>
    <row r="269" spans="1:2" ht="16.5" x14ac:dyDescent="0.3">
      <c r="A269" s="10">
        <f>YEAR(Table1[[#This Row],[Order Date]])</f>
        <v>2014</v>
      </c>
      <c r="B269" s="4" t="s">
        <v>410</v>
      </c>
    </row>
    <row r="270" spans="1:2" ht="16.5" x14ac:dyDescent="0.3">
      <c r="A270" s="9">
        <f>YEAR(Table1[[#This Row],[Order Date]])</f>
        <v>2014</v>
      </c>
      <c r="B270" s="3" t="s">
        <v>185</v>
      </c>
    </row>
    <row r="271" spans="1:2" ht="16.5" x14ac:dyDescent="0.3">
      <c r="A271" s="10">
        <f>YEAR(Table1[[#This Row],[Order Date]])</f>
        <v>2014</v>
      </c>
      <c r="B271" s="4" t="s">
        <v>413</v>
      </c>
    </row>
    <row r="272" spans="1:2" ht="16.5" x14ac:dyDescent="0.3">
      <c r="A272" s="9">
        <f>YEAR(Table1[[#This Row],[Order Date]])</f>
        <v>2014</v>
      </c>
      <c r="B272" s="3" t="s">
        <v>413</v>
      </c>
    </row>
    <row r="273" spans="1:2" ht="16.5" x14ac:dyDescent="0.3">
      <c r="A273" s="10">
        <f>YEAR(Table1[[#This Row],[Order Date]])</f>
        <v>2014</v>
      </c>
      <c r="B273" s="4" t="s">
        <v>413</v>
      </c>
    </row>
    <row r="274" spans="1:2" ht="16.5" x14ac:dyDescent="0.3">
      <c r="A274" s="9">
        <f>YEAR(Table1[[#This Row],[Order Date]])</f>
        <v>2014</v>
      </c>
      <c r="B274" s="3" t="s">
        <v>417</v>
      </c>
    </row>
    <row r="275" spans="1:2" ht="16.5" x14ac:dyDescent="0.3">
      <c r="A275" s="10">
        <f>YEAR(Table1[[#This Row],[Order Date]])</f>
        <v>2014</v>
      </c>
      <c r="B275" s="4" t="s">
        <v>419</v>
      </c>
    </row>
    <row r="276" spans="1:2" ht="16.5" x14ac:dyDescent="0.3">
      <c r="A276" s="9">
        <f>YEAR(Table1[[#This Row],[Order Date]])</f>
        <v>2014</v>
      </c>
      <c r="B276" s="3" t="s">
        <v>419</v>
      </c>
    </row>
    <row r="277" spans="1:2" ht="16.5" x14ac:dyDescent="0.3">
      <c r="A277" s="10">
        <f>YEAR(Table1[[#This Row],[Order Date]])</f>
        <v>2014</v>
      </c>
      <c r="B277" s="4" t="s">
        <v>422</v>
      </c>
    </row>
    <row r="278" spans="1:2" ht="16.5" x14ac:dyDescent="0.3">
      <c r="A278" s="9">
        <f>YEAR(Table1[[#This Row],[Order Date]])</f>
        <v>2014</v>
      </c>
      <c r="B278" s="3" t="s">
        <v>424</v>
      </c>
    </row>
    <row r="279" spans="1:2" ht="16.5" x14ac:dyDescent="0.3">
      <c r="A279" s="10">
        <f>YEAR(Table1[[#This Row],[Order Date]])</f>
        <v>2014</v>
      </c>
      <c r="B279" s="4" t="s">
        <v>424</v>
      </c>
    </row>
    <row r="280" spans="1:2" ht="16.5" x14ac:dyDescent="0.3">
      <c r="A280" s="9">
        <f>YEAR(Table1[[#This Row],[Order Date]])</f>
        <v>2014</v>
      </c>
      <c r="B280" s="3" t="s">
        <v>427</v>
      </c>
    </row>
    <row r="281" spans="1:2" ht="16.5" x14ac:dyDescent="0.3">
      <c r="A281" s="10">
        <f>YEAR(Table1[[#This Row],[Order Date]])</f>
        <v>2014</v>
      </c>
      <c r="B281" s="4" t="s">
        <v>429</v>
      </c>
    </row>
    <row r="282" spans="1:2" ht="16.5" x14ac:dyDescent="0.3">
      <c r="A282" s="9">
        <f>YEAR(Table1[[#This Row],[Order Date]])</f>
        <v>2014</v>
      </c>
      <c r="B282" s="3" t="s">
        <v>429</v>
      </c>
    </row>
    <row r="283" spans="1:2" ht="16.5" x14ac:dyDescent="0.3">
      <c r="A283" s="10">
        <f>YEAR(Table1[[#This Row],[Order Date]])</f>
        <v>2014</v>
      </c>
      <c r="B283" s="4" t="s">
        <v>429</v>
      </c>
    </row>
    <row r="284" spans="1:2" ht="16.5" x14ac:dyDescent="0.3">
      <c r="A284" s="9">
        <f>YEAR(Table1[[#This Row],[Order Date]])</f>
        <v>2014</v>
      </c>
      <c r="B284" s="3" t="s">
        <v>405</v>
      </c>
    </row>
    <row r="285" spans="1:2" ht="16.5" x14ac:dyDescent="0.3">
      <c r="A285" s="10">
        <f>YEAR(Table1[[#This Row],[Order Date]])</f>
        <v>2014</v>
      </c>
      <c r="B285" s="4" t="s">
        <v>405</v>
      </c>
    </row>
    <row r="286" spans="1:2" ht="16.5" x14ac:dyDescent="0.3">
      <c r="A286" s="9">
        <f>YEAR(Table1[[#This Row],[Order Date]])</f>
        <v>2014</v>
      </c>
      <c r="B286" s="3" t="s">
        <v>433</v>
      </c>
    </row>
    <row r="287" spans="1:2" ht="16.5" x14ac:dyDescent="0.3">
      <c r="A287" s="10">
        <f>YEAR(Table1[[#This Row],[Order Date]])</f>
        <v>2014</v>
      </c>
      <c r="B287" s="4" t="s">
        <v>433</v>
      </c>
    </row>
    <row r="288" spans="1:2" ht="16.5" x14ac:dyDescent="0.3">
      <c r="A288" s="9">
        <f>YEAR(Table1[[#This Row],[Order Date]])</f>
        <v>2014</v>
      </c>
      <c r="B288" s="3" t="s">
        <v>437</v>
      </c>
    </row>
    <row r="289" spans="1:2" ht="16.5" x14ac:dyDescent="0.3">
      <c r="A289" s="10">
        <f>YEAR(Table1[[#This Row],[Order Date]])</f>
        <v>2014</v>
      </c>
      <c r="B289" s="4" t="s">
        <v>437</v>
      </c>
    </row>
    <row r="290" spans="1:2" ht="16.5" x14ac:dyDescent="0.3">
      <c r="A290" s="9">
        <f>YEAR(Table1[[#This Row],[Order Date]])</f>
        <v>2014</v>
      </c>
      <c r="B290" s="3" t="s">
        <v>437</v>
      </c>
    </row>
    <row r="291" spans="1:2" ht="16.5" x14ac:dyDescent="0.3">
      <c r="A291" s="10">
        <f>YEAR(Table1[[#This Row],[Order Date]])</f>
        <v>2014</v>
      </c>
      <c r="B291" s="4" t="s">
        <v>252</v>
      </c>
    </row>
    <row r="292" spans="1:2" ht="16.5" x14ac:dyDescent="0.3">
      <c r="A292" s="9">
        <f>YEAR(Table1[[#This Row],[Order Date]])</f>
        <v>2014</v>
      </c>
      <c r="B292" s="3" t="s">
        <v>252</v>
      </c>
    </row>
    <row r="293" spans="1:2" ht="16.5" x14ac:dyDescent="0.3">
      <c r="A293" s="10">
        <f>YEAR(Table1[[#This Row],[Order Date]])</f>
        <v>2014</v>
      </c>
      <c r="B293" s="4" t="s">
        <v>443</v>
      </c>
    </row>
    <row r="294" spans="1:2" ht="16.5" x14ac:dyDescent="0.3">
      <c r="A294" s="9">
        <f>YEAR(Table1[[#This Row],[Order Date]])</f>
        <v>2014</v>
      </c>
      <c r="B294" s="3" t="s">
        <v>445</v>
      </c>
    </row>
    <row r="295" spans="1:2" ht="16.5" x14ac:dyDescent="0.3">
      <c r="A295" s="10">
        <f>YEAR(Table1[[#This Row],[Order Date]])</f>
        <v>2014</v>
      </c>
      <c r="B295" s="4" t="s">
        <v>445</v>
      </c>
    </row>
    <row r="296" spans="1:2" ht="16.5" x14ac:dyDescent="0.3">
      <c r="A296" s="9">
        <f>YEAR(Table1[[#This Row],[Order Date]])</f>
        <v>2014</v>
      </c>
      <c r="B296" s="3" t="s">
        <v>445</v>
      </c>
    </row>
    <row r="297" spans="1:2" ht="16.5" x14ac:dyDescent="0.3">
      <c r="A297" s="10">
        <f>YEAR(Table1[[#This Row],[Order Date]])</f>
        <v>2014</v>
      </c>
      <c r="B297" s="4" t="s">
        <v>446</v>
      </c>
    </row>
    <row r="298" spans="1:2" ht="16.5" x14ac:dyDescent="0.3">
      <c r="A298" s="9">
        <f>YEAR(Table1[[#This Row],[Order Date]])</f>
        <v>2014</v>
      </c>
      <c r="B298" s="3" t="s">
        <v>380</v>
      </c>
    </row>
    <row r="299" spans="1:2" ht="16.5" x14ac:dyDescent="0.3">
      <c r="A299" s="10">
        <f>YEAR(Table1[[#This Row],[Order Date]])</f>
        <v>2014</v>
      </c>
      <c r="B299" s="4" t="s">
        <v>380</v>
      </c>
    </row>
    <row r="300" spans="1:2" ht="16.5" x14ac:dyDescent="0.3">
      <c r="A300" s="9">
        <f>YEAR(Table1[[#This Row],[Order Date]])</f>
        <v>2014</v>
      </c>
      <c r="B300" s="3" t="s">
        <v>450</v>
      </c>
    </row>
    <row r="301" spans="1:2" ht="16.5" x14ac:dyDescent="0.3">
      <c r="A301" s="10">
        <f>YEAR(Table1[[#This Row],[Order Date]])</f>
        <v>2014</v>
      </c>
      <c r="B301" s="4" t="s">
        <v>452</v>
      </c>
    </row>
    <row r="302" spans="1:2" ht="16.5" x14ac:dyDescent="0.3">
      <c r="A302" s="9">
        <f>YEAR(Table1[[#This Row],[Order Date]])</f>
        <v>2014</v>
      </c>
      <c r="B302" s="3" t="s">
        <v>452</v>
      </c>
    </row>
    <row r="303" spans="1:2" ht="16.5" x14ac:dyDescent="0.3">
      <c r="A303" s="10">
        <f>YEAR(Table1[[#This Row],[Order Date]])</f>
        <v>2014</v>
      </c>
      <c r="B303" s="4" t="s">
        <v>452</v>
      </c>
    </row>
    <row r="304" spans="1:2" ht="16.5" x14ac:dyDescent="0.3">
      <c r="A304" s="9">
        <f>YEAR(Table1[[#This Row],[Order Date]])</f>
        <v>2014</v>
      </c>
      <c r="B304" s="3" t="s">
        <v>452</v>
      </c>
    </row>
    <row r="305" spans="1:2" ht="16.5" x14ac:dyDescent="0.3">
      <c r="A305" s="10">
        <f>YEAR(Table1[[#This Row],[Order Date]])</f>
        <v>2014</v>
      </c>
      <c r="B305" s="4" t="s">
        <v>456</v>
      </c>
    </row>
    <row r="306" spans="1:2" ht="16.5" x14ac:dyDescent="0.3">
      <c r="A306" s="9">
        <f>YEAR(Table1[[#This Row],[Order Date]])</f>
        <v>2014</v>
      </c>
      <c r="B306" s="3" t="s">
        <v>458</v>
      </c>
    </row>
    <row r="307" spans="1:2" ht="16.5" x14ac:dyDescent="0.3">
      <c r="A307" s="10">
        <f>YEAR(Table1[[#This Row],[Order Date]])</f>
        <v>2014</v>
      </c>
      <c r="B307" s="4" t="s">
        <v>458</v>
      </c>
    </row>
    <row r="308" spans="1:2" ht="16.5" x14ac:dyDescent="0.3">
      <c r="A308" s="9">
        <f>YEAR(Table1[[#This Row],[Order Date]])</f>
        <v>2014</v>
      </c>
      <c r="B308" s="3" t="s">
        <v>458</v>
      </c>
    </row>
    <row r="309" spans="1:2" ht="16.5" x14ac:dyDescent="0.3">
      <c r="A309" s="10">
        <f>YEAR(Table1[[#This Row],[Order Date]])</f>
        <v>2014</v>
      </c>
      <c r="B309" s="4" t="s">
        <v>458</v>
      </c>
    </row>
    <row r="310" spans="1:2" ht="16.5" x14ac:dyDescent="0.3">
      <c r="A310" s="9">
        <f>YEAR(Table1[[#This Row],[Order Date]])</f>
        <v>2014</v>
      </c>
      <c r="B310" s="3" t="s">
        <v>458</v>
      </c>
    </row>
    <row r="311" spans="1:2" ht="16.5" x14ac:dyDescent="0.3">
      <c r="A311" s="10">
        <f>YEAR(Table1[[#This Row],[Order Date]])</f>
        <v>2014</v>
      </c>
      <c r="B311" s="4" t="s">
        <v>462</v>
      </c>
    </row>
    <row r="312" spans="1:2" ht="16.5" x14ac:dyDescent="0.3">
      <c r="A312" s="9">
        <f>YEAR(Table1[[#This Row],[Order Date]])</f>
        <v>2014</v>
      </c>
      <c r="B312" s="3" t="s">
        <v>462</v>
      </c>
    </row>
    <row r="313" spans="1:2" ht="16.5" x14ac:dyDescent="0.3">
      <c r="A313" s="10">
        <f>YEAR(Table1[[#This Row],[Order Date]])</f>
        <v>2014</v>
      </c>
      <c r="B313" s="4" t="s">
        <v>465</v>
      </c>
    </row>
    <row r="314" spans="1:2" ht="16.5" x14ac:dyDescent="0.3">
      <c r="A314" s="9">
        <f>YEAR(Table1[[#This Row],[Order Date]])</f>
        <v>2014</v>
      </c>
      <c r="B314" s="3" t="s">
        <v>465</v>
      </c>
    </row>
    <row r="315" spans="1:2" ht="16.5" x14ac:dyDescent="0.3">
      <c r="A315" s="10">
        <f>YEAR(Table1[[#This Row],[Order Date]])</f>
        <v>2014</v>
      </c>
      <c r="B315" s="4" t="s">
        <v>465</v>
      </c>
    </row>
    <row r="316" spans="1:2" ht="16.5" x14ac:dyDescent="0.3">
      <c r="A316" s="9">
        <f>YEAR(Table1[[#This Row],[Order Date]])</f>
        <v>2014</v>
      </c>
      <c r="B316" s="3" t="s">
        <v>465</v>
      </c>
    </row>
    <row r="317" spans="1:2" ht="16.5" x14ac:dyDescent="0.3">
      <c r="A317" s="10">
        <f>YEAR(Table1[[#This Row],[Order Date]])</f>
        <v>2014</v>
      </c>
      <c r="B317" s="4" t="s">
        <v>468</v>
      </c>
    </row>
    <row r="318" spans="1:2" ht="16.5" x14ac:dyDescent="0.3">
      <c r="A318" s="9">
        <f>YEAR(Table1[[#This Row],[Order Date]])</f>
        <v>2014</v>
      </c>
      <c r="B318" s="3" t="s">
        <v>470</v>
      </c>
    </row>
    <row r="319" spans="1:2" ht="16.5" x14ac:dyDescent="0.3">
      <c r="A319" s="10">
        <f>YEAR(Table1[[#This Row],[Order Date]])</f>
        <v>2014</v>
      </c>
      <c r="B319" s="4" t="s">
        <v>131</v>
      </c>
    </row>
    <row r="320" spans="1:2" ht="16.5" x14ac:dyDescent="0.3">
      <c r="A320" s="9">
        <f>YEAR(Table1[[#This Row],[Order Date]])</f>
        <v>2014</v>
      </c>
      <c r="B320" s="3" t="s">
        <v>131</v>
      </c>
    </row>
    <row r="321" spans="1:2" ht="16.5" x14ac:dyDescent="0.3">
      <c r="A321" s="10">
        <f>YEAR(Table1[[#This Row],[Order Date]])</f>
        <v>2014</v>
      </c>
      <c r="B321" s="4" t="s">
        <v>131</v>
      </c>
    </row>
    <row r="322" spans="1:2" ht="16.5" x14ac:dyDescent="0.3">
      <c r="A322" s="9">
        <f>YEAR(Table1[[#This Row],[Order Date]])</f>
        <v>2014</v>
      </c>
      <c r="B322" s="3" t="s">
        <v>475</v>
      </c>
    </row>
    <row r="323" spans="1:2" ht="16.5" x14ac:dyDescent="0.3">
      <c r="A323" s="10">
        <f>YEAR(Table1[[#This Row],[Order Date]])</f>
        <v>2014</v>
      </c>
      <c r="B323" s="4" t="s">
        <v>475</v>
      </c>
    </row>
    <row r="324" spans="1:2" ht="16.5" x14ac:dyDescent="0.3">
      <c r="A324" s="9">
        <f>YEAR(Table1[[#This Row],[Order Date]])</f>
        <v>2014</v>
      </c>
      <c r="B324" s="3" t="s">
        <v>478</v>
      </c>
    </row>
    <row r="325" spans="1:2" ht="16.5" x14ac:dyDescent="0.3">
      <c r="A325" s="10">
        <f>YEAR(Table1[[#This Row],[Order Date]])</f>
        <v>2014</v>
      </c>
      <c r="B325" s="4" t="s">
        <v>478</v>
      </c>
    </row>
    <row r="326" spans="1:2" ht="16.5" x14ac:dyDescent="0.3">
      <c r="A326" s="9">
        <f>YEAR(Table1[[#This Row],[Order Date]])</f>
        <v>2014</v>
      </c>
      <c r="B326" s="3" t="s">
        <v>478</v>
      </c>
    </row>
    <row r="327" spans="1:2" ht="16.5" x14ac:dyDescent="0.3">
      <c r="A327" s="10">
        <f>YEAR(Table1[[#This Row],[Order Date]])</f>
        <v>2014</v>
      </c>
      <c r="B327" s="4" t="s">
        <v>478</v>
      </c>
    </row>
    <row r="328" spans="1:2" ht="16.5" x14ac:dyDescent="0.3">
      <c r="A328" s="9">
        <f>YEAR(Table1[[#This Row],[Order Date]])</f>
        <v>2014</v>
      </c>
      <c r="B328" s="3" t="s">
        <v>483</v>
      </c>
    </row>
    <row r="329" spans="1:2" ht="16.5" x14ac:dyDescent="0.3">
      <c r="A329" s="10">
        <f>YEAR(Table1[[#This Row],[Order Date]])</f>
        <v>2014</v>
      </c>
      <c r="B329" s="4" t="s">
        <v>483</v>
      </c>
    </row>
    <row r="330" spans="1:2" ht="16.5" x14ac:dyDescent="0.3">
      <c r="A330" s="9">
        <f>YEAR(Table1[[#This Row],[Order Date]])</f>
        <v>2014</v>
      </c>
      <c r="B330" s="3" t="s">
        <v>483</v>
      </c>
    </row>
    <row r="331" spans="1:2" ht="16.5" x14ac:dyDescent="0.3">
      <c r="A331" s="10">
        <f>YEAR(Table1[[#This Row],[Order Date]])</f>
        <v>2014</v>
      </c>
      <c r="B331" s="4" t="s">
        <v>487</v>
      </c>
    </row>
    <row r="332" spans="1:2" ht="16.5" x14ac:dyDescent="0.3">
      <c r="A332" s="9">
        <f>YEAR(Table1[[#This Row],[Order Date]])</f>
        <v>2014</v>
      </c>
      <c r="B332" s="3" t="s">
        <v>490</v>
      </c>
    </row>
    <row r="333" spans="1:2" ht="16.5" x14ac:dyDescent="0.3">
      <c r="A333" s="10">
        <f>YEAR(Table1[[#This Row],[Order Date]])</f>
        <v>2014</v>
      </c>
      <c r="B333" s="4" t="s">
        <v>490</v>
      </c>
    </row>
    <row r="334" spans="1:2" ht="16.5" x14ac:dyDescent="0.3">
      <c r="A334" s="9">
        <f>YEAR(Table1[[#This Row],[Order Date]])</f>
        <v>2014</v>
      </c>
      <c r="B334" s="3" t="s">
        <v>492</v>
      </c>
    </row>
    <row r="335" spans="1:2" ht="16.5" x14ac:dyDescent="0.3">
      <c r="A335" s="10">
        <f>YEAR(Table1[[#This Row],[Order Date]])</f>
        <v>2014</v>
      </c>
      <c r="B335" s="4" t="s">
        <v>492</v>
      </c>
    </row>
    <row r="336" spans="1:2" ht="16.5" x14ac:dyDescent="0.3">
      <c r="A336" s="9">
        <f>YEAR(Table1[[#This Row],[Order Date]])</f>
        <v>2014</v>
      </c>
      <c r="B336" s="3" t="s">
        <v>495</v>
      </c>
    </row>
    <row r="337" spans="1:2" ht="16.5" x14ac:dyDescent="0.3">
      <c r="A337" s="10">
        <f>YEAR(Table1[[#This Row],[Order Date]])</f>
        <v>2014</v>
      </c>
      <c r="B337" s="4" t="s">
        <v>495</v>
      </c>
    </row>
    <row r="338" spans="1:2" ht="16.5" x14ac:dyDescent="0.3">
      <c r="A338" s="9">
        <f>YEAR(Table1[[#This Row],[Order Date]])</f>
        <v>2014</v>
      </c>
      <c r="B338" s="3" t="s">
        <v>498</v>
      </c>
    </row>
    <row r="339" spans="1:2" ht="16.5" x14ac:dyDescent="0.3">
      <c r="A339" s="10">
        <f>YEAR(Table1[[#This Row],[Order Date]])</f>
        <v>2014</v>
      </c>
      <c r="B339" s="4" t="s">
        <v>500</v>
      </c>
    </row>
    <row r="340" spans="1:2" ht="16.5" x14ac:dyDescent="0.3">
      <c r="A340" s="9">
        <f>YEAR(Table1[[#This Row],[Order Date]])</f>
        <v>2014</v>
      </c>
      <c r="B340" s="3" t="s">
        <v>180</v>
      </c>
    </row>
    <row r="341" spans="1:2" ht="16.5" x14ac:dyDescent="0.3">
      <c r="A341" s="10">
        <f>YEAR(Table1[[#This Row],[Order Date]])</f>
        <v>2014</v>
      </c>
      <c r="B341" s="4" t="s">
        <v>180</v>
      </c>
    </row>
    <row r="342" spans="1:2" ht="16.5" x14ac:dyDescent="0.3">
      <c r="A342" s="9">
        <f>YEAR(Table1[[#This Row],[Order Date]])</f>
        <v>2014</v>
      </c>
      <c r="B342" s="3" t="s">
        <v>503</v>
      </c>
    </row>
    <row r="343" spans="1:2" ht="16.5" x14ac:dyDescent="0.3">
      <c r="A343" s="10">
        <f>YEAR(Table1[[#This Row],[Order Date]])</f>
        <v>2014</v>
      </c>
      <c r="B343" s="4" t="s">
        <v>505</v>
      </c>
    </row>
    <row r="344" spans="1:2" ht="16.5" x14ac:dyDescent="0.3">
      <c r="A344" s="9">
        <f>YEAR(Table1[[#This Row],[Order Date]])</f>
        <v>2014</v>
      </c>
      <c r="B344" s="3" t="s">
        <v>505</v>
      </c>
    </row>
    <row r="345" spans="1:2" ht="16.5" x14ac:dyDescent="0.3">
      <c r="A345" s="10">
        <f>YEAR(Table1[[#This Row],[Order Date]])</f>
        <v>2014</v>
      </c>
      <c r="B345" s="4" t="s">
        <v>505</v>
      </c>
    </row>
    <row r="346" spans="1:2" ht="16.5" x14ac:dyDescent="0.3">
      <c r="A346" s="9">
        <f>YEAR(Table1[[#This Row],[Order Date]])</f>
        <v>2014</v>
      </c>
      <c r="B346" s="3" t="s">
        <v>505</v>
      </c>
    </row>
    <row r="347" spans="1:2" ht="16.5" x14ac:dyDescent="0.3">
      <c r="A347" s="10">
        <f>YEAR(Table1[[#This Row],[Order Date]])</f>
        <v>2014</v>
      </c>
      <c r="B347" s="4" t="s">
        <v>509</v>
      </c>
    </row>
    <row r="348" spans="1:2" ht="16.5" x14ac:dyDescent="0.3">
      <c r="A348" s="9">
        <f>YEAR(Table1[[#This Row],[Order Date]])</f>
        <v>2014</v>
      </c>
      <c r="B348" s="3" t="s">
        <v>512</v>
      </c>
    </row>
    <row r="349" spans="1:2" ht="16.5" x14ac:dyDescent="0.3">
      <c r="A349" s="10">
        <f>YEAR(Table1[[#This Row],[Order Date]])</f>
        <v>2014</v>
      </c>
      <c r="B349" s="4" t="s">
        <v>514</v>
      </c>
    </row>
    <row r="350" spans="1:2" ht="16.5" x14ac:dyDescent="0.3">
      <c r="A350" s="9">
        <f>YEAR(Table1[[#This Row],[Order Date]])</f>
        <v>2014</v>
      </c>
      <c r="B350" s="3" t="s">
        <v>514</v>
      </c>
    </row>
    <row r="351" spans="1:2" ht="16.5" x14ac:dyDescent="0.3">
      <c r="A351" s="10">
        <f>YEAR(Table1[[#This Row],[Order Date]])</f>
        <v>2014</v>
      </c>
      <c r="B351" s="4" t="s">
        <v>514</v>
      </c>
    </row>
    <row r="352" spans="1:2" ht="16.5" x14ac:dyDescent="0.3">
      <c r="A352" s="9">
        <f>YEAR(Table1[[#This Row],[Order Date]])</f>
        <v>2014</v>
      </c>
      <c r="B352" s="3" t="s">
        <v>519</v>
      </c>
    </row>
    <row r="353" spans="1:2" ht="16.5" x14ac:dyDescent="0.3">
      <c r="A353" s="10">
        <f>YEAR(Table1[[#This Row],[Order Date]])</f>
        <v>2014</v>
      </c>
      <c r="B353" s="4" t="s">
        <v>519</v>
      </c>
    </row>
    <row r="354" spans="1:2" ht="16.5" x14ac:dyDescent="0.3">
      <c r="A354" s="9">
        <f>YEAR(Table1[[#This Row],[Order Date]])</f>
        <v>2014</v>
      </c>
      <c r="B354" s="3" t="s">
        <v>519</v>
      </c>
    </row>
    <row r="355" spans="1:2" ht="16.5" x14ac:dyDescent="0.3">
      <c r="A355" s="10">
        <f>YEAR(Table1[[#This Row],[Order Date]])</f>
        <v>2014</v>
      </c>
      <c r="B355" s="4" t="s">
        <v>519</v>
      </c>
    </row>
    <row r="356" spans="1:2" ht="16.5" x14ac:dyDescent="0.3">
      <c r="A356" s="9">
        <f>YEAR(Table1[[#This Row],[Order Date]])</f>
        <v>2014</v>
      </c>
      <c r="B356" s="3" t="s">
        <v>523</v>
      </c>
    </row>
    <row r="357" spans="1:2" ht="16.5" x14ac:dyDescent="0.3">
      <c r="A357" s="10">
        <f>YEAR(Table1[[#This Row],[Order Date]])</f>
        <v>2014</v>
      </c>
      <c r="B357" s="4" t="s">
        <v>525</v>
      </c>
    </row>
    <row r="358" spans="1:2" ht="16.5" x14ac:dyDescent="0.3">
      <c r="A358" s="9">
        <f>YEAR(Table1[[#This Row],[Order Date]])</f>
        <v>2014</v>
      </c>
      <c r="B358" s="3" t="s">
        <v>387</v>
      </c>
    </row>
    <row r="359" spans="1:2" ht="16.5" x14ac:dyDescent="0.3">
      <c r="A359" s="10">
        <f>YEAR(Table1[[#This Row],[Order Date]])</f>
        <v>2014</v>
      </c>
      <c r="B359" s="4" t="s">
        <v>387</v>
      </c>
    </row>
    <row r="360" spans="1:2" ht="16.5" x14ac:dyDescent="0.3">
      <c r="A360" s="9">
        <f>YEAR(Table1[[#This Row],[Order Date]])</f>
        <v>2014</v>
      </c>
      <c r="B360" s="3" t="s">
        <v>387</v>
      </c>
    </row>
    <row r="361" spans="1:2" ht="16.5" x14ac:dyDescent="0.3">
      <c r="A361" s="10">
        <f>YEAR(Table1[[#This Row],[Order Date]])</f>
        <v>2014</v>
      </c>
      <c r="B361" s="4" t="s">
        <v>387</v>
      </c>
    </row>
    <row r="362" spans="1:2" ht="16.5" x14ac:dyDescent="0.3">
      <c r="A362" s="9">
        <f>YEAR(Table1[[#This Row],[Order Date]])</f>
        <v>2014</v>
      </c>
      <c r="B362" s="3" t="s">
        <v>530</v>
      </c>
    </row>
    <row r="363" spans="1:2" ht="16.5" x14ac:dyDescent="0.3">
      <c r="A363" s="10">
        <f>YEAR(Table1[[#This Row],[Order Date]])</f>
        <v>2014</v>
      </c>
      <c r="B363" s="4" t="s">
        <v>533</v>
      </c>
    </row>
    <row r="364" spans="1:2" ht="16.5" x14ac:dyDescent="0.3">
      <c r="A364" s="9">
        <f>YEAR(Table1[[#This Row],[Order Date]])</f>
        <v>2014</v>
      </c>
      <c r="B364" s="3" t="s">
        <v>533</v>
      </c>
    </row>
    <row r="365" spans="1:2" ht="16.5" x14ac:dyDescent="0.3">
      <c r="A365" s="10">
        <f>YEAR(Table1[[#This Row],[Order Date]])</f>
        <v>2014</v>
      </c>
      <c r="B365" s="4" t="s">
        <v>536</v>
      </c>
    </row>
    <row r="366" spans="1:2" ht="16.5" x14ac:dyDescent="0.3">
      <c r="A366" s="9">
        <f>YEAR(Table1[[#This Row],[Order Date]])</f>
        <v>2014</v>
      </c>
      <c r="B366" s="3" t="s">
        <v>537</v>
      </c>
    </row>
    <row r="367" spans="1:2" ht="16.5" x14ac:dyDescent="0.3">
      <c r="A367" s="10">
        <f>YEAR(Table1[[#This Row],[Order Date]])</f>
        <v>2014</v>
      </c>
      <c r="B367" s="4" t="s">
        <v>537</v>
      </c>
    </row>
    <row r="368" spans="1:2" ht="16.5" x14ac:dyDescent="0.3">
      <c r="A368" s="9">
        <f>YEAR(Table1[[#This Row],[Order Date]])</f>
        <v>2014</v>
      </c>
      <c r="B368" s="3" t="s">
        <v>537</v>
      </c>
    </row>
    <row r="369" spans="1:2" ht="16.5" x14ac:dyDescent="0.3">
      <c r="A369" s="10">
        <f>YEAR(Table1[[#This Row],[Order Date]])</f>
        <v>2014</v>
      </c>
      <c r="B369" s="4" t="s">
        <v>537</v>
      </c>
    </row>
    <row r="370" spans="1:2" ht="16.5" x14ac:dyDescent="0.3">
      <c r="A370" s="9">
        <f>YEAR(Table1[[#This Row],[Order Date]])</f>
        <v>2014</v>
      </c>
      <c r="B370" s="3" t="s">
        <v>405</v>
      </c>
    </row>
    <row r="371" spans="1:2" ht="16.5" x14ac:dyDescent="0.3">
      <c r="A371" s="10">
        <f>YEAR(Table1[[#This Row],[Order Date]])</f>
        <v>2014</v>
      </c>
      <c r="B371" s="4" t="s">
        <v>405</v>
      </c>
    </row>
    <row r="372" spans="1:2" ht="16.5" x14ac:dyDescent="0.3">
      <c r="A372" s="9">
        <f>YEAR(Table1[[#This Row],[Order Date]])</f>
        <v>2014</v>
      </c>
      <c r="B372" s="3" t="s">
        <v>405</v>
      </c>
    </row>
    <row r="373" spans="1:2" ht="16.5" x14ac:dyDescent="0.3">
      <c r="A373" s="10">
        <f>YEAR(Table1[[#This Row],[Order Date]])</f>
        <v>2014</v>
      </c>
      <c r="B373" s="4" t="s">
        <v>405</v>
      </c>
    </row>
    <row r="374" spans="1:2" ht="16.5" x14ac:dyDescent="0.3">
      <c r="A374" s="9">
        <f>YEAR(Table1[[#This Row],[Order Date]])</f>
        <v>2014</v>
      </c>
      <c r="B374" s="3" t="s">
        <v>545</v>
      </c>
    </row>
    <row r="375" spans="1:2" ht="16.5" x14ac:dyDescent="0.3">
      <c r="A375" s="10">
        <f>YEAR(Table1[[#This Row],[Order Date]])</f>
        <v>2014</v>
      </c>
      <c r="B375" s="4" t="s">
        <v>547</v>
      </c>
    </row>
    <row r="376" spans="1:2" ht="16.5" x14ac:dyDescent="0.3">
      <c r="A376" s="9">
        <f>YEAR(Table1[[#This Row],[Order Date]])</f>
        <v>2014</v>
      </c>
      <c r="B376" s="3" t="s">
        <v>547</v>
      </c>
    </row>
    <row r="377" spans="1:2" ht="16.5" x14ac:dyDescent="0.3">
      <c r="A377" s="10">
        <f>YEAR(Table1[[#This Row],[Order Date]])</f>
        <v>2014</v>
      </c>
      <c r="B377" s="4" t="s">
        <v>58</v>
      </c>
    </row>
    <row r="378" spans="1:2" ht="16.5" x14ac:dyDescent="0.3">
      <c r="A378" s="9">
        <f>YEAR(Table1[[#This Row],[Order Date]])</f>
        <v>2014</v>
      </c>
      <c r="B378" s="3" t="s">
        <v>58</v>
      </c>
    </row>
    <row r="379" spans="1:2" ht="16.5" x14ac:dyDescent="0.3">
      <c r="A379" s="10">
        <f>YEAR(Table1[[#This Row],[Order Date]])</f>
        <v>2014</v>
      </c>
      <c r="B379" s="4" t="s">
        <v>58</v>
      </c>
    </row>
    <row r="380" spans="1:2" ht="16.5" x14ac:dyDescent="0.3">
      <c r="A380" s="9">
        <f>YEAR(Table1[[#This Row],[Order Date]])</f>
        <v>2014</v>
      </c>
      <c r="B380" s="3" t="s">
        <v>552</v>
      </c>
    </row>
    <row r="381" spans="1:2" ht="16.5" x14ac:dyDescent="0.3">
      <c r="A381" s="10">
        <f>YEAR(Table1[[#This Row],[Order Date]])</f>
        <v>2014</v>
      </c>
      <c r="B381" s="4" t="s">
        <v>554</v>
      </c>
    </row>
    <row r="382" spans="1:2" ht="16.5" x14ac:dyDescent="0.3">
      <c r="A382" s="9">
        <f>YEAR(Table1[[#This Row],[Order Date]])</f>
        <v>2014</v>
      </c>
      <c r="B382" s="3" t="s">
        <v>556</v>
      </c>
    </row>
    <row r="383" spans="1:2" ht="16.5" x14ac:dyDescent="0.3">
      <c r="A383" s="10">
        <f>YEAR(Table1[[#This Row],[Order Date]])</f>
        <v>2014</v>
      </c>
      <c r="B383" s="4" t="s">
        <v>558</v>
      </c>
    </row>
    <row r="384" spans="1:2" ht="16.5" x14ac:dyDescent="0.3">
      <c r="A384" s="9">
        <f>YEAR(Table1[[#This Row],[Order Date]])</f>
        <v>2014</v>
      </c>
      <c r="B384" s="3" t="s">
        <v>558</v>
      </c>
    </row>
    <row r="385" spans="1:2" ht="16.5" x14ac:dyDescent="0.3">
      <c r="A385" s="10">
        <f>YEAR(Table1[[#This Row],[Order Date]])</f>
        <v>2014</v>
      </c>
      <c r="B385" s="4" t="s">
        <v>560</v>
      </c>
    </row>
    <row r="386" spans="1:2" ht="16.5" x14ac:dyDescent="0.3">
      <c r="A386" s="9">
        <f>YEAR(Table1[[#This Row],[Order Date]])</f>
        <v>2014</v>
      </c>
      <c r="B386" s="3" t="s">
        <v>562</v>
      </c>
    </row>
    <row r="387" spans="1:2" ht="16.5" x14ac:dyDescent="0.3">
      <c r="A387" s="10">
        <f>YEAR(Table1[[#This Row],[Order Date]])</f>
        <v>2014</v>
      </c>
      <c r="B387" s="4" t="s">
        <v>562</v>
      </c>
    </row>
    <row r="388" spans="1:2" ht="16.5" x14ac:dyDescent="0.3">
      <c r="A388" s="9">
        <f>YEAR(Table1[[#This Row],[Order Date]])</f>
        <v>2014</v>
      </c>
      <c r="B388" s="3" t="s">
        <v>562</v>
      </c>
    </row>
    <row r="389" spans="1:2" ht="16.5" x14ac:dyDescent="0.3">
      <c r="A389" s="10">
        <f>YEAR(Table1[[#This Row],[Order Date]])</f>
        <v>2014</v>
      </c>
      <c r="B389" s="4" t="s">
        <v>180</v>
      </c>
    </row>
    <row r="390" spans="1:2" ht="16.5" x14ac:dyDescent="0.3">
      <c r="A390" s="9">
        <f>YEAR(Table1[[#This Row],[Order Date]])</f>
        <v>2014</v>
      </c>
      <c r="B390" s="3" t="s">
        <v>564</v>
      </c>
    </row>
    <row r="391" spans="1:2" ht="16.5" x14ac:dyDescent="0.3">
      <c r="A391" s="10">
        <f>YEAR(Table1[[#This Row],[Order Date]])</f>
        <v>2014</v>
      </c>
      <c r="B391" s="4" t="s">
        <v>564</v>
      </c>
    </row>
    <row r="392" spans="1:2" ht="16.5" x14ac:dyDescent="0.3">
      <c r="A392" s="9">
        <f>YEAR(Table1[[#This Row],[Order Date]])</f>
        <v>2014</v>
      </c>
      <c r="B392" s="3" t="s">
        <v>567</v>
      </c>
    </row>
    <row r="393" spans="1:2" ht="16.5" x14ac:dyDescent="0.3">
      <c r="A393" s="10">
        <f>YEAR(Table1[[#This Row],[Order Date]])</f>
        <v>2014</v>
      </c>
      <c r="B393" s="4" t="s">
        <v>569</v>
      </c>
    </row>
    <row r="394" spans="1:2" ht="16.5" x14ac:dyDescent="0.3">
      <c r="A394" s="9">
        <f>YEAR(Table1[[#This Row],[Order Date]])</f>
        <v>2014</v>
      </c>
      <c r="B394" s="3" t="s">
        <v>569</v>
      </c>
    </row>
    <row r="395" spans="1:2" ht="16.5" x14ac:dyDescent="0.3">
      <c r="A395" s="10">
        <f>YEAR(Table1[[#This Row],[Order Date]])</f>
        <v>2014</v>
      </c>
      <c r="B395" s="4" t="s">
        <v>569</v>
      </c>
    </row>
    <row r="396" spans="1:2" ht="16.5" x14ac:dyDescent="0.3">
      <c r="A396" s="9">
        <f>YEAR(Table1[[#This Row],[Order Date]])</f>
        <v>2014</v>
      </c>
      <c r="B396" s="3" t="s">
        <v>573</v>
      </c>
    </row>
    <row r="397" spans="1:2" ht="16.5" x14ac:dyDescent="0.3">
      <c r="A397" s="10">
        <f>YEAR(Table1[[#This Row],[Order Date]])</f>
        <v>2014</v>
      </c>
      <c r="B397" s="4" t="s">
        <v>573</v>
      </c>
    </row>
    <row r="398" spans="1:2" ht="16.5" x14ac:dyDescent="0.3">
      <c r="A398" s="9">
        <f>YEAR(Table1[[#This Row],[Order Date]])</f>
        <v>2014</v>
      </c>
      <c r="B398" s="3" t="s">
        <v>576</v>
      </c>
    </row>
    <row r="399" spans="1:2" ht="16.5" x14ac:dyDescent="0.3">
      <c r="A399" s="10">
        <f>YEAR(Table1[[#This Row],[Order Date]])</f>
        <v>2014</v>
      </c>
      <c r="B399" s="4" t="s">
        <v>576</v>
      </c>
    </row>
    <row r="400" spans="1:2" ht="16.5" x14ac:dyDescent="0.3">
      <c r="A400" s="9">
        <f>YEAR(Table1[[#This Row],[Order Date]])</f>
        <v>2014</v>
      </c>
      <c r="B400" s="3" t="s">
        <v>578</v>
      </c>
    </row>
    <row r="401" spans="1:2" ht="16.5" x14ac:dyDescent="0.3">
      <c r="A401" s="10">
        <f>YEAR(Table1[[#This Row],[Order Date]])</f>
        <v>2014</v>
      </c>
      <c r="B401" s="4" t="s">
        <v>578</v>
      </c>
    </row>
    <row r="402" spans="1:2" ht="16.5" x14ac:dyDescent="0.3">
      <c r="A402" s="9">
        <f>YEAR(Table1[[#This Row],[Order Date]])</f>
        <v>2014</v>
      </c>
      <c r="B402" s="3" t="s">
        <v>578</v>
      </c>
    </row>
    <row r="403" spans="1:2" ht="16.5" x14ac:dyDescent="0.3">
      <c r="A403" s="10">
        <f>YEAR(Table1[[#This Row],[Order Date]])</f>
        <v>2014</v>
      </c>
      <c r="B403" s="4" t="s">
        <v>578</v>
      </c>
    </row>
    <row r="404" spans="1:2" ht="16.5" x14ac:dyDescent="0.3">
      <c r="A404" s="9">
        <f>YEAR(Table1[[#This Row],[Order Date]])</f>
        <v>2014</v>
      </c>
      <c r="B404" s="3" t="s">
        <v>583</v>
      </c>
    </row>
    <row r="405" spans="1:2" ht="16.5" x14ac:dyDescent="0.3">
      <c r="A405" s="10">
        <f>YEAR(Table1[[#This Row],[Order Date]])</f>
        <v>2014</v>
      </c>
      <c r="B405" s="4" t="s">
        <v>583</v>
      </c>
    </row>
    <row r="406" spans="1:2" ht="16.5" x14ac:dyDescent="0.3">
      <c r="A406" s="9">
        <f>YEAR(Table1[[#This Row],[Order Date]])</f>
        <v>2014</v>
      </c>
      <c r="B406" s="3" t="s">
        <v>583</v>
      </c>
    </row>
    <row r="407" spans="1:2" ht="16.5" x14ac:dyDescent="0.3">
      <c r="A407" s="10">
        <f>YEAR(Table1[[#This Row],[Order Date]])</f>
        <v>2014</v>
      </c>
      <c r="B407" s="4" t="s">
        <v>587</v>
      </c>
    </row>
    <row r="408" spans="1:2" ht="16.5" x14ac:dyDescent="0.3">
      <c r="A408" s="9">
        <f>YEAR(Table1[[#This Row],[Order Date]])</f>
        <v>2014</v>
      </c>
      <c r="B408" s="3" t="s">
        <v>589</v>
      </c>
    </row>
    <row r="409" spans="1:2" ht="16.5" x14ac:dyDescent="0.3">
      <c r="A409" s="10">
        <f>YEAR(Table1[[#This Row],[Order Date]])</f>
        <v>2014</v>
      </c>
      <c r="B409" s="4" t="s">
        <v>590</v>
      </c>
    </row>
    <row r="410" spans="1:2" ht="16.5" x14ac:dyDescent="0.3">
      <c r="A410" s="9">
        <f>YEAR(Table1[[#This Row],[Order Date]])</f>
        <v>2014</v>
      </c>
      <c r="B410" s="3" t="s">
        <v>592</v>
      </c>
    </row>
    <row r="411" spans="1:2" ht="16.5" x14ac:dyDescent="0.3">
      <c r="A411" s="10">
        <f>YEAR(Table1[[#This Row],[Order Date]])</f>
        <v>2014</v>
      </c>
      <c r="B411" s="4" t="s">
        <v>592</v>
      </c>
    </row>
    <row r="412" spans="1:2" ht="16.5" x14ac:dyDescent="0.3">
      <c r="A412" s="9">
        <f>YEAR(Table1[[#This Row],[Order Date]])</f>
        <v>2014</v>
      </c>
      <c r="B412" s="3" t="s">
        <v>593</v>
      </c>
    </row>
    <row r="413" spans="1:2" ht="16.5" x14ac:dyDescent="0.3">
      <c r="A413" s="10">
        <f>YEAR(Table1[[#This Row],[Order Date]])</f>
        <v>2014</v>
      </c>
      <c r="B413" s="4" t="s">
        <v>593</v>
      </c>
    </row>
    <row r="414" spans="1:2" ht="16.5" x14ac:dyDescent="0.3">
      <c r="A414" s="9">
        <f>YEAR(Table1[[#This Row],[Order Date]])</f>
        <v>2014</v>
      </c>
      <c r="B414" s="3" t="s">
        <v>596</v>
      </c>
    </row>
    <row r="415" spans="1:2" ht="16.5" x14ac:dyDescent="0.3">
      <c r="A415" s="10">
        <f>YEAR(Table1[[#This Row],[Order Date]])</f>
        <v>2014</v>
      </c>
      <c r="B415" s="4" t="s">
        <v>217</v>
      </c>
    </row>
    <row r="416" spans="1:2" ht="16.5" x14ac:dyDescent="0.3">
      <c r="A416" s="9">
        <f>YEAR(Table1[[#This Row],[Order Date]])</f>
        <v>2014</v>
      </c>
      <c r="B416" s="3" t="s">
        <v>599</v>
      </c>
    </row>
    <row r="417" spans="1:2" ht="16.5" x14ac:dyDescent="0.3">
      <c r="A417" s="10">
        <f>YEAR(Table1[[#This Row],[Order Date]])</f>
        <v>2014</v>
      </c>
      <c r="B417" s="4" t="s">
        <v>599</v>
      </c>
    </row>
    <row r="418" spans="1:2" ht="16.5" x14ac:dyDescent="0.3">
      <c r="A418" s="9">
        <f>YEAR(Table1[[#This Row],[Order Date]])</f>
        <v>2014</v>
      </c>
      <c r="B418" s="3" t="s">
        <v>601</v>
      </c>
    </row>
    <row r="419" spans="1:2" ht="16.5" x14ac:dyDescent="0.3">
      <c r="A419" s="10">
        <f>YEAR(Table1[[#This Row],[Order Date]])</f>
        <v>2014</v>
      </c>
      <c r="B419" s="4" t="s">
        <v>602</v>
      </c>
    </row>
    <row r="420" spans="1:2" ht="16.5" x14ac:dyDescent="0.3">
      <c r="A420" s="9">
        <f>YEAR(Table1[[#This Row],[Order Date]])</f>
        <v>2014</v>
      </c>
      <c r="B420" s="3" t="s">
        <v>605</v>
      </c>
    </row>
    <row r="421" spans="1:2" ht="16.5" x14ac:dyDescent="0.3">
      <c r="A421" s="10">
        <f>YEAR(Table1[[#This Row],[Order Date]])</f>
        <v>2014</v>
      </c>
      <c r="B421" s="4" t="s">
        <v>607</v>
      </c>
    </row>
    <row r="422" spans="1:2" ht="16.5" x14ac:dyDescent="0.3">
      <c r="A422" s="9">
        <f>YEAR(Table1[[#This Row],[Order Date]])</f>
        <v>2014</v>
      </c>
      <c r="B422" s="3" t="s">
        <v>607</v>
      </c>
    </row>
    <row r="423" spans="1:2" ht="16.5" x14ac:dyDescent="0.3">
      <c r="A423" s="10">
        <f>YEAR(Table1[[#This Row],[Order Date]])</f>
        <v>2014</v>
      </c>
      <c r="B423" s="4" t="s">
        <v>610</v>
      </c>
    </row>
    <row r="424" spans="1:2" ht="16.5" x14ac:dyDescent="0.3">
      <c r="A424" s="9">
        <f>YEAR(Table1[[#This Row],[Order Date]])</f>
        <v>2014</v>
      </c>
      <c r="B424" s="3" t="s">
        <v>612</v>
      </c>
    </row>
    <row r="425" spans="1:2" ht="16.5" x14ac:dyDescent="0.3">
      <c r="A425" s="10">
        <f>YEAR(Table1[[#This Row],[Order Date]])</f>
        <v>2014</v>
      </c>
      <c r="B425" s="4" t="s">
        <v>417</v>
      </c>
    </row>
    <row r="426" spans="1:2" ht="16.5" x14ac:dyDescent="0.3">
      <c r="A426" s="9">
        <f>YEAR(Table1[[#This Row],[Order Date]])</f>
        <v>2014</v>
      </c>
      <c r="B426" s="3" t="s">
        <v>417</v>
      </c>
    </row>
    <row r="427" spans="1:2" ht="16.5" x14ac:dyDescent="0.3">
      <c r="A427" s="10">
        <f>YEAR(Table1[[#This Row],[Order Date]])</f>
        <v>2014</v>
      </c>
      <c r="B427" s="4" t="s">
        <v>615</v>
      </c>
    </row>
    <row r="428" spans="1:2" ht="16.5" x14ac:dyDescent="0.3">
      <c r="A428" s="9">
        <f>YEAR(Table1[[#This Row],[Order Date]])</f>
        <v>2014</v>
      </c>
      <c r="B428" s="3" t="s">
        <v>615</v>
      </c>
    </row>
    <row r="429" spans="1:2" ht="16.5" x14ac:dyDescent="0.3">
      <c r="A429" s="10">
        <f>YEAR(Table1[[#This Row],[Order Date]])</f>
        <v>2014</v>
      </c>
      <c r="B429" s="4" t="s">
        <v>618</v>
      </c>
    </row>
    <row r="430" spans="1:2" ht="16.5" x14ac:dyDescent="0.3">
      <c r="A430" s="9">
        <f>YEAR(Table1[[#This Row],[Order Date]])</f>
        <v>2014</v>
      </c>
      <c r="B430" s="3" t="s">
        <v>618</v>
      </c>
    </row>
    <row r="431" spans="1:2" ht="16.5" x14ac:dyDescent="0.3">
      <c r="A431" s="10">
        <f>YEAR(Table1[[#This Row],[Order Date]])</f>
        <v>2014</v>
      </c>
      <c r="B431" s="4" t="s">
        <v>618</v>
      </c>
    </row>
    <row r="432" spans="1:2" ht="16.5" x14ac:dyDescent="0.3">
      <c r="A432" s="9">
        <f>YEAR(Table1[[#This Row],[Order Date]])</f>
        <v>2014</v>
      </c>
      <c r="B432" s="3" t="s">
        <v>622</v>
      </c>
    </row>
    <row r="433" spans="1:2" ht="16.5" x14ac:dyDescent="0.3">
      <c r="A433" s="10">
        <f>YEAR(Table1[[#This Row],[Order Date]])</f>
        <v>2014</v>
      </c>
      <c r="B433" s="4" t="s">
        <v>433</v>
      </c>
    </row>
    <row r="434" spans="1:2" ht="16.5" x14ac:dyDescent="0.3">
      <c r="A434" s="9">
        <f>YEAR(Table1[[#This Row],[Order Date]])</f>
        <v>2014</v>
      </c>
      <c r="B434" s="3" t="s">
        <v>624</v>
      </c>
    </row>
    <row r="435" spans="1:2" ht="16.5" x14ac:dyDescent="0.3">
      <c r="A435" s="10">
        <f>YEAR(Table1[[#This Row],[Order Date]])</f>
        <v>2014</v>
      </c>
      <c r="B435" s="4" t="s">
        <v>624</v>
      </c>
    </row>
    <row r="436" spans="1:2" ht="16.5" x14ac:dyDescent="0.3">
      <c r="A436" s="9">
        <f>YEAR(Table1[[#This Row],[Order Date]])</f>
        <v>2014</v>
      </c>
      <c r="B436" s="3" t="s">
        <v>626</v>
      </c>
    </row>
    <row r="437" spans="1:2" ht="16.5" x14ac:dyDescent="0.3">
      <c r="A437" s="10">
        <f>YEAR(Table1[[#This Row],[Order Date]])</f>
        <v>2014</v>
      </c>
      <c r="B437" s="4" t="s">
        <v>628</v>
      </c>
    </row>
    <row r="438" spans="1:2" ht="16.5" x14ac:dyDescent="0.3">
      <c r="A438" s="9">
        <f>YEAR(Table1[[#This Row],[Order Date]])</f>
        <v>2014</v>
      </c>
      <c r="B438" s="3" t="s">
        <v>628</v>
      </c>
    </row>
    <row r="439" spans="1:2" ht="16.5" x14ac:dyDescent="0.3">
      <c r="A439" s="10">
        <f>YEAR(Table1[[#This Row],[Order Date]])</f>
        <v>2014</v>
      </c>
      <c r="B439" s="4" t="s">
        <v>630</v>
      </c>
    </row>
    <row r="440" spans="1:2" ht="16.5" x14ac:dyDescent="0.3">
      <c r="A440" s="9">
        <f>YEAR(Table1[[#This Row],[Order Date]])</f>
        <v>2014</v>
      </c>
      <c r="B440" s="3" t="s">
        <v>630</v>
      </c>
    </row>
    <row r="441" spans="1:2" ht="16.5" x14ac:dyDescent="0.3">
      <c r="A441" s="10">
        <f>YEAR(Table1[[#This Row],[Order Date]])</f>
        <v>2014</v>
      </c>
      <c r="B441" s="4" t="s">
        <v>630</v>
      </c>
    </row>
    <row r="442" spans="1:2" ht="16.5" x14ac:dyDescent="0.3">
      <c r="A442" s="9">
        <f>YEAR(Table1[[#This Row],[Order Date]])</f>
        <v>2014</v>
      </c>
      <c r="B442" s="3" t="s">
        <v>630</v>
      </c>
    </row>
    <row r="443" spans="1:2" ht="16.5" x14ac:dyDescent="0.3">
      <c r="A443" s="10">
        <f>YEAR(Table1[[#This Row],[Order Date]])</f>
        <v>2014</v>
      </c>
      <c r="B443" s="4" t="s">
        <v>277</v>
      </c>
    </row>
    <row r="444" spans="1:2" ht="16.5" x14ac:dyDescent="0.3">
      <c r="A444" s="9">
        <f>YEAR(Table1[[#This Row],[Order Date]])</f>
        <v>2014</v>
      </c>
      <c r="B444" s="3" t="s">
        <v>635</v>
      </c>
    </row>
    <row r="445" spans="1:2" ht="16.5" x14ac:dyDescent="0.3">
      <c r="A445" s="10">
        <f>YEAR(Table1[[#This Row],[Order Date]])</f>
        <v>2014</v>
      </c>
      <c r="B445" s="4" t="s">
        <v>635</v>
      </c>
    </row>
    <row r="446" spans="1:2" ht="16.5" x14ac:dyDescent="0.3">
      <c r="A446" s="9">
        <f>YEAR(Table1[[#This Row],[Order Date]])</f>
        <v>2014</v>
      </c>
      <c r="B446" s="3" t="s">
        <v>637</v>
      </c>
    </row>
    <row r="447" spans="1:2" ht="16.5" x14ac:dyDescent="0.3">
      <c r="A447" s="10">
        <f>YEAR(Table1[[#This Row],[Order Date]])</f>
        <v>2014</v>
      </c>
      <c r="B447" s="4" t="s">
        <v>637</v>
      </c>
    </row>
    <row r="448" spans="1:2" ht="16.5" x14ac:dyDescent="0.3">
      <c r="A448" s="9">
        <f>YEAR(Table1[[#This Row],[Order Date]])</f>
        <v>2014</v>
      </c>
      <c r="B448" s="3" t="s">
        <v>637</v>
      </c>
    </row>
    <row r="449" spans="1:2" ht="16.5" x14ac:dyDescent="0.3">
      <c r="A449" s="10">
        <f>YEAR(Table1[[#This Row],[Order Date]])</f>
        <v>2014</v>
      </c>
      <c r="B449" s="4" t="s">
        <v>637</v>
      </c>
    </row>
    <row r="450" spans="1:2" ht="16.5" x14ac:dyDescent="0.3">
      <c r="A450" s="9">
        <f>YEAR(Table1[[#This Row],[Order Date]])</f>
        <v>2014</v>
      </c>
      <c r="B450" s="3" t="s">
        <v>587</v>
      </c>
    </row>
    <row r="451" spans="1:2" ht="16.5" x14ac:dyDescent="0.3">
      <c r="A451" s="10">
        <f>YEAR(Table1[[#This Row],[Order Date]])</f>
        <v>2014</v>
      </c>
      <c r="B451" s="4" t="s">
        <v>587</v>
      </c>
    </row>
    <row r="452" spans="1:2" ht="16.5" x14ac:dyDescent="0.3">
      <c r="A452" s="9">
        <f>YEAR(Table1[[#This Row],[Order Date]])</f>
        <v>2014</v>
      </c>
      <c r="B452" s="3" t="s">
        <v>643</v>
      </c>
    </row>
    <row r="453" spans="1:2" ht="16.5" x14ac:dyDescent="0.3">
      <c r="A453" s="10">
        <f>YEAR(Table1[[#This Row],[Order Date]])</f>
        <v>2014</v>
      </c>
      <c r="B453" s="4" t="s">
        <v>643</v>
      </c>
    </row>
    <row r="454" spans="1:2" ht="16.5" x14ac:dyDescent="0.3">
      <c r="A454" s="9">
        <f>YEAR(Table1[[#This Row],[Order Date]])</f>
        <v>2014</v>
      </c>
      <c r="B454" s="3" t="s">
        <v>646</v>
      </c>
    </row>
    <row r="455" spans="1:2" ht="16.5" x14ac:dyDescent="0.3">
      <c r="A455" s="10">
        <f>YEAR(Table1[[#This Row],[Order Date]])</f>
        <v>2014</v>
      </c>
      <c r="B455" s="4" t="s">
        <v>646</v>
      </c>
    </row>
    <row r="456" spans="1:2" ht="16.5" x14ac:dyDescent="0.3">
      <c r="A456" s="9">
        <f>YEAR(Table1[[#This Row],[Order Date]])</f>
        <v>2014</v>
      </c>
      <c r="B456" s="3" t="s">
        <v>646</v>
      </c>
    </row>
    <row r="457" spans="1:2" ht="16.5" x14ac:dyDescent="0.3">
      <c r="A457" s="10">
        <f>YEAR(Table1[[#This Row],[Order Date]])</f>
        <v>2014</v>
      </c>
      <c r="B457" s="4" t="s">
        <v>646</v>
      </c>
    </row>
    <row r="458" spans="1:2" ht="16.5" x14ac:dyDescent="0.3">
      <c r="A458" s="9">
        <f>YEAR(Table1[[#This Row],[Order Date]])</f>
        <v>2014</v>
      </c>
      <c r="B458" s="3" t="s">
        <v>651</v>
      </c>
    </row>
    <row r="459" spans="1:2" ht="16.5" x14ac:dyDescent="0.3">
      <c r="A459" s="10">
        <f>YEAR(Table1[[#This Row],[Order Date]])</f>
        <v>2014</v>
      </c>
      <c r="B459" s="4" t="s">
        <v>651</v>
      </c>
    </row>
    <row r="460" spans="1:2" ht="16.5" x14ac:dyDescent="0.3">
      <c r="A460" s="9">
        <f>YEAR(Table1[[#This Row],[Order Date]])</f>
        <v>2014</v>
      </c>
      <c r="B460" s="3" t="s">
        <v>651</v>
      </c>
    </row>
    <row r="461" spans="1:2" ht="16.5" x14ac:dyDescent="0.3">
      <c r="A461" s="10">
        <f>YEAR(Table1[[#This Row],[Order Date]])</f>
        <v>2014</v>
      </c>
      <c r="B461" s="4" t="s">
        <v>655</v>
      </c>
    </row>
    <row r="462" spans="1:2" ht="16.5" x14ac:dyDescent="0.3">
      <c r="A462" s="9">
        <f>YEAR(Table1[[#This Row],[Order Date]])</f>
        <v>2014</v>
      </c>
      <c r="B462" s="3" t="s">
        <v>657</v>
      </c>
    </row>
    <row r="463" spans="1:2" ht="16.5" x14ac:dyDescent="0.3">
      <c r="A463" s="10">
        <f>YEAR(Table1[[#This Row],[Order Date]])</f>
        <v>2014</v>
      </c>
      <c r="B463" s="4" t="s">
        <v>659</v>
      </c>
    </row>
    <row r="464" spans="1:2" ht="16.5" x14ac:dyDescent="0.3">
      <c r="A464" s="9">
        <f>YEAR(Table1[[#This Row],[Order Date]])</f>
        <v>2014</v>
      </c>
      <c r="B464" s="3" t="s">
        <v>661</v>
      </c>
    </row>
    <row r="465" spans="1:2" ht="16.5" x14ac:dyDescent="0.3">
      <c r="A465" s="10">
        <f>YEAR(Table1[[#This Row],[Order Date]])</f>
        <v>2014</v>
      </c>
      <c r="B465" s="4" t="s">
        <v>661</v>
      </c>
    </row>
    <row r="466" spans="1:2" ht="16.5" x14ac:dyDescent="0.3">
      <c r="A466" s="9">
        <f>YEAR(Table1[[#This Row],[Order Date]])</f>
        <v>2014</v>
      </c>
      <c r="B466" s="3" t="s">
        <v>100</v>
      </c>
    </row>
    <row r="467" spans="1:2" ht="16.5" x14ac:dyDescent="0.3">
      <c r="A467" s="10">
        <f>YEAR(Table1[[#This Row],[Order Date]])</f>
        <v>2014</v>
      </c>
      <c r="B467" s="4" t="s">
        <v>277</v>
      </c>
    </row>
    <row r="468" spans="1:2" ht="16.5" x14ac:dyDescent="0.3">
      <c r="A468" s="9">
        <f>YEAR(Table1[[#This Row],[Order Date]])</f>
        <v>2014</v>
      </c>
      <c r="B468" s="3" t="s">
        <v>664</v>
      </c>
    </row>
    <row r="469" spans="1:2" ht="16.5" x14ac:dyDescent="0.3">
      <c r="A469" s="10">
        <f>YEAR(Table1[[#This Row],[Order Date]])</f>
        <v>2014</v>
      </c>
      <c r="B469" s="4" t="s">
        <v>665</v>
      </c>
    </row>
    <row r="470" spans="1:2" ht="16.5" x14ac:dyDescent="0.3">
      <c r="A470" s="9">
        <f>YEAR(Table1[[#This Row],[Order Date]])</f>
        <v>2014</v>
      </c>
      <c r="B470" s="3" t="s">
        <v>665</v>
      </c>
    </row>
    <row r="471" spans="1:2" ht="16.5" x14ac:dyDescent="0.3">
      <c r="A471" s="10">
        <f>YEAR(Table1[[#This Row],[Order Date]])</f>
        <v>2014</v>
      </c>
      <c r="B471" s="4" t="s">
        <v>667</v>
      </c>
    </row>
    <row r="472" spans="1:2" ht="16.5" x14ac:dyDescent="0.3">
      <c r="A472" s="9">
        <f>YEAR(Table1[[#This Row],[Order Date]])</f>
        <v>2014</v>
      </c>
      <c r="B472" s="3" t="s">
        <v>558</v>
      </c>
    </row>
    <row r="473" spans="1:2" ht="16.5" x14ac:dyDescent="0.3">
      <c r="A473" s="10">
        <f>YEAR(Table1[[#This Row],[Order Date]])</f>
        <v>2014</v>
      </c>
      <c r="B473" s="4" t="s">
        <v>558</v>
      </c>
    </row>
    <row r="474" spans="1:2" ht="16.5" x14ac:dyDescent="0.3">
      <c r="A474" s="9">
        <f>YEAR(Table1[[#This Row],[Order Date]])</f>
        <v>2014</v>
      </c>
      <c r="B474" s="3" t="s">
        <v>669</v>
      </c>
    </row>
    <row r="475" spans="1:2" ht="16.5" x14ac:dyDescent="0.3">
      <c r="A475" s="10">
        <f>YEAR(Table1[[#This Row],[Order Date]])</f>
        <v>2014</v>
      </c>
      <c r="B475" s="4" t="s">
        <v>671</v>
      </c>
    </row>
    <row r="476" spans="1:2" ht="16.5" x14ac:dyDescent="0.3">
      <c r="A476" s="9">
        <f>YEAR(Table1[[#This Row],[Order Date]])</f>
        <v>2014</v>
      </c>
      <c r="B476" s="3" t="s">
        <v>672</v>
      </c>
    </row>
    <row r="477" spans="1:2" ht="16.5" x14ac:dyDescent="0.3">
      <c r="A477" s="10">
        <f>YEAR(Table1[[#This Row],[Order Date]])</f>
        <v>2014</v>
      </c>
      <c r="B477" s="4" t="s">
        <v>674</v>
      </c>
    </row>
    <row r="478" spans="1:2" ht="16.5" x14ac:dyDescent="0.3">
      <c r="A478" s="9">
        <f>YEAR(Table1[[#This Row],[Order Date]])</f>
        <v>2014</v>
      </c>
      <c r="B478" s="3" t="s">
        <v>675</v>
      </c>
    </row>
    <row r="479" spans="1:2" ht="16.5" x14ac:dyDescent="0.3">
      <c r="A479" s="10">
        <f>YEAR(Table1[[#This Row],[Order Date]])</f>
        <v>2014</v>
      </c>
      <c r="B479" s="4" t="s">
        <v>677</v>
      </c>
    </row>
    <row r="480" spans="1:2" ht="16.5" x14ac:dyDescent="0.3">
      <c r="A480" s="9">
        <f>YEAR(Table1[[#This Row],[Order Date]])</f>
        <v>2014</v>
      </c>
      <c r="B480" s="3" t="s">
        <v>677</v>
      </c>
    </row>
    <row r="481" spans="1:2" ht="16.5" x14ac:dyDescent="0.3">
      <c r="A481" s="10">
        <f>YEAR(Table1[[#This Row],[Order Date]])</f>
        <v>2014</v>
      </c>
      <c r="B481" s="4" t="s">
        <v>680</v>
      </c>
    </row>
    <row r="482" spans="1:2" ht="16.5" x14ac:dyDescent="0.3">
      <c r="A482" s="9">
        <f>YEAR(Table1[[#This Row],[Order Date]])</f>
        <v>2014</v>
      </c>
      <c r="B482" s="3" t="s">
        <v>681</v>
      </c>
    </row>
    <row r="483" spans="1:2" ht="16.5" x14ac:dyDescent="0.3">
      <c r="A483" s="10">
        <f>YEAR(Table1[[#This Row],[Order Date]])</f>
        <v>2014</v>
      </c>
      <c r="B483" s="4" t="s">
        <v>683</v>
      </c>
    </row>
    <row r="484" spans="1:2" ht="16.5" x14ac:dyDescent="0.3">
      <c r="A484" s="9">
        <f>YEAR(Table1[[#This Row],[Order Date]])</f>
        <v>2014</v>
      </c>
      <c r="B484" s="3" t="s">
        <v>684</v>
      </c>
    </row>
    <row r="485" spans="1:2" ht="16.5" x14ac:dyDescent="0.3">
      <c r="A485" s="10">
        <f>YEAR(Table1[[#This Row],[Order Date]])</f>
        <v>2014</v>
      </c>
      <c r="B485" s="4" t="s">
        <v>684</v>
      </c>
    </row>
    <row r="486" spans="1:2" ht="16.5" x14ac:dyDescent="0.3">
      <c r="A486" s="9">
        <f>YEAR(Table1[[#This Row],[Order Date]])</f>
        <v>2014</v>
      </c>
      <c r="B486" s="3" t="s">
        <v>684</v>
      </c>
    </row>
    <row r="487" spans="1:2" ht="16.5" x14ac:dyDescent="0.3">
      <c r="A487" s="10">
        <f>YEAR(Table1[[#This Row],[Order Date]])</f>
        <v>2014</v>
      </c>
      <c r="B487" s="4" t="s">
        <v>689</v>
      </c>
    </row>
    <row r="488" spans="1:2" ht="16.5" x14ac:dyDescent="0.3">
      <c r="A488" s="9">
        <f>YEAR(Table1[[#This Row],[Order Date]])</f>
        <v>2014</v>
      </c>
      <c r="B488" s="3" t="s">
        <v>689</v>
      </c>
    </row>
    <row r="489" spans="1:2" ht="16.5" x14ac:dyDescent="0.3">
      <c r="A489" s="10">
        <f>YEAR(Table1[[#This Row],[Order Date]])</f>
        <v>2014</v>
      </c>
      <c r="B489" s="4" t="s">
        <v>689</v>
      </c>
    </row>
    <row r="490" spans="1:2" ht="16.5" x14ac:dyDescent="0.3">
      <c r="A490" s="9">
        <f>YEAR(Table1[[#This Row],[Order Date]])</f>
        <v>2014</v>
      </c>
      <c r="B490" s="3" t="s">
        <v>689</v>
      </c>
    </row>
    <row r="491" spans="1:2" ht="16.5" x14ac:dyDescent="0.3">
      <c r="A491" s="10">
        <f>YEAR(Table1[[#This Row],[Order Date]])</f>
        <v>2014</v>
      </c>
      <c r="B491" s="4" t="s">
        <v>692</v>
      </c>
    </row>
    <row r="492" spans="1:2" ht="16.5" x14ac:dyDescent="0.3">
      <c r="A492" s="9">
        <f>YEAR(Table1[[#This Row],[Order Date]])</f>
        <v>2014</v>
      </c>
      <c r="B492" s="3" t="s">
        <v>692</v>
      </c>
    </row>
    <row r="493" spans="1:2" ht="16.5" x14ac:dyDescent="0.3">
      <c r="A493" s="10">
        <f>YEAR(Table1[[#This Row],[Order Date]])</f>
        <v>2014</v>
      </c>
      <c r="B493" s="4" t="s">
        <v>695</v>
      </c>
    </row>
    <row r="494" spans="1:2" ht="16.5" x14ac:dyDescent="0.3">
      <c r="A494" s="9">
        <f>YEAR(Table1[[#This Row],[Order Date]])</f>
        <v>2014</v>
      </c>
      <c r="B494" s="3" t="s">
        <v>696</v>
      </c>
    </row>
    <row r="495" spans="1:2" ht="16.5" x14ac:dyDescent="0.3">
      <c r="A495" s="10">
        <f>YEAR(Table1[[#This Row],[Order Date]])</f>
        <v>2014</v>
      </c>
      <c r="B495" s="4" t="s">
        <v>696</v>
      </c>
    </row>
    <row r="496" spans="1:2" ht="16.5" x14ac:dyDescent="0.3">
      <c r="A496" s="9">
        <f>YEAR(Table1[[#This Row],[Order Date]])</f>
        <v>2014</v>
      </c>
      <c r="B496" s="3" t="s">
        <v>696</v>
      </c>
    </row>
    <row r="497" spans="1:2" ht="16.5" x14ac:dyDescent="0.3">
      <c r="A497" s="10">
        <f>YEAR(Table1[[#This Row],[Order Date]])</f>
        <v>2014</v>
      </c>
      <c r="B497" s="4" t="s">
        <v>596</v>
      </c>
    </row>
    <row r="498" spans="1:2" ht="16.5" x14ac:dyDescent="0.3">
      <c r="A498" s="9">
        <f>YEAR(Table1[[#This Row],[Order Date]])</f>
        <v>2014</v>
      </c>
      <c r="B498" s="3" t="s">
        <v>596</v>
      </c>
    </row>
    <row r="499" spans="1:2" ht="16.5" x14ac:dyDescent="0.3">
      <c r="A499" s="10">
        <f>YEAR(Table1[[#This Row],[Order Date]])</f>
        <v>2014</v>
      </c>
      <c r="B499" s="4" t="s">
        <v>596</v>
      </c>
    </row>
    <row r="500" spans="1:2" ht="16.5" x14ac:dyDescent="0.3">
      <c r="A500" s="9">
        <f>YEAR(Table1[[#This Row],[Order Date]])</f>
        <v>2014</v>
      </c>
      <c r="B500" s="3" t="s">
        <v>596</v>
      </c>
    </row>
    <row r="501" spans="1:2" ht="16.5" x14ac:dyDescent="0.3">
      <c r="A501" s="10">
        <f>YEAR(Table1[[#This Row],[Order Date]])</f>
        <v>2014</v>
      </c>
      <c r="B501" s="4" t="s">
        <v>702</v>
      </c>
    </row>
    <row r="502" spans="1:2" ht="16.5" x14ac:dyDescent="0.3">
      <c r="A502" s="9">
        <f>YEAR(Table1[[#This Row],[Order Date]])</f>
        <v>2014</v>
      </c>
      <c r="B502" s="3" t="s">
        <v>702</v>
      </c>
    </row>
    <row r="503" spans="1:2" ht="16.5" x14ac:dyDescent="0.3">
      <c r="A503" s="10">
        <f>YEAR(Table1[[#This Row],[Order Date]])</f>
        <v>2014</v>
      </c>
      <c r="B503" s="4" t="s">
        <v>601</v>
      </c>
    </row>
    <row r="504" spans="1:2" ht="16.5" x14ac:dyDescent="0.3">
      <c r="A504" s="9">
        <f>YEAR(Table1[[#This Row],[Order Date]])</f>
        <v>2014</v>
      </c>
      <c r="B504" s="3" t="s">
        <v>601</v>
      </c>
    </row>
    <row r="505" spans="1:2" ht="16.5" x14ac:dyDescent="0.3">
      <c r="A505" s="10">
        <f>YEAR(Table1[[#This Row],[Order Date]])</f>
        <v>2014</v>
      </c>
      <c r="B505" s="4" t="s">
        <v>601</v>
      </c>
    </row>
    <row r="506" spans="1:2" ht="16.5" x14ac:dyDescent="0.3">
      <c r="A506" s="9">
        <f>YEAR(Table1[[#This Row],[Order Date]])</f>
        <v>2014</v>
      </c>
      <c r="B506" s="3" t="s">
        <v>83</v>
      </c>
    </row>
    <row r="507" spans="1:2" ht="16.5" x14ac:dyDescent="0.3">
      <c r="A507" s="10">
        <f>YEAR(Table1[[#This Row],[Order Date]])</f>
        <v>2014</v>
      </c>
      <c r="B507" s="4" t="s">
        <v>709</v>
      </c>
    </row>
    <row r="508" spans="1:2" ht="16.5" x14ac:dyDescent="0.3">
      <c r="A508" s="9">
        <f>YEAR(Table1[[#This Row],[Order Date]])</f>
        <v>2014</v>
      </c>
      <c r="B508" s="3" t="s">
        <v>709</v>
      </c>
    </row>
    <row r="509" spans="1:2" ht="16.5" x14ac:dyDescent="0.3">
      <c r="A509" s="10">
        <f>YEAR(Table1[[#This Row],[Order Date]])</f>
        <v>2014</v>
      </c>
      <c r="B509" s="4" t="s">
        <v>709</v>
      </c>
    </row>
    <row r="510" spans="1:2" ht="16.5" x14ac:dyDescent="0.3">
      <c r="A510" s="9">
        <f>YEAR(Table1[[#This Row],[Order Date]])</f>
        <v>2014</v>
      </c>
      <c r="B510" s="3" t="s">
        <v>712</v>
      </c>
    </row>
    <row r="511" spans="1:2" ht="16.5" x14ac:dyDescent="0.3">
      <c r="A511" s="10">
        <f>YEAR(Table1[[#This Row],[Order Date]])</f>
        <v>2014</v>
      </c>
      <c r="B511" s="4" t="s">
        <v>714</v>
      </c>
    </row>
    <row r="512" spans="1:2" ht="16.5" x14ac:dyDescent="0.3">
      <c r="A512" s="9">
        <f>YEAR(Table1[[#This Row],[Order Date]])</f>
        <v>2014</v>
      </c>
      <c r="B512" s="3" t="s">
        <v>714</v>
      </c>
    </row>
    <row r="513" spans="1:2" ht="16.5" x14ac:dyDescent="0.3">
      <c r="A513" s="10">
        <f>YEAR(Table1[[#This Row],[Order Date]])</f>
        <v>2014</v>
      </c>
      <c r="B513" s="4" t="s">
        <v>717</v>
      </c>
    </row>
    <row r="514" spans="1:2" ht="16.5" x14ac:dyDescent="0.3">
      <c r="A514" s="9">
        <f>YEAR(Table1[[#This Row],[Order Date]])</f>
        <v>2014</v>
      </c>
      <c r="B514" s="3" t="s">
        <v>197</v>
      </c>
    </row>
    <row r="515" spans="1:2" ht="16.5" x14ac:dyDescent="0.3">
      <c r="A515" s="10">
        <f>YEAR(Table1[[#This Row],[Order Date]])</f>
        <v>2014</v>
      </c>
      <c r="B515" s="4" t="s">
        <v>197</v>
      </c>
    </row>
    <row r="516" spans="1:2" ht="16.5" x14ac:dyDescent="0.3">
      <c r="A516" s="9">
        <f>YEAR(Table1[[#This Row],[Order Date]])</f>
        <v>2014</v>
      </c>
      <c r="B516" s="3" t="s">
        <v>197</v>
      </c>
    </row>
    <row r="517" spans="1:2" ht="16.5" x14ac:dyDescent="0.3">
      <c r="A517" s="10">
        <f>YEAR(Table1[[#This Row],[Order Date]])</f>
        <v>2014</v>
      </c>
      <c r="B517" s="4" t="s">
        <v>722</v>
      </c>
    </row>
    <row r="518" spans="1:2" ht="16.5" x14ac:dyDescent="0.3">
      <c r="A518" s="9">
        <f>YEAR(Table1[[#This Row],[Order Date]])</f>
        <v>2014</v>
      </c>
      <c r="B518" s="3" t="s">
        <v>724</v>
      </c>
    </row>
    <row r="519" spans="1:2" ht="16.5" x14ac:dyDescent="0.3">
      <c r="A519" s="10">
        <f>YEAR(Table1[[#This Row],[Order Date]])</f>
        <v>2014</v>
      </c>
      <c r="B519" s="4" t="s">
        <v>514</v>
      </c>
    </row>
    <row r="520" spans="1:2" ht="16.5" x14ac:dyDescent="0.3">
      <c r="A520" s="9">
        <f>YEAR(Table1[[#This Row],[Order Date]])</f>
        <v>2014</v>
      </c>
      <c r="B520" s="3" t="s">
        <v>514</v>
      </c>
    </row>
    <row r="521" spans="1:2" ht="16.5" x14ac:dyDescent="0.3">
      <c r="A521" s="10">
        <f>YEAR(Table1[[#This Row],[Order Date]])</f>
        <v>2014</v>
      </c>
      <c r="B521" s="4" t="s">
        <v>514</v>
      </c>
    </row>
    <row r="522" spans="1:2" ht="16.5" x14ac:dyDescent="0.3">
      <c r="A522" s="9">
        <f>YEAR(Table1[[#This Row],[Order Date]])</f>
        <v>2014</v>
      </c>
      <c r="B522" s="3" t="s">
        <v>727</v>
      </c>
    </row>
    <row r="523" spans="1:2" ht="16.5" x14ac:dyDescent="0.3">
      <c r="A523" s="10">
        <f>YEAR(Table1[[#This Row],[Order Date]])</f>
        <v>2014</v>
      </c>
      <c r="B523" s="4" t="s">
        <v>727</v>
      </c>
    </row>
    <row r="524" spans="1:2" ht="16.5" x14ac:dyDescent="0.3">
      <c r="A524" s="9">
        <f>YEAR(Table1[[#This Row],[Order Date]])</f>
        <v>2014</v>
      </c>
      <c r="B524" s="3" t="s">
        <v>567</v>
      </c>
    </row>
    <row r="525" spans="1:2" ht="16.5" x14ac:dyDescent="0.3">
      <c r="A525" s="10">
        <f>YEAR(Table1[[#This Row],[Order Date]])</f>
        <v>2014</v>
      </c>
      <c r="B525" s="4" t="s">
        <v>567</v>
      </c>
    </row>
    <row r="526" spans="1:2" ht="16.5" x14ac:dyDescent="0.3">
      <c r="A526" s="9">
        <f>YEAR(Table1[[#This Row],[Order Date]])</f>
        <v>2014</v>
      </c>
      <c r="B526" s="3" t="s">
        <v>732</v>
      </c>
    </row>
    <row r="527" spans="1:2" ht="16.5" x14ac:dyDescent="0.3">
      <c r="A527" s="10">
        <f>YEAR(Table1[[#This Row],[Order Date]])</f>
        <v>2014</v>
      </c>
      <c r="B527" s="4" t="s">
        <v>734</v>
      </c>
    </row>
    <row r="528" spans="1:2" ht="16.5" x14ac:dyDescent="0.3">
      <c r="A528" s="9">
        <f>YEAR(Table1[[#This Row],[Order Date]])</f>
        <v>2014</v>
      </c>
      <c r="B528" s="3" t="s">
        <v>734</v>
      </c>
    </row>
    <row r="529" spans="1:2" ht="16.5" x14ac:dyDescent="0.3">
      <c r="A529" s="10">
        <f>YEAR(Table1[[#This Row],[Order Date]])</f>
        <v>2014</v>
      </c>
      <c r="B529" s="4" t="s">
        <v>736</v>
      </c>
    </row>
    <row r="530" spans="1:2" ht="16.5" x14ac:dyDescent="0.3">
      <c r="A530" s="9">
        <f>YEAR(Table1[[#This Row],[Order Date]])</f>
        <v>2014</v>
      </c>
      <c r="B530" s="3" t="s">
        <v>738</v>
      </c>
    </row>
    <row r="531" spans="1:2" ht="16.5" x14ac:dyDescent="0.3">
      <c r="A531" s="10">
        <f>YEAR(Table1[[#This Row],[Order Date]])</f>
        <v>2014</v>
      </c>
      <c r="B531" s="4" t="s">
        <v>740</v>
      </c>
    </row>
    <row r="532" spans="1:2" ht="16.5" x14ac:dyDescent="0.3">
      <c r="A532" s="9">
        <f>YEAR(Table1[[#This Row],[Order Date]])</f>
        <v>2014</v>
      </c>
      <c r="B532" s="3" t="s">
        <v>742</v>
      </c>
    </row>
    <row r="533" spans="1:2" ht="16.5" x14ac:dyDescent="0.3">
      <c r="A533" s="10">
        <f>YEAR(Table1[[#This Row],[Order Date]])</f>
        <v>2014</v>
      </c>
      <c r="B533" s="4" t="s">
        <v>743</v>
      </c>
    </row>
    <row r="534" spans="1:2" ht="16.5" x14ac:dyDescent="0.3">
      <c r="A534" s="9">
        <f>YEAR(Table1[[#This Row],[Order Date]])</f>
        <v>2014</v>
      </c>
      <c r="B534" s="3" t="s">
        <v>743</v>
      </c>
    </row>
    <row r="535" spans="1:2" ht="16.5" x14ac:dyDescent="0.3">
      <c r="A535" s="10">
        <f>YEAR(Table1[[#This Row],[Order Date]])</f>
        <v>2014</v>
      </c>
      <c r="B535" s="4" t="s">
        <v>743</v>
      </c>
    </row>
    <row r="536" spans="1:2" ht="16.5" x14ac:dyDescent="0.3">
      <c r="A536" s="9">
        <f>YEAR(Table1[[#This Row],[Order Date]])</f>
        <v>2014</v>
      </c>
      <c r="B536" s="3" t="s">
        <v>743</v>
      </c>
    </row>
    <row r="537" spans="1:2" ht="16.5" x14ac:dyDescent="0.3">
      <c r="A537" s="10">
        <f>YEAR(Table1[[#This Row],[Order Date]])</f>
        <v>2014</v>
      </c>
      <c r="B537" s="4" t="s">
        <v>748</v>
      </c>
    </row>
    <row r="538" spans="1:2" ht="16.5" x14ac:dyDescent="0.3">
      <c r="A538" s="9">
        <f>YEAR(Table1[[#This Row],[Order Date]])</f>
        <v>2014</v>
      </c>
      <c r="B538" s="3" t="s">
        <v>749</v>
      </c>
    </row>
    <row r="539" spans="1:2" ht="16.5" x14ac:dyDescent="0.3">
      <c r="A539" s="10">
        <f>YEAR(Table1[[#This Row],[Order Date]])</f>
        <v>2014</v>
      </c>
      <c r="B539" s="4" t="s">
        <v>749</v>
      </c>
    </row>
    <row r="540" spans="1:2" ht="16.5" x14ac:dyDescent="0.3">
      <c r="A540" s="9">
        <f>YEAR(Table1[[#This Row],[Order Date]])</f>
        <v>2014</v>
      </c>
      <c r="B540" s="3" t="s">
        <v>752</v>
      </c>
    </row>
    <row r="541" spans="1:2" ht="16.5" x14ac:dyDescent="0.3">
      <c r="A541" s="10">
        <f>YEAR(Table1[[#This Row],[Order Date]])</f>
        <v>2014</v>
      </c>
      <c r="B541" s="4" t="s">
        <v>752</v>
      </c>
    </row>
    <row r="542" spans="1:2" ht="16.5" x14ac:dyDescent="0.3">
      <c r="A542" s="9">
        <f>YEAR(Table1[[#This Row],[Order Date]])</f>
        <v>2014</v>
      </c>
      <c r="B542" s="3" t="s">
        <v>752</v>
      </c>
    </row>
    <row r="543" spans="1:2" ht="16.5" x14ac:dyDescent="0.3">
      <c r="A543" s="10">
        <f>YEAR(Table1[[#This Row],[Order Date]])</f>
        <v>2014</v>
      </c>
      <c r="B543" s="4" t="s">
        <v>752</v>
      </c>
    </row>
    <row r="544" spans="1:2" ht="16.5" x14ac:dyDescent="0.3">
      <c r="A544" s="9">
        <f>YEAR(Table1[[#This Row],[Order Date]])</f>
        <v>2014</v>
      </c>
      <c r="B544" s="3" t="s">
        <v>752</v>
      </c>
    </row>
    <row r="545" spans="1:2" ht="16.5" x14ac:dyDescent="0.3">
      <c r="A545" s="10">
        <f>YEAR(Table1[[#This Row],[Order Date]])</f>
        <v>2014</v>
      </c>
      <c r="B545" s="4" t="s">
        <v>757</v>
      </c>
    </row>
    <row r="546" spans="1:2" ht="16.5" x14ac:dyDescent="0.3">
      <c r="A546" s="9">
        <f>YEAR(Table1[[#This Row],[Order Date]])</f>
        <v>2014</v>
      </c>
      <c r="B546" s="3" t="s">
        <v>757</v>
      </c>
    </row>
    <row r="547" spans="1:2" ht="16.5" x14ac:dyDescent="0.3">
      <c r="A547" s="10">
        <f>YEAR(Table1[[#This Row],[Order Date]])</f>
        <v>2014</v>
      </c>
      <c r="B547" s="4" t="s">
        <v>760</v>
      </c>
    </row>
    <row r="548" spans="1:2" ht="16.5" x14ac:dyDescent="0.3">
      <c r="A548" s="9">
        <f>YEAR(Table1[[#This Row],[Order Date]])</f>
        <v>2014</v>
      </c>
      <c r="B548" s="3" t="s">
        <v>760</v>
      </c>
    </row>
    <row r="549" spans="1:2" ht="16.5" x14ac:dyDescent="0.3">
      <c r="A549" s="10">
        <f>YEAR(Table1[[#This Row],[Order Date]])</f>
        <v>2014</v>
      </c>
      <c r="B549" s="4" t="s">
        <v>334</v>
      </c>
    </row>
    <row r="550" spans="1:2" ht="16.5" x14ac:dyDescent="0.3">
      <c r="A550" s="9">
        <f>YEAR(Table1[[#This Row],[Order Date]])</f>
        <v>2014</v>
      </c>
      <c r="B550" s="3" t="s">
        <v>334</v>
      </c>
    </row>
    <row r="551" spans="1:2" ht="16.5" x14ac:dyDescent="0.3">
      <c r="A551" s="10">
        <f>YEAR(Table1[[#This Row],[Order Date]])</f>
        <v>2014</v>
      </c>
      <c r="B551" s="4" t="s">
        <v>293</v>
      </c>
    </row>
    <row r="552" spans="1:2" ht="16.5" x14ac:dyDescent="0.3">
      <c r="A552" s="9">
        <f>YEAR(Table1[[#This Row],[Order Date]])</f>
        <v>2014</v>
      </c>
      <c r="B552" s="3" t="s">
        <v>293</v>
      </c>
    </row>
    <row r="553" spans="1:2" ht="16.5" x14ac:dyDescent="0.3">
      <c r="A553" s="10">
        <f>YEAR(Table1[[#This Row],[Order Date]])</f>
        <v>2014</v>
      </c>
      <c r="B553" s="4" t="s">
        <v>523</v>
      </c>
    </row>
    <row r="554" spans="1:2" ht="16.5" x14ac:dyDescent="0.3">
      <c r="A554" s="9">
        <f>YEAR(Table1[[#This Row],[Order Date]])</f>
        <v>2014</v>
      </c>
      <c r="B554" s="3" t="s">
        <v>523</v>
      </c>
    </row>
    <row r="555" spans="1:2" ht="16.5" x14ac:dyDescent="0.3">
      <c r="A555" s="10">
        <f>YEAR(Table1[[#This Row],[Order Date]])</f>
        <v>2014</v>
      </c>
      <c r="B555" s="4" t="s">
        <v>523</v>
      </c>
    </row>
    <row r="556" spans="1:2" ht="16.5" x14ac:dyDescent="0.3">
      <c r="A556" s="9">
        <f>YEAR(Table1[[#This Row],[Order Date]])</f>
        <v>2014</v>
      </c>
      <c r="B556" s="3" t="s">
        <v>768</v>
      </c>
    </row>
    <row r="557" spans="1:2" ht="16.5" x14ac:dyDescent="0.3">
      <c r="A557" s="10">
        <f>YEAR(Table1[[#This Row],[Order Date]])</f>
        <v>2014</v>
      </c>
      <c r="B557" s="4" t="s">
        <v>769</v>
      </c>
    </row>
    <row r="558" spans="1:2" ht="16.5" x14ac:dyDescent="0.3">
      <c r="A558" s="9">
        <f>YEAR(Table1[[#This Row],[Order Date]])</f>
        <v>2014</v>
      </c>
      <c r="B558" s="3" t="s">
        <v>771</v>
      </c>
    </row>
    <row r="559" spans="1:2" ht="16.5" x14ac:dyDescent="0.3">
      <c r="A559" s="10">
        <f>YEAR(Table1[[#This Row],[Order Date]])</f>
        <v>2014</v>
      </c>
      <c r="B559" s="4" t="s">
        <v>771</v>
      </c>
    </row>
    <row r="560" spans="1:2" ht="16.5" x14ac:dyDescent="0.3">
      <c r="A560" s="9">
        <f>YEAR(Table1[[#This Row],[Order Date]])</f>
        <v>2014</v>
      </c>
      <c r="B560" s="3" t="s">
        <v>771</v>
      </c>
    </row>
    <row r="561" spans="1:2" ht="16.5" x14ac:dyDescent="0.3">
      <c r="A561" s="10">
        <f>YEAR(Table1[[#This Row],[Order Date]])</f>
        <v>2014</v>
      </c>
      <c r="B561" s="4" t="s">
        <v>413</v>
      </c>
    </row>
    <row r="562" spans="1:2" ht="16.5" x14ac:dyDescent="0.3">
      <c r="A562" s="9">
        <f>YEAR(Table1[[#This Row],[Order Date]])</f>
        <v>2014</v>
      </c>
      <c r="B562" s="3" t="s">
        <v>774</v>
      </c>
    </row>
    <row r="563" spans="1:2" ht="16.5" x14ac:dyDescent="0.3">
      <c r="A563" s="10">
        <f>YEAR(Table1[[#This Row],[Order Date]])</f>
        <v>2014</v>
      </c>
      <c r="B563" s="4" t="s">
        <v>774</v>
      </c>
    </row>
    <row r="564" spans="1:2" ht="16.5" x14ac:dyDescent="0.3">
      <c r="A564" s="9">
        <f>YEAR(Table1[[#This Row],[Order Date]])</f>
        <v>2014</v>
      </c>
      <c r="B564" s="3" t="s">
        <v>774</v>
      </c>
    </row>
    <row r="565" spans="1:2" ht="16.5" x14ac:dyDescent="0.3">
      <c r="A565" s="10">
        <f>YEAR(Table1[[#This Row],[Order Date]])</f>
        <v>2014</v>
      </c>
      <c r="B565" s="4" t="s">
        <v>774</v>
      </c>
    </row>
    <row r="566" spans="1:2" ht="16.5" x14ac:dyDescent="0.3">
      <c r="A566" s="9">
        <f>YEAR(Table1[[#This Row],[Order Date]])</f>
        <v>2014</v>
      </c>
      <c r="B566" s="3" t="s">
        <v>778</v>
      </c>
    </row>
    <row r="567" spans="1:2" ht="16.5" x14ac:dyDescent="0.3">
      <c r="A567" s="10">
        <f>YEAR(Table1[[#This Row],[Order Date]])</f>
        <v>2014</v>
      </c>
      <c r="B567" s="4" t="s">
        <v>780</v>
      </c>
    </row>
    <row r="568" spans="1:2" ht="16.5" x14ac:dyDescent="0.3">
      <c r="A568" s="9">
        <f>YEAR(Table1[[#This Row],[Order Date]])</f>
        <v>2014</v>
      </c>
      <c r="B568" s="3" t="s">
        <v>780</v>
      </c>
    </row>
    <row r="569" spans="1:2" ht="16.5" x14ac:dyDescent="0.3">
      <c r="A569" s="10">
        <f>YEAR(Table1[[#This Row],[Order Date]])</f>
        <v>2014</v>
      </c>
      <c r="B569" s="4" t="s">
        <v>780</v>
      </c>
    </row>
    <row r="570" spans="1:2" ht="16.5" x14ac:dyDescent="0.3">
      <c r="A570" s="9">
        <f>YEAR(Table1[[#This Row],[Order Date]])</f>
        <v>2014</v>
      </c>
      <c r="B570" s="3" t="s">
        <v>784</v>
      </c>
    </row>
    <row r="571" spans="1:2" ht="16.5" x14ac:dyDescent="0.3">
      <c r="A571" s="10">
        <f>YEAR(Table1[[#This Row],[Order Date]])</f>
        <v>2014</v>
      </c>
      <c r="B571" s="4" t="s">
        <v>784</v>
      </c>
    </row>
    <row r="572" spans="1:2" ht="16.5" x14ac:dyDescent="0.3">
      <c r="A572" s="9">
        <f>YEAR(Table1[[#This Row],[Order Date]])</f>
        <v>2014</v>
      </c>
      <c r="B572" s="3" t="s">
        <v>786</v>
      </c>
    </row>
    <row r="573" spans="1:2" ht="16.5" x14ac:dyDescent="0.3">
      <c r="A573" s="10">
        <f>YEAR(Table1[[#This Row],[Order Date]])</f>
        <v>2014</v>
      </c>
      <c r="B573" s="4" t="s">
        <v>523</v>
      </c>
    </row>
    <row r="574" spans="1:2" ht="16.5" x14ac:dyDescent="0.3">
      <c r="A574" s="9">
        <f>YEAR(Table1[[#This Row],[Order Date]])</f>
        <v>2014</v>
      </c>
      <c r="B574" s="3" t="s">
        <v>523</v>
      </c>
    </row>
    <row r="575" spans="1:2" ht="16.5" x14ac:dyDescent="0.3">
      <c r="A575" s="10">
        <f>YEAR(Table1[[#This Row],[Order Date]])</f>
        <v>2014</v>
      </c>
      <c r="B575" s="4" t="s">
        <v>788</v>
      </c>
    </row>
    <row r="576" spans="1:2" ht="16.5" x14ac:dyDescent="0.3">
      <c r="A576" s="9">
        <f>YEAR(Table1[[#This Row],[Order Date]])</f>
        <v>2014</v>
      </c>
      <c r="B576" s="3" t="s">
        <v>789</v>
      </c>
    </row>
    <row r="577" spans="1:2" ht="16.5" x14ac:dyDescent="0.3">
      <c r="A577" s="10">
        <f>YEAR(Table1[[#This Row],[Order Date]])</f>
        <v>2014</v>
      </c>
      <c r="B577" s="4" t="s">
        <v>791</v>
      </c>
    </row>
    <row r="578" spans="1:2" ht="16.5" x14ac:dyDescent="0.3">
      <c r="A578" s="9">
        <f>YEAR(Table1[[#This Row],[Order Date]])</f>
        <v>2014</v>
      </c>
      <c r="B578" s="3" t="s">
        <v>445</v>
      </c>
    </row>
    <row r="579" spans="1:2" ht="16.5" x14ac:dyDescent="0.3">
      <c r="A579" s="10">
        <f>YEAR(Table1[[#This Row],[Order Date]])</f>
        <v>2014</v>
      </c>
      <c r="B579" s="4" t="s">
        <v>794</v>
      </c>
    </row>
    <row r="580" spans="1:2" ht="16.5" x14ac:dyDescent="0.3">
      <c r="A580" s="9">
        <f>YEAR(Table1[[#This Row],[Order Date]])</f>
        <v>2014</v>
      </c>
      <c r="B580" s="3" t="s">
        <v>794</v>
      </c>
    </row>
    <row r="581" spans="1:2" ht="16.5" x14ac:dyDescent="0.3">
      <c r="A581" s="10">
        <f>YEAR(Table1[[#This Row],[Order Date]])</f>
        <v>2014</v>
      </c>
      <c r="B581" s="4" t="s">
        <v>796</v>
      </c>
    </row>
    <row r="582" spans="1:2" ht="16.5" x14ac:dyDescent="0.3">
      <c r="A582" s="9">
        <f>YEAR(Table1[[#This Row],[Order Date]])</f>
        <v>2014</v>
      </c>
      <c r="B582" s="3" t="s">
        <v>796</v>
      </c>
    </row>
    <row r="583" spans="1:2" ht="16.5" x14ac:dyDescent="0.3">
      <c r="A583" s="10">
        <f>YEAR(Table1[[#This Row],[Order Date]])</f>
        <v>2014</v>
      </c>
      <c r="B583" s="4" t="s">
        <v>796</v>
      </c>
    </row>
    <row r="584" spans="1:2" ht="16.5" x14ac:dyDescent="0.3">
      <c r="A584" s="9">
        <f>YEAR(Table1[[#This Row],[Order Date]])</f>
        <v>2014</v>
      </c>
      <c r="B584" s="3" t="s">
        <v>796</v>
      </c>
    </row>
    <row r="585" spans="1:2" ht="16.5" x14ac:dyDescent="0.3">
      <c r="A585" s="10">
        <f>YEAR(Table1[[#This Row],[Order Date]])</f>
        <v>2014</v>
      </c>
      <c r="B585" s="4" t="s">
        <v>796</v>
      </c>
    </row>
    <row r="586" spans="1:2" ht="16.5" x14ac:dyDescent="0.3">
      <c r="A586" s="9">
        <f>YEAR(Table1[[#This Row],[Order Date]])</f>
        <v>2014</v>
      </c>
      <c r="B586" s="3" t="s">
        <v>796</v>
      </c>
    </row>
    <row r="587" spans="1:2" ht="16.5" x14ac:dyDescent="0.3">
      <c r="A587" s="10">
        <f>YEAR(Table1[[#This Row],[Order Date]])</f>
        <v>2014</v>
      </c>
      <c r="B587" s="4" t="s">
        <v>796</v>
      </c>
    </row>
    <row r="588" spans="1:2" ht="16.5" x14ac:dyDescent="0.3">
      <c r="A588" s="9">
        <f>YEAR(Table1[[#This Row],[Order Date]])</f>
        <v>2014</v>
      </c>
      <c r="B588" s="3" t="s">
        <v>803</v>
      </c>
    </row>
    <row r="589" spans="1:2" ht="16.5" x14ac:dyDescent="0.3">
      <c r="A589" s="10">
        <f>YEAR(Table1[[#This Row],[Order Date]])</f>
        <v>2014</v>
      </c>
      <c r="B589" s="4" t="s">
        <v>803</v>
      </c>
    </row>
    <row r="590" spans="1:2" ht="16.5" x14ac:dyDescent="0.3">
      <c r="A590" s="9">
        <f>YEAR(Table1[[#This Row],[Order Date]])</f>
        <v>2014</v>
      </c>
      <c r="B590" s="3" t="s">
        <v>803</v>
      </c>
    </row>
    <row r="591" spans="1:2" ht="16.5" x14ac:dyDescent="0.3">
      <c r="A591" s="10">
        <f>YEAR(Table1[[#This Row],[Order Date]])</f>
        <v>2014</v>
      </c>
      <c r="B591" s="4" t="s">
        <v>806</v>
      </c>
    </row>
    <row r="592" spans="1:2" ht="16.5" x14ac:dyDescent="0.3">
      <c r="A592" s="9">
        <f>YEAR(Table1[[#This Row],[Order Date]])</f>
        <v>2014</v>
      </c>
      <c r="B592" s="3" t="s">
        <v>806</v>
      </c>
    </row>
    <row r="593" spans="1:2" ht="16.5" x14ac:dyDescent="0.3">
      <c r="A593" s="10">
        <f>YEAR(Table1[[#This Row],[Order Date]])</f>
        <v>2014</v>
      </c>
      <c r="B593" s="4" t="s">
        <v>809</v>
      </c>
    </row>
    <row r="594" spans="1:2" ht="16.5" x14ac:dyDescent="0.3">
      <c r="A594" s="9">
        <f>YEAR(Table1[[#This Row],[Order Date]])</f>
        <v>2014</v>
      </c>
      <c r="B594" s="3" t="s">
        <v>355</v>
      </c>
    </row>
    <row r="595" spans="1:2" ht="16.5" x14ac:dyDescent="0.3">
      <c r="A595" s="10">
        <f>YEAR(Table1[[#This Row],[Order Date]])</f>
        <v>2014</v>
      </c>
      <c r="B595" s="4" t="s">
        <v>355</v>
      </c>
    </row>
    <row r="596" spans="1:2" ht="16.5" x14ac:dyDescent="0.3">
      <c r="A596" s="9">
        <f>YEAR(Table1[[#This Row],[Order Date]])</f>
        <v>2014</v>
      </c>
      <c r="B596" s="3" t="s">
        <v>355</v>
      </c>
    </row>
    <row r="597" spans="1:2" ht="16.5" x14ac:dyDescent="0.3">
      <c r="A597" s="10">
        <f>YEAR(Table1[[#This Row],[Order Date]])</f>
        <v>2014</v>
      </c>
      <c r="B597" s="4" t="s">
        <v>813</v>
      </c>
    </row>
    <row r="598" spans="1:2" ht="16.5" x14ac:dyDescent="0.3">
      <c r="A598" s="9">
        <f>YEAR(Table1[[#This Row],[Order Date]])</f>
        <v>2014</v>
      </c>
      <c r="B598" s="3" t="s">
        <v>285</v>
      </c>
    </row>
    <row r="599" spans="1:2" ht="16.5" x14ac:dyDescent="0.3">
      <c r="A599" s="10">
        <f>YEAR(Table1[[#This Row],[Order Date]])</f>
        <v>2014</v>
      </c>
      <c r="B599" s="4" t="s">
        <v>815</v>
      </c>
    </row>
    <row r="600" spans="1:2" ht="16.5" x14ac:dyDescent="0.3">
      <c r="A600" s="9">
        <f>YEAR(Table1[[#This Row],[Order Date]])</f>
        <v>2014</v>
      </c>
      <c r="B600" s="3" t="s">
        <v>817</v>
      </c>
    </row>
    <row r="601" spans="1:2" ht="16.5" x14ac:dyDescent="0.3">
      <c r="A601" s="10">
        <f>YEAR(Table1[[#This Row],[Order Date]])</f>
        <v>2014</v>
      </c>
      <c r="B601" s="4" t="s">
        <v>817</v>
      </c>
    </row>
    <row r="602" spans="1:2" ht="16.5" x14ac:dyDescent="0.3">
      <c r="A602" s="9">
        <f>YEAR(Table1[[#This Row],[Order Date]])</f>
        <v>2014</v>
      </c>
      <c r="B602" s="3" t="s">
        <v>817</v>
      </c>
    </row>
    <row r="603" spans="1:2" ht="16.5" x14ac:dyDescent="0.3">
      <c r="A603" s="10">
        <f>YEAR(Table1[[#This Row],[Order Date]])</f>
        <v>2014</v>
      </c>
      <c r="B603" s="4" t="s">
        <v>820</v>
      </c>
    </row>
    <row r="604" spans="1:2" ht="16.5" x14ac:dyDescent="0.3">
      <c r="A604" s="9">
        <f>YEAR(Table1[[#This Row],[Order Date]])</f>
        <v>2014</v>
      </c>
      <c r="B604" s="3" t="s">
        <v>822</v>
      </c>
    </row>
    <row r="605" spans="1:2" ht="16.5" x14ac:dyDescent="0.3">
      <c r="A605" s="10">
        <f>YEAR(Table1[[#This Row],[Order Date]])</f>
        <v>2014</v>
      </c>
      <c r="B605" s="4" t="s">
        <v>280</v>
      </c>
    </row>
    <row r="606" spans="1:2" ht="16.5" x14ac:dyDescent="0.3">
      <c r="A606" s="9">
        <f>YEAR(Table1[[#This Row],[Order Date]])</f>
        <v>2014</v>
      </c>
      <c r="B606" s="3" t="s">
        <v>280</v>
      </c>
    </row>
    <row r="607" spans="1:2" ht="16.5" x14ac:dyDescent="0.3">
      <c r="A607" s="10">
        <f>YEAR(Table1[[#This Row],[Order Date]])</f>
        <v>2014</v>
      </c>
      <c r="B607" s="4" t="s">
        <v>280</v>
      </c>
    </row>
    <row r="608" spans="1:2" ht="16.5" x14ac:dyDescent="0.3">
      <c r="A608" s="9">
        <f>YEAR(Table1[[#This Row],[Order Date]])</f>
        <v>2014</v>
      </c>
      <c r="B608" s="3" t="s">
        <v>824</v>
      </c>
    </row>
    <row r="609" spans="1:2" ht="16.5" x14ac:dyDescent="0.3">
      <c r="A609" s="10">
        <f>YEAR(Table1[[#This Row],[Order Date]])</f>
        <v>2014</v>
      </c>
      <c r="B609" s="4" t="s">
        <v>826</v>
      </c>
    </row>
    <row r="610" spans="1:2" ht="16.5" x14ac:dyDescent="0.3">
      <c r="A610" s="9">
        <f>YEAR(Table1[[#This Row],[Order Date]])</f>
        <v>2014</v>
      </c>
      <c r="B610" s="3" t="s">
        <v>826</v>
      </c>
    </row>
    <row r="611" spans="1:2" ht="16.5" x14ac:dyDescent="0.3">
      <c r="A611" s="10">
        <f>YEAR(Table1[[#This Row],[Order Date]])</f>
        <v>2014</v>
      </c>
      <c r="B611" s="4" t="s">
        <v>826</v>
      </c>
    </row>
    <row r="612" spans="1:2" ht="16.5" x14ac:dyDescent="0.3">
      <c r="A612" s="9">
        <f>YEAR(Table1[[#This Row],[Order Date]])</f>
        <v>2014</v>
      </c>
      <c r="B612" s="3" t="s">
        <v>829</v>
      </c>
    </row>
    <row r="613" spans="1:2" ht="16.5" x14ac:dyDescent="0.3">
      <c r="A613" s="10">
        <f>YEAR(Table1[[#This Row],[Order Date]])</f>
        <v>2014</v>
      </c>
      <c r="B613" s="4" t="s">
        <v>831</v>
      </c>
    </row>
    <row r="614" spans="1:2" ht="16.5" x14ac:dyDescent="0.3">
      <c r="A614" s="9">
        <f>YEAR(Table1[[#This Row],[Order Date]])</f>
        <v>2014</v>
      </c>
      <c r="B614" s="3" t="s">
        <v>252</v>
      </c>
    </row>
    <row r="615" spans="1:2" ht="16.5" x14ac:dyDescent="0.3">
      <c r="A615" s="10">
        <f>YEAR(Table1[[#This Row],[Order Date]])</f>
        <v>2014</v>
      </c>
      <c r="B615" s="4" t="s">
        <v>252</v>
      </c>
    </row>
    <row r="616" spans="1:2" ht="16.5" x14ac:dyDescent="0.3">
      <c r="A616" s="9">
        <f>YEAR(Table1[[#This Row],[Order Date]])</f>
        <v>2014</v>
      </c>
      <c r="B616" s="3" t="s">
        <v>252</v>
      </c>
    </row>
    <row r="617" spans="1:2" ht="16.5" x14ac:dyDescent="0.3">
      <c r="A617" s="10">
        <f>YEAR(Table1[[#This Row],[Order Date]])</f>
        <v>2014</v>
      </c>
      <c r="B617" s="4" t="s">
        <v>252</v>
      </c>
    </row>
    <row r="618" spans="1:2" ht="16.5" x14ac:dyDescent="0.3">
      <c r="A618" s="9">
        <f>YEAR(Table1[[#This Row],[Order Date]])</f>
        <v>2014</v>
      </c>
      <c r="B618" s="3" t="s">
        <v>252</v>
      </c>
    </row>
    <row r="619" spans="1:2" ht="16.5" x14ac:dyDescent="0.3">
      <c r="A619" s="10">
        <f>YEAR(Table1[[#This Row],[Order Date]])</f>
        <v>2014</v>
      </c>
      <c r="B619" s="4" t="s">
        <v>252</v>
      </c>
    </row>
    <row r="620" spans="1:2" ht="16.5" x14ac:dyDescent="0.3">
      <c r="A620" s="9">
        <f>YEAR(Table1[[#This Row],[Order Date]])</f>
        <v>2014</v>
      </c>
      <c r="B620" s="3" t="s">
        <v>252</v>
      </c>
    </row>
    <row r="621" spans="1:2" ht="16.5" x14ac:dyDescent="0.3">
      <c r="A621" s="10">
        <f>YEAR(Table1[[#This Row],[Order Date]])</f>
        <v>2014</v>
      </c>
      <c r="B621" s="4" t="s">
        <v>839</v>
      </c>
    </row>
    <row r="622" spans="1:2" ht="16.5" x14ac:dyDescent="0.3">
      <c r="A622" s="9">
        <f>YEAR(Table1[[#This Row],[Order Date]])</f>
        <v>2014</v>
      </c>
      <c r="B622" s="3" t="s">
        <v>839</v>
      </c>
    </row>
    <row r="623" spans="1:2" ht="16.5" x14ac:dyDescent="0.3">
      <c r="A623" s="10">
        <f>YEAR(Table1[[#This Row],[Order Date]])</f>
        <v>2014</v>
      </c>
      <c r="B623" s="4" t="s">
        <v>667</v>
      </c>
    </row>
    <row r="624" spans="1:2" ht="16.5" x14ac:dyDescent="0.3">
      <c r="A624" s="9">
        <f>YEAR(Table1[[#This Row],[Order Date]])</f>
        <v>2014</v>
      </c>
      <c r="B624" s="3" t="s">
        <v>667</v>
      </c>
    </row>
    <row r="625" spans="1:2" ht="16.5" x14ac:dyDescent="0.3">
      <c r="A625" s="10">
        <f>YEAR(Table1[[#This Row],[Order Date]])</f>
        <v>2014</v>
      </c>
      <c r="B625" s="4" t="s">
        <v>667</v>
      </c>
    </row>
    <row r="626" spans="1:2" ht="16.5" x14ac:dyDescent="0.3">
      <c r="A626" s="9">
        <f>YEAR(Table1[[#This Row],[Order Date]])</f>
        <v>2014</v>
      </c>
      <c r="B626" s="3" t="s">
        <v>227</v>
      </c>
    </row>
    <row r="627" spans="1:2" ht="16.5" x14ac:dyDescent="0.3">
      <c r="A627" s="10">
        <f>YEAR(Table1[[#This Row],[Order Date]])</f>
        <v>2014</v>
      </c>
      <c r="B627" s="4" t="s">
        <v>227</v>
      </c>
    </row>
    <row r="628" spans="1:2" ht="16.5" x14ac:dyDescent="0.3">
      <c r="A628" s="9">
        <f>YEAR(Table1[[#This Row],[Order Date]])</f>
        <v>2014</v>
      </c>
      <c r="B628" s="3" t="s">
        <v>655</v>
      </c>
    </row>
    <row r="629" spans="1:2" ht="16.5" x14ac:dyDescent="0.3">
      <c r="A629" s="10">
        <f>YEAR(Table1[[#This Row],[Order Date]])</f>
        <v>2014</v>
      </c>
      <c r="B629" s="4" t="s">
        <v>523</v>
      </c>
    </row>
    <row r="630" spans="1:2" ht="16.5" x14ac:dyDescent="0.3">
      <c r="A630" s="9">
        <f>YEAR(Table1[[#This Row],[Order Date]])</f>
        <v>2014</v>
      </c>
      <c r="B630" s="3" t="s">
        <v>523</v>
      </c>
    </row>
    <row r="631" spans="1:2" ht="16.5" x14ac:dyDescent="0.3">
      <c r="A631" s="10">
        <f>YEAR(Table1[[#This Row],[Order Date]])</f>
        <v>2014</v>
      </c>
      <c r="B631" s="4" t="s">
        <v>848</v>
      </c>
    </row>
    <row r="632" spans="1:2" ht="16.5" x14ac:dyDescent="0.3">
      <c r="A632" s="9">
        <f>YEAR(Table1[[#This Row],[Order Date]])</f>
        <v>2014</v>
      </c>
      <c r="B632" s="3" t="s">
        <v>848</v>
      </c>
    </row>
    <row r="633" spans="1:2" ht="16.5" x14ac:dyDescent="0.3">
      <c r="A633" s="10">
        <f>YEAR(Table1[[#This Row],[Order Date]])</f>
        <v>2014</v>
      </c>
      <c r="B633" s="4" t="s">
        <v>848</v>
      </c>
    </row>
    <row r="634" spans="1:2" ht="16.5" x14ac:dyDescent="0.3">
      <c r="A634" s="9">
        <f>YEAR(Table1[[#This Row],[Order Date]])</f>
        <v>2014</v>
      </c>
      <c r="B634" s="3" t="s">
        <v>848</v>
      </c>
    </row>
    <row r="635" spans="1:2" ht="16.5" x14ac:dyDescent="0.3">
      <c r="A635" s="10">
        <f>YEAR(Table1[[#This Row],[Order Date]])</f>
        <v>2014</v>
      </c>
      <c r="B635" s="4" t="s">
        <v>848</v>
      </c>
    </row>
    <row r="636" spans="1:2" ht="16.5" x14ac:dyDescent="0.3">
      <c r="A636" s="9">
        <f>YEAR(Table1[[#This Row],[Order Date]])</f>
        <v>2014</v>
      </c>
      <c r="B636" s="3" t="s">
        <v>848</v>
      </c>
    </row>
    <row r="637" spans="1:2" ht="16.5" x14ac:dyDescent="0.3">
      <c r="A637" s="10">
        <f>YEAR(Table1[[#This Row],[Order Date]])</f>
        <v>2014</v>
      </c>
      <c r="B637" s="4" t="s">
        <v>853</v>
      </c>
    </row>
    <row r="638" spans="1:2" ht="16.5" x14ac:dyDescent="0.3">
      <c r="A638" s="9">
        <f>YEAR(Table1[[#This Row],[Order Date]])</f>
        <v>2014</v>
      </c>
      <c r="B638" s="3" t="s">
        <v>853</v>
      </c>
    </row>
    <row r="639" spans="1:2" ht="16.5" x14ac:dyDescent="0.3">
      <c r="A639" s="10">
        <f>YEAR(Table1[[#This Row],[Order Date]])</f>
        <v>2014</v>
      </c>
      <c r="B639" s="4" t="s">
        <v>853</v>
      </c>
    </row>
    <row r="640" spans="1:2" ht="16.5" x14ac:dyDescent="0.3">
      <c r="A640" s="9">
        <f>YEAR(Table1[[#This Row],[Order Date]])</f>
        <v>2014</v>
      </c>
      <c r="B640" s="3" t="s">
        <v>742</v>
      </c>
    </row>
    <row r="641" spans="1:2" ht="16.5" x14ac:dyDescent="0.3">
      <c r="A641" s="10">
        <f>YEAR(Table1[[#This Row],[Order Date]])</f>
        <v>2014</v>
      </c>
      <c r="B641" s="4" t="s">
        <v>857</v>
      </c>
    </row>
    <row r="642" spans="1:2" ht="16.5" x14ac:dyDescent="0.3">
      <c r="A642" s="9">
        <f>YEAR(Table1[[#This Row],[Order Date]])</f>
        <v>2014</v>
      </c>
      <c r="B642" s="3" t="s">
        <v>859</v>
      </c>
    </row>
    <row r="643" spans="1:2" ht="16.5" x14ac:dyDescent="0.3">
      <c r="A643" s="10">
        <f>YEAR(Table1[[#This Row],[Order Date]])</f>
        <v>2014</v>
      </c>
      <c r="B643" s="4" t="s">
        <v>859</v>
      </c>
    </row>
    <row r="644" spans="1:2" ht="16.5" x14ac:dyDescent="0.3">
      <c r="A644" s="9">
        <f>YEAR(Table1[[#This Row],[Order Date]])</f>
        <v>2014</v>
      </c>
      <c r="B644" s="3" t="s">
        <v>861</v>
      </c>
    </row>
    <row r="645" spans="1:2" ht="16.5" x14ac:dyDescent="0.3">
      <c r="A645" s="10">
        <f>YEAR(Table1[[#This Row],[Order Date]])</f>
        <v>2014</v>
      </c>
      <c r="B645" s="4" t="s">
        <v>861</v>
      </c>
    </row>
    <row r="646" spans="1:2" ht="16.5" x14ac:dyDescent="0.3">
      <c r="A646" s="9">
        <f>YEAR(Table1[[#This Row],[Order Date]])</f>
        <v>2014</v>
      </c>
      <c r="B646" s="3" t="s">
        <v>861</v>
      </c>
    </row>
    <row r="647" spans="1:2" ht="16.5" x14ac:dyDescent="0.3">
      <c r="A647" s="10">
        <f>YEAR(Table1[[#This Row],[Order Date]])</f>
        <v>2014</v>
      </c>
      <c r="B647" s="4" t="s">
        <v>853</v>
      </c>
    </row>
    <row r="648" spans="1:2" ht="16.5" x14ac:dyDescent="0.3">
      <c r="A648" s="9">
        <f>YEAR(Table1[[#This Row],[Order Date]])</f>
        <v>2014</v>
      </c>
      <c r="B648" s="3" t="s">
        <v>866</v>
      </c>
    </row>
    <row r="649" spans="1:2" ht="16.5" x14ac:dyDescent="0.3">
      <c r="A649" s="10">
        <f>YEAR(Table1[[#This Row],[Order Date]])</f>
        <v>2014</v>
      </c>
      <c r="B649" s="4" t="s">
        <v>868</v>
      </c>
    </row>
    <row r="650" spans="1:2" ht="16.5" x14ac:dyDescent="0.3">
      <c r="A650" s="9">
        <f>YEAR(Table1[[#This Row],[Order Date]])</f>
        <v>2014</v>
      </c>
      <c r="B650" s="3" t="s">
        <v>868</v>
      </c>
    </row>
    <row r="651" spans="1:2" ht="16.5" x14ac:dyDescent="0.3">
      <c r="A651" s="10">
        <f>YEAR(Table1[[#This Row],[Order Date]])</f>
        <v>2014</v>
      </c>
      <c r="B651" s="4" t="s">
        <v>871</v>
      </c>
    </row>
    <row r="652" spans="1:2" ht="16.5" x14ac:dyDescent="0.3">
      <c r="A652" s="9">
        <f>YEAR(Table1[[#This Row],[Order Date]])</f>
        <v>2014</v>
      </c>
      <c r="B652" s="3" t="s">
        <v>873</v>
      </c>
    </row>
    <row r="653" spans="1:2" ht="16.5" x14ac:dyDescent="0.3">
      <c r="A653" s="10">
        <f>YEAR(Table1[[#This Row],[Order Date]])</f>
        <v>2014</v>
      </c>
      <c r="B653" s="4" t="s">
        <v>875</v>
      </c>
    </row>
    <row r="654" spans="1:2" ht="16.5" x14ac:dyDescent="0.3">
      <c r="A654" s="9">
        <f>YEAR(Table1[[#This Row],[Order Date]])</f>
        <v>2014</v>
      </c>
      <c r="B654" s="3" t="s">
        <v>875</v>
      </c>
    </row>
    <row r="655" spans="1:2" ht="16.5" x14ac:dyDescent="0.3">
      <c r="A655" s="10">
        <f>YEAR(Table1[[#This Row],[Order Date]])</f>
        <v>2014</v>
      </c>
      <c r="B655" s="4" t="s">
        <v>875</v>
      </c>
    </row>
    <row r="656" spans="1:2" ht="16.5" x14ac:dyDescent="0.3">
      <c r="A656" s="9">
        <f>YEAR(Table1[[#This Row],[Order Date]])</f>
        <v>2014</v>
      </c>
      <c r="B656" s="3" t="s">
        <v>878</v>
      </c>
    </row>
    <row r="657" spans="1:2" ht="16.5" x14ac:dyDescent="0.3">
      <c r="A657" s="10">
        <f>YEAR(Table1[[#This Row],[Order Date]])</f>
        <v>2014</v>
      </c>
      <c r="B657" s="4" t="s">
        <v>878</v>
      </c>
    </row>
    <row r="658" spans="1:2" ht="16.5" x14ac:dyDescent="0.3">
      <c r="A658" s="9">
        <f>YEAR(Table1[[#This Row],[Order Date]])</f>
        <v>2014</v>
      </c>
      <c r="B658" s="3" t="s">
        <v>878</v>
      </c>
    </row>
    <row r="659" spans="1:2" ht="16.5" x14ac:dyDescent="0.3">
      <c r="A659" s="10">
        <f>YEAR(Table1[[#This Row],[Order Date]])</f>
        <v>2014</v>
      </c>
      <c r="B659" s="4" t="s">
        <v>879</v>
      </c>
    </row>
    <row r="660" spans="1:2" ht="16.5" x14ac:dyDescent="0.3">
      <c r="A660" s="9">
        <f>YEAR(Table1[[#This Row],[Order Date]])</f>
        <v>2014</v>
      </c>
      <c r="B660" s="3" t="s">
        <v>879</v>
      </c>
    </row>
    <row r="661" spans="1:2" ht="16.5" x14ac:dyDescent="0.3">
      <c r="A661" s="10">
        <f>YEAR(Table1[[#This Row],[Order Date]])</f>
        <v>2014</v>
      </c>
      <c r="B661" s="4" t="s">
        <v>879</v>
      </c>
    </row>
    <row r="662" spans="1:2" ht="16.5" x14ac:dyDescent="0.3">
      <c r="A662" s="9">
        <f>YEAR(Table1[[#This Row],[Order Date]])</f>
        <v>2014</v>
      </c>
      <c r="B662" s="3" t="s">
        <v>879</v>
      </c>
    </row>
    <row r="663" spans="1:2" ht="16.5" x14ac:dyDescent="0.3">
      <c r="A663" s="10">
        <f>YEAR(Table1[[#This Row],[Order Date]])</f>
        <v>2014</v>
      </c>
      <c r="B663" s="4" t="s">
        <v>879</v>
      </c>
    </row>
    <row r="664" spans="1:2" ht="16.5" x14ac:dyDescent="0.3">
      <c r="A664" s="9">
        <f>YEAR(Table1[[#This Row],[Order Date]])</f>
        <v>2014</v>
      </c>
      <c r="B664" s="3" t="s">
        <v>883</v>
      </c>
    </row>
    <row r="665" spans="1:2" ht="16.5" x14ac:dyDescent="0.3">
      <c r="A665" s="10">
        <f>YEAR(Table1[[#This Row],[Order Date]])</f>
        <v>2014</v>
      </c>
      <c r="B665" s="4" t="s">
        <v>884</v>
      </c>
    </row>
    <row r="666" spans="1:2" ht="16.5" x14ac:dyDescent="0.3">
      <c r="A666" s="9">
        <f>YEAR(Table1[[#This Row],[Order Date]])</f>
        <v>2014</v>
      </c>
      <c r="B666" s="3" t="s">
        <v>749</v>
      </c>
    </row>
    <row r="667" spans="1:2" ht="16.5" x14ac:dyDescent="0.3">
      <c r="A667" s="10">
        <f>YEAR(Table1[[#This Row],[Order Date]])</f>
        <v>2014</v>
      </c>
      <c r="B667" s="4" t="s">
        <v>887</v>
      </c>
    </row>
    <row r="668" spans="1:2" ht="16.5" x14ac:dyDescent="0.3">
      <c r="A668" s="9">
        <f>YEAR(Table1[[#This Row],[Order Date]])</f>
        <v>2014</v>
      </c>
      <c r="B668" s="3" t="s">
        <v>889</v>
      </c>
    </row>
    <row r="669" spans="1:2" ht="16.5" x14ac:dyDescent="0.3">
      <c r="A669" s="10">
        <f>YEAR(Table1[[#This Row],[Order Date]])</f>
        <v>2014</v>
      </c>
      <c r="B669" s="4" t="s">
        <v>891</v>
      </c>
    </row>
    <row r="670" spans="1:2" ht="16.5" x14ac:dyDescent="0.3">
      <c r="A670" s="9">
        <f>YEAR(Table1[[#This Row],[Order Date]])</f>
        <v>2014</v>
      </c>
      <c r="B670" s="3" t="s">
        <v>892</v>
      </c>
    </row>
    <row r="671" spans="1:2" ht="16.5" x14ac:dyDescent="0.3">
      <c r="A671" s="10">
        <f>YEAR(Table1[[#This Row],[Order Date]])</f>
        <v>2014</v>
      </c>
      <c r="B671" s="4" t="s">
        <v>892</v>
      </c>
    </row>
    <row r="672" spans="1:2" ht="16.5" x14ac:dyDescent="0.3">
      <c r="A672" s="9">
        <f>YEAR(Table1[[#This Row],[Order Date]])</f>
        <v>2014</v>
      </c>
      <c r="B672" s="3" t="s">
        <v>602</v>
      </c>
    </row>
    <row r="673" spans="1:2" ht="16.5" x14ac:dyDescent="0.3">
      <c r="A673" s="10">
        <f>YEAR(Table1[[#This Row],[Order Date]])</f>
        <v>2014</v>
      </c>
      <c r="B673" s="4" t="s">
        <v>602</v>
      </c>
    </row>
    <row r="674" spans="1:2" ht="16.5" x14ac:dyDescent="0.3">
      <c r="A674" s="9">
        <f>YEAR(Table1[[#This Row],[Order Date]])</f>
        <v>2014</v>
      </c>
      <c r="B674" s="3" t="s">
        <v>895</v>
      </c>
    </row>
    <row r="675" spans="1:2" ht="16.5" x14ac:dyDescent="0.3">
      <c r="A675" s="10">
        <f>YEAR(Table1[[#This Row],[Order Date]])</f>
        <v>2014</v>
      </c>
      <c r="B675" s="4" t="s">
        <v>407</v>
      </c>
    </row>
    <row r="676" spans="1:2" ht="16.5" x14ac:dyDescent="0.3">
      <c r="A676" s="9">
        <f>YEAR(Table1[[#This Row],[Order Date]])</f>
        <v>2014</v>
      </c>
      <c r="B676" s="3" t="s">
        <v>743</v>
      </c>
    </row>
    <row r="677" spans="1:2" ht="16.5" x14ac:dyDescent="0.3">
      <c r="A677" s="10">
        <f>YEAR(Table1[[#This Row],[Order Date]])</f>
        <v>2014</v>
      </c>
      <c r="B677" s="4" t="s">
        <v>743</v>
      </c>
    </row>
    <row r="678" spans="1:2" ht="16.5" x14ac:dyDescent="0.3">
      <c r="A678" s="9">
        <f>YEAR(Table1[[#This Row],[Order Date]])</f>
        <v>2014</v>
      </c>
      <c r="B678" s="3" t="s">
        <v>900</v>
      </c>
    </row>
    <row r="679" spans="1:2" ht="16.5" x14ac:dyDescent="0.3">
      <c r="A679" s="10">
        <f>YEAR(Table1[[#This Row],[Order Date]])</f>
        <v>2014</v>
      </c>
      <c r="B679" s="4" t="s">
        <v>900</v>
      </c>
    </row>
    <row r="680" spans="1:2" ht="16.5" x14ac:dyDescent="0.3">
      <c r="A680" s="9">
        <f>YEAR(Table1[[#This Row],[Order Date]])</f>
        <v>2014</v>
      </c>
      <c r="B680" s="3" t="s">
        <v>445</v>
      </c>
    </row>
    <row r="681" spans="1:2" ht="16.5" x14ac:dyDescent="0.3">
      <c r="A681" s="10">
        <f>YEAR(Table1[[#This Row],[Order Date]])</f>
        <v>2014</v>
      </c>
      <c r="B681" s="4" t="s">
        <v>445</v>
      </c>
    </row>
    <row r="682" spans="1:2" ht="16.5" x14ac:dyDescent="0.3">
      <c r="A682" s="9">
        <f>YEAR(Table1[[#This Row],[Order Date]])</f>
        <v>2014</v>
      </c>
      <c r="B682" s="3" t="s">
        <v>902</v>
      </c>
    </row>
    <row r="683" spans="1:2" ht="16.5" x14ac:dyDescent="0.3">
      <c r="A683" s="10">
        <f>YEAR(Table1[[#This Row],[Order Date]])</f>
        <v>2014</v>
      </c>
      <c r="B683" s="4" t="s">
        <v>902</v>
      </c>
    </row>
    <row r="684" spans="1:2" ht="16.5" x14ac:dyDescent="0.3">
      <c r="A684" s="9">
        <f>YEAR(Table1[[#This Row],[Order Date]])</f>
        <v>2014</v>
      </c>
      <c r="B684" s="3" t="s">
        <v>904</v>
      </c>
    </row>
    <row r="685" spans="1:2" ht="16.5" x14ac:dyDescent="0.3">
      <c r="A685" s="10">
        <f>YEAR(Table1[[#This Row],[Order Date]])</f>
        <v>2014</v>
      </c>
      <c r="B685" s="4" t="s">
        <v>904</v>
      </c>
    </row>
    <row r="686" spans="1:2" ht="16.5" x14ac:dyDescent="0.3">
      <c r="A686" s="9">
        <f>YEAR(Table1[[#This Row],[Order Date]])</f>
        <v>2014</v>
      </c>
      <c r="B686" s="3" t="s">
        <v>904</v>
      </c>
    </row>
    <row r="687" spans="1:2" ht="16.5" x14ac:dyDescent="0.3">
      <c r="A687" s="10">
        <f>YEAR(Table1[[#This Row],[Order Date]])</f>
        <v>2014</v>
      </c>
      <c r="B687" s="4" t="s">
        <v>907</v>
      </c>
    </row>
    <row r="688" spans="1:2" ht="16.5" x14ac:dyDescent="0.3">
      <c r="A688" s="9">
        <f>YEAR(Table1[[#This Row],[Order Date]])</f>
        <v>2014</v>
      </c>
      <c r="B688" s="3" t="s">
        <v>907</v>
      </c>
    </row>
    <row r="689" spans="1:2" ht="16.5" x14ac:dyDescent="0.3">
      <c r="A689" s="10">
        <f>YEAR(Table1[[#This Row],[Order Date]])</f>
        <v>2014</v>
      </c>
      <c r="B689" s="4" t="s">
        <v>910</v>
      </c>
    </row>
    <row r="690" spans="1:2" ht="16.5" x14ac:dyDescent="0.3">
      <c r="A690" s="9">
        <f>YEAR(Table1[[#This Row],[Order Date]])</f>
        <v>2014</v>
      </c>
      <c r="B690" s="3" t="s">
        <v>90</v>
      </c>
    </row>
    <row r="691" spans="1:2" ht="16.5" x14ac:dyDescent="0.3">
      <c r="A691" s="10">
        <f>YEAR(Table1[[#This Row],[Order Date]])</f>
        <v>2014</v>
      </c>
      <c r="B691" s="4" t="s">
        <v>912</v>
      </c>
    </row>
    <row r="692" spans="1:2" ht="16.5" x14ac:dyDescent="0.3">
      <c r="A692" s="9">
        <f>YEAR(Table1[[#This Row],[Order Date]])</f>
        <v>2014</v>
      </c>
      <c r="B692" s="3" t="s">
        <v>912</v>
      </c>
    </row>
    <row r="693" spans="1:2" ht="16.5" x14ac:dyDescent="0.3">
      <c r="A693" s="10">
        <f>YEAR(Table1[[#This Row],[Order Date]])</f>
        <v>2014</v>
      </c>
      <c r="B693" s="4" t="s">
        <v>912</v>
      </c>
    </row>
    <row r="694" spans="1:2" ht="16.5" x14ac:dyDescent="0.3">
      <c r="A694" s="9">
        <f>YEAR(Table1[[#This Row],[Order Date]])</f>
        <v>2014</v>
      </c>
      <c r="B694" s="3" t="s">
        <v>915</v>
      </c>
    </row>
    <row r="695" spans="1:2" ht="16.5" x14ac:dyDescent="0.3">
      <c r="A695" s="10">
        <f>YEAR(Table1[[#This Row],[Order Date]])</f>
        <v>2014</v>
      </c>
      <c r="B695" s="4" t="s">
        <v>917</v>
      </c>
    </row>
    <row r="696" spans="1:2" ht="16.5" x14ac:dyDescent="0.3">
      <c r="A696" s="9">
        <f>YEAR(Table1[[#This Row],[Order Date]])</f>
        <v>2014</v>
      </c>
      <c r="B696" s="3" t="s">
        <v>537</v>
      </c>
    </row>
    <row r="697" spans="1:2" ht="16.5" x14ac:dyDescent="0.3">
      <c r="A697" s="10">
        <f>YEAR(Table1[[#This Row],[Order Date]])</f>
        <v>2014</v>
      </c>
      <c r="B697" s="4" t="s">
        <v>537</v>
      </c>
    </row>
    <row r="698" spans="1:2" ht="16.5" x14ac:dyDescent="0.3">
      <c r="A698" s="9">
        <f>YEAR(Table1[[#This Row],[Order Date]])</f>
        <v>2014</v>
      </c>
      <c r="B698" s="3" t="s">
        <v>921</v>
      </c>
    </row>
    <row r="699" spans="1:2" ht="16.5" x14ac:dyDescent="0.3">
      <c r="A699" s="10">
        <f>YEAR(Table1[[#This Row],[Order Date]])</f>
        <v>2014</v>
      </c>
      <c r="B699" s="4" t="s">
        <v>922</v>
      </c>
    </row>
    <row r="700" spans="1:2" ht="16.5" x14ac:dyDescent="0.3">
      <c r="A700" s="9">
        <f>YEAR(Table1[[#This Row],[Order Date]])</f>
        <v>2014</v>
      </c>
      <c r="B700" s="3" t="s">
        <v>922</v>
      </c>
    </row>
    <row r="701" spans="1:2" ht="16.5" x14ac:dyDescent="0.3">
      <c r="A701" s="10">
        <f>YEAR(Table1[[#This Row],[Order Date]])</f>
        <v>2014</v>
      </c>
      <c r="B701" s="4" t="s">
        <v>923</v>
      </c>
    </row>
    <row r="702" spans="1:2" ht="16.5" x14ac:dyDescent="0.3">
      <c r="A702" s="9">
        <f>YEAR(Table1[[#This Row],[Order Date]])</f>
        <v>2014</v>
      </c>
      <c r="B702" s="3" t="s">
        <v>923</v>
      </c>
    </row>
    <row r="703" spans="1:2" ht="16.5" x14ac:dyDescent="0.3">
      <c r="A703" s="10">
        <f>YEAR(Table1[[#This Row],[Order Date]])</f>
        <v>2014</v>
      </c>
      <c r="B703" s="4" t="s">
        <v>925</v>
      </c>
    </row>
    <row r="704" spans="1:2" ht="16.5" x14ac:dyDescent="0.3">
      <c r="A704" s="9">
        <f>YEAR(Table1[[#This Row],[Order Date]])</f>
        <v>2014</v>
      </c>
      <c r="B704" s="3" t="s">
        <v>925</v>
      </c>
    </row>
    <row r="705" spans="1:2" ht="16.5" x14ac:dyDescent="0.3">
      <c r="A705" s="10">
        <f>YEAR(Table1[[#This Row],[Order Date]])</f>
        <v>2014</v>
      </c>
      <c r="B705" s="4" t="s">
        <v>925</v>
      </c>
    </row>
    <row r="706" spans="1:2" ht="16.5" x14ac:dyDescent="0.3">
      <c r="A706" s="9">
        <f>YEAR(Table1[[#This Row],[Order Date]])</f>
        <v>2014</v>
      </c>
      <c r="B706" s="3" t="s">
        <v>928</v>
      </c>
    </row>
    <row r="707" spans="1:2" ht="16.5" x14ac:dyDescent="0.3">
      <c r="A707" s="10">
        <f>YEAR(Table1[[#This Row],[Order Date]])</f>
        <v>2014</v>
      </c>
      <c r="B707" s="4" t="s">
        <v>928</v>
      </c>
    </row>
    <row r="708" spans="1:2" ht="16.5" x14ac:dyDescent="0.3">
      <c r="A708" s="9">
        <f>YEAR(Table1[[#This Row],[Order Date]])</f>
        <v>2014</v>
      </c>
      <c r="B708" s="3" t="s">
        <v>928</v>
      </c>
    </row>
    <row r="709" spans="1:2" ht="16.5" x14ac:dyDescent="0.3">
      <c r="A709" s="10">
        <f>YEAR(Table1[[#This Row],[Order Date]])</f>
        <v>2014</v>
      </c>
      <c r="B709" s="4" t="s">
        <v>928</v>
      </c>
    </row>
    <row r="710" spans="1:2" ht="16.5" x14ac:dyDescent="0.3">
      <c r="A710" s="9">
        <f>YEAR(Table1[[#This Row],[Order Date]])</f>
        <v>2014</v>
      </c>
      <c r="B710" s="3" t="s">
        <v>593</v>
      </c>
    </row>
    <row r="711" spans="1:2" ht="16.5" x14ac:dyDescent="0.3">
      <c r="A711" s="10">
        <f>YEAR(Table1[[#This Row],[Order Date]])</f>
        <v>2014</v>
      </c>
      <c r="B711" s="4" t="s">
        <v>593</v>
      </c>
    </row>
    <row r="712" spans="1:2" ht="16.5" x14ac:dyDescent="0.3">
      <c r="A712" s="9">
        <f>YEAR(Table1[[#This Row],[Order Date]])</f>
        <v>2014</v>
      </c>
      <c r="B712" s="3" t="s">
        <v>593</v>
      </c>
    </row>
    <row r="713" spans="1:2" ht="16.5" x14ac:dyDescent="0.3">
      <c r="A713" s="10">
        <f>YEAR(Table1[[#This Row],[Order Date]])</f>
        <v>2014</v>
      </c>
      <c r="B713" s="4" t="s">
        <v>593</v>
      </c>
    </row>
    <row r="714" spans="1:2" ht="16.5" x14ac:dyDescent="0.3">
      <c r="A714" s="9">
        <f>YEAR(Table1[[#This Row],[Order Date]])</f>
        <v>2014</v>
      </c>
      <c r="B714" s="3" t="s">
        <v>593</v>
      </c>
    </row>
    <row r="715" spans="1:2" ht="16.5" x14ac:dyDescent="0.3">
      <c r="A715" s="10">
        <f>YEAR(Table1[[#This Row],[Order Date]])</f>
        <v>2014</v>
      </c>
      <c r="B715" s="4" t="s">
        <v>204</v>
      </c>
    </row>
    <row r="716" spans="1:2" ht="16.5" x14ac:dyDescent="0.3">
      <c r="A716" s="9">
        <f>YEAR(Table1[[#This Row],[Order Date]])</f>
        <v>2014</v>
      </c>
      <c r="B716" s="3" t="s">
        <v>204</v>
      </c>
    </row>
    <row r="717" spans="1:2" ht="16.5" x14ac:dyDescent="0.3">
      <c r="A717" s="10">
        <f>YEAR(Table1[[#This Row],[Order Date]])</f>
        <v>2014</v>
      </c>
      <c r="B717" s="4" t="s">
        <v>935</v>
      </c>
    </row>
    <row r="718" spans="1:2" ht="16.5" x14ac:dyDescent="0.3">
      <c r="A718" s="9">
        <f>YEAR(Table1[[#This Row],[Order Date]])</f>
        <v>2014</v>
      </c>
      <c r="B718" s="3" t="s">
        <v>935</v>
      </c>
    </row>
    <row r="719" spans="1:2" ht="16.5" x14ac:dyDescent="0.3">
      <c r="A719" s="10">
        <f>YEAR(Table1[[#This Row],[Order Date]])</f>
        <v>2014</v>
      </c>
      <c r="B719" s="4" t="s">
        <v>938</v>
      </c>
    </row>
    <row r="720" spans="1:2" ht="16.5" x14ac:dyDescent="0.3">
      <c r="A720" s="9">
        <f>YEAR(Table1[[#This Row],[Order Date]])</f>
        <v>2014</v>
      </c>
      <c r="B720" s="3" t="s">
        <v>940</v>
      </c>
    </row>
    <row r="721" spans="1:2" ht="16.5" x14ac:dyDescent="0.3">
      <c r="A721" s="10">
        <f>YEAR(Table1[[#This Row],[Order Date]])</f>
        <v>2014</v>
      </c>
      <c r="B721" s="4" t="s">
        <v>940</v>
      </c>
    </row>
    <row r="722" spans="1:2" ht="16.5" x14ac:dyDescent="0.3">
      <c r="A722" s="9">
        <f>YEAR(Table1[[#This Row],[Order Date]])</f>
        <v>2014</v>
      </c>
      <c r="B722" s="3" t="s">
        <v>530</v>
      </c>
    </row>
    <row r="723" spans="1:2" ht="16.5" x14ac:dyDescent="0.3">
      <c r="A723" s="10">
        <f>YEAR(Table1[[#This Row],[Order Date]])</f>
        <v>2014</v>
      </c>
      <c r="B723" s="4" t="s">
        <v>530</v>
      </c>
    </row>
    <row r="724" spans="1:2" ht="16.5" x14ac:dyDescent="0.3">
      <c r="A724" s="9">
        <f>YEAR(Table1[[#This Row],[Order Date]])</f>
        <v>2014</v>
      </c>
      <c r="B724" s="3" t="s">
        <v>256</v>
      </c>
    </row>
    <row r="725" spans="1:2" ht="16.5" x14ac:dyDescent="0.3">
      <c r="A725" s="10">
        <f>YEAR(Table1[[#This Row],[Order Date]])</f>
        <v>2014</v>
      </c>
      <c r="B725" s="4" t="s">
        <v>256</v>
      </c>
    </row>
    <row r="726" spans="1:2" ht="16.5" x14ac:dyDescent="0.3">
      <c r="A726" s="9">
        <f>YEAR(Table1[[#This Row],[Order Date]])</f>
        <v>2014</v>
      </c>
      <c r="B726" s="3" t="s">
        <v>945</v>
      </c>
    </row>
    <row r="727" spans="1:2" ht="16.5" x14ac:dyDescent="0.3">
      <c r="A727" s="10">
        <f>YEAR(Table1[[#This Row],[Order Date]])</f>
        <v>2014</v>
      </c>
      <c r="B727" s="4" t="s">
        <v>945</v>
      </c>
    </row>
    <row r="728" spans="1:2" ht="16.5" x14ac:dyDescent="0.3">
      <c r="A728" s="9">
        <f>YEAR(Table1[[#This Row],[Order Date]])</f>
        <v>2014</v>
      </c>
      <c r="B728" s="3" t="s">
        <v>947</v>
      </c>
    </row>
    <row r="729" spans="1:2" ht="16.5" x14ac:dyDescent="0.3">
      <c r="A729" s="10">
        <f>YEAR(Table1[[#This Row],[Order Date]])</f>
        <v>2014</v>
      </c>
      <c r="B729" s="4" t="s">
        <v>947</v>
      </c>
    </row>
    <row r="730" spans="1:2" ht="16.5" x14ac:dyDescent="0.3">
      <c r="A730" s="9">
        <f>YEAR(Table1[[#This Row],[Order Date]])</f>
        <v>2014</v>
      </c>
      <c r="B730" s="3" t="s">
        <v>947</v>
      </c>
    </row>
    <row r="731" spans="1:2" ht="16.5" x14ac:dyDescent="0.3">
      <c r="A731" s="10">
        <f>YEAR(Table1[[#This Row],[Order Date]])</f>
        <v>2014</v>
      </c>
      <c r="B731" s="4" t="s">
        <v>947</v>
      </c>
    </row>
    <row r="732" spans="1:2" ht="16.5" x14ac:dyDescent="0.3">
      <c r="A732" s="9">
        <f>YEAR(Table1[[#This Row],[Order Date]])</f>
        <v>2014</v>
      </c>
      <c r="B732" s="3" t="s">
        <v>875</v>
      </c>
    </row>
    <row r="733" spans="1:2" ht="16.5" x14ac:dyDescent="0.3">
      <c r="A733" s="10">
        <f>YEAR(Table1[[#This Row],[Order Date]])</f>
        <v>2014</v>
      </c>
      <c r="B733" s="4" t="s">
        <v>951</v>
      </c>
    </row>
    <row r="734" spans="1:2" ht="16.5" x14ac:dyDescent="0.3">
      <c r="A734" s="9">
        <f>YEAR(Table1[[#This Row],[Order Date]])</f>
        <v>2014</v>
      </c>
      <c r="B734" s="3" t="s">
        <v>951</v>
      </c>
    </row>
    <row r="735" spans="1:2" ht="16.5" x14ac:dyDescent="0.3">
      <c r="A735" s="10">
        <f>YEAR(Table1[[#This Row],[Order Date]])</f>
        <v>2014</v>
      </c>
      <c r="B735" s="4" t="s">
        <v>953</v>
      </c>
    </row>
    <row r="736" spans="1:2" ht="16.5" x14ac:dyDescent="0.3">
      <c r="A736" s="9">
        <f>YEAR(Table1[[#This Row],[Order Date]])</f>
        <v>2014</v>
      </c>
      <c r="B736" s="3" t="s">
        <v>195</v>
      </c>
    </row>
    <row r="737" spans="1:2" ht="16.5" x14ac:dyDescent="0.3">
      <c r="A737" s="10">
        <f>YEAR(Table1[[#This Row],[Order Date]])</f>
        <v>2014</v>
      </c>
      <c r="B737" s="4" t="s">
        <v>195</v>
      </c>
    </row>
    <row r="738" spans="1:2" ht="16.5" x14ac:dyDescent="0.3">
      <c r="A738" s="9">
        <f>YEAR(Table1[[#This Row],[Order Date]])</f>
        <v>2014</v>
      </c>
      <c r="B738" s="3" t="s">
        <v>195</v>
      </c>
    </row>
    <row r="739" spans="1:2" ht="16.5" x14ac:dyDescent="0.3">
      <c r="A739" s="10">
        <f>YEAR(Table1[[#This Row],[Order Date]])</f>
        <v>2014</v>
      </c>
      <c r="B739" s="4" t="s">
        <v>195</v>
      </c>
    </row>
    <row r="740" spans="1:2" ht="16.5" x14ac:dyDescent="0.3">
      <c r="A740" s="9">
        <f>YEAR(Table1[[#This Row],[Order Date]])</f>
        <v>2014</v>
      </c>
      <c r="B740" s="3" t="s">
        <v>957</v>
      </c>
    </row>
    <row r="741" spans="1:2" ht="16.5" x14ac:dyDescent="0.3">
      <c r="A741" s="10">
        <f>YEAR(Table1[[#This Row],[Order Date]])</f>
        <v>2014</v>
      </c>
      <c r="B741" s="4" t="s">
        <v>959</v>
      </c>
    </row>
    <row r="742" spans="1:2" ht="16.5" x14ac:dyDescent="0.3">
      <c r="A742" s="9">
        <f>YEAR(Table1[[#This Row],[Order Date]])</f>
        <v>2014</v>
      </c>
      <c r="B742" s="3" t="s">
        <v>659</v>
      </c>
    </row>
    <row r="743" spans="1:2" ht="16.5" x14ac:dyDescent="0.3">
      <c r="A743" s="10">
        <f>YEAR(Table1[[#This Row],[Order Date]])</f>
        <v>2014</v>
      </c>
      <c r="B743" s="4" t="s">
        <v>659</v>
      </c>
    </row>
    <row r="744" spans="1:2" ht="16.5" x14ac:dyDescent="0.3">
      <c r="A744" s="9">
        <f>YEAR(Table1[[#This Row],[Order Date]])</f>
        <v>2014</v>
      </c>
      <c r="B744" s="3" t="s">
        <v>963</v>
      </c>
    </row>
    <row r="745" spans="1:2" ht="16.5" x14ac:dyDescent="0.3">
      <c r="A745" s="10">
        <f>YEAR(Table1[[#This Row],[Order Date]])</f>
        <v>2014</v>
      </c>
      <c r="B745" s="4" t="s">
        <v>965</v>
      </c>
    </row>
    <row r="746" spans="1:2" ht="16.5" x14ac:dyDescent="0.3">
      <c r="A746" s="9">
        <f>YEAR(Table1[[#This Row],[Order Date]])</f>
        <v>2014</v>
      </c>
      <c r="B746" s="3" t="s">
        <v>967</v>
      </c>
    </row>
    <row r="747" spans="1:2" ht="16.5" x14ac:dyDescent="0.3">
      <c r="A747" s="10">
        <f>YEAR(Table1[[#This Row],[Order Date]])</f>
        <v>2014</v>
      </c>
      <c r="B747" s="4" t="s">
        <v>967</v>
      </c>
    </row>
    <row r="748" spans="1:2" ht="16.5" x14ac:dyDescent="0.3">
      <c r="A748" s="9">
        <f>YEAR(Table1[[#This Row],[Order Date]])</f>
        <v>2014</v>
      </c>
      <c r="B748" s="3" t="s">
        <v>967</v>
      </c>
    </row>
    <row r="749" spans="1:2" ht="16.5" x14ac:dyDescent="0.3">
      <c r="A749" s="10">
        <f>YEAR(Table1[[#This Row],[Order Date]])</f>
        <v>2014</v>
      </c>
      <c r="B749" s="4" t="s">
        <v>967</v>
      </c>
    </row>
    <row r="750" spans="1:2" ht="16.5" x14ac:dyDescent="0.3">
      <c r="A750" s="9">
        <f>YEAR(Table1[[#This Row],[Order Date]])</f>
        <v>2014</v>
      </c>
      <c r="B750" s="3" t="s">
        <v>971</v>
      </c>
    </row>
    <row r="751" spans="1:2" ht="16.5" x14ac:dyDescent="0.3">
      <c r="A751" s="10">
        <f>YEAR(Table1[[#This Row],[Order Date]])</f>
        <v>2014</v>
      </c>
      <c r="B751" s="4" t="s">
        <v>973</v>
      </c>
    </row>
    <row r="752" spans="1:2" ht="16.5" x14ac:dyDescent="0.3">
      <c r="A752" s="9">
        <f>YEAR(Table1[[#This Row],[Order Date]])</f>
        <v>2014</v>
      </c>
      <c r="B752" s="3" t="s">
        <v>973</v>
      </c>
    </row>
    <row r="753" spans="1:2" ht="16.5" x14ac:dyDescent="0.3">
      <c r="A753" s="10">
        <f>YEAR(Table1[[#This Row],[Order Date]])</f>
        <v>2014</v>
      </c>
      <c r="B753" s="4" t="s">
        <v>973</v>
      </c>
    </row>
    <row r="754" spans="1:2" ht="16.5" x14ac:dyDescent="0.3">
      <c r="A754" s="9">
        <f>YEAR(Table1[[#This Row],[Order Date]])</f>
        <v>2014</v>
      </c>
      <c r="B754" s="3" t="s">
        <v>977</v>
      </c>
    </row>
    <row r="755" spans="1:2" ht="16.5" x14ac:dyDescent="0.3">
      <c r="A755" s="10">
        <f>YEAR(Table1[[#This Row],[Order Date]])</f>
        <v>2014</v>
      </c>
      <c r="B755" s="4" t="s">
        <v>977</v>
      </c>
    </row>
    <row r="756" spans="1:2" ht="16.5" x14ac:dyDescent="0.3">
      <c r="A756" s="9">
        <f>YEAR(Table1[[#This Row],[Order Date]])</f>
        <v>2014</v>
      </c>
      <c r="B756" s="3" t="s">
        <v>978</v>
      </c>
    </row>
    <row r="757" spans="1:2" ht="16.5" x14ac:dyDescent="0.3">
      <c r="A757" s="10">
        <f>YEAR(Table1[[#This Row],[Order Date]])</f>
        <v>2014</v>
      </c>
      <c r="B757" s="4" t="s">
        <v>978</v>
      </c>
    </row>
    <row r="758" spans="1:2" ht="16.5" x14ac:dyDescent="0.3">
      <c r="A758" s="9">
        <f>YEAR(Table1[[#This Row],[Order Date]])</f>
        <v>2014</v>
      </c>
      <c r="B758" s="3" t="s">
        <v>978</v>
      </c>
    </row>
    <row r="759" spans="1:2" ht="16.5" x14ac:dyDescent="0.3">
      <c r="A759" s="10">
        <f>YEAR(Table1[[#This Row],[Order Date]])</f>
        <v>2014</v>
      </c>
      <c r="B759" s="4" t="s">
        <v>978</v>
      </c>
    </row>
    <row r="760" spans="1:2" ht="16.5" x14ac:dyDescent="0.3">
      <c r="A760" s="9">
        <f>YEAR(Table1[[#This Row],[Order Date]])</f>
        <v>2014</v>
      </c>
      <c r="B760" s="3" t="s">
        <v>983</v>
      </c>
    </row>
    <row r="761" spans="1:2" ht="16.5" x14ac:dyDescent="0.3">
      <c r="A761" s="10">
        <f>YEAR(Table1[[#This Row],[Order Date]])</f>
        <v>2014</v>
      </c>
      <c r="B761" s="4" t="s">
        <v>983</v>
      </c>
    </row>
    <row r="762" spans="1:2" ht="16.5" x14ac:dyDescent="0.3">
      <c r="A762" s="9">
        <f>YEAR(Table1[[#This Row],[Order Date]])</f>
        <v>2014</v>
      </c>
      <c r="B762" s="3" t="s">
        <v>387</v>
      </c>
    </row>
    <row r="763" spans="1:2" ht="16.5" x14ac:dyDescent="0.3">
      <c r="A763" s="10">
        <f>YEAR(Table1[[#This Row],[Order Date]])</f>
        <v>2014</v>
      </c>
      <c r="B763" s="4" t="s">
        <v>387</v>
      </c>
    </row>
    <row r="764" spans="1:2" ht="16.5" x14ac:dyDescent="0.3">
      <c r="A764" s="9">
        <f>YEAR(Table1[[#This Row],[Order Date]])</f>
        <v>2014</v>
      </c>
      <c r="B764" s="3" t="s">
        <v>387</v>
      </c>
    </row>
    <row r="765" spans="1:2" ht="16.5" x14ac:dyDescent="0.3">
      <c r="A765" s="10">
        <f>YEAR(Table1[[#This Row],[Order Date]])</f>
        <v>2014</v>
      </c>
      <c r="B765" s="4" t="s">
        <v>387</v>
      </c>
    </row>
    <row r="766" spans="1:2" ht="16.5" x14ac:dyDescent="0.3">
      <c r="A766" s="9">
        <f>YEAR(Table1[[#This Row],[Order Date]])</f>
        <v>2014</v>
      </c>
      <c r="B766" s="3" t="s">
        <v>989</v>
      </c>
    </row>
    <row r="767" spans="1:2" ht="16.5" x14ac:dyDescent="0.3">
      <c r="A767" s="10">
        <f>YEAR(Table1[[#This Row],[Order Date]])</f>
        <v>2014</v>
      </c>
      <c r="B767" s="4" t="s">
        <v>989</v>
      </c>
    </row>
    <row r="768" spans="1:2" ht="16.5" x14ac:dyDescent="0.3">
      <c r="A768" s="9">
        <f>YEAR(Table1[[#This Row],[Order Date]])</f>
        <v>2014</v>
      </c>
      <c r="B768" s="3" t="s">
        <v>989</v>
      </c>
    </row>
    <row r="769" spans="1:2" ht="16.5" x14ac:dyDescent="0.3">
      <c r="A769" s="10">
        <f>YEAR(Table1[[#This Row],[Order Date]])</f>
        <v>2014</v>
      </c>
      <c r="B769" s="4" t="s">
        <v>992</v>
      </c>
    </row>
    <row r="770" spans="1:2" ht="16.5" x14ac:dyDescent="0.3">
      <c r="A770" s="9">
        <f>YEAR(Table1[[#This Row],[Order Date]])</f>
        <v>2014</v>
      </c>
      <c r="B770" s="3" t="s">
        <v>992</v>
      </c>
    </row>
    <row r="771" spans="1:2" ht="16.5" x14ac:dyDescent="0.3">
      <c r="A771" s="10">
        <f>YEAR(Table1[[#This Row],[Order Date]])</f>
        <v>2014</v>
      </c>
      <c r="B771" s="4" t="s">
        <v>992</v>
      </c>
    </row>
    <row r="772" spans="1:2" ht="16.5" x14ac:dyDescent="0.3">
      <c r="A772" s="9">
        <f>YEAR(Table1[[#This Row],[Order Date]])</f>
        <v>2014</v>
      </c>
      <c r="B772" s="3" t="s">
        <v>992</v>
      </c>
    </row>
    <row r="773" spans="1:2" ht="16.5" x14ac:dyDescent="0.3">
      <c r="A773" s="10">
        <f>YEAR(Table1[[#This Row],[Order Date]])</f>
        <v>2014</v>
      </c>
      <c r="B773" s="4" t="s">
        <v>635</v>
      </c>
    </row>
    <row r="774" spans="1:2" ht="16.5" x14ac:dyDescent="0.3">
      <c r="A774" s="9">
        <f>YEAR(Table1[[#This Row],[Order Date]])</f>
        <v>2014</v>
      </c>
      <c r="B774" s="3" t="s">
        <v>997</v>
      </c>
    </row>
    <row r="775" spans="1:2" ht="16.5" x14ac:dyDescent="0.3">
      <c r="A775" s="10">
        <f>YEAR(Table1[[#This Row],[Order Date]])</f>
        <v>2014</v>
      </c>
      <c r="B775" s="4" t="s">
        <v>997</v>
      </c>
    </row>
    <row r="776" spans="1:2" ht="16.5" x14ac:dyDescent="0.3">
      <c r="A776" s="9">
        <f>YEAR(Table1[[#This Row],[Order Date]])</f>
        <v>2014</v>
      </c>
      <c r="B776" s="3" t="s">
        <v>667</v>
      </c>
    </row>
    <row r="777" spans="1:2" ht="16.5" x14ac:dyDescent="0.3">
      <c r="A777" s="10">
        <f>YEAR(Table1[[#This Row],[Order Date]])</f>
        <v>2014</v>
      </c>
      <c r="B777" s="4" t="s">
        <v>667</v>
      </c>
    </row>
    <row r="778" spans="1:2" ht="16.5" x14ac:dyDescent="0.3">
      <c r="A778" s="9">
        <f>YEAR(Table1[[#This Row],[Order Date]])</f>
        <v>2014</v>
      </c>
      <c r="B778" s="3" t="s">
        <v>667</v>
      </c>
    </row>
    <row r="779" spans="1:2" ht="16.5" x14ac:dyDescent="0.3">
      <c r="A779" s="10">
        <f>YEAR(Table1[[#This Row],[Order Date]])</f>
        <v>2014</v>
      </c>
      <c r="B779" s="4" t="s">
        <v>667</v>
      </c>
    </row>
    <row r="780" spans="1:2" ht="16.5" x14ac:dyDescent="0.3">
      <c r="A780" s="9">
        <f>YEAR(Table1[[#This Row],[Order Date]])</f>
        <v>2014</v>
      </c>
      <c r="B780" s="3" t="s">
        <v>1003</v>
      </c>
    </row>
    <row r="781" spans="1:2" ht="16.5" x14ac:dyDescent="0.3">
      <c r="A781" s="10">
        <f>YEAR(Table1[[#This Row],[Order Date]])</f>
        <v>2014</v>
      </c>
      <c r="B781" s="4" t="s">
        <v>1004</v>
      </c>
    </row>
    <row r="782" spans="1:2" ht="16.5" x14ac:dyDescent="0.3">
      <c r="A782" s="9">
        <f>YEAR(Table1[[#This Row],[Order Date]])</f>
        <v>2014</v>
      </c>
      <c r="B782" s="3" t="s">
        <v>1005</v>
      </c>
    </row>
    <row r="783" spans="1:2" ht="16.5" x14ac:dyDescent="0.3">
      <c r="A783" s="10">
        <f>YEAR(Table1[[#This Row],[Order Date]])</f>
        <v>2014</v>
      </c>
      <c r="B783" s="4" t="s">
        <v>1005</v>
      </c>
    </row>
    <row r="784" spans="1:2" ht="16.5" x14ac:dyDescent="0.3">
      <c r="A784" s="9">
        <f>YEAR(Table1[[#This Row],[Order Date]])</f>
        <v>2014</v>
      </c>
      <c r="B784" s="3" t="s">
        <v>1005</v>
      </c>
    </row>
    <row r="785" spans="1:2" ht="16.5" x14ac:dyDescent="0.3">
      <c r="A785" s="10">
        <f>YEAR(Table1[[#This Row],[Order Date]])</f>
        <v>2014</v>
      </c>
      <c r="B785" s="4" t="s">
        <v>1005</v>
      </c>
    </row>
    <row r="786" spans="1:2" ht="16.5" x14ac:dyDescent="0.3">
      <c r="A786" s="9">
        <f>YEAR(Table1[[#This Row],[Order Date]])</f>
        <v>2014</v>
      </c>
      <c r="B786" s="3" t="s">
        <v>664</v>
      </c>
    </row>
    <row r="787" spans="1:2" ht="16.5" x14ac:dyDescent="0.3">
      <c r="A787" s="10">
        <f>YEAR(Table1[[#This Row],[Order Date]])</f>
        <v>2014</v>
      </c>
      <c r="B787" s="4" t="s">
        <v>1009</v>
      </c>
    </row>
    <row r="788" spans="1:2" ht="16.5" x14ac:dyDescent="0.3">
      <c r="A788" s="9">
        <f>YEAR(Table1[[#This Row],[Order Date]])</f>
        <v>2014</v>
      </c>
      <c r="B788" s="3" t="s">
        <v>1009</v>
      </c>
    </row>
    <row r="789" spans="1:2" ht="16.5" x14ac:dyDescent="0.3">
      <c r="A789" s="10">
        <f>YEAR(Table1[[#This Row],[Order Date]])</f>
        <v>2014</v>
      </c>
      <c r="B789" s="4" t="s">
        <v>1009</v>
      </c>
    </row>
    <row r="790" spans="1:2" ht="16.5" x14ac:dyDescent="0.3">
      <c r="A790" s="9">
        <f>YEAR(Table1[[#This Row],[Order Date]])</f>
        <v>2014</v>
      </c>
      <c r="B790" s="3" t="s">
        <v>1009</v>
      </c>
    </row>
    <row r="791" spans="1:2" ht="16.5" x14ac:dyDescent="0.3">
      <c r="A791" s="10">
        <f>YEAR(Table1[[#This Row],[Order Date]])</f>
        <v>2014</v>
      </c>
      <c r="B791" s="4" t="s">
        <v>1012</v>
      </c>
    </row>
    <row r="792" spans="1:2" ht="16.5" x14ac:dyDescent="0.3">
      <c r="A792" s="9">
        <f>YEAR(Table1[[#This Row],[Order Date]])</f>
        <v>2014</v>
      </c>
      <c r="B792" s="3" t="s">
        <v>1012</v>
      </c>
    </row>
    <row r="793" spans="1:2" ht="16.5" x14ac:dyDescent="0.3">
      <c r="A793" s="10">
        <f>YEAR(Table1[[#This Row],[Order Date]])</f>
        <v>2014</v>
      </c>
      <c r="B793" s="4" t="s">
        <v>1012</v>
      </c>
    </row>
    <row r="794" spans="1:2" ht="16.5" x14ac:dyDescent="0.3">
      <c r="A794" s="9">
        <f>YEAR(Table1[[#This Row],[Order Date]])</f>
        <v>2014</v>
      </c>
      <c r="B794" s="3" t="s">
        <v>230</v>
      </c>
    </row>
    <row r="795" spans="1:2" ht="16.5" x14ac:dyDescent="0.3">
      <c r="A795" s="10">
        <f>YEAR(Table1[[#This Row],[Order Date]])</f>
        <v>2014</v>
      </c>
      <c r="B795" s="4" t="s">
        <v>230</v>
      </c>
    </row>
    <row r="796" spans="1:2" ht="16.5" x14ac:dyDescent="0.3">
      <c r="A796" s="9">
        <f>YEAR(Table1[[#This Row],[Order Date]])</f>
        <v>2014</v>
      </c>
      <c r="B796" s="3" t="s">
        <v>1016</v>
      </c>
    </row>
    <row r="797" spans="1:2" ht="16.5" x14ac:dyDescent="0.3">
      <c r="A797" s="10">
        <f>YEAR(Table1[[#This Row],[Order Date]])</f>
        <v>2014</v>
      </c>
      <c r="B797" s="4" t="s">
        <v>405</v>
      </c>
    </row>
    <row r="798" spans="1:2" ht="16.5" x14ac:dyDescent="0.3">
      <c r="A798" s="9">
        <f>YEAR(Table1[[#This Row],[Order Date]])</f>
        <v>2014</v>
      </c>
      <c r="B798" s="3" t="s">
        <v>405</v>
      </c>
    </row>
    <row r="799" spans="1:2" ht="16.5" x14ac:dyDescent="0.3">
      <c r="A799" s="10">
        <f>YEAR(Table1[[#This Row],[Order Date]])</f>
        <v>2014</v>
      </c>
      <c r="B799" s="4" t="s">
        <v>405</v>
      </c>
    </row>
    <row r="800" spans="1:2" ht="16.5" x14ac:dyDescent="0.3">
      <c r="A800" s="9">
        <f>YEAR(Table1[[#This Row],[Order Date]])</f>
        <v>2014</v>
      </c>
      <c r="B800" s="3" t="s">
        <v>405</v>
      </c>
    </row>
    <row r="801" spans="1:2" ht="16.5" x14ac:dyDescent="0.3">
      <c r="A801" s="10">
        <f>YEAR(Table1[[#This Row],[Order Date]])</f>
        <v>2014</v>
      </c>
      <c r="B801" s="4" t="s">
        <v>29</v>
      </c>
    </row>
    <row r="802" spans="1:2" ht="16.5" x14ac:dyDescent="0.3">
      <c r="A802" s="9">
        <f>YEAR(Table1[[#This Row],[Order Date]])</f>
        <v>2014</v>
      </c>
      <c r="B802" s="3" t="s">
        <v>1023</v>
      </c>
    </row>
    <row r="803" spans="1:2" ht="16.5" x14ac:dyDescent="0.3">
      <c r="A803" s="10">
        <f>YEAR(Table1[[#This Row],[Order Date]])</f>
        <v>2014</v>
      </c>
      <c r="B803" s="4" t="s">
        <v>1023</v>
      </c>
    </row>
    <row r="804" spans="1:2" ht="16.5" x14ac:dyDescent="0.3">
      <c r="A804" s="9">
        <f>YEAR(Table1[[#This Row],[Order Date]])</f>
        <v>2014</v>
      </c>
      <c r="B804" s="3" t="s">
        <v>1023</v>
      </c>
    </row>
    <row r="805" spans="1:2" ht="16.5" x14ac:dyDescent="0.3">
      <c r="A805" s="10">
        <f>YEAR(Table1[[#This Row],[Order Date]])</f>
        <v>2014</v>
      </c>
      <c r="B805" s="4" t="s">
        <v>1027</v>
      </c>
    </row>
    <row r="806" spans="1:2" ht="16.5" x14ac:dyDescent="0.3">
      <c r="A806" s="9">
        <f>YEAR(Table1[[#This Row],[Order Date]])</f>
        <v>2014</v>
      </c>
      <c r="B806" s="3" t="s">
        <v>1027</v>
      </c>
    </row>
    <row r="807" spans="1:2" ht="16.5" x14ac:dyDescent="0.3">
      <c r="A807" s="10">
        <f>YEAR(Table1[[#This Row],[Order Date]])</f>
        <v>2014</v>
      </c>
      <c r="B807" s="4" t="s">
        <v>1027</v>
      </c>
    </row>
    <row r="808" spans="1:2" ht="16.5" x14ac:dyDescent="0.3">
      <c r="A808" s="9">
        <f>YEAR(Table1[[#This Row],[Order Date]])</f>
        <v>2014</v>
      </c>
      <c r="B808" s="3" t="s">
        <v>1027</v>
      </c>
    </row>
    <row r="809" spans="1:2" ht="16.5" x14ac:dyDescent="0.3">
      <c r="A809" s="10">
        <f>YEAR(Table1[[#This Row],[Order Date]])</f>
        <v>2014</v>
      </c>
      <c r="B809" s="4" t="s">
        <v>1027</v>
      </c>
    </row>
    <row r="810" spans="1:2" ht="16.5" x14ac:dyDescent="0.3">
      <c r="A810" s="9">
        <f>YEAR(Table1[[#This Row],[Order Date]])</f>
        <v>2014</v>
      </c>
      <c r="B810" s="3" t="s">
        <v>1027</v>
      </c>
    </row>
    <row r="811" spans="1:2" ht="16.5" x14ac:dyDescent="0.3">
      <c r="A811" s="10">
        <f>YEAR(Table1[[#This Row],[Order Date]])</f>
        <v>2014</v>
      </c>
      <c r="B811" s="4" t="s">
        <v>237</v>
      </c>
    </row>
    <row r="812" spans="1:2" ht="16.5" x14ac:dyDescent="0.3">
      <c r="A812" s="9">
        <f>YEAR(Table1[[#This Row],[Order Date]])</f>
        <v>2014</v>
      </c>
      <c r="B812" s="3" t="s">
        <v>1033</v>
      </c>
    </row>
    <row r="813" spans="1:2" ht="16.5" x14ac:dyDescent="0.3">
      <c r="A813" s="10">
        <f>YEAR(Table1[[#This Row],[Order Date]])</f>
        <v>2014</v>
      </c>
      <c r="B813" s="4" t="s">
        <v>1035</v>
      </c>
    </row>
    <row r="814" spans="1:2" ht="16.5" x14ac:dyDescent="0.3">
      <c r="A814" s="9">
        <f>YEAR(Table1[[#This Row],[Order Date]])</f>
        <v>2014</v>
      </c>
      <c r="B814" s="3" t="s">
        <v>280</v>
      </c>
    </row>
    <row r="815" spans="1:2" ht="16.5" x14ac:dyDescent="0.3">
      <c r="A815" s="10">
        <f>YEAR(Table1[[#This Row],[Order Date]])</f>
        <v>2014</v>
      </c>
      <c r="B815" s="4" t="s">
        <v>280</v>
      </c>
    </row>
    <row r="816" spans="1:2" ht="16.5" x14ac:dyDescent="0.3">
      <c r="A816" s="9">
        <f>YEAR(Table1[[#This Row],[Order Date]])</f>
        <v>2014</v>
      </c>
      <c r="B816" s="3" t="s">
        <v>280</v>
      </c>
    </row>
    <row r="817" spans="1:2" ht="16.5" x14ac:dyDescent="0.3">
      <c r="A817" s="10">
        <f>YEAR(Table1[[#This Row],[Order Date]])</f>
        <v>2014</v>
      </c>
      <c r="B817" s="4" t="s">
        <v>1038</v>
      </c>
    </row>
    <row r="818" spans="1:2" ht="16.5" x14ac:dyDescent="0.3">
      <c r="A818" s="9">
        <f>YEAR(Table1[[#This Row],[Order Date]])</f>
        <v>2014</v>
      </c>
      <c r="B818" s="3" t="s">
        <v>959</v>
      </c>
    </row>
    <row r="819" spans="1:2" ht="16.5" x14ac:dyDescent="0.3">
      <c r="A819" s="10">
        <f>YEAR(Table1[[#This Row],[Order Date]])</f>
        <v>2014</v>
      </c>
      <c r="B819" s="4" t="s">
        <v>959</v>
      </c>
    </row>
    <row r="820" spans="1:2" ht="16.5" x14ac:dyDescent="0.3">
      <c r="A820" s="9">
        <f>YEAR(Table1[[#This Row],[Order Date]])</f>
        <v>2014</v>
      </c>
      <c r="B820" s="3" t="s">
        <v>959</v>
      </c>
    </row>
    <row r="821" spans="1:2" ht="16.5" x14ac:dyDescent="0.3">
      <c r="A821" s="10">
        <f>YEAR(Table1[[#This Row],[Order Date]])</f>
        <v>2014</v>
      </c>
      <c r="B821" s="4" t="s">
        <v>959</v>
      </c>
    </row>
    <row r="822" spans="1:2" ht="16.5" x14ac:dyDescent="0.3">
      <c r="A822" s="9">
        <f>YEAR(Table1[[#This Row],[Order Date]])</f>
        <v>2014</v>
      </c>
      <c r="B822" s="3" t="s">
        <v>1042</v>
      </c>
    </row>
    <row r="823" spans="1:2" ht="16.5" x14ac:dyDescent="0.3">
      <c r="A823" s="10">
        <f>YEAR(Table1[[#This Row],[Order Date]])</f>
        <v>2014</v>
      </c>
      <c r="B823" s="4" t="s">
        <v>1044</v>
      </c>
    </row>
    <row r="824" spans="1:2" ht="16.5" x14ac:dyDescent="0.3">
      <c r="A824" s="9">
        <f>YEAR(Table1[[#This Row],[Order Date]])</f>
        <v>2014</v>
      </c>
      <c r="B824" s="3" t="s">
        <v>1046</v>
      </c>
    </row>
    <row r="825" spans="1:2" ht="16.5" x14ac:dyDescent="0.3">
      <c r="A825" s="10">
        <f>YEAR(Table1[[#This Row],[Order Date]])</f>
        <v>2014</v>
      </c>
      <c r="B825" s="4" t="s">
        <v>1046</v>
      </c>
    </row>
    <row r="826" spans="1:2" ht="16.5" x14ac:dyDescent="0.3">
      <c r="A826" s="9">
        <f>YEAR(Table1[[#This Row],[Order Date]])</f>
        <v>2014</v>
      </c>
      <c r="B826" s="3" t="s">
        <v>1046</v>
      </c>
    </row>
    <row r="827" spans="1:2" ht="16.5" x14ac:dyDescent="0.3">
      <c r="A827" s="10">
        <f>YEAR(Table1[[#This Row],[Order Date]])</f>
        <v>2014</v>
      </c>
      <c r="B827" s="4" t="s">
        <v>675</v>
      </c>
    </row>
    <row r="828" spans="1:2" ht="16.5" x14ac:dyDescent="0.3">
      <c r="A828" s="9">
        <f>YEAR(Table1[[#This Row],[Order Date]])</f>
        <v>2014</v>
      </c>
      <c r="B828" s="3" t="s">
        <v>675</v>
      </c>
    </row>
    <row r="829" spans="1:2" ht="16.5" x14ac:dyDescent="0.3">
      <c r="A829" s="10">
        <f>YEAR(Table1[[#This Row],[Order Date]])</f>
        <v>2014</v>
      </c>
      <c r="B829" s="4" t="s">
        <v>1051</v>
      </c>
    </row>
    <row r="830" spans="1:2" ht="16.5" x14ac:dyDescent="0.3">
      <c r="A830" s="9">
        <f>YEAR(Table1[[#This Row],[Order Date]])</f>
        <v>2014</v>
      </c>
      <c r="B830" s="3" t="s">
        <v>1051</v>
      </c>
    </row>
    <row r="831" spans="1:2" ht="16.5" x14ac:dyDescent="0.3">
      <c r="A831" s="10">
        <f>YEAR(Table1[[#This Row],[Order Date]])</f>
        <v>2014</v>
      </c>
      <c r="B831" s="4" t="s">
        <v>1051</v>
      </c>
    </row>
    <row r="832" spans="1:2" ht="16.5" x14ac:dyDescent="0.3">
      <c r="A832" s="9">
        <f>YEAR(Table1[[#This Row],[Order Date]])</f>
        <v>2014</v>
      </c>
      <c r="B832" s="3" t="s">
        <v>925</v>
      </c>
    </row>
    <row r="833" spans="1:2" ht="16.5" x14ac:dyDescent="0.3">
      <c r="A833" s="10">
        <f>YEAR(Table1[[#This Row],[Order Date]])</f>
        <v>2014</v>
      </c>
      <c r="B833" s="4" t="s">
        <v>1055</v>
      </c>
    </row>
    <row r="834" spans="1:2" ht="16.5" x14ac:dyDescent="0.3">
      <c r="A834" s="9">
        <f>YEAR(Table1[[#This Row],[Order Date]])</f>
        <v>2014</v>
      </c>
      <c r="B834" s="3" t="s">
        <v>1055</v>
      </c>
    </row>
    <row r="835" spans="1:2" ht="16.5" x14ac:dyDescent="0.3">
      <c r="A835" s="10">
        <f>YEAR(Table1[[#This Row],[Order Date]])</f>
        <v>2014</v>
      </c>
      <c r="B835" s="4" t="s">
        <v>1055</v>
      </c>
    </row>
    <row r="836" spans="1:2" ht="16.5" x14ac:dyDescent="0.3">
      <c r="A836" s="9">
        <f>YEAR(Table1[[#This Row],[Order Date]])</f>
        <v>2014</v>
      </c>
      <c r="B836" s="3" t="s">
        <v>1055</v>
      </c>
    </row>
    <row r="837" spans="1:2" ht="16.5" x14ac:dyDescent="0.3">
      <c r="A837" s="10">
        <f>YEAR(Table1[[#This Row],[Order Date]])</f>
        <v>2014</v>
      </c>
      <c r="B837" s="4" t="s">
        <v>1055</v>
      </c>
    </row>
    <row r="838" spans="1:2" ht="16.5" x14ac:dyDescent="0.3">
      <c r="A838" s="9">
        <f>YEAR(Table1[[#This Row],[Order Date]])</f>
        <v>2014</v>
      </c>
      <c r="B838" s="3" t="s">
        <v>1055</v>
      </c>
    </row>
    <row r="839" spans="1:2" ht="16.5" x14ac:dyDescent="0.3">
      <c r="A839" s="10">
        <f>YEAR(Table1[[#This Row],[Order Date]])</f>
        <v>2014</v>
      </c>
      <c r="B839" s="4" t="s">
        <v>197</v>
      </c>
    </row>
    <row r="840" spans="1:2" ht="16.5" x14ac:dyDescent="0.3">
      <c r="A840" s="9">
        <f>YEAR(Table1[[#This Row],[Order Date]])</f>
        <v>2014</v>
      </c>
      <c r="B840" s="3" t="s">
        <v>197</v>
      </c>
    </row>
    <row r="841" spans="1:2" ht="16.5" x14ac:dyDescent="0.3">
      <c r="A841" s="10">
        <f>YEAR(Table1[[#This Row],[Order Date]])</f>
        <v>2014</v>
      </c>
      <c r="B841" s="4" t="s">
        <v>197</v>
      </c>
    </row>
    <row r="842" spans="1:2" ht="16.5" x14ac:dyDescent="0.3">
      <c r="A842" s="9">
        <f>YEAR(Table1[[#This Row],[Order Date]])</f>
        <v>2014</v>
      </c>
      <c r="B842" s="3" t="s">
        <v>1064</v>
      </c>
    </row>
    <row r="843" spans="1:2" ht="16.5" x14ac:dyDescent="0.3">
      <c r="A843" s="10">
        <f>YEAR(Table1[[#This Row],[Order Date]])</f>
        <v>2014</v>
      </c>
      <c r="B843" s="4" t="s">
        <v>1064</v>
      </c>
    </row>
    <row r="844" spans="1:2" ht="16.5" x14ac:dyDescent="0.3">
      <c r="A844" s="9">
        <f>YEAR(Table1[[#This Row],[Order Date]])</f>
        <v>2014</v>
      </c>
      <c r="B844" s="3" t="s">
        <v>1064</v>
      </c>
    </row>
    <row r="845" spans="1:2" ht="16.5" x14ac:dyDescent="0.3">
      <c r="A845" s="10">
        <f>YEAR(Table1[[#This Row],[Order Date]])</f>
        <v>2014</v>
      </c>
      <c r="B845" s="4" t="s">
        <v>1067</v>
      </c>
    </row>
    <row r="846" spans="1:2" ht="16.5" x14ac:dyDescent="0.3">
      <c r="A846" s="9">
        <f>YEAR(Table1[[#This Row],[Order Date]])</f>
        <v>2014</v>
      </c>
      <c r="B846" s="3" t="s">
        <v>1067</v>
      </c>
    </row>
    <row r="847" spans="1:2" ht="16.5" x14ac:dyDescent="0.3">
      <c r="A847" s="10">
        <f>YEAR(Table1[[#This Row],[Order Date]])</f>
        <v>2014</v>
      </c>
      <c r="B847" s="4" t="s">
        <v>1067</v>
      </c>
    </row>
    <row r="848" spans="1:2" ht="16.5" x14ac:dyDescent="0.3">
      <c r="A848" s="9">
        <f>YEAR(Table1[[#This Row],[Order Date]])</f>
        <v>2014</v>
      </c>
      <c r="B848" s="3" t="s">
        <v>1070</v>
      </c>
    </row>
    <row r="849" spans="1:2" ht="16.5" x14ac:dyDescent="0.3">
      <c r="A849" s="10">
        <f>YEAR(Table1[[#This Row],[Order Date]])</f>
        <v>2014</v>
      </c>
      <c r="B849" s="4" t="s">
        <v>1070</v>
      </c>
    </row>
    <row r="850" spans="1:2" ht="16.5" x14ac:dyDescent="0.3">
      <c r="A850" s="9">
        <f>YEAR(Table1[[#This Row],[Order Date]])</f>
        <v>2014</v>
      </c>
      <c r="B850" s="3" t="s">
        <v>1070</v>
      </c>
    </row>
    <row r="851" spans="1:2" ht="16.5" x14ac:dyDescent="0.3">
      <c r="A851" s="10">
        <f>YEAR(Table1[[#This Row],[Order Date]])</f>
        <v>2014</v>
      </c>
      <c r="B851" s="4" t="s">
        <v>536</v>
      </c>
    </row>
    <row r="852" spans="1:2" ht="16.5" x14ac:dyDescent="0.3">
      <c r="A852" s="9">
        <f>YEAR(Table1[[#This Row],[Order Date]])</f>
        <v>2014</v>
      </c>
      <c r="B852" s="3" t="s">
        <v>536</v>
      </c>
    </row>
    <row r="853" spans="1:2" ht="16.5" x14ac:dyDescent="0.3">
      <c r="A853" s="10">
        <f>YEAR(Table1[[#This Row],[Order Date]])</f>
        <v>2014</v>
      </c>
      <c r="B853" s="4" t="s">
        <v>1074</v>
      </c>
    </row>
    <row r="854" spans="1:2" ht="16.5" x14ac:dyDescent="0.3">
      <c r="A854" s="9">
        <f>YEAR(Table1[[#This Row],[Order Date]])</f>
        <v>2014</v>
      </c>
      <c r="B854" s="3" t="s">
        <v>1076</v>
      </c>
    </row>
    <row r="855" spans="1:2" ht="16.5" x14ac:dyDescent="0.3">
      <c r="A855" s="10">
        <f>YEAR(Table1[[#This Row],[Order Date]])</f>
        <v>2014</v>
      </c>
      <c r="B855" s="4" t="s">
        <v>1077</v>
      </c>
    </row>
    <row r="856" spans="1:2" ht="16.5" x14ac:dyDescent="0.3">
      <c r="A856" s="9">
        <f>YEAR(Table1[[#This Row],[Order Date]])</f>
        <v>2014</v>
      </c>
      <c r="B856" s="3" t="s">
        <v>1079</v>
      </c>
    </row>
    <row r="857" spans="1:2" ht="16.5" x14ac:dyDescent="0.3">
      <c r="A857" s="10">
        <f>YEAR(Table1[[#This Row],[Order Date]])</f>
        <v>2014</v>
      </c>
      <c r="B857" s="4" t="s">
        <v>1079</v>
      </c>
    </row>
    <row r="858" spans="1:2" ht="16.5" x14ac:dyDescent="0.3">
      <c r="A858" s="9">
        <f>YEAR(Table1[[#This Row],[Order Date]])</f>
        <v>2014</v>
      </c>
      <c r="B858" s="3" t="s">
        <v>1079</v>
      </c>
    </row>
    <row r="859" spans="1:2" ht="16.5" x14ac:dyDescent="0.3">
      <c r="A859" s="10">
        <f>YEAR(Table1[[#This Row],[Order Date]])</f>
        <v>2014</v>
      </c>
      <c r="B859" s="4" t="s">
        <v>1079</v>
      </c>
    </row>
    <row r="860" spans="1:2" ht="16.5" x14ac:dyDescent="0.3">
      <c r="A860" s="9">
        <f>YEAR(Table1[[#This Row],[Order Date]])</f>
        <v>2014</v>
      </c>
      <c r="B860" s="3" t="s">
        <v>1084</v>
      </c>
    </row>
    <row r="861" spans="1:2" ht="16.5" x14ac:dyDescent="0.3">
      <c r="A861" s="10">
        <f>YEAR(Table1[[#This Row],[Order Date]])</f>
        <v>2014</v>
      </c>
      <c r="B861" s="4" t="s">
        <v>1084</v>
      </c>
    </row>
    <row r="862" spans="1:2" ht="16.5" x14ac:dyDescent="0.3">
      <c r="A862" s="9">
        <f>YEAR(Table1[[#This Row],[Order Date]])</f>
        <v>2014</v>
      </c>
      <c r="B862" s="3" t="s">
        <v>217</v>
      </c>
    </row>
    <row r="863" spans="1:2" ht="16.5" x14ac:dyDescent="0.3">
      <c r="A863" s="10">
        <f>YEAR(Table1[[#This Row],[Order Date]])</f>
        <v>2014</v>
      </c>
      <c r="B863" s="4" t="s">
        <v>1088</v>
      </c>
    </row>
    <row r="864" spans="1:2" ht="16.5" x14ac:dyDescent="0.3">
      <c r="A864" s="9">
        <f>YEAR(Table1[[#This Row],[Order Date]])</f>
        <v>2014</v>
      </c>
      <c r="B864" s="3" t="s">
        <v>1088</v>
      </c>
    </row>
    <row r="865" spans="1:2" ht="16.5" x14ac:dyDescent="0.3">
      <c r="A865" s="10">
        <f>YEAR(Table1[[#This Row],[Order Date]])</f>
        <v>2014</v>
      </c>
      <c r="B865" s="4" t="s">
        <v>1088</v>
      </c>
    </row>
    <row r="866" spans="1:2" ht="16.5" x14ac:dyDescent="0.3">
      <c r="A866" s="9">
        <f>YEAR(Table1[[#This Row],[Order Date]])</f>
        <v>2014</v>
      </c>
      <c r="B866" s="3" t="s">
        <v>1088</v>
      </c>
    </row>
    <row r="867" spans="1:2" ht="16.5" x14ac:dyDescent="0.3">
      <c r="A867" s="10">
        <f>YEAR(Table1[[#This Row],[Order Date]])</f>
        <v>2014</v>
      </c>
      <c r="B867" s="4" t="s">
        <v>1088</v>
      </c>
    </row>
    <row r="868" spans="1:2" ht="16.5" x14ac:dyDescent="0.3">
      <c r="A868" s="9">
        <f>YEAR(Table1[[#This Row],[Order Date]])</f>
        <v>2014</v>
      </c>
      <c r="B868" s="3" t="s">
        <v>1093</v>
      </c>
    </row>
    <row r="869" spans="1:2" ht="16.5" x14ac:dyDescent="0.3">
      <c r="A869" s="10">
        <f>YEAR(Table1[[#This Row],[Order Date]])</f>
        <v>2014</v>
      </c>
      <c r="B869" s="4" t="s">
        <v>1095</v>
      </c>
    </row>
    <row r="870" spans="1:2" ht="16.5" x14ac:dyDescent="0.3">
      <c r="A870" s="9">
        <f>YEAR(Table1[[#This Row],[Order Date]])</f>
        <v>2014</v>
      </c>
      <c r="B870" s="3" t="s">
        <v>1095</v>
      </c>
    </row>
    <row r="871" spans="1:2" ht="16.5" x14ac:dyDescent="0.3">
      <c r="A871" s="10">
        <f>YEAR(Table1[[#This Row],[Order Date]])</f>
        <v>2014</v>
      </c>
      <c r="B871" s="4" t="s">
        <v>1097</v>
      </c>
    </row>
    <row r="872" spans="1:2" ht="16.5" x14ac:dyDescent="0.3">
      <c r="A872" s="9">
        <f>YEAR(Table1[[#This Row],[Order Date]])</f>
        <v>2014</v>
      </c>
      <c r="B872" s="3" t="s">
        <v>1099</v>
      </c>
    </row>
    <row r="873" spans="1:2" ht="16.5" x14ac:dyDescent="0.3">
      <c r="A873" s="10">
        <f>YEAR(Table1[[#This Row],[Order Date]])</f>
        <v>2014</v>
      </c>
      <c r="B873" s="4" t="s">
        <v>1099</v>
      </c>
    </row>
    <row r="874" spans="1:2" ht="16.5" x14ac:dyDescent="0.3">
      <c r="A874" s="9">
        <f>YEAR(Table1[[#This Row],[Order Date]])</f>
        <v>2014</v>
      </c>
      <c r="B874" s="3" t="s">
        <v>1102</v>
      </c>
    </row>
    <row r="875" spans="1:2" ht="16.5" x14ac:dyDescent="0.3">
      <c r="A875" s="10">
        <f>YEAR(Table1[[#This Row],[Order Date]])</f>
        <v>2014</v>
      </c>
      <c r="B875" s="4" t="s">
        <v>1104</v>
      </c>
    </row>
    <row r="876" spans="1:2" ht="16.5" x14ac:dyDescent="0.3">
      <c r="A876" s="9">
        <f>YEAR(Table1[[#This Row],[Order Date]])</f>
        <v>2014</v>
      </c>
      <c r="B876" s="3" t="s">
        <v>983</v>
      </c>
    </row>
    <row r="877" spans="1:2" ht="16.5" x14ac:dyDescent="0.3">
      <c r="A877" s="10">
        <f>YEAR(Table1[[#This Row],[Order Date]])</f>
        <v>2014</v>
      </c>
      <c r="B877" s="4" t="s">
        <v>983</v>
      </c>
    </row>
    <row r="878" spans="1:2" ht="16.5" x14ac:dyDescent="0.3">
      <c r="A878" s="9">
        <f>YEAR(Table1[[#This Row],[Order Date]])</f>
        <v>2014</v>
      </c>
      <c r="B878" s="3" t="s">
        <v>646</v>
      </c>
    </row>
    <row r="879" spans="1:2" ht="16.5" x14ac:dyDescent="0.3">
      <c r="A879" s="10">
        <f>YEAR(Table1[[#This Row],[Order Date]])</f>
        <v>2014</v>
      </c>
      <c r="B879" s="4" t="s">
        <v>646</v>
      </c>
    </row>
    <row r="880" spans="1:2" ht="16.5" x14ac:dyDescent="0.3">
      <c r="A880" s="9">
        <f>YEAR(Table1[[#This Row],[Order Date]])</f>
        <v>2014</v>
      </c>
      <c r="B880" s="3" t="s">
        <v>646</v>
      </c>
    </row>
    <row r="881" spans="1:2" ht="16.5" x14ac:dyDescent="0.3">
      <c r="A881" s="10">
        <f>YEAR(Table1[[#This Row],[Order Date]])</f>
        <v>2014</v>
      </c>
      <c r="B881" s="4" t="s">
        <v>1012</v>
      </c>
    </row>
    <row r="882" spans="1:2" ht="16.5" x14ac:dyDescent="0.3">
      <c r="A882" s="9">
        <f>YEAR(Table1[[#This Row],[Order Date]])</f>
        <v>2014</v>
      </c>
      <c r="B882" s="3" t="s">
        <v>1111</v>
      </c>
    </row>
    <row r="883" spans="1:2" ht="16.5" x14ac:dyDescent="0.3">
      <c r="A883" s="10">
        <f>YEAR(Table1[[#This Row],[Order Date]])</f>
        <v>2014</v>
      </c>
      <c r="B883" s="4" t="s">
        <v>1113</v>
      </c>
    </row>
    <row r="884" spans="1:2" ht="16.5" x14ac:dyDescent="0.3">
      <c r="A884" s="9">
        <f>YEAR(Table1[[#This Row],[Order Date]])</f>
        <v>2014</v>
      </c>
      <c r="B884" s="3" t="s">
        <v>1113</v>
      </c>
    </row>
    <row r="885" spans="1:2" ht="16.5" x14ac:dyDescent="0.3">
      <c r="A885" s="10">
        <f>YEAR(Table1[[#This Row],[Order Date]])</f>
        <v>2014</v>
      </c>
      <c r="B885" s="4" t="s">
        <v>1115</v>
      </c>
    </row>
    <row r="886" spans="1:2" ht="16.5" x14ac:dyDescent="0.3">
      <c r="A886" s="9">
        <f>YEAR(Table1[[#This Row],[Order Date]])</f>
        <v>2014</v>
      </c>
      <c r="B886" s="3" t="s">
        <v>1115</v>
      </c>
    </row>
    <row r="887" spans="1:2" ht="16.5" x14ac:dyDescent="0.3">
      <c r="A887" s="10">
        <f>YEAR(Table1[[#This Row],[Order Date]])</f>
        <v>2014</v>
      </c>
      <c r="B887" s="4" t="s">
        <v>1115</v>
      </c>
    </row>
    <row r="888" spans="1:2" ht="16.5" x14ac:dyDescent="0.3">
      <c r="A888" s="9">
        <f>YEAR(Table1[[#This Row],[Order Date]])</f>
        <v>2014</v>
      </c>
      <c r="B888" s="3" t="s">
        <v>1115</v>
      </c>
    </row>
    <row r="889" spans="1:2" ht="16.5" x14ac:dyDescent="0.3">
      <c r="A889" s="10">
        <f>YEAR(Table1[[#This Row],[Order Date]])</f>
        <v>2014</v>
      </c>
      <c r="B889" s="4" t="s">
        <v>1115</v>
      </c>
    </row>
    <row r="890" spans="1:2" ht="16.5" x14ac:dyDescent="0.3">
      <c r="A890" s="9">
        <f>YEAR(Table1[[#This Row],[Order Date]])</f>
        <v>2014</v>
      </c>
      <c r="B890" s="3" t="s">
        <v>1115</v>
      </c>
    </row>
    <row r="891" spans="1:2" ht="16.5" x14ac:dyDescent="0.3">
      <c r="A891" s="10">
        <f>YEAR(Table1[[#This Row],[Order Date]])</f>
        <v>2014</v>
      </c>
      <c r="B891" s="4" t="s">
        <v>590</v>
      </c>
    </row>
    <row r="892" spans="1:2" ht="16.5" x14ac:dyDescent="0.3">
      <c r="A892" s="9">
        <f>YEAR(Table1[[#This Row],[Order Date]])</f>
        <v>2014</v>
      </c>
      <c r="B892" s="3" t="s">
        <v>590</v>
      </c>
    </row>
    <row r="893" spans="1:2" ht="16.5" x14ac:dyDescent="0.3">
      <c r="A893" s="10">
        <f>YEAR(Table1[[#This Row],[Order Date]])</f>
        <v>2014</v>
      </c>
      <c r="B893" s="4" t="s">
        <v>1121</v>
      </c>
    </row>
    <row r="894" spans="1:2" ht="16.5" x14ac:dyDescent="0.3">
      <c r="A894" s="9">
        <f>YEAR(Table1[[#This Row],[Order Date]])</f>
        <v>2014</v>
      </c>
      <c r="B894" s="3" t="s">
        <v>1122</v>
      </c>
    </row>
    <row r="895" spans="1:2" ht="16.5" x14ac:dyDescent="0.3">
      <c r="A895" s="10">
        <f>YEAR(Table1[[#This Row],[Order Date]])</f>
        <v>2014</v>
      </c>
      <c r="B895" s="4" t="s">
        <v>1122</v>
      </c>
    </row>
    <row r="896" spans="1:2" ht="16.5" x14ac:dyDescent="0.3">
      <c r="A896" s="9">
        <f>YEAR(Table1[[#This Row],[Order Date]])</f>
        <v>2014</v>
      </c>
      <c r="B896" s="3" t="s">
        <v>1122</v>
      </c>
    </row>
    <row r="897" spans="1:2" ht="16.5" x14ac:dyDescent="0.3">
      <c r="A897" s="10">
        <f>YEAR(Table1[[#This Row],[Order Date]])</f>
        <v>2014</v>
      </c>
      <c r="B897" s="4" t="s">
        <v>72</v>
      </c>
    </row>
    <row r="898" spans="1:2" ht="16.5" x14ac:dyDescent="0.3">
      <c r="A898" s="9">
        <f>YEAR(Table1[[#This Row],[Order Date]])</f>
        <v>2014</v>
      </c>
      <c r="B898" s="3" t="s">
        <v>72</v>
      </c>
    </row>
    <row r="899" spans="1:2" ht="16.5" x14ac:dyDescent="0.3">
      <c r="A899" s="10">
        <f>YEAR(Table1[[#This Row],[Order Date]])</f>
        <v>2014</v>
      </c>
      <c r="B899" s="4" t="s">
        <v>72</v>
      </c>
    </row>
    <row r="900" spans="1:2" ht="16.5" x14ac:dyDescent="0.3">
      <c r="A900" s="9">
        <f>YEAR(Table1[[#This Row],[Order Date]])</f>
        <v>2014</v>
      </c>
      <c r="B900" s="3" t="s">
        <v>72</v>
      </c>
    </row>
    <row r="901" spans="1:2" ht="16.5" x14ac:dyDescent="0.3">
      <c r="A901" s="10">
        <f>YEAR(Table1[[#This Row],[Order Date]])</f>
        <v>2014</v>
      </c>
      <c r="B901" s="4" t="s">
        <v>72</v>
      </c>
    </row>
    <row r="902" spans="1:2" ht="16.5" x14ac:dyDescent="0.3">
      <c r="A902" s="9">
        <f>YEAR(Table1[[#This Row],[Order Date]])</f>
        <v>2014</v>
      </c>
      <c r="B902" s="3" t="s">
        <v>1129</v>
      </c>
    </row>
    <row r="903" spans="1:2" ht="16.5" x14ac:dyDescent="0.3">
      <c r="A903" s="10">
        <f>YEAR(Table1[[#This Row],[Order Date]])</f>
        <v>2014</v>
      </c>
      <c r="B903" s="4" t="s">
        <v>452</v>
      </c>
    </row>
    <row r="904" spans="1:2" ht="16.5" x14ac:dyDescent="0.3">
      <c r="A904" s="9">
        <f>YEAR(Table1[[#This Row],[Order Date]])</f>
        <v>2014</v>
      </c>
      <c r="B904" s="3" t="s">
        <v>1131</v>
      </c>
    </row>
    <row r="905" spans="1:2" ht="16.5" x14ac:dyDescent="0.3">
      <c r="A905" s="10">
        <f>YEAR(Table1[[#This Row],[Order Date]])</f>
        <v>2014</v>
      </c>
      <c r="B905" s="4" t="s">
        <v>1131</v>
      </c>
    </row>
    <row r="906" spans="1:2" ht="16.5" x14ac:dyDescent="0.3">
      <c r="A906" s="9">
        <f>YEAR(Table1[[#This Row],[Order Date]])</f>
        <v>2014</v>
      </c>
      <c r="B906" s="3" t="s">
        <v>1131</v>
      </c>
    </row>
    <row r="907" spans="1:2" ht="16.5" x14ac:dyDescent="0.3">
      <c r="A907" s="10">
        <f>YEAR(Table1[[#This Row],[Order Date]])</f>
        <v>2014</v>
      </c>
      <c r="B907" s="4" t="s">
        <v>1131</v>
      </c>
    </row>
    <row r="908" spans="1:2" ht="16.5" x14ac:dyDescent="0.3">
      <c r="A908" s="9">
        <f>YEAR(Table1[[#This Row],[Order Date]])</f>
        <v>2014</v>
      </c>
      <c r="B908" s="3" t="s">
        <v>749</v>
      </c>
    </row>
    <row r="909" spans="1:2" ht="16.5" x14ac:dyDescent="0.3">
      <c r="A909" s="10">
        <f>YEAR(Table1[[#This Row],[Order Date]])</f>
        <v>2014</v>
      </c>
      <c r="B909" s="4" t="s">
        <v>902</v>
      </c>
    </row>
    <row r="910" spans="1:2" ht="16.5" x14ac:dyDescent="0.3">
      <c r="A910" s="9">
        <f>YEAR(Table1[[#This Row],[Order Date]])</f>
        <v>2014</v>
      </c>
      <c r="B910" s="3" t="s">
        <v>902</v>
      </c>
    </row>
    <row r="911" spans="1:2" ht="16.5" x14ac:dyDescent="0.3">
      <c r="A911" s="10">
        <f>YEAR(Table1[[#This Row],[Order Date]])</f>
        <v>2014</v>
      </c>
      <c r="B911" s="4" t="s">
        <v>1138</v>
      </c>
    </row>
    <row r="912" spans="1:2" ht="16.5" x14ac:dyDescent="0.3">
      <c r="A912" s="9">
        <f>YEAR(Table1[[#This Row],[Order Date]])</f>
        <v>2014</v>
      </c>
      <c r="B912" s="3" t="s">
        <v>90</v>
      </c>
    </row>
    <row r="913" spans="1:2" ht="16.5" x14ac:dyDescent="0.3">
      <c r="A913" s="10">
        <f>YEAR(Table1[[#This Row],[Order Date]])</f>
        <v>2014</v>
      </c>
      <c r="B913" s="4" t="s">
        <v>90</v>
      </c>
    </row>
    <row r="914" spans="1:2" ht="16.5" x14ac:dyDescent="0.3">
      <c r="A914" s="9">
        <f>YEAR(Table1[[#This Row],[Order Date]])</f>
        <v>2014</v>
      </c>
      <c r="B914" s="3" t="s">
        <v>615</v>
      </c>
    </row>
    <row r="915" spans="1:2" ht="16.5" x14ac:dyDescent="0.3">
      <c r="A915" s="10">
        <f>YEAR(Table1[[#This Row],[Order Date]])</f>
        <v>2014</v>
      </c>
      <c r="B915" s="4" t="s">
        <v>1140</v>
      </c>
    </row>
    <row r="916" spans="1:2" ht="16.5" x14ac:dyDescent="0.3">
      <c r="A916" s="9">
        <f>YEAR(Table1[[#This Row],[Order Date]])</f>
        <v>2014</v>
      </c>
      <c r="B916" s="3" t="s">
        <v>1009</v>
      </c>
    </row>
    <row r="917" spans="1:2" ht="16.5" x14ac:dyDescent="0.3">
      <c r="A917" s="10">
        <f>YEAR(Table1[[#This Row],[Order Date]])</f>
        <v>2014</v>
      </c>
      <c r="B917" s="4" t="s">
        <v>1009</v>
      </c>
    </row>
    <row r="918" spans="1:2" ht="16.5" x14ac:dyDescent="0.3">
      <c r="A918" s="9">
        <f>YEAR(Table1[[#This Row],[Order Date]])</f>
        <v>2014</v>
      </c>
      <c r="B918" s="3" t="s">
        <v>1009</v>
      </c>
    </row>
    <row r="919" spans="1:2" ht="16.5" x14ac:dyDescent="0.3">
      <c r="A919" s="10">
        <f>YEAR(Table1[[#This Row],[Order Date]])</f>
        <v>2014</v>
      </c>
      <c r="B919" s="4" t="s">
        <v>1143</v>
      </c>
    </row>
    <row r="920" spans="1:2" ht="16.5" x14ac:dyDescent="0.3">
      <c r="A920" s="9">
        <f>YEAR(Table1[[#This Row],[Order Date]])</f>
        <v>2014</v>
      </c>
      <c r="B920" s="3" t="s">
        <v>1145</v>
      </c>
    </row>
    <row r="921" spans="1:2" ht="16.5" x14ac:dyDescent="0.3">
      <c r="A921" s="10">
        <f>YEAR(Table1[[#This Row],[Order Date]])</f>
        <v>2014</v>
      </c>
      <c r="B921" s="4" t="s">
        <v>829</v>
      </c>
    </row>
    <row r="922" spans="1:2" ht="16.5" x14ac:dyDescent="0.3">
      <c r="A922" s="9">
        <f>YEAR(Table1[[#This Row],[Order Date]])</f>
        <v>2014</v>
      </c>
      <c r="B922" s="3" t="s">
        <v>1148</v>
      </c>
    </row>
    <row r="923" spans="1:2" ht="16.5" x14ac:dyDescent="0.3">
      <c r="A923" s="10">
        <f>YEAR(Table1[[#This Row],[Order Date]])</f>
        <v>2014</v>
      </c>
      <c r="B923" s="4" t="s">
        <v>1148</v>
      </c>
    </row>
    <row r="924" spans="1:2" ht="16.5" x14ac:dyDescent="0.3">
      <c r="A924" s="9">
        <f>YEAR(Table1[[#This Row],[Order Date]])</f>
        <v>2014</v>
      </c>
      <c r="B924" s="3" t="s">
        <v>1151</v>
      </c>
    </row>
    <row r="925" spans="1:2" ht="16.5" x14ac:dyDescent="0.3">
      <c r="A925" s="10">
        <f>YEAR(Table1[[#This Row],[Order Date]])</f>
        <v>2014</v>
      </c>
      <c r="B925" s="4" t="s">
        <v>1152</v>
      </c>
    </row>
    <row r="926" spans="1:2" ht="16.5" x14ac:dyDescent="0.3">
      <c r="A926" s="9">
        <f>YEAR(Table1[[#This Row],[Order Date]])</f>
        <v>2014</v>
      </c>
      <c r="B926" s="3" t="s">
        <v>1152</v>
      </c>
    </row>
    <row r="927" spans="1:2" ht="16.5" x14ac:dyDescent="0.3">
      <c r="A927" s="10">
        <f>YEAR(Table1[[#This Row],[Order Date]])</f>
        <v>2014</v>
      </c>
      <c r="B927" s="4" t="s">
        <v>1152</v>
      </c>
    </row>
    <row r="928" spans="1:2" ht="16.5" x14ac:dyDescent="0.3">
      <c r="A928" s="9">
        <f>YEAR(Table1[[#This Row],[Order Date]])</f>
        <v>2014</v>
      </c>
      <c r="B928" s="3" t="s">
        <v>1152</v>
      </c>
    </row>
    <row r="929" spans="1:2" ht="16.5" x14ac:dyDescent="0.3">
      <c r="A929" s="10">
        <f>YEAR(Table1[[#This Row],[Order Date]])</f>
        <v>2014</v>
      </c>
      <c r="B929" s="4" t="s">
        <v>1152</v>
      </c>
    </row>
    <row r="930" spans="1:2" ht="16.5" x14ac:dyDescent="0.3">
      <c r="A930" s="9">
        <f>YEAR(Table1[[#This Row],[Order Date]])</f>
        <v>2014</v>
      </c>
      <c r="B930" s="3" t="s">
        <v>1152</v>
      </c>
    </row>
    <row r="931" spans="1:2" ht="16.5" x14ac:dyDescent="0.3">
      <c r="A931" s="10">
        <f>YEAR(Table1[[#This Row],[Order Date]])</f>
        <v>2014</v>
      </c>
      <c r="B931" s="4" t="s">
        <v>757</v>
      </c>
    </row>
    <row r="932" spans="1:2" ht="16.5" x14ac:dyDescent="0.3">
      <c r="A932" s="9">
        <f>YEAR(Table1[[#This Row],[Order Date]])</f>
        <v>2014</v>
      </c>
      <c r="B932" s="3" t="s">
        <v>1151</v>
      </c>
    </row>
    <row r="933" spans="1:2" ht="16.5" x14ac:dyDescent="0.3">
      <c r="A933" s="10">
        <f>YEAR(Table1[[#This Row],[Order Date]])</f>
        <v>2014</v>
      </c>
      <c r="B933" s="4" t="s">
        <v>1161</v>
      </c>
    </row>
    <row r="934" spans="1:2" ht="16.5" x14ac:dyDescent="0.3">
      <c r="A934" s="9">
        <f>YEAR(Table1[[#This Row],[Order Date]])</f>
        <v>2014</v>
      </c>
      <c r="B934" s="3" t="s">
        <v>1161</v>
      </c>
    </row>
    <row r="935" spans="1:2" ht="16.5" x14ac:dyDescent="0.3">
      <c r="A935" s="10">
        <f>YEAR(Table1[[#This Row],[Order Date]])</f>
        <v>2014</v>
      </c>
      <c r="B935" s="4" t="s">
        <v>1163</v>
      </c>
    </row>
    <row r="936" spans="1:2" ht="16.5" x14ac:dyDescent="0.3">
      <c r="A936" s="9">
        <f>YEAR(Table1[[#This Row],[Order Date]])</f>
        <v>2014</v>
      </c>
      <c r="B936" s="3" t="s">
        <v>1164</v>
      </c>
    </row>
    <row r="937" spans="1:2" ht="16.5" x14ac:dyDescent="0.3">
      <c r="A937" s="10">
        <f>YEAR(Table1[[#This Row],[Order Date]])</f>
        <v>2014</v>
      </c>
      <c r="B937" s="4" t="s">
        <v>1164</v>
      </c>
    </row>
    <row r="938" spans="1:2" ht="16.5" x14ac:dyDescent="0.3">
      <c r="A938" s="9">
        <f>YEAR(Table1[[#This Row],[Order Date]])</f>
        <v>2014</v>
      </c>
      <c r="B938" s="3" t="s">
        <v>1164</v>
      </c>
    </row>
    <row r="939" spans="1:2" ht="16.5" x14ac:dyDescent="0.3">
      <c r="A939" s="10">
        <f>YEAR(Table1[[#This Row],[Order Date]])</f>
        <v>2014</v>
      </c>
      <c r="B939" s="4" t="s">
        <v>1164</v>
      </c>
    </row>
    <row r="940" spans="1:2" ht="16.5" x14ac:dyDescent="0.3">
      <c r="A940" s="9">
        <f>YEAR(Table1[[#This Row],[Order Date]])</f>
        <v>2014</v>
      </c>
      <c r="B940" s="3" t="s">
        <v>1167</v>
      </c>
    </row>
    <row r="941" spans="1:2" ht="16.5" x14ac:dyDescent="0.3">
      <c r="A941" s="10">
        <f>YEAR(Table1[[#This Row],[Order Date]])</f>
        <v>2014</v>
      </c>
      <c r="B941" s="4" t="s">
        <v>1167</v>
      </c>
    </row>
    <row r="942" spans="1:2" ht="16.5" x14ac:dyDescent="0.3">
      <c r="A942" s="9">
        <f>YEAR(Table1[[#This Row],[Order Date]])</f>
        <v>2014</v>
      </c>
      <c r="B942" s="3" t="s">
        <v>1167</v>
      </c>
    </row>
    <row r="943" spans="1:2" ht="16.5" x14ac:dyDescent="0.3">
      <c r="A943" s="10">
        <f>YEAR(Table1[[#This Row],[Order Date]])</f>
        <v>2014</v>
      </c>
      <c r="B943" s="4" t="s">
        <v>1167</v>
      </c>
    </row>
    <row r="944" spans="1:2" ht="16.5" x14ac:dyDescent="0.3">
      <c r="A944" s="9">
        <f>YEAR(Table1[[#This Row],[Order Date]])</f>
        <v>2014</v>
      </c>
      <c r="B944" s="3" t="s">
        <v>1172</v>
      </c>
    </row>
    <row r="945" spans="1:2" ht="16.5" x14ac:dyDescent="0.3">
      <c r="A945" s="10">
        <f>YEAR(Table1[[#This Row],[Order Date]])</f>
        <v>2014</v>
      </c>
      <c r="B945" s="4" t="s">
        <v>1173</v>
      </c>
    </row>
    <row r="946" spans="1:2" ht="16.5" x14ac:dyDescent="0.3">
      <c r="A946" s="9">
        <f>YEAR(Table1[[#This Row],[Order Date]])</f>
        <v>2014</v>
      </c>
      <c r="B946" s="3" t="s">
        <v>1173</v>
      </c>
    </row>
    <row r="947" spans="1:2" ht="16.5" x14ac:dyDescent="0.3">
      <c r="A947" s="10">
        <f>YEAR(Table1[[#This Row],[Order Date]])</f>
        <v>2014</v>
      </c>
      <c r="B947" s="4" t="s">
        <v>81</v>
      </c>
    </row>
    <row r="948" spans="1:2" ht="16.5" x14ac:dyDescent="0.3">
      <c r="A948" s="9">
        <f>YEAR(Table1[[#This Row],[Order Date]])</f>
        <v>2014</v>
      </c>
      <c r="B948" s="3" t="s">
        <v>81</v>
      </c>
    </row>
    <row r="949" spans="1:2" ht="16.5" x14ac:dyDescent="0.3">
      <c r="A949" s="10">
        <f>YEAR(Table1[[#This Row],[Order Date]])</f>
        <v>2014</v>
      </c>
      <c r="B949" s="4" t="s">
        <v>81</v>
      </c>
    </row>
    <row r="950" spans="1:2" ht="16.5" x14ac:dyDescent="0.3">
      <c r="A950" s="9">
        <f>YEAR(Table1[[#This Row],[Order Date]])</f>
        <v>2014</v>
      </c>
      <c r="B950" s="3" t="s">
        <v>1177</v>
      </c>
    </row>
    <row r="951" spans="1:2" ht="16.5" x14ac:dyDescent="0.3">
      <c r="A951" s="10">
        <f>YEAR(Table1[[#This Row],[Order Date]])</f>
        <v>2014</v>
      </c>
      <c r="B951" s="4" t="s">
        <v>1178</v>
      </c>
    </row>
    <row r="952" spans="1:2" ht="16.5" x14ac:dyDescent="0.3">
      <c r="A952" s="9">
        <f>YEAR(Table1[[#This Row],[Order Date]])</f>
        <v>2014</v>
      </c>
      <c r="B952" s="3" t="s">
        <v>1178</v>
      </c>
    </row>
    <row r="953" spans="1:2" ht="16.5" x14ac:dyDescent="0.3">
      <c r="A953" s="10">
        <f>YEAR(Table1[[#This Row],[Order Date]])</f>
        <v>2014</v>
      </c>
      <c r="B953" s="4" t="s">
        <v>1178</v>
      </c>
    </row>
    <row r="954" spans="1:2" ht="16.5" x14ac:dyDescent="0.3">
      <c r="A954" s="9">
        <f>YEAR(Table1[[#This Row],[Order Date]])</f>
        <v>2014</v>
      </c>
      <c r="B954" s="3" t="s">
        <v>1181</v>
      </c>
    </row>
    <row r="955" spans="1:2" ht="16.5" x14ac:dyDescent="0.3">
      <c r="A955" s="10">
        <f>YEAR(Table1[[#This Row],[Order Date]])</f>
        <v>2014</v>
      </c>
      <c r="B955" s="4" t="s">
        <v>1181</v>
      </c>
    </row>
    <row r="956" spans="1:2" ht="16.5" x14ac:dyDescent="0.3">
      <c r="A956" s="9">
        <f>YEAR(Table1[[#This Row],[Order Date]])</f>
        <v>2014</v>
      </c>
      <c r="B956" s="3" t="s">
        <v>1183</v>
      </c>
    </row>
    <row r="957" spans="1:2" ht="16.5" x14ac:dyDescent="0.3">
      <c r="A957" s="10">
        <f>YEAR(Table1[[#This Row],[Order Date]])</f>
        <v>2014</v>
      </c>
      <c r="B957" s="4" t="s">
        <v>1183</v>
      </c>
    </row>
    <row r="958" spans="1:2" ht="16.5" x14ac:dyDescent="0.3">
      <c r="A958" s="9">
        <f>YEAR(Table1[[#This Row],[Order Date]])</f>
        <v>2014</v>
      </c>
      <c r="B958" s="3" t="s">
        <v>1183</v>
      </c>
    </row>
    <row r="959" spans="1:2" ht="16.5" x14ac:dyDescent="0.3">
      <c r="A959" s="10">
        <f>YEAR(Table1[[#This Row],[Order Date]])</f>
        <v>2014</v>
      </c>
      <c r="B959" s="4" t="s">
        <v>1186</v>
      </c>
    </row>
    <row r="960" spans="1:2" ht="16.5" x14ac:dyDescent="0.3">
      <c r="A960" s="9">
        <f>YEAR(Table1[[#This Row],[Order Date]])</f>
        <v>2014</v>
      </c>
      <c r="B960" s="3" t="s">
        <v>1186</v>
      </c>
    </row>
    <row r="961" spans="1:2" ht="16.5" x14ac:dyDescent="0.3">
      <c r="A961" s="10">
        <f>YEAR(Table1[[#This Row],[Order Date]])</f>
        <v>2014</v>
      </c>
      <c r="B961" s="4" t="s">
        <v>1186</v>
      </c>
    </row>
    <row r="962" spans="1:2" ht="16.5" x14ac:dyDescent="0.3">
      <c r="A962" s="9">
        <f>YEAR(Table1[[#This Row],[Order Date]])</f>
        <v>2014</v>
      </c>
      <c r="B962" s="3" t="s">
        <v>77</v>
      </c>
    </row>
    <row r="963" spans="1:2" ht="16.5" x14ac:dyDescent="0.3">
      <c r="A963" s="10">
        <f>YEAR(Table1[[#This Row],[Order Date]])</f>
        <v>2014</v>
      </c>
      <c r="B963" s="4" t="s">
        <v>1190</v>
      </c>
    </row>
    <row r="964" spans="1:2" ht="16.5" x14ac:dyDescent="0.3">
      <c r="A964" s="9">
        <f>YEAR(Table1[[#This Row],[Order Date]])</f>
        <v>2014</v>
      </c>
      <c r="B964" s="3" t="s">
        <v>1190</v>
      </c>
    </row>
    <row r="965" spans="1:2" ht="16.5" x14ac:dyDescent="0.3">
      <c r="A965" s="10">
        <f>YEAR(Table1[[#This Row],[Order Date]])</f>
        <v>2014</v>
      </c>
      <c r="B965" s="4" t="s">
        <v>1193</v>
      </c>
    </row>
    <row r="966" spans="1:2" ht="16.5" x14ac:dyDescent="0.3">
      <c r="A966" s="9">
        <f>YEAR(Table1[[#This Row],[Order Date]])</f>
        <v>2014</v>
      </c>
      <c r="B966" s="3" t="s">
        <v>1193</v>
      </c>
    </row>
    <row r="967" spans="1:2" ht="16.5" x14ac:dyDescent="0.3">
      <c r="A967" s="10">
        <f>YEAR(Table1[[#This Row],[Order Date]])</f>
        <v>2014</v>
      </c>
      <c r="B967" s="4" t="s">
        <v>1193</v>
      </c>
    </row>
    <row r="968" spans="1:2" ht="16.5" x14ac:dyDescent="0.3">
      <c r="A968" s="9">
        <f>YEAR(Table1[[#This Row],[Order Date]])</f>
        <v>2014</v>
      </c>
      <c r="B968" s="3" t="s">
        <v>1196</v>
      </c>
    </row>
    <row r="969" spans="1:2" ht="16.5" x14ac:dyDescent="0.3">
      <c r="A969" s="10">
        <f>YEAR(Table1[[#This Row],[Order Date]])</f>
        <v>2014</v>
      </c>
      <c r="B969" s="4" t="s">
        <v>1196</v>
      </c>
    </row>
    <row r="970" spans="1:2" ht="16.5" x14ac:dyDescent="0.3">
      <c r="A970" s="9">
        <f>YEAR(Table1[[#This Row],[Order Date]])</f>
        <v>2014</v>
      </c>
      <c r="B970" s="3" t="s">
        <v>1198</v>
      </c>
    </row>
    <row r="971" spans="1:2" ht="16.5" x14ac:dyDescent="0.3">
      <c r="A971" s="10">
        <f>YEAR(Table1[[#This Row],[Order Date]])</f>
        <v>2014</v>
      </c>
      <c r="B971" s="4" t="s">
        <v>1200</v>
      </c>
    </row>
    <row r="972" spans="1:2" ht="16.5" x14ac:dyDescent="0.3">
      <c r="A972" s="9">
        <f>YEAR(Table1[[#This Row],[Order Date]])</f>
        <v>2014</v>
      </c>
      <c r="B972" s="3" t="s">
        <v>965</v>
      </c>
    </row>
    <row r="973" spans="1:2" ht="16.5" x14ac:dyDescent="0.3">
      <c r="A973" s="10">
        <f>YEAR(Table1[[#This Row],[Order Date]])</f>
        <v>2014</v>
      </c>
      <c r="B973" s="4" t="s">
        <v>965</v>
      </c>
    </row>
    <row r="974" spans="1:2" ht="16.5" x14ac:dyDescent="0.3">
      <c r="A974" s="9">
        <f>YEAR(Table1[[#This Row],[Order Date]])</f>
        <v>2014</v>
      </c>
      <c r="B974" s="3" t="s">
        <v>1138</v>
      </c>
    </row>
    <row r="975" spans="1:2" ht="16.5" x14ac:dyDescent="0.3">
      <c r="A975" s="10">
        <f>YEAR(Table1[[#This Row],[Order Date]])</f>
        <v>2014</v>
      </c>
      <c r="B975" s="4" t="s">
        <v>1138</v>
      </c>
    </row>
    <row r="976" spans="1:2" ht="16.5" x14ac:dyDescent="0.3">
      <c r="A976" s="9">
        <f>YEAR(Table1[[#This Row],[Order Date]])</f>
        <v>2014</v>
      </c>
      <c r="B976" s="3" t="s">
        <v>599</v>
      </c>
    </row>
    <row r="977" spans="1:2" ht="16.5" x14ac:dyDescent="0.3">
      <c r="A977" s="10">
        <f>YEAR(Table1[[#This Row],[Order Date]])</f>
        <v>2014</v>
      </c>
      <c r="B977" s="4" t="s">
        <v>599</v>
      </c>
    </row>
    <row r="978" spans="1:2" ht="16.5" x14ac:dyDescent="0.3">
      <c r="A978" s="9">
        <f>YEAR(Table1[[#This Row],[Order Date]])</f>
        <v>2014</v>
      </c>
      <c r="B978" s="3" t="s">
        <v>256</v>
      </c>
    </row>
    <row r="979" spans="1:2" ht="16.5" x14ac:dyDescent="0.3">
      <c r="A979" s="10">
        <f>YEAR(Table1[[#This Row],[Order Date]])</f>
        <v>2014</v>
      </c>
      <c r="B979" s="4" t="s">
        <v>1207</v>
      </c>
    </row>
    <row r="980" spans="1:2" ht="16.5" x14ac:dyDescent="0.3">
      <c r="A980" s="9">
        <f>YEAR(Table1[[#This Row],[Order Date]])</f>
        <v>2014</v>
      </c>
      <c r="B980" s="3" t="s">
        <v>1207</v>
      </c>
    </row>
    <row r="981" spans="1:2" ht="16.5" x14ac:dyDescent="0.3">
      <c r="A981" s="10">
        <f>YEAR(Table1[[#This Row],[Order Date]])</f>
        <v>2014</v>
      </c>
      <c r="B981" s="4" t="s">
        <v>394</v>
      </c>
    </row>
    <row r="982" spans="1:2" ht="16.5" x14ac:dyDescent="0.3">
      <c r="A982" s="9">
        <f>YEAR(Table1[[#This Row],[Order Date]])</f>
        <v>2014</v>
      </c>
      <c r="B982" s="3" t="s">
        <v>1095</v>
      </c>
    </row>
    <row r="983" spans="1:2" ht="16.5" x14ac:dyDescent="0.3">
      <c r="A983" s="10">
        <f>YEAR(Table1[[#This Row],[Order Date]])</f>
        <v>2014</v>
      </c>
      <c r="B983" s="4" t="s">
        <v>193</v>
      </c>
    </row>
    <row r="984" spans="1:2" ht="16.5" x14ac:dyDescent="0.3">
      <c r="A984" s="9">
        <f>YEAR(Table1[[#This Row],[Order Date]])</f>
        <v>2014</v>
      </c>
      <c r="B984" s="3" t="s">
        <v>778</v>
      </c>
    </row>
    <row r="985" spans="1:2" ht="16.5" x14ac:dyDescent="0.3">
      <c r="A985" s="10">
        <f>YEAR(Table1[[#This Row],[Order Date]])</f>
        <v>2014</v>
      </c>
      <c r="B985" s="4" t="s">
        <v>547</v>
      </c>
    </row>
    <row r="986" spans="1:2" ht="16.5" x14ac:dyDescent="0.3">
      <c r="A986" s="9">
        <f>YEAR(Table1[[#This Row],[Order Date]])</f>
        <v>2014</v>
      </c>
      <c r="B986" s="3" t="s">
        <v>1209</v>
      </c>
    </row>
    <row r="987" spans="1:2" ht="16.5" x14ac:dyDescent="0.3">
      <c r="A987" s="10">
        <f>YEAR(Table1[[#This Row],[Order Date]])</f>
        <v>2014</v>
      </c>
      <c r="B987" s="4" t="s">
        <v>1211</v>
      </c>
    </row>
    <row r="988" spans="1:2" ht="16.5" x14ac:dyDescent="0.3">
      <c r="A988" s="9">
        <f>YEAR(Table1[[#This Row],[Order Date]])</f>
        <v>2014</v>
      </c>
      <c r="B988" s="3" t="s">
        <v>1212</v>
      </c>
    </row>
    <row r="989" spans="1:2" ht="16.5" x14ac:dyDescent="0.3">
      <c r="A989" s="10">
        <f>YEAR(Table1[[#This Row],[Order Date]])</f>
        <v>2014</v>
      </c>
      <c r="B989" s="4" t="s">
        <v>1214</v>
      </c>
    </row>
    <row r="990" spans="1:2" ht="16.5" x14ac:dyDescent="0.3">
      <c r="A990" s="9">
        <f>YEAR(Table1[[#This Row],[Order Date]])</f>
        <v>2014</v>
      </c>
      <c r="B990" s="3" t="s">
        <v>1214</v>
      </c>
    </row>
    <row r="991" spans="1:2" ht="16.5" x14ac:dyDescent="0.3">
      <c r="A991" s="10">
        <f>YEAR(Table1[[#This Row],[Order Date]])</f>
        <v>2014</v>
      </c>
      <c r="B991" s="4" t="s">
        <v>637</v>
      </c>
    </row>
    <row r="992" spans="1:2" ht="16.5" x14ac:dyDescent="0.3">
      <c r="A992" s="9">
        <f>YEAR(Table1[[#This Row],[Order Date]])</f>
        <v>2014</v>
      </c>
      <c r="B992" s="3" t="s">
        <v>637</v>
      </c>
    </row>
    <row r="993" spans="1:2" ht="16.5" x14ac:dyDescent="0.3">
      <c r="A993" s="10">
        <f>YEAR(Table1[[#This Row],[Order Date]])</f>
        <v>2014</v>
      </c>
      <c r="B993" s="4" t="s">
        <v>637</v>
      </c>
    </row>
    <row r="994" spans="1:2" ht="16.5" x14ac:dyDescent="0.3">
      <c r="A994" s="9">
        <f>YEAR(Table1[[#This Row],[Order Date]])</f>
        <v>2014</v>
      </c>
      <c r="B994" s="3" t="s">
        <v>637</v>
      </c>
    </row>
    <row r="995" spans="1:2" ht="16.5" x14ac:dyDescent="0.3">
      <c r="A995" s="10">
        <f>YEAR(Table1[[#This Row],[Order Date]])</f>
        <v>2014</v>
      </c>
      <c r="B995" s="4" t="s">
        <v>122</v>
      </c>
    </row>
    <row r="996" spans="1:2" ht="16.5" x14ac:dyDescent="0.3">
      <c r="A996" s="9">
        <f>YEAR(Table1[[#This Row],[Order Date]])</f>
        <v>2014</v>
      </c>
      <c r="B996" s="3" t="s">
        <v>122</v>
      </c>
    </row>
    <row r="997" spans="1:2" ht="16.5" x14ac:dyDescent="0.3">
      <c r="A997" s="10">
        <f>YEAR(Table1[[#This Row],[Order Date]])</f>
        <v>2014</v>
      </c>
      <c r="B997" s="4" t="s">
        <v>122</v>
      </c>
    </row>
    <row r="998" spans="1:2" ht="16.5" x14ac:dyDescent="0.3">
      <c r="A998" s="9">
        <f>YEAR(Table1[[#This Row],[Order Date]])</f>
        <v>2014</v>
      </c>
      <c r="B998" s="3" t="s">
        <v>122</v>
      </c>
    </row>
    <row r="999" spans="1:2" ht="16.5" x14ac:dyDescent="0.3">
      <c r="A999" s="10">
        <f>YEAR(Table1[[#This Row],[Order Date]])</f>
        <v>2014</v>
      </c>
      <c r="B999" s="4" t="s">
        <v>122</v>
      </c>
    </row>
    <row r="1000" spans="1:2" ht="16.5" x14ac:dyDescent="0.3">
      <c r="A1000" s="9">
        <f>YEAR(Table1[[#This Row],[Order Date]])</f>
        <v>2014</v>
      </c>
      <c r="B1000" s="3" t="s">
        <v>1221</v>
      </c>
    </row>
    <row r="1001" spans="1:2" ht="16.5" x14ac:dyDescent="0.3">
      <c r="A1001" s="10">
        <f>YEAR(Table1[[#This Row],[Order Date]])</f>
        <v>2014</v>
      </c>
      <c r="B1001" s="4" t="s">
        <v>1223</v>
      </c>
    </row>
    <row r="1002" spans="1:2" ht="16.5" x14ac:dyDescent="0.3">
      <c r="A1002" s="9">
        <f>YEAR(Table1[[#This Row],[Order Date]])</f>
        <v>2014</v>
      </c>
      <c r="B1002" s="3" t="s">
        <v>1223</v>
      </c>
    </row>
    <row r="1003" spans="1:2" ht="16.5" x14ac:dyDescent="0.3">
      <c r="A1003" s="10">
        <f>YEAR(Table1[[#This Row],[Order Date]])</f>
        <v>2014</v>
      </c>
      <c r="B1003" s="4" t="s">
        <v>1223</v>
      </c>
    </row>
    <row r="1004" spans="1:2" ht="16.5" x14ac:dyDescent="0.3">
      <c r="A1004" s="9">
        <f>YEAR(Table1[[#This Row],[Order Date]])</f>
        <v>2014</v>
      </c>
      <c r="B1004" s="3" t="s">
        <v>1223</v>
      </c>
    </row>
    <row r="1005" spans="1:2" ht="16.5" x14ac:dyDescent="0.3">
      <c r="A1005" s="10">
        <f>YEAR(Table1[[#This Row],[Order Date]])</f>
        <v>2014</v>
      </c>
      <c r="B1005" s="4" t="s">
        <v>1223</v>
      </c>
    </row>
    <row r="1006" spans="1:2" ht="16.5" x14ac:dyDescent="0.3">
      <c r="A1006" s="9">
        <f>YEAR(Table1[[#This Row],[Order Date]])</f>
        <v>2014</v>
      </c>
      <c r="B1006" s="3" t="s">
        <v>301</v>
      </c>
    </row>
    <row r="1007" spans="1:2" ht="16.5" x14ac:dyDescent="0.3">
      <c r="A1007" s="10">
        <f>YEAR(Table1[[#This Row],[Order Date]])</f>
        <v>2014</v>
      </c>
      <c r="B1007" s="4" t="s">
        <v>301</v>
      </c>
    </row>
    <row r="1008" spans="1:2" ht="16.5" x14ac:dyDescent="0.3">
      <c r="A1008" s="9">
        <f>YEAR(Table1[[#This Row],[Order Date]])</f>
        <v>2014</v>
      </c>
      <c r="B1008" s="3" t="s">
        <v>301</v>
      </c>
    </row>
    <row r="1009" spans="1:2" ht="16.5" x14ac:dyDescent="0.3">
      <c r="A1009" s="10">
        <f>YEAR(Table1[[#This Row],[Order Date]])</f>
        <v>2014</v>
      </c>
      <c r="B1009" s="4" t="s">
        <v>301</v>
      </c>
    </row>
    <row r="1010" spans="1:2" ht="16.5" x14ac:dyDescent="0.3">
      <c r="A1010" s="9">
        <f>YEAR(Table1[[#This Row],[Order Date]])</f>
        <v>2014</v>
      </c>
      <c r="B1010" s="3" t="s">
        <v>1230</v>
      </c>
    </row>
    <row r="1011" spans="1:2" ht="16.5" x14ac:dyDescent="0.3">
      <c r="A1011" s="10">
        <f>YEAR(Table1[[#This Row],[Order Date]])</f>
        <v>2014</v>
      </c>
      <c r="B1011" s="4" t="s">
        <v>1230</v>
      </c>
    </row>
    <row r="1012" spans="1:2" ht="16.5" x14ac:dyDescent="0.3">
      <c r="A1012" s="9">
        <f>YEAR(Table1[[#This Row],[Order Date]])</f>
        <v>2014</v>
      </c>
      <c r="B1012" s="3" t="s">
        <v>1230</v>
      </c>
    </row>
    <row r="1013" spans="1:2" ht="16.5" x14ac:dyDescent="0.3">
      <c r="A1013" s="10">
        <f>YEAR(Table1[[#This Row],[Order Date]])</f>
        <v>2014</v>
      </c>
      <c r="B1013" s="4" t="s">
        <v>740</v>
      </c>
    </row>
    <row r="1014" spans="1:2" ht="16.5" x14ac:dyDescent="0.3">
      <c r="A1014" s="9">
        <f>YEAR(Table1[[#This Row],[Order Date]])</f>
        <v>2014</v>
      </c>
      <c r="B1014" s="3" t="s">
        <v>740</v>
      </c>
    </row>
    <row r="1015" spans="1:2" ht="16.5" x14ac:dyDescent="0.3">
      <c r="A1015" s="10">
        <f>YEAR(Table1[[#This Row],[Order Date]])</f>
        <v>2014</v>
      </c>
      <c r="B1015" s="4" t="s">
        <v>740</v>
      </c>
    </row>
    <row r="1016" spans="1:2" ht="16.5" x14ac:dyDescent="0.3">
      <c r="A1016" s="9">
        <f>YEAR(Table1[[#This Row],[Order Date]])</f>
        <v>2014</v>
      </c>
      <c r="B1016" s="3" t="s">
        <v>1234</v>
      </c>
    </row>
    <row r="1017" spans="1:2" ht="16.5" x14ac:dyDescent="0.3">
      <c r="A1017" s="10">
        <f>YEAR(Table1[[#This Row],[Order Date]])</f>
        <v>2014</v>
      </c>
      <c r="B1017" s="4" t="s">
        <v>1234</v>
      </c>
    </row>
    <row r="1018" spans="1:2" ht="16.5" x14ac:dyDescent="0.3">
      <c r="A1018" s="9">
        <f>YEAR(Table1[[#This Row],[Order Date]])</f>
        <v>2014</v>
      </c>
      <c r="B1018" s="3" t="s">
        <v>1234</v>
      </c>
    </row>
    <row r="1019" spans="1:2" ht="16.5" x14ac:dyDescent="0.3">
      <c r="A1019" s="10">
        <f>YEAR(Table1[[#This Row],[Order Date]])</f>
        <v>2014</v>
      </c>
      <c r="B1019" s="4" t="s">
        <v>1234</v>
      </c>
    </row>
    <row r="1020" spans="1:2" ht="16.5" x14ac:dyDescent="0.3">
      <c r="A1020" s="9">
        <f>YEAR(Table1[[#This Row],[Order Date]])</f>
        <v>2014</v>
      </c>
      <c r="B1020" s="3" t="s">
        <v>1234</v>
      </c>
    </row>
    <row r="1021" spans="1:2" ht="16.5" x14ac:dyDescent="0.3">
      <c r="A1021" s="10">
        <f>YEAR(Table1[[#This Row],[Order Date]])</f>
        <v>2014</v>
      </c>
      <c r="B1021" s="4" t="s">
        <v>1234</v>
      </c>
    </row>
    <row r="1022" spans="1:2" ht="16.5" x14ac:dyDescent="0.3">
      <c r="A1022" s="9">
        <f>YEAR(Table1[[#This Row],[Order Date]])</f>
        <v>2014</v>
      </c>
      <c r="B1022" s="3" t="s">
        <v>1234</v>
      </c>
    </row>
    <row r="1023" spans="1:2" ht="16.5" x14ac:dyDescent="0.3">
      <c r="A1023" s="10">
        <f>YEAR(Table1[[#This Row],[Order Date]])</f>
        <v>2014</v>
      </c>
      <c r="B1023" s="4" t="s">
        <v>1074</v>
      </c>
    </row>
    <row r="1024" spans="1:2" ht="16.5" x14ac:dyDescent="0.3">
      <c r="A1024" s="9">
        <f>YEAR(Table1[[#This Row],[Order Date]])</f>
        <v>2014</v>
      </c>
      <c r="B1024" s="3" t="s">
        <v>1241</v>
      </c>
    </row>
    <row r="1025" spans="1:2" ht="16.5" x14ac:dyDescent="0.3">
      <c r="A1025" s="10">
        <f>YEAR(Table1[[#This Row],[Order Date]])</f>
        <v>2014</v>
      </c>
      <c r="B1025" s="4" t="s">
        <v>1242</v>
      </c>
    </row>
    <row r="1026" spans="1:2" ht="16.5" x14ac:dyDescent="0.3">
      <c r="A1026" s="9">
        <f>YEAR(Table1[[#This Row],[Order Date]])</f>
        <v>2014</v>
      </c>
      <c r="B1026" s="3" t="s">
        <v>1242</v>
      </c>
    </row>
    <row r="1027" spans="1:2" ht="16.5" x14ac:dyDescent="0.3">
      <c r="A1027" s="10">
        <f>YEAR(Table1[[#This Row],[Order Date]])</f>
        <v>2014</v>
      </c>
      <c r="B1027" s="4" t="s">
        <v>910</v>
      </c>
    </row>
    <row r="1028" spans="1:2" ht="16.5" x14ac:dyDescent="0.3">
      <c r="A1028" s="9">
        <f>YEAR(Table1[[#This Row],[Order Date]])</f>
        <v>2014</v>
      </c>
      <c r="B1028" s="3" t="s">
        <v>910</v>
      </c>
    </row>
    <row r="1029" spans="1:2" ht="16.5" x14ac:dyDescent="0.3">
      <c r="A1029" s="10">
        <f>YEAR(Table1[[#This Row],[Order Date]])</f>
        <v>2014</v>
      </c>
      <c r="B1029" s="4" t="s">
        <v>910</v>
      </c>
    </row>
    <row r="1030" spans="1:2" ht="16.5" x14ac:dyDescent="0.3">
      <c r="A1030" s="9">
        <f>YEAR(Table1[[#This Row],[Order Date]])</f>
        <v>2014</v>
      </c>
      <c r="B1030" s="3" t="s">
        <v>677</v>
      </c>
    </row>
    <row r="1031" spans="1:2" ht="16.5" x14ac:dyDescent="0.3">
      <c r="A1031" s="10">
        <f>YEAR(Table1[[#This Row],[Order Date]])</f>
        <v>2014</v>
      </c>
      <c r="B1031" s="4" t="s">
        <v>677</v>
      </c>
    </row>
    <row r="1032" spans="1:2" ht="16.5" x14ac:dyDescent="0.3">
      <c r="A1032" s="9">
        <f>YEAR(Table1[[#This Row],[Order Date]])</f>
        <v>2014</v>
      </c>
      <c r="B1032" s="3" t="s">
        <v>1249</v>
      </c>
    </row>
    <row r="1033" spans="1:2" ht="16.5" x14ac:dyDescent="0.3">
      <c r="A1033" s="10">
        <f>YEAR(Table1[[#This Row],[Order Date]])</f>
        <v>2014</v>
      </c>
      <c r="B1033" s="4" t="s">
        <v>1251</v>
      </c>
    </row>
    <row r="1034" spans="1:2" ht="16.5" x14ac:dyDescent="0.3">
      <c r="A1034" s="9">
        <f>YEAR(Table1[[#This Row],[Order Date]])</f>
        <v>2014</v>
      </c>
      <c r="B1034" s="3" t="s">
        <v>1251</v>
      </c>
    </row>
    <row r="1035" spans="1:2" ht="16.5" x14ac:dyDescent="0.3">
      <c r="A1035" s="10">
        <f>YEAR(Table1[[#This Row],[Order Date]])</f>
        <v>2014</v>
      </c>
      <c r="B1035" s="4" t="s">
        <v>1251</v>
      </c>
    </row>
    <row r="1036" spans="1:2" ht="16.5" x14ac:dyDescent="0.3">
      <c r="A1036" s="9">
        <f>YEAR(Table1[[#This Row],[Order Date]])</f>
        <v>2014</v>
      </c>
      <c r="B1036" s="3" t="s">
        <v>1251</v>
      </c>
    </row>
    <row r="1037" spans="1:2" ht="16.5" x14ac:dyDescent="0.3">
      <c r="A1037" s="10">
        <f>YEAR(Table1[[#This Row],[Order Date]])</f>
        <v>2014</v>
      </c>
      <c r="B1037" s="4" t="s">
        <v>1254</v>
      </c>
    </row>
    <row r="1038" spans="1:2" ht="16.5" x14ac:dyDescent="0.3">
      <c r="A1038" s="9">
        <f>YEAR(Table1[[#This Row],[Order Date]])</f>
        <v>2014</v>
      </c>
      <c r="B1038" s="3" t="s">
        <v>1254</v>
      </c>
    </row>
    <row r="1039" spans="1:2" ht="16.5" x14ac:dyDescent="0.3">
      <c r="A1039" s="10">
        <f>YEAR(Table1[[#This Row],[Order Date]])</f>
        <v>2014</v>
      </c>
      <c r="B1039" s="4" t="s">
        <v>1254</v>
      </c>
    </row>
    <row r="1040" spans="1:2" ht="16.5" x14ac:dyDescent="0.3">
      <c r="A1040" s="9">
        <f>YEAR(Table1[[#This Row],[Order Date]])</f>
        <v>2014</v>
      </c>
      <c r="B1040" s="3" t="s">
        <v>1181</v>
      </c>
    </row>
    <row r="1041" spans="1:2" ht="16.5" x14ac:dyDescent="0.3">
      <c r="A1041" s="10">
        <f>YEAR(Table1[[#This Row],[Order Date]])</f>
        <v>2014</v>
      </c>
      <c r="B1041" s="4" t="s">
        <v>1181</v>
      </c>
    </row>
    <row r="1042" spans="1:2" ht="16.5" x14ac:dyDescent="0.3">
      <c r="A1042" s="9">
        <f>YEAR(Table1[[#This Row],[Order Date]])</f>
        <v>2014</v>
      </c>
      <c r="B1042" s="3" t="s">
        <v>94</v>
      </c>
    </row>
    <row r="1043" spans="1:2" ht="16.5" x14ac:dyDescent="0.3">
      <c r="A1043" s="10">
        <f>YEAR(Table1[[#This Row],[Order Date]])</f>
        <v>2014</v>
      </c>
      <c r="B1043" s="4" t="s">
        <v>1258</v>
      </c>
    </row>
    <row r="1044" spans="1:2" ht="16.5" x14ac:dyDescent="0.3">
      <c r="A1044" s="9">
        <f>YEAR(Table1[[#This Row],[Order Date]])</f>
        <v>2014</v>
      </c>
      <c r="B1044" s="3" t="s">
        <v>1260</v>
      </c>
    </row>
    <row r="1045" spans="1:2" ht="16.5" x14ac:dyDescent="0.3">
      <c r="A1045" s="10">
        <f>YEAR(Table1[[#This Row],[Order Date]])</f>
        <v>2014</v>
      </c>
      <c r="B1045" s="4" t="s">
        <v>1260</v>
      </c>
    </row>
    <row r="1046" spans="1:2" ht="16.5" x14ac:dyDescent="0.3">
      <c r="A1046" s="9">
        <f>YEAR(Table1[[#This Row],[Order Date]])</f>
        <v>2014</v>
      </c>
      <c r="B1046" s="3" t="s">
        <v>1260</v>
      </c>
    </row>
    <row r="1047" spans="1:2" ht="16.5" x14ac:dyDescent="0.3">
      <c r="A1047" s="10">
        <f>YEAR(Table1[[#This Row],[Order Date]])</f>
        <v>2014</v>
      </c>
      <c r="B1047" s="4" t="s">
        <v>1260</v>
      </c>
    </row>
    <row r="1048" spans="1:2" ht="16.5" x14ac:dyDescent="0.3">
      <c r="A1048" s="9">
        <f>YEAR(Table1[[#This Row],[Order Date]])</f>
        <v>2014</v>
      </c>
      <c r="B1048" s="3" t="s">
        <v>1263</v>
      </c>
    </row>
    <row r="1049" spans="1:2" ht="16.5" x14ac:dyDescent="0.3">
      <c r="A1049" s="10">
        <f>YEAR(Table1[[#This Row],[Order Date]])</f>
        <v>2014</v>
      </c>
      <c r="B1049" s="4" t="s">
        <v>1263</v>
      </c>
    </row>
    <row r="1050" spans="1:2" ht="16.5" x14ac:dyDescent="0.3">
      <c r="A1050" s="9">
        <f>YEAR(Table1[[#This Row],[Order Date]])</f>
        <v>2014</v>
      </c>
      <c r="B1050" s="3" t="s">
        <v>1263</v>
      </c>
    </row>
    <row r="1051" spans="1:2" ht="16.5" x14ac:dyDescent="0.3">
      <c r="A1051" s="10">
        <f>YEAR(Table1[[#This Row],[Order Date]])</f>
        <v>2014</v>
      </c>
      <c r="B1051" s="4" t="s">
        <v>1263</v>
      </c>
    </row>
    <row r="1052" spans="1:2" ht="16.5" x14ac:dyDescent="0.3">
      <c r="A1052" s="9">
        <f>YEAR(Table1[[#This Row],[Order Date]])</f>
        <v>2014</v>
      </c>
      <c r="B1052" s="3" t="s">
        <v>1267</v>
      </c>
    </row>
    <row r="1053" spans="1:2" ht="16.5" x14ac:dyDescent="0.3">
      <c r="A1053" s="10">
        <f>YEAR(Table1[[#This Row],[Order Date]])</f>
        <v>2014</v>
      </c>
      <c r="B1053" s="4" t="s">
        <v>545</v>
      </c>
    </row>
    <row r="1054" spans="1:2" ht="16.5" x14ac:dyDescent="0.3">
      <c r="A1054" s="9">
        <f>YEAR(Table1[[#This Row],[Order Date]])</f>
        <v>2014</v>
      </c>
      <c r="B1054" s="3" t="s">
        <v>545</v>
      </c>
    </row>
    <row r="1055" spans="1:2" ht="16.5" x14ac:dyDescent="0.3">
      <c r="A1055" s="10">
        <f>YEAR(Table1[[#This Row],[Order Date]])</f>
        <v>2014</v>
      </c>
      <c r="B1055" s="4" t="s">
        <v>1271</v>
      </c>
    </row>
    <row r="1056" spans="1:2" ht="16.5" x14ac:dyDescent="0.3">
      <c r="A1056" s="9">
        <f>YEAR(Table1[[#This Row],[Order Date]])</f>
        <v>2014</v>
      </c>
      <c r="B1056" s="3" t="s">
        <v>564</v>
      </c>
    </row>
    <row r="1057" spans="1:2" ht="16.5" x14ac:dyDescent="0.3">
      <c r="A1057" s="10">
        <f>YEAR(Table1[[#This Row],[Order Date]])</f>
        <v>2014</v>
      </c>
      <c r="B1057" s="4" t="s">
        <v>256</v>
      </c>
    </row>
    <row r="1058" spans="1:2" ht="16.5" x14ac:dyDescent="0.3">
      <c r="A1058" s="9">
        <f>YEAR(Table1[[#This Row],[Order Date]])</f>
        <v>2014</v>
      </c>
      <c r="B1058" s="3" t="s">
        <v>256</v>
      </c>
    </row>
    <row r="1059" spans="1:2" ht="16.5" x14ac:dyDescent="0.3">
      <c r="A1059" s="10">
        <f>YEAR(Table1[[#This Row],[Order Date]])</f>
        <v>2014</v>
      </c>
      <c r="B1059" s="4" t="s">
        <v>1273</v>
      </c>
    </row>
    <row r="1060" spans="1:2" ht="16.5" x14ac:dyDescent="0.3">
      <c r="A1060" s="9">
        <f>YEAR(Table1[[#This Row],[Order Date]])</f>
        <v>2014</v>
      </c>
      <c r="B1060" s="3" t="s">
        <v>1273</v>
      </c>
    </row>
    <row r="1061" spans="1:2" ht="16.5" x14ac:dyDescent="0.3">
      <c r="A1061" s="10">
        <f>YEAR(Table1[[#This Row],[Order Date]])</f>
        <v>2014</v>
      </c>
      <c r="B1061" s="4" t="s">
        <v>1275</v>
      </c>
    </row>
    <row r="1062" spans="1:2" ht="16.5" x14ac:dyDescent="0.3">
      <c r="A1062" s="9">
        <f>YEAR(Table1[[#This Row],[Order Date]])</f>
        <v>2014</v>
      </c>
      <c r="B1062" s="3" t="s">
        <v>131</v>
      </c>
    </row>
    <row r="1063" spans="1:2" ht="16.5" x14ac:dyDescent="0.3">
      <c r="A1063" s="10">
        <f>YEAR(Table1[[#This Row],[Order Date]])</f>
        <v>2014</v>
      </c>
      <c r="B1063" s="4" t="s">
        <v>1277</v>
      </c>
    </row>
    <row r="1064" spans="1:2" ht="16.5" x14ac:dyDescent="0.3">
      <c r="A1064" s="9">
        <f>YEAR(Table1[[#This Row],[Order Date]])</f>
        <v>2014</v>
      </c>
      <c r="B1064" s="3" t="s">
        <v>1277</v>
      </c>
    </row>
    <row r="1065" spans="1:2" ht="16.5" x14ac:dyDescent="0.3">
      <c r="A1065" s="10">
        <f>YEAR(Table1[[#This Row],[Order Date]])</f>
        <v>2014</v>
      </c>
      <c r="B1065" s="4" t="s">
        <v>1277</v>
      </c>
    </row>
    <row r="1066" spans="1:2" ht="16.5" x14ac:dyDescent="0.3">
      <c r="A1066" s="9">
        <f>YEAR(Table1[[#This Row],[Order Date]])</f>
        <v>2014</v>
      </c>
      <c r="B1066" s="3" t="s">
        <v>1279</v>
      </c>
    </row>
    <row r="1067" spans="1:2" ht="16.5" x14ac:dyDescent="0.3">
      <c r="A1067" s="10">
        <f>YEAR(Table1[[#This Row],[Order Date]])</f>
        <v>2014</v>
      </c>
      <c r="B1067" s="4" t="s">
        <v>643</v>
      </c>
    </row>
    <row r="1068" spans="1:2" ht="16.5" x14ac:dyDescent="0.3">
      <c r="A1068" s="9">
        <f>YEAR(Table1[[#This Row],[Order Date]])</f>
        <v>2014</v>
      </c>
      <c r="B1068" s="3" t="s">
        <v>1282</v>
      </c>
    </row>
    <row r="1069" spans="1:2" ht="16.5" x14ac:dyDescent="0.3">
      <c r="A1069" s="10">
        <f>YEAR(Table1[[#This Row],[Order Date]])</f>
        <v>2014</v>
      </c>
      <c r="B1069" s="4" t="s">
        <v>1282</v>
      </c>
    </row>
    <row r="1070" spans="1:2" ht="16.5" x14ac:dyDescent="0.3">
      <c r="A1070" s="9">
        <f>YEAR(Table1[[#This Row],[Order Date]])</f>
        <v>2014</v>
      </c>
      <c r="B1070" s="3" t="s">
        <v>1282</v>
      </c>
    </row>
    <row r="1071" spans="1:2" ht="16.5" x14ac:dyDescent="0.3">
      <c r="A1071" s="10">
        <f>YEAR(Table1[[#This Row],[Order Date]])</f>
        <v>2014</v>
      </c>
      <c r="B1071" s="4" t="s">
        <v>1282</v>
      </c>
    </row>
    <row r="1072" spans="1:2" ht="16.5" x14ac:dyDescent="0.3">
      <c r="A1072" s="9">
        <f>YEAR(Table1[[#This Row],[Order Date]])</f>
        <v>2014</v>
      </c>
      <c r="B1072" s="3" t="s">
        <v>1286</v>
      </c>
    </row>
    <row r="1073" spans="1:2" ht="16.5" x14ac:dyDescent="0.3">
      <c r="A1073" s="10">
        <f>YEAR(Table1[[#This Row],[Order Date]])</f>
        <v>2014</v>
      </c>
      <c r="B1073" s="4" t="s">
        <v>1287</v>
      </c>
    </row>
    <row r="1074" spans="1:2" ht="16.5" x14ac:dyDescent="0.3">
      <c r="A1074" s="9">
        <f>YEAR(Table1[[#This Row],[Order Date]])</f>
        <v>2014</v>
      </c>
      <c r="B1074" s="3" t="s">
        <v>1288</v>
      </c>
    </row>
    <row r="1075" spans="1:2" ht="16.5" x14ac:dyDescent="0.3">
      <c r="A1075" s="10">
        <f>YEAR(Table1[[#This Row],[Order Date]])</f>
        <v>2014</v>
      </c>
      <c r="B1075" s="4" t="s">
        <v>1288</v>
      </c>
    </row>
    <row r="1076" spans="1:2" ht="16.5" x14ac:dyDescent="0.3">
      <c r="A1076" s="9">
        <f>YEAR(Table1[[#This Row],[Order Date]])</f>
        <v>2014</v>
      </c>
      <c r="B1076" s="3" t="s">
        <v>907</v>
      </c>
    </row>
    <row r="1077" spans="1:2" ht="16.5" x14ac:dyDescent="0.3">
      <c r="A1077" s="10">
        <f>YEAR(Table1[[#This Row],[Order Date]])</f>
        <v>2014</v>
      </c>
      <c r="B1077" s="4" t="s">
        <v>1289</v>
      </c>
    </row>
    <row r="1078" spans="1:2" ht="16.5" x14ac:dyDescent="0.3">
      <c r="A1078" s="9">
        <f>YEAR(Table1[[#This Row],[Order Date]])</f>
        <v>2014</v>
      </c>
      <c r="B1078" s="3" t="s">
        <v>917</v>
      </c>
    </row>
    <row r="1079" spans="1:2" ht="16.5" x14ac:dyDescent="0.3">
      <c r="A1079" s="10">
        <f>YEAR(Table1[[#This Row],[Order Date]])</f>
        <v>2014</v>
      </c>
      <c r="B1079" s="4" t="s">
        <v>1138</v>
      </c>
    </row>
    <row r="1080" spans="1:2" ht="16.5" x14ac:dyDescent="0.3">
      <c r="A1080" s="9">
        <f>YEAR(Table1[[#This Row],[Order Date]])</f>
        <v>2014</v>
      </c>
      <c r="B1080" s="3" t="s">
        <v>712</v>
      </c>
    </row>
    <row r="1081" spans="1:2" ht="16.5" x14ac:dyDescent="0.3">
      <c r="A1081" s="10">
        <f>YEAR(Table1[[#This Row],[Order Date]])</f>
        <v>2014</v>
      </c>
      <c r="B1081" s="4" t="s">
        <v>712</v>
      </c>
    </row>
    <row r="1082" spans="1:2" ht="16.5" x14ac:dyDescent="0.3">
      <c r="A1082" s="9">
        <f>YEAR(Table1[[#This Row],[Order Date]])</f>
        <v>2014</v>
      </c>
      <c r="B1082" s="3" t="s">
        <v>712</v>
      </c>
    </row>
    <row r="1083" spans="1:2" ht="16.5" x14ac:dyDescent="0.3">
      <c r="A1083" s="10">
        <f>YEAR(Table1[[#This Row],[Order Date]])</f>
        <v>2014</v>
      </c>
      <c r="B1083" s="4" t="s">
        <v>712</v>
      </c>
    </row>
    <row r="1084" spans="1:2" ht="16.5" x14ac:dyDescent="0.3">
      <c r="A1084" s="9">
        <f>YEAR(Table1[[#This Row],[Order Date]])</f>
        <v>2014</v>
      </c>
      <c r="B1084" s="3" t="s">
        <v>712</v>
      </c>
    </row>
    <row r="1085" spans="1:2" ht="16.5" x14ac:dyDescent="0.3">
      <c r="A1085" s="10">
        <f>YEAR(Table1[[#This Row],[Order Date]])</f>
        <v>2014</v>
      </c>
      <c r="B1085" s="4" t="s">
        <v>712</v>
      </c>
    </row>
    <row r="1086" spans="1:2" ht="16.5" x14ac:dyDescent="0.3">
      <c r="A1086" s="9">
        <f>YEAR(Table1[[#This Row],[Order Date]])</f>
        <v>2014</v>
      </c>
      <c r="B1086" s="3" t="s">
        <v>712</v>
      </c>
    </row>
    <row r="1087" spans="1:2" ht="16.5" x14ac:dyDescent="0.3">
      <c r="A1087" s="10">
        <f>YEAR(Table1[[#This Row],[Order Date]])</f>
        <v>2014</v>
      </c>
      <c r="B1087" s="4" t="s">
        <v>712</v>
      </c>
    </row>
    <row r="1088" spans="1:2" ht="16.5" x14ac:dyDescent="0.3">
      <c r="A1088" s="9">
        <f>YEAR(Table1[[#This Row],[Order Date]])</f>
        <v>2014</v>
      </c>
      <c r="B1088" s="3" t="s">
        <v>1295</v>
      </c>
    </row>
    <row r="1089" spans="1:2" ht="16.5" x14ac:dyDescent="0.3">
      <c r="A1089" s="10">
        <f>YEAR(Table1[[#This Row],[Order Date]])</f>
        <v>2014</v>
      </c>
      <c r="B1089" s="4" t="s">
        <v>1295</v>
      </c>
    </row>
    <row r="1090" spans="1:2" ht="16.5" x14ac:dyDescent="0.3">
      <c r="A1090" s="9">
        <f>YEAR(Table1[[#This Row],[Order Date]])</f>
        <v>2014</v>
      </c>
      <c r="B1090" s="3" t="s">
        <v>1298</v>
      </c>
    </row>
    <row r="1091" spans="1:2" ht="16.5" x14ac:dyDescent="0.3">
      <c r="A1091" s="10">
        <f>YEAR(Table1[[#This Row],[Order Date]])</f>
        <v>2014</v>
      </c>
      <c r="B1091" s="4" t="s">
        <v>1298</v>
      </c>
    </row>
    <row r="1092" spans="1:2" ht="16.5" x14ac:dyDescent="0.3">
      <c r="A1092" s="9">
        <f>YEAR(Table1[[#This Row],[Order Date]])</f>
        <v>2014</v>
      </c>
      <c r="B1092" s="3" t="s">
        <v>879</v>
      </c>
    </row>
    <row r="1093" spans="1:2" ht="16.5" x14ac:dyDescent="0.3">
      <c r="A1093" s="10">
        <f>YEAR(Table1[[#This Row],[Order Date]])</f>
        <v>2014</v>
      </c>
      <c r="B1093" s="4" t="s">
        <v>879</v>
      </c>
    </row>
    <row r="1094" spans="1:2" ht="16.5" x14ac:dyDescent="0.3">
      <c r="A1094" s="9">
        <f>YEAR(Table1[[#This Row],[Order Date]])</f>
        <v>2014</v>
      </c>
      <c r="B1094" s="3" t="s">
        <v>1301</v>
      </c>
    </row>
    <row r="1095" spans="1:2" ht="16.5" x14ac:dyDescent="0.3">
      <c r="A1095" s="10">
        <f>YEAR(Table1[[#This Row],[Order Date]])</f>
        <v>2014</v>
      </c>
      <c r="B1095" s="4" t="s">
        <v>1301</v>
      </c>
    </row>
    <row r="1096" spans="1:2" ht="16.5" x14ac:dyDescent="0.3">
      <c r="A1096" s="9">
        <f>YEAR(Table1[[#This Row],[Order Date]])</f>
        <v>2014</v>
      </c>
      <c r="B1096" s="3" t="s">
        <v>1303</v>
      </c>
    </row>
    <row r="1097" spans="1:2" ht="16.5" x14ac:dyDescent="0.3">
      <c r="A1097" s="10">
        <f>YEAR(Table1[[#This Row],[Order Date]])</f>
        <v>2014</v>
      </c>
      <c r="B1097" s="4" t="s">
        <v>1303</v>
      </c>
    </row>
    <row r="1098" spans="1:2" ht="16.5" x14ac:dyDescent="0.3">
      <c r="A1098" s="9">
        <f>YEAR(Table1[[#This Row],[Order Date]])</f>
        <v>2014</v>
      </c>
      <c r="B1098" s="3" t="s">
        <v>1303</v>
      </c>
    </row>
    <row r="1099" spans="1:2" ht="16.5" x14ac:dyDescent="0.3">
      <c r="A1099" s="10">
        <f>YEAR(Table1[[#This Row],[Order Date]])</f>
        <v>2014</v>
      </c>
      <c r="B1099" s="4" t="s">
        <v>1303</v>
      </c>
    </row>
    <row r="1100" spans="1:2" ht="16.5" x14ac:dyDescent="0.3">
      <c r="A1100" s="9">
        <f>YEAR(Table1[[#This Row],[Order Date]])</f>
        <v>2014</v>
      </c>
      <c r="B1100" s="3" t="s">
        <v>1303</v>
      </c>
    </row>
    <row r="1101" spans="1:2" ht="16.5" x14ac:dyDescent="0.3">
      <c r="A1101" s="10">
        <f>YEAR(Table1[[#This Row],[Order Date]])</f>
        <v>2014</v>
      </c>
      <c r="B1101" s="4" t="s">
        <v>1303</v>
      </c>
    </row>
    <row r="1102" spans="1:2" ht="16.5" x14ac:dyDescent="0.3">
      <c r="A1102" s="9">
        <f>YEAR(Table1[[#This Row],[Order Date]])</f>
        <v>2014</v>
      </c>
      <c r="B1102" s="3" t="s">
        <v>1303</v>
      </c>
    </row>
    <row r="1103" spans="1:2" ht="16.5" x14ac:dyDescent="0.3">
      <c r="A1103" s="10">
        <f>YEAR(Table1[[#This Row],[Order Date]])</f>
        <v>2014</v>
      </c>
      <c r="B1103" s="4" t="s">
        <v>475</v>
      </c>
    </row>
    <row r="1104" spans="1:2" ht="16.5" x14ac:dyDescent="0.3">
      <c r="A1104" s="9">
        <f>YEAR(Table1[[#This Row],[Order Date]])</f>
        <v>2014</v>
      </c>
      <c r="B1104" s="3" t="s">
        <v>475</v>
      </c>
    </row>
    <row r="1105" spans="1:2" ht="16.5" x14ac:dyDescent="0.3">
      <c r="A1105" s="10">
        <f>YEAR(Table1[[#This Row],[Order Date]])</f>
        <v>2014</v>
      </c>
      <c r="B1105" s="4" t="s">
        <v>475</v>
      </c>
    </row>
    <row r="1106" spans="1:2" ht="16.5" x14ac:dyDescent="0.3">
      <c r="A1106" s="9">
        <f>YEAR(Table1[[#This Row],[Order Date]])</f>
        <v>2014</v>
      </c>
      <c r="B1106" s="3" t="s">
        <v>475</v>
      </c>
    </row>
    <row r="1107" spans="1:2" ht="16.5" x14ac:dyDescent="0.3">
      <c r="A1107" s="10">
        <f>YEAR(Table1[[#This Row],[Order Date]])</f>
        <v>2014</v>
      </c>
      <c r="B1107" s="4" t="s">
        <v>1310</v>
      </c>
    </row>
    <row r="1108" spans="1:2" ht="16.5" x14ac:dyDescent="0.3">
      <c r="A1108" s="9">
        <f>YEAR(Table1[[#This Row],[Order Date]])</f>
        <v>2014</v>
      </c>
      <c r="B1108" s="3" t="s">
        <v>419</v>
      </c>
    </row>
    <row r="1109" spans="1:2" ht="16.5" x14ac:dyDescent="0.3">
      <c r="A1109" s="10">
        <f>YEAR(Table1[[#This Row],[Order Date]])</f>
        <v>2014</v>
      </c>
      <c r="B1109" s="4" t="s">
        <v>419</v>
      </c>
    </row>
    <row r="1110" spans="1:2" ht="16.5" x14ac:dyDescent="0.3">
      <c r="A1110" s="9">
        <f>YEAR(Table1[[#This Row],[Order Date]])</f>
        <v>2014</v>
      </c>
      <c r="B1110" s="3" t="s">
        <v>684</v>
      </c>
    </row>
    <row r="1111" spans="1:2" ht="16.5" x14ac:dyDescent="0.3">
      <c r="A1111" s="10">
        <f>YEAR(Table1[[#This Row],[Order Date]])</f>
        <v>2014</v>
      </c>
      <c r="B1111" s="4" t="s">
        <v>1312</v>
      </c>
    </row>
    <row r="1112" spans="1:2" ht="16.5" x14ac:dyDescent="0.3">
      <c r="A1112" s="9">
        <f>YEAR(Table1[[#This Row],[Order Date]])</f>
        <v>2014</v>
      </c>
      <c r="B1112" s="3" t="s">
        <v>1254</v>
      </c>
    </row>
    <row r="1113" spans="1:2" ht="16.5" x14ac:dyDescent="0.3">
      <c r="A1113" s="10">
        <f>YEAR(Table1[[#This Row],[Order Date]])</f>
        <v>2014</v>
      </c>
      <c r="B1113" s="4" t="s">
        <v>1254</v>
      </c>
    </row>
    <row r="1114" spans="1:2" ht="16.5" x14ac:dyDescent="0.3">
      <c r="A1114" s="9">
        <f>YEAR(Table1[[#This Row],[Order Date]])</f>
        <v>2014</v>
      </c>
      <c r="B1114" s="3" t="s">
        <v>314</v>
      </c>
    </row>
    <row r="1115" spans="1:2" ht="16.5" x14ac:dyDescent="0.3">
      <c r="A1115" s="10">
        <f>YEAR(Table1[[#This Row],[Order Date]])</f>
        <v>2014</v>
      </c>
      <c r="B1115" s="4" t="s">
        <v>314</v>
      </c>
    </row>
    <row r="1116" spans="1:2" ht="16.5" x14ac:dyDescent="0.3">
      <c r="A1116" s="9">
        <f>YEAR(Table1[[#This Row],[Order Date]])</f>
        <v>2014</v>
      </c>
      <c r="B1116" s="3" t="s">
        <v>314</v>
      </c>
    </row>
    <row r="1117" spans="1:2" ht="16.5" x14ac:dyDescent="0.3">
      <c r="A1117" s="10">
        <f>YEAR(Table1[[#This Row],[Order Date]])</f>
        <v>2014</v>
      </c>
      <c r="B1117" s="4" t="s">
        <v>314</v>
      </c>
    </row>
    <row r="1118" spans="1:2" ht="16.5" x14ac:dyDescent="0.3">
      <c r="A1118" s="9">
        <f>YEAR(Table1[[#This Row],[Order Date]])</f>
        <v>2014</v>
      </c>
      <c r="B1118" s="3" t="s">
        <v>789</v>
      </c>
    </row>
    <row r="1119" spans="1:2" ht="16.5" x14ac:dyDescent="0.3">
      <c r="A1119" s="10">
        <f>YEAR(Table1[[#This Row],[Order Date]])</f>
        <v>2014</v>
      </c>
      <c r="B1119" s="4" t="s">
        <v>1320</v>
      </c>
    </row>
    <row r="1120" spans="1:2" ht="16.5" x14ac:dyDescent="0.3">
      <c r="A1120" s="9">
        <f>YEAR(Table1[[#This Row],[Order Date]])</f>
        <v>2014</v>
      </c>
      <c r="B1120" s="3" t="s">
        <v>1320</v>
      </c>
    </row>
    <row r="1121" spans="1:2" ht="16.5" x14ac:dyDescent="0.3">
      <c r="A1121" s="10">
        <f>YEAR(Table1[[#This Row],[Order Date]])</f>
        <v>2014</v>
      </c>
      <c r="B1121" s="4" t="s">
        <v>1320</v>
      </c>
    </row>
    <row r="1122" spans="1:2" ht="16.5" x14ac:dyDescent="0.3">
      <c r="A1122" s="9">
        <f>YEAR(Table1[[#This Row],[Order Date]])</f>
        <v>2014</v>
      </c>
      <c r="B1122" s="3" t="s">
        <v>1320</v>
      </c>
    </row>
    <row r="1123" spans="1:2" ht="16.5" x14ac:dyDescent="0.3">
      <c r="A1123" s="10">
        <f>YEAR(Table1[[#This Row],[Order Date]])</f>
        <v>2014</v>
      </c>
      <c r="B1123" s="4" t="s">
        <v>1320</v>
      </c>
    </row>
    <row r="1124" spans="1:2" ht="16.5" x14ac:dyDescent="0.3">
      <c r="A1124" s="9">
        <f>YEAR(Table1[[#This Row],[Order Date]])</f>
        <v>2014</v>
      </c>
      <c r="B1124" s="3" t="s">
        <v>1320</v>
      </c>
    </row>
    <row r="1125" spans="1:2" ht="16.5" x14ac:dyDescent="0.3">
      <c r="A1125" s="10">
        <f>YEAR(Table1[[#This Row],[Order Date]])</f>
        <v>2014</v>
      </c>
      <c r="B1125" s="4" t="s">
        <v>637</v>
      </c>
    </row>
    <row r="1126" spans="1:2" ht="16.5" x14ac:dyDescent="0.3">
      <c r="A1126" s="9">
        <f>YEAR(Table1[[#This Row],[Order Date]])</f>
        <v>2014</v>
      </c>
      <c r="B1126" s="3" t="s">
        <v>637</v>
      </c>
    </row>
    <row r="1127" spans="1:2" ht="16.5" x14ac:dyDescent="0.3">
      <c r="A1127" s="10">
        <f>YEAR(Table1[[#This Row],[Order Date]])</f>
        <v>2014</v>
      </c>
      <c r="B1127" s="4" t="s">
        <v>1327</v>
      </c>
    </row>
    <row r="1128" spans="1:2" ht="16.5" x14ac:dyDescent="0.3">
      <c r="A1128" s="9">
        <f>YEAR(Table1[[#This Row],[Order Date]])</f>
        <v>2014</v>
      </c>
      <c r="B1128" s="3" t="s">
        <v>537</v>
      </c>
    </row>
    <row r="1129" spans="1:2" ht="16.5" x14ac:dyDescent="0.3">
      <c r="A1129" s="10">
        <f>YEAR(Table1[[#This Row],[Order Date]])</f>
        <v>2014</v>
      </c>
      <c r="B1129" s="4" t="s">
        <v>537</v>
      </c>
    </row>
    <row r="1130" spans="1:2" ht="16.5" x14ac:dyDescent="0.3">
      <c r="A1130" s="9">
        <f>YEAR(Table1[[#This Row],[Order Date]])</f>
        <v>2014</v>
      </c>
      <c r="B1130" s="3" t="s">
        <v>615</v>
      </c>
    </row>
    <row r="1131" spans="1:2" ht="16.5" x14ac:dyDescent="0.3">
      <c r="A1131" s="10">
        <f>YEAR(Table1[[#This Row],[Order Date]])</f>
        <v>2014</v>
      </c>
      <c r="B1131" s="4" t="s">
        <v>1330</v>
      </c>
    </row>
    <row r="1132" spans="1:2" ht="16.5" x14ac:dyDescent="0.3">
      <c r="A1132" s="9">
        <f>YEAR(Table1[[#This Row],[Order Date]])</f>
        <v>2014</v>
      </c>
      <c r="B1132" s="3" t="s">
        <v>1332</v>
      </c>
    </row>
    <row r="1133" spans="1:2" ht="16.5" x14ac:dyDescent="0.3">
      <c r="A1133" s="10">
        <f>YEAR(Table1[[#This Row],[Order Date]])</f>
        <v>2014</v>
      </c>
      <c r="B1133" s="4" t="s">
        <v>171</v>
      </c>
    </row>
    <row r="1134" spans="1:2" ht="16.5" x14ac:dyDescent="0.3">
      <c r="A1134" s="9">
        <f>YEAR(Table1[[#This Row],[Order Date]])</f>
        <v>2014</v>
      </c>
      <c r="B1134" s="3" t="s">
        <v>1334</v>
      </c>
    </row>
    <row r="1135" spans="1:2" ht="16.5" x14ac:dyDescent="0.3">
      <c r="A1135" s="10">
        <f>YEAR(Table1[[#This Row],[Order Date]])</f>
        <v>2014</v>
      </c>
      <c r="B1135" s="4" t="s">
        <v>1335</v>
      </c>
    </row>
    <row r="1136" spans="1:2" ht="16.5" x14ac:dyDescent="0.3">
      <c r="A1136" s="9">
        <f>YEAR(Table1[[#This Row],[Order Date]])</f>
        <v>2014</v>
      </c>
      <c r="B1136" s="3" t="s">
        <v>1335</v>
      </c>
    </row>
    <row r="1137" spans="1:2" ht="16.5" x14ac:dyDescent="0.3">
      <c r="A1137" s="10">
        <f>YEAR(Table1[[#This Row],[Order Date]])</f>
        <v>2014</v>
      </c>
      <c r="B1137" s="4" t="s">
        <v>556</v>
      </c>
    </row>
    <row r="1138" spans="1:2" ht="16.5" x14ac:dyDescent="0.3">
      <c r="A1138" s="9">
        <f>YEAR(Table1[[#This Row],[Order Date]])</f>
        <v>2014</v>
      </c>
      <c r="B1138" s="3" t="s">
        <v>1338</v>
      </c>
    </row>
    <row r="1139" spans="1:2" ht="16.5" x14ac:dyDescent="0.3">
      <c r="A1139" s="10">
        <f>YEAR(Table1[[#This Row],[Order Date]])</f>
        <v>2014</v>
      </c>
      <c r="B1139" s="4" t="s">
        <v>1338</v>
      </c>
    </row>
    <row r="1140" spans="1:2" ht="16.5" x14ac:dyDescent="0.3">
      <c r="A1140" s="9">
        <f>YEAR(Table1[[#This Row],[Order Date]])</f>
        <v>2014</v>
      </c>
      <c r="B1140" s="3" t="s">
        <v>1339</v>
      </c>
    </row>
    <row r="1141" spans="1:2" ht="16.5" x14ac:dyDescent="0.3">
      <c r="A1141" s="10">
        <f>YEAR(Table1[[#This Row],[Order Date]])</f>
        <v>2014</v>
      </c>
      <c r="B1141" s="4" t="s">
        <v>1339</v>
      </c>
    </row>
    <row r="1142" spans="1:2" ht="16.5" x14ac:dyDescent="0.3">
      <c r="A1142" s="9">
        <f>YEAR(Table1[[#This Row],[Order Date]])</f>
        <v>2014</v>
      </c>
      <c r="B1142" s="3" t="s">
        <v>1339</v>
      </c>
    </row>
    <row r="1143" spans="1:2" ht="16.5" x14ac:dyDescent="0.3">
      <c r="A1143" s="10">
        <f>YEAR(Table1[[#This Row],[Order Date]])</f>
        <v>2014</v>
      </c>
      <c r="B1143" s="4" t="s">
        <v>1341</v>
      </c>
    </row>
    <row r="1144" spans="1:2" ht="16.5" x14ac:dyDescent="0.3">
      <c r="A1144" s="9">
        <f>YEAR(Table1[[#This Row],[Order Date]])</f>
        <v>2014</v>
      </c>
      <c r="B1144" s="3" t="s">
        <v>1341</v>
      </c>
    </row>
    <row r="1145" spans="1:2" ht="16.5" x14ac:dyDescent="0.3">
      <c r="A1145" s="10">
        <f>YEAR(Table1[[#This Row],[Order Date]])</f>
        <v>2014</v>
      </c>
      <c r="B1145" s="4" t="s">
        <v>1343</v>
      </c>
    </row>
    <row r="1146" spans="1:2" ht="16.5" x14ac:dyDescent="0.3">
      <c r="A1146" s="9">
        <f>YEAR(Table1[[#This Row],[Order Date]])</f>
        <v>2014</v>
      </c>
      <c r="B1146" s="3" t="s">
        <v>1172</v>
      </c>
    </row>
    <row r="1147" spans="1:2" ht="16.5" x14ac:dyDescent="0.3">
      <c r="A1147" s="10">
        <f>YEAR(Table1[[#This Row],[Order Date]])</f>
        <v>2014</v>
      </c>
      <c r="B1147" s="4" t="s">
        <v>1172</v>
      </c>
    </row>
    <row r="1148" spans="1:2" ht="16.5" x14ac:dyDescent="0.3">
      <c r="A1148" s="9">
        <f>YEAR(Table1[[#This Row],[Order Date]])</f>
        <v>2014</v>
      </c>
      <c r="B1148" s="3" t="s">
        <v>1172</v>
      </c>
    </row>
    <row r="1149" spans="1:2" ht="16.5" x14ac:dyDescent="0.3">
      <c r="A1149" s="10">
        <f>YEAR(Table1[[#This Row],[Order Date]])</f>
        <v>2014</v>
      </c>
      <c r="B1149" s="4" t="s">
        <v>1172</v>
      </c>
    </row>
    <row r="1150" spans="1:2" ht="16.5" x14ac:dyDescent="0.3">
      <c r="A1150" s="9">
        <f>YEAR(Table1[[#This Row],[Order Date]])</f>
        <v>2014</v>
      </c>
      <c r="B1150" s="3" t="s">
        <v>1172</v>
      </c>
    </row>
    <row r="1151" spans="1:2" ht="16.5" x14ac:dyDescent="0.3">
      <c r="A1151" s="10">
        <f>YEAR(Table1[[#This Row],[Order Date]])</f>
        <v>2014</v>
      </c>
      <c r="B1151" s="4" t="s">
        <v>1172</v>
      </c>
    </row>
    <row r="1152" spans="1:2" ht="16.5" x14ac:dyDescent="0.3">
      <c r="A1152" s="9">
        <f>YEAR(Table1[[#This Row],[Order Date]])</f>
        <v>2014</v>
      </c>
      <c r="B1152" s="3" t="s">
        <v>1346</v>
      </c>
    </row>
    <row r="1153" spans="1:2" ht="16.5" x14ac:dyDescent="0.3">
      <c r="A1153" s="10">
        <f>YEAR(Table1[[#This Row],[Order Date]])</f>
        <v>2014</v>
      </c>
      <c r="B1153" s="4" t="s">
        <v>1346</v>
      </c>
    </row>
    <row r="1154" spans="1:2" ht="16.5" x14ac:dyDescent="0.3">
      <c r="A1154" s="9">
        <f>YEAR(Table1[[#This Row],[Order Date]])</f>
        <v>2014</v>
      </c>
      <c r="B1154" s="3" t="s">
        <v>923</v>
      </c>
    </row>
    <row r="1155" spans="1:2" ht="16.5" x14ac:dyDescent="0.3">
      <c r="A1155" s="10">
        <f>YEAR(Table1[[#This Row],[Order Date]])</f>
        <v>2014</v>
      </c>
      <c r="B1155" s="4" t="s">
        <v>923</v>
      </c>
    </row>
    <row r="1156" spans="1:2" ht="16.5" x14ac:dyDescent="0.3">
      <c r="A1156" s="9">
        <f>YEAR(Table1[[#This Row],[Order Date]])</f>
        <v>2014</v>
      </c>
      <c r="B1156" s="3" t="s">
        <v>923</v>
      </c>
    </row>
    <row r="1157" spans="1:2" ht="16.5" x14ac:dyDescent="0.3">
      <c r="A1157" s="10">
        <f>YEAR(Table1[[#This Row],[Order Date]])</f>
        <v>2014</v>
      </c>
      <c r="B1157" s="4" t="s">
        <v>722</v>
      </c>
    </row>
    <row r="1158" spans="1:2" ht="16.5" x14ac:dyDescent="0.3">
      <c r="A1158" s="9">
        <f>YEAR(Table1[[#This Row],[Order Date]])</f>
        <v>2014</v>
      </c>
      <c r="B1158" s="3" t="s">
        <v>722</v>
      </c>
    </row>
    <row r="1159" spans="1:2" ht="16.5" x14ac:dyDescent="0.3">
      <c r="A1159" s="10">
        <f>YEAR(Table1[[#This Row],[Order Date]])</f>
        <v>2014</v>
      </c>
      <c r="B1159" s="4" t="s">
        <v>722</v>
      </c>
    </row>
    <row r="1160" spans="1:2" ht="16.5" x14ac:dyDescent="0.3">
      <c r="A1160" s="9">
        <f>YEAR(Table1[[#This Row],[Order Date]])</f>
        <v>2014</v>
      </c>
      <c r="B1160" s="3" t="s">
        <v>722</v>
      </c>
    </row>
    <row r="1161" spans="1:2" ht="16.5" x14ac:dyDescent="0.3">
      <c r="A1161" s="10">
        <f>YEAR(Table1[[#This Row],[Order Date]])</f>
        <v>2014</v>
      </c>
      <c r="B1161" s="4" t="s">
        <v>722</v>
      </c>
    </row>
    <row r="1162" spans="1:2" ht="16.5" x14ac:dyDescent="0.3">
      <c r="A1162" s="9">
        <f>YEAR(Table1[[#This Row],[Order Date]])</f>
        <v>2014</v>
      </c>
      <c r="B1162" s="3" t="s">
        <v>722</v>
      </c>
    </row>
    <row r="1163" spans="1:2" ht="16.5" x14ac:dyDescent="0.3">
      <c r="A1163" s="10">
        <f>YEAR(Table1[[#This Row],[Order Date]])</f>
        <v>2014</v>
      </c>
      <c r="B1163" s="4" t="s">
        <v>1088</v>
      </c>
    </row>
    <row r="1164" spans="1:2" ht="16.5" x14ac:dyDescent="0.3">
      <c r="A1164" s="9">
        <f>YEAR(Table1[[#This Row],[Order Date]])</f>
        <v>2014</v>
      </c>
      <c r="B1164" s="3" t="s">
        <v>1088</v>
      </c>
    </row>
    <row r="1165" spans="1:2" ht="16.5" x14ac:dyDescent="0.3">
      <c r="A1165" s="10">
        <f>YEAR(Table1[[#This Row],[Order Date]])</f>
        <v>2014</v>
      </c>
      <c r="B1165" s="4" t="s">
        <v>605</v>
      </c>
    </row>
    <row r="1166" spans="1:2" ht="16.5" x14ac:dyDescent="0.3">
      <c r="A1166" s="9">
        <f>YEAR(Table1[[#This Row],[Order Date]])</f>
        <v>2014</v>
      </c>
      <c r="B1166" s="3" t="s">
        <v>1356</v>
      </c>
    </row>
    <row r="1167" spans="1:2" ht="16.5" x14ac:dyDescent="0.3">
      <c r="A1167" s="10">
        <f>YEAR(Table1[[#This Row],[Order Date]])</f>
        <v>2014</v>
      </c>
      <c r="B1167" s="4" t="s">
        <v>1357</v>
      </c>
    </row>
    <row r="1168" spans="1:2" ht="16.5" x14ac:dyDescent="0.3">
      <c r="A1168" s="9">
        <f>YEAR(Table1[[#This Row],[Order Date]])</f>
        <v>2014</v>
      </c>
      <c r="B1168" s="3" t="s">
        <v>1258</v>
      </c>
    </row>
    <row r="1169" spans="1:2" ht="16.5" x14ac:dyDescent="0.3">
      <c r="A1169" s="10">
        <f>YEAR(Table1[[#This Row],[Order Date]])</f>
        <v>2014</v>
      </c>
      <c r="B1169" s="4" t="s">
        <v>1359</v>
      </c>
    </row>
    <row r="1170" spans="1:2" ht="16.5" x14ac:dyDescent="0.3">
      <c r="A1170" s="9">
        <f>YEAR(Table1[[#This Row],[Order Date]])</f>
        <v>2014</v>
      </c>
      <c r="B1170" s="3" t="s">
        <v>509</v>
      </c>
    </row>
    <row r="1171" spans="1:2" ht="16.5" x14ac:dyDescent="0.3">
      <c r="A1171" s="10">
        <f>YEAR(Table1[[#This Row],[Order Date]])</f>
        <v>2014</v>
      </c>
      <c r="B1171" s="4" t="s">
        <v>509</v>
      </c>
    </row>
    <row r="1172" spans="1:2" ht="16.5" x14ac:dyDescent="0.3">
      <c r="A1172" s="9">
        <f>YEAR(Table1[[#This Row],[Order Date]])</f>
        <v>2014</v>
      </c>
      <c r="B1172" s="3" t="s">
        <v>1361</v>
      </c>
    </row>
    <row r="1173" spans="1:2" ht="16.5" x14ac:dyDescent="0.3">
      <c r="A1173" s="10">
        <f>YEAR(Table1[[#This Row],[Order Date]])</f>
        <v>2014</v>
      </c>
      <c r="B1173" s="4" t="s">
        <v>1361</v>
      </c>
    </row>
    <row r="1174" spans="1:2" ht="16.5" x14ac:dyDescent="0.3">
      <c r="A1174" s="9">
        <f>YEAR(Table1[[#This Row],[Order Date]])</f>
        <v>2014</v>
      </c>
      <c r="B1174" s="3" t="s">
        <v>1361</v>
      </c>
    </row>
    <row r="1175" spans="1:2" ht="16.5" x14ac:dyDescent="0.3">
      <c r="A1175" s="10">
        <f>YEAR(Table1[[#This Row],[Order Date]])</f>
        <v>2014</v>
      </c>
      <c r="B1175" s="4" t="s">
        <v>1361</v>
      </c>
    </row>
    <row r="1176" spans="1:2" ht="16.5" x14ac:dyDescent="0.3">
      <c r="A1176" s="9">
        <f>YEAR(Table1[[#This Row],[Order Date]])</f>
        <v>2014</v>
      </c>
      <c r="B1176" s="3" t="s">
        <v>923</v>
      </c>
    </row>
    <row r="1177" spans="1:2" ht="16.5" x14ac:dyDescent="0.3">
      <c r="A1177" s="10">
        <f>YEAR(Table1[[#This Row],[Order Date]])</f>
        <v>2014</v>
      </c>
      <c r="B1177" s="4" t="s">
        <v>923</v>
      </c>
    </row>
    <row r="1178" spans="1:2" ht="16.5" x14ac:dyDescent="0.3">
      <c r="A1178" s="9">
        <f>YEAR(Table1[[#This Row],[Order Date]])</f>
        <v>2014</v>
      </c>
      <c r="B1178" s="3" t="s">
        <v>195</v>
      </c>
    </row>
    <row r="1179" spans="1:2" ht="16.5" x14ac:dyDescent="0.3">
      <c r="A1179" s="10">
        <f>YEAR(Table1[[#This Row],[Order Date]])</f>
        <v>2014</v>
      </c>
      <c r="B1179" s="4" t="s">
        <v>193</v>
      </c>
    </row>
    <row r="1180" spans="1:2" ht="16.5" x14ac:dyDescent="0.3">
      <c r="A1180" s="9">
        <f>YEAR(Table1[[#This Row],[Order Date]])</f>
        <v>2014</v>
      </c>
      <c r="B1180" s="3" t="s">
        <v>193</v>
      </c>
    </row>
    <row r="1181" spans="1:2" ht="16.5" x14ac:dyDescent="0.3">
      <c r="A1181" s="10">
        <f>YEAR(Table1[[#This Row],[Order Date]])</f>
        <v>2014</v>
      </c>
      <c r="B1181" s="4" t="s">
        <v>193</v>
      </c>
    </row>
    <row r="1182" spans="1:2" ht="16.5" x14ac:dyDescent="0.3">
      <c r="A1182" s="9">
        <f>YEAR(Table1[[#This Row],[Order Date]])</f>
        <v>2014</v>
      </c>
      <c r="B1182" s="3" t="s">
        <v>193</v>
      </c>
    </row>
    <row r="1183" spans="1:2" ht="16.5" x14ac:dyDescent="0.3">
      <c r="A1183" s="10">
        <f>YEAR(Table1[[#This Row],[Order Date]])</f>
        <v>2014</v>
      </c>
      <c r="B1183" s="4" t="s">
        <v>1332</v>
      </c>
    </row>
    <row r="1184" spans="1:2" ht="16.5" x14ac:dyDescent="0.3">
      <c r="A1184" s="9">
        <f>YEAR(Table1[[#This Row],[Order Date]])</f>
        <v>2014</v>
      </c>
      <c r="B1184" s="3" t="s">
        <v>1368</v>
      </c>
    </row>
    <row r="1185" spans="1:2" ht="16.5" x14ac:dyDescent="0.3">
      <c r="A1185" s="10">
        <f>YEAR(Table1[[#This Row],[Order Date]])</f>
        <v>2014</v>
      </c>
      <c r="B1185" s="4" t="s">
        <v>1369</v>
      </c>
    </row>
    <row r="1186" spans="1:2" ht="16.5" x14ac:dyDescent="0.3">
      <c r="A1186" s="9">
        <f>YEAR(Table1[[#This Row],[Order Date]])</f>
        <v>2014</v>
      </c>
      <c r="B1186" s="3" t="s">
        <v>1371</v>
      </c>
    </row>
    <row r="1187" spans="1:2" ht="16.5" x14ac:dyDescent="0.3">
      <c r="A1187" s="10">
        <f>YEAR(Table1[[#This Row],[Order Date]])</f>
        <v>2014</v>
      </c>
      <c r="B1187" s="4" t="s">
        <v>1371</v>
      </c>
    </row>
    <row r="1188" spans="1:2" ht="16.5" x14ac:dyDescent="0.3">
      <c r="A1188" s="9">
        <f>YEAR(Table1[[#This Row],[Order Date]])</f>
        <v>2014</v>
      </c>
      <c r="B1188" s="3" t="s">
        <v>1373</v>
      </c>
    </row>
    <row r="1189" spans="1:2" ht="16.5" x14ac:dyDescent="0.3">
      <c r="A1189" s="10">
        <f>YEAR(Table1[[#This Row],[Order Date]])</f>
        <v>2014</v>
      </c>
      <c r="B1189" s="4" t="s">
        <v>1375</v>
      </c>
    </row>
    <row r="1190" spans="1:2" ht="16.5" x14ac:dyDescent="0.3">
      <c r="A1190" s="9">
        <f>YEAR(Table1[[#This Row],[Order Date]])</f>
        <v>2014</v>
      </c>
      <c r="B1190" s="3" t="s">
        <v>1375</v>
      </c>
    </row>
    <row r="1191" spans="1:2" ht="16.5" x14ac:dyDescent="0.3">
      <c r="A1191" s="10">
        <f>YEAR(Table1[[#This Row],[Order Date]])</f>
        <v>2014</v>
      </c>
      <c r="B1191" s="4" t="s">
        <v>1375</v>
      </c>
    </row>
    <row r="1192" spans="1:2" ht="16.5" x14ac:dyDescent="0.3">
      <c r="A1192" s="9">
        <f>YEAR(Table1[[#This Row],[Order Date]])</f>
        <v>2014</v>
      </c>
      <c r="B1192" s="3" t="s">
        <v>1375</v>
      </c>
    </row>
    <row r="1193" spans="1:2" ht="16.5" x14ac:dyDescent="0.3">
      <c r="A1193" s="10">
        <f>YEAR(Table1[[#This Row],[Order Date]])</f>
        <v>2014</v>
      </c>
      <c r="B1193" s="4" t="s">
        <v>1378</v>
      </c>
    </row>
    <row r="1194" spans="1:2" ht="16.5" x14ac:dyDescent="0.3">
      <c r="A1194" s="9">
        <f>YEAR(Table1[[#This Row],[Order Date]])</f>
        <v>2014</v>
      </c>
      <c r="B1194" s="3" t="s">
        <v>1254</v>
      </c>
    </row>
    <row r="1195" spans="1:2" ht="16.5" x14ac:dyDescent="0.3">
      <c r="A1195" s="10">
        <f>YEAR(Table1[[#This Row],[Order Date]])</f>
        <v>2014</v>
      </c>
      <c r="B1195" s="4" t="s">
        <v>1343</v>
      </c>
    </row>
    <row r="1196" spans="1:2" ht="16.5" x14ac:dyDescent="0.3">
      <c r="A1196" s="9">
        <f>YEAR(Table1[[#This Row],[Order Date]])</f>
        <v>2014</v>
      </c>
      <c r="B1196" s="3" t="s">
        <v>1381</v>
      </c>
    </row>
    <row r="1197" spans="1:2" ht="16.5" x14ac:dyDescent="0.3">
      <c r="A1197" s="10">
        <f>YEAR(Table1[[#This Row],[Order Date]])</f>
        <v>2014</v>
      </c>
      <c r="B1197" s="4" t="s">
        <v>1383</v>
      </c>
    </row>
    <row r="1198" spans="1:2" ht="16.5" x14ac:dyDescent="0.3">
      <c r="A1198" s="9">
        <f>YEAR(Table1[[#This Row],[Order Date]])</f>
        <v>2014</v>
      </c>
      <c r="B1198" s="3" t="s">
        <v>1385</v>
      </c>
    </row>
    <row r="1199" spans="1:2" ht="16.5" x14ac:dyDescent="0.3">
      <c r="A1199" s="10">
        <f>YEAR(Table1[[#This Row],[Order Date]])</f>
        <v>2014</v>
      </c>
      <c r="B1199" s="4" t="s">
        <v>1385</v>
      </c>
    </row>
    <row r="1200" spans="1:2" ht="16.5" x14ac:dyDescent="0.3">
      <c r="A1200" s="9">
        <f>YEAR(Table1[[#This Row],[Order Date]])</f>
        <v>2014</v>
      </c>
      <c r="B1200" s="3" t="s">
        <v>270</v>
      </c>
    </row>
    <row r="1201" spans="1:2" ht="16.5" x14ac:dyDescent="0.3">
      <c r="A1201" s="10">
        <f>YEAR(Table1[[#This Row],[Order Date]])</f>
        <v>2014</v>
      </c>
      <c r="B1201" s="4" t="s">
        <v>270</v>
      </c>
    </row>
    <row r="1202" spans="1:2" ht="16.5" x14ac:dyDescent="0.3">
      <c r="A1202" s="9">
        <f>YEAR(Table1[[#This Row],[Order Date]])</f>
        <v>2014</v>
      </c>
      <c r="B1202" s="3" t="s">
        <v>270</v>
      </c>
    </row>
    <row r="1203" spans="1:2" ht="16.5" x14ac:dyDescent="0.3">
      <c r="A1203" s="10">
        <f>YEAR(Table1[[#This Row],[Order Date]])</f>
        <v>2014</v>
      </c>
      <c r="B1203" s="4" t="s">
        <v>564</v>
      </c>
    </row>
    <row r="1204" spans="1:2" ht="16.5" x14ac:dyDescent="0.3">
      <c r="A1204" s="9">
        <f>YEAR(Table1[[#This Row],[Order Date]])</f>
        <v>2014</v>
      </c>
      <c r="B1204" s="3" t="s">
        <v>564</v>
      </c>
    </row>
    <row r="1205" spans="1:2" ht="16.5" x14ac:dyDescent="0.3">
      <c r="A1205" s="10">
        <f>YEAR(Table1[[#This Row],[Order Date]])</f>
        <v>2014</v>
      </c>
      <c r="B1205" s="4" t="s">
        <v>564</v>
      </c>
    </row>
    <row r="1206" spans="1:2" ht="16.5" x14ac:dyDescent="0.3">
      <c r="A1206" s="9">
        <f>YEAR(Table1[[#This Row],[Order Date]])</f>
        <v>2014</v>
      </c>
      <c r="B1206" s="3" t="s">
        <v>77</v>
      </c>
    </row>
    <row r="1207" spans="1:2" ht="16.5" x14ac:dyDescent="0.3">
      <c r="A1207" s="10">
        <f>YEAR(Table1[[#This Row],[Order Date]])</f>
        <v>2014</v>
      </c>
      <c r="B1207" s="4" t="s">
        <v>355</v>
      </c>
    </row>
    <row r="1208" spans="1:2" ht="16.5" x14ac:dyDescent="0.3">
      <c r="A1208" s="9">
        <f>YEAR(Table1[[#This Row],[Order Date]])</f>
        <v>2014</v>
      </c>
      <c r="B1208" s="3" t="s">
        <v>1392</v>
      </c>
    </row>
    <row r="1209" spans="1:2" ht="16.5" x14ac:dyDescent="0.3">
      <c r="A1209" s="10">
        <f>YEAR(Table1[[#This Row],[Order Date]])</f>
        <v>2014</v>
      </c>
      <c r="B1209" s="4" t="s">
        <v>1392</v>
      </c>
    </row>
    <row r="1210" spans="1:2" ht="16.5" x14ac:dyDescent="0.3">
      <c r="A1210" s="9">
        <f>YEAR(Table1[[#This Row],[Order Date]])</f>
        <v>2014</v>
      </c>
      <c r="B1210" s="3" t="s">
        <v>1393</v>
      </c>
    </row>
    <row r="1211" spans="1:2" ht="16.5" x14ac:dyDescent="0.3">
      <c r="A1211" s="10">
        <f>YEAR(Table1[[#This Row],[Order Date]])</f>
        <v>2014</v>
      </c>
      <c r="B1211" s="4" t="s">
        <v>1394</v>
      </c>
    </row>
    <row r="1212" spans="1:2" ht="16.5" x14ac:dyDescent="0.3">
      <c r="A1212" s="9">
        <f>YEAR(Table1[[#This Row],[Order Date]])</f>
        <v>2014</v>
      </c>
      <c r="B1212" s="3" t="s">
        <v>1394</v>
      </c>
    </row>
    <row r="1213" spans="1:2" ht="16.5" x14ac:dyDescent="0.3">
      <c r="A1213" s="10">
        <f>YEAR(Table1[[#This Row],[Order Date]])</f>
        <v>2014</v>
      </c>
      <c r="B1213" s="4" t="s">
        <v>109</v>
      </c>
    </row>
    <row r="1214" spans="1:2" ht="16.5" x14ac:dyDescent="0.3">
      <c r="A1214" s="9">
        <f>YEAR(Table1[[#This Row],[Order Date]])</f>
        <v>2014</v>
      </c>
      <c r="B1214" s="3" t="s">
        <v>1152</v>
      </c>
    </row>
    <row r="1215" spans="1:2" ht="16.5" x14ac:dyDescent="0.3">
      <c r="A1215" s="10">
        <f>YEAR(Table1[[#This Row],[Order Date]])</f>
        <v>2014</v>
      </c>
      <c r="B1215" s="4" t="s">
        <v>1152</v>
      </c>
    </row>
    <row r="1216" spans="1:2" ht="16.5" x14ac:dyDescent="0.3">
      <c r="A1216" s="9">
        <f>YEAR(Table1[[#This Row],[Order Date]])</f>
        <v>2014</v>
      </c>
      <c r="B1216" s="3" t="s">
        <v>1152</v>
      </c>
    </row>
    <row r="1217" spans="1:2" ht="16.5" x14ac:dyDescent="0.3">
      <c r="A1217" s="10">
        <f>YEAR(Table1[[#This Row],[Order Date]])</f>
        <v>2014</v>
      </c>
      <c r="B1217" s="4" t="s">
        <v>1152</v>
      </c>
    </row>
    <row r="1218" spans="1:2" ht="16.5" x14ac:dyDescent="0.3">
      <c r="A1218" s="9">
        <f>YEAR(Table1[[#This Row],[Order Date]])</f>
        <v>2014</v>
      </c>
      <c r="B1218" s="3" t="s">
        <v>1152</v>
      </c>
    </row>
    <row r="1219" spans="1:2" ht="16.5" x14ac:dyDescent="0.3">
      <c r="A1219" s="10">
        <f>YEAR(Table1[[#This Row],[Order Date]])</f>
        <v>2014</v>
      </c>
      <c r="B1219" s="4" t="s">
        <v>1401</v>
      </c>
    </row>
    <row r="1220" spans="1:2" ht="16.5" x14ac:dyDescent="0.3">
      <c r="A1220" s="9">
        <f>YEAR(Table1[[#This Row],[Order Date]])</f>
        <v>2014</v>
      </c>
      <c r="B1220" s="3" t="s">
        <v>1401</v>
      </c>
    </row>
    <row r="1221" spans="1:2" ht="16.5" x14ac:dyDescent="0.3">
      <c r="A1221" s="10">
        <f>YEAR(Table1[[#This Row],[Order Date]])</f>
        <v>2014</v>
      </c>
      <c r="B1221" s="4" t="s">
        <v>1401</v>
      </c>
    </row>
    <row r="1222" spans="1:2" ht="16.5" x14ac:dyDescent="0.3">
      <c r="A1222" s="9">
        <f>YEAR(Table1[[#This Row],[Order Date]])</f>
        <v>2014</v>
      </c>
      <c r="B1222" s="3" t="s">
        <v>1401</v>
      </c>
    </row>
    <row r="1223" spans="1:2" ht="16.5" x14ac:dyDescent="0.3">
      <c r="A1223" s="10">
        <f>YEAR(Table1[[#This Row],[Order Date]])</f>
        <v>2014</v>
      </c>
      <c r="B1223" s="4" t="s">
        <v>1401</v>
      </c>
    </row>
    <row r="1224" spans="1:2" ht="16.5" x14ac:dyDescent="0.3">
      <c r="A1224" s="9">
        <f>YEAR(Table1[[#This Row],[Order Date]])</f>
        <v>2014</v>
      </c>
      <c r="B1224" s="3" t="s">
        <v>1401</v>
      </c>
    </row>
    <row r="1225" spans="1:2" ht="16.5" x14ac:dyDescent="0.3">
      <c r="A1225" s="10">
        <f>YEAR(Table1[[#This Row],[Order Date]])</f>
        <v>2014</v>
      </c>
      <c r="B1225" s="4" t="s">
        <v>1181</v>
      </c>
    </row>
    <row r="1226" spans="1:2" ht="16.5" x14ac:dyDescent="0.3">
      <c r="A1226" s="9">
        <f>YEAR(Table1[[#This Row],[Order Date]])</f>
        <v>2014</v>
      </c>
      <c r="B1226" s="3" t="s">
        <v>1181</v>
      </c>
    </row>
    <row r="1227" spans="1:2" ht="16.5" x14ac:dyDescent="0.3">
      <c r="A1227" s="10">
        <f>YEAR(Table1[[#This Row],[Order Date]])</f>
        <v>2014</v>
      </c>
      <c r="B1227" s="4" t="s">
        <v>1405</v>
      </c>
    </row>
    <row r="1228" spans="1:2" ht="16.5" x14ac:dyDescent="0.3">
      <c r="A1228" s="9">
        <f>YEAR(Table1[[#This Row],[Order Date]])</f>
        <v>2014</v>
      </c>
      <c r="B1228" s="3" t="s">
        <v>1405</v>
      </c>
    </row>
    <row r="1229" spans="1:2" ht="16.5" x14ac:dyDescent="0.3">
      <c r="A1229" s="10">
        <f>YEAR(Table1[[#This Row],[Order Date]])</f>
        <v>2014</v>
      </c>
      <c r="B1229" s="4" t="s">
        <v>1405</v>
      </c>
    </row>
    <row r="1230" spans="1:2" ht="16.5" x14ac:dyDescent="0.3">
      <c r="A1230" s="9">
        <f>YEAR(Table1[[#This Row],[Order Date]])</f>
        <v>2014</v>
      </c>
      <c r="B1230" s="3" t="s">
        <v>1405</v>
      </c>
    </row>
    <row r="1231" spans="1:2" ht="16.5" x14ac:dyDescent="0.3">
      <c r="A1231" s="10">
        <f>YEAR(Table1[[#This Row],[Order Date]])</f>
        <v>2014</v>
      </c>
      <c r="B1231" s="4" t="s">
        <v>1408</v>
      </c>
    </row>
    <row r="1232" spans="1:2" ht="16.5" x14ac:dyDescent="0.3">
      <c r="A1232" s="9">
        <f>YEAR(Table1[[#This Row],[Order Date]])</f>
        <v>2014</v>
      </c>
      <c r="B1232" s="3" t="s">
        <v>1408</v>
      </c>
    </row>
    <row r="1233" spans="1:2" ht="16.5" x14ac:dyDescent="0.3">
      <c r="A1233" s="10">
        <f>YEAR(Table1[[#This Row],[Order Date]])</f>
        <v>2014</v>
      </c>
      <c r="B1233" s="4" t="s">
        <v>889</v>
      </c>
    </row>
    <row r="1234" spans="1:2" ht="16.5" x14ac:dyDescent="0.3">
      <c r="A1234" s="9">
        <f>YEAR(Table1[[#This Row],[Order Date]])</f>
        <v>2014</v>
      </c>
      <c r="B1234" s="3" t="s">
        <v>1113</v>
      </c>
    </row>
    <row r="1235" spans="1:2" ht="16.5" x14ac:dyDescent="0.3">
      <c r="A1235" s="10">
        <f>YEAR(Table1[[#This Row],[Order Date]])</f>
        <v>2014</v>
      </c>
      <c r="B1235" s="4" t="s">
        <v>1412</v>
      </c>
    </row>
    <row r="1236" spans="1:2" ht="16.5" x14ac:dyDescent="0.3">
      <c r="A1236" s="9">
        <f>YEAR(Table1[[#This Row],[Order Date]])</f>
        <v>2014</v>
      </c>
      <c r="B1236" s="3" t="s">
        <v>1413</v>
      </c>
    </row>
    <row r="1237" spans="1:2" ht="16.5" x14ac:dyDescent="0.3">
      <c r="A1237" s="10">
        <f>YEAR(Table1[[#This Row],[Order Date]])</f>
        <v>2014</v>
      </c>
      <c r="B1237" s="4" t="s">
        <v>727</v>
      </c>
    </row>
    <row r="1238" spans="1:2" ht="16.5" x14ac:dyDescent="0.3">
      <c r="A1238" s="9">
        <f>YEAR(Table1[[#This Row],[Order Date]])</f>
        <v>2014</v>
      </c>
      <c r="B1238" s="3" t="s">
        <v>1414</v>
      </c>
    </row>
    <row r="1239" spans="1:2" ht="16.5" x14ac:dyDescent="0.3">
      <c r="A1239" s="10">
        <f>YEAR(Table1[[#This Row],[Order Date]])</f>
        <v>2014</v>
      </c>
      <c r="B1239" s="4" t="s">
        <v>305</v>
      </c>
    </row>
    <row r="1240" spans="1:2" ht="16.5" x14ac:dyDescent="0.3">
      <c r="A1240" s="9">
        <f>YEAR(Table1[[#This Row],[Order Date]])</f>
        <v>2014</v>
      </c>
      <c r="B1240" s="3" t="s">
        <v>1417</v>
      </c>
    </row>
    <row r="1241" spans="1:2" ht="16.5" x14ac:dyDescent="0.3">
      <c r="A1241" s="10">
        <f>YEAR(Table1[[#This Row],[Order Date]])</f>
        <v>2014</v>
      </c>
      <c r="B1241" s="4" t="s">
        <v>1417</v>
      </c>
    </row>
    <row r="1242" spans="1:2" ht="16.5" x14ac:dyDescent="0.3">
      <c r="A1242" s="9">
        <f>YEAR(Table1[[#This Row],[Order Date]])</f>
        <v>2014</v>
      </c>
      <c r="B1242" s="3" t="s">
        <v>1417</v>
      </c>
    </row>
    <row r="1243" spans="1:2" ht="16.5" x14ac:dyDescent="0.3">
      <c r="A1243" s="10">
        <f>YEAR(Table1[[#This Row],[Order Date]])</f>
        <v>2014</v>
      </c>
      <c r="B1243" s="4" t="s">
        <v>1417</v>
      </c>
    </row>
    <row r="1244" spans="1:2" ht="16.5" x14ac:dyDescent="0.3">
      <c r="A1244" s="9">
        <f>YEAR(Table1[[#This Row],[Order Date]])</f>
        <v>2014</v>
      </c>
      <c r="B1244" s="3" t="s">
        <v>1417</v>
      </c>
    </row>
    <row r="1245" spans="1:2" ht="16.5" x14ac:dyDescent="0.3">
      <c r="A1245" s="10">
        <f>YEAR(Table1[[#This Row],[Order Date]])</f>
        <v>2014</v>
      </c>
      <c r="B1245" s="4" t="s">
        <v>1417</v>
      </c>
    </row>
    <row r="1246" spans="1:2" ht="16.5" x14ac:dyDescent="0.3">
      <c r="A1246" s="9">
        <f>YEAR(Table1[[#This Row],[Order Date]])</f>
        <v>2014</v>
      </c>
      <c r="B1246" s="3" t="s">
        <v>1417</v>
      </c>
    </row>
    <row r="1247" spans="1:2" ht="16.5" x14ac:dyDescent="0.3">
      <c r="A1247" s="10">
        <f>YEAR(Table1[[#This Row],[Order Date]])</f>
        <v>2014</v>
      </c>
      <c r="B1247" s="4" t="s">
        <v>1423</v>
      </c>
    </row>
    <row r="1248" spans="1:2" ht="16.5" x14ac:dyDescent="0.3">
      <c r="A1248" s="9">
        <f>YEAR(Table1[[#This Row],[Order Date]])</f>
        <v>2014</v>
      </c>
      <c r="B1248" s="3" t="s">
        <v>1424</v>
      </c>
    </row>
    <row r="1249" spans="1:2" ht="16.5" x14ac:dyDescent="0.3">
      <c r="A1249" s="10">
        <f>YEAR(Table1[[#This Row],[Order Date]])</f>
        <v>2014</v>
      </c>
      <c r="B1249" s="4" t="s">
        <v>1424</v>
      </c>
    </row>
    <row r="1250" spans="1:2" ht="16.5" x14ac:dyDescent="0.3">
      <c r="A1250" s="9">
        <f>YEAR(Table1[[#This Row],[Order Date]])</f>
        <v>2014</v>
      </c>
      <c r="B1250" s="3" t="s">
        <v>1357</v>
      </c>
    </row>
    <row r="1251" spans="1:2" ht="16.5" x14ac:dyDescent="0.3">
      <c r="A1251" s="10">
        <f>YEAR(Table1[[#This Row],[Order Date]])</f>
        <v>2014</v>
      </c>
      <c r="B1251" s="4" t="s">
        <v>1357</v>
      </c>
    </row>
    <row r="1252" spans="1:2" ht="16.5" x14ac:dyDescent="0.3">
      <c r="A1252" s="9">
        <f>YEAR(Table1[[#This Row],[Order Date]])</f>
        <v>2014</v>
      </c>
      <c r="B1252" s="3" t="s">
        <v>1426</v>
      </c>
    </row>
    <row r="1253" spans="1:2" ht="16.5" x14ac:dyDescent="0.3">
      <c r="A1253" s="10">
        <f>YEAR(Table1[[#This Row],[Order Date]])</f>
        <v>2014</v>
      </c>
      <c r="B1253" s="4" t="s">
        <v>1426</v>
      </c>
    </row>
    <row r="1254" spans="1:2" ht="16.5" x14ac:dyDescent="0.3">
      <c r="A1254" s="9">
        <f>YEAR(Table1[[#This Row],[Order Date]])</f>
        <v>2014</v>
      </c>
      <c r="B1254" s="3" t="s">
        <v>1426</v>
      </c>
    </row>
    <row r="1255" spans="1:2" ht="16.5" x14ac:dyDescent="0.3">
      <c r="A1255" s="10">
        <f>YEAR(Table1[[#This Row],[Order Date]])</f>
        <v>2014</v>
      </c>
      <c r="B1255" s="4" t="s">
        <v>1429</v>
      </c>
    </row>
    <row r="1256" spans="1:2" ht="16.5" x14ac:dyDescent="0.3">
      <c r="A1256" s="9">
        <f>YEAR(Table1[[#This Row],[Order Date]])</f>
        <v>2014</v>
      </c>
      <c r="B1256" s="3" t="s">
        <v>1429</v>
      </c>
    </row>
    <row r="1257" spans="1:2" ht="16.5" x14ac:dyDescent="0.3">
      <c r="A1257" s="10">
        <f>YEAR(Table1[[#This Row],[Order Date]])</f>
        <v>2014</v>
      </c>
      <c r="B1257" s="4" t="s">
        <v>1429</v>
      </c>
    </row>
    <row r="1258" spans="1:2" ht="16.5" x14ac:dyDescent="0.3">
      <c r="A1258" s="9">
        <f>YEAR(Table1[[#This Row],[Order Date]])</f>
        <v>2014</v>
      </c>
      <c r="B1258" s="3" t="s">
        <v>1429</v>
      </c>
    </row>
    <row r="1259" spans="1:2" ht="16.5" x14ac:dyDescent="0.3">
      <c r="A1259" s="10">
        <f>YEAR(Table1[[#This Row],[Order Date]])</f>
        <v>2014</v>
      </c>
      <c r="B1259" s="4" t="s">
        <v>1429</v>
      </c>
    </row>
    <row r="1260" spans="1:2" ht="16.5" x14ac:dyDescent="0.3">
      <c r="A1260" s="9">
        <f>YEAR(Table1[[#This Row],[Order Date]])</f>
        <v>2014</v>
      </c>
      <c r="B1260" s="3" t="s">
        <v>1431</v>
      </c>
    </row>
    <row r="1261" spans="1:2" ht="16.5" x14ac:dyDescent="0.3">
      <c r="A1261" s="10">
        <f>YEAR(Table1[[#This Row],[Order Date]])</f>
        <v>2014</v>
      </c>
      <c r="B1261" s="4" t="s">
        <v>1431</v>
      </c>
    </row>
    <row r="1262" spans="1:2" ht="16.5" x14ac:dyDescent="0.3">
      <c r="A1262" s="9">
        <f>YEAR(Table1[[#This Row],[Order Date]])</f>
        <v>2014</v>
      </c>
      <c r="B1262" s="3" t="s">
        <v>1433</v>
      </c>
    </row>
    <row r="1263" spans="1:2" ht="16.5" x14ac:dyDescent="0.3">
      <c r="A1263" s="10">
        <f>YEAR(Table1[[#This Row],[Order Date]])</f>
        <v>2014</v>
      </c>
      <c r="B1263" s="4" t="s">
        <v>1271</v>
      </c>
    </row>
    <row r="1264" spans="1:2" ht="16.5" x14ac:dyDescent="0.3">
      <c r="A1264" s="9">
        <f>YEAR(Table1[[#This Row],[Order Date]])</f>
        <v>2014</v>
      </c>
      <c r="B1264" s="3" t="s">
        <v>1436</v>
      </c>
    </row>
    <row r="1265" spans="1:2" ht="16.5" x14ac:dyDescent="0.3">
      <c r="A1265" s="10">
        <f>YEAR(Table1[[#This Row],[Order Date]])</f>
        <v>2014</v>
      </c>
      <c r="B1265" s="4" t="s">
        <v>1121</v>
      </c>
    </row>
    <row r="1266" spans="1:2" ht="16.5" x14ac:dyDescent="0.3">
      <c r="A1266" s="9">
        <f>YEAR(Table1[[#This Row],[Order Date]])</f>
        <v>2014</v>
      </c>
      <c r="B1266" s="3" t="s">
        <v>109</v>
      </c>
    </row>
    <row r="1267" spans="1:2" ht="16.5" x14ac:dyDescent="0.3">
      <c r="A1267" s="10">
        <f>YEAR(Table1[[#This Row],[Order Date]])</f>
        <v>2014</v>
      </c>
      <c r="B1267" s="4" t="s">
        <v>1438</v>
      </c>
    </row>
    <row r="1268" spans="1:2" ht="16.5" x14ac:dyDescent="0.3">
      <c r="A1268" s="9">
        <f>YEAR(Table1[[#This Row],[Order Date]])</f>
        <v>2014</v>
      </c>
      <c r="B1268" s="3" t="s">
        <v>1433</v>
      </c>
    </row>
    <row r="1269" spans="1:2" ht="16.5" x14ac:dyDescent="0.3">
      <c r="A1269" s="10">
        <f>YEAR(Table1[[#This Row],[Order Date]])</f>
        <v>2014</v>
      </c>
      <c r="B1269" s="4" t="s">
        <v>1214</v>
      </c>
    </row>
    <row r="1270" spans="1:2" ht="16.5" x14ac:dyDescent="0.3">
      <c r="A1270" s="9">
        <f>YEAR(Table1[[#This Row],[Order Date]])</f>
        <v>2014</v>
      </c>
      <c r="B1270" s="3" t="s">
        <v>1209</v>
      </c>
    </row>
    <row r="1271" spans="1:2" ht="16.5" x14ac:dyDescent="0.3">
      <c r="A1271" s="10">
        <f>YEAR(Table1[[#This Row],[Order Date]])</f>
        <v>2014</v>
      </c>
      <c r="B1271" s="4" t="s">
        <v>462</v>
      </c>
    </row>
    <row r="1272" spans="1:2" ht="16.5" x14ac:dyDescent="0.3">
      <c r="A1272" s="9">
        <f>YEAR(Table1[[#This Row],[Order Date]])</f>
        <v>2014</v>
      </c>
      <c r="B1272" s="3" t="s">
        <v>1346</v>
      </c>
    </row>
    <row r="1273" spans="1:2" ht="16.5" x14ac:dyDescent="0.3">
      <c r="A1273" s="10">
        <f>YEAR(Table1[[#This Row],[Order Date]])</f>
        <v>2014</v>
      </c>
      <c r="B1273" s="4" t="s">
        <v>1339</v>
      </c>
    </row>
    <row r="1274" spans="1:2" ht="16.5" x14ac:dyDescent="0.3">
      <c r="A1274" s="9">
        <f>YEAR(Table1[[#This Row],[Order Date]])</f>
        <v>2014</v>
      </c>
      <c r="B1274" s="3" t="s">
        <v>788</v>
      </c>
    </row>
    <row r="1275" spans="1:2" ht="16.5" x14ac:dyDescent="0.3">
      <c r="A1275" s="10">
        <f>YEAR(Table1[[#This Row],[Order Date]])</f>
        <v>2014</v>
      </c>
      <c r="B1275" s="4" t="s">
        <v>1198</v>
      </c>
    </row>
    <row r="1276" spans="1:2" ht="16.5" x14ac:dyDescent="0.3">
      <c r="A1276" s="9">
        <f>YEAR(Table1[[#This Row],[Order Date]])</f>
        <v>2014</v>
      </c>
      <c r="B1276" s="3" t="s">
        <v>1198</v>
      </c>
    </row>
    <row r="1277" spans="1:2" ht="16.5" x14ac:dyDescent="0.3">
      <c r="A1277" s="10">
        <f>YEAR(Table1[[#This Row],[Order Date]])</f>
        <v>2014</v>
      </c>
      <c r="B1277" s="4" t="s">
        <v>1443</v>
      </c>
    </row>
    <row r="1278" spans="1:2" ht="16.5" x14ac:dyDescent="0.3">
      <c r="A1278" s="9">
        <f>YEAR(Table1[[#This Row],[Order Date]])</f>
        <v>2014</v>
      </c>
      <c r="B1278" s="3" t="s">
        <v>1443</v>
      </c>
    </row>
    <row r="1279" spans="1:2" ht="16.5" x14ac:dyDescent="0.3">
      <c r="A1279" s="10">
        <f>YEAR(Table1[[#This Row],[Order Date]])</f>
        <v>2014</v>
      </c>
      <c r="B1279" s="4" t="s">
        <v>131</v>
      </c>
    </row>
    <row r="1280" spans="1:2" ht="16.5" x14ac:dyDescent="0.3">
      <c r="A1280" s="9">
        <f>YEAR(Table1[[#This Row],[Order Date]])</f>
        <v>2014</v>
      </c>
      <c r="B1280" s="3" t="s">
        <v>270</v>
      </c>
    </row>
    <row r="1281" spans="1:2" ht="16.5" x14ac:dyDescent="0.3">
      <c r="A1281" s="10">
        <f>YEAR(Table1[[#This Row],[Order Date]])</f>
        <v>2014</v>
      </c>
      <c r="B1281" s="4" t="s">
        <v>270</v>
      </c>
    </row>
    <row r="1282" spans="1:2" ht="16.5" x14ac:dyDescent="0.3">
      <c r="A1282" s="9">
        <f>YEAR(Table1[[#This Row],[Order Date]])</f>
        <v>2014</v>
      </c>
      <c r="B1282" s="3" t="s">
        <v>270</v>
      </c>
    </row>
    <row r="1283" spans="1:2" ht="16.5" x14ac:dyDescent="0.3">
      <c r="A1283" s="10">
        <f>YEAR(Table1[[#This Row],[Order Date]])</f>
        <v>2014</v>
      </c>
      <c r="B1283" s="4" t="s">
        <v>270</v>
      </c>
    </row>
    <row r="1284" spans="1:2" ht="16.5" x14ac:dyDescent="0.3">
      <c r="A1284" s="9">
        <f>YEAR(Table1[[#This Row],[Order Date]])</f>
        <v>2014</v>
      </c>
      <c r="B1284" s="3" t="s">
        <v>289</v>
      </c>
    </row>
    <row r="1285" spans="1:2" ht="16.5" x14ac:dyDescent="0.3">
      <c r="A1285" s="10">
        <f>YEAR(Table1[[#This Row],[Order Date]])</f>
        <v>2014</v>
      </c>
      <c r="B1285" s="4" t="s">
        <v>289</v>
      </c>
    </row>
    <row r="1286" spans="1:2" ht="16.5" x14ac:dyDescent="0.3">
      <c r="A1286" s="9">
        <f>YEAR(Table1[[#This Row],[Order Date]])</f>
        <v>2014</v>
      </c>
      <c r="B1286" s="3" t="s">
        <v>1446</v>
      </c>
    </row>
    <row r="1287" spans="1:2" ht="16.5" x14ac:dyDescent="0.3">
      <c r="A1287" s="10">
        <f>YEAR(Table1[[#This Row],[Order Date]])</f>
        <v>2014</v>
      </c>
      <c r="B1287" s="4" t="s">
        <v>1448</v>
      </c>
    </row>
    <row r="1288" spans="1:2" ht="16.5" x14ac:dyDescent="0.3">
      <c r="A1288" s="9">
        <f>YEAR(Table1[[#This Row],[Order Date]])</f>
        <v>2014</v>
      </c>
      <c r="B1288" s="3" t="s">
        <v>1448</v>
      </c>
    </row>
    <row r="1289" spans="1:2" ht="16.5" x14ac:dyDescent="0.3">
      <c r="A1289" s="10">
        <f>YEAR(Table1[[#This Row],[Order Date]])</f>
        <v>2014</v>
      </c>
      <c r="B1289" s="4" t="s">
        <v>724</v>
      </c>
    </row>
    <row r="1290" spans="1:2" ht="16.5" x14ac:dyDescent="0.3">
      <c r="A1290" s="9">
        <f>YEAR(Table1[[#This Row],[Order Date]])</f>
        <v>2014</v>
      </c>
      <c r="B1290" s="3" t="s">
        <v>724</v>
      </c>
    </row>
    <row r="1291" spans="1:2" ht="16.5" x14ac:dyDescent="0.3">
      <c r="A1291" s="10">
        <f>YEAR(Table1[[#This Row],[Order Date]])</f>
        <v>2014</v>
      </c>
      <c r="B1291" s="4" t="s">
        <v>1452</v>
      </c>
    </row>
    <row r="1292" spans="1:2" ht="16.5" x14ac:dyDescent="0.3">
      <c r="A1292" s="9">
        <f>YEAR(Table1[[#This Row],[Order Date]])</f>
        <v>2014</v>
      </c>
      <c r="B1292" s="3" t="s">
        <v>1452</v>
      </c>
    </row>
    <row r="1293" spans="1:2" ht="16.5" x14ac:dyDescent="0.3">
      <c r="A1293" s="10">
        <f>YEAR(Table1[[#This Row],[Order Date]])</f>
        <v>2014</v>
      </c>
      <c r="B1293" s="4" t="s">
        <v>556</v>
      </c>
    </row>
    <row r="1294" spans="1:2" ht="16.5" x14ac:dyDescent="0.3">
      <c r="A1294" s="9">
        <f>YEAR(Table1[[#This Row],[Order Date]])</f>
        <v>2014</v>
      </c>
      <c r="B1294" s="3" t="s">
        <v>556</v>
      </c>
    </row>
    <row r="1295" spans="1:2" ht="16.5" x14ac:dyDescent="0.3">
      <c r="A1295" s="10">
        <f>YEAR(Table1[[#This Row],[Order Date]])</f>
        <v>2014</v>
      </c>
      <c r="B1295" s="4" t="s">
        <v>307</v>
      </c>
    </row>
    <row r="1296" spans="1:2" ht="16.5" x14ac:dyDescent="0.3">
      <c r="A1296" s="9">
        <f>YEAR(Table1[[#This Row],[Order Date]])</f>
        <v>2014</v>
      </c>
      <c r="B1296" s="3" t="s">
        <v>1339</v>
      </c>
    </row>
    <row r="1297" spans="1:2" ht="16.5" x14ac:dyDescent="0.3">
      <c r="A1297" s="10">
        <f>YEAR(Table1[[#This Row],[Order Date]])</f>
        <v>2014</v>
      </c>
      <c r="B1297" s="4" t="s">
        <v>1339</v>
      </c>
    </row>
    <row r="1298" spans="1:2" ht="16.5" x14ac:dyDescent="0.3">
      <c r="A1298" s="9">
        <f>YEAR(Table1[[#This Row],[Order Date]])</f>
        <v>2014</v>
      </c>
      <c r="B1298" s="3" t="s">
        <v>1457</v>
      </c>
    </row>
    <row r="1299" spans="1:2" ht="16.5" x14ac:dyDescent="0.3">
      <c r="A1299" s="10">
        <f>YEAR(Table1[[#This Row],[Order Date]])</f>
        <v>2014</v>
      </c>
      <c r="B1299" s="4" t="s">
        <v>1459</v>
      </c>
    </row>
    <row r="1300" spans="1:2" ht="16.5" x14ac:dyDescent="0.3">
      <c r="A1300" s="9">
        <f>YEAR(Table1[[#This Row],[Order Date]])</f>
        <v>2014</v>
      </c>
      <c r="B1300" s="3" t="s">
        <v>1459</v>
      </c>
    </row>
    <row r="1301" spans="1:2" ht="16.5" x14ac:dyDescent="0.3">
      <c r="A1301" s="10">
        <f>YEAR(Table1[[#This Row],[Order Date]])</f>
        <v>2014</v>
      </c>
      <c r="B1301" s="4" t="s">
        <v>1459</v>
      </c>
    </row>
    <row r="1302" spans="1:2" ht="16.5" x14ac:dyDescent="0.3">
      <c r="A1302" s="9">
        <f>YEAR(Table1[[#This Row],[Order Date]])</f>
        <v>2014</v>
      </c>
      <c r="B1302" s="3" t="s">
        <v>1459</v>
      </c>
    </row>
    <row r="1303" spans="1:2" ht="16.5" x14ac:dyDescent="0.3">
      <c r="A1303" s="10">
        <f>YEAR(Table1[[#This Row],[Order Date]])</f>
        <v>2014</v>
      </c>
      <c r="B1303" s="4" t="s">
        <v>197</v>
      </c>
    </row>
    <row r="1304" spans="1:2" ht="16.5" x14ac:dyDescent="0.3">
      <c r="A1304" s="9">
        <f>YEAR(Table1[[#This Row],[Order Date]])</f>
        <v>2014</v>
      </c>
      <c r="B1304" s="3" t="s">
        <v>197</v>
      </c>
    </row>
    <row r="1305" spans="1:2" ht="16.5" x14ac:dyDescent="0.3">
      <c r="A1305" s="10">
        <f>YEAR(Table1[[#This Row],[Order Date]])</f>
        <v>2014</v>
      </c>
      <c r="B1305" s="4" t="s">
        <v>1463</v>
      </c>
    </row>
    <row r="1306" spans="1:2" ht="16.5" x14ac:dyDescent="0.3">
      <c r="A1306" s="9">
        <f>YEAR(Table1[[#This Row],[Order Date]])</f>
        <v>2014</v>
      </c>
      <c r="B1306" s="3" t="s">
        <v>1338</v>
      </c>
    </row>
    <row r="1307" spans="1:2" ht="16.5" x14ac:dyDescent="0.3">
      <c r="A1307" s="10">
        <f>YEAR(Table1[[#This Row],[Order Date]])</f>
        <v>2014</v>
      </c>
      <c r="B1307" s="4" t="s">
        <v>1338</v>
      </c>
    </row>
    <row r="1308" spans="1:2" ht="16.5" x14ac:dyDescent="0.3">
      <c r="A1308" s="9">
        <f>YEAR(Table1[[#This Row],[Order Date]])</f>
        <v>2014</v>
      </c>
      <c r="B1308" s="3" t="s">
        <v>1338</v>
      </c>
    </row>
    <row r="1309" spans="1:2" ht="16.5" x14ac:dyDescent="0.3">
      <c r="A1309" s="10">
        <f>YEAR(Table1[[#This Row],[Order Date]])</f>
        <v>2014</v>
      </c>
      <c r="B1309" s="4" t="s">
        <v>1338</v>
      </c>
    </row>
    <row r="1310" spans="1:2" ht="16.5" x14ac:dyDescent="0.3">
      <c r="A1310" s="9">
        <f>YEAR(Table1[[#This Row],[Order Date]])</f>
        <v>2014</v>
      </c>
      <c r="B1310" s="3" t="s">
        <v>1466</v>
      </c>
    </row>
    <row r="1311" spans="1:2" ht="16.5" x14ac:dyDescent="0.3">
      <c r="A1311" s="10">
        <f>YEAR(Table1[[#This Row],[Order Date]])</f>
        <v>2014</v>
      </c>
      <c r="B1311" s="4" t="s">
        <v>1466</v>
      </c>
    </row>
    <row r="1312" spans="1:2" ht="16.5" x14ac:dyDescent="0.3">
      <c r="A1312" s="9">
        <f>YEAR(Table1[[#This Row],[Order Date]])</f>
        <v>2014</v>
      </c>
      <c r="B1312" s="3" t="s">
        <v>1467</v>
      </c>
    </row>
    <row r="1313" spans="1:2" ht="16.5" x14ac:dyDescent="0.3">
      <c r="A1313" s="10">
        <f>YEAR(Table1[[#This Row],[Order Date]])</f>
        <v>2014</v>
      </c>
      <c r="B1313" s="4" t="s">
        <v>1467</v>
      </c>
    </row>
    <row r="1314" spans="1:2" ht="16.5" x14ac:dyDescent="0.3">
      <c r="A1314" s="9">
        <f>YEAR(Table1[[#This Row],[Order Date]])</f>
        <v>2014</v>
      </c>
      <c r="B1314" s="3" t="s">
        <v>156</v>
      </c>
    </row>
    <row r="1315" spans="1:2" ht="16.5" x14ac:dyDescent="0.3">
      <c r="A1315" s="10">
        <f>YEAR(Table1[[#This Row],[Order Date]])</f>
        <v>2014</v>
      </c>
      <c r="B1315" s="4" t="s">
        <v>156</v>
      </c>
    </row>
    <row r="1316" spans="1:2" ht="16.5" x14ac:dyDescent="0.3">
      <c r="A1316" s="9">
        <f>YEAR(Table1[[#This Row],[Order Date]])</f>
        <v>2014</v>
      </c>
      <c r="B1316" s="3" t="s">
        <v>156</v>
      </c>
    </row>
    <row r="1317" spans="1:2" ht="16.5" x14ac:dyDescent="0.3">
      <c r="A1317" s="10">
        <f>YEAR(Table1[[#This Row],[Order Date]])</f>
        <v>2014</v>
      </c>
      <c r="B1317" s="4" t="s">
        <v>1471</v>
      </c>
    </row>
    <row r="1318" spans="1:2" ht="16.5" x14ac:dyDescent="0.3">
      <c r="A1318" s="9">
        <f>YEAR(Table1[[#This Row],[Order Date]])</f>
        <v>2014</v>
      </c>
      <c r="B1318" s="3" t="s">
        <v>1471</v>
      </c>
    </row>
    <row r="1319" spans="1:2" ht="16.5" x14ac:dyDescent="0.3">
      <c r="A1319" s="10">
        <f>YEAR(Table1[[#This Row],[Order Date]])</f>
        <v>2014</v>
      </c>
      <c r="B1319" s="4" t="s">
        <v>1471</v>
      </c>
    </row>
    <row r="1320" spans="1:2" ht="16.5" x14ac:dyDescent="0.3">
      <c r="A1320" s="9">
        <f>YEAR(Table1[[#This Row],[Order Date]])</f>
        <v>2014</v>
      </c>
      <c r="B1320" s="3" t="s">
        <v>884</v>
      </c>
    </row>
    <row r="1321" spans="1:2" ht="16.5" x14ac:dyDescent="0.3">
      <c r="A1321" s="10">
        <f>YEAR(Table1[[#This Row],[Order Date]])</f>
        <v>2014</v>
      </c>
      <c r="B1321" s="4" t="s">
        <v>1474</v>
      </c>
    </row>
    <row r="1322" spans="1:2" ht="16.5" x14ac:dyDescent="0.3">
      <c r="A1322" s="9">
        <f>YEAR(Table1[[#This Row],[Order Date]])</f>
        <v>2014</v>
      </c>
      <c r="B1322" s="3" t="s">
        <v>1474</v>
      </c>
    </row>
    <row r="1323" spans="1:2" ht="16.5" x14ac:dyDescent="0.3">
      <c r="A1323" s="10">
        <f>YEAR(Table1[[#This Row],[Order Date]])</f>
        <v>2014</v>
      </c>
      <c r="B1323" s="4" t="s">
        <v>1475</v>
      </c>
    </row>
    <row r="1324" spans="1:2" ht="16.5" x14ac:dyDescent="0.3">
      <c r="A1324" s="9">
        <f>YEAR(Table1[[#This Row],[Order Date]])</f>
        <v>2014</v>
      </c>
      <c r="B1324" s="3" t="s">
        <v>1475</v>
      </c>
    </row>
    <row r="1325" spans="1:2" ht="16.5" x14ac:dyDescent="0.3">
      <c r="A1325" s="10">
        <f>YEAR(Table1[[#This Row],[Order Date]])</f>
        <v>2014</v>
      </c>
      <c r="B1325" s="4" t="s">
        <v>1477</v>
      </c>
    </row>
    <row r="1326" spans="1:2" ht="16.5" x14ac:dyDescent="0.3">
      <c r="A1326" s="9">
        <f>YEAR(Table1[[#This Row],[Order Date]])</f>
        <v>2014</v>
      </c>
      <c r="B1326" s="3" t="s">
        <v>1477</v>
      </c>
    </row>
    <row r="1327" spans="1:2" ht="16.5" x14ac:dyDescent="0.3">
      <c r="A1327" s="10">
        <f>YEAR(Table1[[#This Row],[Order Date]])</f>
        <v>2014</v>
      </c>
      <c r="B1327" s="4" t="s">
        <v>1408</v>
      </c>
    </row>
    <row r="1328" spans="1:2" ht="16.5" x14ac:dyDescent="0.3">
      <c r="A1328" s="9">
        <f>YEAR(Table1[[#This Row],[Order Date]])</f>
        <v>2014</v>
      </c>
      <c r="B1328" s="3" t="s">
        <v>1478</v>
      </c>
    </row>
    <row r="1329" spans="1:2" ht="16.5" x14ac:dyDescent="0.3">
      <c r="A1329" s="10">
        <f>YEAR(Table1[[#This Row],[Order Date]])</f>
        <v>2014</v>
      </c>
      <c r="B1329" s="4" t="s">
        <v>1478</v>
      </c>
    </row>
    <row r="1330" spans="1:2" ht="16.5" x14ac:dyDescent="0.3">
      <c r="A1330" s="9">
        <f>YEAR(Table1[[#This Row],[Order Date]])</f>
        <v>2014</v>
      </c>
      <c r="B1330" s="3" t="s">
        <v>1478</v>
      </c>
    </row>
    <row r="1331" spans="1:2" ht="16.5" x14ac:dyDescent="0.3">
      <c r="A1331" s="10">
        <f>YEAR(Table1[[#This Row],[Order Date]])</f>
        <v>2014</v>
      </c>
      <c r="B1331" s="4" t="s">
        <v>525</v>
      </c>
    </row>
    <row r="1332" spans="1:2" ht="16.5" x14ac:dyDescent="0.3">
      <c r="A1332" s="9">
        <f>YEAR(Table1[[#This Row],[Order Date]])</f>
        <v>2014</v>
      </c>
      <c r="B1332" s="3" t="s">
        <v>525</v>
      </c>
    </row>
    <row r="1333" spans="1:2" ht="16.5" x14ac:dyDescent="0.3">
      <c r="A1333" s="10">
        <f>YEAR(Table1[[#This Row],[Order Date]])</f>
        <v>2014</v>
      </c>
      <c r="B1333" s="4" t="s">
        <v>525</v>
      </c>
    </row>
    <row r="1334" spans="1:2" ht="16.5" x14ac:dyDescent="0.3">
      <c r="A1334" s="9">
        <f>YEAR(Table1[[#This Row],[Order Date]])</f>
        <v>2014</v>
      </c>
      <c r="B1334" s="3" t="s">
        <v>1483</v>
      </c>
    </row>
    <row r="1335" spans="1:2" ht="16.5" x14ac:dyDescent="0.3">
      <c r="A1335" s="10">
        <f>YEAR(Table1[[#This Row],[Order Date]])</f>
        <v>2014</v>
      </c>
      <c r="B1335" s="4" t="s">
        <v>1485</v>
      </c>
    </row>
    <row r="1336" spans="1:2" ht="16.5" x14ac:dyDescent="0.3">
      <c r="A1336" s="9">
        <f>YEAR(Table1[[#This Row],[Order Date]])</f>
        <v>2014</v>
      </c>
      <c r="B1336" s="3" t="s">
        <v>1485</v>
      </c>
    </row>
    <row r="1337" spans="1:2" ht="16.5" x14ac:dyDescent="0.3">
      <c r="A1337" s="10">
        <f>YEAR(Table1[[#This Row],[Order Date]])</f>
        <v>2014</v>
      </c>
      <c r="B1337" s="4" t="s">
        <v>1487</v>
      </c>
    </row>
    <row r="1338" spans="1:2" ht="16.5" x14ac:dyDescent="0.3">
      <c r="A1338" s="9">
        <f>YEAR(Table1[[#This Row],[Order Date]])</f>
        <v>2014</v>
      </c>
      <c r="B1338" s="3" t="s">
        <v>1489</v>
      </c>
    </row>
    <row r="1339" spans="1:2" ht="16.5" x14ac:dyDescent="0.3">
      <c r="A1339" s="10">
        <f>YEAR(Table1[[#This Row],[Order Date]])</f>
        <v>2014</v>
      </c>
      <c r="B1339" s="4" t="s">
        <v>1489</v>
      </c>
    </row>
    <row r="1340" spans="1:2" ht="16.5" x14ac:dyDescent="0.3">
      <c r="A1340" s="9">
        <f>YEAR(Table1[[#This Row],[Order Date]])</f>
        <v>2014</v>
      </c>
      <c r="B1340" s="3" t="s">
        <v>1489</v>
      </c>
    </row>
    <row r="1341" spans="1:2" ht="16.5" x14ac:dyDescent="0.3">
      <c r="A1341" s="10">
        <f>YEAR(Table1[[#This Row],[Order Date]])</f>
        <v>2014</v>
      </c>
      <c r="B1341" s="4" t="s">
        <v>1489</v>
      </c>
    </row>
    <row r="1342" spans="1:2" ht="16.5" x14ac:dyDescent="0.3">
      <c r="A1342" s="9">
        <f>YEAR(Table1[[#This Row],[Order Date]])</f>
        <v>2014</v>
      </c>
      <c r="B1342" s="3" t="s">
        <v>1489</v>
      </c>
    </row>
    <row r="1343" spans="1:2" ht="16.5" x14ac:dyDescent="0.3">
      <c r="A1343" s="10">
        <f>YEAR(Table1[[#This Row],[Order Date]])</f>
        <v>2014</v>
      </c>
      <c r="B1343" s="4" t="s">
        <v>1494</v>
      </c>
    </row>
    <row r="1344" spans="1:2" ht="16.5" x14ac:dyDescent="0.3">
      <c r="A1344" s="9">
        <f>YEAR(Table1[[#This Row],[Order Date]])</f>
        <v>2014</v>
      </c>
      <c r="B1344" s="3" t="s">
        <v>373</v>
      </c>
    </row>
    <row r="1345" spans="1:2" ht="16.5" x14ac:dyDescent="0.3">
      <c r="A1345" s="10">
        <f>YEAR(Table1[[#This Row],[Order Date]])</f>
        <v>2014</v>
      </c>
      <c r="B1345" s="4" t="s">
        <v>1495</v>
      </c>
    </row>
    <row r="1346" spans="1:2" ht="16.5" x14ac:dyDescent="0.3">
      <c r="A1346" s="9">
        <f>YEAR(Table1[[#This Row],[Order Date]])</f>
        <v>2014</v>
      </c>
      <c r="B1346" s="3" t="s">
        <v>1495</v>
      </c>
    </row>
    <row r="1347" spans="1:2" ht="16.5" x14ac:dyDescent="0.3">
      <c r="A1347" s="10">
        <f>YEAR(Table1[[#This Row],[Order Date]])</f>
        <v>2014</v>
      </c>
      <c r="B1347" s="4" t="s">
        <v>1497</v>
      </c>
    </row>
    <row r="1348" spans="1:2" ht="16.5" x14ac:dyDescent="0.3">
      <c r="A1348" s="9">
        <f>YEAR(Table1[[#This Row],[Order Date]])</f>
        <v>2014</v>
      </c>
      <c r="B1348" s="3" t="s">
        <v>1497</v>
      </c>
    </row>
    <row r="1349" spans="1:2" ht="16.5" x14ac:dyDescent="0.3">
      <c r="A1349" s="10">
        <f>YEAR(Table1[[#This Row],[Order Date]])</f>
        <v>2014</v>
      </c>
      <c r="B1349" s="4" t="s">
        <v>1497</v>
      </c>
    </row>
    <row r="1350" spans="1:2" ht="16.5" x14ac:dyDescent="0.3">
      <c r="A1350" s="9">
        <f>YEAR(Table1[[#This Row],[Order Date]])</f>
        <v>2014</v>
      </c>
      <c r="B1350" s="3" t="s">
        <v>1497</v>
      </c>
    </row>
    <row r="1351" spans="1:2" ht="16.5" x14ac:dyDescent="0.3">
      <c r="A1351" s="10">
        <f>YEAR(Table1[[#This Row],[Order Date]])</f>
        <v>2014</v>
      </c>
      <c r="B1351" s="4" t="s">
        <v>1497</v>
      </c>
    </row>
    <row r="1352" spans="1:2" ht="16.5" x14ac:dyDescent="0.3">
      <c r="A1352" s="9">
        <f>YEAR(Table1[[#This Row],[Order Date]])</f>
        <v>2014</v>
      </c>
      <c r="B1352" s="3" t="s">
        <v>1477</v>
      </c>
    </row>
    <row r="1353" spans="1:2" ht="16.5" x14ac:dyDescent="0.3">
      <c r="A1353" s="10">
        <f>YEAR(Table1[[#This Row],[Order Date]])</f>
        <v>2014</v>
      </c>
      <c r="B1353" s="4" t="s">
        <v>1477</v>
      </c>
    </row>
    <row r="1354" spans="1:2" ht="16.5" x14ac:dyDescent="0.3">
      <c r="A1354" s="9">
        <f>YEAR(Table1[[#This Row],[Order Date]])</f>
        <v>2014</v>
      </c>
      <c r="B1354" s="3" t="s">
        <v>1502</v>
      </c>
    </row>
    <row r="1355" spans="1:2" ht="16.5" x14ac:dyDescent="0.3">
      <c r="A1355" s="10">
        <f>YEAR(Table1[[#This Row],[Order Date]])</f>
        <v>2014</v>
      </c>
      <c r="B1355" s="4" t="s">
        <v>483</v>
      </c>
    </row>
    <row r="1356" spans="1:2" ht="16.5" x14ac:dyDescent="0.3">
      <c r="A1356" s="9">
        <f>YEAR(Table1[[#This Row],[Order Date]])</f>
        <v>2014</v>
      </c>
      <c r="B1356" s="3" t="s">
        <v>483</v>
      </c>
    </row>
    <row r="1357" spans="1:2" ht="16.5" x14ac:dyDescent="0.3">
      <c r="A1357" s="10">
        <f>YEAR(Table1[[#This Row],[Order Date]])</f>
        <v>2014</v>
      </c>
      <c r="B1357" s="4" t="s">
        <v>483</v>
      </c>
    </row>
    <row r="1358" spans="1:2" ht="16.5" x14ac:dyDescent="0.3">
      <c r="A1358" s="9">
        <f>YEAR(Table1[[#This Row],[Order Date]])</f>
        <v>2014</v>
      </c>
      <c r="B1358" s="3" t="s">
        <v>1505</v>
      </c>
    </row>
    <row r="1359" spans="1:2" ht="16.5" x14ac:dyDescent="0.3">
      <c r="A1359" s="10">
        <f>YEAR(Table1[[#This Row],[Order Date]])</f>
        <v>2014</v>
      </c>
      <c r="B1359" s="4" t="s">
        <v>1381</v>
      </c>
    </row>
    <row r="1360" spans="1:2" ht="16.5" x14ac:dyDescent="0.3">
      <c r="A1360" s="9">
        <f>YEAR(Table1[[#This Row],[Order Date]])</f>
        <v>2014</v>
      </c>
      <c r="B1360" s="3" t="s">
        <v>1507</v>
      </c>
    </row>
    <row r="1361" spans="1:2" ht="16.5" x14ac:dyDescent="0.3">
      <c r="A1361" s="10">
        <f>YEAR(Table1[[#This Row],[Order Date]])</f>
        <v>2014</v>
      </c>
      <c r="B1361" s="4" t="s">
        <v>554</v>
      </c>
    </row>
    <row r="1362" spans="1:2" ht="16.5" x14ac:dyDescent="0.3">
      <c r="A1362" s="9">
        <f>YEAR(Table1[[#This Row],[Order Date]])</f>
        <v>2014</v>
      </c>
      <c r="B1362" s="3" t="s">
        <v>1152</v>
      </c>
    </row>
    <row r="1363" spans="1:2" ht="16.5" x14ac:dyDescent="0.3">
      <c r="A1363" s="10">
        <f>YEAR(Table1[[#This Row],[Order Date]])</f>
        <v>2014</v>
      </c>
      <c r="B1363" s="4" t="s">
        <v>558</v>
      </c>
    </row>
    <row r="1364" spans="1:2" ht="16.5" x14ac:dyDescent="0.3">
      <c r="A1364" s="9">
        <f>YEAR(Table1[[#This Row],[Order Date]])</f>
        <v>2014</v>
      </c>
      <c r="B1364" s="3" t="s">
        <v>702</v>
      </c>
    </row>
    <row r="1365" spans="1:2" ht="16.5" x14ac:dyDescent="0.3">
      <c r="A1365" s="10">
        <f>YEAR(Table1[[#This Row],[Order Date]])</f>
        <v>2014</v>
      </c>
      <c r="B1365" s="4" t="s">
        <v>702</v>
      </c>
    </row>
    <row r="1366" spans="1:2" ht="16.5" x14ac:dyDescent="0.3">
      <c r="A1366" s="9">
        <f>YEAR(Table1[[#This Row],[Order Date]])</f>
        <v>2014</v>
      </c>
      <c r="B1366" s="3" t="s">
        <v>1511</v>
      </c>
    </row>
    <row r="1367" spans="1:2" ht="16.5" x14ac:dyDescent="0.3">
      <c r="A1367" s="10">
        <f>YEAR(Table1[[#This Row],[Order Date]])</f>
        <v>2014</v>
      </c>
      <c r="B1367" s="4" t="s">
        <v>1511</v>
      </c>
    </row>
    <row r="1368" spans="1:2" ht="16.5" x14ac:dyDescent="0.3">
      <c r="A1368" s="9">
        <f>YEAR(Table1[[#This Row],[Order Date]])</f>
        <v>2014</v>
      </c>
      <c r="B1368" s="3" t="s">
        <v>1513</v>
      </c>
    </row>
    <row r="1369" spans="1:2" ht="16.5" x14ac:dyDescent="0.3">
      <c r="A1369" s="10">
        <f>YEAR(Table1[[#This Row],[Order Date]])</f>
        <v>2014</v>
      </c>
      <c r="B1369" s="4" t="s">
        <v>1513</v>
      </c>
    </row>
    <row r="1370" spans="1:2" ht="16.5" x14ac:dyDescent="0.3">
      <c r="A1370" s="9">
        <f>YEAR(Table1[[#This Row],[Order Date]])</f>
        <v>2014</v>
      </c>
      <c r="B1370" s="3" t="s">
        <v>1514</v>
      </c>
    </row>
    <row r="1371" spans="1:2" ht="16.5" x14ac:dyDescent="0.3">
      <c r="A1371" s="10">
        <f>YEAR(Table1[[#This Row],[Order Date]])</f>
        <v>2014</v>
      </c>
      <c r="B1371" s="4" t="s">
        <v>1514</v>
      </c>
    </row>
    <row r="1372" spans="1:2" ht="16.5" x14ac:dyDescent="0.3">
      <c r="A1372" s="9">
        <f>YEAR(Table1[[#This Row],[Order Date]])</f>
        <v>2014</v>
      </c>
      <c r="B1372" s="3" t="s">
        <v>1514</v>
      </c>
    </row>
    <row r="1373" spans="1:2" ht="16.5" x14ac:dyDescent="0.3">
      <c r="A1373" s="10">
        <f>YEAR(Table1[[#This Row],[Order Date]])</f>
        <v>2014</v>
      </c>
      <c r="B1373" s="4" t="s">
        <v>1514</v>
      </c>
    </row>
    <row r="1374" spans="1:2" ht="16.5" x14ac:dyDescent="0.3">
      <c r="A1374" s="9">
        <f>YEAR(Table1[[#This Row],[Order Date]])</f>
        <v>2014</v>
      </c>
      <c r="B1374" s="3" t="s">
        <v>1514</v>
      </c>
    </row>
    <row r="1375" spans="1:2" ht="16.5" x14ac:dyDescent="0.3">
      <c r="A1375" s="10">
        <f>YEAR(Table1[[#This Row],[Order Date]])</f>
        <v>2014</v>
      </c>
      <c r="B1375" s="4" t="s">
        <v>1517</v>
      </c>
    </row>
    <row r="1376" spans="1:2" ht="16.5" x14ac:dyDescent="0.3">
      <c r="A1376" s="9">
        <f>YEAR(Table1[[#This Row],[Order Date]])</f>
        <v>2014</v>
      </c>
      <c r="B1376" s="3" t="s">
        <v>218</v>
      </c>
    </row>
    <row r="1377" spans="1:2" ht="16.5" x14ac:dyDescent="0.3">
      <c r="A1377" s="10">
        <f>YEAR(Table1[[#This Row],[Order Date]])</f>
        <v>2014</v>
      </c>
      <c r="B1377" s="4" t="s">
        <v>1519</v>
      </c>
    </row>
    <row r="1378" spans="1:2" ht="16.5" x14ac:dyDescent="0.3">
      <c r="A1378" s="9">
        <f>YEAR(Table1[[#This Row],[Order Date]])</f>
        <v>2014</v>
      </c>
      <c r="B1378" s="3" t="s">
        <v>1519</v>
      </c>
    </row>
    <row r="1379" spans="1:2" ht="16.5" x14ac:dyDescent="0.3">
      <c r="A1379" s="10">
        <f>YEAR(Table1[[#This Row],[Order Date]])</f>
        <v>2014</v>
      </c>
      <c r="B1379" s="4" t="s">
        <v>1521</v>
      </c>
    </row>
    <row r="1380" spans="1:2" ht="16.5" x14ac:dyDescent="0.3">
      <c r="A1380" s="9">
        <f>YEAR(Table1[[#This Row],[Order Date]])</f>
        <v>2014</v>
      </c>
      <c r="B1380" s="3" t="s">
        <v>1521</v>
      </c>
    </row>
    <row r="1381" spans="1:2" ht="16.5" x14ac:dyDescent="0.3">
      <c r="A1381" s="10">
        <f>YEAR(Table1[[#This Row],[Order Date]])</f>
        <v>2014</v>
      </c>
      <c r="B1381" s="4" t="s">
        <v>1521</v>
      </c>
    </row>
    <row r="1382" spans="1:2" ht="16.5" x14ac:dyDescent="0.3">
      <c r="A1382" s="9">
        <f>YEAR(Table1[[#This Row],[Order Date]])</f>
        <v>2014</v>
      </c>
      <c r="B1382" s="3" t="s">
        <v>1521</v>
      </c>
    </row>
    <row r="1383" spans="1:2" ht="16.5" x14ac:dyDescent="0.3">
      <c r="A1383" s="10">
        <f>YEAR(Table1[[#This Row],[Order Date]])</f>
        <v>2014</v>
      </c>
      <c r="B1383" s="4" t="s">
        <v>1521</v>
      </c>
    </row>
    <row r="1384" spans="1:2" ht="16.5" x14ac:dyDescent="0.3">
      <c r="A1384" s="9">
        <f>YEAR(Table1[[#This Row],[Order Date]])</f>
        <v>2014</v>
      </c>
      <c r="B1384" s="3" t="s">
        <v>1521</v>
      </c>
    </row>
    <row r="1385" spans="1:2" ht="16.5" x14ac:dyDescent="0.3">
      <c r="A1385" s="10">
        <f>YEAR(Table1[[#This Row],[Order Date]])</f>
        <v>2014</v>
      </c>
      <c r="B1385" s="4" t="s">
        <v>1521</v>
      </c>
    </row>
    <row r="1386" spans="1:2" ht="16.5" x14ac:dyDescent="0.3">
      <c r="A1386" s="9">
        <f>YEAR(Table1[[#This Row],[Order Date]])</f>
        <v>2014</v>
      </c>
      <c r="B1386" s="3" t="s">
        <v>1521</v>
      </c>
    </row>
    <row r="1387" spans="1:2" ht="16.5" x14ac:dyDescent="0.3">
      <c r="A1387" s="10">
        <f>YEAR(Table1[[#This Row],[Order Date]])</f>
        <v>2014</v>
      </c>
      <c r="B1387" s="4" t="s">
        <v>1521</v>
      </c>
    </row>
    <row r="1388" spans="1:2" ht="16.5" x14ac:dyDescent="0.3">
      <c r="A1388" s="9">
        <f>YEAR(Table1[[#This Row],[Order Date]])</f>
        <v>2014</v>
      </c>
      <c r="B1388" s="3" t="s">
        <v>1528</v>
      </c>
    </row>
    <row r="1389" spans="1:2" ht="16.5" x14ac:dyDescent="0.3">
      <c r="A1389" s="10">
        <f>YEAR(Table1[[#This Row],[Order Date]])</f>
        <v>2014</v>
      </c>
      <c r="B1389" s="4" t="s">
        <v>1528</v>
      </c>
    </row>
    <row r="1390" spans="1:2" ht="16.5" x14ac:dyDescent="0.3">
      <c r="A1390" s="9">
        <f>YEAR(Table1[[#This Row],[Order Date]])</f>
        <v>2014</v>
      </c>
      <c r="B1390" s="3" t="s">
        <v>1528</v>
      </c>
    </row>
    <row r="1391" spans="1:2" ht="16.5" x14ac:dyDescent="0.3">
      <c r="A1391" s="10">
        <f>YEAR(Table1[[#This Row],[Order Date]])</f>
        <v>2014</v>
      </c>
      <c r="B1391" s="4" t="s">
        <v>1528</v>
      </c>
    </row>
    <row r="1392" spans="1:2" ht="16.5" x14ac:dyDescent="0.3">
      <c r="A1392" s="9">
        <f>YEAR(Table1[[#This Row],[Order Date]])</f>
        <v>2014</v>
      </c>
      <c r="B1392" s="3" t="s">
        <v>1528</v>
      </c>
    </row>
    <row r="1393" spans="1:2" ht="16.5" x14ac:dyDescent="0.3">
      <c r="A1393" s="10">
        <f>YEAR(Table1[[#This Row],[Order Date]])</f>
        <v>2014</v>
      </c>
      <c r="B1393" s="4" t="s">
        <v>1528</v>
      </c>
    </row>
    <row r="1394" spans="1:2" ht="16.5" x14ac:dyDescent="0.3">
      <c r="A1394" s="9">
        <f>YEAR(Table1[[#This Row],[Order Date]])</f>
        <v>2014</v>
      </c>
      <c r="B1394" s="3" t="s">
        <v>1528</v>
      </c>
    </row>
    <row r="1395" spans="1:2" ht="16.5" x14ac:dyDescent="0.3">
      <c r="A1395" s="10">
        <f>YEAR(Table1[[#This Row],[Order Date]])</f>
        <v>2014</v>
      </c>
      <c r="B1395" s="4" t="s">
        <v>1534</v>
      </c>
    </row>
    <row r="1396" spans="1:2" ht="16.5" x14ac:dyDescent="0.3">
      <c r="A1396" s="9">
        <f>YEAR(Table1[[#This Row],[Order Date]])</f>
        <v>2014</v>
      </c>
      <c r="B1396" s="3" t="s">
        <v>54</v>
      </c>
    </row>
    <row r="1397" spans="1:2" ht="16.5" x14ac:dyDescent="0.3">
      <c r="A1397" s="10">
        <f>YEAR(Table1[[#This Row],[Order Date]])</f>
        <v>2014</v>
      </c>
      <c r="B1397" s="4" t="s">
        <v>1535</v>
      </c>
    </row>
    <row r="1398" spans="1:2" ht="16.5" x14ac:dyDescent="0.3">
      <c r="A1398" s="9">
        <f>YEAR(Table1[[#This Row],[Order Date]])</f>
        <v>2014</v>
      </c>
      <c r="B1398" s="3" t="s">
        <v>889</v>
      </c>
    </row>
    <row r="1399" spans="1:2" ht="16.5" x14ac:dyDescent="0.3">
      <c r="A1399" s="10">
        <f>YEAR(Table1[[#This Row],[Order Date]])</f>
        <v>2014</v>
      </c>
      <c r="B1399" s="4" t="s">
        <v>889</v>
      </c>
    </row>
    <row r="1400" spans="1:2" ht="16.5" x14ac:dyDescent="0.3">
      <c r="A1400" s="9">
        <f>YEAR(Table1[[#This Row],[Order Date]])</f>
        <v>2014</v>
      </c>
      <c r="B1400" s="3" t="s">
        <v>69</v>
      </c>
    </row>
    <row r="1401" spans="1:2" ht="16.5" x14ac:dyDescent="0.3">
      <c r="A1401" s="10">
        <f>YEAR(Table1[[#This Row],[Order Date]])</f>
        <v>2014</v>
      </c>
      <c r="B1401" s="4" t="s">
        <v>69</v>
      </c>
    </row>
    <row r="1402" spans="1:2" ht="16.5" x14ac:dyDescent="0.3">
      <c r="A1402" s="9">
        <f>YEAR(Table1[[#This Row],[Order Date]])</f>
        <v>2014</v>
      </c>
      <c r="B1402" s="3" t="s">
        <v>1538</v>
      </c>
    </row>
    <row r="1403" spans="1:2" ht="16.5" x14ac:dyDescent="0.3">
      <c r="A1403" s="10">
        <f>YEAR(Table1[[#This Row],[Order Date]])</f>
        <v>2014</v>
      </c>
      <c r="B1403" s="4" t="s">
        <v>1538</v>
      </c>
    </row>
    <row r="1404" spans="1:2" ht="16.5" x14ac:dyDescent="0.3">
      <c r="A1404" s="9">
        <f>YEAR(Table1[[#This Row],[Order Date]])</f>
        <v>2014</v>
      </c>
      <c r="B1404" s="3" t="s">
        <v>1538</v>
      </c>
    </row>
    <row r="1405" spans="1:2" ht="16.5" x14ac:dyDescent="0.3">
      <c r="A1405" s="10">
        <f>YEAR(Table1[[#This Row],[Order Date]])</f>
        <v>2014</v>
      </c>
      <c r="B1405" s="4" t="s">
        <v>1538</v>
      </c>
    </row>
    <row r="1406" spans="1:2" ht="16.5" x14ac:dyDescent="0.3">
      <c r="A1406" s="9">
        <f>YEAR(Table1[[#This Row],[Order Date]])</f>
        <v>2014</v>
      </c>
      <c r="B1406" s="3" t="s">
        <v>1401</v>
      </c>
    </row>
    <row r="1407" spans="1:2" ht="16.5" x14ac:dyDescent="0.3">
      <c r="A1407" s="10">
        <f>YEAR(Table1[[#This Row],[Order Date]])</f>
        <v>2014</v>
      </c>
      <c r="B1407" s="4" t="s">
        <v>29</v>
      </c>
    </row>
    <row r="1408" spans="1:2" ht="16.5" x14ac:dyDescent="0.3">
      <c r="A1408" s="9">
        <f>YEAR(Table1[[#This Row],[Order Date]])</f>
        <v>2014</v>
      </c>
      <c r="B1408" s="3" t="s">
        <v>29</v>
      </c>
    </row>
    <row r="1409" spans="1:2" ht="16.5" x14ac:dyDescent="0.3">
      <c r="A1409" s="10">
        <f>YEAR(Table1[[#This Row],[Order Date]])</f>
        <v>2014</v>
      </c>
      <c r="B1409" s="4" t="s">
        <v>1541</v>
      </c>
    </row>
    <row r="1410" spans="1:2" ht="16.5" x14ac:dyDescent="0.3">
      <c r="A1410" s="9">
        <f>YEAR(Table1[[#This Row],[Order Date]])</f>
        <v>2014</v>
      </c>
      <c r="B1410" s="3" t="s">
        <v>1541</v>
      </c>
    </row>
    <row r="1411" spans="1:2" ht="16.5" x14ac:dyDescent="0.3">
      <c r="A1411" s="10">
        <f>YEAR(Table1[[#This Row],[Order Date]])</f>
        <v>2014</v>
      </c>
      <c r="B1411" s="4" t="s">
        <v>1267</v>
      </c>
    </row>
    <row r="1412" spans="1:2" ht="16.5" x14ac:dyDescent="0.3">
      <c r="A1412" s="9">
        <f>YEAR(Table1[[#This Row],[Order Date]])</f>
        <v>2014</v>
      </c>
      <c r="B1412" s="3" t="s">
        <v>1267</v>
      </c>
    </row>
    <row r="1413" spans="1:2" ht="16.5" x14ac:dyDescent="0.3">
      <c r="A1413" s="10">
        <f>YEAR(Table1[[#This Row],[Order Date]])</f>
        <v>2014</v>
      </c>
      <c r="B1413" s="4" t="s">
        <v>1267</v>
      </c>
    </row>
    <row r="1414" spans="1:2" ht="16.5" x14ac:dyDescent="0.3">
      <c r="A1414" s="9">
        <f>YEAR(Table1[[#This Row],[Order Date]])</f>
        <v>2014</v>
      </c>
      <c r="B1414" s="3" t="s">
        <v>1544</v>
      </c>
    </row>
    <row r="1415" spans="1:2" ht="16.5" x14ac:dyDescent="0.3">
      <c r="A1415" s="10">
        <f>YEAR(Table1[[#This Row],[Order Date]])</f>
        <v>2014</v>
      </c>
      <c r="B1415" s="4" t="s">
        <v>1287</v>
      </c>
    </row>
    <row r="1416" spans="1:2" ht="16.5" x14ac:dyDescent="0.3">
      <c r="A1416" s="9">
        <f>YEAR(Table1[[#This Row],[Order Date]])</f>
        <v>2014</v>
      </c>
      <c r="B1416" s="3" t="s">
        <v>1287</v>
      </c>
    </row>
    <row r="1417" spans="1:2" ht="16.5" x14ac:dyDescent="0.3">
      <c r="A1417" s="10">
        <f>YEAR(Table1[[#This Row],[Order Date]])</f>
        <v>2014</v>
      </c>
      <c r="B1417" s="4" t="s">
        <v>1287</v>
      </c>
    </row>
    <row r="1418" spans="1:2" ht="16.5" x14ac:dyDescent="0.3">
      <c r="A1418" s="9">
        <f>YEAR(Table1[[#This Row],[Order Date]])</f>
        <v>2014</v>
      </c>
      <c r="B1418" s="3" t="s">
        <v>983</v>
      </c>
    </row>
    <row r="1419" spans="1:2" ht="16.5" x14ac:dyDescent="0.3">
      <c r="A1419" s="10">
        <f>YEAR(Table1[[#This Row],[Order Date]])</f>
        <v>2014</v>
      </c>
      <c r="B1419" s="4" t="s">
        <v>983</v>
      </c>
    </row>
    <row r="1420" spans="1:2" ht="16.5" x14ac:dyDescent="0.3">
      <c r="A1420" s="9">
        <f>YEAR(Table1[[#This Row],[Order Date]])</f>
        <v>2014</v>
      </c>
      <c r="B1420" s="3" t="s">
        <v>1546</v>
      </c>
    </row>
    <row r="1421" spans="1:2" ht="16.5" x14ac:dyDescent="0.3">
      <c r="A1421" s="10">
        <f>YEAR(Table1[[#This Row],[Order Date]])</f>
        <v>2014</v>
      </c>
      <c r="B1421" s="4" t="s">
        <v>154</v>
      </c>
    </row>
    <row r="1422" spans="1:2" ht="16.5" x14ac:dyDescent="0.3">
      <c r="A1422" s="9">
        <f>YEAR(Table1[[#This Row],[Order Date]])</f>
        <v>2014</v>
      </c>
      <c r="B1422" s="3" t="s">
        <v>154</v>
      </c>
    </row>
    <row r="1423" spans="1:2" ht="16.5" x14ac:dyDescent="0.3">
      <c r="A1423" s="10">
        <f>YEAR(Table1[[#This Row],[Order Date]])</f>
        <v>2014</v>
      </c>
      <c r="B1423" s="4" t="s">
        <v>154</v>
      </c>
    </row>
    <row r="1424" spans="1:2" ht="16.5" x14ac:dyDescent="0.3">
      <c r="A1424" s="9">
        <f>YEAR(Table1[[#This Row],[Order Date]])</f>
        <v>2014</v>
      </c>
      <c r="B1424" s="3" t="s">
        <v>1547</v>
      </c>
    </row>
    <row r="1425" spans="1:2" ht="16.5" x14ac:dyDescent="0.3">
      <c r="A1425" s="10">
        <f>YEAR(Table1[[#This Row],[Order Date]])</f>
        <v>2014</v>
      </c>
      <c r="B1425" s="4" t="s">
        <v>1548</v>
      </c>
    </row>
    <row r="1426" spans="1:2" ht="16.5" x14ac:dyDescent="0.3">
      <c r="A1426" s="9">
        <f>YEAR(Table1[[#This Row],[Order Date]])</f>
        <v>2014</v>
      </c>
      <c r="B1426" s="3" t="s">
        <v>1548</v>
      </c>
    </row>
    <row r="1427" spans="1:2" ht="16.5" x14ac:dyDescent="0.3">
      <c r="A1427" s="10">
        <f>YEAR(Table1[[#This Row],[Order Date]])</f>
        <v>2014</v>
      </c>
      <c r="B1427" s="4" t="s">
        <v>1550</v>
      </c>
    </row>
    <row r="1428" spans="1:2" ht="16.5" x14ac:dyDescent="0.3">
      <c r="A1428" s="9">
        <f>YEAR(Table1[[#This Row],[Order Date]])</f>
        <v>2014</v>
      </c>
      <c r="B1428" s="3" t="s">
        <v>1550</v>
      </c>
    </row>
    <row r="1429" spans="1:2" ht="16.5" x14ac:dyDescent="0.3">
      <c r="A1429" s="10">
        <f>YEAR(Table1[[#This Row],[Order Date]])</f>
        <v>2014</v>
      </c>
      <c r="B1429" s="4" t="s">
        <v>902</v>
      </c>
    </row>
    <row r="1430" spans="1:2" ht="16.5" x14ac:dyDescent="0.3">
      <c r="A1430" s="9">
        <f>YEAR(Table1[[#This Row],[Order Date]])</f>
        <v>2014</v>
      </c>
      <c r="B1430" s="3" t="s">
        <v>128</v>
      </c>
    </row>
    <row r="1431" spans="1:2" ht="16.5" x14ac:dyDescent="0.3">
      <c r="A1431" s="10">
        <f>YEAR(Table1[[#This Row],[Order Date]])</f>
        <v>2014</v>
      </c>
      <c r="B1431" s="4" t="s">
        <v>128</v>
      </c>
    </row>
    <row r="1432" spans="1:2" ht="16.5" x14ac:dyDescent="0.3">
      <c r="A1432" s="9">
        <f>YEAR(Table1[[#This Row],[Order Date]])</f>
        <v>2014</v>
      </c>
      <c r="B1432" s="3" t="s">
        <v>128</v>
      </c>
    </row>
    <row r="1433" spans="1:2" ht="16.5" x14ac:dyDescent="0.3">
      <c r="A1433" s="10">
        <f>YEAR(Table1[[#This Row],[Order Date]])</f>
        <v>2014</v>
      </c>
      <c r="B1433" s="4" t="s">
        <v>712</v>
      </c>
    </row>
    <row r="1434" spans="1:2" ht="16.5" x14ac:dyDescent="0.3">
      <c r="A1434" s="9">
        <f>YEAR(Table1[[#This Row],[Order Date]])</f>
        <v>2014</v>
      </c>
      <c r="B1434" s="3" t="s">
        <v>1196</v>
      </c>
    </row>
    <row r="1435" spans="1:2" ht="16.5" x14ac:dyDescent="0.3">
      <c r="A1435" s="10">
        <f>YEAR(Table1[[#This Row],[Order Date]])</f>
        <v>2014</v>
      </c>
      <c r="B1435" s="4" t="s">
        <v>1196</v>
      </c>
    </row>
    <row r="1436" spans="1:2" ht="16.5" x14ac:dyDescent="0.3">
      <c r="A1436" s="9">
        <f>YEAR(Table1[[#This Row],[Order Date]])</f>
        <v>2014</v>
      </c>
      <c r="B1436" s="3" t="s">
        <v>1548</v>
      </c>
    </row>
    <row r="1437" spans="1:2" ht="16.5" x14ac:dyDescent="0.3">
      <c r="A1437" s="10">
        <f>YEAR(Table1[[#This Row],[Order Date]])</f>
        <v>2014</v>
      </c>
      <c r="B1437" s="4" t="s">
        <v>1548</v>
      </c>
    </row>
    <row r="1438" spans="1:2" ht="16.5" x14ac:dyDescent="0.3">
      <c r="A1438" s="9">
        <f>YEAR(Table1[[#This Row],[Order Date]])</f>
        <v>2014</v>
      </c>
      <c r="B1438" s="3" t="s">
        <v>1548</v>
      </c>
    </row>
    <row r="1439" spans="1:2" ht="16.5" x14ac:dyDescent="0.3">
      <c r="A1439" s="10">
        <f>YEAR(Table1[[#This Row],[Order Date]])</f>
        <v>2014</v>
      </c>
      <c r="B1439" s="4" t="s">
        <v>1548</v>
      </c>
    </row>
    <row r="1440" spans="1:2" ht="16.5" x14ac:dyDescent="0.3">
      <c r="A1440" s="9">
        <f>YEAR(Table1[[#This Row],[Order Date]])</f>
        <v>2014</v>
      </c>
      <c r="B1440" s="3" t="s">
        <v>1555</v>
      </c>
    </row>
    <row r="1441" spans="1:2" ht="16.5" x14ac:dyDescent="0.3">
      <c r="A1441" s="10">
        <f>YEAR(Table1[[#This Row],[Order Date]])</f>
        <v>2014</v>
      </c>
      <c r="B1441" s="4" t="s">
        <v>536</v>
      </c>
    </row>
    <row r="1442" spans="1:2" ht="16.5" x14ac:dyDescent="0.3">
      <c r="A1442" s="9">
        <f>YEAR(Table1[[#This Row],[Order Date]])</f>
        <v>2014</v>
      </c>
      <c r="B1442" s="3" t="s">
        <v>1557</v>
      </c>
    </row>
    <row r="1443" spans="1:2" ht="16.5" x14ac:dyDescent="0.3">
      <c r="A1443" s="10">
        <f>YEAR(Table1[[#This Row],[Order Date]])</f>
        <v>2014</v>
      </c>
      <c r="B1443" s="4" t="s">
        <v>180</v>
      </c>
    </row>
    <row r="1444" spans="1:2" ht="16.5" x14ac:dyDescent="0.3">
      <c r="A1444" s="9">
        <f>YEAR(Table1[[#This Row],[Order Date]])</f>
        <v>2014</v>
      </c>
      <c r="B1444" s="3" t="s">
        <v>180</v>
      </c>
    </row>
    <row r="1445" spans="1:2" ht="16.5" x14ac:dyDescent="0.3">
      <c r="A1445" s="10">
        <f>YEAR(Table1[[#This Row],[Order Date]])</f>
        <v>2014</v>
      </c>
      <c r="B1445" s="4" t="s">
        <v>180</v>
      </c>
    </row>
    <row r="1446" spans="1:2" ht="16.5" x14ac:dyDescent="0.3">
      <c r="A1446" s="9">
        <f>YEAR(Table1[[#This Row],[Order Date]])</f>
        <v>2014</v>
      </c>
      <c r="B1446" s="3" t="s">
        <v>180</v>
      </c>
    </row>
    <row r="1447" spans="1:2" ht="16.5" x14ac:dyDescent="0.3">
      <c r="A1447" s="10">
        <f>YEAR(Table1[[#This Row],[Order Date]])</f>
        <v>2014</v>
      </c>
      <c r="B1447" s="4" t="s">
        <v>180</v>
      </c>
    </row>
    <row r="1448" spans="1:2" ht="16.5" x14ac:dyDescent="0.3">
      <c r="A1448" s="9">
        <f>YEAR(Table1[[#This Row],[Order Date]])</f>
        <v>2014</v>
      </c>
      <c r="B1448" s="3" t="s">
        <v>1289</v>
      </c>
    </row>
    <row r="1449" spans="1:2" ht="16.5" x14ac:dyDescent="0.3">
      <c r="A1449" s="10">
        <f>YEAR(Table1[[#This Row],[Order Date]])</f>
        <v>2014</v>
      </c>
      <c r="B1449" s="4" t="s">
        <v>1289</v>
      </c>
    </row>
    <row r="1450" spans="1:2" ht="16.5" x14ac:dyDescent="0.3">
      <c r="A1450" s="9">
        <f>YEAR(Table1[[#This Row],[Order Date]])</f>
        <v>2014</v>
      </c>
      <c r="B1450" s="3" t="s">
        <v>1562</v>
      </c>
    </row>
    <row r="1451" spans="1:2" ht="16.5" x14ac:dyDescent="0.3">
      <c r="A1451" s="10">
        <f>YEAR(Table1[[#This Row],[Order Date]])</f>
        <v>2014</v>
      </c>
      <c r="B1451" s="4" t="s">
        <v>1563</v>
      </c>
    </row>
    <row r="1452" spans="1:2" ht="16.5" x14ac:dyDescent="0.3">
      <c r="A1452" s="9">
        <f>YEAR(Table1[[#This Row],[Order Date]])</f>
        <v>2014</v>
      </c>
      <c r="B1452" s="3" t="s">
        <v>1563</v>
      </c>
    </row>
    <row r="1453" spans="1:2" ht="16.5" x14ac:dyDescent="0.3">
      <c r="A1453" s="10">
        <f>YEAR(Table1[[#This Row],[Order Date]])</f>
        <v>2014</v>
      </c>
      <c r="B1453" s="4" t="s">
        <v>1563</v>
      </c>
    </row>
    <row r="1454" spans="1:2" ht="16.5" x14ac:dyDescent="0.3">
      <c r="A1454" s="9">
        <f>YEAR(Table1[[#This Row],[Order Date]])</f>
        <v>2014</v>
      </c>
      <c r="B1454" s="3" t="s">
        <v>1563</v>
      </c>
    </row>
    <row r="1455" spans="1:2" ht="16.5" x14ac:dyDescent="0.3">
      <c r="A1455" s="10">
        <f>YEAR(Table1[[#This Row],[Order Date]])</f>
        <v>2014</v>
      </c>
      <c r="B1455" s="4" t="s">
        <v>1563</v>
      </c>
    </row>
    <row r="1456" spans="1:2" ht="16.5" x14ac:dyDescent="0.3">
      <c r="A1456" s="9">
        <f>YEAR(Table1[[#This Row],[Order Date]])</f>
        <v>2014</v>
      </c>
      <c r="B1456" s="3" t="s">
        <v>1223</v>
      </c>
    </row>
    <row r="1457" spans="1:2" ht="16.5" x14ac:dyDescent="0.3">
      <c r="A1457" s="10">
        <f>YEAR(Table1[[#This Row],[Order Date]])</f>
        <v>2014</v>
      </c>
      <c r="B1457" s="4" t="s">
        <v>1568</v>
      </c>
    </row>
    <row r="1458" spans="1:2" ht="16.5" x14ac:dyDescent="0.3">
      <c r="A1458" s="9">
        <f>YEAR(Table1[[#This Row],[Order Date]])</f>
        <v>2014</v>
      </c>
      <c r="B1458" s="3" t="s">
        <v>1143</v>
      </c>
    </row>
    <row r="1459" spans="1:2" ht="16.5" x14ac:dyDescent="0.3">
      <c r="A1459" s="10">
        <f>YEAR(Table1[[#This Row],[Order Date]])</f>
        <v>2014</v>
      </c>
      <c r="B1459" s="4" t="s">
        <v>215</v>
      </c>
    </row>
    <row r="1460" spans="1:2" ht="16.5" x14ac:dyDescent="0.3">
      <c r="A1460" s="9">
        <f>YEAR(Table1[[#This Row],[Order Date]])</f>
        <v>2014</v>
      </c>
      <c r="B1460" s="3" t="s">
        <v>1571</v>
      </c>
    </row>
    <row r="1461" spans="1:2" ht="16.5" x14ac:dyDescent="0.3">
      <c r="A1461" s="10">
        <f>YEAR(Table1[[#This Row],[Order Date]])</f>
        <v>2014</v>
      </c>
      <c r="B1461" s="4" t="s">
        <v>1571</v>
      </c>
    </row>
    <row r="1462" spans="1:2" ht="16.5" x14ac:dyDescent="0.3">
      <c r="A1462" s="9">
        <f>YEAR(Table1[[#This Row],[Order Date]])</f>
        <v>2014</v>
      </c>
      <c r="B1462" s="3" t="s">
        <v>1571</v>
      </c>
    </row>
    <row r="1463" spans="1:2" ht="16.5" x14ac:dyDescent="0.3">
      <c r="A1463" s="10">
        <f>YEAR(Table1[[#This Row],[Order Date]])</f>
        <v>2014</v>
      </c>
      <c r="B1463" s="4" t="s">
        <v>1571</v>
      </c>
    </row>
    <row r="1464" spans="1:2" ht="16.5" x14ac:dyDescent="0.3">
      <c r="A1464" s="9">
        <f>YEAR(Table1[[#This Row],[Order Date]])</f>
        <v>2014</v>
      </c>
      <c r="B1464" s="3" t="s">
        <v>1571</v>
      </c>
    </row>
    <row r="1465" spans="1:2" ht="16.5" x14ac:dyDescent="0.3">
      <c r="A1465" s="10">
        <f>YEAR(Table1[[#This Row],[Order Date]])</f>
        <v>2014</v>
      </c>
      <c r="B1465" s="4" t="s">
        <v>1574</v>
      </c>
    </row>
    <row r="1466" spans="1:2" ht="16.5" x14ac:dyDescent="0.3">
      <c r="A1466" s="9">
        <f>YEAR(Table1[[#This Row],[Order Date]])</f>
        <v>2014</v>
      </c>
      <c r="B1466" s="3" t="s">
        <v>680</v>
      </c>
    </row>
    <row r="1467" spans="1:2" ht="16.5" x14ac:dyDescent="0.3">
      <c r="A1467" s="10">
        <f>YEAR(Table1[[#This Row],[Order Date]])</f>
        <v>2014</v>
      </c>
      <c r="B1467" s="4" t="s">
        <v>1576</v>
      </c>
    </row>
    <row r="1468" spans="1:2" ht="16.5" x14ac:dyDescent="0.3">
      <c r="A1468" s="9">
        <f>YEAR(Table1[[#This Row],[Order Date]])</f>
        <v>2014</v>
      </c>
      <c r="B1468" s="3" t="s">
        <v>1576</v>
      </c>
    </row>
    <row r="1469" spans="1:2" ht="16.5" x14ac:dyDescent="0.3">
      <c r="A1469" s="10">
        <f>YEAR(Table1[[#This Row],[Order Date]])</f>
        <v>2014</v>
      </c>
      <c r="B1469" s="4" t="s">
        <v>1138</v>
      </c>
    </row>
    <row r="1470" spans="1:2" ht="16.5" x14ac:dyDescent="0.3">
      <c r="A1470" s="9">
        <f>YEAR(Table1[[#This Row],[Order Date]])</f>
        <v>2014</v>
      </c>
      <c r="B1470" s="3" t="s">
        <v>768</v>
      </c>
    </row>
    <row r="1471" spans="1:2" ht="16.5" x14ac:dyDescent="0.3">
      <c r="A1471" s="10">
        <f>YEAR(Table1[[#This Row],[Order Date]])</f>
        <v>2014</v>
      </c>
      <c r="B1471" s="4" t="s">
        <v>768</v>
      </c>
    </row>
    <row r="1472" spans="1:2" ht="16.5" x14ac:dyDescent="0.3">
      <c r="A1472" s="9">
        <f>YEAR(Table1[[#This Row],[Order Date]])</f>
        <v>2014</v>
      </c>
      <c r="B1472" s="3" t="s">
        <v>768</v>
      </c>
    </row>
    <row r="1473" spans="1:2" ht="16.5" x14ac:dyDescent="0.3">
      <c r="A1473" s="10">
        <f>YEAR(Table1[[#This Row],[Order Date]])</f>
        <v>2014</v>
      </c>
      <c r="B1473" s="4" t="s">
        <v>1258</v>
      </c>
    </row>
    <row r="1474" spans="1:2" ht="16.5" x14ac:dyDescent="0.3">
      <c r="A1474" s="9">
        <f>YEAR(Table1[[#This Row],[Order Date]])</f>
        <v>2014</v>
      </c>
      <c r="B1474" s="3" t="s">
        <v>1258</v>
      </c>
    </row>
    <row r="1475" spans="1:2" ht="16.5" x14ac:dyDescent="0.3">
      <c r="A1475" s="10">
        <f>YEAR(Table1[[#This Row],[Order Date]])</f>
        <v>2014</v>
      </c>
      <c r="B1475" s="4" t="s">
        <v>1258</v>
      </c>
    </row>
    <row r="1476" spans="1:2" ht="16.5" x14ac:dyDescent="0.3">
      <c r="A1476" s="9">
        <f>YEAR(Table1[[#This Row],[Order Date]])</f>
        <v>2014</v>
      </c>
      <c r="B1476" s="3" t="s">
        <v>1258</v>
      </c>
    </row>
    <row r="1477" spans="1:2" ht="16.5" x14ac:dyDescent="0.3">
      <c r="A1477" s="10">
        <f>YEAR(Table1[[#This Row],[Order Date]])</f>
        <v>2014</v>
      </c>
      <c r="B1477" s="4" t="s">
        <v>788</v>
      </c>
    </row>
    <row r="1478" spans="1:2" ht="16.5" x14ac:dyDescent="0.3">
      <c r="A1478" s="9">
        <f>YEAR(Table1[[#This Row],[Order Date]])</f>
        <v>2014</v>
      </c>
      <c r="B1478" s="3" t="s">
        <v>788</v>
      </c>
    </row>
    <row r="1479" spans="1:2" ht="16.5" x14ac:dyDescent="0.3">
      <c r="A1479" s="10">
        <f>YEAR(Table1[[#This Row],[Order Date]])</f>
        <v>2014</v>
      </c>
      <c r="B1479" s="4" t="s">
        <v>208</v>
      </c>
    </row>
    <row r="1480" spans="1:2" ht="16.5" x14ac:dyDescent="0.3">
      <c r="A1480" s="9">
        <f>YEAR(Table1[[#This Row],[Order Date]])</f>
        <v>2014</v>
      </c>
      <c r="B1480" s="3" t="s">
        <v>208</v>
      </c>
    </row>
    <row r="1481" spans="1:2" ht="16.5" x14ac:dyDescent="0.3">
      <c r="A1481" s="10">
        <f>YEAR(Table1[[#This Row],[Order Date]])</f>
        <v>2014</v>
      </c>
      <c r="B1481" s="4" t="s">
        <v>622</v>
      </c>
    </row>
    <row r="1482" spans="1:2" ht="16.5" x14ac:dyDescent="0.3">
      <c r="A1482" s="9">
        <f>YEAR(Table1[[#This Row],[Order Date]])</f>
        <v>2014</v>
      </c>
      <c r="B1482" s="3" t="s">
        <v>1145</v>
      </c>
    </row>
    <row r="1483" spans="1:2" ht="16.5" x14ac:dyDescent="0.3">
      <c r="A1483" s="10">
        <f>YEAR(Table1[[#This Row],[Order Date]])</f>
        <v>2014</v>
      </c>
      <c r="B1483" s="4" t="s">
        <v>1145</v>
      </c>
    </row>
    <row r="1484" spans="1:2" ht="16.5" x14ac:dyDescent="0.3">
      <c r="A1484" s="9">
        <f>YEAR(Table1[[#This Row],[Order Date]])</f>
        <v>2014</v>
      </c>
      <c r="B1484" s="3" t="s">
        <v>1145</v>
      </c>
    </row>
    <row r="1485" spans="1:2" ht="16.5" x14ac:dyDescent="0.3">
      <c r="A1485" s="10">
        <f>YEAR(Table1[[#This Row],[Order Date]])</f>
        <v>2014</v>
      </c>
      <c r="B1485" s="4" t="s">
        <v>1145</v>
      </c>
    </row>
    <row r="1486" spans="1:2" ht="16.5" x14ac:dyDescent="0.3">
      <c r="A1486" s="9">
        <f>YEAR(Table1[[#This Row],[Order Date]])</f>
        <v>2014</v>
      </c>
      <c r="B1486" s="3" t="s">
        <v>1145</v>
      </c>
    </row>
    <row r="1487" spans="1:2" ht="16.5" x14ac:dyDescent="0.3">
      <c r="A1487" s="10">
        <f>YEAR(Table1[[#This Row],[Order Date]])</f>
        <v>2014</v>
      </c>
      <c r="B1487" s="4" t="s">
        <v>1145</v>
      </c>
    </row>
    <row r="1488" spans="1:2" ht="16.5" x14ac:dyDescent="0.3">
      <c r="A1488" s="9">
        <f>YEAR(Table1[[#This Row],[Order Date]])</f>
        <v>2014</v>
      </c>
      <c r="B1488" s="3" t="s">
        <v>1584</v>
      </c>
    </row>
    <row r="1489" spans="1:2" ht="16.5" x14ac:dyDescent="0.3">
      <c r="A1489" s="10">
        <f>YEAR(Table1[[#This Row],[Order Date]])</f>
        <v>2014</v>
      </c>
      <c r="B1489" s="4" t="s">
        <v>465</v>
      </c>
    </row>
    <row r="1490" spans="1:2" ht="16.5" x14ac:dyDescent="0.3">
      <c r="A1490" s="9">
        <f>YEAR(Table1[[#This Row],[Order Date]])</f>
        <v>2014</v>
      </c>
      <c r="B1490" s="3" t="s">
        <v>465</v>
      </c>
    </row>
    <row r="1491" spans="1:2" ht="16.5" x14ac:dyDescent="0.3">
      <c r="A1491" s="10">
        <f>YEAR(Table1[[#This Row],[Order Date]])</f>
        <v>2014</v>
      </c>
      <c r="B1491" s="4" t="s">
        <v>465</v>
      </c>
    </row>
    <row r="1492" spans="1:2" ht="16.5" x14ac:dyDescent="0.3">
      <c r="A1492" s="9">
        <f>YEAR(Table1[[#This Row],[Order Date]])</f>
        <v>2014</v>
      </c>
      <c r="B1492" s="3" t="s">
        <v>465</v>
      </c>
    </row>
    <row r="1493" spans="1:2" ht="16.5" x14ac:dyDescent="0.3">
      <c r="A1493" s="10">
        <f>YEAR(Table1[[#This Row],[Order Date]])</f>
        <v>2014</v>
      </c>
      <c r="B1493" s="4" t="s">
        <v>465</v>
      </c>
    </row>
    <row r="1494" spans="1:2" ht="16.5" x14ac:dyDescent="0.3">
      <c r="A1494" s="9">
        <f>YEAR(Table1[[#This Row],[Order Date]])</f>
        <v>2014</v>
      </c>
      <c r="B1494" s="3" t="s">
        <v>465</v>
      </c>
    </row>
    <row r="1495" spans="1:2" ht="16.5" x14ac:dyDescent="0.3">
      <c r="A1495" s="10">
        <f>YEAR(Table1[[#This Row],[Order Date]])</f>
        <v>2014</v>
      </c>
      <c r="B1495" s="4" t="s">
        <v>252</v>
      </c>
    </row>
    <row r="1496" spans="1:2" ht="16.5" x14ac:dyDescent="0.3">
      <c r="A1496" s="9">
        <f>YEAR(Table1[[#This Row],[Order Date]])</f>
        <v>2014</v>
      </c>
      <c r="B1496" s="3" t="s">
        <v>252</v>
      </c>
    </row>
    <row r="1497" spans="1:2" ht="16.5" x14ac:dyDescent="0.3">
      <c r="A1497" s="10">
        <f>YEAR(Table1[[#This Row],[Order Date]])</f>
        <v>2014</v>
      </c>
      <c r="B1497" s="4" t="s">
        <v>252</v>
      </c>
    </row>
    <row r="1498" spans="1:2" ht="16.5" x14ac:dyDescent="0.3">
      <c r="A1498" s="9">
        <f>YEAR(Table1[[#This Row],[Order Date]])</f>
        <v>2014</v>
      </c>
      <c r="B1498" s="3" t="s">
        <v>252</v>
      </c>
    </row>
    <row r="1499" spans="1:2" ht="16.5" x14ac:dyDescent="0.3">
      <c r="A1499" s="10">
        <f>YEAR(Table1[[#This Row],[Order Date]])</f>
        <v>2014</v>
      </c>
      <c r="B1499" s="4" t="s">
        <v>252</v>
      </c>
    </row>
    <row r="1500" spans="1:2" ht="16.5" x14ac:dyDescent="0.3">
      <c r="A1500" s="9">
        <f>YEAR(Table1[[#This Row],[Order Date]])</f>
        <v>2014</v>
      </c>
      <c r="B1500" s="3" t="s">
        <v>252</v>
      </c>
    </row>
    <row r="1501" spans="1:2" ht="16.5" x14ac:dyDescent="0.3">
      <c r="A1501" s="10">
        <f>YEAR(Table1[[#This Row],[Order Date]])</f>
        <v>2014</v>
      </c>
      <c r="B1501" s="4" t="s">
        <v>1593</v>
      </c>
    </row>
    <row r="1502" spans="1:2" ht="16.5" x14ac:dyDescent="0.3">
      <c r="A1502" s="9">
        <f>YEAR(Table1[[#This Row],[Order Date]])</f>
        <v>2014</v>
      </c>
      <c r="B1502" s="3" t="s">
        <v>1595</v>
      </c>
    </row>
    <row r="1503" spans="1:2" ht="16.5" x14ac:dyDescent="0.3">
      <c r="A1503" s="10">
        <f>YEAR(Table1[[#This Row],[Order Date]])</f>
        <v>2014</v>
      </c>
      <c r="B1503" s="4" t="s">
        <v>1595</v>
      </c>
    </row>
    <row r="1504" spans="1:2" ht="16.5" x14ac:dyDescent="0.3">
      <c r="A1504" s="9">
        <f>YEAR(Table1[[#This Row],[Order Date]])</f>
        <v>2014</v>
      </c>
      <c r="B1504" s="3" t="s">
        <v>1595</v>
      </c>
    </row>
    <row r="1505" spans="1:2" ht="16.5" x14ac:dyDescent="0.3">
      <c r="A1505" s="10">
        <f>YEAR(Table1[[#This Row],[Order Date]])</f>
        <v>2014</v>
      </c>
      <c r="B1505" s="4" t="s">
        <v>1598</v>
      </c>
    </row>
    <row r="1506" spans="1:2" ht="16.5" x14ac:dyDescent="0.3">
      <c r="A1506" s="9">
        <f>YEAR(Table1[[#This Row],[Order Date]])</f>
        <v>2014</v>
      </c>
      <c r="B1506" s="3" t="s">
        <v>1598</v>
      </c>
    </row>
    <row r="1507" spans="1:2" ht="16.5" x14ac:dyDescent="0.3">
      <c r="A1507" s="10">
        <f>YEAR(Table1[[#This Row],[Order Date]])</f>
        <v>2014</v>
      </c>
      <c r="B1507" s="4" t="s">
        <v>1598</v>
      </c>
    </row>
    <row r="1508" spans="1:2" ht="16.5" x14ac:dyDescent="0.3">
      <c r="A1508" s="9">
        <f>YEAR(Table1[[#This Row],[Order Date]])</f>
        <v>2014</v>
      </c>
      <c r="B1508" s="3" t="s">
        <v>1598</v>
      </c>
    </row>
    <row r="1509" spans="1:2" ht="16.5" x14ac:dyDescent="0.3">
      <c r="A1509" s="10">
        <f>YEAR(Table1[[#This Row],[Order Date]])</f>
        <v>2014</v>
      </c>
      <c r="B1509" s="4" t="s">
        <v>1598</v>
      </c>
    </row>
    <row r="1510" spans="1:2" ht="16.5" x14ac:dyDescent="0.3">
      <c r="A1510" s="9">
        <f>YEAR(Table1[[#This Row],[Order Date]])</f>
        <v>2014</v>
      </c>
      <c r="B1510" s="3" t="s">
        <v>1598</v>
      </c>
    </row>
    <row r="1511" spans="1:2" ht="16.5" x14ac:dyDescent="0.3">
      <c r="A1511" s="10">
        <f>YEAR(Table1[[#This Row],[Order Date]])</f>
        <v>2014</v>
      </c>
      <c r="B1511" s="4" t="s">
        <v>1598</v>
      </c>
    </row>
    <row r="1512" spans="1:2" ht="16.5" x14ac:dyDescent="0.3">
      <c r="A1512" s="9">
        <f>YEAR(Table1[[#This Row],[Order Date]])</f>
        <v>2014</v>
      </c>
      <c r="B1512" s="3" t="s">
        <v>1152</v>
      </c>
    </row>
    <row r="1513" spans="1:2" ht="16.5" x14ac:dyDescent="0.3">
      <c r="A1513" s="10">
        <f>YEAR(Table1[[#This Row],[Order Date]])</f>
        <v>2014</v>
      </c>
      <c r="B1513" s="4" t="s">
        <v>1152</v>
      </c>
    </row>
    <row r="1514" spans="1:2" ht="16.5" x14ac:dyDescent="0.3">
      <c r="A1514" s="9">
        <f>YEAR(Table1[[#This Row],[Order Date]])</f>
        <v>2014</v>
      </c>
      <c r="B1514" s="3" t="s">
        <v>1038</v>
      </c>
    </row>
    <row r="1515" spans="1:2" ht="16.5" x14ac:dyDescent="0.3">
      <c r="A1515" s="10">
        <f>YEAR(Table1[[#This Row],[Order Date]])</f>
        <v>2014</v>
      </c>
      <c r="B1515" s="4" t="s">
        <v>1038</v>
      </c>
    </row>
    <row r="1516" spans="1:2" ht="16.5" x14ac:dyDescent="0.3">
      <c r="A1516" s="9">
        <f>YEAR(Table1[[#This Row],[Order Date]])</f>
        <v>2014</v>
      </c>
      <c r="B1516" s="3" t="s">
        <v>1088</v>
      </c>
    </row>
    <row r="1517" spans="1:2" ht="16.5" x14ac:dyDescent="0.3">
      <c r="A1517" s="10">
        <f>YEAR(Table1[[#This Row],[Order Date]])</f>
        <v>2014</v>
      </c>
      <c r="B1517" s="4" t="s">
        <v>1088</v>
      </c>
    </row>
    <row r="1518" spans="1:2" ht="16.5" x14ac:dyDescent="0.3">
      <c r="A1518" s="9">
        <f>YEAR(Table1[[#This Row],[Order Date]])</f>
        <v>2014</v>
      </c>
      <c r="B1518" s="3" t="s">
        <v>1088</v>
      </c>
    </row>
    <row r="1519" spans="1:2" ht="16.5" x14ac:dyDescent="0.3">
      <c r="A1519" s="10">
        <f>YEAR(Table1[[#This Row],[Order Date]])</f>
        <v>2014</v>
      </c>
      <c r="B1519" s="4" t="s">
        <v>450</v>
      </c>
    </row>
    <row r="1520" spans="1:2" ht="16.5" x14ac:dyDescent="0.3">
      <c r="A1520" s="9">
        <f>YEAR(Table1[[#This Row],[Order Date]])</f>
        <v>2014</v>
      </c>
      <c r="B1520" s="3" t="s">
        <v>450</v>
      </c>
    </row>
    <row r="1521" spans="1:2" ht="16.5" x14ac:dyDescent="0.3">
      <c r="A1521" s="10">
        <f>YEAR(Table1[[#This Row],[Order Date]])</f>
        <v>2014</v>
      </c>
      <c r="B1521" s="4" t="s">
        <v>450</v>
      </c>
    </row>
    <row r="1522" spans="1:2" ht="16.5" x14ac:dyDescent="0.3">
      <c r="A1522" s="9">
        <f>YEAR(Table1[[#This Row],[Order Date]])</f>
        <v>2014</v>
      </c>
      <c r="B1522" s="3" t="s">
        <v>796</v>
      </c>
    </row>
    <row r="1523" spans="1:2" ht="16.5" x14ac:dyDescent="0.3">
      <c r="A1523" s="10">
        <f>YEAR(Table1[[#This Row],[Order Date]])</f>
        <v>2014</v>
      </c>
      <c r="B1523" s="4" t="s">
        <v>796</v>
      </c>
    </row>
    <row r="1524" spans="1:2" ht="16.5" x14ac:dyDescent="0.3">
      <c r="A1524" s="9">
        <f>YEAR(Table1[[#This Row],[Order Date]])</f>
        <v>2014</v>
      </c>
      <c r="B1524" s="3" t="s">
        <v>239</v>
      </c>
    </row>
    <row r="1525" spans="1:2" ht="16.5" x14ac:dyDescent="0.3">
      <c r="A1525" s="10">
        <f>YEAR(Table1[[#This Row],[Order Date]])</f>
        <v>2014</v>
      </c>
      <c r="B1525" s="4" t="s">
        <v>239</v>
      </c>
    </row>
    <row r="1526" spans="1:2" ht="16.5" x14ac:dyDescent="0.3">
      <c r="A1526" s="9">
        <f>YEAR(Table1[[#This Row],[Order Date]])</f>
        <v>2014</v>
      </c>
      <c r="B1526" s="3" t="s">
        <v>239</v>
      </c>
    </row>
    <row r="1527" spans="1:2" ht="16.5" x14ac:dyDescent="0.3">
      <c r="A1527" s="10">
        <f>YEAR(Table1[[#This Row],[Order Date]])</f>
        <v>2014</v>
      </c>
      <c r="B1527" s="4" t="s">
        <v>1610</v>
      </c>
    </row>
    <row r="1528" spans="1:2" ht="16.5" x14ac:dyDescent="0.3">
      <c r="A1528" s="9">
        <f>YEAR(Table1[[#This Row],[Order Date]])</f>
        <v>2014</v>
      </c>
      <c r="B1528" s="3" t="s">
        <v>1320</v>
      </c>
    </row>
    <row r="1529" spans="1:2" ht="16.5" x14ac:dyDescent="0.3">
      <c r="A1529" s="10">
        <f>YEAR(Table1[[#This Row],[Order Date]])</f>
        <v>2014</v>
      </c>
      <c r="B1529" s="4" t="s">
        <v>1320</v>
      </c>
    </row>
    <row r="1530" spans="1:2" ht="16.5" x14ac:dyDescent="0.3">
      <c r="A1530" s="9">
        <f>YEAR(Table1[[#This Row],[Order Date]])</f>
        <v>2014</v>
      </c>
      <c r="B1530" s="3" t="s">
        <v>1555</v>
      </c>
    </row>
    <row r="1531" spans="1:2" ht="16.5" x14ac:dyDescent="0.3">
      <c r="A1531" s="10">
        <f>YEAR(Table1[[#This Row],[Order Date]])</f>
        <v>2014</v>
      </c>
      <c r="B1531" s="4" t="s">
        <v>1614</v>
      </c>
    </row>
    <row r="1532" spans="1:2" ht="16.5" x14ac:dyDescent="0.3">
      <c r="A1532" s="9">
        <f>YEAR(Table1[[#This Row],[Order Date]])</f>
        <v>2014</v>
      </c>
      <c r="B1532" s="3" t="s">
        <v>1614</v>
      </c>
    </row>
    <row r="1533" spans="1:2" ht="16.5" x14ac:dyDescent="0.3">
      <c r="A1533" s="10">
        <f>YEAR(Table1[[#This Row],[Order Date]])</f>
        <v>2014</v>
      </c>
      <c r="B1533" s="4" t="s">
        <v>1614</v>
      </c>
    </row>
    <row r="1534" spans="1:2" ht="16.5" x14ac:dyDescent="0.3">
      <c r="A1534" s="9">
        <f>YEAR(Table1[[#This Row],[Order Date]])</f>
        <v>2014</v>
      </c>
      <c r="B1534" s="3" t="s">
        <v>1614</v>
      </c>
    </row>
    <row r="1535" spans="1:2" ht="16.5" x14ac:dyDescent="0.3">
      <c r="A1535" s="10">
        <f>YEAR(Table1[[#This Row],[Order Date]])</f>
        <v>2014</v>
      </c>
      <c r="B1535" s="4" t="s">
        <v>1614</v>
      </c>
    </row>
    <row r="1536" spans="1:2" ht="16.5" x14ac:dyDescent="0.3">
      <c r="A1536" s="9">
        <f>YEAR(Table1[[#This Row],[Order Date]])</f>
        <v>2014</v>
      </c>
      <c r="B1536" s="3" t="s">
        <v>9</v>
      </c>
    </row>
    <row r="1537" spans="1:2" ht="16.5" x14ac:dyDescent="0.3">
      <c r="A1537" s="10">
        <f>YEAR(Table1[[#This Row],[Order Date]])</f>
        <v>2014</v>
      </c>
      <c r="B1537" s="4" t="s">
        <v>9</v>
      </c>
    </row>
    <row r="1538" spans="1:2" ht="16.5" x14ac:dyDescent="0.3">
      <c r="A1538" s="9">
        <f>YEAR(Table1[[#This Row],[Order Date]])</f>
        <v>2014</v>
      </c>
      <c r="B1538" s="3" t="s">
        <v>1616</v>
      </c>
    </row>
    <row r="1539" spans="1:2" ht="16.5" x14ac:dyDescent="0.3">
      <c r="A1539" s="10">
        <f>YEAR(Table1[[#This Row],[Order Date]])</f>
        <v>2014</v>
      </c>
      <c r="B1539" s="4" t="s">
        <v>1616</v>
      </c>
    </row>
    <row r="1540" spans="1:2" ht="16.5" x14ac:dyDescent="0.3">
      <c r="A1540" s="9">
        <f>YEAR(Table1[[#This Row],[Order Date]])</f>
        <v>2014</v>
      </c>
      <c r="B1540" s="3" t="s">
        <v>1617</v>
      </c>
    </row>
    <row r="1541" spans="1:2" ht="16.5" x14ac:dyDescent="0.3">
      <c r="A1541" s="10">
        <f>YEAR(Table1[[#This Row],[Order Date]])</f>
        <v>2014</v>
      </c>
      <c r="B1541" s="4" t="s">
        <v>1617</v>
      </c>
    </row>
    <row r="1542" spans="1:2" ht="16.5" x14ac:dyDescent="0.3">
      <c r="A1542" s="9">
        <f>YEAR(Table1[[#This Row],[Order Date]])</f>
        <v>2014</v>
      </c>
      <c r="B1542" s="3" t="s">
        <v>1618</v>
      </c>
    </row>
    <row r="1543" spans="1:2" ht="16.5" x14ac:dyDescent="0.3">
      <c r="A1543" s="10">
        <f>YEAR(Table1[[#This Row],[Order Date]])</f>
        <v>2014</v>
      </c>
      <c r="B1543" s="4" t="s">
        <v>1620</v>
      </c>
    </row>
    <row r="1544" spans="1:2" ht="16.5" x14ac:dyDescent="0.3">
      <c r="A1544" s="9">
        <f>YEAR(Table1[[#This Row],[Order Date]])</f>
        <v>2014</v>
      </c>
      <c r="B1544" s="3" t="s">
        <v>1620</v>
      </c>
    </row>
    <row r="1545" spans="1:2" ht="16.5" x14ac:dyDescent="0.3">
      <c r="A1545" s="10">
        <f>YEAR(Table1[[#This Row],[Order Date]])</f>
        <v>2014</v>
      </c>
      <c r="B1545" s="4" t="s">
        <v>1271</v>
      </c>
    </row>
    <row r="1546" spans="1:2" ht="16.5" x14ac:dyDescent="0.3">
      <c r="A1546" s="9">
        <f>YEAR(Table1[[#This Row],[Order Date]])</f>
        <v>2014</v>
      </c>
      <c r="B1546" s="3" t="s">
        <v>1623</v>
      </c>
    </row>
    <row r="1547" spans="1:2" ht="16.5" x14ac:dyDescent="0.3">
      <c r="A1547" s="10">
        <f>YEAR(Table1[[#This Row],[Order Date]])</f>
        <v>2014</v>
      </c>
      <c r="B1547" s="4" t="s">
        <v>1623</v>
      </c>
    </row>
    <row r="1548" spans="1:2" ht="16.5" x14ac:dyDescent="0.3">
      <c r="A1548" s="9">
        <f>YEAR(Table1[[#This Row],[Order Date]])</f>
        <v>2014</v>
      </c>
      <c r="B1548" s="3" t="s">
        <v>1623</v>
      </c>
    </row>
    <row r="1549" spans="1:2" ht="16.5" x14ac:dyDescent="0.3">
      <c r="A1549" s="10">
        <f>YEAR(Table1[[#This Row],[Order Date]])</f>
        <v>2014</v>
      </c>
      <c r="B1549" s="4" t="s">
        <v>1625</v>
      </c>
    </row>
    <row r="1550" spans="1:2" ht="16.5" x14ac:dyDescent="0.3">
      <c r="A1550" s="9">
        <f>YEAR(Table1[[#This Row],[Order Date]])</f>
        <v>2014</v>
      </c>
      <c r="B1550" s="3" t="s">
        <v>740</v>
      </c>
    </row>
    <row r="1551" spans="1:2" ht="16.5" x14ac:dyDescent="0.3">
      <c r="A1551" s="10">
        <f>YEAR(Table1[[#This Row],[Order Date]])</f>
        <v>2014</v>
      </c>
      <c r="B1551" s="4" t="s">
        <v>740</v>
      </c>
    </row>
    <row r="1552" spans="1:2" ht="16.5" x14ac:dyDescent="0.3">
      <c r="A1552" s="9">
        <f>YEAR(Table1[[#This Row],[Order Date]])</f>
        <v>2014</v>
      </c>
      <c r="B1552" s="3" t="s">
        <v>740</v>
      </c>
    </row>
    <row r="1553" spans="1:2" ht="16.5" x14ac:dyDescent="0.3">
      <c r="A1553" s="10">
        <f>YEAR(Table1[[#This Row],[Order Date]])</f>
        <v>2014</v>
      </c>
      <c r="B1553" s="4" t="s">
        <v>475</v>
      </c>
    </row>
    <row r="1554" spans="1:2" ht="16.5" x14ac:dyDescent="0.3">
      <c r="A1554" s="9">
        <f>YEAR(Table1[[#This Row],[Order Date]])</f>
        <v>2014</v>
      </c>
      <c r="B1554" s="3" t="s">
        <v>1629</v>
      </c>
    </row>
    <row r="1555" spans="1:2" ht="16.5" x14ac:dyDescent="0.3">
      <c r="A1555" s="10">
        <f>YEAR(Table1[[#This Row],[Order Date]])</f>
        <v>2014</v>
      </c>
      <c r="B1555" s="4" t="s">
        <v>215</v>
      </c>
    </row>
    <row r="1556" spans="1:2" ht="16.5" x14ac:dyDescent="0.3">
      <c r="A1556" s="9">
        <f>YEAR(Table1[[#This Row],[Order Date]])</f>
        <v>2014</v>
      </c>
      <c r="B1556" s="3" t="s">
        <v>215</v>
      </c>
    </row>
    <row r="1557" spans="1:2" ht="16.5" x14ac:dyDescent="0.3">
      <c r="A1557" s="10">
        <f>YEAR(Table1[[#This Row],[Order Date]])</f>
        <v>2014</v>
      </c>
      <c r="B1557" s="4" t="s">
        <v>215</v>
      </c>
    </row>
    <row r="1558" spans="1:2" ht="16.5" x14ac:dyDescent="0.3">
      <c r="A1558" s="9">
        <f>YEAR(Table1[[#This Row],[Order Date]])</f>
        <v>2014</v>
      </c>
      <c r="B1558" s="3" t="s">
        <v>215</v>
      </c>
    </row>
    <row r="1559" spans="1:2" ht="16.5" x14ac:dyDescent="0.3">
      <c r="A1559" s="10">
        <f>YEAR(Table1[[#This Row],[Order Date]])</f>
        <v>2014</v>
      </c>
      <c r="B1559" s="4" t="s">
        <v>1631</v>
      </c>
    </row>
    <row r="1560" spans="1:2" ht="16.5" x14ac:dyDescent="0.3">
      <c r="A1560" s="9">
        <f>YEAR(Table1[[#This Row],[Order Date]])</f>
        <v>2014</v>
      </c>
      <c r="B1560" s="3" t="s">
        <v>1633</v>
      </c>
    </row>
    <row r="1561" spans="1:2" ht="16.5" x14ac:dyDescent="0.3">
      <c r="A1561" s="10">
        <f>YEAR(Table1[[#This Row],[Order Date]])</f>
        <v>2014</v>
      </c>
      <c r="B1561" s="4" t="s">
        <v>1635</v>
      </c>
    </row>
    <row r="1562" spans="1:2" ht="16.5" x14ac:dyDescent="0.3">
      <c r="A1562" s="9">
        <f>YEAR(Table1[[#This Row],[Order Date]])</f>
        <v>2014</v>
      </c>
      <c r="B1562" s="3" t="s">
        <v>1635</v>
      </c>
    </row>
    <row r="1563" spans="1:2" ht="16.5" x14ac:dyDescent="0.3">
      <c r="A1563" s="10">
        <f>YEAR(Table1[[#This Row],[Order Date]])</f>
        <v>2014</v>
      </c>
      <c r="B1563" s="4" t="s">
        <v>1635</v>
      </c>
    </row>
    <row r="1564" spans="1:2" ht="16.5" x14ac:dyDescent="0.3">
      <c r="A1564" s="9">
        <f>YEAR(Table1[[#This Row],[Order Date]])</f>
        <v>2014</v>
      </c>
      <c r="B1564" s="3" t="s">
        <v>413</v>
      </c>
    </row>
    <row r="1565" spans="1:2" ht="16.5" x14ac:dyDescent="0.3">
      <c r="A1565" s="10">
        <f>YEAR(Table1[[#This Row],[Order Date]])</f>
        <v>2014</v>
      </c>
      <c r="B1565" s="4" t="s">
        <v>1638</v>
      </c>
    </row>
    <row r="1566" spans="1:2" ht="16.5" x14ac:dyDescent="0.3">
      <c r="A1566" s="9">
        <f>YEAR(Table1[[#This Row],[Order Date]])</f>
        <v>2014</v>
      </c>
      <c r="B1566" s="3" t="s">
        <v>1638</v>
      </c>
    </row>
    <row r="1567" spans="1:2" ht="16.5" x14ac:dyDescent="0.3">
      <c r="A1567" s="10">
        <f>YEAR(Table1[[#This Row],[Order Date]])</f>
        <v>2014</v>
      </c>
      <c r="B1567" s="4" t="s">
        <v>1638</v>
      </c>
    </row>
    <row r="1568" spans="1:2" ht="16.5" x14ac:dyDescent="0.3">
      <c r="A1568" s="9">
        <f>YEAR(Table1[[#This Row],[Order Date]])</f>
        <v>2014</v>
      </c>
      <c r="B1568" s="3" t="s">
        <v>355</v>
      </c>
    </row>
    <row r="1569" spans="1:2" ht="16.5" x14ac:dyDescent="0.3">
      <c r="A1569" s="10">
        <f>YEAR(Table1[[#This Row],[Order Date]])</f>
        <v>2014</v>
      </c>
      <c r="B1569" s="4" t="s">
        <v>355</v>
      </c>
    </row>
    <row r="1570" spans="1:2" ht="16.5" x14ac:dyDescent="0.3">
      <c r="A1570" s="9">
        <f>YEAR(Table1[[#This Row],[Order Date]])</f>
        <v>2014</v>
      </c>
      <c r="B1570" s="3" t="s">
        <v>355</v>
      </c>
    </row>
    <row r="1571" spans="1:2" ht="16.5" x14ac:dyDescent="0.3">
      <c r="A1571" s="10">
        <f>YEAR(Table1[[#This Row],[Order Date]])</f>
        <v>2014</v>
      </c>
      <c r="B1571" s="4" t="s">
        <v>1641</v>
      </c>
    </row>
    <row r="1572" spans="1:2" ht="16.5" x14ac:dyDescent="0.3">
      <c r="A1572" s="9">
        <f>YEAR(Table1[[#This Row],[Order Date]])</f>
        <v>2014</v>
      </c>
      <c r="B1572" s="3" t="s">
        <v>1641</v>
      </c>
    </row>
    <row r="1573" spans="1:2" ht="16.5" x14ac:dyDescent="0.3">
      <c r="A1573" s="10">
        <f>YEAR(Table1[[#This Row],[Order Date]])</f>
        <v>2014</v>
      </c>
      <c r="B1573" s="4" t="s">
        <v>352</v>
      </c>
    </row>
    <row r="1574" spans="1:2" ht="16.5" x14ac:dyDescent="0.3">
      <c r="A1574" s="9">
        <f>YEAR(Table1[[#This Row],[Order Date]])</f>
        <v>2014</v>
      </c>
      <c r="B1574" s="3" t="s">
        <v>709</v>
      </c>
    </row>
    <row r="1575" spans="1:2" ht="16.5" x14ac:dyDescent="0.3">
      <c r="A1575" s="10">
        <f>YEAR(Table1[[#This Row],[Order Date]])</f>
        <v>2014</v>
      </c>
      <c r="B1575" s="4" t="s">
        <v>709</v>
      </c>
    </row>
    <row r="1576" spans="1:2" ht="16.5" x14ac:dyDescent="0.3">
      <c r="A1576" s="9">
        <f>YEAR(Table1[[#This Row],[Order Date]])</f>
        <v>2014</v>
      </c>
      <c r="B1576" s="3" t="s">
        <v>696</v>
      </c>
    </row>
    <row r="1577" spans="1:2" ht="16.5" x14ac:dyDescent="0.3">
      <c r="A1577" s="10">
        <f>YEAR(Table1[[#This Row],[Order Date]])</f>
        <v>2014</v>
      </c>
      <c r="B1577" s="4" t="s">
        <v>1643</v>
      </c>
    </row>
    <row r="1578" spans="1:2" ht="16.5" x14ac:dyDescent="0.3">
      <c r="A1578" s="9">
        <f>YEAR(Table1[[#This Row],[Order Date]])</f>
        <v>2014</v>
      </c>
      <c r="B1578" s="3" t="s">
        <v>1643</v>
      </c>
    </row>
    <row r="1579" spans="1:2" ht="16.5" x14ac:dyDescent="0.3">
      <c r="A1579" s="10">
        <f>YEAR(Table1[[#This Row],[Order Date]])</f>
        <v>2014</v>
      </c>
      <c r="B1579" s="4" t="s">
        <v>791</v>
      </c>
    </row>
    <row r="1580" spans="1:2" ht="16.5" x14ac:dyDescent="0.3">
      <c r="A1580" s="9">
        <f>YEAR(Table1[[#This Row],[Order Date]])</f>
        <v>2014</v>
      </c>
      <c r="B1580" s="3" t="s">
        <v>791</v>
      </c>
    </row>
    <row r="1581" spans="1:2" ht="16.5" x14ac:dyDescent="0.3">
      <c r="A1581" s="10">
        <f>YEAR(Table1[[#This Row],[Order Date]])</f>
        <v>2014</v>
      </c>
      <c r="B1581" s="4" t="s">
        <v>791</v>
      </c>
    </row>
    <row r="1582" spans="1:2" ht="16.5" x14ac:dyDescent="0.3">
      <c r="A1582" s="9">
        <f>YEAR(Table1[[#This Row],[Order Date]])</f>
        <v>2014</v>
      </c>
      <c r="B1582" s="3" t="s">
        <v>791</v>
      </c>
    </row>
    <row r="1583" spans="1:2" ht="16.5" x14ac:dyDescent="0.3">
      <c r="A1583" s="10">
        <f>YEAR(Table1[[#This Row],[Order Date]])</f>
        <v>2014</v>
      </c>
      <c r="B1583" s="4" t="s">
        <v>791</v>
      </c>
    </row>
    <row r="1584" spans="1:2" ht="16.5" x14ac:dyDescent="0.3">
      <c r="A1584" s="9">
        <f>YEAR(Table1[[#This Row],[Order Date]])</f>
        <v>2014</v>
      </c>
      <c r="B1584" s="3" t="s">
        <v>1648</v>
      </c>
    </row>
    <row r="1585" spans="1:2" ht="16.5" x14ac:dyDescent="0.3">
      <c r="A1585" s="10">
        <f>YEAR(Table1[[#This Row],[Order Date]])</f>
        <v>2014</v>
      </c>
      <c r="B1585" s="4" t="s">
        <v>1562</v>
      </c>
    </row>
    <row r="1586" spans="1:2" ht="16.5" x14ac:dyDescent="0.3">
      <c r="A1586" s="9">
        <f>YEAR(Table1[[#This Row],[Order Date]])</f>
        <v>2014</v>
      </c>
      <c r="B1586" s="3" t="s">
        <v>1562</v>
      </c>
    </row>
    <row r="1587" spans="1:2" ht="16.5" x14ac:dyDescent="0.3">
      <c r="A1587" s="10">
        <f>YEAR(Table1[[#This Row],[Order Date]])</f>
        <v>2014</v>
      </c>
      <c r="B1587" s="4" t="s">
        <v>462</v>
      </c>
    </row>
    <row r="1588" spans="1:2" ht="16.5" x14ac:dyDescent="0.3">
      <c r="A1588" s="9">
        <f>YEAR(Table1[[#This Row],[Order Date]])</f>
        <v>2014</v>
      </c>
      <c r="B1588" s="3" t="s">
        <v>1652</v>
      </c>
    </row>
    <row r="1589" spans="1:2" ht="16.5" x14ac:dyDescent="0.3">
      <c r="A1589" s="10">
        <f>YEAR(Table1[[#This Row],[Order Date]])</f>
        <v>2014</v>
      </c>
      <c r="B1589" s="4" t="s">
        <v>1652</v>
      </c>
    </row>
    <row r="1590" spans="1:2" ht="16.5" x14ac:dyDescent="0.3">
      <c r="A1590" s="9">
        <f>YEAR(Table1[[#This Row],[Order Date]])</f>
        <v>2014</v>
      </c>
      <c r="B1590" s="3" t="s">
        <v>1652</v>
      </c>
    </row>
    <row r="1591" spans="1:2" ht="16.5" x14ac:dyDescent="0.3">
      <c r="A1591" s="10">
        <f>YEAR(Table1[[#This Row],[Order Date]])</f>
        <v>2014</v>
      </c>
      <c r="B1591" s="4" t="s">
        <v>1652</v>
      </c>
    </row>
    <row r="1592" spans="1:2" ht="16.5" x14ac:dyDescent="0.3">
      <c r="A1592" s="9">
        <f>YEAR(Table1[[#This Row],[Order Date]])</f>
        <v>2014</v>
      </c>
      <c r="B1592" s="3" t="s">
        <v>1652</v>
      </c>
    </row>
    <row r="1593" spans="1:2" ht="16.5" x14ac:dyDescent="0.3">
      <c r="A1593" s="10">
        <f>YEAR(Table1[[#This Row],[Order Date]])</f>
        <v>2014</v>
      </c>
      <c r="B1593" s="4" t="s">
        <v>1655</v>
      </c>
    </row>
    <row r="1594" spans="1:2" ht="16.5" x14ac:dyDescent="0.3">
      <c r="A1594" s="9">
        <f>YEAR(Table1[[#This Row],[Order Date]])</f>
        <v>2014</v>
      </c>
      <c r="B1594" s="3" t="s">
        <v>1657</v>
      </c>
    </row>
    <row r="1595" spans="1:2" ht="16.5" x14ac:dyDescent="0.3">
      <c r="A1595" s="10">
        <f>YEAR(Table1[[#This Row],[Order Date]])</f>
        <v>2014</v>
      </c>
      <c r="B1595" s="4" t="s">
        <v>727</v>
      </c>
    </row>
    <row r="1596" spans="1:2" ht="16.5" x14ac:dyDescent="0.3">
      <c r="A1596" s="9">
        <f>YEAR(Table1[[#This Row],[Order Date]])</f>
        <v>2014</v>
      </c>
      <c r="B1596" s="3" t="s">
        <v>727</v>
      </c>
    </row>
    <row r="1597" spans="1:2" ht="16.5" x14ac:dyDescent="0.3">
      <c r="A1597" s="10">
        <f>YEAR(Table1[[#This Row],[Order Date]])</f>
        <v>2014</v>
      </c>
      <c r="B1597" s="4" t="s">
        <v>1620</v>
      </c>
    </row>
    <row r="1598" spans="1:2" ht="16.5" x14ac:dyDescent="0.3">
      <c r="A1598" s="9">
        <f>YEAR(Table1[[#This Row],[Order Date]])</f>
        <v>2014</v>
      </c>
      <c r="B1598" s="3" t="s">
        <v>1620</v>
      </c>
    </row>
    <row r="1599" spans="1:2" ht="16.5" x14ac:dyDescent="0.3">
      <c r="A1599" s="10">
        <f>YEAR(Table1[[#This Row],[Order Date]])</f>
        <v>2014</v>
      </c>
      <c r="B1599" s="4" t="s">
        <v>1620</v>
      </c>
    </row>
    <row r="1600" spans="1:2" ht="16.5" x14ac:dyDescent="0.3">
      <c r="A1600" s="9">
        <f>YEAR(Table1[[#This Row],[Order Date]])</f>
        <v>2014</v>
      </c>
      <c r="B1600" s="3" t="s">
        <v>1661</v>
      </c>
    </row>
    <row r="1601" spans="1:2" ht="16.5" x14ac:dyDescent="0.3">
      <c r="A1601" s="10">
        <f>YEAR(Table1[[#This Row],[Order Date]])</f>
        <v>2014</v>
      </c>
      <c r="B1601" s="4" t="s">
        <v>1662</v>
      </c>
    </row>
    <row r="1602" spans="1:2" ht="16.5" x14ac:dyDescent="0.3">
      <c r="A1602" s="9">
        <f>YEAR(Table1[[#This Row],[Order Date]])</f>
        <v>2014</v>
      </c>
      <c r="B1602" s="3" t="s">
        <v>1662</v>
      </c>
    </row>
    <row r="1603" spans="1:2" ht="16.5" x14ac:dyDescent="0.3">
      <c r="A1603" s="10">
        <f>YEAR(Table1[[#This Row],[Order Date]])</f>
        <v>2014</v>
      </c>
      <c r="B1603" s="4" t="s">
        <v>1662</v>
      </c>
    </row>
    <row r="1604" spans="1:2" ht="16.5" x14ac:dyDescent="0.3">
      <c r="A1604" s="9">
        <f>YEAR(Table1[[#This Row],[Order Date]])</f>
        <v>2014</v>
      </c>
      <c r="B1604" s="3" t="s">
        <v>1662</v>
      </c>
    </row>
    <row r="1605" spans="1:2" ht="16.5" x14ac:dyDescent="0.3">
      <c r="A1605" s="10">
        <f>YEAR(Table1[[#This Row],[Order Date]])</f>
        <v>2014</v>
      </c>
      <c r="B1605" s="4" t="s">
        <v>1663</v>
      </c>
    </row>
    <row r="1606" spans="1:2" ht="16.5" x14ac:dyDescent="0.3">
      <c r="A1606" s="9">
        <f>YEAR(Table1[[#This Row],[Order Date]])</f>
        <v>2014</v>
      </c>
      <c r="B1606" s="3" t="s">
        <v>465</v>
      </c>
    </row>
    <row r="1607" spans="1:2" ht="16.5" x14ac:dyDescent="0.3">
      <c r="A1607" s="10">
        <f>YEAR(Table1[[#This Row],[Order Date]])</f>
        <v>2014</v>
      </c>
      <c r="B1607" s="4" t="s">
        <v>1172</v>
      </c>
    </row>
    <row r="1608" spans="1:2" ht="16.5" x14ac:dyDescent="0.3">
      <c r="A1608" s="9">
        <f>YEAR(Table1[[#This Row],[Order Date]])</f>
        <v>2014</v>
      </c>
      <c r="B1608" s="3" t="s">
        <v>1172</v>
      </c>
    </row>
    <row r="1609" spans="1:2" ht="16.5" x14ac:dyDescent="0.3">
      <c r="A1609" s="10">
        <f>YEAR(Table1[[#This Row],[Order Date]])</f>
        <v>2014</v>
      </c>
      <c r="B1609" s="4" t="s">
        <v>1665</v>
      </c>
    </row>
    <row r="1610" spans="1:2" ht="16.5" x14ac:dyDescent="0.3">
      <c r="A1610" s="9">
        <f>YEAR(Table1[[#This Row],[Order Date]])</f>
        <v>2014</v>
      </c>
      <c r="B1610" s="3" t="s">
        <v>433</v>
      </c>
    </row>
    <row r="1611" spans="1:2" ht="16.5" x14ac:dyDescent="0.3">
      <c r="A1611" s="10">
        <f>YEAR(Table1[[#This Row],[Order Date]])</f>
        <v>2014</v>
      </c>
      <c r="B1611" s="4" t="s">
        <v>433</v>
      </c>
    </row>
    <row r="1612" spans="1:2" ht="16.5" x14ac:dyDescent="0.3">
      <c r="A1612" s="9">
        <f>YEAR(Table1[[#This Row],[Order Date]])</f>
        <v>2014</v>
      </c>
      <c r="B1612" s="3" t="s">
        <v>433</v>
      </c>
    </row>
    <row r="1613" spans="1:2" ht="16.5" x14ac:dyDescent="0.3">
      <c r="A1613" s="10">
        <f>YEAR(Table1[[#This Row],[Order Date]])</f>
        <v>2014</v>
      </c>
      <c r="B1613" s="4" t="s">
        <v>433</v>
      </c>
    </row>
    <row r="1614" spans="1:2" ht="16.5" x14ac:dyDescent="0.3">
      <c r="A1614" s="9">
        <f>YEAR(Table1[[#This Row],[Order Date]])</f>
        <v>2014</v>
      </c>
      <c r="B1614" s="3" t="s">
        <v>1669</v>
      </c>
    </row>
    <row r="1615" spans="1:2" ht="16.5" x14ac:dyDescent="0.3">
      <c r="A1615" s="10">
        <f>YEAR(Table1[[#This Row],[Order Date]])</f>
        <v>2014</v>
      </c>
      <c r="B1615" s="4" t="s">
        <v>1669</v>
      </c>
    </row>
    <row r="1616" spans="1:2" ht="16.5" x14ac:dyDescent="0.3">
      <c r="A1616" s="9">
        <f>YEAR(Table1[[#This Row],[Order Date]])</f>
        <v>2014</v>
      </c>
      <c r="B1616" s="3" t="s">
        <v>1669</v>
      </c>
    </row>
    <row r="1617" spans="1:2" ht="16.5" x14ac:dyDescent="0.3">
      <c r="A1617" s="10">
        <f>YEAR(Table1[[#This Row],[Order Date]])</f>
        <v>2014</v>
      </c>
      <c r="B1617" s="4" t="s">
        <v>1669</v>
      </c>
    </row>
    <row r="1618" spans="1:2" ht="16.5" x14ac:dyDescent="0.3">
      <c r="A1618" s="9">
        <f>YEAR(Table1[[#This Row],[Order Date]])</f>
        <v>2014</v>
      </c>
      <c r="B1618" s="3" t="s">
        <v>1662</v>
      </c>
    </row>
    <row r="1619" spans="1:2" ht="16.5" x14ac:dyDescent="0.3">
      <c r="A1619" s="10">
        <f>YEAR(Table1[[#This Row],[Order Date]])</f>
        <v>2014</v>
      </c>
      <c r="B1619" s="4" t="s">
        <v>1671</v>
      </c>
    </row>
    <row r="1620" spans="1:2" ht="16.5" x14ac:dyDescent="0.3">
      <c r="A1620" s="9">
        <f>YEAR(Table1[[#This Row],[Order Date]])</f>
        <v>2014</v>
      </c>
      <c r="B1620" s="3" t="s">
        <v>1671</v>
      </c>
    </row>
    <row r="1621" spans="1:2" ht="16.5" x14ac:dyDescent="0.3">
      <c r="A1621" s="10">
        <f>YEAR(Table1[[#This Row],[Order Date]])</f>
        <v>2014</v>
      </c>
      <c r="B1621" s="4" t="s">
        <v>1672</v>
      </c>
    </row>
    <row r="1622" spans="1:2" ht="16.5" x14ac:dyDescent="0.3">
      <c r="A1622" s="9">
        <f>YEAR(Table1[[#This Row],[Order Date]])</f>
        <v>2014</v>
      </c>
      <c r="B1622" s="3" t="s">
        <v>1672</v>
      </c>
    </row>
    <row r="1623" spans="1:2" ht="16.5" x14ac:dyDescent="0.3">
      <c r="A1623" s="10">
        <f>YEAR(Table1[[#This Row],[Order Date]])</f>
        <v>2014</v>
      </c>
      <c r="B1623" s="4" t="s">
        <v>498</v>
      </c>
    </row>
    <row r="1624" spans="1:2" ht="16.5" x14ac:dyDescent="0.3">
      <c r="A1624" s="9">
        <f>YEAR(Table1[[#This Row],[Order Date]])</f>
        <v>2014</v>
      </c>
      <c r="B1624" s="3" t="s">
        <v>498</v>
      </c>
    </row>
    <row r="1625" spans="1:2" ht="16.5" x14ac:dyDescent="0.3">
      <c r="A1625" s="10">
        <f>YEAR(Table1[[#This Row],[Order Date]])</f>
        <v>2014</v>
      </c>
      <c r="B1625" s="4" t="s">
        <v>498</v>
      </c>
    </row>
    <row r="1626" spans="1:2" ht="16.5" x14ac:dyDescent="0.3">
      <c r="A1626" s="9">
        <f>YEAR(Table1[[#This Row],[Order Date]])</f>
        <v>2014</v>
      </c>
      <c r="B1626" s="3" t="s">
        <v>498</v>
      </c>
    </row>
    <row r="1627" spans="1:2" ht="16.5" x14ac:dyDescent="0.3">
      <c r="A1627" s="10">
        <f>YEAR(Table1[[#This Row],[Order Date]])</f>
        <v>2014</v>
      </c>
      <c r="B1627" s="4" t="s">
        <v>702</v>
      </c>
    </row>
    <row r="1628" spans="1:2" ht="16.5" x14ac:dyDescent="0.3">
      <c r="A1628" s="9">
        <f>YEAR(Table1[[#This Row],[Order Date]])</f>
        <v>2014</v>
      </c>
      <c r="B1628" s="3" t="s">
        <v>1676</v>
      </c>
    </row>
    <row r="1629" spans="1:2" ht="16.5" x14ac:dyDescent="0.3">
      <c r="A1629" s="10">
        <f>YEAR(Table1[[#This Row],[Order Date]])</f>
        <v>2014</v>
      </c>
      <c r="B1629" s="4" t="s">
        <v>1677</v>
      </c>
    </row>
    <row r="1630" spans="1:2" ht="16.5" x14ac:dyDescent="0.3">
      <c r="A1630" s="9">
        <f>YEAR(Table1[[#This Row],[Order Date]])</f>
        <v>2014</v>
      </c>
      <c r="B1630" s="3" t="s">
        <v>1151</v>
      </c>
    </row>
    <row r="1631" spans="1:2" ht="16.5" x14ac:dyDescent="0.3">
      <c r="A1631" s="10">
        <f>YEAR(Table1[[#This Row],[Order Date]])</f>
        <v>2014</v>
      </c>
      <c r="B1631" s="4" t="s">
        <v>193</v>
      </c>
    </row>
    <row r="1632" spans="1:2" ht="16.5" x14ac:dyDescent="0.3">
      <c r="A1632" s="9">
        <f>YEAR(Table1[[#This Row],[Order Date]])</f>
        <v>2014</v>
      </c>
      <c r="B1632" s="3" t="s">
        <v>193</v>
      </c>
    </row>
    <row r="1633" spans="1:2" ht="16.5" x14ac:dyDescent="0.3">
      <c r="A1633" s="10">
        <f>YEAR(Table1[[#This Row],[Order Date]])</f>
        <v>2014</v>
      </c>
      <c r="B1633" s="4" t="s">
        <v>193</v>
      </c>
    </row>
    <row r="1634" spans="1:2" ht="16.5" x14ac:dyDescent="0.3">
      <c r="A1634" s="9">
        <f>YEAR(Table1[[#This Row],[Order Date]])</f>
        <v>2014</v>
      </c>
      <c r="B1634" s="3" t="s">
        <v>193</v>
      </c>
    </row>
    <row r="1635" spans="1:2" ht="16.5" x14ac:dyDescent="0.3">
      <c r="A1635" s="10">
        <f>YEAR(Table1[[#This Row],[Order Date]])</f>
        <v>2014</v>
      </c>
      <c r="B1635" s="4" t="s">
        <v>1097</v>
      </c>
    </row>
    <row r="1636" spans="1:2" ht="16.5" x14ac:dyDescent="0.3">
      <c r="A1636" s="9">
        <f>YEAR(Table1[[#This Row],[Order Date]])</f>
        <v>2014</v>
      </c>
      <c r="B1636" s="3" t="s">
        <v>1680</v>
      </c>
    </row>
    <row r="1637" spans="1:2" ht="16.5" x14ac:dyDescent="0.3">
      <c r="A1637" s="10">
        <f>YEAR(Table1[[#This Row],[Order Date]])</f>
        <v>2014</v>
      </c>
      <c r="B1637" s="4" t="s">
        <v>1680</v>
      </c>
    </row>
    <row r="1638" spans="1:2" ht="16.5" x14ac:dyDescent="0.3">
      <c r="A1638" s="9">
        <f>YEAR(Table1[[#This Row],[Order Date]])</f>
        <v>2014</v>
      </c>
      <c r="B1638" s="3" t="s">
        <v>1680</v>
      </c>
    </row>
    <row r="1639" spans="1:2" ht="16.5" x14ac:dyDescent="0.3">
      <c r="A1639" s="10">
        <f>YEAR(Table1[[#This Row],[Order Date]])</f>
        <v>2014</v>
      </c>
      <c r="B1639" s="4" t="s">
        <v>1682</v>
      </c>
    </row>
    <row r="1640" spans="1:2" ht="16.5" x14ac:dyDescent="0.3">
      <c r="A1640" s="9">
        <f>YEAR(Table1[[#This Row],[Order Date]])</f>
        <v>2014</v>
      </c>
      <c r="B1640" s="3" t="s">
        <v>1684</v>
      </c>
    </row>
    <row r="1641" spans="1:2" ht="16.5" x14ac:dyDescent="0.3">
      <c r="A1641" s="10">
        <f>YEAR(Table1[[#This Row],[Order Date]])</f>
        <v>2014</v>
      </c>
      <c r="B1641" s="4" t="s">
        <v>389</v>
      </c>
    </row>
    <row r="1642" spans="1:2" ht="16.5" x14ac:dyDescent="0.3">
      <c r="A1642" s="9">
        <f>YEAR(Table1[[#This Row],[Order Date]])</f>
        <v>2014</v>
      </c>
      <c r="B1642" s="3" t="s">
        <v>774</v>
      </c>
    </row>
    <row r="1643" spans="1:2" ht="16.5" x14ac:dyDescent="0.3">
      <c r="A1643" s="10">
        <f>YEAR(Table1[[#This Row],[Order Date]])</f>
        <v>2014</v>
      </c>
      <c r="B1643" s="4" t="s">
        <v>1687</v>
      </c>
    </row>
    <row r="1644" spans="1:2" ht="16.5" x14ac:dyDescent="0.3">
      <c r="A1644" s="9">
        <f>YEAR(Table1[[#This Row],[Order Date]])</f>
        <v>2014</v>
      </c>
      <c r="B1644" s="3" t="s">
        <v>1093</v>
      </c>
    </row>
    <row r="1645" spans="1:2" ht="16.5" x14ac:dyDescent="0.3">
      <c r="A1645" s="10">
        <f>YEAR(Table1[[#This Row],[Order Date]])</f>
        <v>2014</v>
      </c>
      <c r="B1645" s="4" t="s">
        <v>1688</v>
      </c>
    </row>
    <row r="1646" spans="1:2" ht="16.5" x14ac:dyDescent="0.3">
      <c r="A1646" s="9">
        <f>YEAR(Table1[[#This Row],[Order Date]])</f>
        <v>2014</v>
      </c>
      <c r="B1646" s="3" t="s">
        <v>1688</v>
      </c>
    </row>
    <row r="1647" spans="1:2" ht="16.5" x14ac:dyDescent="0.3">
      <c r="A1647" s="10">
        <f>YEAR(Table1[[#This Row],[Order Date]])</f>
        <v>2014</v>
      </c>
      <c r="B1647" s="4" t="s">
        <v>1688</v>
      </c>
    </row>
    <row r="1648" spans="1:2" ht="16.5" x14ac:dyDescent="0.3">
      <c r="A1648" s="9">
        <f>YEAR(Table1[[#This Row],[Order Date]])</f>
        <v>2014</v>
      </c>
      <c r="B1648" s="3" t="s">
        <v>1688</v>
      </c>
    </row>
    <row r="1649" spans="1:2" ht="16.5" x14ac:dyDescent="0.3">
      <c r="A1649" s="10">
        <f>YEAR(Table1[[#This Row],[Order Date]])</f>
        <v>2014</v>
      </c>
      <c r="B1649" s="4" t="s">
        <v>289</v>
      </c>
    </row>
    <row r="1650" spans="1:2" ht="16.5" x14ac:dyDescent="0.3">
      <c r="A1650" s="9">
        <f>YEAR(Table1[[#This Row],[Order Date]])</f>
        <v>2014</v>
      </c>
      <c r="B1650" s="3" t="s">
        <v>83</v>
      </c>
    </row>
    <row r="1651" spans="1:2" ht="16.5" x14ac:dyDescent="0.3">
      <c r="A1651" s="10">
        <f>YEAR(Table1[[#This Row],[Order Date]])</f>
        <v>2014</v>
      </c>
      <c r="B1651" s="4" t="s">
        <v>578</v>
      </c>
    </row>
    <row r="1652" spans="1:2" ht="16.5" x14ac:dyDescent="0.3">
      <c r="A1652" s="9">
        <f>YEAR(Table1[[#This Row],[Order Date]])</f>
        <v>2014</v>
      </c>
      <c r="B1652" s="3" t="s">
        <v>578</v>
      </c>
    </row>
    <row r="1653" spans="1:2" ht="16.5" x14ac:dyDescent="0.3">
      <c r="A1653" s="10">
        <f>YEAR(Table1[[#This Row],[Order Date]])</f>
        <v>2014</v>
      </c>
      <c r="B1653" s="4" t="s">
        <v>1693</v>
      </c>
    </row>
    <row r="1654" spans="1:2" ht="16.5" x14ac:dyDescent="0.3">
      <c r="A1654" s="9">
        <f>YEAR(Table1[[#This Row],[Order Date]])</f>
        <v>2014</v>
      </c>
      <c r="B1654" s="3" t="s">
        <v>1392</v>
      </c>
    </row>
    <row r="1655" spans="1:2" ht="16.5" x14ac:dyDescent="0.3">
      <c r="A1655" s="10">
        <f>YEAR(Table1[[#This Row],[Order Date]])</f>
        <v>2014</v>
      </c>
      <c r="B1655" s="4" t="s">
        <v>1392</v>
      </c>
    </row>
    <row r="1656" spans="1:2" ht="16.5" x14ac:dyDescent="0.3">
      <c r="A1656" s="9">
        <f>YEAR(Table1[[#This Row],[Order Date]])</f>
        <v>2014</v>
      </c>
      <c r="B1656" s="3" t="s">
        <v>1696</v>
      </c>
    </row>
    <row r="1657" spans="1:2" ht="16.5" x14ac:dyDescent="0.3">
      <c r="A1657" s="10">
        <f>YEAR(Table1[[#This Row],[Order Date]])</f>
        <v>2014</v>
      </c>
      <c r="B1657" s="4" t="s">
        <v>1696</v>
      </c>
    </row>
    <row r="1658" spans="1:2" ht="16.5" x14ac:dyDescent="0.3">
      <c r="A1658" s="9">
        <f>YEAR(Table1[[#This Row],[Order Date]])</f>
        <v>2014</v>
      </c>
      <c r="B1658" s="3" t="s">
        <v>1696</v>
      </c>
    </row>
    <row r="1659" spans="1:2" ht="16.5" x14ac:dyDescent="0.3">
      <c r="A1659" s="10">
        <f>YEAR(Table1[[#This Row],[Order Date]])</f>
        <v>2014</v>
      </c>
      <c r="B1659" s="4" t="s">
        <v>1696</v>
      </c>
    </row>
    <row r="1660" spans="1:2" ht="16.5" x14ac:dyDescent="0.3">
      <c r="A1660" s="9">
        <f>YEAR(Table1[[#This Row],[Order Date]])</f>
        <v>2014</v>
      </c>
      <c r="B1660" s="3" t="s">
        <v>626</v>
      </c>
    </row>
    <row r="1661" spans="1:2" ht="16.5" x14ac:dyDescent="0.3">
      <c r="A1661" s="10">
        <f>YEAR(Table1[[#This Row],[Order Date]])</f>
        <v>2014</v>
      </c>
      <c r="B1661" s="4" t="s">
        <v>1699</v>
      </c>
    </row>
    <row r="1662" spans="1:2" ht="16.5" x14ac:dyDescent="0.3">
      <c r="A1662" s="9">
        <f>YEAR(Table1[[#This Row],[Order Date]])</f>
        <v>2014</v>
      </c>
      <c r="B1662" s="3" t="s">
        <v>743</v>
      </c>
    </row>
    <row r="1663" spans="1:2" ht="16.5" x14ac:dyDescent="0.3">
      <c r="A1663" s="10">
        <f>YEAR(Table1[[#This Row],[Order Date]])</f>
        <v>2014</v>
      </c>
      <c r="B1663" s="4" t="s">
        <v>743</v>
      </c>
    </row>
    <row r="1664" spans="1:2" ht="16.5" x14ac:dyDescent="0.3">
      <c r="A1664" s="9">
        <f>YEAR(Table1[[#This Row],[Order Date]])</f>
        <v>2014</v>
      </c>
      <c r="B1664" s="3" t="s">
        <v>743</v>
      </c>
    </row>
    <row r="1665" spans="1:2" ht="16.5" x14ac:dyDescent="0.3">
      <c r="A1665" s="10">
        <f>YEAR(Table1[[#This Row],[Order Date]])</f>
        <v>2014</v>
      </c>
      <c r="B1665" s="4" t="s">
        <v>689</v>
      </c>
    </row>
    <row r="1666" spans="1:2" ht="16.5" x14ac:dyDescent="0.3">
      <c r="A1666" s="9">
        <f>YEAR(Table1[[#This Row],[Order Date]])</f>
        <v>2014</v>
      </c>
      <c r="B1666" s="3" t="s">
        <v>689</v>
      </c>
    </row>
    <row r="1667" spans="1:2" ht="16.5" x14ac:dyDescent="0.3">
      <c r="A1667" s="10">
        <f>YEAR(Table1[[#This Row],[Order Date]])</f>
        <v>2014</v>
      </c>
      <c r="B1667" s="4" t="s">
        <v>689</v>
      </c>
    </row>
    <row r="1668" spans="1:2" ht="16.5" x14ac:dyDescent="0.3">
      <c r="A1668" s="9">
        <f>YEAR(Table1[[#This Row],[Order Date]])</f>
        <v>2014</v>
      </c>
      <c r="B1668" s="3" t="s">
        <v>689</v>
      </c>
    </row>
    <row r="1669" spans="1:2" ht="16.5" x14ac:dyDescent="0.3">
      <c r="A1669" s="10">
        <f>YEAR(Table1[[#This Row],[Order Date]])</f>
        <v>2014</v>
      </c>
      <c r="B1669" s="4" t="s">
        <v>689</v>
      </c>
    </row>
    <row r="1670" spans="1:2" ht="16.5" x14ac:dyDescent="0.3">
      <c r="A1670" s="9">
        <f>YEAR(Table1[[#This Row],[Order Date]])</f>
        <v>2014</v>
      </c>
      <c r="B1670" s="3" t="s">
        <v>689</v>
      </c>
    </row>
    <row r="1671" spans="1:2" ht="16.5" x14ac:dyDescent="0.3">
      <c r="A1671" s="10">
        <f>YEAR(Table1[[#This Row],[Order Date]])</f>
        <v>2014</v>
      </c>
      <c r="B1671" s="4" t="s">
        <v>1705</v>
      </c>
    </row>
    <row r="1672" spans="1:2" ht="16.5" x14ac:dyDescent="0.3">
      <c r="A1672" s="9">
        <f>YEAR(Table1[[#This Row],[Order Date]])</f>
        <v>2014</v>
      </c>
      <c r="B1672" s="3" t="s">
        <v>401</v>
      </c>
    </row>
    <row r="1673" spans="1:2" ht="16.5" x14ac:dyDescent="0.3">
      <c r="A1673" s="10">
        <f>YEAR(Table1[[#This Row],[Order Date]])</f>
        <v>2014</v>
      </c>
      <c r="B1673" s="4" t="s">
        <v>401</v>
      </c>
    </row>
    <row r="1674" spans="1:2" ht="16.5" x14ac:dyDescent="0.3">
      <c r="A1674" s="9">
        <f>YEAR(Table1[[#This Row],[Order Date]])</f>
        <v>2014</v>
      </c>
      <c r="B1674" s="3" t="s">
        <v>509</v>
      </c>
    </row>
    <row r="1675" spans="1:2" ht="16.5" x14ac:dyDescent="0.3">
      <c r="A1675" s="10">
        <f>YEAR(Table1[[#This Row],[Order Date]])</f>
        <v>2014</v>
      </c>
      <c r="B1675" s="4" t="s">
        <v>289</v>
      </c>
    </row>
    <row r="1676" spans="1:2" ht="16.5" x14ac:dyDescent="0.3">
      <c r="A1676" s="9">
        <f>YEAR(Table1[[#This Row],[Order Date]])</f>
        <v>2014</v>
      </c>
      <c r="B1676" s="3" t="s">
        <v>289</v>
      </c>
    </row>
    <row r="1677" spans="1:2" ht="16.5" x14ac:dyDescent="0.3">
      <c r="A1677" s="10">
        <f>YEAR(Table1[[#This Row],[Order Date]])</f>
        <v>2014</v>
      </c>
      <c r="B1677" s="4" t="s">
        <v>289</v>
      </c>
    </row>
    <row r="1678" spans="1:2" ht="16.5" x14ac:dyDescent="0.3">
      <c r="A1678" s="9">
        <f>YEAR(Table1[[#This Row],[Order Date]])</f>
        <v>2014</v>
      </c>
      <c r="B1678" s="3" t="s">
        <v>857</v>
      </c>
    </row>
    <row r="1679" spans="1:2" ht="16.5" x14ac:dyDescent="0.3">
      <c r="A1679" s="10">
        <f>YEAR(Table1[[#This Row],[Order Date]])</f>
        <v>2014</v>
      </c>
      <c r="B1679" s="4" t="s">
        <v>848</v>
      </c>
    </row>
    <row r="1680" spans="1:2" ht="16.5" x14ac:dyDescent="0.3">
      <c r="A1680" s="9">
        <f>YEAR(Table1[[#This Row],[Order Date]])</f>
        <v>2014</v>
      </c>
      <c r="B1680" s="3" t="s">
        <v>848</v>
      </c>
    </row>
    <row r="1681" spans="1:2" ht="16.5" x14ac:dyDescent="0.3">
      <c r="A1681" s="10">
        <f>YEAR(Table1[[#This Row],[Order Date]])</f>
        <v>2014</v>
      </c>
      <c r="B1681" s="4" t="s">
        <v>848</v>
      </c>
    </row>
    <row r="1682" spans="1:2" ht="16.5" x14ac:dyDescent="0.3">
      <c r="A1682" s="9">
        <f>YEAR(Table1[[#This Row],[Order Date]])</f>
        <v>2014</v>
      </c>
      <c r="B1682" s="3" t="s">
        <v>1497</v>
      </c>
    </row>
    <row r="1683" spans="1:2" ht="16.5" x14ac:dyDescent="0.3">
      <c r="A1683" s="10">
        <f>YEAR(Table1[[#This Row],[Order Date]])</f>
        <v>2014</v>
      </c>
      <c r="B1683" s="4" t="s">
        <v>1475</v>
      </c>
    </row>
    <row r="1684" spans="1:2" ht="16.5" x14ac:dyDescent="0.3">
      <c r="A1684" s="9">
        <f>YEAR(Table1[[#This Row],[Order Date]])</f>
        <v>2014</v>
      </c>
      <c r="B1684" s="3" t="s">
        <v>1475</v>
      </c>
    </row>
    <row r="1685" spans="1:2" ht="16.5" x14ac:dyDescent="0.3">
      <c r="A1685" s="10">
        <f>YEAR(Table1[[#This Row],[Order Date]])</f>
        <v>2014</v>
      </c>
      <c r="B1685" s="4" t="s">
        <v>1475</v>
      </c>
    </row>
    <row r="1686" spans="1:2" ht="16.5" x14ac:dyDescent="0.3">
      <c r="A1686" s="9">
        <f>YEAR(Table1[[#This Row],[Order Date]])</f>
        <v>2014</v>
      </c>
      <c r="B1686" s="3" t="s">
        <v>1475</v>
      </c>
    </row>
    <row r="1687" spans="1:2" ht="16.5" x14ac:dyDescent="0.3">
      <c r="A1687" s="10">
        <f>YEAR(Table1[[#This Row],[Order Date]])</f>
        <v>2014</v>
      </c>
      <c r="B1687" s="4" t="s">
        <v>1475</v>
      </c>
    </row>
    <row r="1688" spans="1:2" ht="16.5" x14ac:dyDescent="0.3">
      <c r="A1688" s="9">
        <f>YEAR(Table1[[#This Row],[Order Date]])</f>
        <v>2014</v>
      </c>
      <c r="B1688" s="3" t="s">
        <v>1483</v>
      </c>
    </row>
    <row r="1689" spans="1:2" ht="16.5" x14ac:dyDescent="0.3">
      <c r="A1689" s="10">
        <f>YEAR(Table1[[#This Row],[Order Date]])</f>
        <v>2014</v>
      </c>
      <c r="B1689" s="4" t="s">
        <v>1483</v>
      </c>
    </row>
    <row r="1690" spans="1:2" ht="16.5" x14ac:dyDescent="0.3">
      <c r="A1690" s="9">
        <f>YEAR(Table1[[#This Row],[Order Date]])</f>
        <v>2014</v>
      </c>
      <c r="B1690" s="3" t="s">
        <v>1483</v>
      </c>
    </row>
    <row r="1691" spans="1:2" ht="16.5" x14ac:dyDescent="0.3">
      <c r="A1691" s="10">
        <f>YEAR(Table1[[#This Row],[Order Date]])</f>
        <v>2014</v>
      </c>
      <c r="B1691" s="4" t="s">
        <v>1483</v>
      </c>
    </row>
    <row r="1692" spans="1:2" ht="16.5" x14ac:dyDescent="0.3">
      <c r="A1692" s="9">
        <f>YEAR(Table1[[#This Row],[Order Date]])</f>
        <v>2014</v>
      </c>
      <c r="B1692" s="3" t="s">
        <v>902</v>
      </c>
    </row>
    <row r="1693" spans="1:2" ht="16.5" x14ac:dyDescent="0.3">
      <c r="A1693" s="10">
        <f>YEAR(Table1[[#This Row],[Order Date]])</f>
        <v>2014</v>
      </c>
      <c r="B1693" s="4" t="s">
        <v>29</v>
      </c>
    </row>
    <row r="1694" spans="1:2" ht="16.5" x14ac:dyDescent="0.3">
      <c r="A1694" s="9">
        <f>YEAR(Table1[[#This Row],[Order Date]])</f>
        <v>2014</v>
      </c>
      <c r="B1694" s="3" t="s">
        <v>1712</v>
      </c>
    </row>
    <row r="1695" spans="1:2" ht="16.5" x14ac:dyDescent="0.3">
      <c r="A1695" s="10">
        <f>YEAR(Table1[[#This Row],[Order Date]])</f>
        <v>2014</v>
      </c>
      <c r="B1695" s="4" t="s">
        <v>1714</v>
      </c>
    </row>
    <row r="1696" spans="1:2" ht="16.5" x14ac:dyDescent="0.3">
      <c r="A1696" s="9">
        <f>YEAR(Table1[[#This Row],[Order Date]])</f>
        <v>2014</v>
      </c>
      <c r="B1696" s="3" t="s">
        <v>61</v>
      </c>
    </row>
    <row r="1697" spans="1:2" ht="16.5" x14ac:dyDescent="0.3">
      <c r="A1697" s="10">
        <f>YEAR(Table1[[#This Row],[Order Date]])</f>
        <v>2014</v>
      </c>
      <c r="B1697" s="4" t="s">
        <v>61</v>
      </c>
    </row>
    <row r="1698" spans="1:2" ht="16.5" x14ac:dyDescent="0.3">
      <c r="A1698" s="9">
        <f>YEAR(Table1[[#This Row],[Order Date]])</f>
        <v>2014</v>
      </c>
      <c r="B1698" s="3" t="s">
        <v>61</v>
      </c>
    </row>
    <row r="1699" spans="1:2" ht="16.5" x14ac:dyDescent="0.3">
      <c r="A1699" s="10">
        <f>YEAR(Table1[[#This Row],[Order Date]])</f>
        <v>2014</v>
      </c>
      <c r="B1699" s="4" t="s">
        <v>61</v>
      </c>
    </row>
    <row r="1700" spans="1:2" ht="16.5" x14ac:dyDescent="0.3">
      <c r="A1700" s="9">
        <f>YEAR(Table1[[#This Row],[Order Date]])</f>
        <v>2014</v>
      </c>
      <c r="B1700" s="3" t="s">
        <v>1115</v>
      </c>
    </row>
    <row r="1701" spans="1:2" ht="16.5" x14ac:dyDescent="0.3">
      <c r="A1701" s="10">
        <f>YEAR(Table1[[#This Row],[Order Date]])</f>
        <v>2014</v>
      </c>
      <c r="B1701" s="4" t="s">
        <v>1115</v>
      </c>
    </row>
    <row r="1702" spans="1:2" ht="16.5" x14ac:dyDescent="0.3">
      <c r="A1702" s="9">
        <f>YEAR(Table1[[#This Row],[Order Date]])</f>
        <v>2014</v>
      </c>
      <c r="B1702" s="3" t="s">
        <v>1115</v>
      </c>
    </row>
    <row r="1703" spans="1:2" ht="16.5" x14ac:dyDescent="0.3">
      <c r="A1703" s="10">
        <f>YEAR(Table1[[#This Row],[Order Date]])</f>
        <v>2014</v>
      </c>
      <c r="B1703" s="4" t="s">
        <v>1023</v>
      </c>
    </row>
    <row r="1704" spans="1:2" ht="16.5" x14ac:dyDescent="0.3">
      <c r="A1704" s="9">
        <f>YEAR(Table1[[#This Row],[Order Date]])</f>
        <v>2014</v>
      </c>
      <c r="B1704" s="3" t="s">
        <v>1023</v>
      </c>
    </row>
    <row r="1705" spans="1:2" ht="16.5" x14ac:dyDescent="0.3">
      <c r="A1705" s="10">
        <f>YEAR(Table1[[#This Row],[Order Date]])</f>
        <v>2014</v>
      </c>
      <c r="B1705" s="4" t="s">
        <v>1719</v>
      </c>
    </row>
    <row r="1706" spans="1:2" ht="16.5" x14ac:dyDescent="0.3">
      <c r="A1706" s="9">
        <f>YEAR(Table1[[#This Row],[Order Date]])</f>
        <v>2014</v>
      </c>
      <c r="B1706" s="3" t="s">
        <v>1720</v>
      </c>
    </row>
    <row r="1707" spans="1:2" ht="16.5" x14ac:dyDescent="0.3">
      <c r="A1707" s="10">
        <f>YEAR(Table1[[#This Row],[Order Date]])</f>
        <v>2014</v>
      </c>
      <c r="B1707" s="4" t="s">
        <v>839</v>
      </c>
    </row>
    <row r="1708" spans="1:2" ht="16.5" x14ac:dyDescent="0.3">
      <c r="A1708" s="9">
        <f>YEAR(Table1[[#This Row],[Order Date]])</f>
        <v>2014</v>
      </c>
      <c r="B1708" s="3" t="s">
        <v>1722</v>
      </c>
    </row>
    <row r="1709" spans="1:2" ht="16.5" x14ac:dyDescent="0.3">
      <c r="A1709" s="10">
        <f>YEAR(Table1[[#This Row],[Order Date]])</f>
        <v>2014</v>
      </c>
      <c r="B1709" s="4" t="s">
        <v>1723</v>
      </c>
    </row>
    <row r="1710" spans="1:2" ht="16.5" x14ac:dyDescent="0.3">
      <c r="A1710" s="9">
        <f>YEAR(Table1[[#This Row],[Order Date]])</f>
        <v>2014</v>
      </c>
      <c r="B1710" s="3" t="s">
        <v>1723</v>
      </c>
    </row>
    <row r="1711" spans="1:2" ht="16.5" x14ac:dyDescent="0.3">
      <c r="A1711" s="10">
        <f>YEAR(Table1[[#This Row],[Order Date]])</f>
        <v>2014</v>
      </c>
      <c r="B1711" s="4" t="s">
        <v>953</v>
      </c>
    </row>
    <row r="1712" spans="1:2" ht="16.5" x14ac:dyDescent="0.3">
      <c r="A1712" s="9">
        <f>YEAR(Table1[[#This Row],[Order Date]])</f>
        <v>2014</v>
      </c>
      <c r="B1712" s="3" t="s">
        <v>1617</v>
      </c>
    </row>
    <row r="1713" spans="1:2" ht="16.5" x14ac:dyDescent="0.3">
      <c r="A1713" s="10">
        <f>YEAR(Table1[[#This Row],[Order Date]])</f>
        <v>2014</v>
      </c>
      <c r="B1713" s="4" t="s">
        <v>684</v>
      </c>
    </row>
    <row r="1714" spans="1:2" ht="16.5" x14ac:dyDescent="0.3">
      <c r="A1714" s="9">
        <f>YEAR(Table1[[#This Row],[Order Date]])</f>
        <v>2014</v>
      </c>
      <c r="B1714" s="3" t="s">
        <v>953</v>
      </c>
    </row>
    <row r="1715" spans="1:2" ht="16.5" x14ac:dyDescent="0.3">
      <c r="A1715" s="10">
        <f>YEAR(Table1[[#This Row],[Order Date]])</f>
        <v>2014</v>
      </c>
      <c r="B1715" s="4" t="s">
        <v>953</v>
      </c>
    </row>
    <row r="1716" spans="1:2" ht="16.5" x14ac:dyDescent="0.3">
      <c r="A1716" s="9">
        <f>YEAR(Table1[[#This Row],[Order Date]])</f>
        <v>2014</v>
      </c>
      <c r="B1716" s="3" t="s">
        <v>712</v>
      </c>
    </row>
    <row r="1717" spans="1:2" ht="16.5" x14ac:dyDescent="0.3">
      <c r="A1717" s="10">
        <f>YEAR(Table1[[#This Row],[Order Date]])</f>
        <v>2014</v>
      </c>
      <c r="B1717" s="4" t="s">
        <v>712</v>
      </c>
    </row>
    <row r="1718" spans="1:2" ht="16.5" x14ac:dyDescent="0.3">
      <c r="A1718" s="9">
        <f>YEAR(Table1[[#This Row],[Order Date]])</f>
        <v>2014</v>
      </c>
      <c r="B1718" s="3" t="s">
        <v>1727</v>
      </c>
    </row>
    <row r="1719" spans="1:2" ht="16.5" x14ac:dyDescent="0.3">
      <c r="A1719" s="10">
        <f>YEAR(Table1[[#This Row],[Order Date]])</f>
        <v>2014</v>
      </c>
      <c r="B1719" s="4" t="s">
        <v>853</v>
      </c>
    </row>
    <row r="1720" spans="1:2" ht="16.5" x14ac:dyDescent="0.3">
      <c r="A1720" s="9">
        <f>YEAR(Table1[[#This Row],[Order Date]])</f>
        <v>2014</v>
      </c>
      <c r="B1720" s="3" t="s">
        <v>1652</v>
      </c>
    </row>
    <row r="1721" spans="1:2" ht="16.5" x14ac:dyDescent="0.3">
      <c r="A1721" s="10">
        <f>YEAR(Table1[[#This Row],[Order Date]])</f>
        <v>2014</v>
      </c>
      <c r="B1721" s="4" t="s">
        <v>1652</v>
      </c>
    </row>
    <row r="1722" spans="1:2" ht="16.5" x14ac:dyDescent="0.3">
      <c r="A1722" s="9">
        <f>YEAR(Table1[[#This Row],[Order Date]])</f>
        <v>2014</v>
      </c>
      <c r="B1722" s="3" t="s">
        <v>1652</v>
      </c>
    </row>
    <row r="1723" spans="1:2" ht="16.5" x14ac:dyDescent="0.3">
      <c r="A1723" s="10">
        <f>YEAR(Table1[[#This Row],[Order Date]])</f>
        <v>2014</v>
      </c>
      <c r="B1723" s="4" t="s">
        <v>1652</v>
      </c>
    </row>
    <row r="1724" spans="1:2" ht="16.5" x14ac:dyDescent="0.3">
      <c r="A1724" s="9">
        <f>YEAR(Table1[[#This Row],[Order Date]])</f>
        <v>2014</v>
      </c>
      <c r="B1724" s="3" t="s">
        <v>346</v>
      </c>
    </row>
    <row r="1725" spans="1:2" ht="16.5" x14ac:dyDescent="0.3">
      <c r="A1725" s="10">
        <f>YEAR(Table1[[#This Row],[Order Date]])</f>
        <v>2014</v>
      </c>
      <c r="B1725" s="4" t="s">
        <v>861</v>
      </c>
    </row>
    <row r="1726" spans="1:2" ht="16.5" x14ac:dyDescent="0.3">
      <c r="A1726" s="9">
        <f>YEAR(Table1[[#This Row],[Order Date]])</f>
        <v>2014</v>
      </c>
      <c r="B1726" s="3" t="s">
        <v>861</v>
      </c>
    </row>
    <row r="1727" spans="1:2" ht="16.5" x14ac:dyDescent="0.3">
      <c r="A1727" s="10">
        <f>YEAR(Table1[[#This Row],[Order Date]])</f>
        <v>2014</v>
      </c>
      <c r="B1727" s="4" t="s">
        <v>861</v>
      </c>
    </row>
    <row r="1728" spans="1:2" ht="16.5" x14ac:dyDescent="0.3">
      <c r="A1728" s="9">
        <f>YEAR(Table1[[#This Row],[Order Date]])</f>
        <v>2014</v>
      </c>
      <c r="B1728" s="3" t="s">
        <v>1733</v>
      </c>
    </row>
    <row r="1729" spans="1:2" ht="16.5" x14ac:dyDescent="0.3">
      <c r="A1729" s="10">
        <f>YEAR(Table1[[#This Row],[Order Date]])</f>
        <v>2014</v>
      </c>
      <c r="B1729" s="4" t="s">
        <v>1733</v>
      </c>
    </row>
    <row r="1730" spans="1:2" ht="16.5" x14ac:dyDescent="0.3">
      <c r="A1730" s="9">
        <f>YEAR(Table1[[#This Row],[Order Date]])</f>
        <v>2014</v>
      </c>
      <c r="B1730" s="3" t="s">
        <v>1733</v>
      </c>
    </row>
    <row r="1731" spans="1:2" ht="16.5" x14ac:dyDescent="0.3">
      <c r="A1731" s="10">
        <f>YEAR(Table1[[#This Row],[Order Date]])</f>
        <v>2014</v>
      </c>
      <c r="B1731" s="4" t="s">
        <v>1734</v>
      </c>
    </row>
    <row r="1732" spans="1:2" ht="16.5" x14ac:dyDescent="0.3">
      <c r="A1732" s="9">
        <f>YEAR(Table1[[#This Row],[Order Date]])</f>
        <v>2014</v>
      </c>
      <c r="B1732" s="3" t="s">
        <v>1734</v>
      </c>
    </row>
    <row r="1733" spans="1:2" ht="16.5" x14ac:dyDescent="0.3">
      <c r="A1733" s="10">
        <f>YEAR(Table1[[#This Row],[Order Date]])</f>
        <v>2014</v>
      </c>
      <c r="B1733" s="4" t="s">
        <v>1734</v>
      </c>
    </row>
    <row r="1734" spans="1:2" ht="16.5" x14ac:dyDescent="0.3">
      <c r="A1734" s="9">
        <f>YEAR(Table1[[#This Row],[Order Date]])</f>
        <v>2014</v>
      </c>
      <c r="B1734" s="3" t="s">
        <v>1736</v>
      </c>
    </row>
    <row r="1735" spans="1:2" ht="16.5" x14ac:dyDescent="0.3">
      <c r="A1735" s="10">
        <f>YEAR(Table1[[#This Row],[Order Date]])</f>
        <v>2014</v>
      </c>
      <c r="B1735" s="4" t="s">
        <v>1738</v>
      </c>
    </row>
    <row r="1736" spans="1:2" ht="16.5" x14ac:dyDescent="0.3">
      <c r="A1736" s="9">
        <f>YEAR(Table1[[#This Row],[Order Date]])</f>
        <v>2014</v>
      </c>
      <c r="B1736" s="3" t="s">
        <v>1289</v>
      </c>
    </row>
    <row r="1737" spans="1:2" ht="16.5" x14ac:dyDescent="0.3">
      <c r="A1737" s="10">
        <f>YEAR(Table1[[#This Row],[Order Date]])</f>
        <v>2014</v>
      </c>
      <c r="B1737" s="4" t="s">
        <v>1289</v>
      </c>
    </row>
    <row r="1738" spans="1:2" ht="16.5" x14ac:dyDescent="0.3">
      <c r="A1738" s="9">
        <f>YEAR(Table1[[#This Row],[Order Date]])</f>
        <v>2014</v>
      </c>
      <c r="B1738" s="3" t="s">
        <v>1289</v>
      </c>
    </row>
    <row r="1739" spans="1:2" ht="16.5" x14ac:dyDescent="0.3">
      <c r="A1739" s="10">
        <f>YEAR(Table1[[#This Row],[Order Date]])</f>
        <v>2014</v>
      </c>
      <c r="B1739" s="4" t="s">
        <v>1289</v>
      </c>
    </row>
    <row r="1740" spans="1:2" ht="16.5" x14ac:dyDescent="0.3">
      <c r="A1740" s="9">
        <f>YEAR(Table1[[#This Row],[Order Date]])</f>
        <v>2014</v>
      </c>
      <c r="B1740" s="3" t="s">
        <v>1741</v>
      </c>
    </row>
    <row r="1741" spans="1:2" ht="16.5" x14ac:dyDescent="0.3">
      <c r="A1741" s="10">
        <f>YEAR(Table1[[#This Row],[Order Date]])</f>
        <v>2014</v>
      </c>
      <c r="B1741" s="4" t="s">
        <v>1741</v>
      </c>
    </row>
    <row r="1742" spans="1:2" ht="16.5" x14ac:dyDescent="0.3">
      <c r="A1742" s="9">
        <f>YEAR(Table1[[#This Row],[Order Date]])</f>
        <v>2014</v>
      </c>
      <c r="B1742" s="3" t="s">
        <v>1687</v>
      </c>
    </row>
    <row r="1743" spans="1:2" ht="16.5" x14ac:dyDescent="0.3">
      <c r="A1743" s="10">
        <f>YEAR(Table1[[#This Row],[Order Date]])</f>
        <v>2014</v>
      </c>
      <c r="B1743" s="4" t="s">
        <v>1720</v>
      </c>
    </row>
    <row r="1744" spans="1:2" ht="16.5" x14ac:dyDescent="0.3">
      <c r="A1744" s="9">
        <f>YEAR(Table1[[#This Row],[Order Date]])</f>
        <v>2014</v>
      </c>
      <c r="B1744" s="3" t="s">
        <v>1744</v>
      </c>
    </row>
    <row r="1745" spans="1:2" ht="16.5" x14ac:dyDescent="0.3">
      <c r="A1745" s="10">
        <f>YEAR(Table1[[#This Row],[Order Date]])</f>
        <v>2014</v>
      </c>
      <c r="B1745" s="4" t="s">
        <v>81</v>
      </c>
    </row>
    <row r="1746" spans="1:2" ht="16.5" x14ac:dyDescent="0.3">
      <c r="A1746" s="9">
        <f>YEAR(Table1[[#This Row],[Order Date]])</f>
        <v>2014</v>
      </c>
      <c r="B1746" s="3" t="s">
        <v>81</v>
      </c>
    </row>
    <row r="1747" spans="1:2" ht="16.5" x14ac:dyDescent="0.3">
      <c r="A1747" s="10">
        <f>YEAR(Table1[[#This Row],[Order Date]])</f>
        <v>2014</v>
      </c>
      <c r="B1747" s="4" t="s">
        <v>1746</v>
      </c>
    </row>
    <row r="1748" spans="1:2" ht="16.5" x14ac:dyDescent="0.3">
      <c r="A1748" s="9">
        <f>YEAR(Table1[[#This Row],[Order Date]])</f>
        <v>2014</v>
      </c>
      <c r="B1748" s="3" t="s">
        <v>1746</v>
      </c>
    </row>
    <row r="1749" spans="1:2" ht="16.5" x14ac:dyDescent="0.3">
      <c r="A1749" s="10">
        <f>YEAR(Table1[[#This Row],[Order Date]])</f>
        <v>2014</v>
      </c>
      <c r="B1749" s="4" t="s">
        <v>1747</v>
      </c>
    </row>
    <row r="1750" spans="1:2" ht="16.5" x14ac:dyDescent="0.3">
      <c r="A1750" s="9">
        <f>YEAR(Table1[[#This Row],[Order Date]])</f>
        <v>2014</v>
      </c>
      <c r="B1750" s="3" t="s">
        <v>1748</v>
      </c>
    </row>
    <row r="1751" spans="1:2" ht="16.5" x14ac:dyDescent="0.3">
      <c r="A1751" s="10">
        <f>YEAR(Table1[[#This Row],[Order Date]])</f>
        <v>2014</v>
      </c>
      <c r="B1751" s="4" t="s">
        <v>1748</v>
      </c>
    </row>
    <row r="1752" spans="1:2" ht="16.5" x14ac:dyDescent="0.3">
      <c r="A1752" s="9">
        <f>YEAR(Table1[[#This Row],[Order Date]])</f>
        <v>2014</v>
      </c>
      <c r="B1752" s="3" t="s">
        <v>1287</v>
      </c>
    </row>
    <row r="1753" spans="1:2" ht="16.5" x14ac:dyDescent="0.3">
      <c r="A1753" s="10">
        <f>YEAR(Table1[[#This Row],[Order Date]])</f>
        <v>2014</v>
      </c>
      <c r="B1753" s="4" t="s">
        <v>1287</v>
      </c>
    </row>
    <row r="1754" spans="1:2" ht="16.5" x14ac:dyDescent="0.3">
      <c r="A1754" s="9">
        <f>YEAR(Table1[[#This Row],[Order Date]])</f>
        <v>2014</v>
      </c>
      <c r="B1754" s="3" t="s">
        <v>1287</v>
      </c>
    </row>
    <row r="1755" spans="1:2" ht="16.5" x14ac:dyDescent="0.3">
      <c r="A1755" s="10">
        <f>YEAR(Table1[[#This Row],[Order Date]])</f>
        <v>2014</v>
      </c>
      <c r="B1755" s="4" t="s">
        <v>1287</v>
      </c>
    </row>
    <row r="1756" spans="1:2" ht="16.5" x14ac:dyDescent="0.3">
      <c r="A1756" s="9">
        <f>YEAR(Table1[[#This Row],[Order Date]])</f>
        <v>2014</v>
      </c>
      <c r="B1756" s="3" t="s">
        <v>1287</v>
      </c>
    </row>
    <row r="1757" spans="1:2" ht="16.5" x14ac:dyDescent="0.3">
      <c r="A1757" s="10">
        <f>YEAR(Table1[[#This Row],[Order Date]])</f>
        <v>2014</v>
      </c>
      <c r="B1757" s="4" t="s">
        <v>1751</v>
      </c>
    </row>
    <row r="1758" spans="1:2" ht="16.5" x14ac:dyDescent="0.3">
      <c r="A1758" s="9">
        <f>YEAR(Table1[[#This Row],[Order Date]])</f>
        <v>2014</v>
      </c>
      <c r="B1758" s="3" t="s">
        <v>1751</v>
      </c>
    </row>
    <row r="1759" spans="1:2" ht="16.5" x14ac:dyDescent="0.3">
      <c r="A1759" s="10">
        <f>YEAR(Table1[[#This Row],[Order Date]])</f>
        <v>2014</v>
      </c>
      <c r="B1759" s="4" t="s">
        <v>1751</v>
      </c>
    </row>
    <row r="1760" spans="1:2" ht="16.5" x14ac:dyDescent="0.3">
      <c r="A1760" s="9">
        <f>YEAR(Table1[[#This Row],[Order Date]])</f>
        <v>2014</v>
      </c>
      <c r="B1760" s="3" t="s">
        <v>1752</v>
      </c>
    </row>
    <row r="1761" spans="1:2" ht="16.5" x14ac:dyDescent="0.3">
      <c r="A1761" s="10">
        <f>YEAR(Table1[[#This Row],[Order Date]])</f>
        <v>2014</v>
      </c>
      <c r="B1761" s="4" t="s">
        <v>1027</v>
      </c>
    </row>
    <row r="1762" spans="1:2" ht="16.5" x14ac:dyDescent="0.3">
      <c r="A1762" s="9">
        <f>YEAR(Table1[[#This Row],[Order Date]])</f>
        <v>2014</v>
      </c>
      <c r="B1762" s="3" t="s">
        <v>1164</v>
      </c>
    </row>
    <row r="1763" spans="1:2" ht="16.5" x14ac:dyDescent="0.3">
      <c r="A1763" s="10">
        <f>YEAR(Table1[[#This Row],[Order Date]])</f>
        <v>2014</v>
      </c>
      <c r="B1763" s="4" t="s">
        <v>1164</v>
      </c>
    </row>
    <row r="1764" spans="1:2" ht="16.5" x14ac:dyDescent="0.3">
      <c r="A1764" s="9">
        <f>YEAR(Table1[[#This Row],[Order Date]])</f>
        <v>2014</v>
      </c>
      <c r="B1764" s="3" t="s">
        <v>1051</v>
      </c>
    </row>
    <row r="1765" spans="1:2" ht="16.5" x14ac:dyDescent="0.3">
      <c r="A1765" s="10">
        <f>YEAR(Table1[[#This Row],[Order Date]])</f>
        <v>2014</v>
      </c>
      <c r="B1765" s="4" t="s">
        <v>1051</v>
      </c>
    </row>
    <row r="1766" spans="1:2" ht="16.5" x14ac:dyDescent="0.3">
      <c r="A1766" s="9">
        <f>YEAR(Table1[[#This Row],[Order Date]])</f>
        <v>2014</v>
      </c>
      <c r="B1766" s="3" t="s">
        <v>1051</v>
      </c>
    </row>
    <row r="1767" spans="1:2" ht="16.5" x14ac:dyDescent="0.3">
      <c r="A1767" s="10">
        <f>YEAR(Table1[[#This Row],[Order Date]])</f>
        <v>2014</v>
      </c>
      <c r="B1767" s="4" t="s">
        <v>1051</v>
      </c>
    </row>
    <row r="1768" spans="1:2" ht="16.5" x14ac:dyDescent="0.3">
      <c r="A1768" s="9">
        <f>YEAR(Table1[[#This Row],[Order Date]])</f>
        <v>2014</v>
      </c>
      <c r="B1768" s="3" t="s">
        <v>1051</v>
      </c>
    </row>
    <row r="1769" spans="1:2" ht="16.5" x14ac:dyDescent="0.3">
      <c r="A1769" s="10">
        <f>YEAR(Table1[[#This Row],[Order Date]])</f>
        <v>2014</v>
      </c>
      <c r="B1769" s="4" t="s">
        <v>1051</v>
      </c>
    </row>
    <row r="1770" spans="1:2" ht="16.5" x14ac:dyDescent="0.3">
      <c r="A1770" s="9">
        <f>YEAR(Table1[[#This Row],[Order Date]])</f>
        <v>2014</v>
      </c>
      <c r="B1770" s="3" t="s">
        <v>490</v>
      </c>
    </row>
    <row r="1771" spans="1:2" ht="16.5" x14ac:dyDescent="0.3">
      <c r="A1771" s="10">
        <f>YEAR(Table1[[#This Row],[Order Date]])</f>
        <v>2014</v>
      </c>
      <c r="B1771" s="4" t="s">
        <v>1574</v>
      </c>
    </row>
    <row r="1772" spans="1:2" ht="16.5" x14ac:dyDescent="0.3">
      <c r="A1772" s="9">
        <f>YEAR(Table1[[#This Row],[Order Date]])</f>
        <v>2014</v>
      </c>
      <c r="B1772" s="3" t="s">
        <v>1546</v>
      </c>
    </row>
    <row r="1773" spans="1:2" ht="16.5" x14ac:dyDescent="0.3">
      <c r="A1773" s="10">
        <f>YEAR(Table1[[#This Row],[Order Date]])</f>
        <v>2014</v>
      </c>
      <c r="B1773" s="4" t="s">
        <v>1758</v>
      </c>
    </row>
    <row r="1774" spans="1:2" ht="16.5" x14ac:dyDescent="0.3">
      <c r="A1774" s="9">
        <f>YEAR(Table1[[#This Row],[Order Date]])</f>
        <v>2014</v>
      </c>
      <c r="B1774" s="3" t="s">
        <v>1044</v>
      </c>
    </row>
    <row r="1775" spans="1:2" ht="16.5" x14ac:dyDescent="0.3">
      <c r="A1775" s="10">
        <f>YEAR(Table1[[#This Row],[Order Date]])</f>
        <v>2014</v>
      </c>
      <c r="B1775" s="4" t="s">
        <v>665</v>
      </c>
    </row>
    <row r="1776" spans="1:2" ht="16.5" x14ac:dyDescent="0.3">
      <c r="A1776" s="9">
        <f>YEAR(Table1[[#This Row],[Order Date]])</f>
        <v>2014</v>
      </c>
      <c r="B1776" s="3" t="s">
        <v>1760</v>
      </c>
    </row>
    <row r="1777" spans="1:2" ht="16.5" x14ac:dyDescent="0.3">
      <c r="A1777" s="10">
        <f>YEAR(Table1[[#This Row],[Order Date]])</f>
        <v>2014</v>
      </c>
      <c r="B1777" s="4" t="s">
        <v>1762</v>
      </c>
    </row>
    <row r="1778" spans="1:2" ht="16.5" x14ac:dyDescent="0.3">
      <c r="A1778" s="9">
        <f>YEAR(Table1[[#This Row],[Order Date]])</f>
        <v>2014</v>
      </c>
      <c r="B1778" s="3" t="s">
        <v>1762</v>
      </c>
    </row>
    <row r="1779" spans="1:2" ht="16.5" x14ac:dyDescent="0.3">
      <c r="A1779" s="10">
        <f>YEAR(Table1[[#This Row],[Order Date]])</f>
        <v>2014</v>
      </c>
      <c r="B1779" s="4" t="s">
        <v>1762</v>
      </c>
    </row>
    <row r="1780" spans="1:2" ht="16.5" x14ac:dyDescent="0.3">
      <c r="A1780" s="9">
        <f>YEAR(Table1[[#This Row],[Order Date]])</f>
        <v>2014</v>
      </c>
      <c r="B1780" s="3" t="s">
        <v>1762</v>
      </c>
    </row>
    <row r="1781" spans="1:2" ht="16.5" x14ac:dyDescent="0.3">
      <c r="A1781" s="10">
        <f>YEAR(Table1[[#This Row],[Order Date]])</f>
        <v>2014</v>
      </c>
      <c r="B1781" s="4" t="s">
        <v>1762</v>
      </c>
    </row>
    <row r="1782" spans="1:2" ht="16.5" x14ac:dyDescent="0.3">
      <c r="A1782" s="9">
        <f>YEAR(Table1[[#This Row],[Order Date]])</f>
        <v>2014</v>
      </c>
      <c r="B1782" s="3" t="s">
        <v>1762</v>
      </c>
    </row>
    <row r="1783" spans="1:2" ht="16.5" x14ac:dyDescent="0.3">
      <c r="A1783" s="10">
        <f>YEAR(Table1[[#This Row],[Order Date]])</f>
        <v>2014</v>
      </c>
      <c r="B1783" s="4" t="s">
        <v>1762</v>
      </c>
    </row>
    <row r="1784" spans="1:2" ht="16.5" x14ac:dyDescent="0.3">
      <c r="A1784" s="9">
        <f>YEAR(Table1[[#This Row],[Order Date]])</f>
        <v>2014</v>
      </c>
      <c r="B1784" s="3" t="s">
        <v>1762</v>
      </c>
    </row>
    <row r="1785" spans="1:2" ht="16.5" x14ac:dyDescent="0.3">
      <c r="A1785" s="10">
        <f>YEAR(Table1[[#This Row],[Order Date]])</f>
        <v>2014</v>
      </c>
      <c r="B1785" s="4" t="s">
        <v>749</v>
      </c>
    </row>
    <row r="1786" spans="1:2" ht="16.5" x14ac:dyDescent="0.3">
      <c r="A1786" s="9">
        <f>YEAR(Table1[[#This Row],[Order Date]])</f>
        <v>2014</v>
      </c>
      <c r="B1786" s="3" t="s">
        <v>749</v>
      </c>
    </row>
    <row r="1787" spans="1:2" ht="16.5" x14ac:dyDescent="0.3">
      <c r="A1787" s="10">
        <f>YEAR(Table1[[#This Row],[Order Date]])</f>
        <v>2014</v>
      </c>
      <c r="B1787" s="4" t="s">
        <v>1766</v>
      </c>
    </row>
    <row r="1788" spans="1:2" ht="16.5" x14ac:dyDescent="0.3">
      <c r="A1788" s="9">
        <f>YEAR(Table1[[#This Row],[Order Date]])</f>
        <v>2014</v>
      </c>
      <c r="B1788" s="3" t="s">
        <v>1766</v>
      </c>
    </row>
    <row r="1789" spans="1:2" ht="16.5" x14ac:dyDescent="0.3">
      <c r="A1789" s="10">
        <f>YEAR(Table1[[#This Row],[Order Date]])</f>
        <v>2014</v>
      </c>
      <c r="B1789" s="4" t="s">
        <v>176</v>
      </c>
    </row>
    <row r="1790" spans="1:2" ht="16.5" x14ac:dyDescent="0.3">
      <c r="A1790" s="9">
        <f>YEAR(Table1[[#This Row],[Order Date]])</f>
        <v>2014</v>
      </c>
      <c r="B1790" s="3" t="s">
        <v>1414</v>
      </c>
    </row>
    <row r="1791" spans="1:2" ht="16.5" x14ac:dyDescent="0.3">
      <c r="A1791" s="10">
        <f>YEAR(Table1[[#This Row],[Order Date]])</f>
        <v>2014</v>
      </c>
      <c r="B1791" s="4" t="s">
        <v>1214</v>
      </c>
    </row>
    <row r="1792" spans="1:2" ht="16.5" x14ac:dyDescent="0.3">
      <c r="A1792" s="9">
        <f>YEAR(Table1[[#This Row],[Order Date]])</f>
        <v>2014</v>
      </c>
      <c r="B1792" s="3" t="s">
        <v>1214</v>
      </c>
    </row>
    <row r="1793" spans="1:2" ht="16.5" x14ac:dyDescent="0.3">
      <c r="A1793" s="10">
        <f>YEAR(Table1[[#This Row],[Order Date]])</f>
        <v>2014</v>
      </c>
      <c r="B1793" s="4" t="s">
        <v>355</v>
      </c>
    </row>
    <row r="1794" spans="1:2" ht="16.5" x14ac:dyDescent="0.3">
      <c r="A1794" s="9">
        <f>YEAR(Table1[[#This Row],[Order Date]])</f>
        <v>2014</v>
      </c>
      <c r="B1794" s="3" t="s">
        <v>355</v>
      </c>
    </row>
    <row r="1795" spans="1:2" ht="16.5" x14ac:dyDescent="0.3">
      <c r="A1795" s="10">
        <f>YEAR(Table1[[#This Row],[Order Date]])</f>
        <v>2014</v>
      </c>
      <c r="B1795" s="4" t="s">
        <v>1758</v>
      </c>
    </row>
    <row r="1796" spans="1:2" ht="16.5" x14ac:dyDescent="0.3">
      <c r="A1796" s="9">
        <f>YEAR(Table1[[#This Row],[Order Date]])</f>
        <v>2014</v>
      </c>
      <c r="B1796" s="3" t="s">
        <v>1758</v>
      </c>
    </row>
    <row r="1797" spans="1:2" ht="16.5" x14ac:dyDescent="0.3">
      <c r="A1797" s="10">
        <f>YEAR(Table1[[#This Row],[Order Date]])</f>
        <v>2014</v>
      </c>
      <c r="B1797" s="4" t="s">
        <v>1684</v>
      </c>
    </row>
    <row r="1798" spans="1:2" ht="16.5" x14ac:dyDescent="0.3">
      <c r="A1798" s="9">
        <f>YEAR(Table1[[#This Row],[Order Date]])</f>
        <v>2014</v>
      </c>
      <c r="B1798" s="3" t="s">
        <v>1684</v>
      </c>
    </row>
    <row r="1799" spans="1:2" ht="16.5" x14ac:dyDescent="0.3">
      <c r="A1799" s="10">
        <f>YEAR(Table1[[#This Row],[Order Date]])</f>
        <v>2014</v>
      </c>
      <c r="B1799" s="4" t="s">
        <v>1771</v>
      </c>
    </row>
    <row r="1800" spans="1:2" ht="16.5" x14ac:dyDescent="0.3">
      <c r="A1800" s="9">
        <f>YEAR(Table1[[#This Row],[Order Date]])</f>
        <v>2014</v>
      </c>
      <c r="B1800" s="3" t="s">
        <v>1771</v>
      </c>
    </row>
    <row r="1801" spans="1:2" ht="16.5" x14ac:dyDescent="0.3">
      <c r="A1801" s="10">
        <f>YEAR(Table1[[#This Row],[Order Date]])</f>
        <v>2014</v>
      </c>
      <c r="B1801" s="4" t="s">
        <v>1771</v>
      </c>
    </row>
    <row r="1802" spans="1:2" ht="16.5" x14ac:dyDescent="0.3">
      <c r="A1802" s="9">
        <f>YEAR(Table1[[#This Row],[Order Date]])</f>
        <v>2014</v>
      </c>
      <c r="B1802" s="3" t="s">
        <v>1211</v>
      </c>
    </row>
    <row r="1803" spans="1:2" ht="16.5" x14ac:dyDescent="0.3">
      <c r="A1803" s="10">
        <f>YEAR(Table1[[#This Row],[Order Date]])</f>
        <v>2014</v>
      </c>
      <c r="B1803" s="4" t="s">
        <v>1211</v>
      </c>
    </row>
    <row r="1804" spans="1:2" ht="16.5" x14ac:dyDescent="0.3">
      <c r="A1804" s="9">
        <f>YEAR(Table1[[#This Row],[Order Date]])</f>
        <v>2014</v>
      </c>
      <c r="B1804" s="3" t="s">
        <v>1211</v>
      </c>
    </row>
    <row r="1805" spans="1:2" ht="16.5" x14ac:dyDescent="0.3">
      <c r="A1805" s="10">
        <f>YEAR(Table1[[#This Row],[Order Date]])</f>
        <v>2014</v>
      </c>
      <c r="B1805" s="4" t="s">
        <v>1563</v>
      </c>
    </row>
    <row r="1806" spans="1:2" ht="16.5" x14ac:dyDescent="0.3">
      <c r="A1806" s="9">
        <f>YEAR(Table1[[#This Row],[Order Date]])</f>
        <v>2014</v>
      </c>
      <c r="B1806" s="3" t="s">
        <v>1776</v>
      </c>
    </row>
    <row r="1807" spans="1:2" ht="16.5" x14ac:dyDescent="0.3">
      <c r="A1807" s="10">
        <f>YEAR(Table1[[#This Row],[Order Date]])</f>
        <v>2014</v>
      </c>
      <c r="B1807" s="4" t="s">
        <v>1778</v>
      </c>
    </row>
    <row r="1808" spans="1:2" ht="16.5" x14ac:dyDescent="0.3">
      <c r="A1808" s="9">
        <f>YEAR(Table1[[#This Row],[Order Date]])</f>
        <v>2014</v>
      </c>
      <c r="B1808" s="3" t="s">
        <v>1778</v>
      </c>
    </row>
    <row r="1809" spans="1:2" ht="16.5" x14ac:dyDescent="0.3">
      <c r="A1809" s="10">
        <f>YEAR(Table1[[#This Row],[Order Date]])</f>
        <v>2014</v>
      </c>
      <c r="B1809" s="4" t="s">
        <v>1778</v>
      </c>
    </row>
    <row r="1810" spans="1:2" ht="16.5" x14ac:dyDescent="0.3">
      <c r="A1810" s="9">
        <f>YEAR(Table1[[#This Row],[Order Date]])</f>
        <v>2014</v>
      </c>
      <c r="B1810" s="3" t="s">
        <v>953</v>
      </c>
    </row>
    <row r="1811" spans="1:2" ht="16.5" x14ac:dyDescent="0.3">
      <c r="A1811" s="10">
        <f>YEAR(Table1[[#This Row],[Order Date]])</f>
        <v>2014</v>
      </c>
      <c r="B1811" s="4" t="s">
        <v>1207</v>
      </c>
    </row>
    <row r="1812" spans="1:2" ht="16.5" x14ac:dyDescent="0.3">
      <c r="A1812" s="9">
        <f>YEAR(Table1[[#This Row],[Order Date]])</f>
        <v>2014</v>
      </c>
      <c r="B1812" s="3" t="s">
        <v>1781</v>
      </c>
    </row>
    <row r="1813" spans="1:2" ht="16.5" x14ac:dyDescent="0.3">
      <c r="A1813" s="10">
        <f>YEAR(Table1[[#This Row],[Order Date]])</f>
        <v>2014</v>
      </c>
      <c r="B1813" s="4" t="s">
        <v>738</v>
      </c>
    </row>
    <row r="1814" spans="1:2" ht="16.5" x14ac:dyDescent="0.3">
      <c r="A1814" s="9">
        <f>YEAR(Table1[[#This Row],[Order Date]])</f>
        <v>2014</v>
      </c>
      <c r="B1814" s="3" t="s">
        <v>684</v>
      </c>
    </row>
    <row r="1815" spans="1:2" ht="16.5" x14ac:dyDescent="0.3">
      <c r="A1815" s="10">
        <f>YEAR(Table1[[#This Row],[Order Date]])</f>
        <v>2014</v>
      </c>
      <c r="B1815" s="4" t="s">
        <v>684</v>
      </c>
    </row>
    <row r="1816" spans="1:2" ht="16.5" x14ac:dyDescent="0.3">
      <c r="A1816" s="9">
        <f>YEAR(Table1[[#This Row],[Order Date]])</f>
        <v>2014</v>
      </c>
      <c r="B1816" s="3" t="s">
        <v>1783</v>
      </c>
    </row>
    <row r="1817" spans="1:2" ht="16.5" x14ac:dyDescent="0.3">
      <c r="A1817" s="10">
        <f>YEAR(Table1[[#This Row],[Order Date]])</f>
        <v>2014</v>
      </c>
      <c r="B1817" s="4" t="s">
        <v>1433</v>
      </c>
    </row>
    <row r="1818" spans="1:2" ht="16.5" x14ac:dyDescent="0.3">
      <c r="A1818" s="9">
        <f>YEAR(Table1[[#This Row],[Order Date]])</f>
        <v>2014</v>
      </c>
      <c r="B1818" s="3" t="s">
        <v>1433</v>
      </c>
    </row>
    <row r="1819" spans="1:2" ht="16.5" x14ac:dyDescent="0.3">
      <c r="A1819" s="10">
        <f>YEAR(Table1[[#This Row],[Order Date]])</f>
        <v>2014</v>
      </c>
      <c r="B1819" s="4" t="s">
        <v>1433</v>
      </c>
    </row>
    <row r="1820" spans="1:2" ht="16.5" x14ac:dyDescent="0.3">
      <c r="A1820" s="9">
        <f>YEAR(Table1[[#This Row],[Order Date]])</f>
        <v>2014</v>
      </c>
      <c r="B1820" s="3" t="s">
        <v>778</v>
      </c>
    </row>
    <row r="1821" spans="1:2" ht="16.5" x14ac:dyDescent="0.3">
      <c r="A1821" s="10">
        <f>YEAR(Table1[[#This Row],[Order Date]])</f>
        <v>2014</v>
      </c>
      <c r="B1821" s="4" t="s">
        <v>1785</v>
      </c>
    </row>
    <row r="1822" spans="1:2" ht="16.5" x14ac:dyDescent="0.3">
      <c r="A1822" s="9">
        <f>YEAR(Table1[[#This Row],[Order Date]])</f>
        <v>2014</v>
      </c>
      <c r="B1822" s="3" t="s">
        <v>1785</v>
      </c>
    </row>
    <row r="1823" spans="1:2" ht="16.5" x14ac:dyDescent="0.3">
      <c r="A1823" s="10">
        <f>YEAR(Table1[[#This Row],[Order Date]])</f>
        <v>2014</v>
      </c>
      <c r="B1823" s="4" t="s">
        <v>1785</v>
      </c>
    </row>
    <row r="1824" spans="1:2" ht="16.5" x14ac:dyDescent="0.3">
      <c r="A1824" s="9">
        <f>YEAR(Table1[[#This Row],[Order Date]])</f>
        <v>2014</v>
      </c>
      <c r="B1824" s="3" t="s">
        <v>122</v>
      </c>
    </row>
    <row r="1825" spans="1:2" ht="16.5" x14ac:dyDescent="0.3">
      <c r="A1825" s="10">
        <f>YEAR(Table1[[#This Row],[Order Date]])</f>
        <v>2014</v>
      </c>
      <c r="B1825" s="4" t="s">
        <v>1788</v>
      </c>
    </row>
    <row r="1826" spans="1:2" ht="16.5" x14ac:dyDescent="0.3">
      <c r="A1826" s="9">
        <f>YEAR(Table1[[#This Row],[Order Date]])</f>
        <v>2014</v>
      </c>
      <c r="B1826" s="3" t="s">
        <v>831</v>
      </c>
    </row>
    <row r="1827" spans="1:2" ht="16.5" x14ac:dyDescent="0.3">
      <c r="A1827" s="10">
        <f>YEAR(Table1[[#This Row],[Order Date]])</f>
        <v>2014</v>
      </c>
      <c r="B1827" s="4" t="s">
        <v>831</v>
      </c>
    </row>
    <row r="1828" spans="1:2" ht="16.5" x14ac:dyDescent="0.3">
      <c r="A1828" s="9">
        <f>YEAR(Table1[[#This Row],[Order Date]])</f>
        <v>2014</v>
      </c>
      <c r="B1828" s="3" t="s">
        <v>422</v>
      </c>
    </row>
    <row r="1829" spans="1:2" ht="16.5" x14ac:dyDescent="0.3">
      <c r="A1829" s="10">
        <f>YEAR(Table1[[#This Row],[Order Date]])</f>
        <v>2014</v>
      </c>
      <c r="B1829" s="4" t="s">
        <v>1791</v>
      </c>
    </row>
    <row r="1830" spans="1:2" ht="16.5" x14ac:dyDescent="0.3">
      <c r="A1830" s="9">
        <f>YEAR(Table1[[#This Row],[Order Date]])</f>
        <v>2014</v>
      </c>
      <c r="B1830" s="3" t="s">
        <v>922</v>
      </c>
    </row>
    <row r="1831" spans="1:2" ht="16.5" x14ac:dyDescent="0.3">
      <c r="A1831" s="10">
        <f>YEAR(Table1[[#This Row],[Order Date]])</f>
        <v>2014</v>
      </c>
      <c r="B1831" s="4" t="s">
        <v>519</v>
      </c>
    </row>
    <row r="1832" spans="1:2" ht="16.5" x14ac:dyDescent="0.3">
      <c r="A1832" s="9">
        <f>YEAR(Table1[[#This Row],[Order Date]])</f>
        <v>2014</v>
      </c>
      <c r="B1832" s="3" t="s">
        <v>1793</v>
      </c>
    </row>
    <row r="1833" spans="1:2" ht="16.5" x14ac:dyDescent="0.3">
      <c r="A1833" s="10">
        <f>YEAR(Table1[[#This Row],[Order Date]])</f>
        <v>2014</v>
      </c>
      <c r="B1833" s="4" t="s">
        <v>1793</v>
      </c>
    </row>
    <row r="1834" spans="1:2" ht="16.5" x14ac:dyDescent="0.3">
      <c r="A1834" s="9">
        <f>YEAR(Table1[[#This Row],[Order Date]])</f>
        <v>2014</v>
      </c>
      <c r="B1834" s="3" t="s">
        <v>1793</v>
      </c>
    </row>
    <row r="1835" spans="1:2" ht="16.5" x14ac:dyDescent="0.3">
      <c r="A1835" s="10">
        <f>YEAR(Table1[[#This Row],[Order Date]])</f>
        <v>2014</v>
      </c>
      <c r="B1835" s="4" t="s">
        <v>1793</v>
      </c>
    </row>
    <row r="1836" spans="1:2" ht="16.5" x14ac:dyDescent="0.3">
      <c r="A1836" s="9">
        <f>YEAR(Table1[[#This Row],[Order Date]])</f>
        <v>2014</v>
      </c>
      <c r="B1836" s="3" t="s">
        <v>452</v>
      </c>
    </row>
    <row r="1837" spans="1:2" ht="16.5" x14ac:dyDescent="0.3">
      <c r="A1837" s="10">
        <f>YEAR(Table1[[#This Row],[Order Date]])</f>
        <v>2014</v>
      </c>
      <c r="B1837" s="4" t="s">
        <v>452</v>
      </c>
    </row>
    <row r="1838" spans="1:2" ht="16.5" x14ac:dyDescent="0.3">
      <c r="A1838" s="9">
        <f>YEAR(Table1[[#This Row],[Order Date]])</f>
        <v>2014</v>
      </c>
      <c r="B1838" s="3" t="s">
        <v>143</v>
      </c>
    </row>
    <row r="1839" spans="1:2" ht="16.5" x14ac:dyDescent="0.3">
      <c r="A1839" s="10">
        <f>YEAR(Table1[[#This Row],[Order Date]])</f>
        <v>2014</v>
      </c>
      <c r="B1839" s="4" t="s">
        <v>143</v>
      </c>
    </row>
    <row r="1840" spans="1:2" ht="16.5" x14ac:dyDescent="0.3">
      <c r="A1840" s="9">
        <f>YEAR(Table1[[#This Row],[Order Date]])</f>
        <v>2014</v>
      </c>
      <c r="B1840" s="3" t="s">
        <v>1797</v>
      </c>
    </row>
    <row r="1841" spans="1:2" ht="16.5" x14ac:dyDescent="0.3">
      <c r="A1841" s="10">
        <f>YEAR(Table1[[#This Row],[Order Date]])</f>
        <v>2014</v>
      </c>
      <c r="B1841" s="4" t="s">
        <v>1798</v>
      </c>
    </row>
    <row r="1842" spans="1:2" ht="16.5" x14ac:dyDescent="0.3">
      <c r="A1842" s="9">
        <f>YEAR(Table1[[#This Row],[Order Date]])</f>
        <v>2014</v>
      </c>
      <c r="B1842" s="3" t="s">
        <v>732</v>
      </c>
    </row>
    <row r="1843" spans="1:2" ht="16.5" x14ac:dyDescent="0.3">
      <c r="A1843" s="10">
        <f>YEAR(Table1[[#This Row],[Order Date]])</f>
        <v>2014</v>
      </c>
      <c r="B1843" s="4" t="s">
        <v>732</v>
      </c>
    </row>
    <row r="1844" spans="1:2" ht="16.5" x14ac:dyDescent="0.3">
      <c r="A1844" s="9">
        <f>YEAR(Table1[[#This Row],[Order Date]])</f>
        <v>2014</v>
      </c>
      <c r="B1844" s="3" t="s">
        <v>1799</v>
      </c>
    </row>
    <row r="1845" spans="1:2" ht="16.5" x14ac:dyDescent="0.3">
      <c r="A1845" s="10">
        <f>YEAR(Table1[[#This Row],[Order Date]])</f>
        <v>2014</v>
      </c>
      <c r="B1845" s="4" t="s">
        <v>1799</v>
      </c>
    </row>
    <row r="1846" spans="1:2" ht="16.5" x14ac:dyDescent="0.3">
      <c r="A1846" s="9">
        <f>YEAR(Table1[[#This Row],[Order Date]])</f>
        <v>2014</v>
      </c>
      <c r="B1846" s="3" t="s">
        <v>1610</v>
      </c>
    </row>
    <row r="1847" spans="1:2" ht="16.5" x14ac:dyDescent="0.3">
      <c r="A1847" s="10">
        <f>YEAR(Table1[[#This Row],[Order Date]])</f>
        <v>2014</v>
      </c>
      <c r="B1847" s="4" t="s">
        <v>1800</v>
      </c>
    </row>
    <row r="1848" spans="1:2" ht="16.5" x14ac:dyDescent="0.3">
      <c r="A1848" s="9">
        <f>YEAR(Table1[[#This Row],[Order Date]])</f>
        <v>2014</v>
      </c>
      <c r="B1848" s="3" t="s">
        <v>1801</v>
      </c>
    </row>
    <row r="1849" spans="1:2" ht="16.5" x14ac:dyDescent="0.3">
      <c r="A1849" s="10">
        <f>YEAR(Table1[[#This Row],[Order Date]])</f>
        <v>2014</v>
      </c>
      <c r="B1849" s="4" t="s">
        <v>1801</v>
      </c>
    </row>
    <row r="1850" spans="1:2" ht="16.5" x14ac:dyDescent="0.3">
      <c r="A1850" s="9">
        <f>YEAR(Table1[[#This Row],[Order Date]])</f>
        <v>2014</v>
      </c>
      <c r="B1850" s="3" t="s">
        <v>1803</v>
      </c>
    </row>
    <row r="1851" spans="1:2" ht="16.5" x14ac:dyDescent="0.3">
      <c r="A1851" s="10">
        <f>YEAR(Table1[[#This Row],[Order Date]])</f>
        <v>2014</v>
      </c>
      <c r="B1851" s="4" t="s">
        <v>1803</v>
      </c>
    </row>
    <row r="1852" spans="1:2" ht="16.5" x14ac:dyDescent="0.3">
      <c r="A1852" s="9">
        <f>YEAR(Table1[[#This Row],[Order Date]])</f>
        <v>2014</v>
      </c>
      <c r="B1852" s="3" t="s">
        <v>1803</v>
      </c>
    </row>
    <row r="1853" spans="1:2" ht="16.5" x14ac:dyDescent="0.3">
      <c r="A1853" s="10">
        <f>YEAR(Table1[[#This Row],[Order Date]])</f>
        <v>2014</v>
      </c>
      <c r="B1853" s="4" t="s">
        <v>788</v>
      </c>
    </row>
    <row r="1854" spans="1:2" ht="16.5" x14ac:dyDescent="0.3">
      <c r="A1854" s="9">
        <f>YEAR(Table1[[#This Row],[Order Date]])</f>
        <v>2014</v>
      </c>
      <c r="B1854" s="3" t="s">
        <v>788</v>
      </c>
    </row>
    <row r="1855" spans="1:2" ht="16.5" x14ac:dyDescent="0.3">
      <c r="A1855" s="10">
        <f>YEAR(Table1[[#This Row],[Order Date]])</f>
        <v>2014</v>
      </c>
      <c r="B1855" s="4" t="s">
        <v>788</v>
      </c>
    </row>
    <row r="1856" spans="1:2" ht="16.5" x14ac:dyDescent="0.3">
      <c r="A1856" s="9">
        <f>YEAR(Table1[[#This Row],[Order Date]])</f>
        <v>2014</v>
      </c>
      <c r="B1856" s="3" t="s">
        <v>788</v>
      </c>
    </row>
    <row r="1857" spans="1:2" ht="16.5" x14ac:dyDescent="0.3">
      <c r="A1857" s="10">
        <f>YEAR(Table1[[#This Row],[Order Date]])</f>
        <v>2014</v>
      </c>
      <c r="B1857" s="4" t="s">
        <v>128</v>
      </c>
    </row>
    <row r="1858" spans="1:2" ht="16.5" x14ac:dyDescent="0.3">
      <c r="A1858" s="9">
        <f>YEAR(Table1[[#This Row],[Order Date]])</f>
        <v>2014</v>
      </c>
      <c r="B1858" s="3" t="s">
        <v>128</v>
      </c>
    </row>
    <row r="1859" spans="1:2" ht="16.5" x14ac:dyDescent="0.3">
      <c r="A1859" s="10">
        <f>YEAR(Table1[[#This Row],[Order Date]])</f>
        <v>2014</v>
      </c>
      <c r="B1859" s="4" t="s">
        <v>128</v>
      </c>
    </row>
    <row r="1860" spans="1:2" ht="16.5" x14ac:dyDescent="0.3">
      <c r="A1860" s="9">
        <f>YEAR(Table1[[#This Row],[Order Date]])</f>
        <v>2014</v>
      </c>
      <c r="B1860" s="3" t="s">
        <v>1811</v>
      </c>
    </row>
    <row r="1861" spans="1:2" ht="16.5" x14ac:dyDescent="0.3">
      <c r="A1861" s="10">
        <f>YEAR(Table1[[#This Row],[Order Date]])</f>
        <v>2014</v>
      </c>
      <c r="B1861" s="4" t="s">
        <v>1811</v>
      </c>
    </row>
    <row r="1862" spans="1:2" ht="16.5" x14ac:dyDescent="0.3">
      <c r="A1862" s="9">
        <f>YEAR(Table1[[#This Row],[Order Date]])</f>
        <v>2014</v>
      </c>
      <c r="B1862" s="3" t="s">
        <v>1811</v>
      </c>
    </row>
    <row r="1863" spans="1:2" ht="16.5" x14ac:dyDescent="0.3">
      <c r="A1863" s="10">
        <f>YEAR(Table1[[#This Row],[Order Date]])</f>
        <v>2014</v>
      </c>
      <c r="B1863" s="4" t="s">
        <v>1811</v>
      </c>
    </row>
    <row r="1864" spans="1:2" ht="16.5" x14ac:dyDescent="0.3">
      <c r="A1864" s="9">
        <f>YEAR(Table1[[#This Row],[Order Date]])</f>
        <v>2014</v>
      </c>
      <c r="B1864" s="3" t="s">
        <v>1121</v>
      </c>
    </row>
    <row r="1865" spans="1:2" ht="16.5" x14ac:dyDescent="0.3">
      <c r="A1865" s="10">
        <f>YEAR(Table1[[#This Row],[Order Date]])</f>
        <v>2014</v>
      </c>
      <c r="B1865" s="4" t="s">
        <v>1813</v>
      </c>
    </row>
    <row r="1866" spans="1:2" ht="16.5" x14ac:dyDescent="0.3">
      <c r="A1866" s="9">
        <f>YEAR(Table1[[#This Row],[Order Date]])</f>
        <v>2014</v>
      </c>
      <c r="B1866" s="3" t="s">
        <v>1813</v>
      </c>
    </row>
    <row r="1867" spans="1:2" ht="16.5" x14ac:dyDescent="0.3">
      <c r="A1867" s="10">
        <f>YEAR(Table1[[#This Row],[Order Date]])</f>
        <v>2014</v>
      </c>
      <c r="B1867" s="4" t="s">
        <v>1813</v>
      </c>
    </row>
    <row r="1868" spans="1:2" ht="16.5" x14ac:dyDescent="0.3">
      <c r="A1868" s="9">
        <f>YEAR(Table1[[#This Row],[Order Date]])</f>
        <v>2014</v>
      </c>
      <c r="B1868" s="3" t="s">
        <v>904</v>
      </c>
    </row>
    <row r="1869" spans="1:2" ht="16.5" x14ac:dyDescent="0.3">
      <c r="A1869" s="10">
        <f>YEAR(Table1[[#This Row],[Order Date]])</f>
        <v>2014</v>
      </c>
      <c r="B1869" s="4" t="s">
        <v>904</v>
      </c>
    </row>
    <row r="1870" spans="1:2" ht="16.5" x14ac:dyDescent="0.3">
      <c r="A1870" s="9">
        <f>YEAR(Table1[[#This Row],[Order Date]])</f>
        <v>2014</v>
      </c>
      <c r="B1870" s="3" t="s">
        <v>904</v>
      </c>
    </row>
    <row r="1871" spans="1:2" ht="16.5" x14ac:dyDescent="0.3">
      <c r="A1871" s="10">
        <f>YEAR(Table1[[#This Row],[Order Date]])</f>
        <v>2014</v>
      </c>
      <c r="B1871" s="4" t="s">
        <v>904</v>
      </c>
    </row>
    <row r="1872" spans="1:2" ht="16.5" x14ac:dyDescent="0.3">
      <c r="A1872" s="9">
        <f>YEAR(Table1[[#This Row],[Order Date]])</f>
        <v>2014</v>
      </c>
      <c r="B1872" s="3" t="s">
        <v>1471</v>
      </c>
    </row>
    <row r="1873" spans="1:2" ht="16.5" x14ac:dyDescent="0.3">
      <c r="A1873" s="10">
        <f>YEAR(Table1[[#This Row],[Order Date]])</f>
        <v>2014</v>
      </c>
      <c r="B1873" s="4" t="s">
        <v>1817</v>
      </c>
    </row>
    <row r="1874" spans="1:2" ht="16.5" x14ac:dyDescent="0.3">
      <c r="A1874" s="9">
        <f>YEAR(Table1[[#This Row],[Order Date]])</f>
        <v>2014</v>
      </c>
      <c r="B1874" s="3" t="s">
        <v>1817</v>
      </c>
    </row>
    <row r="1875" spans="1:2" ht="16.5" x14ac:dyDescent="0.3">
      <c r="A1875" s="10">
        <f>YEAR(Table1[[#This Row],[Order Date]])</f>
        <v>2014</v>
      </c>
      <c r="B1875" s="4" t="s">
        <v>935</v>
      </c>
    </row>
    <row r="1876" spans="1:2" ht="16.5" x14ac:dyDescent="0.3">
      <c r="A1876" s="9">
        <f>YEAR(Table1[[#This Row],[Order Date]])</f>
        <v>2014</v>
      </c>
      <c r="B1876" s="3" t="s">
        <v>630</v>
      </c>
    </row>
    <row r="1877" spans="1:2" ht="16.5" x14ac:dyDescent="0.3">
      <c r="A1877" s="10">
        <f>YEAR(Table1[[#This Row],[Order Date]])</f>
        <v>2014</v>
      </c>
      <c r="B1877" s="4" t="s">
        <v>630</v>
      </c>
    </row>
    <row r="1878" spans="1:2" ht="16.5" x14ac:dyDescent="0.3">
      <c r="A1878" s="9">
        <f>YEAR(Table1[[#This Row],[Order Date]])</f>
        <v>2014</v>
      </c>
      <c r="B1878" s="3" t="s">
        <v>630</v>
      </c>
    </row>
    <row r="1879" spans="1:2" ht="16.5" x14ac:dyDescent="0.3">
      <c r="A1879" s="10">
        <f>YEAR(Table1[[#This Row],[Order Date]])</f>
        <v>2014</v>
      </c>
      <c r="B1879" s="4" t="s">
        <v>630</v>
      </c>
    </row>
    <row r="1880" spans="1:2" ht="16.5" x14ac:dyDescent="0.3">
      <c r="A1880" s="9">
        <f>YEAR(Table1[[#This Row],[Order Date]])</f>
        <v>2014</v>
      </c>
      <c r="B1880" s="3" t="s">
        <v>630</v>
      </c>
    </row>
    <row r="1881" spans="1:2" ht="16.5" x14ac:dyDescent="0.3">
      <c r="A1881" s="10">
        <f>YEAR(Table1[[#This Row],[Order Date]])</f>
        <v>2014</v>
      </c>
      <c r="B1881" s="4" t="s">
        <v>1563</v>
      </c>
    </row>
    <row r="1882" spans="1:2" ht="16.5" x14ac:dyDescent="0.3">
      <c r="A1882" s="9">
        <f>YEAR(Table1[[#This Row],[Order Date]])</f>
        <v>2014</v>
      </c>
      <c r="B1882" s="3" t="s">
        <v>1563</v>
      </c>
    </row>
    <row r="1883" spans="1:2" ht="16.5" x14ac:dyDescent="0.3">
      <c r="A1883" s="10">
        <f>YEAR(Table1[[#This Row],[Order Date]])</f>
        <v>2014</v>
      </c>
      <c r="B1883" s="4" t="s">
        <v>1401</v>
      </c>
    </row>
    <row r="1884" spans="1:2" ht="16.5" x14ac:dyDescent="0.3">
      <c r="A1884" s="9">
        <f>YEAR(Table1[[#This Row],[Order Date]])</f>
        <v>2014</v>
      </c>
      <c r="B1884" s="3" t="s">
        <v>363</v>
      </c>
    </row>
    <row r="1885" spans="1:2" ht="16.5" x14ac:dyDescent="0.3">
      <c r="A1885" s="10">
        <f>YEAR(Table1[[#This Row],[Order Date]])</f>
        <v>2014</v>
      </c>
      <c r="B1885" s="4" t="s">
        <v>363</v>
      </c>
    </row>
    <row r="1886" spans="1:2" ht="16.5" x14ac:dyDescent="0.3">
      <c r="A1886" s="9">
        <f>YEAR(Table1[[#This Row],[Order Date]])</f>
        <v>2014</v>
      </c>
      <c r="B1886" s="3" t="s">
        <v>910</v>
      </c>
    </row>
    <row r="1887" spans="1:2" ht="16.5" x14ac:dyDescent="0.3">
      <c r="A1887" s="10">
        <f>YEAR(Table1[[#This Row],[Order Date]])</f>
        <v>2014</v>
      </c>
      <c r="B1887" s="4" t="s">
        <v>1301</v>
      </c>
    </row>
    <row r="1888" spans="1:2" ht="16.5" x14ac:dyDescent="0.3">
      <c r="A1888" s="9">
        <f>YEAR(Table1[[#This Row],[Order Date]])</f>
        <v>2014</v>
      </c>
      <c r="B1888" s="3" t="s">
        <v>1822</v>
      </c>
    </row>
    <row r="1889" spans="1:2" ht="16.5" x14ac:dyDescent="0.3">
      <c r="A1889" s="10">
        <f>YEAR(Table1[[#This Row],[Order Date]])</f>
        <v>2014</v>
      </c>
      <c r="B1889" s="4" t="s">
        <v>695</v>
      </c>
    </row>
    <row r="1890" spans="1:2" ht="16.5" x14ac:dyDescent="0.3">
      <c r="A1890" s="9">
        <f>YEAR(Table1[[#This Row],[Order Date]])</f>
        <v>2014</v>
      </c>
      <c r="B1890" s="3" t="s">
        <v>1211</v>
      </c>
    </row>
    <row r="1891" spans="1:2" ht="16.5" x14ac:dyDescent="0.3">
      <c r="A1891" s="10">
        <f>YEAR(Table1[[#This Row],[Order Date]])</f>
        <v>2014</v>
      </c>
      <c r="B1891" s="4" t="s">
        <v>1211</v>
      </c>
    </row>
    <row r="1892" spans="1:2" ht="16.5" x14ac:dyDescent="0.3">
      <c r="A1892" s="9">
        <f>YEAR(Table1[[#This Row],[Order Date]])</f>
        <v>2014</v>
      </c>
      <c r="B1892" s="3" t="s">
        <v>1211</v>
      </c>
    </row>
    <row r="1893" spans="1:2" ht="16.5" x14ac:dyDescent="0.3">
      <c r="A1893" s="10">
        <f>YEAR(Table1[[#This Row],[Order Date]])</f>
        <v>2014</v>
      </c>
      <c r="B1893" s="4" t="s">
        <v>1826</v>
      </c>
    </row>
    <row r="1894" spans="1:2" ht="16.5" x14ac:dyDescent="0.3">
      <c r="A1894" s="9">
        <f>YEAR(Table1[[#This Row],[Order Date]])</f>
        <v>2014</v>
      </c>
      <c r="B1894" s="3" t="s">
        <v>1828</v>
      </c>
    </row>
    <row r="1895" spans="1:2" ht="16.5" x14ac:dyDescent="0.3">
      <c r="A1895" s="10">
        <f>YEAR(Table1[[#This Row],[Order Date]])</f>
        <v>2014</v>
      </c>
      <c r="B1895" s="4" t="s">
        <v>1568</v>
      </c>
    </row>
    <row r="1896" spans="1:2" ht="16.5" x14ac:dyDescent="0.3">
      <c r="A1896" s="9">
        <f>YEAR(Table1[[#This Row],[Order Date]])</f>
        <v>2014</v>
      </c>
      <c r="B1896" s="3" t="s">
        <v>1568</v>
      </c>
    </row>
    <row r="1897" spans="1:2" ht="16.5" x14ac:dyDescent="0.3">
      <c r="A1897" s="10">
        <f>YEAR(Table1[[#This Row],[Order Date]])</f>
        <v>2014</v>
      </c>
      <c r="B1897" s="4" t="s">
        <v>989</v>
      </c>
    </row>
    <row r="1898" spans="1:2" ht="16.5" x14ac:dyDescent="0.3">
      <c r="A1898" s="9">
        <f>YEAR(Table1[[#This Row],[Order Date]])</f>
        <v>2014</v>
      </c>
      <c r="B1898" s="3" t="s">
        <v>1831</v>
      </c>
    </row>
    <row r="1899" spans="1:2" ht="16.5" x14ac:dyDescent="0.3">
      <c r="A1899" s="10">
        <f>YEAR(Table1[[#This Row],[Order Date]])</f>
        <v>2014</v>
      </c>
      <c r="B1899" s="4" t="s">
        <v>1831</v>
      </c>
    </row>
    <row r="1900" spans="1:2" ht="16.5" x14ac:dyDescent="0.3">
      <c r="A1900" s="9">
        <f>YEAR(Table1[[#This Row],[Order Date]])</f>
        <v>2014</v>
      </c>
      <c r="B1900" s="3" t="s">
        <v>1831</v>
      </c>
    </row>
    <row r="1901" spans="1:2" ht="16.5" x14ac:dyDescent="0.3">
      <c r="A1901" s="10">
        <f>YEAR(Table1[[#This Row],[Order Date]])</f>
        <v>2014</v>
      </c>
      <c r="B1901" s="4" t="s">
        <v>1831</v>
      </c>
    </row>
    <row r="1902" spans="1:2" ht="16.5" x14ac:dyDescent="0.3">
      <c r="A1902" s="9">
        <f>YEAR(Table1[[#This Row],[Order Date]])</f>
        <v>2014</v>
      </c>
      <c r="B1902" s="3" t="s">
        <v>1831</v>
      </c>
    </row>
    <row r="1903" spans="1:2" ht="16.5" x14ac:dyDescent="0.3">
      <c r="A1903" s="10">
        <f>YEAR(Table1[[#This Row],[Order Date]])</f>
        <v>2014</v>
      </c>
      <c r="B1903" s="4" t="s">
        <v>1027</v>
      </c>
    </row>
    <row r="1904" spans="1:2" ht="16.5" x14ac:dyDescent="0.3">
      <c r="A1904" s="9">
        <f>YEAR(Table1[[#This Row],[Order Date]])</f>
        <v>2014</v>
      </c>
      <c r="B1904" s="3" t="s">
        <v>712</v>
      </c>
    </row>
    <row r="1905" spans="1:2" ht="16.5" x14ac:dyDescent="0.3">
      <c r="A1905" s="10">
        <f>YEAR(Table1[[#This Row],[Order Date]])</f>
        <v>2014</v>
      </c>
      <c r="B1905" s="4" t="s">
        <v>1655</v>
      </c>
    </row>
    <row r="1906" spans="1:2" ht="16.5" x14ac:dyDescent="0.3">
      <c r="A1906" s="9">
        <f>YEAR(Table1[[#This Row],[Order Date]])</f>
        <v>2014</v>
      </c>
      <c r="B1906" s="3" t="s">
        <v>1655</v>
      </c>
    </row>
    <row r="1907" spans="1:2" ht="16.5" x14ac:dyDescent="0.3">
      <c r="A1907" s="10">
        <f>YEAR(Table1[[#This Row],[Order Date]])</f>
        <v>2014</v>
      </c>
      <c r="B1907" s="4" t="s">
        <v>530</v>
      </c>
    </row>
    <row r="1908" spans="1:2" ht="16.5" x14ac:dyDescent="0.3">
      <c r="A1908" s="9">
        <f>YEAR(Table1[[#This Row],[Order Date]])</f>
        <v>2014</v>
      </c>
      <c r="B1908" s="3" t="s">
        <v>530</v>
      </c>
    </row>
    <row r="1909" spans="1:2" ht="16.5" x14ac:dyDescent="0.3">
      <c r="A1909" s="10">
        <f>YEAR(Table1[[#This Row],[Order Date]])</f>
        <v>2014</v>
      </c>
      <c r="B1909" s="4" t="s">
        <v>530</v>
      </c>
    </row>
    <row r="1910" spans="1:2" ht="16.5" x14ac:dyDescent="0.3">
      <c r="A1910" s="9">
        <f>YEAR(Table1[[#This Row],[Order Date]])</f>
        <v>2014</v>
      </c>
      <c r="B1910" s="3" t="s">
        <v>530</v>
      </c>
    </row>
    <row r="1911" spans="1:2" ht="16.5" x14ac:dyDescent="0.3">
      <c r="A1911" s="10">
        <f>YEAR(Table1[[#This Row],[Order Date]])</f>
        <v>2014</v>
      </c>
      <c r="B1911" s="4" t="s">
        <v>530</v>
      </c>
    </row>
    <row r="1912" spans="1:2" ht="16.5" x14ac:dyDescent="0.3">
      <c r="A1912" s="9">
        <f>YEAR(Table1[[#This Row],[Order Date]])</f>
        <v>2014</v>
      </c>
      <c r="B1912" s="3" t="s">
        <v>530</v>
      </c>
    </row>
    <row r="1913" spans="1:2" ht="16.5" x14ac:dyDescent="0.3">
      <c r="A1913" s="10">
        <f>YEAR(Table1[[#This Row],[Order Date]])</f>
        <v>2014</v>
      </c>
      <c r="B1913" s="4" t="s">
        <v>1361</v>
      </c>
    </row>
    <row r="1914" spans="1:2" ht="16.5" x14ac:dyDescent="0.3">
      <c r="A1914" s="9">
        <f>YEAR(Table1[[#This Row],[Order Date]])</f>
        <v>2014</v>
      </c>
      <c r="B1914" s="3" t="s">
        <v>1665</v>
      </c>
    </row>
    <row r="1915" spans="1:2" ht="16.5" x14ac:dyDescent="0.3">
      <c r="A1915" s="10">
        <f>YEAR(Table1[[#This Row],[Order Date]])</f>
        <v>2014</v>
      </c>
      <c r="B1915" s="4" t="s">
        <v>817</v>
      </c>
    </row>
    <row r="1916" spans="1:2" ht="16.5" x14ac:dyDescent="0.3">
      <c r="A1916" s="9">
        <f>YEAR(Table1[[#This Row],[Order Date]])</f>
        <v>2014</v>
      </c>
      <c r="B1916" s="3" t="s">
        <v>817</v>
      </c>
    </row>
    <row r="1917" spans="1:2" ht="16.5" x14ac:dyDescent="0.3">
      <c r="A1917" s="10">
        <f>YEAR(Table1[[#This Row],[Order Date]])</f>
        <v>2014</v>
      </c>
      <c r="B1917" s="4" t="s">
        <v>817</v>
      </c>
    </row>
    <row r="1918" spans="1:2" ht="16.5" x14ac:dyDescent="0.3">
      <c r="A1918" s="9">
        <f>YEAR(Table1[[#This Row],[Order Date]])</f>
        <v>2014</v>
      </c>
      <c r="B1918" s="3" t="s">
        <v>817</v>
      </c>
    </row>
    <row r="1919" spans="1:2" ht="16.5" x14ac:dyDescent="0.3">
      <c r="A1919" s="10">
        <f>YEAR(Table1[[#This Row],[Order Date]])</f>
        <v>2014</v>
      </c>
      <c r="B1919" s="4" t="s">
        <v>817</v>
      </c>
    </row>
    <row r="1920" spans="1:2" ht="16.5" x14ac:dyDescent="0.3">
      <c r="A1920" s="9">
        <f>YEAR(Table1[[#This Row],[Order Date]])</f>
        <v>2014</v>
      </c>
      <c r="B1920" s="3" t="s">
        <v>383</v>
      </c>
    </row>
    <row r="1921" spans="1:2" ht="16.5" x14ac:dyDescent="0.3">
      <c r="A1921" s="10">
        <f>YEAR(Table1[[#This Row],[Order Date]])</f>
        <v>2014</v>
      </c>
      <c r="B1921" s="4" t="s">
        <v>1840</v>
      </c>
    </row>
    <row r="1922" spans="1:2" ht="16.5" x14ac:dyDescent="0.3">
      <c r="A1922" s="9">
        <f>YEAR(Table1[[#This Row],[Order Date]])</f>
        <v>2014</v>
      </c>
      <c r="B1922" s="3" t="s">
        <v>1840</v>
      </c>
    </row>
    <row r="1923" spans="1:2" ht="16.5" x14ac:dyDescent="0.3">
      <c r="A1923" s="10">
        <f>YEAR(Table1[[#This Row],[Order Date]])</f>
        <v>2014</v>
      </c>
      <c r="B1923" s="4" t="s">
        <v>1842</v>
      </c>
    </row>
    <row r="1924" spans="1:2" ht="16.5" x14ac:dyDescent="0.3">
      <c r="A1924" s="9">
        <f>YEAR(Table1[[#This Row],[Order Date]])</f>
        <v>2014</v>
      </c>
      <c r="B1924" s="3" t="s">
        <v>1842</v>
      </c>
    </row>
    <row r="1925" spans="1:2" ht="16.5" x14ac:dyDescent="0.3">
      <c r="A1925" s="10">
        <f>YEAR(Table1[[#This Row],[Order Date]])</f>
        <v>2014</v>
      </c>
      <c r="B1925" s="4" t="s">
        <v>1842</v>
      </c>
    </row>
    <row r="1926" spans="1:2" ht="16.5" x14ac:dyDescent="0.3">
      <c r="A1926" s="9">
        <f>YEAR(Table1[[#This Row],[Order Date]])</f>
        <v>2014</v>
      </c>
      <c r="B1926" s="3" t="s">
        <v>1842</v>
      </c>
    </row>
    <row r="1927" spans="1:2" ht="16.5" x14ac:dyDescent="0.3">
      <c r="A1927" s="10">
        <f>YEAR(Table1[[#This Row],[Order Date]])</f>
        <v>2014</v>
      </c>
      <c r="B1927" s="4" t="s">
        <v>1477</v>
      </c>
    </row>
    <row r="1928" spans="1:2" ht="16.5" x14ac:dyDescent="0.3">
      <c r="A1928" s="9">
        <f>YEAR(Table1[[#This Row],[Order Date]])</f>
        <v>2014</v>
      </c>
      <c r="B1928" s="3" t="s">
        <v>478</v>
      </c>
    </row>
    <row r="1929" spans="1:2" ht="16.5" x14ac:dyDescent="0.3">
      <c r="A1929" s="10">
        <f>YEAR(Table1[[#This Row],[Order Date]])</f>
        <v>2014</v>
      </c>
      <c r="B1929" s="4" t="s">
        <v>1699</v>
      </c>
    </row>
    <row r="1930" spans="1:2" ht="16.5" x14ac:dyDescent="0.3">
      <c r="A1930" s="9">
        <f>YEAR(Table1[[#This Row],[Order Date]])</f>
        <v>2014</v>
      </c>
      <c r="B1930" s="3" t="s">
        <v>839</v>
      </c>
    </row>
    <row r="1931" spans="1:2" ht="16.5" x14ac:dyDescent="0.3">
      <c r="A1931" s="10">
        <f>YEAR(Table1[[#This Row],[Order Date]])</f>
        <v>2014</v>
      </c>
      <c r="B1931" s="4" t="s">
        <v>839</v>
      </c>
    </row>
    <row r="1932" spans="1:2" ht="16.5" x14ac:dyDescent="0.3">
      <c r="A1932" s="9">
        <f>YEAR(Table1[[#This Row],[Order Date]])</f>
        <v>2014</v>
      </c>
      <c r="B1932" s="3" t="s">
        <v>1487</v>
      </c>
    </row>
    <row r="1933" spans="1:2" ht="16.5" x14ac:dyDescent="0.3">
      <c r="A1933" s="10">
        <f>YEAR(Table1[[#This Row],[Order Date]])</f>
        <v>2014</v>
      </c>
      <c r="B1933" s="4" t="s">
        <v>1487</v>
      </c>
    </row>
    <row r="1934" spans="1:2" ht="16.5" x14ac:dyDescent="0.3">
      <c r="A1934" s="9">
        <f>YEAR(Table1[[#This Row],[Order Date]])</f>
        <v>2014</v>
      </c>
      <c r="B1934" s="3" t="s">
        <v>1846</v>
      </c>
    </row>
    <row r="1935" spans="1:2" ht="16.5" x14ac:dyDescent="0.3">
      <c r="A1935" s="10">
        <f>YEAR(Table1[[#This Row],[Order Date]])</f>
        <v>2014</v>
      </c>
      <c r="B1935" s="4" t="s">
        <v>159</v>
      </c>
    </row>
    <row r="1936" spans="1:2" ht="16.5" x14ac:dyDescent="0.3">
      <c r="A1936" s="9">
        <f>YEAR(Table1[[#This Row],[Order Date]])</f>
        <v>2014</v>
      </c>
      <c r="B1936" s="3" t="s">
        <v>159</v>
      </c>
    </row>
    <row r="1937" spans="1:2" ht="16.5" x14ac:dyDescent="0.3">
      <c r="A1937" s="10">
        <f>YEAR(Table1[[#This Row],[Order Date]])</f>
        <v>2014</v>
      </c>
      <c r="B1937" s="4" t="s">
        <v>159</v>
      </c>
    </row>
    <row r="1938" spans="1:2" ht="16.5" x14ac:dyDescent="0.3">
      <c r="A1938" s="9">
        <f>YEAR(Table1[[#This Row],[Order Date]])</f>
        <v>2014</v>
      </c>
      <c r="B1938" s="3" t="s">
        <v>159</v>
      </c>
    </row>
    <row r="1939" spans="1:2" ht="16.5" x14ac:dyDescent="0.3">
      <c r="A1939" s="10">
        <f>YEAR(Table1[[#This Row],[Order Date]])</f>
        <v>2014</v>
      </c>
      <c r="B1939" s="4" t="s">
        <v>1576</v>
      </c>
    </row>
    <row r="1940" spans="1:2" ht="16.5" x14ac:dyDescent="0.3">
      <c r="A1940" s="9">
        <f>YEAR(Table1[[#This Row],[Order Date]])</f>
        <v>2014</v>
      </c>
      <c r="B1940" s="3" t="s">
        <v>1576</v>
      </c>
    </row>
    <row r="1941" spans="1:2" ht="16.5" x14ac:dyDescent="0.3">
      <c r="A1941" s="10">
        <f>YEAR(Table1[[#This Row],[Order Date]])</f>
        <v>2014</v>
      </c>
      <c r="B1941" s="4" t="s">
        <v>607</v>
      </c>
    </row>
    <row r="1942" spans="1:2" ht="16.5" x14ac:dyDescent="0.3">
      <c r="A1942" s="9">
        <f>YEAR(Table1[[#This Row],[Order Date]])</f>
        <v>2014</v>
      </c>
      <c r="B1942" s="3" t="s">
        <v>1178</v>
      </c>
    </row>
    <row r="1943" spans="1:2" ht="16.5" x14ac:dyDescent="0.3">
      <c r="A1943" s="10">
        <f>YEAR(Table1[[#This Row],[Order Date]])</f>
        <v>2014</v>
      </c>
      <c r="B1943" s="4" t="s">
        <v>1178</v>
      </c>
    </row>
    <row r="1944" spans="1:2" ht="16.5" x14ac:dyDescent="0.3">
      <c r="A1944" s="9">
        <f>YEAR(Table1[[#This Row],[Order Date]])</f>
        <v>2014</v>
      </c>
      <c r="B1944" s="3" t="s">
        <v>712</v>
      </c>
    </row>
    <row r="1945" spans="1:2" ht="16.5" x14ac:dyDescent="0.3">
      <c r="A1945" s="10">
        <f>YEAR(Table1[[#This Row],[Order Date]])</f>
        <v>2014</v>
      </c>
      <c r="B1945" s="4" t="s">
        <v>1791</v>
      </c>
    </row>
    <row r="1946" spans="1:2" ht="16.5" x14ac:dyDescent="0.3">
      <c r="A1946" s="9">
        <f>YEAR(Table1[[#This Row],[Order Date]])</f>
        <v>2014</v>
      </c>
      <c r="B1946" s="3" t="s">
        <v>54</v>
      </c>
    </row>
    <row r="1947" spans="1:2" ht="16.5" x14ac:dyDescent="0.3">
      <c r="A1947" s="10">
        <f>YEAR(Table1[[#This Row],[Order Date]])</f>
        <v>2014</v>
      </c>
      <c r="B1947" s="4" t="s">
        <v>54</v>
      </c>
    </row>
    <row r="1948" spans="1:2" ht="16.5" x14ac:dyDescent="0.3">
      <c r="A1948" s="9">
        <f>YEAR(Table1[[#This Row],[Order Date]])</f>
        <v>2014</v>
      </c>
      <c r="B1948" s="3" t="s">
        <v>54</v>
      </c>
    </row>
    <row r="1949" spans="1:2" ht="16.5" x14ac:dyDescent="0.3">
      <c r="A1949" s="10">
        <f>YEAR(Table1[[#This Row],[Order Date]])</f>
        <v>2014</v>
      </c>
      <c r="B1949" s="4" t="s">
        <v>1571</v>
      </c>
    </row>
    <row r="1950" spans="1:2" ht="16.5" x14ac:dyDescent="0.3">
      <c r="A1950" s="9">
        <f>YEAR(Table1[[#This Row],[Order Date]])</f>
        <v>2014</v>
      </c>
      <c r="B1950" s="3" t="s">
        <v>1571</v>
      </c>
    </row>
    <row r="1951" spans="1:2" ht="16.5" x14ac:dyDescent="0.3">
      <c r="A1951" s="10">
        <f>YEAR(Table1[[#This Row],[Order Date]])</f>
        <v>2014</v>
      </c>
      <c r="B1951" s="4" t="s">
        <v>1856</v>
      </c>
    </row>
    <row r="1952" spans="1:2" ht="16.5" x14ac:dyDescent="0.3">
      <c r="A1952" s="9">
        <f>YEAR(Table1[[#This Row],[Order Date]])</f>
        <v>2014</v>
      </c>
      <c r="B1952" s="3" t="s">
        <v>1856</v>
      </c>
    </row>
    <row r="1953" spans="1:2" ht="16.5" x14ac:dyDescent="0.3">
      <c r="A1953" s="10">
        <f>YEAR(Table1[[#This Row],[Order Date]])</f>
        <v>2014</v>
      </c>
      <c r="B1953" s="4" t="s">
        <v>669</v>
      </c>
    </row>
    <row r="1954" spans="1:2" ht="16.5" x14ac:dyDescent="0.3">
      <c r="A1954" s="9">
        <f>YEAR(Table1[[#This Row],[Order Date]])</f>
        <v>2014</v>
      </c>
      <c r="B1954" s="3" t="s">
        <v>669</v>
      </c>
    </row>
    <row r="1955" spans="1:2" ht="16.5" x14ac:dyDescent="0.3">
      <c r="A1955" s="10">
        <f>YEAR(Table1[[#This Row],[Order Date]])</f>
        <v>2014</v>
      </c>
      <c r="B1955" s="4" t="s">
        <v>669</v>
      </c>
    </row>
    <row r="1956" spans="1:2" ht="16.5" x14ac:dyDescent="0.3">
      <c r="A1956" s="9">
        <f>YEAR(Table1[[#This Row],[Order Date]])</f>
        <v>2014</v>
      </c>
      <c r="B1956" s="3" t="s">
        <v>669</v>
      </c>
    </row>
    <row r="1957" spans="1:2" ht="16.5" x14ac:dyDescent="0.3">
      <c r="A1957" s="10">
        <f>YEAR(Table1[[#This Row],[Order Date]])</f>
        <v>2014</v>
      </c>
      <c r="B1957" s="4" t="s">
        <v>669</v>
      </c>
    </row>
    <row r="1958" spans="1:2" ht="16.5" x14ac:dyDescent="0.3">
      <c r="A1958" s="9">
        <f>YEAR(Table1[[#This Row],[Order Date]])</f>
        <v>2014</v>
      </c>
      <c r="B1958" s="3" t="s">
        <v>669</v>
      </c>
    </row>
    <row r="1959" spans="1:2" ht="16.5" x14ac:dyDescent="0.3">
      <c r="A1959" s="10">
        <f>YEAR(Table1[[#This Row],[Order Date]])</f>
        <v>2014</v>
      </c>
      <c r="B1959" s="4" t="s">
        <v>669</v>
      </c>
    </row>
    <row r="1960" spans="1:2" ht="16.5" x14ac:dyDescent="0.3">
      <c r="A1960" s="9">
        <f>YEAR(Table1[[#This Row],[Order Date]])</f>
        <v>2014</v>
      </c>
      <c r="B1960" s="3" t="s">
        <v>195</v>
      </c>
    </row>
    <row r="1961" spans="1:2" ht="16.5" x14ac:dyDescent="0.3">
      <c r="A1961" s="10">
        <f>YEAR(Table1[[#This Row],[Order Date]])</f>
        <v>2014</v>
      </c>
      <c r="B1961" s="4" t="s">
        <v>195</v>
      </c>
    </row>
    <row r="1962" spans="1:2" ht="16.5" x14ac:dyDescent="0.3">
      <c r="A1962" s="9">
        <f>YEAR(Table1[[#This Row],[Order Date]])</f>
        <v>2014</v>
      </c>
      <c r="B1962" s="3" t="s">
        <v>1459</v>
      </c>
    </row>
    <row r="1963" spans="1:2" ht="16.5" x14ac:dyDescent="0.3">
      <c r="A1963" s="10">
        <f>YEAR(Table1[[#This Row],[Order Date]])</f>
        <v>2014</v>
      </c>
      <c r="B1963" s="4" t="s">
        <v>1863</v>
      </c>
    </row>
    <row r="1964" spans="1:2" ht="16.5" x14ac:dyDescent="0.3">
      <c r="A1964" s="9">
        <f>YEAR(Table1[[#This Row],[Order Date]])</f>
        <v>2014</v>
      </c>
      <c r="B1964" s="3" t="s">
        <v>587</v>
      </c>
    </row>
    <row r="1965" spans="1:2" ht="16.5" x14ac:dyDescent="0.3">
      <c r="A1965" s="10">
        <f>YEAR(Table1[[#This Row],[Order Date]])</f>
        <v>2014</v>
      </c>
      <c r="B1965" s="4" t="s">
        <v>587</v>
      </c>
    </row>
    <row r="1966" spans="1:2" ht="16.5" x14ac:dyDescent="0.3">
      <c r="A1966" s="9">
        <f>YEAR(Table1[[#This Row],[Order Date]])</f>
        <v>2014</v>
      </c>
      <c r="B1966" s="3" t="s">
        <v>1865</v>
      </c>
    </row>
    <row r="1967" spans="1:2" ht="16.5" x14ac:dyDescent="0.3">
      <c r="A1967" s="10">
        <f>YEAR(Table1[[#This Row],[Order Date]])</f>
        <v>2014</v>
      </c>
      <c r="B1967" s="4" t="s">
        <v>1866</v>
      </c>
    </row>
    <row r="1968" spans="1:2" ht="16.5" x14ac:dyDescent="0.3">
      <c r="A1968" s="9">
        <f>YEAR(Table1[[#This Row],[Order Date]])</f>
        <v>2014</v>
      </c>
      <c r="B1968" s="3" t="s">
        <v>1249</v>
      </c>
    </row>
    <row r="1969" spans="1:2" ht="16.5" x14ac:dyDescent="0.3">
      <c r="A1969" s="10">
        <f>YEAR(Table1[[#This Row],[Order Date]])</f>
        <v>2014</v>
      </c>
      <c r="B1969" s="4" t="s">
        <v>1249</v>
      </c>
    </row>
    <row r="1970" spans="1:2" ht="16.5" x14ac:dyDescent="0.3">
      <c r="A1970" s="9">
        <f>YEAR(Table1[[#This Row],[Order Date]])</f>
        <v>2014</v>
      </c>
      <c r="B1970" s="3" t="s">
        <v>1249</v>
      </c>
    </row>
    <row r="1971" spans="1:2" ht="16.5" x14ac:dyDescent="0.3">
      <c r="A1971" s="10">
        <f>YEAR(Table1[[#This Row],[Order Date]])</f>
        <v>2014</v>
      </c>
      <c r="B1971" s="4" t="s">
        <v>1249</v>
      </c>
    </row>
    <row r="1972" spans="1:2" ht="16.5" x14ac:dyDescent="0.3">
      <c r="A1972" s="9">
        <f>YEAR(Table1[[#This Row],[Order Date]])</f>
        <v>2014</v>
      </c>
      <c r="B1972" s="3" t="s">
        <v>1249</v>
      </c>
    </row>
    <row r="1973" spans="1:2" ht="16.5" x14ac:dyDescent="0.3">
      <c r="A1973" s="10">
        <f>YEAR(Table1[[#This Row],[Order Date]])</f>
        <v>2014</v>
      </c>
      <c r="B1973" s="4" t="s">
        <v>1867</v>
      </c>
    </row>
    <row r="1974" spans="1:2" ht="16.5" x14ac:dyDescent="0.3">
      <c r="A1974" s="9">
        <f>YEAR(Table1[[#This Row],[Order Date]])</f>
        <v>2014</v>
      </c>
      <c r="B1974" s="3" t="s">
        <v>185</v>
      </c>
    </row>
    <row r="1975" spans="1:2" ht="16.5" x14ac:dyDescent="0.3">
      <c r="A1975" s="10">
        <f>YEAR(Table1[[#This Row],[Order Date]])</f>
        <v>2014</v>
      </c>
      <c r="B1975" s="4" t="s">
        <v>1868</v>
      </c>
    </row>
    <row r="1976" spans="1:2" ht="16.5" x14ac:dyDescent="0.3">
      <c r="A1976" s="9">
        <f>YEAR(Table1[[#This Row],[Order Date]])</f>
        <v>2014</v>
      </c>
      <c r="B1976" s="3" t="s">
        <v>1868</v>
      </c>
    </row>
    <row r="1977" spans="1:2" ht="16.5" x14ac:dyDescent="0.3">
      <c r="A1977" s="10">
        <f>YEAR(Table1[[#This Row],[Order Date]])</f>
        <v>2014</v>
      </c>
      <c r="B1977" s="4" t="s">
        <v>1298</v>
      </c>
    </row>
    <row r="1978" spans="1:2" ht="16.5" x14ac:dyDescent="0.3">
      <c r="A1978" s="9">
        <f>YEAR(Table1[[#This Row],[Order Date]])</f>
        <v>2014</v>
      </c>
      <c r="B1978" s="3" t="s">
        <v>1298</v>
      </c>
    </row>
    <row r="1979" spans="1:2" ht="16.5" x14ac:dyDescent="0.3">
      <c r="A1979" s="10">
        <f>YEAR(Table1[[#This Row],[Order Date]])</f>
        <v>2014</v>
      </c>
      <c r="B1979" s="4" t="s">
        <v>424</v>
      </c>
    </row>
    <row r="1980" spans="1:2" ht="16.5" x14ac:dyDescent="0.3">
      <c r="A1980" s="9">
        <f>YEAR(Table1[[#This Row],[Order Date]])</f>
        <v>2014</v>
      </c>
      <c r="B1980" s="3" t="s">
        <v>1871</v>
      </c>
    </row>
    <row r="1981" spans="1:2" ht="16.5" x14ac:dyDescent="0.3">
      <c r="A1981" s="10">
        <f>YEAR(Table1[[#This Row],[Order Date]])</f>
        <v>2014</v>
      </c>
      <c r="B1981" s="4" t="s">
        <v>883</v>
      </c>
    </row>
    <row r="1982" spans="1:2" ht="16.5" x14ac:dyDescent="0.3">
      <c r="A1982" s="9">
        <f>YEAR(Table1[[#This Row],[Order Date]])</f>
        <v>2014</v>
      </c>
      <c r="B1982" s="3" t="s">
        <v>883</v>
      </c>
    </row>
    <row r="1983" spans="1:2" ht="16.5" x14ac:dyDescent="0.3">
      <c r="A1983" s="10">
        <f>YEAR(Table1[[#This Row],[Order Date]])</f>
        <v>2014</v>
      </c>
      <c r="B1983" s="4" t="s">
        <v>512</v>
      </c>
    </row>
    <row r="1984" spans="1:2" ht="16.5" x14ac:dyDescent="0.3">
      <c r="A1984" s="9">
        <f>YEAR(Table1[[#This Row],[Order Date]])</f>
        <v>2014</v>
      </c>
      <c r="B1984" s="3" t="s">
        <v>512</v>
      </c>
    </row>
    <row r="1985" spans="1:2" ht="16.5" x14ac:dyDescent="0.3">
      <c r="A1985" s="10">
        <f>YEAR(Table1[[#This Row],[Order Date]])</f>
        <v>2014</v>
      </c>
      <c r="B1985" s="4" t="s">
        <v>1618</v>
      </c>
    </row>
    <row r="1986" spans="1:2" ht="16.5" x14ac:dyDescent="0.3">
      <c r="A1986" s="9">
        <f>YEAR(Table1[[#This Row],[Order Date]])</f>
        <v>2014</v>
      </c>
      <c r="B1986" s="3" t="s">
        <v>973</v>
      </c>
    </row>
    <row r="1987" spans="1:2" ht="16.5" x14ac:dyDescent="0.3">
      <c r="A1987" s="10">
        <f>YEAR(Table1[[#This Row],[Order Date]])</f>
        <v>2014</v>
      </c>
      <c r="B1987" s="4" t="s">
        <v>973</v>
      </c>
    </row>
    <row r="1988" spans="1:2" ht="16.5" x14ac:dyDescent="0.3">
      <c r="A1988" s="9">
        <f>YEAR(Table1[[#This Row],[Order Date]])</f>
        <v>2014</v>
      </c>
      <c r="B1988" s="3" t="s">
        <v>973</v>
      </c>
    </row>
    <row r="1989" spans="1:2" ht="16.5" x14ac:dyDescent="0.3">
      <c r="A1989" s="10">
        <f>YEAR(Table1[[#This Row],[Order Date]])</f>
        <v>2014</v>
      </c>
      <c r="B1989" s="4" t="s">
        <v>973</v>
      </c>
    </row>
    <row r="1990" spans="1:2" ht="16.5" x14ac:dyDescent="0.3">
      <c r="A1990" s="9">
        <f>YEAR(Table1[[#This Row],[Order Date]])</f>
        <v>2014</v>
      </c>
      <c r="B1990" s="3" t="s">
        <v>973</v>
      </c>
    </row>
    <row r="1991" spans="1:2" ht="16.5" x14ac:dyDescent="0.3">
      <c r="A1991" s="10">
        <f>YEAR(Table1[[#This Row],[Order Date]])</f>
        <v>2014</v>
      </c>
      <c r="B1991" s="4" t="s">
        <v>1877</v>
      </c>
    </row>
    <row r="1992" spans="1:2" ht="16.5" x14ac:dyDescent="0.3">
      <c r="A1992" s="9">
        <f>YEAR(Table1[[#This Row],[Order Date]])</f>
        <v>2014</v>
      </c>
      <c r="B1992" s="3" t="s">
        <v>558</v>
      </c>
    </row>
    <row r="1993" spans="1:2" ht="16.5" x14ac:dyDescent="0.3">
      <c r="A1993" s="10">
        <f>YEAR(Table1[[#This Row],[Order Date]])</f>
        <v>2014</v>
      </c>
      <c r="B1993" s="4" t="s">
        <v>558</v>
      </c>
    </row>
    <row r="1994" spans="1:2" ht="16.5" x14ac:dyDescent="0.3">
      <c r="A1994" s="9">
        <f>YEAR(Table1[[#This Row],[Order Date]])</f>
        <v>2015</v>
      </c>
      <c r="B1994" s="3" t="s">
        <v>659</v>
      </c>
    </row>
    <row r="1995" spans="1:2" ht="16.5" x14ac:dyDescent="0.3">
      <c r="A1995" s="10">
        <f>YEAR(Table1[[#This Row],[Order Date]])</f>
        <v>2015</v>
      </c>
      <c r="B1995" s="4" t="s">
        <v>659</v>
      </c>
    </row>
    <row r="1996" spans="1:2" ht="16.5" x14ac:dyDescent="0.3">
      <c r="A1996" s="9">
        <f>YEAR(Table1[[#This Row],[Order Date]])</f>
        <v>2015</v>
      </c>
      <c r="B1996" s="3" t="s">
        <v>659</v>
      </c>
    </row>
    <row r="1997" spans="1:2" ht="16.5" x14ac:dyDescent="0.3">
      <c r="A1997" s="10">
        <f>YEAR(Table1[[#This Row],[Order Date]])</f>
        <v>2015</v>
      </c>
      <c r="B1997" s="4" t="s">
        <v>659</v>
      </c>
    </row>
    <row r="1998" spans="1:2" ht="16.5" x14ac:dyDescent="0.3">
      <c r="A1998" s="9">
        <f>YEAR(Table1[[#This Row],[Order Date]])</f>
        <v>2015</v>
      </c>
      <c r="B1998" s="3" t="s">
        <v>659</v>
      </c>
    </row>
    <row r="1999" spans="1:2" ht="16.5" x14ac:dyDescent="0.3">
      <c r="A1999" s="10">
        <f>YEAR(Table1[[#This Row],[Order Date]])</f>
        <v>2015</v>
      </c>
      <c r="B1999" s="4" t="s">
        <v>1883</v>
      </c>
    </row>
    <row r="2000" spans="1:2" ht="16.5" x14ac:dyDescent="0.3">
      <c r="A2000" s="9">
        <f>YEAR(Table1[[#This Row],[Order Date]])</f>
        <v>2015</v>
      </c>
      <c r="B2000" s="3" t="s">
        <v>1883</v>
      </c>
    </row>
    <row r="2001" spans="1:2" ht="16.5" x14ac:dyDescent="0.3">
      <c r="A2001" s="10">
        <f>YEAR(Table1[[#This Row],[Order Date]])</f>
        <v>2015</v>
      </c>
      <c r="B2001" s="4" t="s">
        <v>1883</v>
      </c>
    </row>
    <row r="2002" spans="1:2" ht="16.5" x14ac:dyDescent="0.3">
      <c r="A2002" s="9">
        <f>YEAR(Table1[[#This Row],[Order Date]])</f>
        <v>2015</v>
      </c>
      <c r="B2002" s="3" t="s">
        <v>1502</v>
      </c>
    </row>
    <row r="2003" spans="1:2" ht="16.5" x14ac:dyDescent="0.3">
      <c r="A2003" s="10">
        <f>YEAR(Table1[[#This Row],[Order Date]])</f>
        <v>2015</v>
      </c>
      <c r="B2003" s="4" t="s">
        <v>1885</v>
      </c>
    </row>
    <row r="2004" spans="1:2" ht="16.5" x14ac:dyDescent="0.3">
      <c r="A2004" s="9">
        <f>YEAR(Table1[[#This Row],[Order Date]])</f>
        <v>2015</v>
      </c>
      <c r="B2004" s="3" t="s">
        <v>1885</v>
      </c>
    </row>
    <row r="2005" spans="1:2" ht="16.5" x14ac:dyDescent="0.3">
      <c r="A2005" s="10">
        <f>YEAR(Table1[[#This Row],[Order Date]])</f>
        <v>2015</v>
      </c>
      <c r="B2005" s="4" t="s">
        <v>1885</v>
      </c>
    </row>
    <row r="2006" spans="1:2" ht="16.5" x14ac:dyDescent="0.3">
      <c r="A2006" s="9">
        <f>YEAR(Table1[[#This Row],[Order Date]])</f>
        <v>2015</v>
      </c>
      <c r="B2006" s="3" t="s">
        <v>61</v>
      </c>
    </row>
    <row r="2007" spans="1:2" ht="16.5" x14ac:dyDescent="0.3">
      <c r="A2007" s="10">
        <f>YEAR(Table1[[#This Row],[Order Date]])</f>
        <v>2015</v>
      </c>
      <c r="B2007" s="4" t="s">
        <v>61</v>
      </c>
    </row>
    <row r="2008" spans="1:2" ht="16.5" x14ac:dyDescent="0.3">
      <c r="A2008" s="9">
        <f>YEAR(Table1[[#This Row],[Order Date]])</f>
        <v>2015</v>
      </c>
      <c r="B2008" s="3" t="s">
        <v>1886</v>
      </c>
    </row>
    <row r="2009" spans="1:2" ht="16.5" x14ac:dyDescent="0.3">
      <c r="A2009" s="10">
        <f>YEAR(Table1[[#This Row],[Order Date]])</f>
        <v>2015</v>
      </c>
      <c r="B2009" s="4" t="s">
        <v>215</v>
      </c>
    </row>
    <row r="2010" spans="1:2" ht="16.5" x14ac:dyDescent="0.3">
      <c r="A2010" s="9">
        <f>YEAR(Table1[[#This Row],[Order Date]])</f>
        <v>2015</v>
      </c>
      <c r="B2010" s="3" t="s">
        <v>657</v>
      </c>
    </row>
    <row r="2011" spans="1:2" ht="16.5" x14ac:dyDescent="0.3">
      <c r="A2011" s="10">
        <f>YEAR(Table1[[#This Row],[Order Date]])</f>
        <v>2015</v>
      </c>
      <c r="B2011" s="4" t="s">
        <v>657</v>
      </c>
    </row>
    <row r="2012" spans="1:2" ht="16.5" x14ac:dyDescent="0.3">
      <c r="A2012" s="9">
        <f>YEAR(Table1[[#This Row],[Order Date]])</f>
        <v>2015</v>
      </c>
      <c r="B2012" s="3" t="s">
        <v>657</v>
      </c>
    </row>
    <row r="2013" spans="1:2" ht="16.5" x14ac:dyDescent="0.3">
      <c r="A2013" s="10">
        <f>YEAR(Table1[[#This Row],[Order Date]])</f>
        <v>2015</v>
      </c>
      <c r="B2013" s="4" t="s">
        <v>1877</v>
      </c>
    </row>
    <row r="2014" spans="1:2" ht="16.5" x14ac:dyDescent="0.3">
      <c r="A2014" s="9">
        <f>YEAR(Table1[[#This Row],[Order Date]])</f>
        <v>2015</v>
      </c>
      <c r="B2014" s="3" t="s">
        <v>1877</v>
      </c>
    </row>
    <row r="2015" spans="1:2" ht="16.5" x14ac:dyDescent="0.3">
      <c r="A2015" s="10">
        <f>YEAR(Table1[[#This Row],[Order Date]])</f>
        <v>2015</v>
      </c>
      <c r="B2015" s="4" t="s">
        <v>1249</v>
      </c>
    </row>
    <row r="2016" spans="1:2" ht="16.5" x14ac:dyDescent="0.3">
      <c r="A2016" s="9">
        <f>YEAR(Table1[[#This Row],[Order Date]])</f>
        <v>2015</v>
      </c>
      <c r="B2016" s="3" t="s">
        <v>1249</v>
      </c>
    </row>
    <row r="2017" spans="1:2" ht="16.5" x14ac:dyDescent="0.3">
      <c r="A2017" s="10">
        <f>YEAR(Table1[[#This Row],[Order Date]])</f>
        <v>2015</v>
      </c>
      <c r="B2017" s="4" t="s">
        <v>366</v>
      </c>
    </row>
    <row r="2018" spans="1:2" ht="16.5" x14ac:dyDescent="0.3">
      <c r="A2018" s="9">
        <f>YEAR(Table1[[#This Row],[Order Date]])</f>
        <v>2015</v>
      </c>
      <c r="B2018" s="3" t="s">
        <v>366</v>
      </c>
    </row>
    <row r="2019" spans="1:2" ht="16.5" x14ac:dyDescent="0.3">
      <c r="A2019" s="10">
        <f>YEAR(Table1[[#This Row],[Order Date]])</f>
        <v>2015</v>
      </c>
      <c r="B2019" s="4" t="s">
        <v>366</v>
      </c>
    </row>
    <row r="2020" spans="1:2" ht="16.5" x14ac:dyDescent="0.3">
      <c r="A2020" s="9">
        <f>YEAR(Table1[[#This Row],[Order Date]])</f>
        <v>2015</v>
      </c>
      <c r="B2020" s="3" t="s">
        <v>366</v>
      </c>
    </row>
    <row r="2021" spans="1:2" ht="16.5" x14ac:dyDescent="0.3">
      <c r="A2021" s="10">
        <f>YEAR(Table1[[#This Row],[Order Date]])</f>
        <v>2015</v>
      </c>
      <c r="B2021" s="4" t="s">
        <v>77</v>
      </c>
    </row>
    <row r="2022" spans="1:2" ht="16.5" x14ac:dyDescent="0.3">
      <c r="A2022" s="9">
        <f>YEAR(Table1[[#This Row],[Order Date]])</f>
        <v>2015</v>
      </c>
      <c r="B2022" s="3" t="s">
        <v>1891</v>
      </c>
    </row>
    <row r="2023" spans="1:2" ht="16.5" x14ac:dyDescent="0.3">
      <c r="A2023" s="10">
        <f>YEAR(Table1[[#This Row],[Order Date]])</f>
        <v>2015</v>
      </c>
      <c r="B2023" s="4" t="s">
        <v>1892</v>
      </c>
    </row>
    <row r="2024" spans="1:2" ht="16.5" x14ac:dyDescent="0.3">
      <c r="A2024" s="9">
        <f>YEAR(Table1[[#This Row],[Order Date]])</f>
        <v>2015</v>
      </c>
      <c r="B2024" s="3" t="s">
        <v>1892</v>
      </c>
    </row>
    <row r="2025" spans="1:2" ht="16.5" x14ac:dyDescent="0.3">
      <c r="A2025" s="10">
        <f>YEAR(Table1[[#This Row],[Order Date]])</f>
        <v>2015</v>
      </c>
      <c r="B2025" s="4" t="s">
        <v>1892</v>
      </c>
    </row>
    <row r="2026" spans="1:2" ht="16.5" x14ac:dyDescent="0.3">
      <c r="A2026" s="9">
        <f>YEAR(Table1[[#This Row],[Order Date]])</f>
        <v>2015</v>
      </c>
      <c r="B2026" s="3" t="s">
        <v>1892</v>
      </c>
    </row>
    <row r="2027" spans="1:2" ht="16.5" x14ac:dyDescent="0.3">
      <c r="A2027" s="10">
        <f>YEAR(Table1[[#This Row],[Order Date]])</f>
        <v>2015</v>
      </c>
      <c r="B2027" s="4" t="s">
        <v>1892</v>
      </c>
    </row>
    <row r="2028" spans="1:2" ht="16.5" x14ac:dyDescent="0.3">
      <c r="A2028" s="9">
        <f>YEAR(Table1[[#This Row],[Order Date]])</f>
        <v>2015</v>
      </c>
      <c r="B2028" s="3" t="s">
        <v>953</v>
      </c>
    </row>
    <row r="2029" spans="1:2" ht="16.5" x14ac:dyDescent="0.3">
      <c r="A2029" s="10">
        <f>YEAR(Table1[[#This Row],[Order Date]])</f>
        <v>2015</v>
      </c>
      <c r="B2029" s="4" t="s">
        <v>953</v>
      </c>
    </row>
    <row r="2030" spans="1:2" ht="16.5" x14ac:dyDescent="0.3">
      <c r="A2030" s="9">
        <f>YEAR(Table1[[#This Row],[Order Date]])</f>
        <v>2015</v>
      </c>
      <c r="B2030" s="3" t="s">
        <v>953</v>
      </c>
    </row>
    <row r="2031" spans="1:2" ht="16.5" x14ac:dyDescent="0.3">
      <c r="A2031" s="10">
        <f>YEAR(Table1[[#This Row],[Order Date]])</f>
        <v>2015</v>
      </c>
      <c r="B2031" s="4" t="s">
        <v>1898</v>
      </c>
    </row>
    <row r="2032" spans="1:2" ht="16.5" x14ac:dyDescent="0.3">
      <c r="A2032" s="9">
        <f>YEAR(Table1[[#This Row],[Order Date]])</f>
        <v>2015</v>
      </c>
      <c r="B2032" s="3" t="s">
        <v>605</v>
      </c>
    </row>
    <row r="2033" spans="1:2" ht="16.5" x14ac:dyDescent="0.3">
      <c r="A2033" s="10">
        <f>YEAR(Table1[[#This Row],[Order Date]])</f>
        <v>2015</v>
      </c>
      <c r="B2033" s="4" t="s">
        <v>475</v>
      </c>
    </row>
    <row r="2034" spans="1:2" ht="16.5" x14ac:dyDescent="0.3">
      <c r="A2034" s="9">
        <f>YEAR(Table1[[#This Row],[Order Date]])</f>
        <v>2015</v>
      </c>
      <c r="B2034" s="3" t="s">
        <v>1885</v>
      </c>
    </row>
    <row r="2035" spans="1:2" ht="16.5" x14ac:dyDescent="0.3">
      <c r="A2035" s="10">
        <f>YEAR(Table1[[#This Row],[Order Date]])</f>
        <v>2015</v>
      </c>
      <c r="B2035" s="4" t="s">
        <v>610</v>
      </c>
    </row>
    <row r="2036" spans="1:2" ht="16.5" x14ac:dyDescent="0.3">
      <c r="A2036" s="9">
        <f>YEAR(Table1[[#This Row],[Order Date]])</f>
        <v>2015</v>
      </c>
      <c r="B2036" s="3" t="s">
        <v>610</v>
      </c>
    </row>
    <row r="2037" spans="1:2" ht="16.5" x14ac:dyDescent="0.3">
      <c r="A2037" s="10">
        <f>YEAR(Table1[[#This Row],[Order Date]])</f>
        <v>2015</v>
      </c>
      <c r="B2037" s="4" t="s">
        <v>803</v>
      </c>
    </row>
    <row r="2038" spans="1:2" ht="16.5" x14ac:dyDescent="0.3">
      <c r="A2038" s="9">
        <f>YEAR(Table1[[#This Row],[Order Date]])</f>
        <v>2015</v>
      </c>
      <c r="B2038" s="3" t="s">
        <v>803</v>
      </c>
    </row>
    <row r="2039" spans="1:2" ht="16.5" x14ac:dyDescent="0.3">
      <c r="A2039" s="10">
        <f>YEAR(Table1[[#This Row],[Order Date]])</f>
        <v>2015</v>
      </c>
      <c r="B2039" s="4" t="s">
        <v>1900</v>
      </c>
    </row>
    <row r="2040" spans="1:2" ht="16.5" x14ac:dyDescent="0.3">
      <c r="A2040" s="9">
        <f>YEAR(Table1[[#This Row],[Order Date]])</f>
        <v>2015</v>
      </c>
      <c r="B2040" s="3" t="s">
        <v>1741</v>
      </c>
    </row>
    <row r="2041" spans="1:2" ht="16.5" x14ac:dyDescent="0.3">
      <c r="A2041" s="10">
        <f>YEAR(Table1[[#This Row],[Order Date]])</f>
        <v>2015</v>
      </c>
      <c r="B2041" s="4" t="s">
        <v>58</v>
      </c>
    </row>
    <row r="2042" spans="1:2" ht="16.5" x14ac:dyDescent="0.3">
      <c r="A2042" s="9">
        <f>YEAR(Table1[[#This Row],[Order Date]])</f>
        <v>2015</v>
      </c>
      <c r="B2042" s="3" t="s">
        <v>58</v>
      </c>
    </row>
    <row r="2043" spans="1:2" ht="16.5" x14ac:dyDescent="0.3">
      <c r="A2043" s="10">
        <f>YEAR(Table1[[#This Row],[Order Date]])</f>
        <v>2015</v>
      </c>
      <c r="B2043" s="4" t="s">
        <v>58</v>
      </c>
    </row>
    <row r="2044" spans="1:2" ht="16.5" x14ac:dyDescent="0.3">
      <c r="A2044" s="9">
        <f>YEAR(Table1[[#This Row],[Order Date]])</f>
        <v>2015</v>
      </c>
      <c r="B2044" s="3" t="s">
        <v>1799</v>
      </c>
    </row>
    <row r="2045" spans="1:2" ht="16.5" x14ac:dyDescent="0.3">
      <c r="A2045" s="10">
        <f>YEAR(Table1[[#This Row],[Order Date]])</f>
        <v>2015</v>
      </c>
      <c r="B2045" s="4" t="s">
        <v>1102</v>
      </c>
    </row>
    <row r="2046" spans="1:2" ht="16.5" x14ac:dyDescent="0.3">
      <c r="A2046" s="9">
        <f>YEAR(Table1[[#This Row],[Order Date]])</f>
        <v>2015</v>
      </c>
      <c r="B2046" s="3" t="s">
        <v>1145</v>
      </c>
    </row>
    <row r="2047" spans="1:2" ht="16.5" x14ac:dyDescent="0.3">
      <c r="A2047" s="10">
        <f>YEAR(Table1[[#This Row],[Order Date]])</f>
        <v>2015</v>
      </c>
      <c r="B2047" s="4" t="s">
        <v>978</v>
      </c>
    </row>
    <row r="2048" spans="1:2" ht="16.5" x14ac:dyDescent="0.3">
      <c r="A2048" s="9">
        <f>YEAR(Table1[[#This Row],[Order Date]])</f>
        <v>2015</v>
      </c>
      <c r="B2048" s="3" t="s">
        <v>978</v>
      </c>
    </row>
    <row r="2049" spans="1:2" ht="16.5" x14ac:dyDescent="0.3">
      <c r="A2049" s="10">
        <f>YEAR(Table1[[#This Row],[Order Date]])</f>
        <v>2015</v>
      </c>
      <c r="B2049" s="4" t="s">
        <v>1178</v>
      </c>
    </row>
    <row r="2050" spans="1:2" ht="16.5" x14ac:dyDescent="0.3">
      <c r="A2050" s="9">
        <f>YEAR(Table1[[#This Row],[Order Date]])</f>
        <v>2015</v>
      </c>
      <c r="B2050" s="3" t="s">
        <v>1178</v>
      </c>
    </row>
    <row r="2051" spans="1:2" ht="16.5" x14ac:dyDescent="0.3">
      <c r="A2051" s="10">
        <f>YEAR(Table1[[#This Row],[Order Date]])</f>
        <v>2015</v>
      </c>
      <c r="B2051" s="4" t="s">
        <v>1178</v>
      </c>
    </row>
    <row r="2052" spans="1:2" ht="16.5" x14ac:dyDescent="0.3">
      <c r="A2052" s="9">
        <f>YEAR(Table1[[#This Row],[Order Date]])</f>
        <v>2015</v>
      </c>
      <c r="B2052" s="3" t="s">
        <v>554</v>
      </c>
    </row>
    <row r="2053" spans="1:2" ht="16.5" x14ac:dyDescent="0.3">
      <c r="A2053" s="10">
        <f>YEAR(Table1[[#This Row],[Order Date]])</f>
        <v>2015</v>
      </c>
      <c r="B2053" s="4" t="s">
        <v>554</v>
      </c>
    </row>
    <row r="2054" spans="1:2" ht="16.5" x14ac:dyDescent="0.3">
      <c r="A2054" s="9">
        <f>YEAR(Table1[[#This Row],[Order Date]])</f>
        <v>2015</v>
      </c>
      <c r="B2054" s="3" t="s">
        <v>1907</v>
      </c>
    </row>
    <row r="2055" spans="1:2" ht="16.5" x14ac:dyDescent="0.3">
      <c r="A2055" s="10">
        <f>YEAR(Table1[[#This Row],[Order Date]])</f>
        <v>2015</v>
      </c>
      <c r="B2055" s="4" t="s">
        <v>1538</v>
      </c>
    </row>
    <row r="2056" spans="1:2" ht="16.5" x14ac:dyDescent="0.3">
      <c r="A2056" s="9">
        <f>YEAR(Table1[[#This Row],[Order Date]])</f>
        <v>2015</v>
      </c>
      <c r="B2056" s="3" t="s">
        <v>809</v>
      </c>
    </row>
    <row r="2057" spans="1:2" ht="16.5" x14ac:dyDescent="0.3">
      <c r="A2057" s="10">
        <f>YEAR(Table1[[#This Row],[Order Date]])</f>
        <v>2015</v>
      </c>
      <c r="B2057" s="4" t="s">
        <v>671</v>
      </c>
    </row>
    <row r="2058" spans="1:2" ht="16.5" x14ac:dyDescent="0.3">
      <c r="A2058" s="9">
        <f>YEAR(Table1[[#This Row],[Order Date]])</f>
        <v>2015</v>
      </c>
      <c r="B2058" s="3" t="s">
        <v>659</v>
      </c>
    </row>
    <row r="2059" spans="1:2" ht="16.5" x14ac:dyDescent="0.3">
      <c r="A2059" s="10">
        <f>YEAR(Table1[[#This Row],[Order Date]])</f>
        <v>2015</v>
      </c>
      <c r="B2059" s="4" t="s">
        <v>1042</v>
      </c>
    </row>
    <row r="2060" spans="1:2" ht="16.5" x14ac:dyDescent="0.3">
      <c r="A2060" s="9">
        <f>YEAR(Table1[[#This Row],[Order Date]])</f>
        <v>2015</v>
      </c>
      <c r="B2060" s="3" t="s">
        <v>1042</v>
      </c>
    </row>
    <row r="2061" spans="1:2" ht="16.5" x14ac:dyDescent="0.3">
      <c r="A2061" s="10">
        <f>YEAR(Table1[[#This Row],[Order Date]])</f>
        <v>2015</v>
      </c>
      <c r="B2061" s="4" t="s">
        <v>1042</v>
      </c>
    </row>
    <row r="2062" spans="1:2" ht="16.5" x14ac:dyDescent="0.3">
      <c r="A2062" s="9">
        <f>YEAR(Table1[[#This Row],[Order Date]])</f>
        <v>2015</v>
      </c>
      <c r="B2062" s="3" t="s">
        <v>1910</v>
      </c>
    </row>
    <row r="2063" spans="1:2" ht="16.5" x14ac:dyDescent="0.3">
      <c r="A2063" s="10">
        <f>YEAR(Table1[[#This Row],[Order Date]])</f>
        <v>2015</v>
      </c>
      <c r="B2063" s="4" t="s">
        <v>1910</v>
      </c>
    </row>
    <row r="2064" spans="1:2" ht="16.5" x14ac:dyDescent="0.3">
      <c r="A2064" s="9">
        <f>YEAR(Table1[[#This Row],[Order Date]])</f>
        <v>2015</v>
      </c>
      <c r="B2064" s="3" t="s">
        <v>1910</v>
      </c>
    </row>
    <row r="2065" spans="1:2" ht="16.5" x14ac:dyDescent="0.3">
      <c r="A2065" s="10">
        <f>YEAR(Table1[[#This Row],[Order Date]])</f>
        <v>2015</v>
      </c>
      <c r="B2065" s="4" t="s">
        <v>1912</v>
      </c>
    </row>
    <row r="2066" spans="1:2" ht="16.5" x14ac:dyDescent="0.3">
      <c r="A2066" s="9">
        <f>YEAR(Table1[[#This Row],[Order Date]])</f>
        <v>2015</v>
      </c>
      <c r="B2066" s="3" t="s">
        <v>1912</v>
      </c>
    </row>
    <row r="2067" spans="1:2" ht="16.5" x14ac:dyDescent="0.3">
      <c r="A2067" s="10">
        <f>YEAR(Table1[[#This Row],[Order Date]])</f>
        <v>2015</v>
      </c>
      <c r="B2067" s="4" t="s">
        <v>389</v>
      </c>
    </row>
    <row r="2068" spans="1:2" ht="16.5" x14ac:dyDescent="0.3">
      <c r="A2068" s="9">
        <f>YEAR(Table1[[#This Row],[Order Date]])</f>
        <v>2015</v>
      </c>
      <c r="B2068" s="3" t="s">
        <v>389</v>
      </c>
    </row>
    <row r="2069" spans="1:2" ht="16.5" x14ac:dyDescent="0.3">
      <c r="A2069" s="10">
        <f>YEAR(Table1[[#This Row],[Order Date]])</f>
        <v>2015</v>
      </c>
      <c r="B2069" s="4" t="s">
        <v>1241</v>
      </c>
    </row>
    <row r="2070" spans="1:2" ht="16.5" x14ac:dyDescent="0.3">
      <c r="A2070" s="9">
        <f>YEAR(Table1[[#This Row],[Order Date]])</f>
        <v>2015</v>
      </c>
      <c r="B2070" s="3" t="s">
        <v>796</v>
      </c>
    </row>
    <row r="2071" spans="1:2" ht="16.5" x14ac:dyDescent="0.3">
      <c r="A2071" s="10">
        <f>YEAR(Table1[[#This Row],[Order Date]])</f>
        <v>2015</v>
      </c>
      <c r="B2071" s="4" t="s">
        <v>796</v>
      </c>
    </row>
    <row r="2072" spans="1:2" ht="16.5" x14ac:dyDescent="0.3">
      <c r="A2072" s="9">
        <f>YEAR(Table1[[#This Row],[Order Date]])</f>
        <v>2015</v>
      </c>
      <c r="B2072" s="3" t="s">
        <v>796</v>
      </c>
    </row>
    <row r="2073" spans="1:2" ht="16.5" x14ac:dyDescent="0.3">
      <c r="A2073" s="10">
        <f>YEAR(Table1[[#This Row],[Order Date]])</f>
        <v>2015</v>
      </c>
      <c r="B2073" s="4" t="s">
        <v>892</v>
      </c>
    </row>
    <row r="2074" spans="1:2" ht="16.5" x14ac:dyDescent="0.3">
      <c r="A2074" s="9">
        <f>YEAR(Table1[[#This Row],[Order Date]])</f>
        <v>2015</v>
      </c>
      <c r="B2074" s="3" t="s">
        <v>1327</v>
      </c>
    </row>
    <row r="2075" spans="1:2" ht="16.5" x14ac:dyDescent="0.3">
      <c r="A2075" s="10">
        <f>YEAR(Table1[[#This Row],[Order Date]])</f>
        <v>2015</v>
      </c>
      <c r="B2075" s="4" t="s">
        <v>1327</v>
      </c>
    </row>
    <row r="2076" spans="1:2" ht="16.5" x14ac:dyDescent="0.3">
      <c r="A2076" s="9">
        <f>YEAR(Table1[[#This Row],[Order Date]])</f>
        <v>2015</v>
      </c>
      <c r="B2076" s="3" t="s">
        <v>1916</v>
      </c>
    </row>
    <row r="2077" spans="1:2" ht="16.5" x14ac:dyDescent="0.3">
      <c r="A2077" s="10">
        <f>YEAR(Table1[[#This Row],[Order Date]])</f>
        <v>2015</v>
      </c>
      <c r="B2077" s="4" t="s">
        <v>1448</v>
      </c>
    </row>
    <row r="2078" spans="1:2" ht="16.5" x14ac:dyDescent="0.3">
      <c r="A2078" s="9">
        <f>YEAR(Table1[[#This Row],[Order Date]])</f>
        <v>2015</v>
      </c>
      <c r="B2078" s="3" t="s">
        <v>1748</v>
      </c>
    </row>
    <row r="2079" spans="1:2" ht="16.5" x14ac:dyDescent="0.3">
      <c r="A2079" s="10">
        <f>YEAR(Table1[[#This Row],[Order Date]])</f>
        <v>2015</v>
      </c>
      <c r="B2079" s="4" t="s">
        <v>1178</v>
      </c>
    </row>
    <row r="2080" spans="1:2" ht="16.5" x14ac:dyDescent="0.3">
      <c r="A2080" s="9">
        <f>YEAR(Table1[[#This Row],[Order Date]])</f>
        <v>2015</v>
      </c>
      <c r="B2080" s="3" t="s">
        <v>1178</v>
      </c>
    </row>
    <row r="2081" spans="1:2" ht="16.5" x14ac:dyDescent="0.3">
      <c r="A2081" s="10">
        <f>YEAR(Table1[[#This Row],[Order Date]])</f>
        <v>2015</v>
      </c>
      <c r="B2081" s="4" t="s">
        <v>1178</v>
      </c>
    </row>
    <row r="2082" spans="1:2" ht="16.5" x14ac:dyDescent="0.3">
      <c r="A2082" s="9">
        <f>YEAR(Table1[[#This Row],[Order Date]])</f>
        <v>2015</v>
      </c>
      <c r="B2082" s="3" t="s">
        <v>1178</v>
      </c>
    </row>
    <row r="2083" spans="1:2" ht="16.5" x14ac:dyDescent="0.3">
      <c r="A2083" s="10">
        <f>YEAR(Table1[[#This Row],[Order Date]])</f>
        <v>2015</v>
      </c>
      <c r="B2083" s="4" t="s">
        <v>1178</v>
      </c>
    </row>
    <row r="2084" spans="1:2" ht="16.5" x14ac:dyDescent="0.3">
      <c r="A2084" s="9">
        <f>YEAR(Table1[[#This Row],[Order Date]])</f>
        <v>2015</v>
      </c>
      <c r="B2084" s="3" t="s">
        <v>677</v>
      </c>
    </row>
    <row r="2085" spans="1:2" ht="16.5" x14ac:dyDescent="0.3">
      <c r="A2085" s="10">
        <f>YEAR(Table1[[#This Row],[Order Date]])</f>
        <v>2015</v>
      </c>
      <c r="B2085" s="4" t="s">
        <v>677</v>
      </c>
    </row>
    <row r="2086" spans="1:2" ht="16.5" x14ac:dyDescent="0.3">
      <c r="A2086" s="9">
        <f>YEAR(Table1[[#This Row],[Order Date]])</f>
        <v>2015</v>
      </c>
      <c r="B2086" s="3" t="s">
        <v>468</v>
      </c>
    </row>
    <row r="2087" spans="1:2" ht="16.5" x14ac:dyDescent="0.3">
      <c r="A2087" s="10">
        <f>YEAR(Table1[[#This Row],[Order Date]])</f>
        <v>2015</v>
      </c>
      <c r="B2087" s="4" t="s">
        <v>468</v>
      </c>
    </row>
    <row r="2088" spans="1:2" ht="16.5" x14ac:dyDescent="0.3">
      <c r="A2088" s="9">
        <f>YEAR(Table1[[#This Row],[Order Date]])</f>
        <v>2015</v>
      </c>
      <c r="B2088" s="3" t="s">
        <v>468</v>
      </c>
    </row>
    <row r="2089" spans="1:2" ht="16.5" x14ac:dyDescent="0.3">
      <c r="A2089" s="10">
        <f>YEAR(Table1[[#This Row],[Order Date]])</f>
        <v>2015</v>
      </c>
      <c r="B2089" s="4" t="s">
        <v>599</v>
      </c>
    </row>
    <row r="2090" spans="1:2" ht="16.5" x14ac:dyDescent="0.3">
      <c r="A2090" s="9">
        <f>YEAR(Table1[[#This Row],[Order Date]])</f>
        <v>2015</v>
      </c>
      <c r="B2090" s="3" t="s">
        <v>599</v>
      </c>
    </row>
    <row r="2091" spans="1:2" ht="16.5" x14ac:dyDescent="0.3">
      <c r="A2091" s="10">
        <f>YEAR(Table1[[#This Row],[Order Date]])</f>
        <v>2015</v>
      </c>
      <c r="B2091" s="4" t="s">
        <v>599</v>
      </c>
    </row>
    <row r="2092" spans="1:2" ht="16.5" x14ac:dyDescent="0.3">
      <c r="A2092" s="9">
        <f>YEAR(Table1[[#This Row],[Order Date]])</f>
        <v>2015</v>
      </c>
      <c r="B2092" s="3" t="s">
        <v>599</v>
      </c>
    </row>
    <row r="2093" spans="1:2" ht="16.5" x14ac:dyDescent="0.3">
      <c r="A2093" s="10">
        <f>YEAR(Table1[[#This Row],[Order Date]])</f>
        <v>2015</v>
      </c>
      <c r="B2093" s="4" t="s">
        <v>599</v>
      </c>
    </row>
    <row r="2094" spans="1:2" ht="16.5" x14ac:dyDescent="0.3">
      <c r="A2094" s="9">
        <f>YEAR(Table1[[#This Row],[Order Date]])</f>
        <v>2015</v>
      </c>
      <c r="B2094" s="3" t="s">
        <v>1791</v>
      </c>
    </row>
    <row r="2095" spans="1:2" ht="16.5" x14ac:dyDescent="0.3">
      <c r="A2095" s="10">
        <f>YEAR(Table1[[#This Row],[Order Date]])</f>
        <v>2015</v>
      </c>
      <c r="B2095" s="4" t="s">
        <v>437</v>
      </c>
    </row>
    <row r="2096" spans="1:2" ht="16.5" x14ac:dyDescent="0.3">
      <c r="A2096" s="9">
        <f>YEAR(Table1[[#This Row],[Order Date]])</f>
        <v>2015</v>
      </c>
      <c r="B2096" s="3" t="s">
        <v>437</v>
      </c>
    </row>
    <row r="2097" spans="1:2" ht="16.5" x14ac:dyDescent="0.3">
      <c r="A2097" s="10">
        <f>YEAR(Table1[[#This Row],[Order Date]])</f>
        <v>2015</v>
      </c>
      <c r="B2097" s="4" t="s">
        <v>1648</v>
      </c>
    </row>
    <row r="2098" spans="1:2" ht="16.5" x14ac:dyDescent="0.3">
      <c r="A2098" s="9">
        <f>YEAR(Table1[[#This Row],[Order Date]])</f>
        <v>2015</v>
      </c>
      <c r="B2098" s="3" t="s">
        <v>1920</v>
      </c>
    </row>
    <row r="2099" spans="1:2" ht="16.5" x14ac:dyDescent="0.3">
      <c r="A2099" s="10">
        <f>YEAR(Table1[[#This Row],[Order Date]])</f>
        <v>2015</v>
      </c>
      <c r="B2099" s="4" t="s">
        <v>1920</v>
      </c>
    </row>
    <row r="2100" spans="1:2" ht="16.5" x14ac:dyDescent="0.3">
      <c r="A2100" s="9">
        <f>YEAR(Table1[[#This Row],[Order Date]])</f>
        <v>2015</v>
      </c>
      <c r="B2100" s="3" t="s">
        <v>878</v>
      </c>
    </row>
    <row r="2101" spans="1:2" ht="16.5" x14ac:dyDescent="0.3">
      <c r="A2101" s="10">
        <f>YEAR(Table1[[#This Row],[Order Date]])</f>
        <v>2015</v>
      </c>
      <c r="B2101" s="4" t="s">
        <v>283</v>
      </c>
    </row>
    <row r="2102" spans="1:2" ht="16.5" x14ac:dyDescent="0.3">
      <c r="A2102" s="9">
        <f>YEAR(Table1[[#This Row],[Order Date]])</f>
        <v>2015</v>
      </c>
      <c r="B2102" s="3" t="s">
        <v>1173</v>
      </c>
    </row>
    <row r="2103" spans="1:2" ht="16.5" x14ac:dyDescent="0.3">
      <c r="A2103" s="10">
        <f>YEAR(Table1[[#This Row],[Order Date]])</f>
        <v>2015</v>
      </c>
      <c r="B2103" s="4" t="s">
        <v>1643</v>
      </c>
    </row>
    <row r="2104" spans="1:2" ht="16.5" x14ac:dyDescent="0.3">
      <c r="A2104" s="9">
        <f>YEAR(Table1[[#This Row],[Order Date]])</f>
        <v>2015</v>
      </c>
      <c r="B2104" s="3" t="s">
        <v>1811</v>
      </c>
    </row>
    <row r="2105" spans="1:2" ht="16.5" x14ac:dyDescent="0.3">
      <c r="A2105" s="10">
        <f>YEAR(Table1[[#This Row],[Order Date]])</f>
        <v>2015</v>
      </c>
      <c r="B2105" s="4" t="s">
        <v>1922</v>
      </c>
    </row>
    <row r="2106" spans="1:2" ht="16.5" x14ac:dyDescent="0.3">
      <c r="A2106" s="9">
        <f>YEAR(Table1[[#This Row],[Order Date]])</f>
        <v>2015</v>
      </c>
      <c r="B2106" s="3" t="s">
        <v>1922</v>
      </c>
    </row>
    <row r="2107" spans="1:2" ht="16.5" x14ac:dyDescent="0.3">
      <c r="A2107" s="10">
        <f>YEAR(Table1[[#This Row],[Order Date]])</f>
        <v>2015</v>
      </c>
      <c r="B2107" s="4" t="s">
        <v>1785</v>
      </c>
    </row>
    <row r="2108" spans="1:2" ht="16.5" x14ac:dyDescent="0.3">
      <c r="A2108" s="9">
        <f>YEAR(Table1[[#This Row],[Order Date]])</f>
        <v>2015</v>
      </c>
      <c r="B2108" s="3" t="s">
        <v>1785</v>
      </c>
    </row>
    <row r="2109" spans="1:2" ht="16.5" x14ac:dyDescent="0.3">
      <c r="A2109" s="10">
        <f>YEAR(Table1[[#This Row],[Order Date]])</f>
        <v>2015</v>
      </c>
      <c r="B2109" s="4" t="s">
        <v>1517</v>
      </c>
    </row>
    <row r="2110" spans="1:2" ht="16.5" x14ac:dyDescent="0.3">
      <c r="A2110" s="9">
        <f>YEAR(Table1[[#This Row],[Order Date]])</f>
        <v>2015</v>
      </c>
      <c r="B2110" s="3" t="s">
        <v>1517</v>
      </c>
    </row>
    <row r="2111" spans="1:2" ht="16.5" x14ac:dyDescent="0.3">
      <c r="A2111" s="10">
        <f>YEAR(Table1[[#This Row],[Order Date]])</f>
        <v>2015</v>
      </c>
      <c r="B2111" s="4" t="s">
        <v>1417</v>
      </c>
    </row>
    <row r="2112" spans="1:2" ht="16.5" x14ac:dyDescent="0.3">
      <c r="A2112" s="9">
        <f>YEAR(Table1[[#This Row],[Order Date]])</f>
        <v>2015</v>
      </c>
      <c r="B2112" s="3" t="s">
        <v>1417</v>
      </c>
    </row>
    <row r="2113" spans="1:2" ht="16.5" x14ac:dyDescent="0.3">
      <c r="A2113" s="10">
        <f>YEAR(Table1[[#This Row],[Order Date]])</f>
        <v>2015</v>
      </c>
      <c r="B2113" s="4" t="s">
        <v>1926</v>
      </c>
    </row>
    <row r="2114" spans="1:2" ht="16.5" x14ac:dyDescent="0.3">
      <c r="A2114" s="9">
        <f>YEAR(Table1[[#This Row],[Order Date]])</f>
        <v>2015</v>
      </c>
      <c r="B2114" s="3" t="s">
        <v>1055</v>
      </c>
    </row>
    <row r="2115" spans="1:2" ht="16.5" x14ac:dyDescent="0.3">
      <c r="A2115" s="10">
        <f>YEAR(Table1[[#This Row],[Order Date]])</f>
        <v>2015</v>
      </c>
      <c r="B2115" s="4" t="s">
        <v>1055</v>
      </c>
    </row>
    <row r="2116" spans="1:2" ht="16.5" x14ac:dyDescent="0.3">
      <c r="A2116" s="9">
        <f>YEAR(Table1[[#This Row],[Order Date]])</f>
        <v>2015</v>
      </c>
      <c r="B2116" s="3" t="s">
        <v>195</v>
      </c>
    </row>
    <row r="2117" spans="1:2" ht="16.5" x14ac:dyDescent="0.3">
      <c r="A2117" s="10">
        <f>YEAR(Table1[[#This Row],[Order Date]])</f>
        <v>2015</v>
      </c>
      <c r="B2117" s="4" t="s">
        <v>1669</v>
      </c>
    </row>
    <row r="2118" spans="1:2" ht="16.5" x14ac:dyDescent="0.3">
      <c r="A2118" s="9">
        <f>YEAR(Table1[[#This Row],[Order Date]])</f>
        <v>2015</v>
      </c>
      <c r="B2118" s="3" t="s">
        <v>1669</v>
      </c>
    </row>
    <row r="2119" spans="1:2" ht="16.5" x14ac:dyDescent="0.3">
      <c r="A2119" s="10">
        <f>YEAR(Table1[[#This Row],[Order Date]])</f>
        <v>2015</v>
      </c>
      <c r="B2119" s="4" t="s">
        <v>712</v>
      </c>
    </row>
    <row r="2120" spans="1:2" ht="16.5" x14ac:dyDescent="0.3">
      <c r="A2120" s="9">
        <f>YEAR(Table1[[#This Row],[Order Date]])</f>
        <v>2015</v>
      </c>
      <c r="B2120" s="3" t="s">
        <v>270</v>
      </c>
    </row>
    <row r="2121" spans="1:2" ht="16.5" x14ac:dyDescent="0.3">
      <c r="A2121" s="10">
        <f>YEAR(Table1[[#This Row],[Order Date]])</f>
        <v>2015</v>
      </c>
      <c r="B2121" s="4" t="s">
        <v>270</v>
      </c>
    </row>
    <row r="2122" spans="1:2" ht="16.5" x14ac:dyDescent="0.3">
      <c r="A2122" s="9">
        <f>YEAR(Table1[[#This Row],[Order Date]])</f>
        <v>2015</v>
      </c>
      <c r="B2122" s="3" t="s">
        <v>1931</v>
      </c>
    </row>
    <row r="2123" spans="1:2" ht="16.5" x14ac:dyDescent="0.3">
      <c r="A2123" s="10">
        <f>YEAR(Table1[[#This Row],[Order Date]])</f>
        <v>2015</v>
      </c>
      <c r="B2123" s="4" t="s">
        <v>1933</v>
      </c>
    </row>
    <row r="2124" spans="1:2" ht="16.5" x14ac:dyDescent="0.3">
      <c r="A2124" s="9">
        <f>YEAR(Table1[[#This Row],[Order Date]])</f>
        <v>2015</v>
      </c>
      <c r="B2124" s="3" t="s">
        <v>674</v>
      </c>
    </row>
    <row r="2125" spans="1:2" ht="16.5" x14ac:dyDescent="0.3">
      <c r="A2125" s="10">
        <f>YEAR(Table1[[#This Row],[Order Date]])</f>
        <v>2015</v>
      </c>
      <c r="B2125" s="4" t="s">
        <v>674</v>
      </c>
    </row>
    <row r="2126" spans="1:2" ht="16.5" x14ac:dyDescent="0.3">
      <c r="A2126" s="9">
        <f>YEAR(Table1[[#This Row],[Order Date]])</f>
        <v>2015</v>
      </c>
      <c r="B2126" s="3" t="s">
        <v>1027</v>
      </c>
    </row>
    <row r="2127" spans="1:2" ht="16.5" x14ac:dyDescent="0.3">
      <c r="A2127" s="10">
        <f>YEAR(Table1[[#This Row],[Order Date]])</f>
        <v>2015</v>
      </c>
      <c r="B2127" s="4" t="s">
        <v>1027</v>
      </c>
    </row>
    <row r="2128" spans="1:2" ht="16.5" x14ac:dyDescent="0.3">
      <c r="A2128" s="9">
        <f>YEAR(Table1[[#This Row],[Order Date]])</f>
        <v>2015</v>
      </c>
      <c r="B2128" s="3" t="s">
        <v>1027</v>
      </c>
    </row>
    <row r="2129" spans="1:2" ht="16.5" x14ac:dyDescent="0.3">
      <c r="A2129" s="10">
        <f>YEAR(Table1[[#This Row],[Order Date]])</f>
        <v>2015</v>
      </c>
      <c r="B2129" s="4" t="s">
        <v>1828</v>
      </c>
    </row>
    <row r="2130" spans="1:2" ht="16.5" x14ac:dyDescent="0.3">
      <c r="A2130" s="9">
        <f>YEAR(Table1[[#This Row],[Order Date]])</f>
        <v>2015</v>
      </c>
      <c r="B2130" s="3" t="s">
        <v>1828</v>
      </c>
    </row>
    <row r="2131" spans="1:2" ht="16.5" x14ac:dyDescent="0.3">
      <c r="A2131" s="10">
        <f>YEAR(Table1[[#This Row],[Order Date]])</f>
        <v>2015</v>
      </c>
      <c r="B2131" s="4" t="s">
        <v>1736</v>
      </c>
    </row>
    <row r="2132" spans="1:2" ht="16.5" x14ac:dyDescent="0.3">
      <c r="A2132" s="9">
        <f>YEAR(Table1[[#This Row],[Order Date]])</f>
        <v>2015</v>
      </c>
      <c r="B2132" s="3" t="s">
        <v>1736</v>
      </c>
    </row>
    <row r="2133" spans="1:2" ht="16.5" x14ac:dyDescent="0.3">
      <c r="A2133" s="10">
        <f>YEAR(Table1[[#This Row],[Order Date]])</f>
        <v>2015</v>
      </c>
      <c r="B2133" s="4" t="s">
        <v>1736</v>
      </c>
    </row>
    <row r="2134" spans="1:2" ht="16.5" x14ac:dyDescent="0.3">
      <c r="A2134" s="9">
        <f>YEAR(Table1[[#This Row],[Order Date]])</f>
        <v>2015</v>
      </c>
      <c r="B2134" s="3" t="s">
        <v>1935</v>
      </c>
    </row>
    <row r="2135" spans="1:2" ht="16.5" x14ac:dyDescent="0.3">
      <c r="A2135" s="10">
        <f>YEAR(Table1[[#This Row],[Order Date]])</f>
        <v>2015</v>
      </c>
      <c r="B2135" s="4" t="s">
        <v>1935</v>
      </c>
    </row>
    <row r="2136" spans="1:2" ht="16.5" x14ac:dyDescent="0.3">
      <c r="A2136" s="9">
        <f>YEAR(Table1[[#This Row],[Order Date]])</f>
        <v>2015</v>
      </c>
      <c r="B2136" s="3" t="s">
        <v>151</v>
      </c>
    </row>
    <row r="2137" spans="1:2" ht="16.5" x14ac:dyDescent="0.3">
      <c r="A2137" s="10">
        <f>YEAR(Table1[[#This Row],[Order Date]])</f>
        <v>2015</v>
      </c>
      <c r="B2137" s="4" t="s">
        <v>1937</v>
      </c>
    </row>
    <row r="2138" spans="1:2" ht="16.5" x14ac:dyDescent="0.3">
      <c r="A2138" s="9">
        <f>YEAR(Table1[[#This Row],[Order Date]])</f>
        <v>2015</v>
      </c>
      <c r="B2138" s="3" t="s">
        <v>1258</v>
      </c>
    </row>
    <row r="2139" spans="1:2" ht="16.5" x14ac:dyDescent="0.3">
      <c r="A2139" s="10">
        <f>YEAR(Table1[[#This Row],[Order Date]])</f>
        <v>2015</v>
      </c>
      <c r="B2139" s="4" t="s">
        <v>1258</v>
      </c>
    </row>
    <row r="2140" spans="1:2" ht="16.5" x14ac:dyDescent="0.3">
      <c r="A2140" s="9">
        <f>YEAR(Table1[[#This Row],[Order Date]])</f>
        <v>2015</v>
      </c>
      <c r="B2140" s="3" t="s">
        <v>1258</v>
      </c>
    </row>
    <row r="2141" spans="1:2" ht="16.5" x14ac:dyDescent="0.3">
      <c r="A2141" s="10">
        <f>YEAR(Table1[[#This Row],[Order Date]])</f>
        <v>2015</v>
      </c>
      <c r="B2141" s="4" t="s">
        <v>1258</v>
      </c>
    </row>
    <row r="2142" spans="1:2" ht="16.5" x14ac:dyDescent="0.3">
      <c r="A2142" s="9">
        <f>YEAR(Table1[[#This Row],[Order Date]])</f>
        <v>2015</v>
      </c>
      <c r="B2142" s="3" t="s">
        <v>1004</v>
      </c>
    </row>
    <row r="2143" spans="1:2" ht="16.5" x14ac:dyDescent="0.3">
      <c r="A2143" s="10">
        <f>YEAR(Table1[[#This Row],[Order Date]])</f>
        <v>2015</v>
      </c>
      <c r="B2143" s="4" t="s">
        <v>1004</v>
      </c>
    </row>
    <row r="2144" spans="1:2" ht="16.5" x14ac:dyDescent="0.3">
      <c r="A2144" s="9">
        <f>YEAR(Table1[[#This Row],[Order Date]])</f>
        <v>2015</v>
      </c>
      <c r="B2144" s="3" t="s">
        <v>971</v>
      </c>
    </row>
    <row r="2145" spans="1:2" ht="16.5" x14ac:dyDescent="0.3">
      <c r="A2145" s="10">
        <f>YEAR(Table1[[#This Row],[Order Date]])</f>
        <v>2015</v>
      </c>
      <c r="B2145" s="4" t="s">
        <v>971</v>
      </c>
    </row>
    <row r="2146" spans="1:2" ht="16.5" x14ac:dyDescent="0.3">
      <c r="A2146" s="9">
        <f>YEAR(Table1[[#This Row],[Order Date]])</f>
        <v>2015</v>
      </c>
      <c r="B2146" s="3" t="s">
        <v>971</v>
      </c>
    </row>
    <row r="2147" spans="1:2" ht="16.5" x14ac:dyDescent="0.3">
      <c r="A2147" s="10">
        <f>YEAR(Table1[[#This Row],[Order Date]])</f>
        <v>2015</v>
      </c>
      <c r="B2147" s="4" t="s">
        <v>971</v>
      </c>
    </row>
    <row r="2148" spans="1:2" ht="16.5" x14ac:dyDescent="0.3">
      <c r="A2148" s="9">
        <f>YEAR(Table1[[#This Row],[Order Date]])</f>
        <v>2015</v>
      </c>
      <c r="B2148" s="3" t="s">
        <v>1941</v>
      </c>
    </row>
    <row r="2149" spans="1:2" ht="16.5" x14ac:dyDescent="0.3">
      <c r="A2149" s="10">
        <f>YEAR(Table1[[#This Row],[Order Date]])</f>
        <v>2015</v>
      </c>
      <c r="B2149" s="4" t="s">
        <v>1941</v>
      </c>
    </row>
    <row r="2150" spans="1:2" ht="16.5" x14ac:dyDescent="0.3">
      <c r="A2150" s="9">
        <f>YEAR(Table1[[#This Row],[Order Date]])</f>
        <v>2015</v>
      </c>
      <c r="B2150" s="3" t="s">
        <v>1941</v>
      </c>
    </row>
    <row r="2151" spans="1:2" ht="16.5" x14ac:dyDescent="0.3">
      <c r="A2151" s="10">
        <f>YEAR(Table1[[#This Row],[Order Date]])</f>
        <v>2015</v>
      </c>
      <c r="B2151" s="4" t="s">
        <v>1941</v>
      </c>
    </row>
    <row r="2152" spans="1:2" ht="16.5" x14ac:dyDescent="0.3">
      <c r="A2152" s="9">
        <f>YEAR(Table1[[#This Row],[Order Date]])</f>
        <v>2015</v>
      </c>
      <c r="B2152" s="3" t="s">
        <v>1941</v>
      </c>
    </row>
    <row r="2153" spans="1:2" ht="16.5" x14ac:dyDescent="0.3">
      <c r="A2153" s="10">
        <f>YEAR(Table1[[#This Row],[Order Date]])</f>
        <v>2015</v>
      </c>
      <c r="B2153" s="4" t="s">
        <v>891</v>
      </c>
    </row>
    <row r="2154" spans="1:2" ht="16.5" x14ac:dyDescent="0.3">
      <c r="A2154" s="9">
        <f>YEAR(Table1[[#This Row],[Order Date]])</f>
        <v>2015</v>
      </c>
      <c r="B2154" s="3" t="s">
        <v>1446</v>
      </c>
    </row>
    <row r="2155" spans="1:2" ht="16.5" x14ac:dyDescent="0.3">
      <c r="A2155" s="10">
        <f>YEAR(Table1[[#This Row],[Order Date]])</f>
        <v>2015</v>
      </c>
      <c r="B2155" s="4" t="s">
        <v>809</v>
      </c>
    </row>
    <row r="2156" spans="1:2" ht="16.5" x14ac:dyDescent="0.3">
      <c r="A2156" s="9">
        <f>YEAR(Table1[[#This Row],[Order Date]])</f>
        <v>2015</v>
      </c>
      <c r="B2156" s="3" t="s">
        <v>873</v>
      </c>
    </row>
    <row r="2157" spans="1:2" ht="16.5" x14ac:dyDescent="0.3">
      <c r="A2157" s="10">
        <f>YEAR(Table1[[#This Row],[Order Date]])</f>
        <v>2015</v>
      </c>
      <c r="B2157" s="4" t="s">
        <v>873</v>
      </c>
    </row>
    <row r="2158" spans="1:2" ht="16.5" x14ac:dyDescent="0.3">
      <c r="A2158" s="9">
        <f>YEAR(Table1[[#This Row],[Order Date]])</f>
        <v>2015</v>
      </c>
      <c r="B2158" s="3" t="s">
        <v>1945</v>
      </c>
    </row>
    <row r="2159" spans="1:2" ht="16.5" x14ac:dyDescent="0.3">
      <c r="A2159" s="10">
        <f>YEAR(Table1[[#This Row],[Order Date]])</f>
        <v>2015</v>
      </c>
      <c r="B2159" s="4" t="s">
        <v>94</v>
      </c>
    </row>
    <row r="2160" spans="1:2" ht="16.5" x14ac:dyDescent="0.3">
      <c r="A2160" s="9">
        <f>YEAR(Table1[[#This Row],[Order Date]])</f>
        <v>2015</v>
      </c>
      <c r="B2160" s="3" t="s">
        <v>452</v>
      </c>
    </row>
    <row r="2161" spans="1:2" ht="16.5" x14ac:dyDescent="0.3">
      <c r="A2161" s="10">
        <f>YEAR(Table1[[#This Row],[Order Date]])</f>
        <v>2015</v>
      </c>
      <c r="B2161" s="4" t="s">
        <v>1946</v>
      </c>
    </row>
    <row r="2162" spans="1:2" ht="16.5" x14ac:dyDescent="0.3">
      <c r="A2162" s="9">
        <f>YEAR(Table1[[#This Row],[Order Date]])</f>
        <v>2015</v>
      </c>
      <c r="B2162" s="3" t="s">
        <v>1946</v>
      </c>
    </row>
    <row r="2163" spans="1:2" ht="16.5" x14ac:dyDescent="0.3">
      <c r="A2163" s="10">
        <f>YEAR(Table1[[#This Row],[Order Date]])</f>
        <v>2015</v>
      </c>
      <c r="B2163" s="4" t="s">
        <v>1946</v>
      </c>
    </row>
    <row r="2164" spans="1:2" ht="16.5" x14ac:dyDescent="0.3">
      <c r="A2164" s="9">
        <f>YEAR(Table1[[#This Row],[Order Date]])</f>
        <v>2015</v>
      </c>
      <c r="B2164" s="3" t="s">
        <v>1408</v>
      </c>
    </row>
    <row r="2165" spans="1:2" ht="16.5" x14ac:dyDescent="0.3">
      <c r="A2165" s="10">
        <f>YEAR(Table1[[#This Row],[Order Date]])</f>
        <v>2015</v>
      </c>
      <c r="B2165" s="4" t="s">
        <v>1251</v>
      </c>
    </row>
    <row r="2166" spans="1:2" ht="16.5" x14ac:dyDescent="0.3">
      <c r="A2166" s="9">
        <f>YEAR(Table1[[#This Row],[Order Date]])</f>
        <v>2015</v>
      </c>
      <c r="B2166" s="3" t="s">
        <v>545</v>
      </c>
    </row>
    <row r="2167" spans="1:2" ht="16.5" x14ac:dyDescent="0.3">
      <c r="A2167" s="10">
        <f>YEAR(Table1[[#This Row],[Order Date]])</f>
        <v>2015</v>
      </c>
      <c r="B2167" s="4" t="s">
        <v>545</v>
      </c>
    </row>
    <row r="2168" spans="1:2" ht="16.5" x14ac:dyDescent="0.3">
      <c r="A2168" s="9">
        <f>YEAR(Table1[[#This Row],[Order Date]])</f>
        <v>2015</v>
      </c>
      <c r="B2168" s="3" t="s">
        <v>915</v>
      </c>
    </row>
    <row r="2169" spans="1:2" ht="16.5" x14ac:dyDescent="0.3">
      <c r="A2169" s="10">
        <f>YEAR(Table1[[#This Row],[Order Date]])</f>
        <v>2015</v>
      </c>
      <c r="B2169" s="4" t="s">
        <v>915</v>
      </c>
    </row>
    <row r="2170" spans="1:2" ht="16.5" x14ac:dyDescent="0.3">
      <c r="A2170" s="9">
        <f>YEAR(Table1[[#This Row],[Order Date]])</f>
        <v>2015</v>
      </c>
      <c r="B2170" s="3" t="s">
        <v>587</v>
      </c>
    </row>
    <row r="2171" spans="1:2" ht="16.5" x14ac:dyDescent="0.3">
      <c r="A2171" s="10">
        <f>YEAR(Table1[[#This Row],[Order Date]])</f>
        <v>2015</v>
      </c>
      <c r="B2171" s="4" t="s">
        <v>1898</v>
      </c>
    </row>
    <row r="2172" spans="1:2" ht="16.5" x14ac:dyDescent="0.3">
      <c r="A2172" s="9">
        <f>YEAR(Table1[[#This Row],[Order Date]])</f>
        <v>2015</v>
      </c>
      <c r="B2172" s="3" t="s">
        <v>1948</v>
      </c>
    </row>
    <row r="2173" spans="1:2" ht="16.5" x14ac:dyDescent="0.3">
      <c r="A2173" s="10">
        <f>YEAR(Table1[[#This Row],[Order Date]])</f>
        <v>2015</v>
      </c>
      <c r="B2173" s="4" t="s">
        <v>1948</v>
      </c>
    </row>
    <row r="2174" spans="1:2" ht="16.5" x14ac:dyDescent="0.3">
      <c r="A2174" s="9">
        <f>YEAR(Table1[[#This Row],[Order Date]])</f>
        <v>2015</v>
      </c>
      <c r="B2174" s="3" t="s">
        <v>1948</v>
      </c>
    </row>
    <row r="2175" spans="1:2" ht="16.5" x14ac:dyDescent="0.3">
      <c r="A2175" s="10">
        <f>YEAR(Table1[[#This Row],[Order Date]])</f>
        <v>2015</v>
      </c>
      <c r="B2175" s="4" t="s">
        <v>1948</v>
      </c>
    </row>
    <row r="2176" spans="1:2" ht="16.5" x14ac:dyDescent="0.3">
      <c r="A2176" s="9">
        <f>YEAR(Table1[[#This Row],[Order Date]])</f>
        <v>2015</v>
      </c>
      <c r="B2176" s="3" t="s">
        <v>1951</v>
      </c>
    </row>
    <row r="2177" spans="1:2" ht="16.5" x14ac:dyDescent="0.3">
      <c r="A2177" s="10">
        <f>YEAR(Table1[[#This Row],[Order Date]])</f>
        <v>2015</v>
      </c>
      <c r="B2177" s="4" t="s">
        <v>1310</v>
      </c>
    </row>
    <row r="2178" spans="1:2" ht="16.5" x14ac:dyDescent="0.3">
      <c r="A2178" s="9">
        <f>YEAR(Table1[[#This Row],[Order Date]])</f>
        <v>2015</v>
      </c>
      <c r="B2178" s="3" t="s">
        <v>892</v>
      </c>
    </row>
    <row r="2179" spans="1:2" ht="16.5" x14ac:dyDescent="0.3">
      <c r="A2179" s="10">
        <f>YEAR(Table1[[#This Row],[Order Date]])</f>
        <v>2015</v>
      </c>
      <c r="B2179" s="4" t="s">
        <v>380</v>
      </c>
    </row>
    <row r="2180" spans="1:2" ht="16.5" x14ac:dyDescent="0.3">
      <c r="A2180" s="9">
        <f>YEAR(Table1[[#This Row],[Order Date]])</f>
        <v>2015</v>
      </c>
      <c r="B2180" s="3" t="s">
        <v>380</v>
      </c>
    </row>
    <row r="2181" spans="1:2" ht="16.5" x14ac:dyDescent="0.3">
      <c r="A2181" s="10">
        <f>YEAR(Table1[[#This Row],[Order Date]])</f>
        <v>2015</v>
      </c>
      <c r="B2181" s="4" t="s">
        <v>1332</v>
      </c>
    </row>
    <row r="2182" spans="1:2" ht="16.5" x14ac:dyDescent="0.3">
      <c r="A2182" s="9">
        <f>YEAR(Table1[[#This Row],[Order Date]])</f>
        <v>2015</v>
      </c>
      <c r="B2182" s="3" t="s">
        <v>1688</v>
      </c>
    </row>
    <row r="2183" spans="1:2" ht="16.5" x14ac:dyDescent="0.3">
      <c r="A2183" s="10">
        <f>YEAR(Table1[[#This Row],[Order Date]])</f>
        <v>2015</v>
      </c>
      <c r="B2183" s="4" t="s">
        <v>1688</v>
      </c>
    </row>
    <row r="2184" spans="1:2" ht="16.5" x14ac:dyDescent="0.3">
      <c r="A2184" s="9">
        <f>YEAR(Table1[[#This Row],[Order Date]])</f>
        <v>2015</v>
      </c>
      <c r="B2184" s="3" t="s">
        <v>1957</v>
      </c>
    </row>
    <row r="2185" spans="1:2" ht="16.5" x14ac:dyDescent="0.3">
      <c r="A2185" s="10">
        <f>YEAR(Table1[[#This Row],[Order Date]])</f>
        <v>2015</v>
      </c>
      <c r="B2185" s="4" t="s">
        <v>1495</v>
      </c>
    </row>
    <row r="2186" spans="1:2" ht="16.5" x14ac:dyDescent="0.3">
      <c r="A2186" s="9">
        <f>YEAR(Table1[[#This Row],[Order Date]])</f>
        <v>2015</v>
      </c>
      <c r="B2186" s="3" t="s">
        <v>1495</v>
      </c>
    </row>
    <row r="2187" spans="1:2" ht="16.5" x14ac:dyDescent="0.3">
      <c r="A2187" s="10">
        <f>YEAR(Table1[[#This Row],[Order Date]])</f>
        <v>2015</v>
      </c>
      <c r="B2187" s="4" t="s">
        <v>1495</v>
      </c>
    </row>
    <row r="2188" spans="1:2" ht="16.5" x14ac:dyDescent="0.3">
      <c r="A2188" s="9">
        <f>YEAR(Table1[[#This Row],[Order Date]])</f>
        <v>2015</v>
      </c>
      <c r="B2188" s="3" t="s">
        <v>1051</v>
      </c>
    </row>
    <row r="2189" spans="1:2" ht="16.5" x14ac:dyDescent="0.3">
      <c r="A2189" s="10">
        <f>YEAR(Table1[[#This Row],[Order Date]])</f>
        <v>2015</v>
      </c>
      <c r="B2189" s="4" t="s">
        <v>1051</v>
      </c>
    </row>
    <row r="2190" spans="1:2" ht="16.5" x14ac:dyDescent="0.3">
      <c r="A2190" s="9">
        <f>YEAR(Table1[[#This Row],[Order Date]])</f>
        <v>2015</v>
      </c>
      <c r="B2190" s="3" t="s">
        <v>1051</v>
      </c>
    </row>
    <row r="2191" spans="1:2" ht="16.5" x14ac:dyDescent="0.3">
      <c r="A2191" s="10">
        <f>YEAR(Table1[[#This Row],[Order Date]])</f>
        <v>2015</v>
      </c>
      <c r="B2191" s="4" t="s">
        <v>1051</v>
      </c>
    </row>
    <row r="2192" spans="1:2" ht="16.5" x14ac:dyDescent="0.3">
      <c r="A2192" s="9">
        <f>YEAR(Table1[[#This Row],[Order Date]])</f>
        <v>2015</v>
      </c>
      <c r="B2192" s="3" t="s">
        <v>907</v>
      </c>
    </row>
    <row r="2193" spans="1:2" ht="16.5" x14ac:dyDescent="0.3">
      <c r="A2193" s="10">
        <f>YEAR(Table1[[#This Row],[Order Date]])</f>
        <v>2015</v>
      </c>
      <c r="B2193" s="4" t="s">
        <v>1330</v>
      </c>
    </row>
    <row r="2194" spans="1:2" ht="16.5" x14ac:dyDescent="0.3">
      <c r="A2194" s="9">
        <f>YEAR(Table1[[#This Row],[Order Date]])</f>
        <v>2015</v>
      </c>
      <c r="B2194" s="3" t="s">
        <v>185</v>
      </c>
    </row>
    <row r="2195" spans="1:2" ht="16.5" x14ac:dyDescent="0.3">
      <c r="A2195" s="10">
        <f>YEAR(Table1[[#This Row],[Order Date]])</f>
        <v>2015</v>
      </c>
      <c r="B2195" s="4" t="s">
        <v>1962</v>
      </c>
    </row>
    <row r="2196" spans="1:2" ht="16.5" x14ac:dyDescent="0.3">
      <c r="A2196" s="9">
        <f>YEAR(Table1[[#This Row],[Order Date]])</f>
        <v>2015</v>
      </c>
      <c r="B2196" s="3" t="s">
        <v>1962</v>
      </c>
    </row>
    <row r="2197" spans="1:2" ht="16.5" x14ac:dyDescent="0.3">
      <c r="A2197" s="10">
        <f>YEAR(Table1[[#This Row],[Order Date]])</f>
        <v>2015</v>
      </c>
      <c r="B2197" s="4" t="s">
        <v>1963</v>
      </c>
    </row>
    <row r="2198" spans="1:2" ht="16.5" x14ac:dyDescent="0.3">
      <c r="A2198" s="9">
        <f>YEAR(Table1[[#This Row],[Order Date]])</f>
        <v>2015</v>
      </c>
      <c r="B2198" s="3" t="s">
        <v>1652</v>
      </c>
    </row>
    <row r="2199" spans="1:2" ht="16.5" x14ac:dyDescent="0.3">
      <c r="A2199" s="10">
        <f>YEAR(Table1[[#This Row],[Order Date]])</f>
        <v>2015</v>
      </c>
      <c r="B2199" s="4" t="s">
        <v>1652</v>
      </c>
    </row>
    <row r="2200" spans="1:2" ht="16.5" x14ac:dyDescent="0.3">
      <c r="A2200" s="9">
        <f>YEAR(Table1[[#This Row],[Order Date]])</f>
        <v>2015</v>
      </c>
      <c r="B2200" s="3" t="s">
        <v>778</v>
      </c>
    </row>
    <row r="2201" spans="1:2" ht="16.5" x14ac:dyDescent="0.3">
      <c r="A2201" s="10">
        <f>YEAR(Table1[[#This Row],[Order Date]])</f>
        <v>2015</v>
      </c>
      <c r="B2201" s="4" t="s">
        <v>1669</v>
      </c>
    </row>
    <row r="2202" spans="1:2" ht="16.5" x14ac:dyDescent="0.3">
      <c r="A2202" s="9">
        <f>YEAR(Table1[[#This Row],[Order Date]])</f>
        <v>2015</v>
      </c>
      <c r="B2202" s="3" t="s">
        <v>1669</v>
      </c>
    </row>
    <row r="2203" spans="1:2" ht="16.5" x14ac:dyDescent="0.3">
      <c r="A2203" s="10">
        <f>YEAR(Table1[[#This Row],[Order Date]])</f>
        <v>2015</v>
      </c>
      <c r="B2203" s="4" t="s">
        <v>1669</v>
      </c>
    </row>
    <row r="2204" spans="1:2" ht="16.5" x14ac:dyDescent="0.3">
      <c r="A2204" s="9">
        <f>YEAR(Table1[[#This Row],[Order Date]])</f>
        <v>2015</v>
      </c>
      <c r="B2204" s="3" t="s">
        <v>1669</v>
      </c>
    </row>
    <row r="2205" spans="1:2" ht="16.5" x14ac:dyDescent="0.3">
      <c r="A2205" s="10">
        <f>YEAR(Table1[[#This Row],[Order Date]])</f>
        <v>2015</v>
      </c>
      <c r="B2205" s="4" t="s">
        <v>1669</v>
      </c>
    </row>
    <row r="2206" spans="1:2" ht="16.5" x14ac:dyDescent="0.3">
      <c r="A2206" s="9">
        <f>YEAR(Table1[[#This Row],[Order Date]])</f>
        <v>2015</v>
      </c>
      <c r="B2206" s="3" t="s">
        <v>1966</v>
      </c>
    </row>
    <row r="2207" spans="1:2" ht="16.5" x14ac:dyDescent="0.3">
      <c r="A2207" s="10">
        <f>YEAR(Table1[[#This Row],[Order Date]])</f>
        <v>2015</v>
      </c>
      <c r="B2207" s="4" t="s">
        <v>1966</v>
      </c>
    </row>
    <row r="2208" spans="1:2" ht="16.5" x14ac:dyDescent="0.3">
      <c r="A2208" s="9">
        <f>YEAR(Table1[[#This Row],[Order Date]])</f>
        <v>2015</v>
      </c>
      <c r="B2208" s="3" t="s">
        <v>1966</v>
      </c>
    </row>
    <row r="2209" spans="1:2" ht="16.5" x14ac:dyDescent="0.3">
      <c r="A2209" s="10">
        <f>YEAR(Table1[[#This Row],[Order Date]])</f>
        <v>2015</v>
      </c>
      <c r="B2209" s="4" t="s">
        <v>1968</v>
      </c>
    </row>
    <row r="2210" spans="1:2" ht="16.5" x14ac:dyDescent="0.3">
      <c r="A2210" s="9">
        <f>YEAR(Table1[[#This Row],[Order Date]])</f>
        <v>2015</v>
      </c>
      <c r="B2210" s="3" t="s">
        <v>1968</v>
      </c>
    </row>
    <row r="2211" spans="1:2" ht="16.5" x14ac:dyDescent="0.3">
      <c r="A2211" s="10">
        <f>YEAR(Table1[[#This Row],[Order Date]])</f>
        <v>2015</v>
      </c>
      <c r="B2211" s="4" t="s">
        <v>1968</v>
      </c>
    </row>
    <row r="2212" spans="1:2" ht="16.5" x14ac:dyDescent="0.3">
      <c r="A2212" s="9">
        <f>YEAR(Table1[[#This Row],[Order Date]])</f>
        <v>2015</v>
      </c>
      <c r="B2212" s="3" t="s">
        <v>465</v>
      </c>
    </row>
    <row r="2213" spans="1:2" ht="16.5" x14ac:dyDescent="0.3">
      <c r="A2213" s="10">
        <f>YEAR(Table1[[#This Row],[Order Date]])</f>
        <v>2015</v>
      </c>
      <c r="B2213" s="4" t="s">
        <v>1635</v>
      </c>
    </row>
    <row r="2214" spans="1:2" ht="16.5" x14ac:dyDescent="0.3">
      <c r="A2214" s="9">
        <f>YEAR(Table1[[#This Row],[Order Date]])</f>
        <v>2015</v>
      </c>
      <c r="B2214" s="3" t="s">
        <v>1635</v>
      </c>
    </row>
    <row r="2215" spans="1:2" ht="16.5" x14ac:dyDescent="0.3">
      <c r="A2215" s="10">
        <f>YEAR(Table1[[#This Row],[Order Date]])</f>
        <v>2015</v>
      </c>
      <c r="B2215" s="4" t="s">
        <v>1635</v>
      </c>
    </row>
    <row r="2216" spans="1:2" ht="16.5" x14ac:dyDescent="0.3">
      <c r="A2216" s="9">
        <f>YEAR(Table1[[#This Row],[Order Date]])</f>
        <v>2015</v>
      </c>
      <c r="B2216" s="3" t="s">
        <v>1971</v>
      </c>
    </row>
    <row r="2217" spans="1:2" ht="16.5" x14ac:dyDescent="0.3">
      <c r="A2217" s="10">
        <f>YEAR(Table1[[#This Row],[Order Date]])</f>
        <v>2015</v>
      </c>
      <c r="B2217" s="4" t="s">
        <v>1856</v>
      </c>
    </row>
    <row r="2218" spans="1:2" ht="16.5" x14ac:dyDescent="0.3">
      <c r="A2218" s="9">
        <f>YEAR(Table1[[#This Row],[Order Date]])</f>
        <v>2015</v>
      </c>
      <c r="B2218" s="3" t="s">
        <v>1856</v>
      </c>
    </row>
    <row r="2219" spans="1:2" ht="16.5" x14ac:dyDescent="0.3">
      <c r="A2219" s="10">
        <f>YEAR(Table1[[#This Row],[Order Date]])</f>
        <v>2015</v>
      </c>
      <c r="B2219" s="4" t="s">
        <v>1373</v>
      </c>
    </row>
    <row r="2220" spans="1:2" ht="16.5" x14ac:dyDescent="0.3">
      <c r="A2220" s="9">
        <f>YEAR(Table1[[#This Row],[Order Date]])</f>
        <v>2015</v>
      </c>
      <c r="B2220" s="3" t="s">
        <v>1023</v>
      </c>
    </row>
    <row r="2221" spans="1:2" ht="16.5" x14ac:dyDescent="0.3">
      <c r="A2221" s="10">
        <f>YEAR(Table1[[#This Row],[Order Date]])</f>
        <v>2015</v>
      </c>
      <c r="B2221" s="4" t="s">
        <v>1023</v>
      </c>
    </row>
    <row r="2222" spans="1:2" ht="16.5" x14ac:dyDescent="0.3">
      <c r="A2222" s="9">
        <f>YEAR(Table1[[#This Row],[Order Date]])</f>
        <v>2015</v>
      </c>
      <c r="B2222" s="3" t="s">
        <v>788</v>
      </c>
    </row>
    <row r="2223" spans="1:2" ht="16.5" x14ac:dyDescent="0.3">
      <c r="A2223" s="10">
        <f>YEAR(Table1[[#This Row],[Order Date]])</f>
        <v>2015</v>
      </c>
      <c r="B2223" s="4" t="s">
        <v>1438</v>
      </c>
    </row>
    <row r="2224" spans="1:2" ht="16.5" x14ac:dyDescent="0.3">
      <c r="A2224" s="9">
        <f>YEAR(Table1[[#This Row],[Order Date]])</f>
        <v>2015</v>
      </c>
      <c r="B2224" s="3" t="s">
        <v>1438</v>
      </c>
    </row>
    <row r="2225" spans="1:2" ht="16.5" x14ac:dyDescent="0.3">
      <c r="A2225" s="10">
        <f>YEAR(Table1[[#This Row],[Order Date]])</f>
        <v>2015</v>
      </c>
      <c r="B2225" s="4" t="s">
        <v>910</v>
      </c>
    </row>
    <row r="2226" spans="1:2" ht="16.5" x14ac:dyDescent="0.3">
      <c r="A2226" s="9">
        <f>YEAR(Table1[[#This Row],[Order Date]])</f>
        <v>2015</v>
      </c>
      <c r="B2226" s="3" t="s">
        <v>1974</v>
      </c>
    </row>
    <row r="2227" spans="1:2" ht="16.5" x14ac:dyDescent="0.3">
      <c r="A2227" s="10">
        <f>YEAR(Table1[[#This Row],[Order Date]])</f>
        <v>2015</v>
      </c>
      <c r="B2227" s="4" t="s">
        <v>1744</v>
      </c>
    </row>
    <row r="2228" spans="1:2" ht="16.5" x14ac:dyDescent="0.3">
      <c r="A2228" s="9">
        <f>YEAR(Table1[[#This Row],[Order Date]])</f>
        <v>2015</v>
      </c>
      <c r="B2228" s="3" t="s">
        <v>1977</v>
      </c>
    </row>
    <row r="2229" spans="1:2" ht="16.5" x14ac:dyDescent="0.3">
      <c r="A2229" s="10">
        <f>YEAR(Table1[[#This Row],[Order Date]])</f>
        <v>2015</v>
      </c>
      <c r="B2229" s="4" t="s">
        <v>1104</v>
      </c>
    </row>
    <row r="2230" spans="1:2" ht="16.5" x14ac:dyDescent="0.3">
      <c r="A2230" s="9">
        <f>YEAR(Table1[[#This Row],[Order Date]])</f>
        <v>2015</v>
      </c>
      <c r="B2230" s="3" t="s">
        <v>1104</v>
      </c>
    </row>
    <row r="2231" spans="1:2" ht="16.5" x14ac:dyDescent="0.3">
      <c r="A2231" s="10">
        <f>YEAR(Table1[[#This Row],[Order Date]])</f>
        <v>2015</v>
      </c>
      <c r="B2231" s="4" t="s">
        <v>738</v>
      </c>
    </row>
    <row r="2232" spans="1:2" ht="16.5" x14ac:dyDescent="0.3">
      <c r="A2232" s="9">
        <f>YEAR(Table1[[#This Row],[Order Date]])</f>
        <v>2015</v>
      </c>
      <c r="B2232" s="3" t="s">
        <v>1401</v>
      </c>
    </row>
    <row r="2233" spans="1:2" ht="16.5" x14ac:dyDescent="0.3">
      <c r="A2233" s="10">
        <f>YEAR(Table1[[#This Row],[Order Date]])</f>
        <v>2015</v>
      </c>
      <c r="B2233" s="4" t="s">
        <v>1401</v>
      </c>
    </row>
    <row r="2234" spans="1:2" ht="16.5" x14ac:dyDescent="0.3">
      <c r="A2234" s="9">
        <f>YEAR(Table1[[#This Row],[Order Date]])</f>
        <v>2015</v>
      </c>
      <c r="B2234" s="3" t="s">
        <v>107</v>
      </c>
    </row>
    <row r="2235" spans="1:2" ht="16.5" x14ac:dyDescent="0.3">
      <c r="A2235" s="10">
        <f>YEAR(Table1[[#This Row],[Order Date]])</f>
        <v>2015</v>
      </c>
      <c r="B2235" s="4" t="s">
        <v>1633</v>
      </c>
    </row>
    <row r="2236" spans="1:2" ht="16.5" x14ac:dyDescent="0.3">
      <c r="A2236" s="9">
        <f>YEAR(Table1[[#This Row],[Order Date]])</f>
        <v>2015</v>
      </c>
      <c r="B2236" s="3" t="s">
        <v>1633</v>
      </c>
    </row>
    <row r="2237" spans="1:2" ht="16.5" x14ac:dyDescent="0.3">
      <c r="A2237" s="10">
        <f>YEAR(Table1[[#This Row],[Order Date]])</f>
        <v>2015</v>
      </c>
      <c r="B2237" s="4" t="s">
        <v>280</v>
      </c>
    </row>
    <row r="2238" spans="1:2" ht="16.5" x14ac:dyDescent="0.3">
      <c r="A2238" s="9">
        <f>YEAR(Table1[[#This Row],[Order Date]])</f>
        <v>2015</v>
      </c>
      <c r="B2238" s="3" t="s">
        <v>280</v>
      </c>
    </row>
    <row r="2239" spans="1:2" ht="16.5" x14ac:dyDescent="0.3">
      <c r="A2239" s="10">
        <f>YEAR(Table1[[#This Row],[Order Date]])</f>
        <v>2015</v>
      </c>
      <c r="B2239" s="4" t="s">
        <v>681</v>
      </c>
    </row>
    <row r="2240" spans="1:2" ht="16.5" x14ac:dyDescent="0.3">
      <c r="A2240" s="9">
        <f>YEAR(Table1[[#This Row],[Order Date]])</f>
        <v>2015</v>
      </c>
      <c r="B2240" s="3" t="s">
        <v>1357</v>
      </c>
    </row>
    <row r="2241" spans="1:2" ht="16.5" x14ac:dyDescent="0.3">
      <c r="A2241" s="10">
        <f>YEAR(Table1[[#This Row],[Order Date]])</f>
        <v>2015</v>
      </c>
      <c r="B2241" s="4" t="s">
        <v>1426</v>
      </c>
    </row>
    <row r="2242" spans="1:2" ht="16.5" x14ac:dyDescent="0.3">
      <c r="A2242" s="9">
        <f>YEAR(Table1[[#This Row],[Order Date]])</f>
        <v>2015</v>
      </c>
      <c r="B2242" s="3" t="s">
        <v>289</v>
      </c>
    </row>
    <row r="2243" spans="1:2" ht="16.5" x14ac:dyDescent="0.3">
      <c r="A2243" s="10">
        <f>YEAR(Table1[[#This Row],[Order Date]])</f>
        <v>2015</v>
      </c>
      <c r="B2243" s="4" t="s">
        <v>289</v>
      </c>
    </row>
    <row r="2244" spans="1:2" ht="16.5" x14ac:dyDescent="0.3">
      <c r="A2244" s="9">
        <f>YEAR(Table1[[#This Row],[Order Date]])</f>
        <v>2015</v>
      </c>
      <c r="B2244" s="3" t="s">
        <v>289</v>
      </c>
    </row>
    <row r="2245" spans="1:2" ht="16.5" x14ac:dyDescent="0.3">
      <c r="A2245" s="10">
        <f>YEAR(Table1[[#This Row],[Order Date]])</f>
        <v>2015</v>
      </c>
      <c r="B2245" s="4" t="s">
        <v>289</v>
      </c>
    </row>
    <row r="2246" spans="1:2" ht="16.5" x14ac:dyDescent="0.3">
      <c r="A2246" s="9">
        <f>YEAR(Table1[[#This Row],[Order Date]])</f>
        <v>2015</v>
      </c>
      <c r="B2246" s="3" t="s">
        <v>307</v>
      </c>
    </row>
    <row r="2247" spans="1:2" ht="16.5" x14ac:dyDescent="0.3">
      <c r="A2247" s="10">
        <f>YEAR(Table1[[#This Row],[Order Date]])</f>
        <v>2015</v>
      </c>
      <c r="B2247" s="4" t="s">
        <v>1986</v>
      </c>
    </row>
    <row r="2248" spans="1:2" ht="16.5" x14ac:dyDescent="0.3">
      <c r="A2248" s="9">
        <f>YEAR(Table1[[#This Row],[Order Date]])</f>
        <v>2015</v>
      </c>
      <c r="B2248" s="3" t="s">
        <v>1446</v>
      </c>
    </row>
    <row r="2249" spans="1:2" ht="16.5" x14ac:dyDescent="0.3">
      <c r="A2249" s="10">
        <f>YEAR(Table1[[#This Row],[Order Date]])</f>
        <v>2015</v>
      </c>
      <c r="B2249" s="4" t="s">
        <v>1446</v>
      </c>
    </row>
    <row r="2250" spans="1:2" ht="16.5" x14ac:dyDescent="0.3">
      <c r="A2250" s="9">
        <f>YEAR(Table1[[#This Row],[Order Date]])</f>
        <v>2015</v>
      </c>
      <c r="B2250" s="3" t="s">
        <v>398</v>
      </c>
    </row>
    <row r="2251" spans="1:2" ht="16.5" x14ac:dyDescent="0.3">
      <c r="A2251" s="10">
        <f>YEAR(Table1[[#This Row],[Order Date]])</f>
        <v>2015</v>
      </c>
      <c r="B2251" s="4" t="s">
        <v>475</v>
      </c>
    </row>
    <row r="2252" spans="1:2" ht="16.5" x14ac:dyDescent="0.3">
      <c r="A2252" s="9">
        <f>YEAR(Table1[[#This Row],[Order Date]])</f>
        <v>2015</v>
      </c>
      <c r="B2252" s="3" t="s">
        <v>922</v>
      </c>
    </row>
    <row r="2253" spans="1:2" ht="16.5" x14ac:dyDescent="0.3">
      <c r="A2253" s="10">
        <f>YEAR(Table1[[#This Row],[Order Date]])</f>
        <v>2015</v>
      </c>
      <c r="B2253" s="4" t="s">
        <v>922</v>
      </c>
    </row>
    <row r="2254" spans="1:2" ht="16.5" x14ac:dyDescent="0.3">
      <c r="A2254" s="9">
        <f>YEAR(Table1[[#This Row],[Order Date]])</f>
        <v>2015</v>
      </c>
      <c r="B2254" s="3" t="s">
        <v>1991</v>
      </c>
    </row>
    <row r="2255" spans="1:2" ht="16.5" x14ac:dyDescent="0.3">
      <c r="A2255" s="10">
        <f>YEAR(Table1[[#This Row],[Order Date]])</f>
        <v>2015</v>
      </c>
      <c r="B2255" s="4" t="s">
        <v>1991</v>
      </c>
    </row>
    <row r="2256" spans="1:2" ht="16.5" x14ac:dyDescent="0.3">
      <c r="A2256" s="9">
        <f>YEAR(Table1[[#This Row],[Order Date]])</f>
        <v>2015</v>
      </c>
      <c r="B2256" s="3" t="s">
        <v>1991</v>
      </c>
    </row>
    <row r="2257" spans="1:2" ht="16.5" x14ac:dyDescent="0.3">
      <c r="A2257" s="10">
        <f>YEAR(Table1[[#This Row],[Order Date]])</f>
        <v>2015</v>
      </c>
      <c r="B2257" s="4" t="s">
        <v>1788</v>
      </c>
    </row>
    <row r="2258" spans="1:2" ht="16.5" x14ac:dyDescent="0.3">
      <c r="A2258" s="9">
        <f>YEAR(Table1[[#This Row],[Order Date]])</f>
        <v>2015</v>
      </c>
      <c r="B2258" s="3" t="s">
        <v>1994</v>
      </c>
    </row>
    <row r="2259" spans="1:2" ht="16.5" x14ac:dyDescent="0.3">
      <c r="A2259" s="10">
        <f>YEAR(Table1[[#This Row],[Order Date]])</f>
        <v>2015</v>
      </c>
      <c r="B2259" s="4" t="s">
        <v>1004</v>
      </c>
    </row>
    <row r="2260" spans="1:2" ht="16.5" x14ac:dyDescent="0.3">
      <c r="A2260" s="9">
        <f>YEAR(Table1[[#This Row],[Order Date]])</f>
        <v>2015</v>
      </c>
      <c r="B2260" s="3" t="s">
        <v>545</v>
      </c>
    </row>
    <row r="2261" spans="1:2" ht="16.5" x14ac:dyDescent="0.3">
      <c r="A2261" s="10">
        <f>YEAR(Table1[[#This Row],[Order Date]])</f>
        <v>2015</v>
      </c>
      <c r="B2261" s="4" t="s">
        <v>545</v>
      </c>
    </row>
    <row r="2262" spans="1:2" ht="16.5" x14ac:dyDescent="0.3">
      <c r="A2262" s="9">
        <f>YEAR(Table1[[#This Row],[Order Date]])</f>
        <v>2015</v>
      </c>
      <c r="B2262" s="3" t="s">
        <v>545</v>
      </c>
    </row>
    <row r="2263" spans="1:2" ht="16.5" x14ac:dyDescent="0.3">
      <c r="A2263" s="10">
        <f>YEAR(Table1[[#This Row],[Order Date]])</f>
        <v>2015</v>
      </c>
      <c r="B2263" s="4" t="s">
        <v>545</v>
      </c>
    </row>
    <row r="2264" spans="1:2" ht="16.5" x14ac:dyDescent="0.3">
      <c r="A2264" s="9">
        <f>YEAR(Table1[[#This Row],[Order Date]])</f>
        <v>2015</v>
      </c>
      <c r="B2264" s="3" t="s">
        <v>417</v>
      </c>
    </row>
    <row r="2265" spans="1:2" ht="16.5" x14ac:dyDescent="0.3">
      <c r="A2265" s="10">
        <f>YEAR(Table1[[#This Row],[Order Date]])</f>
        <v>2015</v>
      </c>
      <c r="B2265" s="4" t="s">
        <v>417</v>
      </c>
    </row>
    <row r="2266" spans="1:2" ht="16.5" x14ac:dyDescent="0.3">
      <c r="A2266" s="9">
        <f>YEAR(Table1[[#This Row],[Order Date]])</f>
        <v>2015</v>
      </c>
      <c r="B2266" s="3" t="s">
        <v>417</v>
      </c>
    </row>
    <row r="2267" spans="1:2" ht="16.5" x14ac:dyDescent="0.3">
      <c r="A2267" s="10">
        <f>YEAR(Table1[[#This Row],[Order Date]])</f>
        <v>2015</v>
      </c>
      <c r="B2267" s="4" t="s">
        <v>417</v>
      </c>
    </row>
    <row r="2268" spans="1:2" ht="16.5" x14ac:dyDescent="0.3">
      <c r="A2268" s="9">
        <f>YEAR(Table1[[#This Row],[Order Date]])</f>
        <v>2015</v>
      </c>
      <c r="B2268" s="3" t="s">
        <v>417</v>
      </c>
    </row>
    <row r="2269" spans="1:2" ht="16.5" x14ac:dyDescent="0.3">
      <c r="A2269" s="10">
        <f>YEAR(Table1[[#This Row],[Order Date]])</f>
        <v>2015</v>
      </c>
      <c r="B2269" s="4" t="s">
        <v>1521</v>
      </c>
    </row>
    <row r="2270" spans="1:2" ht="16.5" x14ac:dyDescent="0.3">
      <c r="A2270" s="9">
        <f>YEAR(Table1[[#This Row],[Order Date]])</f>
        <v>2015</v>
      </c>
      <c r="B2270" s="3" t="s">
        <v>786</v>
      </c>
    </row>
    <row r="2271" spans="1:2" ht="16.5" x14ac:dyDescent="0.3">
      <c r="A2271" s="10">
        <f>YEAR(Table1[[#This Row],[Order Date]])</f>
        <v>2015</v>
      </c>
      <c r="B2271" s="4" t="s">
        <v>786</v>
      </c>
    </row>
    <row r="2272" spans="1:2" ht="16.5" x14ac:dyDescent="0.3">
      <c r="A2272" s="9">
        <f>YEAR(Table1[[#This Row],[Order Date]])</f>
        <v>2015</v>
      </c>
      <c r="B2272" s="3" t="s">
        <v>786</v>
      </c>
    </row>
    <row r="2273" spans="1:2" ht="16.5" x14ac:dyDescent="0.3">
      <c r="A2273" s="10">
        <f>YEAR(Table1[[#This Row],[Order Date]])</f>
        <v>2015</v>
      </c>
      <c r="B2273" s="4" t="s">
        <v>786</v>
      </c>
    </row>
    <row r="2274" spans="1:2" ht="16.5" x14ac:dyDescent="0.3">
      <c r="A2274" s="9">
        <f>YEAR(Table1[[#This Row],[Order Date]])</f>
        <v>2015</v>
      </c>
      <c r="B2274" s="3" t="s">
        <v>786</v>
      </c>
    </row>
    <row r="2275" spans="1:2" ht="16.5" x14ac:dyDescent="0.3">
      <c r="A2275" s="10">
        <f>YEAR(Table1[[#This Row],[Order Date]])</f>
        <v>2015</v>
      </c>
      <c r="B2275" s="4" t="s">
        <v>786</v>
      </c>
    </row>
    <row r="2276" spans="1:2" ht="16.5" x14ac:dyDescent="0.3">
      <c r="A2276" s="9">
        <f>YEAR(Table1[[#This Row],[Order Date]])</f>
        <v>2015</v>
      </c>
      <c r="B2276" s="3" t="s">
        <v>786</v>
      </c>
    </row>
    <row r="2277" spans="1:2" ht="16.5" x14ac:dyDescent="0.3">
      <c r="A2277" s="10">
        <f>YEAR(Table1[[#This Row],[Order Date]])</f>
        <v>2015</v>
      </c>
      <c r="B2277" s="4" t="s">
        <v>786</v>
      </c>
    </row>
    <row r="2278" spans="1:2" ht="16.5" x14ac:dyDescent="0.3">
      <c r="A2278" s="9">
        <f>YEAR(Table1[[#This Row],[Order Date]])</f>
        <v>2015</v>
      </c>
      <c r="B2278" s="3" t="s">
        <v>677</v>
      </c>
    </row>
    <row r="2279" spans="1:2" ht="16.5" x14ac:dyDescent="0.3">
      <c r="A2279" s="10">
        <f>YEAR(Table1[[#This Row],[Order Date]])</f>
        <v>2015</v>
      </c>
      <c r="B2279" s="4" t="s">
        <v>139</v>
      </c>
    </row>
    <row r="2280" spans="1:2" ht="16.5" x14ac:dyDescent="0.3">
      <c r="A2280" s="9">
        <f>YEAR(Table1[[#This Row],[Order Date]])</f>
        <v>2015</v>
      </c>
      <c r="B2280" s="3" t="s">
        <v>829</v>
      </c>
    </row>
    <row r="2281" spans="1:2" ht="16.5" x14ac:dyDescent="0.3">
      <c r="A2281" s="10">
        <f>YEAR(Table1[[#This Row],[Order Date]])</f>
        <v>2015</v>
      </c>
      <c r="B2281" s="4" t="s">
        <v>829</v>
      </c>
    </row>
    <row r="2282" spans="1:2" ht="16.5" x14ac:dyDescent="0.3">
      <c r="A2282" s="9">
        <f>YEAR(Table1[[#This Row],[Order Date]])</f>
        <v>2015</v>
      </c>
      <c r="B2282" s="3" t="s">
        <v>1371</v>
      </c>
    </row>
    <row r="2283" spans="1:2" ht="16.5" x14ac:dyDescent="0.3">
      <c r="A2283" s="10">
        <f>YEAR(Table1[[#This Row],[Order Date]])</f>
        <v>2015</v>
      </c>
      <c r="B2283" s="4" t="s">
        <v>1371</v>
      </c>
    </row>
    <row r="2284" spans="1:2" ht="16.5" x14ac:dyDescent="0.3">
      <c r="A2284" s="9">
        <f>YEAR(Table1[[#This Row],[Order Date]])</f>
        <v>2015</v>
      </c>
      <c r="B2284" s="3" t="s">
        <v>1371</v>
      </c>
    </row>
    <row r="2285" spans="1:2" ht="16.5" x14ac:dyDescent="0.3">
      <c r="A2285" s="10">
        <f>YEAR(Table1[[#This Row],[Order Date]])</f>
        <v>2015</v>
      </c>
      <c r="B2285" s="4" t="s">
        <v>1371</v>
      </c>
    </row>
    <row r="2286" spans="1:2" ht="16.5" x14ac:dyDescent="0.3">
      <c r="A2286" s="9">
        <f>YEAR(Table1[[#This Row],[Order Date]])</f>
        <v>2015</v>
      </c>
      <c r="B2286" s="3" t="s">
        <v>1371</v>
      </c>
    </row>
    <row r="2287" spans="1:2" ht="16.5" x14ac:dyDescent="0.3">
      <c r="A2287" s="10">
        <f>YEAR(Table1[[#This Row],[Order Date]])</f>
        <v>2015</v>
      </c>
      <c r="B2287" s="4" t="s">
        <v>935</v>
      </c>
    </row>
    <row r="2288" spans="1:2" ht="16.5" x14ac:dyDescent="0.3">
      <c r="A2288" s="9">
        <f>YEAR(Table1[[#This Row],[Order Date]])</f>
        <v>2015</v>
      </c>
      <c r="B2288" s="3" t="s">
        <v>618</v>
      </c>
    </row>
    <row r="2289" spans="1:2" ht="16.5" x14ac:dyDescent="0.3">
      <c r="A2289" s="10">
        <f>YEAR(Table1[[#This Row],[Order Date]])</f>
        <v>2015</v>
      </c>
      <c r="B2289" s="4" t="s">
        <v>618</v>
      </c>
    </row>
    <row r="2290" spans="1:2" ht="16.5" x14ac:dyDescent="0.3">
      <c r="A2290" s="9">
        <f>YEAR(Table1[[#This Row],[Order Date]])</f>
        <v>2015</v>
      </c>
      <c r="B2290" s="3" t="s">
        <v>1177</v>
      </c>
    </row>
    <row r="2291" spans="1:2" ht="16.5" x14ac:dyDescent="0.3">
      <c r="A2291" s="10">
        <f>YEAR(Table1[[#This Row],[Order Date]])</f>
        <v>2015</v>
      </c>
      <c r="B2291" s="4" t="s">
        <v>712</v>
      </c>
    </row>
    <row r="2292" spans="1:2" ht="16.5" x14ac:dyDescent="0.3">
      <c r="A2292" s="9">
        <f>YEAR(Table1[[#This Row],[Order Date]])</f>
        <v>2015</v>
      </c>
      <c r="B2292" s="3" t="s">
        <v>712</v>
      </c>
    </row>
    <row r="2293" spans="1:2" ht="16.5" x14ac:dyDescent="0.3">
      <c r="A2293" s="10">
        <f>YEAR(Table1[[#This Row],[Order Date]])</f>
        <v>2015</v>
      </c>
      <c r="B2293" s="4" t="s">
        <v>505</v>
      </c>
    </row>
    <row r="2294" spans="1:2" ht="16.5" x14ac:dyDescent="0.3">
      <c r="A2294" s="9">
        <f>YEAR(Table1[[#This Row],[Order Date]])</f>
        <v>2015</v>
      </c>
      <c r="B2294" s="3" t="s">
        <v>831</v>
      </c>
    </row>
    <row r="2295" spans="1:2" ht="16.5" x14ac:dyDescent="0.3">
      <c r="A2295" s="10">
        <f>YEAR(Table1[[#This Row],[Order Date]])</f>
        <v>2015</v>
      </c>
      <c r="B2295" s="4" t="s">
        <v>1485</v>
      </c>
    </row>
    <row r="2296" spans="1:2" ht="16.5" x14ac:dyDescent="0.3">
      <c r="A2296" s="9">
        <f>YEAR(Table1[[#This Row],[Order Date]])</f>
        <v>2015</v>
      </c>
      <c r="B2296" s="3" t="s">
        <v>1414</v>
      </c>
    </row>
    <row r="2297" spans="1:2" ht="16.5" x14ac:dyDescent="0.3">
      <c r="A2297" s="10">
        <f>YEAR(Table1[[#This Row],[Order Date]])</f>
        <v>2015</v>
      </c>
      <c r="B2297" s="4" t="s">
        <v>1494</v>
      </c>
    </row>
    <row r="2298" spans="1:2" ht="16.5" x14ac:dyDescent="0.3">
      <c r="A2298" s="9">
        <f>YEAR(Table1[[#This Row],[Order Date]])</f>
        <v>2015</v>
      </c>
      <c r="B2298" s="3" t="s">
        <v>1494</v>
      </c>
    </row>
    <row r="2299" spans="1:2" ht="16.5" x14ac:dyDescent="0.3">
      <c r="A2299" s="10">
        <f>YEAR(Table1[[#This Row],[Order Date]])</f>
        <v>2015</v>
      </c>
      <c r="B2299" s="4" t="s">
        <v>509</v>
      </c>
    </row>
    <row r="2300" spans="1:2" ht="16.5" x14ac:dyDescent="0.3">
      <c r="A2300" s="9">
        <f>YEAR(Table1[[#This Row],[Order Date]])</f>
        <v>2015</v>
      </c>
      <c r="B2300" s="3" t="s">
        <v>509</v>
      </c>
    </row>
    <row r="2301" spans="1:2" ht="16.5" x14ac:dyDescent="0.3">
      <c r="A2301" s="10">
        <f>YEAR(Table1[[#This Row],[Order Date]])</f>
        <v>2015</v>
      </c>
      <c r="B2301" s="4" t="s">
        <v>509</v>
      </c>
    </row>
    <row r="2302" spans="1:2" ht="16.5" x14ac:dyDescent="0.3">
      <c r="A2302" s="9">
        <f>YEAR(Table1[[#This Row],[Order Date]])</f>
        <v>2015</v>
      </c>
      <c r="B2302" s="3" t="s">
        <v>1212</v>
      </c>
    </row>
    <row r="2303" spans="1:2" ht="16.5" x14ac:dyDescent="0.3">
      <c r="A2303" s="10">
        <f>YEAR(Table1[[#This Row],[Order Date]])</f>
        <v>2015</v>
      </c>
      <c r="B2303" s="4" t="s">
        <v>1212</v>
      </c>
    </row>
    <row r="2304" spans="1:2" ht="16.5" x14ac:dyDescent="0.3">
      <c r="A2304" s="9">
        <f>YEAR(Table1[[#This Row],[Order Date]])</f>
        <v>2015</v>
      </c>
      <c r="B2304" s="3" t="s">
        <v>1705</v>
      </c>
    </row>
    <row r="2305" spans="1:2" ht="16.5" x14ac:dyDescent="0.3">
      <c r="A2305" s="10">
        <f>YEAR(Table1[[#This Row],[Order Date]])</f>
        <v>2015</v>
      </c>
      <c r="B2305" s="4" t="s">
        <v>1705</v>
      </c>
    </row>
    <row r="2306" spans="1:2" ht="16.5" x14ac:dyDescent="0.3">
      <c r="A2306" s="9">
        <f>YEAR(Table1[[#This Row],[Order Date]])</f>
        <v>2015</v>
      </c>
      <c r="B2306" s="3" t="s">
        <v>2011</v>
      </c>
    </row>
    <row r="2307" spans="1:2" ht="16.5" x14ac:dyDescent="0.3">
      <c r="A2307" s="10">
        <f>YEAR(Table1[[#This Row],[Order Date]])</f>
        <v>2015</v>
      </c>
      <c r="B2307" s="4" t="s">
        <v>1459</v>
      </c>
    </row>
    <row r="2308" spans="1:2" ht="16.5" x14ac:dyDescent="0.3">
      <c r="A2308" s="9">
        <f>YEAR(Table1[[#This Row],[Order Date]])</f>
        <v>2015</v>
      </c>
      <c r="B2308" s="3" t="s">
        <v>1459</v>
      </c>
    </row>
    <row r="2309" spans="1:2" ht="16.5" x14ac:dyDescent="0.3">
      <c r="A2309" s="10">
        <f>YEAR(Table1[[#This Row],[Order Date]])</f>
        <v>2015</v>
      </c>
      <c r="B2309" s="4" t="s">
        <v>2012</v>
      </c>
    </row>
    <row r="2310" spans="1:2" ht="16.5" x14ac:dyDescent="0.3">
      <c r="A2310" s="9">
        <f>YEAR(Table1[[#This Row],[Order Date]])</f>
        <v>2015</v>
      </c>
      <c r="B2310" s="3" t="s">
        <v>2013</v>
      </c>
    </row>
    <row r="2311" spans="1:2" ht="16.5" x14ac:dyDescent="0.3">
      <c r="A2311" s="10">
        <f>YEAR(Table1[[#This Row],[Order Date]])</f>
        <v>2015</v>
      </c>
      <c r="B2311" s="4" t="s">
        <v>2013</v>
      </c>
    </row>
    <row r="2312" spans="1:2" ht="16.5" x14ac:dyDescent="0.3">
      <c r="A2312" s="9">
        <f>YEAR(Table1[[#This Row],[Order Date]])</f>
        <v>2015</v>
      </c>
      <c r="B2312" s="3" t="s">
        <v>1517</v>
      </c>
    </row>
    <row r="2313" spans="1:2" ht="16.5" x14ac:dyDescent="0.3">
      <c r="A2313" s="10">
        <f>YEAR(Table1[[#This Row],[Order Date]])</f>
        <v>2015</v>
      </c>
      <c r="B2313" s="4" t="s">
        <v>1517</v>
      </c>
    </row>
    <row r="2314" spans="1:2" ht="16.5" x14ac:dyDescent="0.3">
      <c r="A2314" s="9">
        <f>YEAR(Table1[[#This Row],[Order Date]])</f>
        <v>2015</v>
      </c>
      <c r="B2314" s="3" t="s">
        <v>1517</v>
      </c>
    </row>
    <row r="2315" spans="1:2" ht="16.5" x14ac:dyDescent="0.3">
      <c r="A2315" s="10">
        <f>YEAR(Table1[[#This Row],[Order Date]])</f>
        <v>2015</v>
      </c>
      <c r="B2315" s="4" t="s">
        <v>1067</v>
      </c>
    </row>
    <row r="2316" spans="1:2" ht="16.5" x14ac:dyDescent="0.3">
      <c r="A2316" s="9">
        <f>YEAR(Table1[[#This Row],[Order Date]])</f>
        <v>2015</v>
      </c>
      <c r="B2316" s="3" t="s">
        <v>2017</v>
      </c>
    </row>
    <row r="2317" spans="1:2" ht="16.5" x14ac:dyDescent="0.3">
      <c r="A2317" s="10">
        <f>YEAR(Table1[[#This Row],[Order Date]])</f>
        <v>2015</v>
      </c>
      <c r="B2317" s="4" t="s">
        <v>2017</v>
      </c>
    </row>
    <row r="2318" spans="1:2" ht="16.5" x14ac:dyDescent="0.3">
      <c r="A2318" s="9">
        <f>YEAR(Table1[[#This Row],[Order Date]])</f>
        <v>2015</v>
      </c>
      <c r="B2318" s="3" t="s">
        <v>1392</v>
      </c>
    </row>
    <row r="2319" spans="1:2" ht="16.5" x14ac:dyDescent="0.3">
      <c r="A2319" s="10">
        <f>YEAR(Table1[[#This Row],[Order Date]])</f>
        <v>2015</v>
      </c>
      <c r="B2319" s="4" t="s">
        <v>1758</v>
      </c>
    </row>
    <row r="2320" spans="1:2" ht="16.5" x14ac:dyDescent="0.3">
      <c r="A2320" s="9">
        <f>YEAR(Table1[[#This Row],[Order Date]])</f>
        <v>2015</v>
      </c>
      <c r="B2320" s="3" t="s">
        <v>1758</v>
      </c>
    </row>
    <row r="2321" spans="1:2" ht="16.5" x14ac:dyDescent="0.3">
      <c r="A2321" s="10">
        <f>YEAR(Table1[[#This Row],[Order Date]])</f>
        <v>2015</v>
      </c>
      <c r="B2321" s="4" t="s">
        <v>1758</v>
      </c>
    </row>
    <row r="2322" spans="1:2" ht="16.5" x14ac:dyDescent="0.3">
      <c r="A2322" s="9">
        <f>YEAR(Table1[[#This Row],[Order Date]])</f>
        <v>2015</v>
      </c>
      <c r="B2322" s="3" t="s">
        <v>2021</v>
      </c>
    </row>
    <row r="2323" spans="1:2" ht="16.5" x14ac:dyDescent="0.3">
      <c r="A2323" s="10">
        <f>YEAR(Table1[[#This Row],[Order Date]])</f>
        <v>2015</v>
      </c>
      <c r="B2323" s="4" t="s">
        <v>560</v>
      </c>
    </row>
    <row r="2324" spans="1:2" ht="16.5" x14ac:dyDescent="0.3">
      <c r="A2324" s="9">
        <f>YEAR(Table1[[#This Row],[Order Date]])</f>
        <v>2015</v>
      </c>
      <c r="B2324" s="3" t="s">
        <v>560</v>
      </c>
    </row>
    <row r="2325" spans="1:2" ht="16.5" x14ac:dyDescent="0.3">
      <c r="A2325" s="10">
        <f>YEAR(Table1[[#This Row],[Order Date]])</f>
        <v>2015</v>
      </c>
      <c r="B2325" s="4" t="s">
        <v>560</v>
      </c>
    </row>
    <row r="2326" spans="1:2" ht="16.5" x14ac:dyDescent="0.3">
      <c r="A2326" s="9">
        <f>YEAR(Table1[[#This Row],[Order Date]])</f>
        <v>2015</v>
      </c>
      <c r="B2326" s="3" t="s">
        <v>560</v>
      </c>
    </row>
    <row r="2327" spans="1:2" ht="16.5" x14ac:dyDescent="0.3">
      <c r="A2327" s="10">
        <f>YEAR(Table1[[#This Row],[Order Date]])</f>
        <v>2015</v>
      </c>
      <c r="B2327" s="4" t="s">
        <v>560</v>
      </c>
    </row>
    <row r="2328" spans="1:2" ht="16.5" x14ac:dyDescent="0.3">
      <c r="A2328" s="9">
        <f>YEAR(Table1[[#This Row],[Order Date]])</f>
        <v>2015</v>
      </c>
      <c r="B2328" s="3" t="s">
        <v>560</v>
      </c>
    </row>
    <row r="2329" spans="1:2" ht="16.5" x14ac:dyDescent="0.3">
      <c r="A2329" s="10">
        <f>YEAR(Table1[[#This Row],[Order Date]])</f>
        <v>2015</v>
      </c>
      <c r="B2329" s="4" t="s">
        <v>1277</v>
      </c>
    </row>
    <row r="2330" spans="1:2" ht="16.5" x14ac:dyDescent="0.3">
      <c r="A2330" s="9">
        <f>YEAR(Table1[[#This Row],[Order Date]])</f>
        <v>2015</v>
      </c>
      <c r="B2330" s="3" t="s">
        <v>1341</v>
      </c>
    </row>
    <row r="2331" spans="1:2" ht="16.5" x14ac:dyDescent="0.3">
      <c r="A2331" s="10">
        <f>YEAR(Table1[[#This Row],[Order Date]])</f>
        <v>2015</v>
      </c>
      <c r="B2331" s="4" t="s">
        <v>1341</v>
      </c>
    </row>
    <row r="2332" spans="1:2" ht="16.5" x14ac:dyDescent="0.3">
      <c r="A2332" s="9">
        <f>YEAR(Table1[[#This Row],[Order Date]])</f>
        <v>2015</v>
      </c>
      <c r="B2332" s="3" t="s">
        <v>590</v>
      </c>
    </row>
    <row r="2333" spans="1:2" ht="16.5" x14ac:dyDescent="0.3">
      <c r="A2333" s="10">
        <f>YEAR(Table1[[#This Row],[Order Date]])</f>
        <v>2015</v>
      </c>
      <c r="B2333" s="4" t="s">
        <v>590</v>
      </c>
    </row>
    <row r="2334" spans="1:2" ht="16.5" x14ac:dyDescent="0.3">
      <c r="A2334" s="9">
        <f>YEAR(Table1[[#This Row],[Order Date]])</f>
        <v>2015</v>
      </c>
      <c r="B2334" s="3" t="s">
        <v>590</v>
      </c>
    </row>
    <row r="2335" spans="1:2" ht="16.5" x14ac:dyDescent="0.3">
      <c r="A2335" s="10">
        <f>YEAR(Table1[[#This Row],[Order Date]])</f>
        <v>2015</v>
      </c>
      <c r="B2335" s="4" t="s">
        <v>590</v>
      </c>
    </row>
    <row r="2336" spans="1:2" ht="16.5" x14ac:dyDescent="0.3">
      <c r="A2336" s="9">
        <f>YEAR(Table1[[#This Row],[Order Date]])</f>
        <v>2015</v>
      </c>
      <c r="B2336" s="3" t="s">
        <v>1555</v>
      </c>
    </row>
    <row r="2337" spans="1:2" ht="16.5" x14ac:dyDescent="0.3">
      <c r="A2337" s="10">
        <f>YEAR(Table1[[#This Row],[Order Date]])</f>
        <v>2015</v>
      </c>
      <c r="B2337" s="4" t="s">
        <v>680</v>
      </c>
    </row>
    <row r="2338" spans="1:2" ht="16.5" x14ac:dyDescent="0.3">
      <c r="A2338" s="9">
        <f>YEAR(Table1[[#This Row],[Order Date]])</f>
        <v>2015</v>
      </c>
      <c r="B2338" s="3" t="s">
        <v>680</v>
      </c>
    </row>
    <row r="2339" spans="1:2" ht="16.5" x14ac:dyDescent="0.3">
      <c r="A2339" s="10">
        <f>YEAR(Table1[[#This Row],[Order Date]])</f>
        <v>2015</v>
      </c>
      <c r="B2339" s="4" t="s">
        <v>680</v>
      </c>
    </row>
    <row r="2340" spans="1:2" ht="16.5" x14ac:dyDescent="0.3">
      <c r="A2340" s="9">
        <f>YEAR(Table1[[#This Row],[Order Date]])</f>
        <v>2015</v>
      </c>
      <c r="B2340" s="3" t="s">
        <v>680</v>
      </c>
    </row>
    <row r="2341" spans="1:2" ht="16.5" x14ac:dyDescent="0.3">
      <c r="A2341" s="10">
        <f>YEAR(Table1[[#This Row],[Order Date]])</f>
        <v>2015</v>
      </c>
      <c r="B2341" s="4" t="s">
        <v>680</v>
      </c>
    </row>
    <row r="2342" spans="1:2" ht="16.5" x14ac:dyDescent="0.3">
      <c r="A2342" s="9">
        <f>YEAR(Table1[[#This Row],[Order Date]])</f>
        <v>2015</v>
      </c>
      <c r="B2342" s="3" t="s">
        <v>1288</v>
      </c>
    </row>
    <row r="2343" spans="1:2" ht="16.5" x14ac:dyDescent="0.3">
      <c r="A2343" s="10">
        <f>YEAR(Table1[[#This Row],[Order Date]])</f>
        <v>2015</v>
      </c>
      <c r="B2343" s="4" t="s">
        <v>1288</v>
      </c>
    </row>
    <row r="2344" spans="1:2" ht="16.5" x14ac:dyDescent="0.3">
      <c r="A2344" s="9">
        <f>YEAR(Table1[[#This Row],[Order Date]])</f>
        <v>2015</v>
      </c>
      <c r="B2344" s="3" t="s">
        <v>1288</v>
      </c>
    </row>
    <row r="2345" spans="1:2" ht="16.5" x14ac:dyDescent="0.3">
      <c r="A2345" s="10">
        <f>YEAR(Table1[[#This Row],[Order Date]])</f>
        <v>2015</v>
      </c>
      <c r="B2345" s="4" t="s">
        <v>9</v>
      </c>
    </row>
    <row r="2346" spans="1:2" ht="16.5" x14ac:dyDescent="0.3">
      <c r="A2346" s="9">
        <f>YEAR(Table1[[#This Row],[Order Date]])</f>
        <v>2015</v>
      </c>
      <c r="B2346" s="3" t="s">
        <v>9</v>
      </c>
    </row>
    <row r="2347" spans="1:2" ht="16.5" x14ac:dyDescent="0.3">
      <c r="A2347" s="10">
        <f>YEAR(Table1[[#This Row],[Order Date]])</f>
        <v>2015</v>
      </c>
      <c r="B2347" s="4" t="s">
        <v>9</v>
      </c>
    </row>
    <row r="2348" spans="1:2" ht="16.5" x14ac:dyDescent="0.3">
      <c r="A2348" s="9">
        <f>YEAR(Table1[[#This Row],[Order Date]])</f>
        <v>2015</v>
      </c>
      <c r="B2348" s="3" t="s">
        <v>9</v>
      </c>
    </row>
    <row r="2349" spans="1:2" ht="16.5" x14ac:dyDescent="0.3">
      <c r="A2349" s="10">
        <f>YEAR(Table1[[#This Row],[Order Date]])</f>
        <v>2015</v>
      </c>
      <c r="B2349" s="4" t="s">
        <v>1412</v>
      </c>
    </row>
    <row r="2350" spans="1:2" ht="16.5" x14ac:dyDescent="0.3">
      <c r="A2350" s="9">
        <f>YEAR(Table1[[#This Row],[Order Date]])</f>
        <v>2015</v>
      </c>
      <c r="B2350" s="3" t="s">
        <v>1076</v>
      </c>
    </row>
    <row r="2351" spans="1:2" ht="16.5" x14ac:dyDescent="0.3">
      <c r="A2351" s="10">
        <f>YEAR(Table1[[#This Row],[Order Date]])</f>
        <v>2015</v>
      </c>
      <c r="B2351" s="4" t="s">
        <v>1143</v>
      </c>
    </row>
    <row r="2352" spans="1:2" ht="16.5" x14ac:dyDescent="0.3">
      <c r="A2352" s="9">
        <f>YEAR(Table1[[#This Row],[Order Date]])</f>
        <v>2015</v>
      </c>
      <c r="B2352" s="3" t="s">
        <v>1143</v>
      </c>
    </row>
    <row r="2353" spans="1:2" ht="16.5" x14ac:dyDescent="0.3">
      <c r="A2353" s="10">
        <f>YEAR(Table1[[#This Row],[Order Date]])</f>
        <v>2015</v>
      </c>
      <c r="B2353" s="4" t="s">
        <v>607</v>
      </c>
    </row>
    <row r="2354" spans="1:2" ht="16.5" x14ac:dyDescent="0.3">
      <c r="A2354" s="9">
        <f>YEAR(Table1[[#This Row],[Order Date]])</f>
        <v>2015</v>
      </c>
      <c r="B2354" s="3" t="s">
        <v>2033</v>
      </c>
    </row>
    <row r="2355" spans="1:2" ht="16.5" x14ac:dyDescent="0.3">
      <c r="A2355" s="10">
        <f>YEAR(Table1[[#This Row],[Order Date]])</f>
        <v>2015</v>
      </c>
      <c r="B2355" s="4" t="s">
        <v>2033</v>
      </c>
    </row>
    <row r="2356" spans="1:2" ht="16.5" x14ac:dyDescent="0.3">
      <c r="A2356" s="9">
        <f>YEAR(Table1[[#This Row],[Order Date]])</f>
        <v>2015</v>
      </c>
      <c r="B2356" s="3" t="s">
        <v>2033</v>
      </c>
    </row>
    <row r="2357" spans="1:2" ht="16.5" x14ac:dyDescent="0.3">
      <c r="A2357" s="10">
        <f>YEAR(Table1[[#This Row],[Order Date]])</f>
        <v>2015</v>
      </c>
      <c r="B2357" s="4" t="s">
        <v>2033</v>
      </c>
    </row>
    <row r="2358" spans="1:2" ht="16.5" x14ac:dyDescent="0.3">
      <c r="A2358" s="9">
        <f>YEAR(Table1[[#This Row],[Order Date]])</f>
        <v>2015</v>
      </c>
      <c r="B2358" s="3" t="s">
        <v>2033</v>
      </c>
    </row>
    <row r="2359" spans="1:2" ht="16.5" x14ac:dyDescent="0.3">
      <c r="A2359" s="10">
        <f>YEAR(Table1[[#This Row],[Order Date]])</f>
        <v>2015</v>
      </c>
      <c r="B2359" s="4" t="s">
        <v>2033</v>
      </c>
    </row>
    <row r="2360" spans="1:2" ht="16.5" x14ac:dyDescent="0.3">
      <c r="A2360" s="9">
        <f>YEAR(Table1[[#This Row],[Order Date]])</f>
        <v>2015</v>
      </c>
      <c r="B2360" s="3" t="s">
        <v>2033</v>
      </c>
    </row>
    <row r="2361" spans="1:2" ht="16.5" x14ac:dyDescent="0.3">
      <c r="A2361" s="10">
        <f>YEAR(Table1[[#This Row],[Order Date]])</f>
        <v>2015</v>
      </c>
      <c r="B2361" s="4" t="s">
        <v>2033</v>
      </c>
    </row>
    <row r="2362" spans="1:2" ht="16.5" x14ac:dyDescent="0.3">
      <c r="A2362" s="9">
        <f>YEAR(Table1[[#This Row],[Order Date]])</f>
        <v>2015</v>
      </c>
      <c r="B2362" s="3" t="s">
        <v>2033</v>
      </c>
    </row>
    <row r="2363" spans="1:2" ht="16.5" x14ac:dyDescent="0.3">
      <c r="A2363" s="10">
        <f>YEAR(Table1[[#This Row],[Order Date]])</f>
        <v>2015</v>
      </c>
      <c r="B2363" s="4" t="s">
        <v>635</v>
      </c>
    </row>
    <row r="2364" spans="1:2" ht="16.5" x14ac:dyDescent="0.3">
      <c r="A2364" s="9">
        <f>YEAR(Table1[[#This Row],[Order Date]])</f>
        <v>2015</v>
      </c>
      <c r="B2364" s="3" t="s">
        <v>635</v>
      </c>
    </row>
    <row r="2365" spans="1:2" ht="16.5" x14ac:dyDescent="0.3">
      <c r="A2365" s="10">
        <f>YEAR(Table1[[#This Row],[Order Date]])</f>
        <v>2015</v>
      </c>
      <c r="B2365" s="4" t="s">
        <v>560</v>
      </c>
    </row>
    <row r="2366" spans="1:2" ht="16.5" x14ac:dyDescent="0.3">
      <c r="A2366" s="9">
        <f>YEAR(Table1[[#This Row],[Order Date]])</f>
        <v>2015</v>
      </c>
      <c r="B2366" s="3" t="s">
        <v>560</v>
      </c>
    </row>
    <row r="2367" spans="1:2" ht="16.5" x14ac:dyDescent="0.3">
      <c r="A2367" s="10">
        <f>YEAR(Table1[[#This Row],[Order Date]])</f>
        <v>2015</v>
      </c>
      <c r="B2367" s="4" t="s">
        <v>560</v>
      </c>
    </row>
    <row r="2368" spans="1:2" ht="16.5" x14ac:dyDescent="0.3">
      <c r="A2368" s="9">
        <f>YEAR(Table1[[#This Row],[Order Date]])</f>
        <v>2015</v>
      </c>
      <c r="B2368" s="3" t="s">
        <v>1335</v>
      </c>
    </row>
    <row r="2369" spans="1:2" ht="16.5" x14ac:dyDescent="0.3">
      <c r="A2369" s="10">
        <f>YEAR(Table1[[#This Row],[Order Date]])</f>
        <v>2015</v>
      </c>
      <c r="B2369" s="4" t="s">
        <v>2037</v>
      </c>
    </row>
    <row r="2370" spans="1:2" ht="16.5" x14ac:dyDescent="0.3">
      <c r="A2370" s="9">
        <f>YEAR(Table1[[#This Row],[Order Date]])</f>
        <v>2015</v>
      </c>
      <c r="B2370" s="3" t="s">
        <v>2039</v>
      </c>
    </row>
    <row r="2371" spans="1:2" ht="16.5" x14ac:dyDescent="0.3">
      <c r="A2371" s="10">
        <f>YEAR(Table1[[#This Row],[Order Date]])</f>
        <v>2015</v>
      </c>
      <c r="B2371" s="4" t="s">
        <v>2039</v>
      </c>
    </row>
    <row r="2372" spans="1:2" ht="16.5" x14ac:dyDescent="0.3">
      <c r="A2372" s="9">
        <f>YEAR(Table1[[#This Row],[Order Date]])</f>
        <v>2015</v>
      </c>
      <c r="B2372" s="3" t="s">
        <v>2039</v>
      </c>
    </row>
    <row r="2373" spans="1:2" ht="16.5" x14ac:dyDescent="0.3">
      <c r="A2373" s="10">
        <f>YEAR(Table1[[#This Row],[Order Date]])</f>
        <v>2015</v>
      </c>
      <c r="B2373" s="4" t="s">
        <v>2039</v>
      </c>
    </row>
    <row r="2374" spans="1:2" ht="16.5" x14ac:dyDescent="0.3">
      <c r="A2374" s="9">
        <f>YEAR(Table1[[#This Row],[Order Date]])</f>
        <v>2015</v>
      </c>
      <c r="B2374" s="3" t="s">
        <v>325</v>
      </c>
    </row>
    <row r="2375" spans="1:2" ht="16.5" x14ac:dyDescent="0.3">
      <c r="A2375" s="10">
        <f>YEAR(Table1[[#This Row],[Order Date]])</f>
        <v>2015</v>
      </c>
      <c r="B2375" s="4" t="s">
        <v>325</v>
      </c>
    </row>
    <row r="2376" spans="1:2" ht="16.5" x14ac:dyDescent="0.3">
      <c r="A2376" s="9">
        <f>YEAR(Table1[[#This Row],[Order Date]])</f>
        <v>2015</v>
      </c>
      <c r="B2376" s="3" t="s">
        <v>167</v>
      </c>
    </row>
    <row r="2377" spans="1:2" ht="16.5" x14ac:dyDescent="0.3">
      <c r="A2377" s="10">
        <f>YEAR(Table1[[#This Row],[Order Date]])</f>
        <v>2015</v>
      </c>
      <c r="B2377" s="4" t="s">
        <v>249</v>
      </c>
    </row>
    <row r="2378" spans="1:2" ht="16.5" x14ac:dyDescent="0.3">
      <c r="A2378" s="9">
        <f>YEAR(Table1[[#This Row],[Order Date]])</f>
        <v>2015</v>
      </c>
      <c r="B2378" s="3" t="s">
        <v>1004</v>
      </c>
    </row>
    <row r="2379" spans="1:2" ht="16.5" x14ac:dyDescent="0.3">
      <c r="A2379" s="10">
        <f>YEAR(Table1[[#This Row],[Order Date]])</f>
        <v>2015</v>
      </c>
      <c r="B2379" s="4" t="s">
        <v>1910</v>
      </c>
    </row>
    <row r="2380" spans="1:2" ht="16.5" x14ac:dyDescent="0.3">
      <c r="A2380" s="9">
        <f>YEAR(Table1[[#This Row],[Order Date]])</f>
        <v>2015</v>
      </c>
      <c r="B2380" s="3" t="s">
        <v>1910</v>
      </c>
    </row>
    <row r="2381" spans="1:2" ht="16.5" x14ac:dyDescent="0.3">
      <c r="A2381" s="10">
        <f>YEAR(Table1[[#This Row],[Order Date]])</f>
        <v>2015</v>
      </c>
      <c r="B2381" s="4" t="s">
        <v>1459</v>
      </c>
    </row>
    <row r="2382" spans="1:2" ht="16.5" x14ac:dyDescent="0.3">
      <c r="A2382" s="9">
        <f>YEAR(Table1[[#This Row],[Order Date]])</f>
        <v>2015</v>
      </c>
      <c r="B2382" s="3" t="s">
        <v>1459</v>
      </c>
    </row>
    <row r="2383" spans="1:2" ht="16.5" x14ac:dyDescent="0.3">
      <c r="A2383" s="10">
        <f>YEAR(Table1[[#This Row],[Order Date]])</f>
        <v>2015</v>
      </c>
      <c r="B2383" s="4" t="s">
        <v>2042</v>
      </c>
    </row>
    <row r="2384" spans="1:2" ht="16.5" x14ac:dyDescent="0.3">
      <c r="A2384" s="9">
        <f>YEAR(Table1[[#This Row],[Order Date]])</f>
        <v>2015</v>
      </c>
      <c r="B2384" s="3" t="s">
        <v>857</v>
      </c>
    </row>
    <row r="2385" spans="1:2" ht="16.5" x14ac:dyDescent="0.3">
      <c r="A2385" s="10">
        <f>YEAR(Table1[[#This Row],[Order Date]])</f>
        <v>2015</v>
      </c>
      <c r="B2385" s="4" t="s">
        <v>857</v>
      </c>
    </row>
    <row r="2386" spans="1:2" ht="16.5" x14ac:dyDescent="0.3">
      <c r="A2386" s="9">
        <f>YEAR(Table1[[#This Row],[Order Date]])</f>
        <v>2015</v>
      </c>
      <c r="B2386" s="3" t="s">
        <v>857</v>
      </c>
    </row>
    <row r="2387" spans="1:2" ht="16.5" x14ac:dyDescent="0.3">
      <c r="A2387" s="10">
        <f>YEAR(Table1[[#This Row],[Order Date]])</f>
        <v>2015</v>
      </c>
      <c r="B2387" s="4" t="s">
        <v>1643</v>
      </c>
    </row>
    <row r="2388" spans="1:2" ht="16.5" x14ac:dyDescent="0.3">
      <c r="A2388" s="9">
        <f>YEAR(Table1[[#This Row],[Order Date]])</f>
        <v>2015</v>
      </c>
      <c r="B2388" s="3" t="s">
        <v>1963</v>
      </c>
    </row>
    <row r="2389" spans="1:2" ht="16.5" x14ac:dyDescent="0.3">
      <c r="A2389" s="10">
        <f>YEAR(Table1[[#This Row],[Order Date]])</f>
        <v>2015</v>
      </c>
      <c r="B2389" s="4" t="s">
        <v>1963</v>
      </c>
    </row>
    <row r="2390" spans="1:2" ht="16.5" x14ac:dyDescent="0.3">
      <c r="A2390" s="9">
        <f>YEAR(Table1[[#This Row],[Order Date]])</f>
        <v>2015</v>
      </c>
      <c r="B2390" s="3" t="s">
        <v>1963</v>
      </c>
    </row>
    <row r="2391" spans="1:2" ht="16.5" x14ac:dyDescent="0.3">
      <c r="A2391" s="10">
        <f>YEAR(Table1[[#This Row],[Order Date]])</f>
        <v>2015</v>
      </c>
      <c r="B2391" s="4" t="s">
        <v>1963</v>
      </c>
    </row>
    <row r="2392" spans="1:2" ht="16.5" x14ac:dyDescent="0.3">
      <c r="A2392" s="9">
        <f>YEAR(Table1[[#This Row],[Order Date]])</f>
        <v>2015</v>
      </c>
      <c r="B2392" s="3" t="s">
        <v>218</v>
      </c>
    </row>
    <row r="2393" spans="1:2" ht="16.5" x14ac:dyDescent="0.3">
      <c r="A2393" s="10">
        <f>YEAR(Table1[[#This Row],[Order Date]])</f>
        <v>2015</v>
      </c>
      <c r="B2393" s="4" t="s">
        <v>218</v>
      </c>
    </row>
    <row r="2394" spans="1:2" ht="16.5" x14ac:dyDescent="0.3">
      <c r="A2394" s="9">
        <f>YEAR(Table1[[#This Row],[Order Date]])</f>
        <v>2015</v>
      </c>
      <c r="B2394" s="3" t="s">
        <v>709</v>
      </c>
    </row>
    <row r="2395" spans="1:2" ht="16.5" x14ac:dyDescent="0.3">
      <c r="A2395" s="10">
        <f>YEAR(Table1[[#This Row],[Order Date]])</f>
        <v>2015</v>
      </c>
      <c r="B2395" s="4" t="s">
        <v>709</v>
      </c>
    </row>
    <row r="2396" spans="1:2" ht="16.5" x14ac:dyDescent="0.3">
      <c r="A2396" s="9">
        <f>YEAR(Table1[[#This Row],[Order Date]])</f>
        <v>2015</v>
      </c>
      <c r="B2396" s="3" t="s">
        <v>709</v>
      </c>
    </row>
    <row r="2397" spans="1:2" ht="16.5" x14ac:dyDescent="0.3">
      <c r="A2397" s="10">
        <f>YEAR(Table1[[#This Row],[Order Date]])</f>
        <v>2015</v>
      </c>
      <c r="B2397" s="4" t="s">
        <v>1676</v>
      </c>
    </row>
    <row r="2398" spans="1:2" ht="16.5" x14ac:dyDescent="0.3">
      <c r="A2398" s="9">
        <f>YEAR(Table1[[#This Row],[Order Date]])</f>
        <v>2015</v>
      </c>
      <c r="B2398" s="3" t="s">
        <v>1676</v>
      </c>
    </row>
    <row r="2399" spans="1:2" ht="16.5" x14ac:dyDescent="0.3">
      <c r="A2399" s="10">
        <f>YEAR(Table1[[#This Row],[Order Date]])</f>
        <v>2015</v>
      </c>
      <c r="B2399" s="4" t="s">
        <v>889</v>
      </c>
    </row>
    <row r="2400" spans="1:2" ht="16.5" x14ac:dyDescent="0.3">
      <c r="A2400" s="9">
        <f>YEAR(Table1[[#This Row],[Order Date]])</f>
        <v>2015</v>
      </c>
      <c r="B2400" s="3" t="s">
        <v>889</v>
      </c>
    </row>
    <row r="2401" spans="1:2" ht="16.5" x14ac:dyDescent="0.3">
      <c r="A2401" s="10">
        <f>YEAR(Table1[[#This Row],[Order Date]])</f>
        <v>2015</v>
      </c>
      <c r="B2401" s="4" t="s">
        <v>889</v>
      </c>
    </row>
    <row r="2402" spans="1:2" ht="16.5" x14ac:dyDescent="0.3">
      <c r="A2402" s="9">
        <f>YEAR(Table1[[#This Row],[Order Date]])</f>
        <v>2015</v>
      </c>
      <c r="B2402" s="3" t="s">
        <v>131</v>
      </c>
    </row>
    <row r="2403" spans="1:2" ht="16.5" x14ac:dyDescent="0.3">
      <c r="A2403" s="10">
        <f>YEAR(Table1[[#This Row],[Order Date]])</f>
        <v>2015</v>
      </c>
      <c r="B2403" s="4" t="s">
        <v>131</v>
      </c>
    </row>
    <row r="2404" spans="1:2" ht="16.5" x14ac:dyDescent="0.3">
      <c r="A2404" s="9">
        <f>YEAR(Table1[[#This Row],[Order Date]])</f>
        <v>2015</v>
      </c>
      <c r="B2404" s="3" t="s">
        <v>1332</v>
      </c>
    </row>
    <row r="2405" spans="1:2" ht="16.5" x14ac:dyDescent="0.3">
      <c r="A2405" s="10">
        <f>YEAR(Table1[[#This Row],[Order Date]])</f>
        <v>2015</v>
      </c>
      <c r="B2405" s="4" t="s">
        <v>533</v>
      </c>
    </row>
    <row r="2406" spans="1:2" ht="16.5" x14ac:dyDescent="0.3">
      <c r="A2406" s="9">
        <f>YEAR(Table1[[#This Row],[Order Date]])</f>
        <v>2015</v>
      </c>
      <c r="B2406" s="3" t="s">
        <v>552</v>
      </c>
    </row>
    <row r="2407" spans="1:2" ht="16.5" x14ac:dyDescent="0.3">
      <c r="A2407" s="10">
        <f>YEAR(Table1[[#This Row],[Order Date]])</f>
        <v>2015</v>
      </c>
      <c r="B2407" s="4" t="s">
        <v>452</v>
      </c>
    </row>
    <row r="2408" spans="1:2" ht="16.5" x14ac:dyDescent="0.3">
      <c r="A2408" s="9">
        <f>YEAR(Table1[[#This Row],[Order Date]])</f>
        <v>2015</v>
      </c>
      <c r="B2408" s="3" t="s">
        <v>452</v>
      </c>
    </row>
    <row r="2409" spans="1:2" ht="16.5" x14ac:dyDescent="0.3">
      <c r="A2409" s="10">
        <f>YEAR(Table1[[#This Row],[Order Date]])</f>
        <v>2015</v>
      </c>
      <c r="B2409" s="4" t="s">
        <v>2048</v>
      </c>
    </row>
    <row r="2410" spans="1:2" ht="16.5" x14ac:dyDescent="0.3">
      <c r="A2410" s="9">
        <f>YEAR(Table1[[#This Row],[Order Date]])</f>
        <v>2015</v>
      </c>
      <c r="B2410" s="3" t="s">
        <v>2048</v>
      </c>
    </row>
    <row r="2411" spans="1:2" ht="16.5" x14ac:dyDescent="0.3">
      <c r="A2411" s="10">
        <f>YEAR(Table1[[#This Row],[Order Date]])</f>
        <v>2015</v>
      </c>
      <c r="B2411" s="4" t="s">
        <v>2048</v>
      </c>
    </row>
    <row r="2412" spans="1:2" ht="16.5" x14ac:dyDescent="0.3">
      <c r="A2412" s="9">
        <f>YEAR(Table1[[#This Row],[Order Date]])</f>
        <v>2015</v>
      </c>
      <c r="B2412" s="3" t="s">
        <v>2048</v>
      </c>
    </row>
    <row r="2413" spans="1:2" ht="16.5" x14ac:dyDescent="0.3">
      <c r="A2413" s="10">
        <f>YEAR(Table1[[#This Row],[Order Date]])</f>
        <v>2015</v>
      </c>
      <c r="B2413" s="4" t="s">
        <v>2048</v>
      </c>
    </row>
    <row r="2414" spans="1:2" ht="16.5" x14ac:dyDescent="0.3">
      <c r="A2414" s="9">
        <f>YEAR(Table1[[#This Row],[Order Date]])</f>
        <v>2015</v>
      </c>
      <c r="B2414" s="3" t="s">
        <v>1295</v>
      </c>
    </row>
    <row r="2415" spans="1:2" ht="16.5" x14ac:dyDescent="0.3">
      <c r="A2415" s="10">
        <f>YEAR(Table1[[#This Row],[Order Date]])</f>
        <v>2015</v>
      </c>
      <c r="B2415" s="4" t="s">
        <v>2053</v>
      </c>
    </row>
    <row r="2416" spans="1:2" ht="16.5" x14ac:dyDescent="0.3">
      <c r="A2416" s="9">
        <f>YEAR(Table1[[#This Row],[Order Date]])</f>
        <v>2015</v>
      </c>
      <c r="B2416" s="3" t="s">
        <v>2053</v>
      </c>
    </row>
    <row r="2417" spans="1:2" ht="16.5" x14ac:dyDescent="0.3">
      <c r="A2417" s="10">
        <f>YEAR(Table1[[#This Row],[Order Date]])</f>
        <v>2015</v>
      </c>
      <c r="B2417" s="4" t="s">
        <v>2053</v>
      </c>
    </row>
    <row r="2418" spans="1:2" ht="16.5" x14ac:dyDescent="0.3">
      <c r="A2418" s="9">
        <f>YEAR(Table1[[#This Row],[Order Date]])</f>
        <v>2015</v>
      </c>
      <c r="B2418" s="3" t="s">
        <v>1546</v>
      </c>
    </row>
    <row r="2419" spans="1:2" ht="16.5" x14ac:dyDescent="0.3">
      <c r="A2419" s="10">
        <f>YEAR(Table1[[#This Row],[Order Date]])</f>
        <v>2015</v>
      </c>
      <c r="B2419" s="4" t="s">
        <v>1546</v>
      </c>
    </row>
    <row r="2420" spans="1:2" ht="16.5" x14ac:dyDescent="0.3">
      <c r="A2420" s="9">
        <f>YEAR(Table1[[#This Row],[Order Date]])</f>
        <v>2015</v>
      </c>
      <c r="B2420" s="3" t="s">
        <v>1546</v>
      </c>
    </row>
    <row r="2421" spans="1:2" ht="16.5" x14ac:dyDescent="0.3">
      <c r="A2421" s="10">
        <f>YEAR(Table1[[#This Row],[Order Date]])</f>
        <v>2015</v>
      </c>
      <c r="B2421" s="4" t="s">
        <v>1519</v>
      </c>
    </row>
    <row r="2422" spans="1:2" ht="16.5" x14ac:dyDescent="0.3">
      <c r="A2422" s="9">
        <f>YEAR(Table1[[#This Row],[Order Date]])</f>
        <v>2015</v>
      </c>
      <c r="B2422" s="3" t="s">
        <v>1519</v>
      </c>
    </row>
    <row r="2423" spans="1:2" ht="16.5" x14ac:dyDescent="0.3">
      <c r="A2423" s="10">
        <f>YEAR(Table1[[#This Row],[Order Date]])</f>
        <v>2015</v>
      </c>
      <c r="B2423" s="4" t="s">
        <v>2057</v>
      </c>
    </row>
    <row r="2424" spans="1:2" ht="16.5" x14ac:dyDescent="0.3">
      <c r="A2424" s="9">
        <f>YEAR(Table1[[#This Row],[Order Date]])</f>
        <v>2015</v>
      </c>
      <c r="B2424" s="3" t="s">
        <v>523</v>
      </c>
    </row>
    <row r="2425" spans="1:2" ht="16.5" x14ac:dyDescent="0.3">
      <c r="A2425" s="10">
        <f>YEAR(Table1[[#This Row],[Order Date]])</f>
        <v>2015</v>
      </c>
      <c r="B2425" s="4" t="s">
        <v>523</v>
      </c>
    </row>
    <row r="2426" spans="1:2" ht="16.5" x14ac:dyDescent="0.3">
      <c r="A2426" s="9">
        <f>YEAR(Table1[[#This Row],[Order Date]])</f>
        <v>2015</v>
      </c>
      <c r="B2426" s="3" t="s">
        <v>523</v>
      </c>
    </row>
    <row r="2427" spans="1:2" ht="16.5" x14ac:dyDescent="0.3">
      <c r="A2427" s="10">
        <f>YEAR(Table1[[#This Row],[Order Date]])</f>
        <v>2015</v>
      </c>
      <c r="B2427" s="4" t="s">
        <v>523</v>
      </c>
    </row>
    <row r="2428" spans="1:2" ht="16.5" x14ac:dyDescent="0.3">
      <c r="A2428" s="9">
        <f>YEAR(Table1[[#This Row],[Order Date]])</f>
        <v>2015</v>
      </c>
      <c r="B2428" s="3" t="s">
        <v>523</v>
      </c>
    </row>
    <row r="2429" spans="1:2" ht="16.5" x14ac:dyDescent="0.3">
      <c r="A2429" s="10">
        <f>YEAR(Table1[[#This Row],[Order Date]])</f>
        <v>2015</v>
      </c>
      <c r="B2429" s="4" t="s">
        <v>523</v>
      </c>
    </row>
    <row r="2430" spans="1:2" ht="16.5" x14ac:dyDescent="0.3">
      <c r="A2430" s="9">
        <f>YEAR(Table1[[#This Row],[Order Date]])</f>
        <v>2015</v>
      </c>
      <c r="B2430" s="3" t="s">
        <v>523</v>
      </c>
    </row>
    <row r="2431" spans="1:2" ht="16.5" x14ac:dyDescent="0.3">
      <c r="A2431" s="10">
        <f>YEAR(Table1[[#This Row],[Order Date]])</f>
        <v>2015</v>
      </c>
      <c r="B2431" s="4" t="s">
        <v>2060</v>
      </c>
    </row>
    <row r="2432" spans="1:2" ht="16.5" x14ac:dyDescent="0.3">
      <c r="A2432" s="9">
        <f>YEAR(Table1[[#This Row],[Order Date]])</f>
        <v>2015</v>
      </c>
      <c r="B2432" s="3" t="s">
        <v>2060</v>
      </c>
    </row>
    <row r="2433" spans="1:2" ht="16.5" x14ac:dyDescent="0.3">
      <c r="A2433" s="10">
        <f>YEAR(Table1[[#This Row],[Order Date]])</f>
        <v>2015</v>
      </c>
      <c r="B2433" s="4" t="s">
        <v>2060</v>
      </c>
    </row>
    <row r="2434" spans="1:2" ht="16.5" x14ac:dyDescent="0.3">
      <c r="A2434" s="9">
        <f>YEAR(Table1[[#This Row],[Order Date]])</f>
        <v>2015</v>
      </c>
      <c r="B2434" s="3" t="s">
        <v>2060</v>
      </c>
    </row>
    <row r="2435" spans="1:2" ht="16.5" x14ac:dyDescent="0.3">
      <c r="A2435" s="10">
        <f>YEAR(Table1[[#This Row],[Order Date]])</f>
        <v>2015</v>
      </c>
      <c r="B2435" s="4" t="s">
        <v>545</v>
      </c>
    </row>
    <row r="2436" spans="1:2" ht="16.5" x14ac:dyDescent="0.3">
      <c r="A2436" s="9">
        <f>YEAR(Table1[[#This Row],[Order Date]])</f>
        <v>2015</v>
      </c>
      <c r="B2436" s="3" t="s">
        <v>1478</v>
      </c>
    </row>
    <row r="2437" spans="1:2" ht="16.5" x14ac:dyDescent="0.3">
      <c r="A2437" s="10">
        <f>YEAR(Table1[[#This Row],[Order Date]])</f>
        <v>2015</v>
      </c>
      <c r="B2437" s="4" t="s">
        <v>593</v>
      </c>
    </row>
    <row r="2438" spans="1:2" ht="16.5" x14ac:dyDescent="0.3">
      <c r="A2438" s="9">
        <f>YEAR(Table1[[#This Row],[Order Date]])</f>
        <v>2015</v>
      </c>
      <c r="B2438" s="3" t="s">
        <v>443</v>
      </c>
    </row>
    <row r="2439" spans="1:2" ht="16.5" x14ac:dyDescent="0.3">
      <c r="A2439" s="10">
        <f>YEAR(Table1[[#This Row],[Order Date]])</f>
        <v>2015</v>
      </c>
      <c r="B2439" s="4" t="s">
        <v>2064</v>
      </c>
    </row>
    <row r="2440" spans="1:2" ht="16.5" x14ac:dyDescent="0.3">
      <c r="A2440" s="9">
        <f>YEAR(Table1[[#This Row],[Order Date]])</f>
        <v>2015</v>
      </c>
      <c r="B2440" s="3" t="s">
        <v>2065</v>
      </c>
    </row>
    <row r="2441" spans="1:2" ht="16.5" x14ac:dyDescent="0.3">
      <c r="A2441" s="10">
        <f>YEAR(Table1[[#This Row],[Order Date]])</f>
        <v>2015</v>
      </c>
      <c r="B2441" s="4" t="s">
        <v>2065</v>
      </c>
    </row>
    <row r="2442" spans="1:2" ht="16.5" x14ac:dyDescent="0.3">
      <c r="A2442" s="9">
        <f>YEAR(Table1[[#This Row],[Order Date]])</f>
        <v>2015</v>
      </c>
      <c r="B2442" s="3" t="s">
        <v>1271</v>
      </c>
    </row>
    <row r="2443" spans="1:2" ht="16.5" x14ac:dyDescent="0.3">
      <c r="A2443" s="10">
        <f>YEAR(Table1[[#This Row],[Order Date]])</f>
        <v>2015</v>
      </c>
      <c r="B2443" s="4" t="s">
        <v>1883</v>
      </c>
    </row>
    <row r="2444" spans="1:2" ht="16.5" x14ac:dyDescent="0.3">
      <c r="A2444" s="9">
        <f>YEAR(Table1[[#This Row],[Order Date]])</f>
        <v>2015</v>
      </c>
      <c r="B2444" s="3" t="s">
        <v>554</v>
      </c>
    </row>
    <row r="2445" spans="1:2" ht="16.5" x14ac:dyDescent="0.3">
      <c r="A2445" s="10">
        <f>YEAR(Table1[[#This Row],[Order Date]])</f>
        <v>2015</v>
      </c>
      <c r="B2445" s="4" t="s">
        <v>1267</v>
      </c>
    </row>
    <row r="2446" spans="1:2" ht="16.5" x14ac:dyDescent="0.3">
      <c r="A2446" s="9">
        <f>YEAR(Table1[[#This Row],[Order Date]])</f>
        <v>2015</v>
      </c>
      <c r="B2446" s="3" t="s">
        <v>1267</v>
      </c>
    </row>
    <row r="2447" spans="1:2" ht="16.5" x14ac:dyDescent="0.3">
      <c r="A2447" s="10">
        <f>YEAR(Table1[[#This Row],[Order Date]])</f>
        <v>2015</v>
      </c>
      <c r="B2447" s="4" t="s">
        <v>1267</v>
      </c>
    </row>
    <row r="2448" spans="1:2" ht="16.5" x14ac:dyDescent="0.3">
      <c r="A2448" s="9">
        <f>YEAR(Table1[[#This Row],[Order Date]])</f>
        <v>2015</v>
      </c>
      <c r="B2448" s="3" t="s">
        <v>1003</v>
      </c>
    </row>
    <row r="2449" spans="1:2" ht="16.5" x14ac:dyDescent="0.3">
      <c r="A2449" s="10">
        <f>YEAR(Table1[[#This Row],[Order Date]])</f>
        <v>2015</v>
      </c>
      <c r="B2449" s="4" t="s">
        <v>848</v>
      </c>
    </row>
    <row r="2450" spans="1:2" ht="16.5" x14ac:dyDescent="0.3">
      <c r="A2450" s="9">
        <f>YEAR(Table1[[#This Row],[Order Date]])</f>
        <v>2015</v>
      </c>
      <c r="B2450" s="3" t="s">
        <v>848</v>
      </c>
    </row>
    <row r="2451" spans="1:2" ht="16.5" x14ac:dyDescent="0.3">
      <c r="A2451" s="10">
        <f>YEAR(Table1[[#This Row],[Order Date]])</f>
        <v>2015</v>
      </c>
      <c r="B2451" s="4" t="s">
        <v>848</v>
      </c>
    </row>
    <row r="2452" spans="1:2" ht="16.5" x14ac:dyDescent="0.3">
      <c r="A2452" s="9">
        <f>YEAR(Table1[[#This Row],[Order Date]])</f>
        <v>2015</v>
      </c>
      <c r="B2452" s="3" t="s">
        <v>848</v>
      </c>
    </row>
    <row r="2453" spans="1:2" ht="16.5" x14ac:dyDescent="0.3">
      <c r="A2453" s="10">
        <f>YEAR(Table1[[#This Row],[Order Date]])</f>
        <v>2015</v>
      </c>
      <c r="B2453" s="4" t="s">
        <v>848</v>
      </c>
    </row>
    <row r="2454" spans="1:2" ht="16.5" x14ac:dyDescent="0.3">
      <c r="A2454" s="9">
        <f>YEAR(Table1[[#This Row],[Order Date]])</f>
        <v>2015</v>
      </c>
      <c r="B2454" s="3" t="s">
        <v>945</v>
      </c>
    </row>
    <row r="2455" spans="1:2" ht="16.5" x14ac:dyDescent="0.3">
      <c r="A2455" s="10">
        <f>YEAR(Table1[[#This Row],[Order Date]])</f>
        <v>2015</v>
      </c>
      <c r="B2455" s="4" t="s">
        <v>910</v>
      </c>
    </row>
    <row r="2456" spans="1:2" ht="16.5" x14ac:dyDescent="0.3">
      <c r="A2456" s="9">
        <f>YEAR(Table1[[#This Row],[Order Date]])</f>
        <v>2015</v>
      </c>
      <c r="B2456" s="3" t="s">
        <v>910</v>
      </c>
    </row>
    <row r="2457" spans="1:2" ht="16.5" x14ac:dyDescent="0.3">
      <c r="A2457" s="10">
        <f>YEAR(Table1[[#This Row],[Order Date]])</f>
        <v>2015</v>
      </c>
      <c r="B2457" s="4" t="s">
        <v>1633</v>
      </c>
    </row>
    <row r="2458" spans="1:2" ht="16.5" x14ac:dyDescent="0.3">
      <c r="A2458" s="9">
        <f>YEAR(Table1[[#This Row],[Order Date]])</f>
        <v>2015</v>
      </c>
      <c r="B2458" s="3" t="s">
        <v>533</v>
      </c>
    </row>
    <row r="2459" spans="1:2" ht="16.5" x14ac:dyDescent="0.3">
      <c r="A2459" s="10">
        <f>YEAR(Table1[[#This Row],[Order Date]])</f>
        <v>2015</v>
      </c>
      <c r="B2459" s="4" t="s">
        <v>392</v>
      </c>
    </row>
    <row r="2460" spans="1:2" ht="16.5" x14ac:dyDescent="0.3">
      <c r="A2460" s="9">
        <f>YEAR(Table1[[#This Row],[Order Date]])</f>
        <v>2015</v>
      </c>
      <c r="B2460" s="3" t="s">
        <v>392</v>
      </c>
    </row>
    <row r="2461" spans="1:2" ht="16.5" x14ac:dyDescent="0.3">
      <c r="A2461" s="10">
        <f>YEAR(Table1[[#This Row],[Order Date]])</f>
        <v>2015</v>
      </c>
      <c r="B2461" s="4" t="s">
        <v>1200</v>
      </c>
    </row>
    <row r="2462" spans="1:2" ht="16.5" x14ac:dyDescent="0.3">
      <c r="A2462" s="9">
        <f>YEAR(Table1[[#This Row],[Order Date]])</f>
        <v>2015</v>
      </c>
      <c r="B2462" s="3" t="s">
        <v>325</v>
      </c>
    </row>
    <row r="2463" spans="1:2" ht="16.5" x14ac:dyDescent="0.3">
      <c r="A2463" s="10">
        <f>YEAR(Table1[[#This Row],[Order Date]])</f>
        <v>2015</v>
      </c>
      <c r="B2463" s="4" t="s">
        <v>2071</v>
      </c>
    </row>
    <row r="2464" spans="1:2" ht="16.5" x14ac:dyDescent="0.3">
      <c r="A2464" s="9">
        <f>YEAR(Table1[[#This Row],[Order Date]])</f>
        <v>2015</v>
      </c>
      <c r="B2464" s="3" t="s">
        <v>742</v>
      </c>
    </row>
    <row r="2465" spans="1:2" ht="16.5" x14ac:dyDescent="0.3">
      <c r="A2465" s="10">
        <f>YEAR(Table1[[#This Row],[Order Date]])</f>
        <v>2015</v>
      </c>
      <c r="B2465" s="4" t="s">
        <v>742</v>
      </c>
    </row>
    <row r="2466" spans="1:2" ht="16.5" x14ac:dyDescent="0.3">
      <c r="A2466" s="9">
        <f>YEAR(Table1[[#This Row],[Order Date]])</f>
        <v>2015</v>
      </c>
      <c r="B2466" s="3" t="s">
        <v>742</v>
      </c>
    </row>
    <row r="2467" spans="1:2" ht="16.5" x14ac:dyDescent="0.3">
      <c r="A2467" s="10">
        <f>YEAR(Table1[[#This Row],[Order Date]])</f>
        <v>2015</v>
      </c>
      <c r="B2467" s="4" t="s">
        <v>530</v>
      </c>
    </row>
    <row r="2468" spans="1:2" ht="16.5" x14ac:dyDescent="0.3">
      <c r="A2468" s="9">
        <f>YEAR(Table1[[#This Row],[Order Date]])</f>
        <v>2015</v>
      </c>
      <c r="B2468" s="3" t="s">
        <v>530</v>
      </c>
    </row>
    <row r="2469" spans="1:2" ht="16.5" x14ac:dyDescent="0.3">
      <c r="A2469" s="10">
        <f>YEAR(Table1[[#This Row],[Order Date]])</f>
        <v>2015</v>
      </c>
      <c r="B2469" s="4" t="s">
        <v>1957</v>
      </c>
    </row>
    <row r="2470" spans="1:2" ht="16.5" x14ac:dyDescent="0.3">
      <c r="A2470" s="9">
        <f>YEAR(Table1[[#This Row],[Order Date]])</f>
        <v>2015</v>
      </c>
      <c r="B2470" s="3" t="s">
        <v>1957</v>
      </c>
    </row>
    <row r="2471" spans="1:2" ht="16.5" x14ac:dyDescent="0.3">
      <c r="A2471" s="10">
        <f>YEAR(Table1[[#This Row],[Order Date]])</f>
        <v>2015</v>
      </c>
      <c r="B2471" s="4" t="s">
        <v>1957</v>
      </c>
    </row>
    <row r="2472" spans="1:2" ht="16.5" x14ac:dyDescent="0.3">
      <c r="A2472" s="9">
        <f>YEAR(Table1[[#This Row],[Order Date]])</f>
        <v>2015</v>
      </c>
      <c r="B2472" s="3" t="s">
        <v>1957</v>
      </c>
    </row>
    <row r="2473" spans="1:2" ht="16.5" x14ac:dyDescent="0.3">
      <c r="A2473" s="10">
        <f>YEAR(Table1[[#This Row],[Order Date]])</f>
        <v>2015</v>
      </c>
      <c r="B2473" s="4" t="s">
        <v>1957</v>
      </c>
    </row>
    <row r="2474" spans="1:2" ht="16.5" x14ac:dyDescent="0.3">
      <c r="A2474" s="9">
        <f>YEAR(Table1[[#This Row],[Order Date]])</f>
        <v>2015</v>
      </c>
      <c r="B2474" s="3" t="s">
        <v>1957</v>
      </c>
    </row>
    <row r="2475" spans="1:2" ht="16.5" x14ac:dyDescent="0.3">
      <c r="A2475" s="10">
        <f>YEAR(Table1[[#This Row],[Order Date]])</f>
        <v>2015</v>
      </c>
      <c r="B2475" s="4" t="s">
        <v>1957</v>
      </c>
    </row>
    <row r="2476" spans="1:2" ht="16.5" x14ac:dyDescent="0.3">
      <c r="A2476" s="9">
        <f>YEAR(Table1[[#This Row],[Order Date]])</f>
        <v>2015</v>
      </c>
      <c r="B2476" s="3" t="s">
        <v>1467</v>
      </c>
    </row>
    <row r="2477" spans="1:2" ht="16.5" x14ac:dyDescent="0.3">
      <c r="A2477" s="10">
        <f>YEAR(Table1[[#This Row],[Order Date]])</f>
        <v>2015</v>
      </c>
      <c r="B2477" s="4" t="s">
        <v>1883</v>
      </c>
    </row>
    <row r="2478" spans="1:2" ht="16.5" x14ac:dyDescent="0.3">
      <c r="A2478" s="9">
        <f>YEAR(Table1[[#This Row],[Order Date]])</f>
        <v>2015</v>
      </c>
      <c r="B2478" s="3" t="s">
        <v>1883</v>
      </c>
    </row>
    <row r="2479" spans="1:2" ht="16.5" x14ac:dyDescent="0.3">
      <c r="A2479" s="10">
        <f>YEAR(Table1[[#This Row],[Order Date]])</f>
        <v>2015</v>
      </c>
      <c r="B2479" s="4" t="s">
        <v>1883</v>
      </c>
    </row>
    <row r="2480" spans="1:2" ht="16.5" x14ac:dyDescent="0.3">
      <c r="A2480" s="9">
        <f>YEAR(Table1[[#This Row],[Order Date]])</f>
        <v>2015</v>
      </c>
      <c r="B2480" s="3" t="s">
        <v>1883</v>
      </c>
    </row>
    <row r="2481" spans="1:2" ht="16.5" x14ac:dyDescent="0.3">
      <c r="A2481" s="10">
        <f>YEAR(Table1[[#This Row],[Order Date]])</f>
        <v>2015</v>
      </c>
      <c r="B2481" s="4" t="s">
        <v>443</v>
      </c>
    </row>
    <row r="2482" spans="1:2" ht="16.5" x14ac:dyDescent="0.3">
      <c r="A2482" s="9">
        <f>YEAR(Table1[[#This Row],[Order Date]])</f>
        <v>2015</v>
      </c>
      <c r="B2482" s="3" t="s">
        <v>1446</v>
      </c>
    </row>
    <row r="2483" spans="1:2" ht="16.5" x14ac:dyDescent="0.3">
      <c r="A2483" s="10">
        <f>YEAR(Table1[[#This Row],[Order Date]])</f>
        <v>2015</v>
      </c>
      <c r="B2483" s="4" t="s">
        <v>456</v>
      </c>
    </row>
    <row r="2484" spans="1:2" ht="16.5" x14ac:dyDescent="0.3">
      <c r="A2484" s="9">
        <f>YEAR(Table1[[#This Row],[Order Date]])</f>
        <v>2015</v>
      </c>
      <c r="B2484" s="3" t="s">
        <v>1289</v>
      </c>
    </row>
    <row r="2485" spans="1:2" ht="16.5" x14ac:dyDescent="0.3">
      <c r="A2485" s="10">
        <f>YEAR(Table1[[#This Row],[Order Date]])</f>
        <v>2015</v>
      </c>
      <c r="B2485" s="4" t="s">
        <v>1289</v>
      </c>
    </row>
    <row r="2486" spans="1:2" ht="16.5" x14ac:dyDescent="0.3">
      <c r="A2486" s="9">
        <f>YEAR(Table1[[#This Row],[Order Date]])</f>
        <v>2015</v>
      </c>
      <c r="B2486" s="3" t="s">
        <v>859</v>
      </c>
    </row>
    <row r="2487" spans="1:2" ht="16.5" x14ac:dyDescent="0.3">
      <c r="A2487" s="10">
        <f>YEAR(Table1[[#This Row],[Order Date]])</f>
        <v>2015</v>
      </c>
      <c r="B2487" s="4" t="s">
        <v>859</v>
      </c>
    </row>
    <row r="2488" spans="1:2" ht="16.5" x14ac:dyDescent="0.3">
      <c r="A2488" s="9">
        <f>YEAR(Table1[[#This Row],[Order Date]])</f>
        <v>2015</v>
      </c>
      <c r="B2488" s="3" t="s">
        <v>54</v>
      </c>
    </row>
    <row r="2489" spans="1:2" ht="16.5" x14ac:dyDescent="0.3">
      <c r="A2489" s="10">
        <f>YEAR(Table1[[#This Row],[Order Date]])</f>
        <v>2015</v>
      </c>
      <c r="B2489" s="4" t="s">
        <v>1023</v>
      </c>
    </row>
    <row r="2490" spans="1:2" ht="16.5" x14ac:dyDescent="0.3">
      <c r="A2490" s="9">
        <f>YEAR(Table1[[#This Row],[Order Date]])</f>
        <v>2015</v>
      </c>
      <c r="B2490" s="3" t="s">
        <v>1023</v>
      </c>
    </row>
    <row r="2491" spans="1:2" ht="16.5" x14ac:dyDescent="0.3">
      <c r="A2491" s="10">
        <f>YEAR(Table1[[#This Row],[Order Date]])</f>
        <v>2015</v>
      </c>
      <c r="B2491" s="4" t="s">
        <v>857</v>
      </c>
    </row>
    <row r="2492" spans="1:2" ht="16.5" x14ac:dyDescent="0.3">
      <c r="A2492" s="9">
        <f>YEAR(Table1[[#This Row],[Order Date]])</f>
        <v>2015</v>
      </c>
      <c r="B2492" s="3" t="s">
        <v>989</v>
      </c>
    </row>
    <row r="2493" spans="1:2" ht="16.5" x14ac:dyDescent="0.3">
      <c r="A2493" s="10">
        <f>YEAR(Table1[[#This Row],[Order Date]])</f>
        <v>2015</v>
      </c>
      <c r="B2493" s="4" t="s">
        <v>1343</v>
      </c>
    </row>
    <row r="2494" spans="1:2" ht="16.5" x14ac:dyDescent="0.3">
      <c r="A2494" s="9">
        <f>YEAR(Table1[[#This Row],[Order Date]])</f>
        <v>2015</v>
      </c>
      <c r="B2494" s="3" t="s">
        <v>1341</v>
      </c>
    </row>
    <row r="2495" spans="1:2" ht="16.5" x14ac:dyDescent="0.3">
      <c r="A2495" s="10">
        <f>YEAR(Table1[[#This Row],[Order Date]])</f>
        <v>2015</v>
      </c>
      <c r="B2495" s="4" t="s">
        <v>1341</v>
      </c>
    </row>
    <row r="2496" spans="1:2" ht="16.5" x14ac:dyDescent="0.3">
      <c r="A2496" s="9">
        <f>YEAR(Table1[[#This Row],[Order Date]])</f>
        <v>2015</v>
      </c>
      <c r="B2496" s="3" t="s">
        <v>1341</v>
      </c>
    </row>
    <row r="2497" spans="1:2" ht="16.5" x14ac:dyDescent="0.3">
      <c r="A2497" s="10">
        <f>YEAR(Table1[[#This Row],[Order Date]])</f>
        <v>2015</v>
      </c>
      <c r="B2497" s="4" t="s">
        <v>1341</v>
      </c>
    </row>
    <row r="2498" spans="1:2" ht="16.5" x14ac:dyDescent="0.3">
      <c r="A2498" s="9">
        <f>YEAR(Table1[[#This Row],[Order Date]])</f>
        <v>2015</v>
      </c>
      <c r="B2498" s="3" t="s">
        <v>1287</v>
      </c>
    </row>
    <row r="2499" spans="1:2" ht="16.5" x14ac:dyDescent="0.3">
      <c r="A2499" s="10">
        <f>YEAR(Table1[[#This Row],[Order Date]])</f>
        <v>2015</v>
      </c>
      <c r="B2499" s="4" t="s">
        <v>622</v>
      </c>
    </row>
    <row r="2500" spans="1:2" ht="16.5" x14ac:dyDescent="0.3">
      <c r="A2500" s="9">
        <f>YEAR(Table1[[#This Row],[Order Date]])</f>
        <v>2015</v>
      </c>
      <c r="B2500" s="3" t="s">
        <v>622</v>
      </c>
    </row>
    <row r="2501" spans="1:2" ht="16.5" x14ac:dyDescent="0.3">
      <c r="A2501" s="10">
        <f>YEAR(Table1[[#This Row],[Order Date]])</f>
        <v>2015</v>
      </c>
      <c r="B2501" s="4" t="s">
        <v>357</v>
      </c>
    </row>
    <row r="2502" spans="1:2" ht="16.5" x14ac:dyDescent="0.3">
      <c r="A2502" s="9">
        <f>YEAR(Table1[[#This Row],[Order Date]])</f>
        <v>2015</v>
      </c>
      <c r="B2502" s="3" t="s">
        <v>180</v>
      </c>
    </row>
    <row r="2503" spans="1:2" ht="16.5" x14ac:dyDescent="0.3">
      <c r="A2503" s="10">
        <f>YEAR(Table1[[#This Row],[Order Date]])</f>
        <v>2015</v>
      </c>
      <c r="B2503" s="4" t="s">
        <v>180</v>
      </c>
    </row>
    <row r="2504" spans="1:2" ht="16.5" x14ac:dyDescent="0.3">
      <c r="A2504" s="9">
        <f>YEAR(Table1[[#This Row],[Order Date]])</f>
        <v>2015</v>
      </c>
      <c r="B2504" s="3" t="s">
        <v>46</v>
      </c>
    </row>
    <row r="2505" spans="1:2" ht="16.5" x14ac:dyDescent="0.3">
      <c r="A2505" s="10">
        <f>YEAR(Table1[[#This Row],[Order Date]])</f>
        <v>2015</v>
      </c>
      <c r="B2505" s="4" t="s">
        <v>46</v>
      </c>
    </row>
    <row r="2506" spans="1:2" ht="16.5" x14ac:dyDescent="0.3">
      <c r="A2506" s="9">
        <f>YEAR(Table1[[#This Row],[Order Date]])</f>
        <v>2015</v>
      </c>
      <c r="B2506" s="3" t="s">
        <v>2079</v>
      </c>
    </row>
    <row r="2507" spans="1:2" ht="16.5" x14ac:dyDescent="0.3">
      <c r="A2507" s="10">
        <f>YEAR(Table1[[#This Row],[Order Date]])</f>
        <v>2015</v>
      </c>
      <c r="B2507" s="4" t="s">
        <v>268</v>
      </c>
    </row>
    <row r="2508" spans="1:2" ht="16.5" x14ac:dyDescent="0.3">
      <c r="A2508" s="9">
        <f>YEAR(Table1[[#This Row],[Order Date]])</f>
        <v>2015</v>
      </c>
      <c r="B2508" s="3" t="s">
        <v>180</v>
      </c>
    </row>
    <row r="2509" spans="1:2" ht="16.5" x14ac:dyDescent="0.3">
      <c r="A2509" s="10">
        <f>YEAR(Table1[[#This Row],[Order Date]])</f>
        <v>2015</v>
      </c>
      <c r="B2509" s="4" t="s">
        <v>180</v>
      </c>
    </row>
    <row r="2510" spans="1:2" ht="16.5" x14ac:dyDescent="0.3">
      <c r="A2510" s="9">
        <f>YEAR(Table1[[#This Row],[Order Date]])</f>
        <v>2015</v>
      </c>
      <c r="B2510" s="3" t="s">
        <v>1776</v>
      </c>
    </row>
    <row r="2511" spans="1:2" ht="16.5" x14ac:dyDescent="0.3">
      <c r="A2511" s="10">
        <f>YEAR(Table1[[#This Row],[Order Date]])</f>
        <v>2015</v>
      </c>
      <c r="B2511" s="4" t="s">
        <v>119</v>
      </c>
    </row>
    <row r="2512" spans="1:2" ht="16.5" x14ac:dyDescent="0.3">
      <c r="A2512" s="9">
        <f>YEAR(Table1[[#This Row],[Order Date]])</f>
        <v>2015</v>
      </c>
      <c r="B2512" s="3" t="s">
        <v>119</v>
      </c>
    </row>
    <row r="2513" spans="1:2" ht="16.5" x14ac:dyDescent="0.3">
      <c r="A2513" s="10">
        <f>YEAR(Table1[[#This Row],[Order Date]])</f>
        <v>2015</v>
      </c>
      <c r="B2513" s="4" t="s">
        <v>119</v>
      </c>
    </row>
    <row r="2514" spans="1:2" ht="16.5" x14ac:dyDescent="0.3">
      <c r="A2514" s="9">
        <f>YEAR(Table1[[#This Row],[Order Date]])</f>
        <v>2015</v>
      </c>
      <c r="B2514" s="3" t="s">
        <v>530</v>
      </c>
    </row>
    <row r="2515" spans="1:2" ht="16.5" x14ac:dyDescent="0.3">
      <c r="A2515" s="10">
        <f>YEAR(Table1[[#This Row],[Order Date]])</f>
        <v>2015</v>
      </c>
      <c r="B2515" s="4" t="s">
        <v>530</v>
      </c>
    </row>
    <row r="2516" spans="1:2" ht="16.5" x14ac:dyDescent="0.3">
      <c r="A2516" s="9">
        <f>YEAR(Table1[[#This Row],[Order Date]])</f>
        <v>2015</v>
      </c>
      <c r="B2516" s="3" t="s">
        <v>530</v>
      </c>
    </row>
    <row r="2517" spans="1:2" ht="16.5" x14ac:dyDescent="0.3">
      <c r="A2517" s="10">
        <f>YEAR(Table1[[#This Row],[Order Date]])</f>
        <v>2015</v>
      </c>
      <c r="B2517" s="4" t="s">
        <v>530</v>
      </c>
    </row>
    <row r="2518" spans="1:2" ht="16.5" x14ac:dyDescent="0.3">
      <c r="A2518" s="9">
        <f>YEAR(Table1[[#This Row],[Order Date]])</f>
        <v>2015</v>
      </c>
      <c r="B2518" s="3" t="s">
        <v>465</v>
      </c>
    </row>
    <row r="2519" spans="1:2" ht="16.5" x14ac:dyDescent="0.3">
      <c r="A2519" s="10">
        <f>YEAR(Table1[[#This Row],[Order Date]])</f>
        <v>2015</v>
      </c>
      <c r="B2519" s="4" t="s">
        <v>820</v>
      </c>
    </row>
    <row r="2520" spans="1:2" ht="16.5" x14ac:dyDescent="0.3">
      <c r="A2520" s="9">
        <f>YEAR(Table1[[#This Row],[Order Date]])</f>
        <v>2015</v>
      </c>
      <c r="B2520" s="3" t="s">
        <v>820</v>
      </c>
    </row>
    <row r="2521" spans="1:2" ht="16.5" x14ac:dyDescent="0.3">
      <c r="A2521" s="10">
        <f>YEAR(Table1[[#This Row],[Order Date]])</f>
        <v>2015</v>
      </c>
      <c r="B2521" s="4" t="s">
        <v>820</v>
      </c>
    </row>
    <row r="2522" spans="1:2" ht="16.5" x14ac:dyDescent="0.3">
      <c r="A2522" s="9">
        <f>YEAR(Table1[[#This Row],[Order Date]])</f>
        <v>2015</v>
      </c>
      <c r="B2522" s="3" t="s">
        <v>2083</v>
      </c>
    </row>
    <row r="2523" spans="1:2" ht="16.5" x14ac:dyDescent="0.3">
      <c r="A2523" s="10">
        <f>YEAR(Table1[[#This Row],[Order Date]])</f>
        <v>2015</v>
      </c>
      <c r="B2523" s="4" t="s">
        <v>1178</v>
      </c>
    </row>
    <row r="2524" spans="1:2" ht="16.5" x14ac:dyDescent="0.3">
      <c r="A2524" s="9">
        <f>YEAR(Table1[[#This Row],[Order Date]])</f>
        <v>2015</v>
      </c>
      <c r="B2524" s="3" t="s">
        <v>1178</v>
      </c>
    </row>
    <row r="2525" spans="1:2" ht="16.5" x14ac:dyDescent="0.3">
      <c r="A2525" s="10">
        <f>YEAR(Table1[[#This Row],[Order Date]])</f>
        <v>2015</v>
      </c>
      <c r="B2525" s="4" t="s">
        <v>902</v>
      </c>
    </row>
    <row r="2526" spans="1:2" ht="16.5" x14ac:dyDescent="0.3">
      <c r="A2526" s="9">
        <f>YEAR(Table1[[#This Row],[Order Date]])</f>
        <v>2015</v>
      </c>
      <c r="B2526" s="3" t="s">
        <v>902</v>
      </c>
    </row>
    <row r="2527" spans="1:2" ht="16.5" x14ac:dyDescent="0.3">
      <c r="A2527" s="10">
        <f>YEAR(Table1[[#This Row],[Order Date]])</f>
        <v>2015</v>
      </c>
      <c r="B2527" s="4" t="s">
        <v>902</v>
      </c>
    </row>
    <row r="2528" spans="1:2" ht="16.5" x14ac:dyDescent="0.3">
      <c r="A2528" s="9">
        <f>YEAR(Table1[[#This Row],[Order Date]])</f>
        <v>2015</v>
      </c>
      <c r="B2528" s="3" t="s">
        <v>902</v>
      </c>
    </row>
    <row r="2529" spans="1:2" ht="16.5" x14ac:dyDescent="0.3">
      <c r="A2529" s="10">
        <f>YEAR(Table1[[#This Row],[Order Date]])</f>
        <v>2015</v>
      </c>
      <c r="B2529" s="4" t="s">
        <v>1077</v>
      </c>
    </row>
    <row r="2530" spans="1:2" ht="16.5" x14ac:dyDescent="0.3">
      <c r="A2530" s="9">
        <f>YEAR(Table1[[#This Row],[Order Date]])</f>
        <v>2015</v>
      </c>
      <c r="B2530" s="3" t="s">
        <v>1077</v>
      </c>
    </row>
    <row r="2531" spans="1:2" ht="16.5" x14ac:dyDescent="0.3">
      <c r="A2531" s="10">
        <f>YEAR(Table1[[#This Row],[Order Date]])</f>
        <v>2015</v>
      </c>
      <c r="B2531" s="4" t="s">
        <v>1004</v>
      </c>
    </row>
    <row r="2532" spans="1:2" ht="16.5" x14ac:dyDescent="0.3">
      <c r="A2532" s="9">
        <f>YEAR(Table1[[#This Row],[Order Date]])</f>
        <v>2015</v>
      </c>
      <c r="B2532" s="3" t="s">
        <v>1004</v>
      </c>
    </row>
    <row r="2533" spans="1:2" ht="16.5" x14ac:dyDescent="0.3">
      <c r="A2533" s="10">
        <f>YEAR(Table1[[#This Row],[Order Date]])</f>
        <v>2015</v>
      </c>
      <c r="B2533" s="4" t="s">
        <v>1004</v>
      </c>
    </row>
    <row r="2534" spans="1:2" ht="16.5" x14ac:dyDescent="0.3">
      <c r="A2534" s="9">
        <f>YEAR(Table1[[#This Row],[Order Date]])</f>
        <v>2015</v>
      </c>
      <c r="B2534" s="3" t="s">
        <v>1214</v>
      </c>
    </row>
    <row r="2535" spans="1:2" ht="16.5" x14ac:dyDescent="0.3">
      <c r="A2535" s="10">
        <f>YEAR(Table1[[#This Row],[Order Date]])</f>
        <v>2015</v>
      </c>
      <c r="B2535" s="4" t="s">
        <v>1214</v>
      </c>
    </row>
    <row r="2536" spans="1:2" ht="16.5" x14ac:dyDescent="0.3">
      <c r="A2536" s="9">
        <f>YEAR(Table1[[#This Row],[Order Date]])</f>
        <v>2015</v>
      </c>
      <c r="B2536" s="3" t="s">
        <v>1214</v>
      </c>
    </row>
    <row r="2537" spans="1:2" ht="16.5" x14ac:dyDescent="0.3">
      <c r="A2537" s="10">
        <f>YEAR(Table1[[#This Row],[Order Date]])</f>
        <v>2015</v>
      </c>
      <c r="B2537" s="4" t="s">
        <v>1178</v>
      </c>
    </row>
    <row r="2538" spans="1:2" ht="16.5" x14ac:dyDescent="0.3">
      <c r="A2538" s="9">
        <f>YEAR(Table1[[#This Row],[Order Date]])</f>
        <v>2015</v>
      </c>
      <c r="B2538" s="3" t="s">
        <v>1793</v>
      </c>
    </row>
    <row r="2539" spans="1:2" ht="16.5" x14ac:dyDescent="0.3">
      <c r="A2539" s="10">
        <f>YEAR(Table1[[#This Row],[Order Date]])</f>
        <v>2015</v>
      </c>
      <c r="B2539" s="4" t="s">
        <v>2088</v>
      </c>
    </row>
    <row r="2540" spans="1:2" ht="16.5" x14ac:dyDescent="0.3">
      <c r="A2540" s="9">
        <f>YEAR(Table1[[#This Row],[Order Date]])</f>
        <v>2015</v>
      </c>
      <c r="B2540" s="3" t="s">
        <v>2088</v>
      </c>
    </row>
    <row r="2541" spans="1:2" ht="16.5" x14ac:dyDescent="0.3">
      <c r="A2541" s="10">
        <f>YEAR(Table1[[#This Row],[Order Date]])</f>
        <v>2015</v>
      </c>
      <c r="B2541" s="4" t="s">
        <v>2088</v>
      </c>
    </row>
    <row r="2542" spans="1:2" ht="16.5" x14ac:dyDescent="0.3">
      <c r="A2542" s="9">
        <f>YEAR(Table1[[#This Row],[Order Date]])</f>
        <v>2015</v>
      </c>
      <c r="B2542" s="3" t="s">
        <v>2091</v>
      </c>
    </row>
    <row r="2543" spans="1:2" ht="16.5" x14ac:dyDescent="0.3">
      <c r="A2543" s="10">
        <f>YEAR(Table1[[#This Row],[Order Date]])</f>
        <v>2015</v>
      </c>
      <c r="B2543" s="4" t="s">
        <v>536</v>
      </c>
    </row>
    <row r="2544" spans="1:2" ht="16.5" x14ac:dyDescent="0.3">
      <c r="A2544" s="9">
        <f>YEAR(Table1[[#This Row],[Order Date]])</f>
        <v>2015</v>
      </c>
      <c r="B2544" s="3" t="s">
        <v>536</v>
      </c>
    </row>
    <row r="2545" spans="1:2" ht="16.5" x14ac:dyDescent="0.3">
      <c r="A2545" s="10">
        <f>YEAR(Table1[[#This Row],[Order Date]])</f>
        <v>2015</v>
      </c>
      <c r="B2545" s="4" t="s">
        <v>536</v>
      </c>
    </row>
    <row r="2546" spans="1:2" ht="16.5" x14ac:dyDescent="0.3">
      <c r="A2546" s="9">
        <f>YEAR(Table1[[#This Row],[Order Date]])</f>
        <v>2015</v>
      </c>
      <c r="B2546" s="3" t="s">
        <v>343</v>
      </c>
    </row>
    <row r="2547" spans="1:2" ht="16.5" x14ac:dyDescent="0.3">
      <c r="A2547" s="10">
        <f>YEAR(Table1[[#This Row],[Order Date]])</f>
        <v>2015</v>
      </c>
      <c r="B2547" s="4" t="s">
        <v>217</v>
      </c>
    </row>
    <row r="2548" spans="1:2" ht="16.5" x14ac:dyDescent="0.3">
      <c r="A2548" s="9">
        <f>YEAR(Table1[[#This Row],[Order Date]])</f>
        <v>2015</v>
      </c>
      <c r="B2548" s="3" t="s">
        <v>217</v>
      </c>
    </row>
    <row r="2549" spans="1:2" ht="16.5" x14ac:dyDescent="0.3">
      <c r="A2549" s="10">
        <f>YEAR(Table1[[#This Row],[Order Date]])</f>
        <v>2015</v>
      </c>
      <c r="B2549" s="4" t="s">
        <v>217</v>
      </c>
    </row>
    <row r="2550" spans="1:2" ht="16.5" x14ac:dyDescent="0.3">
      <c r="A2550" s="9">
        <f>YEAR(Table1[[#This Row],[Order Date]])</f>
        <v>2015</v>
      </c>
      <c r="B2550" s="3" t="s">
        <v>2094</v>
      </c>
    </row>
    <row r="2551" spans="1:2" ht="16.5" x14ac:dyDescent="0.3">
      <c r="A2551" s="10">
        <f>YEAR(Table1[[#This Row],[Order Date]])</f>
        <v>2015</v>
      </c>
      <c r="B2551" s="4" t="s">
        <v>2095</v>
      </c>
    </row>
    <row r="2552" spans="1:2" ht="16.5" x14ac:dyDescent="0.3">
      <c r="A2552" s="9">
        <f>YEAR(Table1[[#This Row],[Order Date]])</f>
        <v>2015</v>
      </c>
      <c r="B2552" s="3" t="s">
        <v>803</v>
      </c>
    </row>
    <row r="2553" spans="1:2" ht="16.5" x14ac:dyDescent="0.3">
      <c r="A2553" s="10">
        <f>YEAR(Table1[[#This Row],[Order Date]])</f>
        <v>2015</v>
      </c>
      <c r="B2553" s="4" t="s">
        <v>1167</v>
      </c>
    </row>
    <row r="2554" spans="1:2" ht="16.5" x14ac:dyDescent="0.3">
      <c r="A2554" s="9">
        <f>YEAR(Table1[[#This Row],[Order Date]])</f>
        <v>2015</v>
      </c>
      <c r="B2554" s="3" t="s">
        <v>1167</v>
      </c>
    </row>
    <row r="2555" spans="1:2" ht="16.5" x14ac:dyDescent="0.3">
      <c r="A2555" s="10">
        <f>YEAR(Table1[[#This Row],[Order Date]])</f>
        <v>2015</v>
      </c>
      <c r="B2555" s="4" t="s">
        <v>1167</v>
      </c>
    </row>
    <row r="2556" spans="1:2" ht="16.5" x14ac:dyDescent="0.3">
      <c r="A2556" s="9">
        <f>YEAR(Table1[[#This Row],[Order Date]])</f>
        <v>2015</v>
      </c>
      <c r="B2556" s="3" t="s">
        <v>1167</v>
      </c>
    </row>
    <row r="2557" spans="1:2" ht="16.5" x14ac:dyDescent="0.3">
      <c r="A2557" s="10">
        <f>YEAR(Table1[[#This Row],[Order Date]])</f>
        <v>2015</v>
      </c>
      <c r="B2557" s="4" t="s">
        <v>1741</v>
      </c>
    </row>
    <row r="2558" spans="1:2" ht="16.5" x14ac:dyDescent="0.3">
      <c r="A2558" s="9">
        <f>YEAR(Table1[[#This Row],[Order Date]])</f>
        <v>2015</v>
      </c>
      <c r="B2558" s="3" t="s">
        <v>1741</v>
      </c>
    </row>
    <row r="2559" spans="1:2" ht="16.5" x14ac:dyDescent="0.3">
      <c r="A2559" s="10">
        <f>YEAR(Table1[[#This Row],[Order Date]])</f>
        <v>2015</v>
      </c>
      <c r="B2559" s="4" t="s">
        <v>1741</v>
      </c>
    </row>
    <row r="2560" spans="1:2" ht="16.5" x14ac:dyDescent="0.3">
      <c r="A2560" s="9">
        <f>YEAR(Table1[[#This Row],[Order Date]])</f>
        <v>2015</v>
      </c>
      <c r="B2560" s="3" t="s">
        <v>445</v>
      </c>
    </row>
    <row r="2561" spans="1:2" ht="16.5" x14ac:dyDescent="0.3">
      <c r="A2561" s="10">
        <f>YEAR(Table1[[#This Row],[Order Date]])</f>
        <v>2015</v>
      </c>
      <c r="B2561" s="4" t="s">
        <v>445</v>
      </c>
    </row>
    <row r="2562" spans="1:2" ht="16.5" x14ac:dyDescent="0.3">
      <c r="A2562" s="9">
        <f>YEAR(Table1[[#This Row],[Order Date]])</f>
        <v>2015</v>
      </c>
      <c r="B2562" s="3" t="s">
        <v>244</v>
      </c>
    </row>
    <row r="2563" spans="1:2" ht="16.5" x14ac:dyDescent="0.3">
      <c r="A2563" s="10">
        <f>YEAR(Table1[[#This Row],[Order Date]])</f>
        <v>2015</v>
      </c>
      <c r="B2563" s="4" t="s">
        <v>244</v>
      </c>
    </row>
    <row r="2564" spans="1:2" ht="16.5" x14ac:dyDescent="0.3">
      <c r="A2564" s="9">
        <f>YEAR(Table1[[#This Row],[Order Date]])</f>
        <v>2015</v>
      </c>
      <c r="B2564" s="3" t="s">
        <v>244</v>
      </c>
    </row>
    <row r="2565" spans="1:2" ht="16.5" x14ac:dyDescent="0.3">
      <c r="A2565" s="10">
        <f>YEAR(Table1[[#This Row],[Order Date]])</f>
        <v>2015</v>
      </c>
      <c r="B2565" s="4" t="s">
        <v>244</v>
      </c>
    </row>
    <row r="2566" spans="1:2" ht="16.5" x14ac:dyDescent="0.3">
      <c r="A2566" s="9">
        <f>YEAR(Table1[[#This Row],[Order Date]])</f>
        <v>2015</v>
      </c>
      <c r="B2566" s="3" t="s">
        <v>2100</v>
      </c>
    </row>
    <row r="2567" spans="1:2" ht="16.5" x14ac:dyDescent="0.3">
      <c r="A2567" s="10">
        <f>YEAR(Table1[[#This Row],[Order Date]])</f>
        <v>2015</v>
      </c>
      <c r="B2567" s="4" t="s">
        <v>590</v>
      </c>
    </row>
    <row r="2568" spans="1:2" ht="16.5" x14ac:dyDescent="0.3">
      <c r="A2568" s="9">
        <f>YEAR(Table1[[#This Row],[Order Date]])</f>
        <v>2015</v>
      </c>
      <c r="B2568" s="3" t="s">
        <v>590</v>
      </c>
    </row>
    <row r="2569" spans="1:2" ht="16.5" x14ac:dyDescent="0.3">
      <c r="A2569" s="10">
        <f>YEAR(Table1[[#This Row],[Order Date]])</f>
        <v>2015</v>
      </c>
      <c r="B2569" s="4" t="s">
        <v>1557</v>
      </c>
    </row>
    <row r="2570" spans="1:2" ht="16.5" x14ac:dyDescent="0.3">
      <c r="A2570" s="9">
        <f>YEAR(Table1[[#This Row],[Order Date]])</f>
        <v>2015</v>
      </c>
      <c r="B2570" s="3" t="s">
        <v>1557</v>
      </c>
    </row>
    <row r="2571" spans="1:2" ht="16.5" x14ac:dyDescent="0.3">
      <c r="A2571" s="10">
        <f>YEAR(Table1[[#This Row],[Order Date]])</f>
        <v>2015</v>
      </c>
      <c r="B2571" s="4" t="s">
        <v>2101</v>
      </c>
    </row>
    <row r="2572" spans="1:2" ht="16.5" x14ac:dyDescent="0.3">
      <c r="A2572" s="9">
        <f>YEAR(Table1[[#This Row],[Order Date]])</f>
        <v>2015</v>
      </c>
      <c r="B2572" s="3" t="s">
        <v>2101</v>
      </c>
    </row>
    <row r="2573" spans="1:2" ht="16.5" x14ac:dyDescent="0.3">
      <c r="A2573" s="10">
        <f>YEAR(Table1[[#This Row],[Order Date]])</f>
        <v>2015</v>
      </c>
      <c r="B2573" s="4" t="s">
        <v>1946</v>
      </c>
    </row>
    <row r="2574" spans="1:2" ht="16.5" x14ac:dyDescent="0.3">
      <c r="A2574" s="9">
        <f>YEAR(Table1[[#This Row],[Order Date]])</f>
        <v>2015</v>
      </c>
      <c r="B2574" s="3" t="s">
        <v>2103</v>
      </c>
    </row>
    <row r="2575" spans="1:2" ht="16.5" x14ac:dyDescent="0.3">
      <c r="A2575" s="10">
        <f>YEAR(Table1[[#This Row],[Order Date]])</f>
        <v>2015</v>
      </c>
      <c r="B2575" s="4" t="s">
        <v>2104</v>
      </c>
    </row>
    <row r="2576" spans="1:2" ht="16.5" x14ac:dyDescent="0.3">
      <c r="A2576" s="9">
        <f>YEAR(Table1[[#This Row],[Order Date]])</f>
        <v>2015</v>
      </c>
      <c r="B2576" s="3" t="s">
        <v>661</v>
      </c>
    </row>
    <row r="2577" spans="1:2" ht="16.5" x14ac:dyDescent="0.3">
      <c r="A2577" s="10">
        <f>YEAR(Table1[[#This Row],[Order Date]])</f>
        <v>2015</v>
      </c>
      <c r="B2577" s="4" t="s">
        <v>661</v>
      </c>
    </row>
    <row r="2578" spans="1:2" ht="16.5" x14ac:dyDescent="0.3">
      <c r="A2578" s="9">
        <f>YEAR(Table1[[#This Row],[Order Date]])</f>
        <v>2015</v>
      </c>
      <c r="B2578" s="3" t="s">
        <v>661</v>
      </c>
    </row>
    <row r="2579" spans="1:2" ht="16.5" x14ac:dyDescent="0.3">
      <c r="A2579" s="10">
        <f>YEAR(Table1[[#This Row],[Order Date]])</f>
        <v>2015</v>
      </c>
      <c r="B2579" s="4" t="s">
        <v>1842</v>
      </c>
    </row>
    <row r="2580" spans="1:2" ht="16.5" x14ac:dyDescent="0.3">
      <c r="A2580" s="9">
        <f>YEAR(Table1[[#This Row],[Order Date]])</f>
        <v>2015</v>
      </c>
      <c r="B2580" s="3" t="s">
        <v>1842</v>
      </c>
    </row>
    <row r="2581" spans="1:2" ht="16.5" x14ac:dyDescent="0.3">
      <c r="A2581" s="10">
        <f>YEAR(Table1[[#This Row],[Order Date]])</f>
        <v>2015</v>
      </c>
      <c r="B2581" s="4" t="s">
        <v>1886</v>
      </c>
    </row>
    <row r="2582" spans="1:2" ht="16.5" x14ac:dyDescent="0.3">
      <c r="A2582" s="9">
        <f>YEAR(Table1[[#This Row],[Order Date]])</f>
        <v>2015</v>
      </c>
      <c r="B2582" s="3" t="s">
        <v>1886</v>
      </c>
    </row>
    <row r="2583" spans="1:2" ht="16.5" x14ac:dyDescent="0.3">
      <c r="A2583" s="10">
        <f>YEAR(Table1[[#This Row],[Order Date]])</f>
        <v>2015</v>
      </c>
      <c r="B2583" s="4" t="s">
        <v>1886</v>
      </c>
    </row>
    <row r="2584" spans="1:2" ht="16.5" x14ac:dyDescent="0.3">
      <c r="A2584" s="9">
        <f>YEAR(Table1[[#This Row],[Order Date]])</f>
        <v>2015</v>
      </c>
      <c r="B2584" s="3" t="s">
        <v>1886</v>
      </c>
    </row>
    <row r="2585" spans="1:2" ht="16.5" x14ac:dyDescent="0.3">
      <c r="A2585" s="10">
        <f>YEAR(Table1[[#This Row],[Order Date]])</f>
        <v>2015</v>
      </c>
      <c r="B2585" s="4" t="s">
        <v>1886</v>
      </c>
    </row>
    <row r="2586" spans="1:2" ht="16.5" x14ac:dyDescent="0.3">
      <c r="A2586" s="9">
        <f>YEAR(Table1[[#This Row],[Order Date]])</f>
        <v>2015</v>
      </c>
      <c r="B2586" s="3" t="s">
        <v>1886</v>
      </c>
    </row>
    <row r="2587" spans="1:2" ht="16.5" x14ac:dyDescent="0.3">
      <c r="A2587" s="10">
        <f>YEAR(Table1[[#This Row],[Order Date]])</f>
        <v>2015</v>
      </c>
      <c r="B2587" s="4" t="s">
        <v>1886</v>
      </c>
    </row>
    <row r="2588" spans="1:2" ht="16.5" x14ac:dyDescent="0.3">
      <c r="A2588" s="9">
        <f>YEAR(Table1[[#This Row],[Order Date]])</f>
        <v>2015</v>
      </c>
      <c r="B2588" s="3" t="s">
        <v>1312</v>
      </c>
    </row>
    <row r="2589" spans="1:2" ht="16.5" x14ac:dyDescent="0.3">
      <c r="A2589" s="10">
        <f>YEAR(Table1[[#This Row],[Order Date]])</f>
        <v>2015</v>
      </c>
      <c r="B2589" s="4" t="s">
        <v>607</v>
      </c>
    </row>
    <row r="2590" spans="1:2" ht="16.5" x14ac:dyDescent="0.3">
      <c r="A2590" s="9">
        <f>YEAR(Table1[[#This Row],[Order Date]])</f>
        <v>2015</v>
      </c>
      <c r="B2590" s="3" t="s">
        <v>429</v>
      </c>
    </row>
    <row r="2591" spans="1:2" ht="16.5" x14ac:dyDescent="0.3">
      <c r="A2591" s="10">
        <f>YEAR(Table1[[#This Row],[Order Date]])</f>
        <v>2015</v>
      </c>
      <c r="B2591" s="4" t="s">
        <v>429</v>
      </c>
    </row>
    <row r="2592" spans="1:2" ht="16.5" x14ac:dyDescent="0.3">
      <c r="A2592" s="9">
        <f>YEAR(Table1[[#This Row],[Order Date]])</f>
        <v>2015</v>
      </c>
      <c r="B2592" s="3" t="s">
        <v>2107</v>
      </c>
    </row>
    <row r="2593" spans="1:2" ht="16.5" x14ac:dyDescent="0.3">
      <c r="A2593" s="10">
        <f>YEAR(Table1[[#This Row],[Order Date]])</f>
        <v>2015</v>
      </c>
      <c r="B2593" s="4" t="s">
        <v>2107</v>
      </c>
    </row>
    <row r="2594" spans="1:2" ht="16.5" x14ac:dyDescent="0.3">
      <c r="A2594" s="9">
        <f>YEAR(Table1[[#This Row],[Order Date]])</f>
        <v>2015</v>
      </c>
      <c r="B2594" s="3" t="s">
        <v>2107</v>
      </c>
    </row>
    <row r="2595" spans="1:2" ht="16.5" x14ac:dyDescent="0.3">
      <c r="A2595" s="10">
        <f>YEAR(Table1[[#This Row],[Order Date]])</f>
        <v>2015</v>
      </c>
      <c r="B2595" s="4" t="s">
        <v>72</v>
      </c>
    </row>
    <row r="2596" spans="1:2" ht="16.5" x14ac:dyDescent="0.3">
      <c r="A2596" s="9">
        <f>YEAR(Table1[[#This Row],[Order Date]])</f>
        <v>2015</v>
      </c>
      <c r="B2596" s="3" t="s">
        <v>72</v>
      </c>
    </row>
    <row r="2597" spans="1:2" ht="16.5" x14ac:dyDescent="0.3">
      <c r="A2597" s="10">
        <f>YEAR(Table1[[#This Row],[Order Date]])</f>
        <v>2015</v>
      </c>
      <c r="B2597" s="4" t="s">
        <v>72</v>
      </c>
    </row>
    <row r="2598" spans="1:2" ht="16.5" x14ac:dyDescent="0.3">
      <c r="A2598" s="9">
        <f>YEAR(Table1[[#This Row],[Order Date]])</f>
        <v>2015</v>
      </c>
      <c r="B2598" s="3" t="s">
        <v>72</v>
      </c>
    </row>
    <row r="2599" spans="1:2" ht="16.5" x14ac:dyDescent="0.3">
      <c r="A2599" s="10">
        <f>YEAR(Table1[[#This Row],[Order Date]])</f>
        <v>2015</v>
      </c>
      <c r="B2599" s="4" t="s">
        <v>72</v>
      </c>
    </row>
    <row r="2600" spans="1:2" ht="16.5" x14ac:dyDescent="0.3">
      <c r="A2600" s="9">
        <f>YEAR(Table1[[#This Row],[Order Date]])</f>
        <v>2015</v>
      </c>
      <c r="B2600" s="3" t="s">
        <v>1466</v>
      </c>
    </row>
    <row r="2601" spans="1:2" ht="16.5" x14ac:dyDescent="0.3">
      <c r="A2601" s="10">
        <f>YEAR(Table1[[#This Row],[Order Date]])</f>
        <v>2015</v>
      </c>
      <c r="B2601" s="4" t="s">
        <v>1466</v>
      </c>
    </row>
    <row r="2602" spans="1:2" ht="16.5" x14ac:dyDescent="0.3">
      <c r="A2602" s="9">
        <f>YEAR(Table1[[#This Row],[Order Date]])</f>
        <v>2015</v>
      </c>
      <c r="B2602" s="3" t="s">
        <v>1466</v>
      </c>
    </row>
    <row r="2603" spans="1:2" ht="16.5" x14ac:dyDescent="0.3">
      <c r="A2603" s="10">
        <f>YEAR(Table1[[#This Row],[Order Date]])</f>
        <v>2015</v>
      </c>
      <c r="B2603" s="4" t="s">
        <v>1466</v>
      </c>
    </row>
    <row r="2604" spans="1:2" ht="16.5" x14ac:dyDescent="0.3">
      <c r="A2604" s="9">
        <f>YEAR(Table1[[#This Row],[Order Date]])</f>
        <v>2015</v>
      </c>
      <c r="B2604" s="3" t="s">
        <v>1466</v>
      </c>
    </row>
    <row r="2605" spans="1:2" ht="16.5" x14ac:dyDescent="0.3">
      <c r="A2605" s="10">
        <f>YEAR(Table1[[#This Row],[Order Date]])</f>
        <v>2015</v>
      </c>
      <c r="B2605" s="4" t="s">
        <v>1466</v>
      </c>
    </row>
    <row r="2606" spans="1:2" ht="16.5" x14ac:dyDescent="0.3">
      <c r="A2606" s="9">
        <f>YEAR(Table1[[#This Row],[Order Date]])</f>
        <v>2015</v>
      </c>
      <c r="B2606" s="3" t="s">
        <v>1466</v>
      </c>
    </row>
    <row r="2607" spans="1:2" ht="16.5" x14ac:dyDescent="0.3">
      <c r="A2607" s="10">
        <f>YEAR(Table1[[#This Row],[Order Date]])</f>
        <v>2015</v>
      </c>
      <c r="B2607" s="4" t="s">
        <v>1466</v>
      </c>
    </row>
    <row r="2608" spans="1:2" ht="16.5" x14ac:dyDescent="0.3">
      <c r="A2608" s="9">
        <f>YEAR(Table1[[#This Row],[Order Date]])</f>
        <v>2015</v>
      </c>
      <c r="B2608" s="3" t="s">
        <v>2111</v>
      </c>
    </row>
    <row r="2609" spans="1:2" ht="16.5" x14ac:dyDescent="0.3">
      <c r="A2609" s="10">
        <f>YEAR(Table1[[#This Row],[Order Date]])</f>
        <v>2015</v>
      </c>
      <c r="B2609" s="4" t="s">
        <v>2111</v>
      </c>
    </row>
    <row r="2610" spans="1:2" ht="16.5" x14ac:dyDescent="0.3">
      <c r="A2610" s="9">
        <f>YEAR(Table1[[#This Row],[Order Date]])</f>
        <v>2015</v>
      </c>
      <c r="B2610" s="3" t="s">
        <v>732</v>
      </c>
    </row>
    <row r="2611" spans="1:2" ht="16.5" x14ac:dyDescent="0.3">
      <c r="A2611" s="10">
        <f>YEAR(Table1[[#This Row],[Order Date]])</f>
        <v>2015</v>
      </c>
      <c r="B2611" s="4" t="s">
        <v>2112</v>
      </c>
    </row>
    <row r="2612" spans="1:2" ht="16.5" x14ac:dyDescent="0.3">
      <c r="A2612" s="9">
        <f>YEAR(Table1[[#This Row],[Order Date]])</f>
        <v>2015</v>
      </c>
      <c r="B2612" s="3" t="s">
        <v>1223</v>
      </c>
    </row>
    <row r="2613" spans="1:2" ht="16.5" x14ac:dyDescent="0.3">
      <c r="A2613" s="10">
        <f>YEAR(Table1[[#This Row],[Order Date]])</f>
        <v>2015</v>
      </c>
      <c r="B2613" s="4" t="s">
        <v>1937</v>
      </c>
    </row>
    <row r="2614" spans="1:2" ht="16.5" x14ac:dyDescent="0.3">
      <c r="A2614" s="9">
        <f>YEAR(Table1[[#This Row],[Order Date]])</f>
        <v>2015</v>
      </c>
      <c r="B2614" s="3" t="s">
        <v>1669</v>
      </c>
    </row>
    <row r="2615" spans="1:2" ht="16.5" x14ac:dyDescent="0.3">
      <c r="A2615" s="10">
        <f>YEAR(Table1[[#This Row],[Order Date]])</f>
        <v>2015</v>
      </c>
      <c r="B2615" s="4" t="s">
        <v>1669</v>
      </c>
    </row>
    <row r="2616" spans="1:2" ht="16.5" x14ac:dyDescent="0.3">
      <c r="A2616" s="9">
        <f>YEAR(Table1[[#This Row],[Order Date]])</f>
        <v>2015</v>
      </c>
      <c r="B2616" s="3" t="s">
        <v>1669</v>
      </c>
    </row>
    <row r="2617" spans="1:2" ht="16.5" x14ac:dyDescent="0.3">
      <c r="A2617" s="10">
        <f>YEAR(Table1[[#This Row],[Order Date]])</f>
        <v>2015</v>
      </c>
      <c r="B2617" s="4" t="s">
        <v>1669</v>
      </c>
    </row>
    <row r="2618" spans="1:2" ht="16.5" x14ac:dyDescent="0.3">
      <c r="A2618" s="9">
        <f>YEAR(Table1[[#This Row],[Order Date]])</f>
        <v>2015</v>
      </c>
      <c r="B2618" s="3" t="s">
        <v>1811</v>
      </c>
    </row>
    <row r="2619" spans="1:2" ht="16.5" x14ac:dyDescent="0.3">
      <c r="A2619" s="10">
        <f>YEAR(Table1[[#This Row],[Order Date]])</f>
        <v>2015</v>
      </c>
      <c r="B2619" s="4" t="s">
        <v>1811</v>
      </c>
    </row>
    <row r="2620" spans="1:2" ht="16.5" x14ac:dyDescent="0.3">
      <c r="A2620" s="9">
        <f>YEAR(Table1[[#This Row],[Order Date]])</f>
        <v>2015</v>
      </c>
      <c r="B2620" s="3" t="s">
        <v>1811</v>
      </c>
    </row>
    <row r="2621" spans="1:2" ht="16.5" x14ac:dyDescent="0.3">
      <c r="A2621" s="10">
        <f>YEAR(Table1[[#This Row],[Order Date]])</f>
        <v>2015</v>
      </c>
      <c r="B2621" s="4" t="s">
        <v>959</v>
      </c>
    </row>
    <row r="2622" spans="1:2" ht="16.5" x14ac:dyDescent="0.3">
      <c r="A2622" s="9">
        <f>YEAR(Table1[[#This Row],[Order Date]])</f>
        <v>2015</v>
      </c>
      <c r="B2622" s="3" t="s">
        <v>2115</v>
      </c>
    </row>
    <row r="2623" spans="1:2" ht="16.5" x14ac:dyDescent="0.3">
      <c r="A2623" s="10">
        <f>YEAR(Table1[[#This Row],[Order Date]])</f>
        <v>2015</v>
      </c>
      <c r="B2623" s="4" t="s">
        <v>1665</v>
      </c>
    </row>
    <row r="2624" spans="1:2" ht="16.5" x14ac:dyDescent="0.3">
      <c r="A2624" s="9">
        <f>YEAR(Table1[[#This Row],[Order Date]])</f>
        <v>2015</v>
      </c>
      <c r="B2624" s="3" t="s">
        <v>618</v>
      </c>
    </row>
    <row r="2625" spans="1:2" ht="16.5" x14ac:dyDescent="0.3">
      <c r="A2625" s="10">
        <f>YEAR(Table1[[#This Row],[Order Date]])</f>
        <v>2015</v>
      </c>
      <c r="B2625" s="4" t="s">
        <v>618</v>
      </c>
    </row>
    <row r="2626" spans="1:2" ht="16.5" x14ac:dyDescent="0.3">
      <c r="A2626" s="9">
        <f>YEAR(Table1[[#This Row],[Order Date]])</f>
        <v>2015</v>
      </c>
      <c r="B2626" s="3" t="s">
        <v>618</v>
      </c>
    </row>
    <row r="2627" spans="1:2" ht="16.5" x14ac:dyDescent="0.3">
      <c r="A2627" s="10">
        <f>YEAR(Table1[[#This Row],[Order Date]])</f>
        <v>2015</v>
      </c>
      <c r="B2627" s="4" t="s">
        <v>618</v>
      </c>
    </row>
    <row r="2628" spans="1:2" ht="16.5" x14ac:dyDescent="0.3">
      <c r="A2628" s="9">
        <f>YEAR(Table1[[#This Row],[Order Date]])</f>
        <v>2015</v>
      </c>
      <c r="B2628" s="3" t="s">
        <v>1534</v>
      </c>
    </row>
    <row r="2629" spans="1:2" ht="16.5" x14ac:dyDescent="0.3">
      <c r="A2629" s="10">
        <f>YEAR(Table1[[#This Row],[Order Date]])</f>
        <v>2015</v>
      </c>
      <c r="B2629" s="4" t="s">
        <v>875</v>
      </c>
    </row>
    <row r="2630" spans="1:2" ht="16.5" x14ac:dyDescent="0.3">
      <c r="A2630" s="9">
        <f>YEAR(Table1[[#This Row],[Order Date]])</f>
        <v>2015</v>
      </c>
      <c r="B2630" s="3" t="s">
        <v>953</v>
      </c>
    </row>
    <row r="2631" spans="1:2" ht="16.5" x14ac:dyDescent="0.3">
      <c r="A2631" s="10">
        <f>YEAR(Table1[[#This Row],[Order Date]])</f>
        <v>2015</v>
      </c>
      <c r="B2631" s="4" t="s">
        <v>26</v>
      </c>
    </row>
    <row r="2632" spans="1:2" ht="16.5" x14ac:dyDescent="0.3">
      <c r="A2632" s="9">
        <f>YEAR(Table1[[#This Row],[Order Date]])</f>
        <v>2015</v>
      </c>
      <c r="B2632" s="3" t="s">
        <v>26</v>
      </c>
    </row>
    <row r="2633" spans="1:2" ht="16.5" x14ac:dyDescent="0.3">
      <c r="A2633" s="10">
        <f>YEAR(Table1[[#This Row],[Order Date]])</f>
        <v>2015</v>
      </c>
      <c r="B2633" s="4" t="s">
        <v>26</v>
      </c>
    </row>
    <row r="2634" spans="1:2" ht="16.5" x14ac:dyDescent="0.3">
      <c r="A2634" s="9">
        <f>YEAR(Table1[[#This Row],[Order Date]])</f>
        <v>2015</v>
      </c>
      <c r="B2634" s="3" t="s">
        <v>567</v>
      </c>
    </row>
    <row r="2635" spans="1:2" ht="16.5" x14ac:dyDescent="0.3">
      <c r="A2635" s="10">
        <f>YEAR(Table1[[#This Row],[Order Date]])</f>
        <v>2015</v>
      </c>
      <c r="B2635" s="4" t="s">
        <v>567</v>
      </c>
    </row>
    <row r="2636" spans="1:2" ht="16.5" x14ac:dyDescent="0.3">
      <c r="A2636" s="9">
        <f>YEAR(Table1[[#This Row],[Order Date]])</f>
        <v>2015</v>
      </c>
      <c r="B2636" s="3" t="s">
        <v>2117</v>
      </c>
    </row>
    <row r="2637" spans="1:2" ht="16.5" x14ac:dyDescent="0.3">
      <c r="A2637" s="10">
        <f>YEAR(Table1[[#This Row],[Order Date]])</f>
        <v>2015</v>
      </c>
      <c r="B2637" s="4" t="s">
        <v>2117</v>
      </c>
    </row>
    <row r="2638" spans="1:2" ht="16.5" x14ac:dyDescent="0.3">
      <c r="A2638" s="9">
        <f>YEAR(Table1[[#This Row],[Order Date]])</f>
        <v>2015</v>
      </c>
      <c r="B2638" s="3" t="s">
        <v>2117</v>
      </c>
    </row>
    <row r="2639" spans="1:2" ht="16.5" x14ac:dyDescent="0.3">
      <c r="A2639" s="10">
        <f>YEAR(Table1[[#This Row],[Order Date]])</f>
        <v>2015</v>
      </c>
      <c r="B2639" s="4" t="s">
        <v>2117</v>
      </c>
    </row>
    <row r="2640" spans="1:2" ht="16.5" x14ac:dyDescent="0.3">
      <c r="A2640" s="9">
        <f>YEAR(Table1[[#This Row],[Order Date]])</f>
        <v>2015</v>
      </c>
      <c r="B2640" s="3" t="s">
        <v>376</v>
      </c>
    </row>
    <row r="2641" spans="1:2" ht="16.5" x14ac:dyDescent="0.3">
      <c r="A2641" s="10">
        <f>YEAR(Table1[[#This Row],[Order Date]])</f>
        <v>2015</v>
      </c>
      <c r="B2641" s="4" t="s">
        <v>1688</v>
      </c>
    </row>
    <row r="2642" spans="1:2" ht="16.5" x14ac:dyDescent="0.3">
      <c r="A2642" s="9">
        <f>YEAR(Table1[[#This Row],[Order Date]])</f>
        <v>2015</v>
      </c>
      <c r="B2642" s="3" t="s">
        <v>1977</v>
      </c>
    </row>
    <row r="2643" spans="1:2" ht="16.5" x14ac:dyDescent="0.3">
      <c r="A2643" s="10">
        <f>YEAR(Table1[[#This Row],[Order Date]])</f>
        <v>2015</v>
      </c>
      <c r="B2643" s="4" t="s">
        <v>1977</v>
      </c>
    </row>
    <row r="2644" spans="1:2" ht="16.5" x14ac:dyDescent="0.3">
      <c r="A2644" s="9">
        <f>YEAR(Table1[[#This Row],[Order Date]])</f>
        <v>2015</v>
      </c>
      <c r="B2644" s="3" t="s">
        <v>1977</v>
      </c>
    </row>
    <row r="2645" spans="1:2" ht="16.5" x14ac:dyDescent="0.3">
      <c r="A2645" s="10">
        <f>YEAR(Table1[[#This Row],[Order Date]])</f>
        <v>2015</v>
      </c>
      <c r="B2645" s="4" t="s">
        <v>1121</v>
      </c>
    </row>
    <row r="2646" spans="1:2" ht="16.5" x14ac:dyDescent="0.3">
      <c r="A2646" s="9">
        <f>YEAR(Table1[[#This Row],[Order Date]])</f>
        <v>2015</v>
      </c>
      <c r="B2646" s="3" t="s">
        <v>1121</v>
      </c>
    </row>
    <row r="2647" spans="1:2" ht="16.5" x14ac:dyDescent="0.3">
      <c r="A2647" s="10">
        <f>YEAR(Table1[[#This Row],[Order Date]])</f>
        <v>2015</v>
      </c>
      <c r="B2647" s="4" t="s">
        <v>1121</v>
      </c>
    </row>
    <row r="2648" spans="1:2" ht="16.5" x14ac:dyDescent="0.3">
      <c r="A2648" s="9">
        <f>YEAR(Table1[[#This Row],[Order Date]])</f>
        <v>2015</v>
      </c>
      <c r="B2648" s="3" t="s">
        <v>1121</v>
      </c>
    </row>
    <row r="2649" spans="1:2" ht="16.5" x14ac:dyDescent="0.3">
      <c r="A2649" s="10">
        <f>YEAR(Table1[[#This Row],[Order Date]])</f>
        <v>2015</v>
      </c>
      <c r="B2649" s="4" t="s">
        <v>1121</v>
      </c>
    </row>
    <row r="2650" spans="1:2" ht="16.5" x14ac:dyDescent="0.3">
      <c r="A2650" s="9">
        <f>YEAR(Table1[[#This Row],[Order Date]])</f>
        <v>2015</v>
      </c>
      <c r="B2650" s="3" t="s">
        <v>1778</v>
      </c>
    </row>
    <row r="2651" spans="1:2" ht="16.5" x14ac:dyDescent="0.3">
      <c r="A2651" s="10">
        <f>YEAR(Table1[[#This Row],[Order Date]])</f>
        <v>2015</v>
      </c>
      <c r="B2651" s="4" t="s">
        <v>1778</v>
      </c>
    </row>
    <row r="2652" spans="1:2" ht="16.5" x14ac:dyDescent="0.3">
      <c r="A2652" s="9">
        <f>YEAR(Table1[[#This Row],[Order Date]])</f>
        <v>2015</v>
      </c>
      <c r="B2652" s="3" t="s">
        <v>1778</v>
      </c>
    </row>
    <row r="2653" spans="1:2" ht="16.5" x14ac:dyDescent="0.3">
      <c r="A2653" s="10">
        <f>YEAR(Table1[[#This Row],[Order Date]])</f>
        <v>2015</v>
      </c>
      <c r="B2653" s="4" t="s">
        <v>32</v>
      </c>
    </row>
    <row r="2654" spans="1:2" ht="16.5" x14ac:dyDescent="0.3">
      <c r="A2654" s="9">
        <f>YEAR(Table1[[#This Row],[Order Date]])</f>
        <v>2015</v>
      </c>
      <c r="B2654" s="3" t="s">
        <v>973</v>
      </c>
    </row>
    <row r="2655" spans="1:2" ht="16.5" x14ac:dyDescent="0.3">
      <c r="A2655" s="10">
        <f>YEAR(Table1[[#This Row],[Order Date]])</f>
        <v>2015</v>
      </c>
      <c r="B2655" s="4" t="s">
        <v>1181</v>
      </c>
    </row>
    <row r="2656" spans="1:2" ht="16.5" x14ac:dyDescent="0.3">
      <c r="A2656" s="9">
        <f>YEAR(Table1[[#This Row],[Order Date]])</f>
        <v>2015</v>
      </c>
      <c r="B2656" s="3" t="s">
        <v>2124</v>
      </c>
    </row>
    <row r="2657" spans="1:2" ht="16.5" x14ac:dyDescent="0.3">
      <c r="A2657" s="10">
        <f>YEAR(Table1[[#This Row],[Order Date]])</f>
        <v>2015</v>
      </c>
      <c r="B2657" s="4" t="s">
        <v>2124</v>
      </c>
    </row>
    <row r="2658" spans="1:2" ht="16.5" x14ac:dyDescent="0.3">
      <c r="A2658" s="9">
        <f>YEAR(Table1[[#This Row],[Order Date]])</f>
        <v>2015</v>
      </c>
      <c r="B2658" s="3" t="s">
        <v>599</v>
      </c>
    </row>
    <row r="2659" spans="1:2" ht="16.5" x14ac:dyDescent="0.3">
      <c r="A2659" s="10">
        <f>YEAR(Table1[[#This Row],[Order Date]])</f>
        <v>2015</v>
      </c>
      <c r="B2659" s="4" t="s">
        <v>917</v>
      </c>
    </row>
    <row r="2660" spans="1:2" ht="16.5" x14ac:dyDescent="0.3">
      <c r="A2660" s="9">
        <f>YEAR(Table1[[#This Row],[Order Date]])</f>
        <v>2015</v>
      </c>
      <c r="B2660" s="3" t="s">
        <v>915</v>
      </c>
    </row>
    <row r="2661" spans="1:2" ht="16.5" x14ac:dyDescent="0.3">
      <c r="A2661" s="10">
        <f>YEAR(Table1[[#This Row],[Order Date]])</f>
        <v>2015</v>
      </c>
      <c r="B2661" s="4" t="s">
        <v>1012</v>
      </c>
    </row>
    <row r="2662" spans="1:2" ht="16.5" x14ac:dyDescent="0.3">
      <c r="A2662" s="9">
        <f>YEAR(Table1[[#This Row],[Order Date]])</f>
        <v>2015</v>
      </c>
      <c r="B2662" s="3" t="s">
        <v>220</v>
      </c>
    </row>
    <row r="2663" spans="1:2" ht="16.5" x14ac:dyDescent="0.3">
      <c r="A2663" s="10">
        <f>YEAR(Table1[[#This Row],[Order Date]])</f>
        <v>2015</v>
      </c>
      <c r="B2663" s="4" t="s">
        <v>2126</v>
      </c>
    </row>
    <row r="2664" spans="1:2" ht="16.5" x14ac:dyDescent="0.3">
      <c r="A2664" s="9">
        <f>YEAR(Table1[[#This Row],[Order Date]])</f>
        <v>2015</v>
      </c>
      <c r="B2664" s="3" t="s">
        <v>794</v>
      </c>
    </row>
    <row r="2665" spans="1:2" ht="16.5" x14ac:dyDescent="0.3">
      <c r="A2665" s="10">
        <f>YEAR(Table1[[#This Row],[Order Date]])</f>
        <v>2015</v>
      </c>
      <c r="B2665" s="4" t="s">
        <v>1122</v>
      </c>
    </row>
    <row r="2666" spans="1:2" ht="16.5" x14ac:dyDescent="0.3">
      <c r="A2666" s="9">
        <f>YEAR(Table1[[#This Row],[Order Date]])</f>
        <v>2015</v>
      </c>
      <c r="B2666" s="3" t="s">
        <v>1122</v>
      </c>
    </row>
    <row r="2667" spans="1:2" ht="16.5" x14ac:dyDescent="0.3">
      <c r="A2667" s="10">
        <f>YEAR(Table1[[#This Row],[Order Date]])</f>
        <v>2015</v>
      </c>
      <c r="B2667" s="4" t="s">
        <v>1122</v>
      </c>
    </row>
    <row r="2668" spans="1:2" ht="16.5" x14ac:dyDescent="0.3">
      <c r="A2668" s="9">
        <f>YEAR(Table1[[#This Row],[Order Date]])</f>
        <v>2015</v>
      </c>
      <c r="B2668" s="3" t="s">
        <v>684</v>
      </c>
    </row>
    <row r="2669" spans="1:2" ht="16.5" x14ac:dyDescent="0.3">
      <c r="A2669" s="10">
        <f>YEAR(Table1[[#This Row],[Order Date]])</f>
        <v>2015</v>
      </c>
      <c r="B2669" s="4" t="s">
        <v>684</v>
      </c>
    </row>
    <row r="2670" spans="1:2" ht="16.5" x14ac:dyDescent="0.3">
      <c r="A2670" s="9">
        <f>YEAR(Table1[[#This Row],[Order Date]])</f>
        <v>2015</v>
      </c>
      <c r="B2670" s="3" t="s">
        <v>684</v>
      </c>
    </row>
    <row r="2671" spans="1:2" ht="16.5" x14ac:dyDescent="0.3">
      <c r="A2671" s="10">
        <f>YEAR(Table1[[#This Row],[Order Date]])</f>
        <v>2015</v>
      </c>
      <c r="B2671" s="4" t="s">
        <v>2131</v>
      </c>
    </row>
    <row r="2672" spans="1:2" ht="16.5" x14ac:dyDescent="0.3">
      <c r="A2672" s="9">
        <f>YEAR(Table1[[#This Row],[Order Date]])</f>
        <v>2015</v>
      </c>
      <c r="B2672" s="3" t="s">
        <v>2131</v>
      </c>
    </row>
    <row r="2673" spans="1:2" ht="16.5" x14ac:dyDescent="0.3">
      <c r="A2673" s="10">
        <f>YEAR(Table1[[#This Row],[Order Date]])</f>
        <v>2015</v>
      </c>
      <c r="B2673" s="4" t="s">
        <v>1448</v>
      </c>
    </row>
    <row r="2674" spans="1:2" ht="16.5" x14ac:dyDescent="0.3">
      <c r="A2674" s="9">
        <f>YEAR(Table1[[#This Row],[Order Date]])</f>
        <v>2015</v>
      </c>
      <c r="B2674" s="3" t="s">
        <v>1633</v>
      </c>
    </row>
    <row r="2675" spans="1:2" ht="16.5" x14ac:dyDescent="0.3">
      <c r="A2675" s="10">
        <f>YEAR(Table1[[#This Row],[Order Date]])</f>
        <v>2015</v>
      </c>
      <c r="B2675" s="4" t="s">
        <v>1633</v>
      </c>
    </row>
    <row r="2676" spans="1:2" ht="16.5" x14ac:dyDescent="0.3">
      <c r="A2676" s="9">
        <f>YEAR(Table1[[#This Row],[Order Date]])</f>
        <v>2015</v>
      </c>
      <c r="B2676" s="3" t="s">
        <v>1633</v>
      </c>
    </row>
    <row r="2677" spans="1:2" ht="16.5" x14ac:dyDescent="0.3">
      <c r="A2677" s="10">
        <f>YEAR(Table1[[#This Row],[Order Date]])</f>
        <v>2015</v>
      </c>
      <c r="B2677" s="4" t="s">
        <v>107</v>
      </c>
    </row>
    <row r="2678" spans="1:2" ht="16.5" x14ac:dyDescent="0.3">
      <c r="A2678" s="9">
        <f>YEAR(Table1[[#This Row],[Order Date]])</f>
        <v>2015</v>
      </c>
      <c r="B2678" s="3" t="s">
        <v>107</v>
      </c>
    </row>
    <row r="2679" spans="1:2" ht="16.5" x14ac:dyDescent="0.3">
      <c r="A2679" s="10">
        <f>YEAR(Table1[[#This Row],[Order Date]])</f>
        <v>2015</v>
      </c>
      <c r="B2679" s="4" t="s">
        <v>107</v>
      </c>
    </row>
    <row r="2680" spans="1:2" ht="16.5" x14ac:dyDescent="0.3">
      <c r="A2680" s="9">
        <f>YEAR(Table1[[#This Row],[Order Date]])</f>
        <v>2015</v>
      </c>
      <c r="B2680" s="3" t="s">
        <v>107</v>
      </c>
    </row>
    <row r="2681" spans="1:2" ht="16.5" x14ac:dyDescent="0.3">
      <c r="A2681" s="10">
        <f>YEAR(Table1[[#This Row],[Order Date]])</f>
        <v>2015</v>
      </c>
      <c r="B2681" s="4" t="s">
        <v>593</v>
      </c>
    </row>
    <row r="2682" spans="1:2" ht="16.5" x14ac:dyDescent="0.3">
      <c r="A2682" s="9">
        <f>YEAR(Table1[[#This Row],[Order Date]])</f>
        <v>2015</v>
      </c>
      <c r="B2682" s="3" t="s">
        <v>218</v>
      </c>
    </row>
    <row r="2683" spans="1:2" ht="16.5" x14ac:dyDescent="0.3">
      <c r="A2683" s="10">
        <f>YEAR(Table1[[#This Row],[Order Date]])</f>
        <v>2015</v>
      </c>
      <c r="B2683" s="4" t="s">
        <v>218</v>
      </c>
    </row>
    <row r="2684" spans="1:2" ht="16.5" x14ac:dyDescent="0.3">
      <c r="A2684" s="9">
        <f>YEAR(Table1[[#This Row],[Order Date]])</f>
        <v>2015</v>
      </c>
      <c r="B2684" s="3" t="s">
        <v>218</v>
      </c>
    </row>
    <row r="2685" spans="1:2" ht="16.5" x14ac:dyDescent="0.3">
      <c r="A2685" s="10">
        <f>YEAR(Table1[[#This Row],[Order Date]])</f>
        <v>2015</v>
      </c>
      <c r="B2685" s="4" t="s">
        <v>218</v>
      </c>
    </row>
    <row r="2686" spans="1:2" ht="16.5" x14ac:dyDescent="0.3">
      <c r="A2686" s="9">
        <f>YEAR(Table1[[#This Row],[Order Date]])</f>
        <v>2015</v>
      </c>
      <c r="B2686" s="3" t="s">
        <v>1055</v>
      </c>
    </row>
    <row r="2687" spans="1:2" ht="16.5" x14ac:dyDescent="0.3">
      <c r="A2687" s="10">
        <f>YEAR(Table1[[#This Row],[Order Date]])</f>
        <v>2015</v>
      </c>
      <c r="B2687" s="4" t="s">
        <v>1663</v>
      </c>
    </row>
    <row r="2688" spans="1:2" ht="16.5" x14ac:dyDescent="0.3">
      <c r="A2688" s="9">
        <f>YEAR(Table1[[#This Row],[Order Date]])</f>
        <v>2015</v>
      </c>
      <c r="B2688" s="3" t="s">
        <v>1776</v>
      </c>
    </row>
    <row r="2689" spans="1:2" ht="16.5" x14ac:dyDescent="0.3">
      <c r="A2689" s="10">
        <f>YEAR(Table1[[#This Row],[Order Date]])</f>
        <v>2015</v>
      </c>
      <c r="B2689" s="4" t="s">
        <v>1776</v>
      </c>
    </row>
    <row r="2690" spans="1:2" ht="16.5" x14ac:dyDescent="0.3">
      <c r="A2690" s="9">
        <f>YEAR(Table1[[#This Row],[Order Date]])</f>
        <v>2015</v>
      </c>
      <c r="B2690" s="3" t="s">
        <v>1163</v>
      </c>
    </row>
    <row r="2691" spans="1:2" ht="16.5" x14ac:dyDescent="0.3">
      <c r="A2691" s="10">
        <f>YEAR(Table1[[#This Row],[Order Date]])</f>
        <v>2015</v>
      </c>
      <c r="B2691" s="4" t="s">
        <v>1163</v>
      </c>
    </row>
    <row r="2692" spans="1:2" ht="16.5" x14ac:dyDescent="0.3">
      <c r="A2692" s="9">
        <f>YEAR(Table1[[#This Row],[Order Date]])</f>
        <v>2015</v>
      </c>
      <c r="B2692" s="3" t="s">
        <v>413</v>
      </c>
    </row>
    <row r="2693" spans="1:2" ht="16.5" x14ac:dyDescent="0.3">
      <c r="A2693" s="10">
        <f>YEAR(Table1[[#This Row],[Order Date]])</f>
        <v>2015</v>
      </c>
      <c r="B2693" s="4" t="s">
        <v>413</v>
      </c>
    </row>
    <row r="2694" spans="1:2" ht="16.5" x14ac:dyDescent="0.3">
      <c r="A2694" s="9">
        <f>YEAR(Table1[[#This Row],[Order Date]])</f>
        <v>2015</v>
      </c>
      <c r="B2694" s="3" t="s">
        <v>768</v>
      </c>
    </row>
    <row r="2695" spans="1:2" ht="16.5" x14ac:dyDescent="0.3">
      <c r="A2695" s="10">
        <f>YEAR(Table1[[#This Row],[Order Date]])</f>
        <v>2015</v>
      </c>
      <c r="B2695" s="4" t="s">
        <v>514</v>
      </c>
    </row>
    <row r="2696" spans="1:2" ht="16.5" x14ac:dyDescent="0.3">
      <c r="A2696" s="9">
        <f>YEAR(Table1[[#This Row],[Order Date]])</f>
        <v>2015</v>
      </c>
      <c r="B2696" s="3" t="s">
        <v>1023</v>
      </c>
    </row>
    <row r="2697" spans="1:2" ht="16.5" x14ac:dyDescent="0.3">
      <c r="A2697" s="10">
        <f>YEAR(Table1[[#This Row],[Order Date]])</f>
        <v>2015</v>
      </c>
      <c r="B2697" s="4" t="s">
        <v>305</v>
      </c>
    </row>
    <row r="2698" spans="1:2" ht="16.5" x14ac:dyDescent="0.3">
      <c r="A2698" s="9">
        <f>YEAR(Table1[[#This Row],[Order Date]])</f>
        <v>2015</v>
      </c>
      <c r="B2698" s="3" t="s">
        <v>289</v>
      </c>
    </row>
    <row r="2699" spans="1:2" ht="16.5" x14ac:dyDescent="0.3">
      <c r="A2699" s="10">
        <f>YEAR(Table1[[#This Row],[Order Date]])</f>
        <v>2015</v>
      </c>
      <c r="B2699" s="4" t="s">
        <v>2137</v>
      </c>
    </row>
    <row r="2700" spans="1:2" ht="16.5" x14ac:dyDescent="0.3">
      <c r="A2700" s="9">
        <f>YEAR(Table1[[#This Row],[Order Date]])</f>
        <v>2015</v>
      </c>
      <c r="B2700" s="3" t="s">
        <v>2137</v>
      </c>
    </row>
    <row r="2701" spans="1:2" ht="16.5" x14ac:dyDescent="0.3">
      <c r="A2701" s="10">
        <f>YEAR(Table1[[#This Row],[Order Date]])</f>
        <v>2015</v>
      </c>
      <c r="B2701" s="4" t="s">
        <v>2137</v>
      </c>
    </row>
    <row r="2702" spans="1:2" ht="16.5" x14ac:dyDescent="0.3">
      <c r="A2702" s="9">
        <f>YEAR(Table1[[#This Row],[Order Date]])</f>
        <v>2015</v>
      </c>
      <c r="B2702" s="3" t="s">
        <v>2137</v>
      </c>
    </row>
    <row r="2703" spans="1:2" ht="16.5" x14ac:dyDescent="0.3">
      <c r="A2703" s="10">
        <f>YEAR(Table1[[#This Row],[Order Date]])</f>
        <v>2015</v>
      </c>
      <c r="B2703" s="4" t="s">
        <v>2137</v>
      </c>
    </row>
    <row r="2704" spans="1:2" ht="16.5" x14ac:dyDescent="0.3">
      <c r="A2704" s="9">
        <f>YEAR(Table1[[#This Row],[Order Date]])</f>
        <v>2015</v>
      </c>
      <c r="B2704" s="3" t="s">
        <v>1178</v>
      </c>
    </row>
    <row r="2705" spans="1:2" ht="16.5" x14ac:dyDescent="0.3">
      <c r="A2705" s="10">
        <f>YEAR(Table1[[#This Row],[Order Date]])</f>
        <v>2015</v>
      </c>
      <c r="B2705" s="4" t="s">
        <v>1178</v>
      </c>
    </row>
    <row r="2706" spans="1:2" ht="16.5" x14ac:dyDescent="0.3">
      <c r="A2706" s="9">
        <f>YEAR(Table1[[#This Row],[Order Date]])</f>
        <v>2015</v>
      </c>
      <c r="B2706" s="3" t="s">
        <v>215</v>
      </c>
    </row>
    <row r="2707" spans="1:2" ht="16.5" x14ac:dyDescent="0.3">
      <c r="A2707" s="10">
        <f>YEAR(Table1[[#This Row],[Order Date]])</f>
        <v>2015</v>
      </c>
      <c r="B2707" s="4" t="s">
        <v>1327</v>
      </c>
    </row>
    <row r="2708" spans="1:2" ht="16.5" x14ac:dyDescent="0.3">
      <c r="A2708" s="9">
        <f>YEAR(Table1[[#This Row],[Order Date]])</f>
        <v>2015</v>
      </c>
      <c r="B2708" s="3" t="s">
        <v>1327</v>
      </c>
    </row>
    <row r="2709" spans="1:2" ht="16.5" x14ac:dyDescent="0.3">
      <c r="A2709" s="10">
        <f>YEAR(Table1[[#This Row],[Order Date]])</f>
        <v>2015</v>
      </c>
      <c r="B2709" s="4" t="s">
        <v>1327</v>
      </c>
    </row>
    <row r="2710" spans="1:2" ht="16.5" x14ac:dyDescent="0.3">
      <c r="A2710" s="9">
        <f>YEAR(Table1[[#This Row],[Order Date]])</f>
        <v>2015</v>
      </c>
      <c r="B2710" s="3" t="s">
        <v>1327</v>
      </c>
    </row>
    <row r="2711" spans="1:2" ht="16.5" x14ac:dyDescent="0.3">
      <c r="A2711" s="10">
        <f>YEAR(Table1[[#This Row],[Order Date]])</f>
        <v>2015</v>
      </c>
      <c r="B2711" s="4" t="s">
        <v>2138</v>
      </c>
    </row>
    <row r="2712" spans="1:2" ht="16.5" x14ac:dyDescent="0.3">
      <c r="A2712" s="9">
        <f>YEAR(Table1[[#This Row],[Order Date]])</f>
        <v>2015</v>
      </c>
      <c r="B2712" s="3" t="s">
        <v>2138</v>
      </c>
    </row>
    <row r="2713" spans="1:2" ht="16.5" x14ac:dyDescent="0.3">
      <c r="A2713" s="10">
        <f>YEAR(Table1[[#This Row],[Order Date]])</f>
        <v>2015</v>
      </c>
      <c r="B2713" s="4" t="s">
        <v>1544</v>
      </c>
    </row>
    <row r="2714" spans="1:2" ht="16.5" x14ac:dyDescent="0.3">
      <c r="A2714" s="9">
        <f>YEAR(Table1[[#This Row],[Order Date]])</f>
        <v>2015</v>
      </c>
      <c r="B2714" s="3" t="s">
        <v>1544</v>
      </c>
    </row>
    <row r="2715" spans="1:2" ht="16.5" x14ac:dyDescent="0.3">
      <c r="A2715" s="10">
        <f>YEAR(Table1[[#This Row],[Order Date]])</f>
        <v>2015</v>
      </c>
      <c r="B2715" s="4" t="s">
        <v>1544</v>
      </c>
    </row>
    <row r="2716" spans="1:2" ht="16.5" x14ac:dyDescent="0.3">
      <c r="A2716" s="9">
        <f>YEAR(Table1[[#This Row],[Order Date]])</f>
        <v>2015</v>
      </c>
      <c r="B2716" s="3" t="s">
        <v>1803</v>
      </c>
    </row>
    <row r="2717" spans="1:2" ht="16.5" x14ac:dyDescent="0.3">
      <c r="A2717" s="10">
        <f>YEAR(Table1[[#This Row],[Order Date]])</f>
        <v>2015</v>
      </c>
      <c r="B2717" s="4" t="s">
        <v>1665</v>
      </c>
    </row>
    <row r="2718" spans="1:2" ht="16.5" x14ac:dyDescent="0.3">
      <c r="A2718" s="9">
        <f>YEAR(Table1[[#This Row],[Order Date]])</f>
        <v>2015</v>
      </c>
      <c r="B2718" s="3" t="s">
        <v>1369</v>
      </c>
    </row>
    <row r="2719" spans="1:2" ht="16.5" x14ac:dyDescent="0.3">
      <c r="A2719" s="10">
        <f>YEAR(Table1[[#This Row],[Order Date]])</f>
        <v>2015</v>
      </c>
      <c r="B2719" s="4" t="s">
        <v>959</v>
      </c>
    </row>
    <row r="2720" spans="1:2" ht="16.5" x14ac:dyDescent="0.3">
      <c r="A2720" s="9">
        <f>YEAR(Table1[[#This Row],[Order Date]])</f>
        <v>2015</v>
      </c>
      <c r="B2720" s="3" t="s">
        <v>959</v>
      </c>
    </row>
    <row r="2721" spans="1:2" ht="16.5" x14ac:dyDescent="0.3">
      <c r="A2721" s="10">
        <f>YEAR(Table1[[#This Row],[Order Date]])</f>
        <v>2015</v>
      </c>
      <c r="B2721" s="4" t="s">
        <v>2145</v>
      </c>
    </row>
    <row r="2722" spans="1:2" ht="16.5" x14ac:dyDescent="0.3">
      <c r="A2722" s="9">
        <f>YEAR(Table1[[#This Row],[Order Date]])</f>
        <v>2015</v>
      </c>
      <c r="B2722" s="3" t="s">
        <v>1172</v>
      </c>
    </row>
    <row r="2723" spans="1:2" ht="16.5" x14ac:dyDescent="0.3">
      <c r="A2723" s="10">
        <f>YEAR(Table1[[#This Row],[Order Date]])</f>
        <v>2015</v>
      </c>
      <c r="B2723" s="4" t="s">
        <v>1172</v>
      </c>
    </row>
    <row r="2724" spans="1:2" ht="16.5" x14ac:dyDescent="0.3">
      <c r="A2724" s="9">
        <f>YEAR(Table1[[#This Row],[Order Date]])</f>
        <v>2015</v>
      </c>
      <c r="B2724" s="3" t="s">
        <v>490</v>
      </c>
    </row>
    <row r="2725" spans="1:2" ht="16.5" x14ac:dyDescent="0.3">
      <c r="A2725" s="10">
        <f>YEAR(Table1[[#This Row],[Order Date]])</f>
        <v>2015</v>
      </c>
      <c r="B2725" s="4" t="s">
        <v>490</v>
      </c>
    </row>
    <row r="2726" spans="1:2" ht="16.5" x14ac:dyDescent="0.3">
      <c r="A2726" s="9">
        <f>YEAR(Table1[[#This Row],[Order Date]])</f>
        <v>2015</v>
      </c>
      <c r="B2726" s="3" t="s">
        <v>2147</v>
      </c>
    </row>
    <row r="2727" spans="1:2" ht="16.5" x14ac:dyDescent="0.3">
      <c r="A2727" s="10">
        <f>YEAR(Table1[[#This Row],[Order Date]])</f>
        <v>2015</v>
      </c>
      <c r="B2727" s="4" t="s">
        <v>2147</v>
      </c>
    </row>
    <row r="2728" spans="1:2" ht="16.5" x14ac:dyDescent="0.3">
      <c r="A2728" s="9">
        <f>YEAR(Table1[[#This Row],[Order Date]])</f>
        <v>2015</v>
      </c>
      <c r="B2728" s="3" t="s">
        <v>2147</v>
      </c>
    </row>
    <row r="2729" spans="1:2" ht="16.5" x14ac:dyDescent="0.3">
      <c r="A2729" s="10">
        <f>YEAR(Table1[[#This Row],[Order Date]])</f>
        <v>2015</v>
      </c>
      <c r="B2729" s="4" t="s">
        <v>2147</v>
      </c>
    </row>
    <row r="2730" spans="1:2" ht="16.5" x14ac:dyDescent="0.3">
      <c r="A2730" s="9">
        <f>YEAR(Table1[[#This Row],[Order Date]])</f>
        <v>2015</v>
      </c>
      <c r="B2730" s="3" t="s">
        <v>1181</v>
      </c>
    </row>
    <row r="2731" spans="1:2" ht="16.5" x14ac:dyDescent="0.3">
      <c r="A2731" s="10">
        <f>YEAR(Table1[[#This Row],[Order Date]])</f>
        <v>2015</v>
      </c>
      <c r="B2731" s="4" t="s">
        <v>1916</v>
      </c>
    </row>
    <row r="2732" spans="1:2" ht="16.5" x14ac:dyDescent="0.3">
      <c r="A2732" s="9">
        <f>YEAR(Table1[[#This Row],[Order Date]])</f>
        <v>2015</v>
      </c>
      <c r="B2732" s="3" t="s">
        <v>959</v>
      </c>
    </row>
    <row r="2733" spans="1:2" ht="16.5" x14ac:dyDescent="0.3">
      <c r="A2733" s="10">
        <f>YEAR(Table1[[#This Row],[Order Date]])</f>
        <v>2015</v>
      </c>
      <c r="B2733" s="4" t="s">
        <v>1303</v>
      </c>
    </row>
    <row r="2734" spans="1:2" ht="16.5" x14ac:dyDescent="0.3">
      <c r="A2734" s="9">
        <f>YEAR(Table1[[#This Row],[Order Date]])</f>
        <v>2015</v>
      </c>
      <c r="B2734" s="3" t="s">
        <v>1883</v>
      </c>
    </row>
    <row r="2735" spans="1:2" ht="16.5" x14ac:dyDescent="0.3">
      <c r="A2735" s="10">
        <f>YEAR(Table1[[#This Row],[Order Date]])</f>
        <v>2015</v>
      </c>
      <c r="B2735" s="4" t="s">
        <v>1883</v>
      </c>
    </row>
    <row r="2736" spans="1:2" ht="16.5" x14ac:dyDescent="0.3">
      <c r="A2736" s="9">
        <f>YEAR(Table1[[#This Row],[Order Date]])</f>
        <v>2015</v>
      </c>
      <c r="B2736" s="3" t="s">
        <v>622</v>
      </c>
    </row>
    <row r="2737" spans="1:2" ht="16.5" x14ac:dyDescent="0.3">
      <c r="A2737" s="10">
        <f>YEAR(Table1[[#This Row],[Order Date]])</f>
        <v>2015</v>
      </c>
      <c r="B2737" s="4" t="s">
        <v>1719</v>
      </c>
    </row>
    <row r="2738" spans="1:2" ht="16.5" x14ac:dyDescent="0.3">
      <c r="A2738" s="9">
        <f>YEAR(Table1[[#This Row],[Order Date]])</f>
        <v>2015</v>
      </c>
      <c r="B2738" s="3" t="s">
        <v>1719</v>
      </c>
    </row>
    <row r="2739" spans="1:2" ht="16.5" x14ac:dyDescent="0.3">
      <c r="A2739" s="10">
        <f>YEAR(Table1[[#This Row],[Order Date]])</f>
        <v>2015</v>
      </c>
      <c r="B2739" s="4" t="s">
        <v>1719</v>
      </c>
    </row>
    <row r="2740" spans="1:2" ht="16.5" x14ac:dyDescent="0.3">
      <c r="A2740" s="9">
        <f>YEAR(Table1[[#This Row],[Order Date]])</f>
        <v>2015</v>
      </c>
      <c r="B2740" s="3" t="s">
        <v>1719</v>
      </c>
    </row>
    <row r="2741" spans="1:2" ht="16.5" x14ac:dyDescent="0.3">
      <c r="A2741" s="10">
        <f>YEAR(Table1[[#This Row],[Order Date]])</f>
        <v>2015</v>
      </c>
      <c r="B2741" s="4" t="s">
        <v>1719</v>
      </c>
    </row>
    <row r="2742" spans="1:2" ht="16.5" x14ac:dyDescent="0.3">
      <c r="A2742" s="9">
        <f>YEAR(Table1[[#This Row],[Order Date]])</f>
        <v>2015</v>
      </c>
      <c r="B2742" s="3" t="s">
        <v>1719</v>
      </c>
    </row>
    <row r="2743" spans="1:2" ht="16.5" x14ac:dyDescent="0.3">
      <c r="A2743" s="10">
        <f>YEAR(Table1[[#This Row],[Order Date]])</f>
        <v>2015</v>
      </c>
      <c r="B2743" s="4" t="s">
        <v>1719</v>
      </c>
    </row>
    <row r="2744" spans="1:2" ht="16.5" x14ac:dyDescent="0.3">
      <c r="A2744" s="9">
        <f>YEAR(Table1[[#This Row],[Order Date]])</f>
        <v>2015</v>
      </c>
      <c r="B2744" s="3" t="s">
        <v>1719</v>
      </c>
    </row>
    <row r="2745" spans="1:2" ht="16.5" x14ac:dyDescent="0.3">
      <c r="A2745" s="10">
        <f>YEAR(Table1[[#This Row],[Order Date]])</f>
        <v>2015</v>
      </c>
      <c r="B2745" s="4" t="s">
        <v>1719</v>
      </c>
    </row>
    <row r="2746" spans="1:2" ht="16.5" x14ac:dyDescent="0.3">
      <c r="A2746" s="9">
        <f>YEAR(Table1[[#This Row],[Order Date]])</f>
        <v>2015</v>
      </c>
      <c r="B2746" s="3" t="s">
        <v>1738</v>
      </c>
    </row>
    <row r="2747" spans="1:2" ht="16.5" x14ac:dyDescent="0.3">
      <c r="A2747" s="10">
        <f>YEAR(Table1[[#This Row],[Order Date]])</f>
        <v>2015</v>
      </c>
      <c r="B2747" s="4" t="s">
        <v>519</v>
      </c>
    </row>
    <row r="2748" spans="1:2" ht="16.5" x14ac:dyDescent="0.3">
      <c r="A2748" s="9">
        <f>YEAR(Table1[[#This Row],[Order Date]])</f>
        <v>2015</v>
      </c>
      <c r="B2748" s="3" t="s">
        <v>900</v>
      </c>
    </row>
    <row r="2749" spans="1:2" ht="16.5" x14ac:dyDescent="0.3">
      <c r="A2749" s="10">
        <f>YEAR(Table1[[#This Row],[Order Date]])</f>
        <v>2015</v>
      </c>
      <c r="B2749" s="4" t="s">
        <v>151</v>
      </c>
    </row>
    <row r="2750" spans="1:2" ht="16.5" x14ac:dyDescent="0.3">
      <c r="A2750" s="9">
        <f>YEAR(Table1[[#This Row],[Order Date]])</f>
        <v>2015</v>
      </c>
      <c r="B2750" s="3" t="s">
        <v>1840</v>
      </c>
    </row>
    <row r="2751" spans="1:2" ht="16.5" x14ac:dyDescent="0.3">
      <c r="A2751" s="10">
        <f>YEAR(Table1[[#This Row],[Order Date]])</f>
        <v>2015</v>
      </c>
      <c r="B2751" s="4" t="s">
        <v>1840</v>
      </c>
    </row>
    <row r="2752" spans="1:2" ht="16.5" x14ac:dyDescent="0.3">
      <c r="A2752" s="9">
        <f>YEAR(Table1[[#This Row],[Order Date]])</f>
        <v>2015</v>
      </c>
      <c r="B2752" s="3" t="s">
        <v>1840</v>
      </c>
    </row>
    <row r="2753" spans="1:2" ht="16.5" x14ac:dyDescent="0.3">
      <c r="A2753" s="10">
        <f>YEAR(Table1[[#This Row],[Order Date]])</f>
        <v>2015</v>
      </c>
      <c r="B2753" s="4" t="s">
        <v>1840</v>
      </c>
    </row>
    <row r="2754" spans="1:2" ht="16.5" x14ac:dyDescent="0.3">
      <c r="A2754" s="9">
        <f>YEAR(Table1[[#This Row],[Order Date]])</f>
        <v>2015</v>
      </c>
      <c r="B2754" s="3" t="s">
        <v>1840</v>
      </c>
    </row>
    <row r="2755" spans="1:2" ht="16.5" x14ac:dyDescent="0.3">
      <c r="A2755" s="10">
        <f>YEAR(Table1[[#This Row],[Order Date]])</f>
        <v>2015</v>
      </c>
      <c r="B2755" s="4" t="s">
        <v>1840</v>
      </c>
    </row>
    <row r="2756" spans="1:2" ht="16.5" x14ac:dyDescent="0.3">
      <c r="A2756" s="9">
        <f>YEAR(Table1[[#This Row],[Order Date]])</f>
        <v>2015</v>
      </c>
      <c r="B2756" s="3" t="s">
        <v>233</v>
      </c>
    </row>
    <row r="2757" spans="1:2" ht="16.5" x14ac:dyDescent="0.3">
      <c r="A2757" s="10">
        <f>YEAR(Table1[[#This Row],[Order Date]])</f>
        <v>2015</v>
      </c>
      <c r="B2757" s="4" t="s">
        <v>233</v>
      </c>
    </row>
    <row r="2758" spans="1:2" ht="16.5" x14ac:dyDescent="0.3">
      <c r="A2758" s="9">
        <f>YEAR(Table1[[#This Row],[Order Date]])</f>
        <v>2015</v>
      </c>
      <c r="B2758" s="3" t="s">
        <v>1514</v>
      </c>
    </row>
    <row r="2759" spans="1:2" ht="16.5" x14ac:dyDescent="0.3">
      <c r="A2759" s="10">
        <f>YEAR(Table1[[#This Row],[Order Date]])</f>
        <v>2015</v>
      </c>
      <c r="B2759" s="4" t="s">
        <v>1514</v>
      </c>
    </row>
    <row r="2760" spans="1:2" ht="16.5" x14ac:dyDescent="0.3">
      <c r="A2760" s="9">
        <f>YEAR(Table1[[#This Row],[Order Date]])</f>
        <v>2015</v>
      </c>
      <c r="B2760" s="3" t="s">
        <v>1514</v>
      </c>
    </row>
    <row r="2761" spans="1:2" ht="16.5" x14ac:dyDescent="0.3">
      <c r="A2761" s="10">
        <f>YEAR(Table1[[#This Row],[Order Date]])</f>
        <v>2015</v>
      </c>
      <c r="B2761" s="4" t="s">
        <v>1751</v>
      </c>
    </row>
    <row r="2762" spans="1:2" ht="16.5" x14ac:dyDescent="0.3">
      <c r="A2762" s="9">
        <f>YEAR(Table1[[#This Row],[Order Date]])</f>
        <v>2015</v>
      </c>
      <c r="B2762" s="3" t="s">
        <v>1751</v>
      </c>
    </row>
    <row r="2763" spans="1:2" ht="16.5" x14ac:dyDescent="0.3">
      <c r="A2763" s="10">
        <f>YEAR(Table1[[#This Row],[Order Date]])</f>
        <v>2015</v>
      </c>
      <c r="B2763" s="4" t="s">
        <v>1751</v>
      </c>
    </row>
    <row r="2764" spans="1:2" ht="16.5" x14ac:dyDescent="0.3">
      <c r="A2764" s="9">
        <f>YEAR(Table1[[#This Row],[Order Date]])</f>
        <v>2015</v>
      </c>
      <c r="B2764" s="3" t="s">
        <v>1751</v>
      </c>
    </row>
    <row r="2765" spans="1:2" ht="16.5" x14ac:dyDescent="0.3">
      <c r="A2765" s="10">
        <f>YEAR(Table1[[#This Row],[Order Date]])</f>
        <v>2015</v>
      </c>
      <c r="B2765" s="4" t="s">
        <v>1751</v>
      </c>
    </row>
    <row r="2766" spans="1:2" ht="16.5" x14ac:dyDescent="0.3">
      <c r="A2766" s="9">
        <f>YEAR(Table1[[#This Row],[Order Date]])</f>
        <v>2015</v>
      </c>
      <c r="B2766" s="3" t="s">
        <v>1751</v>
      </c>
    </row>
    <row r="2767" spans="1:2" ht="16.5" x14ac:dyDescent="0.3">
      <c r="A2767" s="10">
        <f>YEAR(Table1[[#This Row],[Order Date]])</f>
        <v>2015</v>
      </c>
      <c r="B2767" s="4" t="s">
        <v>1751</v>
      </c>
    </row>
    <row r="2768" spans="1:2" ht="16.5" x14ac:dyDescent="0.3">
      <c r="A2768" s="9">
        <f>YEAR(Table1[[#This Row],[Order Date]])</f>
        <v>2015</v>
      </c>
      <c r="B2768" s="3" t="s">
        <v>2156</v>
      </c>
    </row>
    <row r="2769" spans="1:2" ht="16.5" x14ac:dyDescent="0.3">
      <c r="A2769" s="10">
        <f>YEAR(Table1[[#This Row],[Order Date]])</f>
        <v>2015</v>
      </c>
      <c r="B2769" s="4" t="s">
        <v>69</v>
      </c>
    </row>
    <row r="2770" spans="1:2" ht="16.5" x14ac:dyDescent="0.3">
      <c r="A2770" s="9">
        <f>YEAR(Table1[[#This Row],[Order Date]])</f>
        <v>2015</v>
      </c>
      <c r="B2770" s="3" t="s">
        <v>69</v>
      </c>
    </row>
    <row r="2771" spans="1:2" ht="16.5" x14ac:dyDescent="0.3">
      <c r="A2771" s="10">
        <f>YEAR(Table1[[#This Row],[Order Date]])</f>
        <v>2015</v>
      </c>
      <c r="B2771" s="4" t="s">
        <v>69</v>
      </c>
    </row>
    <row r="2772" spans="1:2" ht="16.5" x14ac:dyDescent="0.3">
      <c r="A2772" s="9">
        <f>YEAR(Table1[[#This Row],[Order Date]])</f>
        <v>2015</v>
      </c>
      <c r="B2772" s="3" t="s">
        <v>1357</v>
      </c>
    </row>
    <row r="2773" spans="1:2" ht="16.5" x14ac:dyDescent="0.3">
      <c r="A2773" s="10">
        <f>YEAR(Table1[[#This Row],[Order Date]])</f>
        <v>2015</v>
      </c>
      <c r="B2773" s="4" t="s">
        <v>171</v>
      </c>
    </row>
    <row r="2774" spans="1:2" ht="16.5" x14ac:dyDescent="0.3">
      <c r="A2774" s="9">
        <f>YEAR(Table1[[#This Row],[Order Date]])</f>
        <v>2015</v>
      </c>
      <c r="B2774" s="3" t="s">
        <v>1945</v>
      </c>
    </row>
    <row r="2775" spans="1:2" ht="16.5" x14ac:dyDescent="0.3">
      <c r="A2775" s="10">
        <f>YEAR(Table1[[#This Row],[Order Date]])</f>
        <v>2015</v>
      </c>
      <c r="B2775" s="4" t="s">
        <v>1945</v>
      </c>
    </row>
    <row r="2776" spans="1:2" ht="16.5" x14ac:dyDescent="0.3">
      <c r="A2776" s="9">
        <f>YEAR(Table1[[#This Row],[Order Date]])</f>
        <v>2015</v>
      </c>
      <c r="B2776" s="3" t="s">
        <v>1945</v>
      </c>
    </row>
    <row r="2777" spans="1:2" ht="16.5" x14ac:dyDescent="0.3">
      <c r="A2777" s="10">
        <f>YEAR(Table1[[#This Row],[Order Date]])</f>
        <v>2015</v>
      </c>
      <c r="B2777" s="4" t="s">
        <v>1945</v>
      </c>
    </row>
    <row r="2778" spans="1:2" ht="16.5" x14ac:dyDescent="0.3">
      <c r="A2778" s="9">
        <f>YEAR(Table1[[#This Row],[Order Date]])</f>
        <v>2015</v>
      </c>
      <c r="B2778" s="3" t="s">
        <v>2104</v>
      </c>
    </row>
    <row r="2779" spans="1:2" ht="16.5" x14ac:dyDescent="0.3">
      <c r="A2779" s="10">
        <f>YEAR(Table1[[#This Row],[Order Date]])</f>
        <v>2015</v>
      </c>
      <c r="B2779" s="4" t="s">
        <v>2104</v>
      </c>
    </row>
    <row r="2780" spans="1:2" ht="16.5" x14ac:dyDescent="0.3">
      <c r="A2780" s="9">
        <f>YEAR(Table1[[#This Row],[Order Date]])</f>
        <v>2015</v>
      </c>
      <c r="B2780" s="3" t="s">
        <v>445</v>
      </c>
    </row>
    <row r="2781" spans="1:2" ht="16.5" x14ac:dyDescent="0.3">
      <c r="A2781" s="10">
        <f>YEAR(Table1[[#This Row],[Order Date]])</f>
        <v>2015</v>
      </c>
      <c r="B2781" s="4" t="s">
        <v>445</v>
      </c>
    </row>
    <row r="2782" spans="1:2" ht="16.5" x14ac:dyDescent="0.3">
      <c r="A2782" s="9">
        <f>YEAR(Table1[[#This Row],[Order Date]])</f>
        <v>2015</v>
      </c>
      <c r="B2782" s="3" t="s">
        <v>1863</v>
      </c>
    </row>
    <row r="2783" spans="1:2" ht="16.5" x14ac:dyDescent="0.3">
      <c r="A2783" s="10">
        <f>YEAR(Table1[[#This Row],[Order Date]])</f>
        <v>2015</v>
      </c>
      <c r="B2783" s="4" t="s">
        <v>1863</v>
      </c>
    </row>
    <row r="2784" spans="1:2" ht="16.5" x14ac:dyDescent="0.3">
      <c r="A2784" s="9">
        <f>YEAR(Table1[[#This Row],[Order Date]])</f>
        <v>2015</v>
      </c>
      <c r="B2784" s="3" t="s">
        <v>1863</v>
      </c>
    </row>
    <row r="2785" spans="1:2" ht="16.5" x14ac:dyDescent="0.3">
      <c r="A2785" s="10">
        <f>YEAR(Table1[[#This Row],[Order Date]])</f>
        <v>2015</v>
      </c>
      <c r="B2785" s="4" t="s">
        <v>1288</v>
      </c>
    </row>
    <row r="2786" spans="1:2" ht="16.5" x14ac:dyDescent="0.3">
      <c r="A2786" s="9">
        <f>YEAR(Table1[[#This Row],[Order Date]])</f>
        <v>2015</v>
      </c>
      <c r="B2786" s="3" t="s">
        <v>2033</v>
      </c>
    </row>
    <row r="2787" spans="1:2" ht="16.5" x14ac:dyDescent="0.3">
      <c r="A2787" s="10">
        <f>YEAR(Table1[[#This Row],[Order Date]])</f>
        <v>2015</v>
      </c>
      <c r="B2787" s="4" t="s">
        <v>2162</v>
      </c>
    </row>
    <row r="2788" spans="1:2" ht="16.5" x14ac:dyDescent="0.3">
      <c r="A2788" s="9">
        <f>YEAR(Table1[[#This Row],[Order Date]])</f>
        <v>2015</v>
      </c>
      <c r="B2788" s="3" t="s">
        <v>2162</v>
      </c>
    </row>
    <row r="2789" spans="1:2" ht="16.5" x14ac:dyDescent="0.3">
      <c r="A2789" s="10">
        <f>YEAR(Table1[[#This Row],[Order Date]])</f>
        <v>2015</v>
      </c>
      <c r="B2789" s="4" t="s">
        <v>1076</v>
      </c>
    </row>
    <row r="2790" spans="1:2" ht="16.5" x14ac:dyDescent="0.3">
      <c r="A2790" s="9">
        <f>YEAR(Table1[[#This Row],[Order Date]])</f>
        <v>2015</v>
      </c>
      <c r="B2790" s="3" t="s">
        <v>1242</v>
      </c>
    </row>
    <row r="2791" spans="1:2" ht="16.5" x14ac:dyDescent="0.3">
      <c r="A2791" s="10">
        <f>YEAR(Table1[[#This Row],[Order Date]])</f>
        <v>2015</v>
      </c>
      <c r="B2791" s="4" t="s">
        <v>487</v>
      </c>
    </row>
    <row r="2792" spans="1:2" ht="16.5" x14ac:dyDescent="0.3">
      <c r="A2792" s="9">
        <f>YEAR(Table1[[#This Row],[Order Date]])</f>
        <v>2015</v>
      </c>
      <c r="B2792" s="3" t="s">
        <v>487</v>
      </c>
    </row>
    <row r="2793" spans="1:2" ht="16.5" x14ac:dyDescent="0.3">
      <c r="A2793" s="10">
        <f>YEAR(Table1[[#This Row],[Order Date]])</f>
        <v>2015</v>
      </c>
      <c r="B2793" s="4" t="s">
        <v>487</v>
      </c>
    </row>
    <row r="2794" spans="1:2" ht="16.5" x14ac:dyDescent="0.3">
      <c r="A2794" s="9">
        <f>YEAR(Table1[[#This Row],[Order Date]])</f>
        <v>2015</v>
      </c>
      <c r="B2794" s="3" t="s">
        <v>2164</v>
      </c>
    </row>
    <row r="2795" spans="1:2" ht="16.5" x14ac:dyDescent="0.3">
      <c r="A2795" s="10">
        <f>YEAR(Table1[[#This Row],[Order Date]])</f>
        <v>2015</v>
      </c>
      <c r="B2795" s="4" t="s">
        <v>2166</v>
      </c>
    </row>
    <row r="2796" spans="1:2" ht="16.5" x14ac:dyDescent="0.3">
      <c r="A2796" s="9">
        <f>YEAR(Table1[[#This Row],[Order Date]])</f>
        <v>2015</v>
      </c>
      <c r="B2796" s="3" t="s">
        <v>2166</v>
      </c>
    </row>
    <row r="2797" spans="1:2" ht="16.5" x14ac:dyDescent="0.3">
      <c r="A2797" s="10">
        <f>YEAR(Table1[[#This Row],[Order Date]])</f>
        <v>2015</v>
      </c>
      <c r="B2797" s="4" t="s">
        <v>2166</v>
      </c>
    </row>
    <row r="2798" spans="1:2" ht="16.5" x14ac:dyDescent="0.3">
      <c r="A2798" s="9">
        <f>YEAR(Table1[[#This Row],[Order Date]])</f>
        <v>2015</v>
      </c>
      <c r="B2798" s="3" t="s">
        <v>2166</v>
      </c>
    </row>
    <row r="2799" spans="1:2" ht="16.5" x14ac:dyDescent="0.3">
      <c r="A2799" s="10">
        <f>YEAR(Table1[[#This Row],[Order Date]])</f>
        <v>2015</v>
      </c>
      <c r="B2799" s="4" t="s">
        <v>2166</v>
      </c>
    </row>
    <row r="2800" spans="1:2" ht="16.5" x14ac:dyDescent="0.3">
      <c r="A2800" s="9">
        <f>YEAR(Table1[[#This Row],[Order Date]])</f>
        <v>2015</v>
      </c>
      <c r="B2800" s="3" t="s">
        <v>2166</v>
      </c>
    </row>
    <row r="2801" spans="1:2" ht="16.5" x14ac:dyDescent="0.3">
      <c r="A2801" s="10">
        <f>YEAR(Table1[[#This Row],[Order Date]])</f>
        <v>2015</v>
      </c>
      <c r="B2801" s="4" t="s">
        <v>889</v>
      </c>
    </row>
    <row r="2802" spans="1:2" ht="16.5" x14ac:dyDescent="0.3">
      <c r="A2802" s="9">
        <f>YEAR(Table1[[#This Row],[Order Date]])</f>
        <v>2015</v>
      </c>
      <c r="B2802" s="3" t="s">
        <v>889</v>
      </c>
    </row>
    <row r="2803" spans="1:2" ht="16.5" x14ac:dyDescent="0.3">
      <c r="A2803" s="10">
        <f>YEAR(Table1[[#This Row],[Order Date]])</f>
        <v>2015</v>
      </c>
      <c r="B2803" s="4" t="s">
        <v>889</v>
      </c>
    </row>
    <row r="2804" spans="1:2" ht="16.5" x14ac:dyDescent="0.3">
      <c r="A2804" s="9">
        <f>YEAR(Table1[[#This Row],[Order Date]])</f>
        <v>2015</v>
      </c>
      <c r="B2804" s="3" t="s">
        <v>889</v>
      </c>
    </row>
    <row r="2805" spans="1:2" ht="16.5" x14ac:dyDescent="0.3">
      <c r="A2805" s="10">
        <f>YEAR(Table1[[#This Row],[Order Date]])</f>
        <v>2015</v>
      </c>
      <c r="B2805" s="4" t="s">
        <v>456</v>
      </c>
    </row>
    <row r="2806" spans="1:2" ht="16.5" x14ac:dyDescent="0.3">
      <c r="A2806" s="9">
        <f>YEAR(Table1[[#This Row],[Order Date]])</f>
        <v>2015</v>
      </c>
      <c r="B2806" s="3" t="s">
        <v>456</v>
      </c>
    </row>
    <row r="2807" spans="1:2" ht="16.5" x14ac:dyDescent="0.3">
      <c r="A2807" s="10">
        <f>YEAR(Table1[[#This Row],[Order Date]])</f>
        <v>2015</v>
      </c>
      <c r="B2807" s="4" t="s">
        <v>50</v>
      </c>
    </row>
    <row r="2808" spans="1:2" ht="16.5" x14ac:dyDescent="0.3">
      <c r="A2808" s="9">
        <f>YEAR(Table1[[#This Row],[Order Date]])</f>
        <v>2015</v>
      </c>
      <c r="B2808" s="3" t="s">
        <v>957</v>
      </c>
    </row>
    <row r="2809" spans="1:2" ht="16.5" x14ac:dyDescent="0.3">
      <c r="A2809" s="10">
        <f>YEAR(Table1[[#This Row],[Order Date]])</f>
        <v>2015</v>
      </c>
      <c r="B2809" s="4" t="s">
        <v>957</v>
      </c>
    </row>
    <row r="2810" spans="1:2" ht="16.5" x14ac:dyDescent="0.3">
      <c r="A2810" s="9">
        <f>YEAR(Table1[[#This Row],[Order Date]])</f>
        <v>2015</v>
      </c>
      <c r="B2810" s="3" t="s">
        <v>957</v>
      </c>
    </row>
    <row r="2811" spans="1:2" ht="16.5" x14ac:dyDescent="0.3">
      <c r="A2811" s="10">
        <f>YEAR(Table1[[#This Row],[Order Date]])</f>
        <v>2015</v>
      </c>
      <c r="B2811" s="4" t="s">
        <v>957</v>
      </c>
    </row>
    <row r="2812" spans="1:2" ht="16.5" x14ac:dyDescent="0.3">
      <c r="A2812" s="9">
        <f>YEAR(Table1[[#This Row],[Order Date]])</f>
        <v>2015</v>
      </c>
      <c r="B2812" s="3" t="s">
        <v>769</v>
      </c>
    </row>
    <row r="2813" spans="1:2" ht="16.5" x14ac:dyDescent="0.3">
      <c r="A2813" s="10">
        <f>YEAR(Table1[[#This Row],[Order Date]])</f>
        <v>2015</v>
      </c>
      <c r="B2813" s="4" t="s">
        <v>921</v>
      </c>
    </row>
    <row r="2814" spans="1:2" ht="16.5" x14ac:dyDescent="0.3">
      <c r="A2814" s="9">
        <f>YEAR(Table1[[#This Row],[Order Date]])</f>
        <v>2015</v>
      </c>
      <c r="B2814" s="3" t="s">
        <v>921</v>
      </c>
    </row>
    <row r="2815" spans="1:2" ht="16.5" x14ac:dyDescent="0.3">
      <c r="A2815" s="10">
        <f>YEAR(Table1[[#This Row],[Order Date]])</f>
        <v>2015</v>
      </c>
      <c r="B2815" s="4" t="s">
        <v>921</v>
      </c>
    </row>
    <row r="2816" spans="1:2" ht="16.5" x14ac:dyDescent="0.3">
      <c r="A2816" s="9">
        <f>YEAR(Table1[[#This Row],[Order Date]])</f>
        <v>2015</v>
      </c>
      <c r="B2816" s="3" t="s">
        <v>921</v>
      </c>
    </row>
    <row r="2817" spans="1:2" ht="16.5" x14ac:dyDescent="0.3">
      <c r="A2817" s="10">
        <f>YEAR(Table1[[#This Row],[Order Date]])</f>
        <v>2015</v>
      </c>
      <c r="B2817" s="4" t="s">
        <v>1891</v>
      </c>
    </row>
    <row r="2818" spans="1:2" ht="16.5" x14ac:dyDescent="0.3">
      <c r="A2818" s="9">
        <f>YEAR(Table1[[#This Row],[Order Date]])</f>
        <v>2015</v>
      </c>
      <c r="B2818" s="3" t="s">
        <v>1891</v>
      </c>
    </row>
    <row r="2819" spans="1:2" ht="16.5" x14ac:dyDescent="0.3">
      <c r="A2819" s="10">
        <f>YEAR(Table1[[#This Row],[Order Date]])</f>
        <v>2015</v>
      </c>
      <c r="B2819" s="4" t="s">
        <v>1429</v>
      </c>
    </row>
    <row r="2820" spans="1:2" ht="16.5" x14ac:dyDescent="0.3">
      <c r="A2820" s="9">
        <f>YEAR(Table1[[#This Row],[Order Date]])</f>
        <v>2015</v>
      </c>
      <c r="B2820" s="3" t="s">
        <v>879</v>
      </c>
    </row>
    <row r="2821" spans="1:2" ht="16.5" x14ac:dyDescent="0.3">
      <c r="A2821" s="10">
        <f>YEAR(Table1[[#This Row],[Order Date]])</f>
        <v>2015</v>
      </c>
      <c r="B2821" s="4" t="s">
        <v>1452</v>
      </c>
    </row>
    <row r="2822" spans="1:2" ht="16.5" x14ac:dyDescent="0.3">
      <c r="A2822" s="9">
        <f>YEAR(Table1[[#This Row],[Order Date]])</f>
        <v>2015</v>
      </c>
      <c r="B2822" s="3" t="s">
        <v>788</v>
      </c>
    </row>
    <row r="2823" spans="1:2" ht="16.5" x14ac:dyDescent="0.3">
      <c r="A2823" s="10">
        <f>YEAR(Table1[[#This Row],[Order Date]])</f>
        <v>2015</v>
      </c>
      <c r="B2823" s="4" t="s">
        <v>788</v>
      </c>
    </row>
    <row r="2824" spans="1:2" ht="16.5" x14ac:dyDescent="0.3">
      <c r="A2824" s="9">
        <f>YEAR(Table1[[#This Row],[Order Date]])</f>
        <v>2015</v>
      </c>
      <c r="B2824" s="3" t="s">
        <v>788</v>
      </c>
    </row>
    <row r="2825" spans="1:2" ht="16.5" x14ac:dyDescent="0.3">
      <c r="A2825" s="10">
        <f>YEAR(Table1[[#This Row],[Order Date]])</f>
        <v>2015</v>
      </c>
      <c r="B2825" s="4" t="s">
        <v>176</v>
      </c>
    </row>
    <row r="2826" spans="1:2" ht="16.5" x14ac:dyDescent="0.3">
      <c r="A2826" s="9">
        <f>YEAR(Table1[[#This Row],[Order Date]])</f>
        <v>2015</v>
      </c>
      <c r="B2826" s="3" t="s">
        <v>307</v>
      </c>
    </row>
    <row r="2827" spans="1:2" ht="16.5" x14ac:dyDescent="0.3">
      <c r="A2827" s="10">
        <f>YEAR(Table1[[#This Row],[Order Date]])</f>
        <v>2015</v>
      </c>
      <c r="B2827" s="4" t="s">
        <v>635</v>
      </c>
    </row>
    <row r="2828" spans="1:2" ht="16.5" x14ac:dyDescent="0.3">
      <c r="A2828" s="9">
        <f>YEAR(Table1[[#This Row],[Order Date]])</f>
        <v>2015</v>
      </c>
      <c r="B2828" s="3" t="s">
        <v>1452</v>
      </c>
    </row>
    <row r="2829" spans="1:2" ht="16.5" x14ac:dyDescent="0.3">
      <c r="A2829" s="10">
        <f>YEAR(Table1[[#This Row],[Order Date]])</f>
        <v>2015</v>
      </c>
      <c r="B2829" s="4" t="s">
        <v>1452</v>
      </c>
    </row>
    <row r="2830" spans="1:2" ht="16.5" x14ac:dyDescent="0.3">
      <c r="A2830" s="9">
        <f>YEAR(Table1[[#This Row],[Order Date]])</f>
        <v>2015</v>
      </c>
      <c r="B2830" s="3" t="s">
        <v>1452</v>
      </c>
    </row>
    <row r="2831" spans="1:2" ht="16.5" x14ac:dyDescent="0.3">
      <c r="A2831" s="10">
        <f>YEAR(Table1[[#This Row],[Order Date]])</f>
        <v>2015</v>
      </c>
      <c r="B2831" s="4" t="s">
        <v>1186</v>
      </c>
    </row>
    <row r="2832" spans="1:2" ht="16.5" x14ac:dyDescent="0.3">
      <c r="A2832" s="9">
        <f>YEAR(Table1[[#This Row],[Order Date]])</f>
        <v>2015</v>
      </c>
      <c r="B2832" s="3" t="s">
        <v>925</v>
      </c>
    </row>
    <row r="2833" spans="1:2" ht="16.5" x14ac:dyDescent="0.3">
      <c r="A2833" s="10">
        <f>YEAR(Table1[[#This Row],[Order Date]])</f>
        <v>2015</v>
      </c>
      <c r="B2833" s="4" t="s">
        <v>1148</v>
      </c>
    </row>
    <row r="2834" spans="1:2" ht="16.5" x14ac:dyDescent="0.3">
      <c r="A2834" s="9">
        <f>YEAR(Table1[[#This Row],[Order Date]])</f>
        <v>2015</v>
      </c>
      <c r="B2834" s="3" t="s">
        <v>1148</v>
      </c>
    </row>
    <row r="2835" spans="1:2" ht="16.5" x14ac:dyDescent="0.3">
      <c r="A2835" s="10">
        <f>YEAR(Table1[[#This Row],[Order Date]])</f>
        <v>2015</v>
      </c>
      <c r="B2835" s="4" t="s">
        <v>1148</v>
      </c>
    </row>
    <row r="2836" spans="1:2" ht="16.5" x14ac:dyDescent="0.3">
      <c r="A2836" s="9">
        <f>YEAR(Table1[[#This Row],[Order Date]])</f>
        <v>2015</v>
      </c>
      <c r="B2836" s="3" t="s">
        <v>1424</v>
      </c>
    </row>
    <row r="2837" spans="1:2" ht="16.5" x14ac:dyDescent="0.3">
      <c r="A2837" s="10">
        <f>YEAR(Table1[[#This Row],[Order Date]])</f>
        <v>2015</v>
      </c>
      <c r="B2837" s="4" t="s">
        <v>1797</v>
      </c>
    </row>
    <row r="2838" spans="1:2" ht="16.5" x14ac:dyDescent="0.3">
      <c r="A2838" s="9">
        <f>YEAR(Table1[[#This Row],[Order Date]])</f>
        <v>2015</v>
      </c>
      <c r="B2838" s="3" t="s">
        <v>500</v>
      </c>
    </row>
    <row r="2839" spans="1:2" ht="16.5" x14ac:dyDescent="0.3">
      <c r="A2839" s="10">
        <f>YEAR(Table1[[#This Row],[Order Date]])</f>
        <v>2015</v>
      </c>
      <c r="B2839" s="4" t="s">
        <v>500</v>
      </c>
    </row>
    <row r="2840" spans="1:2" ht="16.5" x14ac:dyDescent="0.3">
      <c r="A2840" s="9">
        <f>YEAR(Table1[[#This Row],[Order Date]])</f>
        <v>2015</v>
      </c>
      <c r="B2840" s="3" t="s">
        <v>839</v>
      </c>
    </row>
    <row r="2841" spans="1:2" ht="16.5" x14ac:dyDescent="0.3">
      <c r="A2841" s="10">
        <f>YEAR(Table1[[#This Row],[Order Date]])</f>
        <v>2015</v>
      </c>
      <c r="B2841" s="4" t="s">
        <v>839</v>
      </c>
    </row>
    <row r="2842" spans="1:2" ht="16.5" x14ac:dyDescent="0.3">
      <c r="A2842" s="9">
        <f>YEAR(Table1[[#This Row],[Order Date]])</f>
        <v>2015</v>
      </c>
      <c r="B2842" s="3" t="s">
        <v>2174</v>
      </c>
    </row>
    <row r="2843" spans="1:2" ht="16.5" x14ac:dyDescent="0.3">
      <c r="A2843" s="10">
        <f>YEAR(Table1[[#This Row],[Order Date]])</f>
        <v>2015</v>
      </c>
      <c r="B2843" s="4" t="s">
        <v>2174</v>
      </c>
    </row>
    <row r="2844" spans="1:2" ht="16.5" x14ac:dyDescent="0.3">
      <c r="A2844" s="9">
        <f>YEAR(Table1[[#This Row],[Order Date]])</f>
        <v>2015</v>
      </c>
      <c r="B2844" s="3" t="s">
        <v>2174</v>
      </c>
    </row>
    <row r="2845" spans="1:2" ht="16.5" x14ac:dyDescent="0.3">
      <c r="A2845" s="10">
        <f>YEAR(Table1[[#This Row],[Order Date]])</f>
        <v>2015</v>
      </c>
      <c r="B2845" s="4" t="s">
        <v>2174</v>
      </c>
    </row>
    <row r="2846" spans="1:2" ht="16.5" x14ac:dyDescent="0.3">
      <c r="A2846" s="9">
        <f>YEAR(Table1[[#This Row],[Order Date]])</f>
        <v>2015</v>
      </c>
      <c r="B2846" s="3" t="s">
        <v>1693</v>
      </c>
    </row>
    <row r="2847" spans="1:2" ht="16.5" x14ac:dyDescent="0.3">
      <c r="A2847" s="10">
        <f>YEAR(Table1[[#This Row],[Order Date]])</f>
        <v>2015</v>
      </c>
      <c r="B2847" s="4" t="s">
        <v>443</v>
      </c>
    </row>
    <row r="2848" spans="1:2" ht="16.5" x14ac:dyDescent="0.3">
      <c r="A2848" s="9">
        <f>YEAR(Table1[[#This Row],[Order Date]])</f>
        <v>2015</v>
      </c>
      <c r="B2848" s="3" t="s">
        <v>443</v>
      </c>
    </row>
    <row r="2849" spans="1:2" ht="16.5" x14ac:dyDescent="0.3">
      <c r="A2849" s="10">
        <f>YEAR(Table1[[#This Row],[Order Date]])</f>
        <v>2015</v>
      </c>
      <c r="B2849" s="4" t="s">
        <v>443</v>
      </c>
    </row>
    <row r="2850" spans="1:2" ht="16.5" x14ac:dyDescent="0.3">
      <c r="A2850" s="9">
        <f>YEAR(Table1[[#This Row],[Order Date]])</f>
        <v>2015</v>
      </c>
      <c r="B2850" s="3" t="s">
        <v>443</v>
      </c>
    </row>
    <row r="2851" spans="1:2" ht="16.5" x14ac:dyDescent="0.3">
      <c r="A2851" s="10">
        <f>YEAR(Table1[[#This Row],[Order Date]])</f>
        <v>2015</v>
      </c>
      <c r="B2851" s="4" t="s">
        <v>892</v>
      </c>
    </row>
    <row r="2852" spans="1:2" ht="16.5" x14ac:dyDescent="0.3">
      <c r="A2852" s="9">
        <f>YEAR(Table1[[#This Row],[Order Date]])</f>
        <v>2015</v>
      </c>
      <c r="B2852" s="3" t="s">
        <v>1489</v>
      </c>
    </row>
    <row r="2853" spans="1:2" ht="16.5" x14ac:dyDescent="0.3">
      <c r="A2853" s="10">
        <f>YEAR(Table1[[#This Row],[Order Date]])</f>
        <v>2015</v>
      </c>
      <c r="B2853" s="4" t="s">
        <v>1489</v>
      </c>
    </row>
    <row r="2854" spans="1:2" ht="16.5" x14ac:dyDescent="0.3">
      <c r="A2854" s="9">
        <f>YEAR(Table1[[#This Row],[Order Date]])</f>
        <v>2015</v>
      </c>
      <c r="B2854" s="3" t="s">
        <v>1489</v>
      </c>
    </row>
    <row r="2855" spans="1:2" ht="16.5" x14ac:dyDescent="0.3">
      <c r="A2855" s="10">
        <f>YEAR(Table1[[#This Row],[Order Date]])</f>
        <v>2015</v>
      </c>
      <c r="B2855" s="4" t="s">
        <v>1489</v>
      </c>
    </row>
    <row r="2856" spans="1:2" ht="16.5" x14ac:dyDescent="0.3">
      <c r="A2856" s="9">
        <f>YEAR(Table1[[#This Row],[Order Date]])</f>
        <v>2015</v>
      </c>
      <c r="B2856" s="3" t="s">
        <v>873</v>
      </c>
    </row>
    <row r="2857" spans="1:2" ht="16.5" x14ac:dyDescent="0.3">
      <c r="A2857" s="10">
        <f>YEAR(Table1[[#This Row],[Order Date]])</f>
        <v>2015</v>
      </c>
      <c r="B2857" s="4" t="s">
        <v>2176</v>
      </c>
    </row>
    <row r="2858" spans="1:2" ht="16.5" x14ac:dyDescent="0.3">
      <c r="A2858" s="9">
        <f>YEAR(Table1[[#This Row],[Order Date]])</f>
        <v>2015</v>
      </c>
      <c r="B2858" s="3" t="s">
        <v>1412</v>
      </c>
    </row>
    <row r="2859" spans="1:2" ht="16.5" x14ac:dyDescent="0.3">
      <c r="A2859" s="10">
        <f>YEAR(Table1[[#This Row],[Order Date]])</f>
        <v>2015</v>
      </c>
      <c r="B2859" s="4" t="s">
        <v>1412</v>
      </c>
    </row>
    <row r="2860" spans="1:2" ht="16.5" x14ac:dyDescent="0.3">
      <c r="A2860" s="9">
        <f>YEAR(Table1[[#This Row],[Order Date]])</f>
        <v>2015</v>
      </c>
      <c r="B2860" s="3" t="s">
        <v>749</v>
      </c>
    </row>
    <row r="2861" spans="1:2" ht="16.5" x14ac:dyDescent="0.3">
      <c r="A2861" s="10">
        <f>YEAR(Table1[[#This Row],[Order Date]])</f>
        <v>2015</v>
      </c>
      <c r="B2861" s="4" t="s">
        <v>873</v>
      </c>
    </row>
    <row r="2862" spans="1:2" ht="16.5" x14ac:dyDescent="0.3">
      <c r="A2862" s="9">
        <f>YEAR(Table1[[#This Row],[Order Date]])</f>
        <v>2015</v>
      </c>
      <c r="B2862" s="3" t="s">
        <v>2179</v>
      </c>
    </row>
    <row r="2863" spans="1:2" ht="16.5" x14ac:dyDescent="0.3">
      <c r="A2863" s="10">
        <f>YEAR(Table1[[#This Row],[Order Date]])</f>
        <v>2015</v>
      </c>
      <c r="B2863" s="4" t="s">
        <v>2179</v>
      </c>
    </row>
    <row r="2864" spans="1:2" ht="16.5" x14ac:dyDescent="0.3">
      <c r="A2864" s="9">
        <f>YEAR(Table1[[#This Row],[Order Date]])</f>
        <v>2015</v>
      </c>
      <c r="B2864" s="3" t="s">
        <v>1371</v>
      </c>
    </row>
    <row r="2865" spans="1:2" ht="16.5" x14ac:dyDescent="0.3">
      <c r="A2865" s="10">
        <f>YEAR(Table1[[#This Row],[Order Date]])</f>
        <v>2015</v>
      </c>
      <c r="B2865" s="4" t="s">
        <v>1371</v>
      </c>
    </row>
    <row r="2866" spans="1:2" ht="16.5" x14ac:dyDescent="0.3">
      <c r="A2866" s="9">
        <f>YEAR(Table1[[#This Row],[Order Date]])</f>
        <v>2015</v>
      </c>
      <c r="B2866" s="3" t="s">
        <v>1371</v>
      </c>
    </row>
    <row r="2867" spans="1:2" ht="16.5" x14ac:dyDescent="0.3">
      <c r="A2867" s="10">
        <f>YEAR(Table1[[#This Row],[Order Date]])</f>
        <v>2015</v>
      </c>
      <c r="B2867" s="4" t="s">
        <v>2183</v>
      </c>
    </row>
    <row r="2868" spans="1:2" ht="16.5" x14ac:dyDescent="0.3">
      <c r="A2868" s="9">
        <f>YEAR(Table1[[#This Row],[Order Date]])</f>
        <v>2015</v>
      </c>
      <c r="B2868" s="3" t="s">
        <v>2183</v>
      </c>
    </row>
    <row r="2869" spans="1:2" ht="16.5" x14ac:dyDescent="0.3">
      <c r="A2869" s="10">
        <f>YEAR(Table1[[#This Row],[Order Date]])</f>
        <v>2015</v>
      </c>
      <c r="B2869" s="4" t="s">
        <v>2183</v>
      </c>
    </row>
    <row r="2870" spans="1:2" ht="16.5" x14ac:dyDescent="0.3">
      <c r="A2870" s="9">
        <f>YEAR(Table1[[#This Row],[Order Date]])</f>
        <v>2015</v>
      </c>
      <c r="B2870" s="3" t="s">
        <v>437</v>
      </c>
    </row>
    <row r="2871" spans="1:2" ht="16.5" x14ac:dyDescent="0.3">
      <c r="A2871" s="10">
        <f>YEAR(Table1[[#This Row],[Order Date]])</f>
        <v>2015</v>
      </c>
      <c r="B2871" s="4" t="s">
        <v>589</v>
      </c>
    </row>
    <row r="2872" spans="1:2" ht="16.5" x14ac:dyDescent="0.3">
      <c r="A2872" s="9">
        <f>YEAR(Table1[[#This Row],[Order Date]])</f>
        <v>2015</v>
      </c>
      <c r="B2872" s="3" t="s">
        <v>589</v>
      </c>
    </row>
    <row r="2873" spans="1:2" ht="16.5" x14ac:dyDescent="0.3">
      <c r="A2873" s="10">
        <f>YEAR(Table1[[#This Row],[Order Date]])</f>
        <v>2015</v>
      </c>
      <c r="B2873" s="4" t="s">
        <v>589</v>
      </c>
    </row>
    <row r="2874" spans="1:2" ht="16.5" x14ac:dyDescent="0.3">
      <c r="A2874" s="9">
        <f>YEAR(Table1[[#This Row],[Order Date]])</f>
        <v>2015</v>
      </c>
      <c r="B2874" s="3" t="s">
        <v>667</v>
      </c>
    </row>
    <row r="2875" spans="1:2" ht="16.5" x14ac:dyDescent="0.3">
      <c r="A2875" s="10">
        <f>YEAR(Table1[[#This Row],[Order Date]])</f>
        <v>2015</v>
      </c>
      <c r="B2875" s="4" t="s">
        <v>667</v>
      </c>
    </row>
    <row r="2876" spans="1:2" ht="16.5" x14ac:dyDescent="0.3">
      <c r="A2876" s="9">
        <f>YEAR(Table1[[#This Row],[Order Date]])</f>
        <v>2015</v>
      </c>
      <c r="B2876" s="3" t="s">
        <v>667</v>
      </c>
    </row>
    <row r="2877" spans="1:2" ht="16.5" x14ac:dyDescent="0.3">
      <c r="A2877" s="10">
        <f>YEAR(Table1[[#This Row],[Order Date]])</f>
        <v>2015</v>
      </c>
      <c r="B2877" s="4" t="s">
        <v>667</v>
      </c>
    </row>
    <row r="2878" spans="1:2" ht="16.5" x14ac:dyDescent="0.3">
      <c r="A2878" s="9">
        <f>YEAR(Table1[[#This Row],[Order Date]])</f>
        <v>2015</v>
      </c>
      <c r="B2878" s="3" t="s">
        <v>667</v>
      </c>
    </row>
    <row r="2879" spans="1:2" ht="16.5" x14ac:dyDescent="0.3">
      <c r="A2879" s="10">
        <f>YEAR(Table1[[#This Row],[Order Date]])</f>
        <v>2015</v>
      </c>
      <c r="B2879" s="4" t="s">
        <v>667</v>
      </c>
    </row>
    <row r="2880" spans="1:2" ht="16.5" x14ac:dyDescent="0.3">
      <c r="A2880" s="9">
        <f>YEAR(Table1[[#This Row],[Order Date]])</f>
        <v>2015</v>
      </c>
      <c r="B2880" s="3" t="s">
        <v>667</v>
      </c>
    </row>
    <row r="2881" spans="1:2" ht="16.5" x14ac:dyDescent="0.3">
      <c r="A2881" s="10">
        <f>YEAR(Table1[[#This Row],[Order Date]])</f>
        <v>2015</v>
      </c>
      <c r="B2881" s="4" t="s">
        <v>667</v>
      </c>
    </row>
    <row r="2882" spans="1:2" ht="16.5" x14ac:dyDescent="0.3">
      <c r="A2882" s="9">
        <f>YEAR(Table1[[#This Row],[Order Date]])</f>
        <v>2015</v>
      </c>
      <c r="B2882" s="3" t="s">
        <v>667</v>
      </c>
    </row>
    <row r="2883" spans="1:2" ht="16.5" x14ac:dyDescent="0.3">
      <c r="A2883" s="10">
        <f>YEAR(Table1[[#This Row],[Order Date]])</f>
        <v>2015</v>
      </c>
      <c r="B2883" s="4" t="s">
        <v>667</v>
      </c>
    </row>
    <row r="2884" spans="1:2" ht="16.5" x14ac:dyDescent="0.3">
      <c r="A2884" s="9">
        <f>YEAR(Table1[[#This Row],[Order Date]])</f>
        <v>2015</v>
      </c>
      <c r="B2884" s="3" t="s">
        <v>498</v>
      </c>
    </row>
    <row r="2885" spans="1:2" ht="16.5" x14ac:dyDescent="0.3">
      <c r="A2885" s="10">
        <f>YEAR(Table1[[#This Row],[Order Date]])</f>
        <v>2015</v>
      </c>
      <c r="B2885" s="4" t="s">
        <v>228</v>
      </c>
    </row>
    <row r="2886" spans="1:2" ht="16.5" x14ac:dyDescent="0.3">
      <c r="A2886" s="9">
        <f>YEAR(Table1[[#This Row],[Order Date]])</f>
        <v>2015</v>
      </c>
      <c r="B2886" s="3" t="s">
        <v>1310</v>
      </c>
    </row>
    <row r="2887" spans="1:2" ht="16.5" x14ac:dyDescent="0.3">
      <c r="A2887" s="10">
        <f>YEAR(Table1[[#This Row],[Order Date]])</f>
        <v>2015</v>
      </c>
      <c r="B2887" s="4" t="s">
        <v>1310</v>
      </c>
    </row>
    <row r="2888" spans="1:2" ht="16.5" x14ac:dyDescent="0.3">
      <c r="A2888" s="9">
        <f>YEAR(Table1[[#This Row],[Order Date]])</f>
        <v>2015</v>
      </c>
      <c r="B2888" s="3" t="s">
        <v>1547</v>
      </c>
    </row>
    <row r="2889" spans="1:2" ht="16.5" x14ac:dyDescent="0.3">
      <c r="A2889" s="10">
        <f>YEAR(Table1[[#This Row],[Order Date]])</f>
        <v>2015</v>
      </c>
      <c r="B2889" s="4" t="s">
        <v>1547</v>
      </c>
    </row>
    <row r="2890" spans="1:2" ht="16.5" x14ac:dyDescent="0.3">
      <c r="A2890" s="9">
        <f>YEAR(Table1[[#This Row],[Order Date]])</f>
        <v>2015</v>
      </c>
      <c r="B2890" s="3" t="s">
        <v>1547</v>
      </c>
    </row>
    <row r="2891" spans="1:2" ht="16.5" x14ac:dyDescent="0.3">
      <c r="A2891" s="10">
        <f>YEAR(Table1[[#This Row],[Order Date]])</f>
        <v>2015</v>
      </c>
      <c r="B2891" s="4" t="s">
        <v>1563</v>
      </c>
    </row>
    <row r="2892" spans="1:2" ht="16.5" x14ac:dyDescent="0.3">
      <c r="A2892" s="9">
        <f>YEAR(Table1[[#This Row],[Order Date]])</f>
        <v>2015</v>
      </c>
      <c r="B2892" s="3" t="s">
        <v>1563</v>
      </c>
    </row>
    <row r="2893" spans="1:2" ht="16.5" x14ac:dyDescent="0.3">
      <c r="A2893" s="10">
        <f>YEAR(Table1[[#This Row],[Order Date]])</f>
        <v>2015</v>
      </c>
      <c r="B2893" s="4" t="s">
        <v>1563</v>
      </c>
    </row>
    <row r="2894" spans="1:2" ht="16.5" x14ac:dyDescent="0.3">
      <c r="A2894" s="9">
        <f>YEAR(Table1[[#This Row],[Order Date]])</f>
        <v>2015</v>
      </c>
      <c r="B2894" s="3" t="s">
        <v>2094</v>
      </c>
    </row>
    <row r="2895" spans="1:2" ht="16.5" x14ac:dyDescent="0.3">
      <c r="A2895" s="10">
        <f>YEAR(Table1[[#This Row],[Order Date]])</f>
        <v>2015</v>
      </c>
      <c r="B2895" s="4" t="s">
        <v>717</v>
      </c>
    </row>
    <row r="2896" spans="1:2" ht="16.5" x14ac:dyDescent="0.3">
      <c r="A2896" s="9">
        <f>YEAR(Table1[[#This Row],[Order Date]])</f>
        <v>2015</v>
      </c>
      <c r="B2896" s="3" t="s">
        <v>2188</v>
      </c>
    </row>
    <row r="2897" spans="1:2" ht="16.5" x14ac:dyDescent="0.3">
      <c r="A2897" s="10">
        <f>YEAR(Table1[[#This Row],[Order Date]])</f>
        <v>2015</v>
      </c>
      <c r="B2897" s="4" t="s">
        <v>2188</v>
      </c>
    </row>
    <row r="2898" spans="1:2" ht="16.5" x14ac:dyDescent="0.3">
      <c r="A2898" s="9">
        <f>YEAR(Table1[[#This Row],[Order Date]])</f>
        <v>2015</v>
      </c>
      <c r="B2898" s="3" t="s">
        <v>1289</v>
      </c>
    </row>
    <row r="2899" spans="1:2" ht="16.5" x14ac:dyDescent="0.3">
      <c r="A2899" s="10">
        <f>YEAR(Table1[[#This Row],[Order Date]])</f>
        <v>2015</v>
      </c>
      <c r="B2899" s="4" t="s">
        <v>1840</v>
      </c>
    </row>
    <row r="2900" spans="1:2" ht="16.5" x14ac:dyDescent="0.3">
      <c r="A2900" s="9">
        <f>YEAR(Table1[[#This Row],[Order Date]])</f>
        <v>2015</v>
      </c>
      <c r="B2900" s="3" t="s">
        <v>1781</v>
      </c>
    </row>
    <row r="2901" spans="1:2" ht="16.5" x14ac:dyDescent="0.3">
      <c r="A2901" s="10">
        <f>YEAR(Table1[[#This Row],[Order Date]])</f>
        <v>2015</v>
      </c>
      <c r="B2901" s="4" t="s">
        <v>143</v>
      </c>
    </row>
    <row r="2902" spans="1:2" ht="16.5" x14ac:dyDescent="0.3">
      <c r="A2902" s="9">
        <f>YEAR(Table1[[#This Row],[Order Date]])</f>
        <v>2015</v>
      </c>
      <c r="B2902" s="3" t="s">
        <v>1273</v>
      </c>
    </row>
    <row r="2903" spans="1:2" ht="16.5" x14ac:dyDescent="0.3">
      <c r="A2903" s="10">
        <f>YEAR(Table1[[#This Row],[Order Date]])</f>
        <v>2015</v>
      </c>
      <c r="B2903" s="4" t="s">
        <v>875</v>
      </c>
    </row>
    <row r="2904" spans="1:2" ht="16.5" x14ac:dyDescent="0.3">
      <c r="A2904" s="9">
        <f>YEAR(Table1[[#This Row],[Order Date]])</f>
        <v>2015</v>
      </c>
      <c r="B2904" s="3" t="s">
        <v>2190</v>
      </c>
    </row>
    <row r="2905" spans="1:2" ht="16.5" x14ac:dyDescent="0.3">
      <c r="A2905" s="10">
        <f>YEAR(Table1[[#This Row],[Order Date]])</f>
        <v>2015</v>
      </c>
      <c r="B2905" s="4" t="s">
        <v>771</v>
      </c>
    </row>
    <row r="2906" spans="1:2" ht="16.5" x14ac:dyDescent="0.3">
      <c r="A2906" s="9">
        <f>YEAR(Table1[[#This Row],[Order Date]])</f>
        <v>2015</v>
      </c>
      <c r="B2906" s="3" t="s">
        <v>771</v>
      </c>
    </row>
    <row r="2907" spans="1:2" ht="16.5" x14ac:dyDescent="0.3">
      <c r="A2907" s="10">
        <f>YEAR(Table1[[#This Row],[Order Date]])</f>
        <v>2015</v>
      </c>
      <c r="B2907" s="4" t="s">
        <v>1661</v>
      </c>
    </row>
    <row r="2908" spans="1:2" ht="16.5" x14ac:dyDescent="0.3">
      <c r="A2908" s="9">
        <f>YEAR(Table1[[#This Row],[Order Date]])</f>
        <v>2015</v>
      </c>
      <c r="B2908" s="3" t="s">
        <v>1661</v>
      </c>
    </row>
    <row r="2909" spans="1:2" ht="16.5" x14ac:dyDescent="0.3">
      <c r="A2909" s="10">
        <f>YEAR(Table1[[#This Row],[Order Date]])</f>
        <v>2015</v>
      </c>
      <c r="B2909" s="4" t="s">
        <v>1661</v>
      </c>
    </row>
    <row r="2910" spans="1:2" ht="16.5" x14ac:dyDescent="0.3">
      <c r="A2910" s="9">
        <f>YEAR(Table1[[#This Row],[Order Date]])</f>
        <v>2015</v>
      </c>
      <c r="B2910" s="3" t="s">
        <v>1661</v>
      </c>
    </row>
    <row r="2911" spans="1:2" ht="16.5" x14ac:dyDescent="0.3">
      <c r="A2911" s="10">
        <f>YEAR(Table1[[#This Row],[Order Date]])</f>
        <v>2015</v>
      </c>
      <c r="B2911" s="4" t="s">
        <v>1791</v>
      </c>
    </row>
    <row r="2912" spans="1:2" ht="16.5" x14ac:dyDescent="0.3">
      <c r="A2912" s="9">
        <f>YEAR(Table1[[#This Row],[Order Date]])</f>
        <v>2015</v>
      </c>
      <c r="B2912" s="3" t="s">
        <v>1791</v>
      </c>
    </row>
    <row r="2913" spans="1:2" ht="16.5" x14ac:dyDescent="0.3">
      <c r="A2913" s="10">
        <f>YEAR(Table1[[#This Row],[Order Date]])</f>
        <v>2015</v>
      </c>
      <c r="B2913" s="4" t="s">
        <v>1791</v>
      </c>
    </row>
    <row r="2914" spans="1:2" ht="16.5" x14ac:dyDescent="0.3">
      <c r="A2914" s="9">
        <f>YEAR(Table1[[#This Row],[Order Date]])</f>
        <v>2015</v>
      </c>
      <c r="B2914" s="3" t="s">
        <v>1791</v>
      </c>
    </row>
    <row r="2915" spans="1:2" ht="16.5" x14ac:dyDescent="0.3">
      <c r="A2915" s="10">
        <f>YEAR(Table1[[#This Row],[Order Date]])</f>
        <v>2015</v>
      </c>
      <c r="B2915" s="4" t="s">
        <v>1791</v>
      </c>
    </row>
    <row r="2916" spans="1:2" ht="16.5" x14ac:dyDescent="0.3">
      <c r="A2916" s="9">
        <f>YEAR(Table1[[#This Row],[Order Date]])</f>
        <v>2015</v>
      </c>
      <c r="B2916" s="3" t="s">
        <v>1791</v>
      </c>
    </row>
    <row r="2917" spans="1:2" ht="16.5" x14ac:dyDescent="0.3">
      <c r="A2917" s="10">
        <f>YEAR(Table1[[#This Row],[Order Date]])</f>
        <v>2015</v>
      </c>
      <c r="B2917" s="4" t="s">
        <v>1791</v>
      </c>
    </row>
    <row r="2918" spans="1:2" ht="16.5" x14ac:dyDescent="0.3">
      <c r="A2918" s="9">
        <f>YEAR(Table1[[#This Row],[Order Date]])</f>
        <v>2015</v>
      </c>
      <c r="B2918" s="3" t="s">
        <v>2197</v>
      </c>
    </row>
    <row r="2919" spans="1:2" ht="16.5" x14ac:dyDescent="0.3">
      <c r="A2919" s="10">
        <f>YEAR(Table1[[#This Row],[Order Date]])</f>
        <v>2015</v>
      </c>
      <c r="B2919" s="4" t="s">
        <v>2197</v>
      </c>
    </row>
    <row r="2920" spans="1:2" ht="16.5" x14ac:dyDescent="0.3">
      <c r="A2920" s="9">
        <f>YEAR(Table1[[#This Row],[Order Date]])</f>
        <v>2015</v>
      </c>
      <c r="B2920" s="3" t="s">
        <v>2199</v>
      </c>
    </row>
    <row r="2921" spans="1:2" ht="16.5" x14ac:dyDescent="0.3">
      <c r="A2921" s="10">
        <f>YEAR(Table1[[#This Row],[Order Date]])</f>
        <v>2015</v>
      </c>
      <c r="B2921" s="4" t="s">
        <v>768</v>
      </c>
    </row>
    <row r="2922" spans="1:2" ht="16.5" x14ac:dyDescent="0.3">
      <c r="A2922" s="9">
        <f>YEAR(Table1[[#This Row],[Order Date]])</f>
        <v>2015</v>
      </c>
      <c r="B2922" s="3" t="s">
        <v>768</v>
      </c>
    </row>
    <row r="2923" spans="1:2" ht="16.5" x14ac:dyDescent="0.3">
      <c r="A2923" s="10">
        <f>YEAR(Table1[[#This Row],[Order Date]])</f>
        <v>2015</v>
      </c>
      <c r="B2923" s="4" t="s">
        <v>768</v>
      </c>
    </row>
    <row r="2924" spans="1:2" ht="16.5" x14ac:dyDescent="0.3">
      <c r="A2924" s="9">
        <f>YEAR(Table1[[#This Row],[Order Date]])</f>
        <v>2015</v>
      </c>
      <c r="B2924" s="3" t="s">
        <v>768</v>
      </c>
    </row>
    <row r="2925" spans="1:2" ht="16.5" x14ac:dyDescent="0.3">
      <c r="A2925" s="10">
        <f>YEAR(Table1[[#This Row],[Order Date]])</f>
        <v>2015</v>
      </c>
      <c r="B2925" s="4" t="s">
        <v>1046</v>
      </c>
    </row>
    <row r="2926" spans="1:2" ht="16.5" x14ac:dyDescent="0.3">
      <c r="A2926" s="9">
        <f>YEAR(Table1[[#This Row],[Order Date]])</f>
        <v>2015</v>
      </c>
      <c r="B2926" s="3" t="s">
        <v>1046</v>
      </c>
    </row>
    <row r="2927" spans="1:2" ht="16.5" x14ac:dyDescent="0.3">
      <c r="A2927" s="10">
        <f>YEAR(Table1[[#This Row],[Order Date]])</f>
        <v>2015</v>
      </c>
      <c r="B2927" s="4" t="s">
        <v>1046</v>
      </c>
    </row>
    <row r="2928" spans="1:2" ht="16.5" x14ac:dyDescent="0.3">
      <c r="A2928" s="9">
        <f>YEAR(Table1[[#This Row],[Order Date]])</f>
        <v>2015</v>
      </c>
      <c r="B2928" s="3" t="s">
        <v>1046</v>
      </c>
    </row>
    <row r="2929" spans="1:2" ht="16.5" x14ac:dyDescent="0.3">
      <c r="A2929" s="10">
        <f>YEAR(Table1[[#This Row],[Order Date]])</f>
        <v>2015</v>
      </c>
      <c r="B2929" s="4" t="s">
        <v>589</v>
      </c>
    </row>
    <row r="2930" spans="1:2" ht="16.5" x14ac:dyDescent="0.3">
      <c r="A2930" s="9">
        <f>YEAR(Table1[[#This Row],[Order Date]])</f>
        <v>2015</v>
      </c>
      <c r="B2930" s="3" t="s">
        <v>589</v>
      </c>
    </row>
    <row r="2931" spans="1:2" ht="16.5" x14ac:dyDescent="0.3">
      <c r="A2931" s="10">
        <f>YEAR(Table1[[#This Row],[Order Date]])</f>
        <v>2015</v>
      </c>
      <c r="B2931" s="4" t="s">
        <v>1736</v>
      </c>
    </row>
    <row r="2932" spans="1:2" ht="16.5" x14ac:dyDescent="0.3">
      <c r="A2932" s="9">
        <f>YEAR(Table1[[#This Row],[Order Date]])</f>
        <v>2015</v>
      </c>
      <c r="B2932" s="3" t="s">
        <v>1736</v>
      </c>
    </row>
    <row r="2933" spans="1:2" ht="16.5" x14ac:dyDescent="0.3">
      <c r="A2933" s="10">
        <f>YEAR(Table1[[#This Row],[Order Date]])</f>
        <v>2015</v>
      </c>
      <c r="B2933" s="4" t="s">
        <v>1736</v>
      </c>
    </row>
    <row r="2934" spans="1:2" ht="16.5" x14ac:dyDescent="0.3">
      <c r="A2934" s="9">
        <f>YEAR(Table1[[#This Row],[Order Date]])</f>
        <v>2015</v>
      </c>
      <c r="B2934" s="3" t="s">
        <v>1343</v>
      </c>
    </row>
    <row r="2935" spans="1:2" ht="16.5" x14ac:dyDescent="0.3">
      <c r="A2935" s="10">
        <f>YEAR(Table1[[#This Row],[Order Date]])</f>
        <v>2015</v>
      </c>
      <c r="B2935" s="4" t="s">
        <v>1343</v>
      </c>
    </row>
    <row r="2936" spans="1:2" ht="16.5" x14ac:dyDescent="0.3">
      <c r="A2936" s="9">
        <f>YEAR(Table1[[#This Row],[Order Date]])</f>
        <v>2015</v>
      </c>
      <c r="B2936" s="3" t="s">
        <v>336</v>
      </c>
    </row>
    <row r="2937" spans="1:2" ht="16.5" x14ac:dyDescent="0.3">
      <c r="A2937" s="10">
        <f>YEAR(Table1[[#This Row],[Order Date]])</f>
        <v>2015</v>
      </c>
      <c r="B2937" s="4" t="s">
        <v>336</v>
      </c>
    </row>
    <row r="2938" spans="1:2" ht="16.5" x14ac:dyDescent="0.3">
      <c r="A2938" s="9">
        <f>YEAR(Table1[[#This Row],[Order Date]])</f>
        <v>2015</v>
      </c>
      <c r="B2938" s="3" t="s">
        <v>336</v>
      </c>
    </row>
    <row r="2939" spans="1:2" ht="16.5" x14ac:dyDescent="0.3">
      <c r="A2939" s="10">
        <f>YEAR(Table1[[#This Row],[Order Date]])</f>
        <v>2015</v>
      </c>
      <c r="B2939" s="4" t="s">
        <v>336</v>
      </c>
    </row>
    <row r="2940" spans="1:2" ht="16.5" x14ac:dyDescent="0.3">
      <c r="A2940" s="9">
        <f>YEAR(Table1[[#This Row],[Order Date]])</f>
        <v>2015</v>
      </c>
      <c r="B2940" s="3" t="s">
        <v>336</v>
      </c>
    </row>
    <row r="2941" spans="1:2" ht="16.5" x14ac:dyDescent="0.3">
      <c r="A2941" s="10">
        <f>YEAR(Table1[[#This Row],[Order Date]])</f>
        <v>2015</v>
      </c>
      <c r="B2941" s="4" t="s">
        <v>2205</v>
      </c>
    </row>
    <row r="2942" spans="1:2" ht="16.5" x14ac:dyDescent="0.3">
      <c r="A2942" s="9">
        <f>YEAR(Table1[[#This Row],[Order Date]])</f>
        <v>2015</v>
      </c>
      <c r="B2942" s="3" t="s">
        <v>2206</v>
      </c>
    </row>
    <row r="2943" spans="1:2" ht="16.5" x14ac:dyDescent="0.3">
      <c r="A2943" s="10">
        <f>YEAR(Table1[[#This Row],[Order Date]])</f>
        <v>2015</v>
      </c>
      <c r="B2943" s="4" t="s">
        <v>683</v>
      </c>
    </row>
    <row r="2944" spans="1:2" ht="16.5" x14ac:dyDescent="0.3">
      <c r="A2944" s="9">
        <f>YEAR(Table1[[#This Row],[Order Date]])</f>
        <v>2015</v>
      </c>
      <c r="B2944" s="3" t="s">
        <v>683</v>
      </c>
    </row>
    <row r="2945" spans="1:2" ht="16.5" x14ac:dyDescent="0.3">
      <c r="A2945" s="10">
        <f>YEAR(Table1[[#This Row],[Order Date]])</f>
        <v>2015</v>
      </c>
      <c r="B2945" s="4" t="s">
        <v>683</v>
      </c>
    </row>
    <row r="2946" spans="1:2" ht="16.5" x14ac:dyDescent="0.3">
      <c r="A2946" s="9">
        <f>YEAR(Table1[[#This Row],[Order Date]])</f>
        <v>2015</v>
      </c>
      <c r="B2946" s="3" t="s">
        <v>683</v>
      </c>
    </row>
    <row r="2947" spans="1:2" ht="16.5" x14ac:dyDescent="0.3">
      <c r="A2947" s="10">
        <f>YEAR(Table1[[#This Row],[Order Date]])</f>
        <v>2015</v>
      </c>
      <c r="B2947" s="4" t="s">
        <v>2209</v>
      </c>
    </row>
    <row r="2948" spans="1:2" ht="16.5" x14ac:dyDescent="0.3">
      <c r="A2948" s="9">
        <f>YEAR(Table1[[#This Row],[Order Date]])</f>
        <v>2015</v>
      </c>
      <c r="B2948" s="3" t="s">
        <v>2209</v>
      </c>
    </row>
    <row r="2949" spans="1:2" ht="16.5" x14ac:dyDescent="0.3">
      <c r="A2949" s="10">
        <f>YEAR(Table1[[#This Row],[Order Date]])</f>
        <v>2015</v>
      </c>
      <c r="B2949" s="4" t="s">
        <v>2209</v>
      </c>
    </row>
    <row r="2950" spans="1:2" ht="16.5" x14ac:dyDescent="0.3">
      <c r="A2950" s="9">
        <f>YEAR(Table1[[#This Row],[Order Date]])</f>
        <v>2015</v>
      </c>
      <c r="B2950" s="3" t="s">
        <v>2209</v>
      </c>
    </row>
    <row r="2951" spans="1:2" ht="16.5" x14ac:dyDescent="0.3">
      <c r="A2951" s="10">
        <f>YEAR(Table1[[#This Row],[Order Date]])</f>
        <v>2015</v>
      </c>
      <c r="B2951" s="4" t="s">
        <v>2209</v>
      </c>
    </row>
    <row r="2952" spans="1:2" ht="16.5" x14ac:dyDescent="0.3">
      <c r="A2952" s="9">
        <f>YEAR(Table1[[#This Row],[Order Date]])</f>
        <v>2015</v>
      </c>
      <c r="B2952" s="3" t="s">
        <v>2209</v>
      </c>
    </row>
    <row r="2953" spans="1:2" ht="16.5" x14ac:dyDescent="0.3">
      <c r="A2953" s="10">
        <f>YEAR(Table1[[#This Row],[Order Date]])</f>
        <v>2015</v>
      </c>
      <c r="B2953" s="4" t="s">
        <v>2209</v>
      </c>
    </row>
    <row r="2954" spans="1:2" ht="16.5" x14ac:dyDescent="0.3">
      <c r="A2954" s="9">
        <f>YEAR(Table1[[#This Row],[Order Date]])</f>
        <v>2015</v>
      </c>
      <c r="B2954" s="3" t="s">
        <v>352</v>
      </c>
    </row>
    <row r="2955" spans="1:2" ht="16.5" x14ac:dyDescent="0.3">
      <c r="A2955" s="10">
        <f>YEAR(Table1[[#This Row],[Order Date]])</f>
        <v>2015</v>
      </c>
      <c r="B2955" s="4" t="s">
        <v>352</v>
      </c>
    </row>
    <row r="2956" spans="1:2" ht="16.5" x14ac:dyDescent="0.3">
      <c r="A2956" s="9">
        <f>YEAR(Table1[[#This Row],[Order Date]])</f>
        <v>2015</v>
      </c>
      <c r="B2956" s="3" t="s">
        <v>352</v>
      </c>
    </row>
    <row r="2957" spans="1:2" ht="16.5" x14ac:dyDescent="0.3">
      <c r="A2957" s="10">
        <f>YEAR(Table1[[#This Row],[Order Date]])</f>
        <v>2015</v>
      </c>
      <c r="B2957" s="4" t="s">
        <v>352</v>
      </c>
    </row>
    <row r="2958" spans="1:2" ht="16.5" x14ac:dyDescent="0.3">
      <c r="A2958" s="9">
        <f>YEAR(Table1[[#This Row],[Order Date]])</f>
        <v>2015</v>
      </c>
      <c r="B2958" s="3" t="s">
        <v>2104</v>
      </c>
    </row>
    <row r="2959" spans="1:2" ht="16.5" x14ac:dyDescent="0.3">
      <c r="A2959" s="10">
        <f>YEAR(Table1[[#This Row],[Order Date]])</f>
        <v>2015</v>
      </c>
      <c r="B2959" s="4" t="s">
        <v>2104</v>
      </c>
    </row>
    <row r="2960" spans="1:2" ht="16.5" x14ac:dyDescent="0.3">
      <c r="A2960" s="9">
        <f>YEAR(Table1[[#This Row],[Order Date]])</f>
        <v>2015</v>
      </c>
      <c r="B2960" s="3" t="s">
        <v>2212</v>
      </c>
    </row>
    <row r="2961" spans="1:2" ht="16.5" x14ac:dyDescent="0.3">
      <c r="A2961" s="10">
        <f>YEAR(Table1[[#This Row],[Order Date]])</f>
        <v>2015</v>
      </c>
      <c r="B2961" s="4" t="s">
        <v>2212</v>
      </c>
    </row>
    <row r="2962" spans="1:2" ht="16.5" x14ac:dyDescent="0.3">
      <c r="A2962" s="9">
        <f>YEAR(Table1[[#This Row],[Order Date]])</f>
        <v>2015</v>
      </c>
      <c r="B2962" s="3" t="s">
        <v>2212</v>
      </c>
    </row>
    <row r="2963" spans="1:2" ht="16.5" x14ac:dyDescent="0.3">
      <c r="A2963" s="10">
        <f>YEAR(Table1[[#This Row],[Order Date]])</f>
        <v>2015</v>
      </c>
      <c r="B2963" s="4" t="s">
        <v>233</v>
      </c>
    </row>
    <row r="2964" spans="1:2" ht="16.5" x14ac:dyDescent="0.3">
      <c r="A2964" s="9">
        <f>YEAR(Table1[[#This Row],[Order Date]])</f>
        <v>2015</v>
      </c>
      <c r="B2964" s="3" t="s">
        <v>1426</v>
      </c>
    </row>
    <row r="2965" spans="1:2" ht="16.5" x14ac:dyDescent="0.3">
      <c r="A2965" s="10">
        <f>YEAR(Table1[[#This Row],[Order Date]])</f>
        <v>2015</v>
      </c>
      <c r="B2965" s="4" t="s">
        <v>380</v>
      </c>
    </row>
    <row r="2966" spans="1:2" ht="16.5" x14ac:dyDescent="0.3">
      <c r="A2966" s="9">
        <f>YEAR(Table1[[#This Row],[Order Date]])</f>
        <v>2015</v>
      </c>
      <c r="B2966" s="3" t="s">
        <v>380</v>
      </c>
    </row>
    <row r="2967" spans="1:2" ht="16.5" x14ac:dyDescent="0.3">
      <c r="A2967" s="10">
        <f>YEAR(Table1[[#This Row],[Order Date]])</f>
        <v>2015</v>
      </c>
      <c r="B2967" s="4" t="s">
        <v>380</v>
      </c>
    </row>
    <row r="2968" spans="1:2" ht="16.5" x14ac:dyDescent="0.3">
      <c r="A2968" s="9">
        <f>YEAR(Table1[[#This Row],[Order Date]])</f>
        <v>2015</v>
      </c>
      <c r="B2968" s="3" t="s">
        <v>1535</v>
      </c>
    </row>
    <row r="2969" spans="1:2" ht="16.5" x14ac:dyDescent="0.3">
      <c r="A2969" s="10">
        <f>YEAR(Table1[[#This Row],[Order Date]])</f>
        <v>2015</v>
      </c>
      <c r="B2969" s="4" t="s">
        <v>1535</v>
      </c>
    </row>
    <row r="2970" spans="1:2" ht="16.5" x14ac:dyDescent="0.3">
      <c r="A2970" s="9">
        <f>YEAR(Table1[[#This Row],[Order Date]])</f>
        <v>2015</v>
      </c>
      <c r="B2970" s="3" t="s">
        <v>831</v>
      </c>
    </row>
    <row r="2971" spans="1:2" ht="16.5" x14ac:dyDescent="0.3">
      <c r="A2971" s="10">
        <f>YEAR(Table1[[#This Row],[Order Date]])</f>
        <v>2015</v>
      </c>
      <c r="B2971" s="4" t="s">
        <v>831</v>
      </c>
    </row>
    <row r="2972" spans="1:2" ht="16.5" x14ac:dyDescent="0.3">
      <c r="A2972" s="9">
        <f>YEAR(Table1[[#This Row],[Order Date]])</f>
        <v>2015</v>
      </c>
      <c r="B2972" s="3" t="s">
        <v>831</v>
      </c>
    </row>
    <row r="2973" spans="1:2" ht="16.5" x14ac:dyDescent="0.3">
      <c r="A2973" s="10">
        <f>YEAR(Table1[[#This Row],[Order Date]])</f>
        <v>2015</v>
      </c>
      <c r="B2973" s="4" t="s">
        <v>1193</v>
      </c>
    </row>
    <row r="2974" spans="1:2" ht="16.5" x14ac:dyDescent="0.3">
      <c r="A2974" s="9">
        <f>YEAR(Table1[[#This Row],[Order Date]])</f>
        <v>2015</v>
      </c>
      <c r="B2974" s="3" t="s">
        <v>1334</v>
      </c>
    </row>
    <row r="2975" spans="1:2" ht="16.5" x14ac:dyDescent="0.3">
      <c r="A2975" s="10">
        <f>YEAR(Table1[[#This Row],[Order Date]])</f>
        <v>2015</v>
      </c>
      <c r="B2975" s="4" t="s">
        <v>1334</v>
      </c>
    </row>
    <row r="2976" spans="1:2" ht="16.5" x14ac:dyDescent="0.3">
      <c r="A2976" s="9">
        <f>YEAR(Table1[[#This Row],[Order Date]])</f>
        <v>2015</v>
      </c>
      <c r="B2976" s="3" t="s">
        <v>1334</v>
      </c>
    </row>
    <row r="2977" spans="1:2" ht="16.5" x14ac:dyDescent="0.3">
      <c r="A2977" s="10">
        <f>YEAR(Table1[[#This Row],[Order Date]])</f>
        <v>2015</v>
      </c>
      <c r="B2977" s="4" t="s">
        <v>1793</v>
      </c>
    </row>
    <row r="2978" spans="1:2" ht="16.5" x14ac:dyDescent="0.3">
      <c r="A2978" s="9">
        <f>YEAR(Table1[[#This Row],[Order Date]])</f>
        <v>2015</v>
      </c>
      <c r="B2978" s="3" t="s">
        <v>1514</v>
      </c>
    </row>
    <row r="2979" spans="1:2" ht="16.5" x14ac:dyDescent="0.3">
      <c r="A2979" s="10">
        <f>YEAR(Table1[[#This Row],[Order Date]])</f>
        <v>2015</v>
      </c>
      <c r="B2979" s="4" t="s">
        <v>352</v>
      </c>
    </row>
    <row r="2980" spans="1:2" ht="16.5" x14ac:dyDescent="0.3">
      <c r="A2980" s="9">
        <f>YEAR(Table1[[#This Row],[Order Date]])</f>
        <v>2015</v>
      </c>
      <c r="B2980" s="3" t="s">
        <v>352</v>
      </c>
    </row>
    <row r="2981" spans="1:2" ht="16.5" x14ac:dyDescent="0.3">
      <c r="A2981" s="10">
        <f>YEAR(Table1[[#This Row],[Order Date]])</f>
        <v>2015</v>
      </c>
      <c r="B2981" s="4" t="s">
        <v>352</v>
      </c>
    </row>
    <row r="2982" spans="1:2" ht="16.5" x14ac:dyDescent="0.3">
      <c r="A2982" s="9">
        <f>YEAR(Table1[[#This Row],[Order Date]])</f>
        <v>2015</v>
      </c>
      <c r="B2982" s="3" t="s">
        <v>352</v>
      </c>
    </row>
    <row r="2983" spans="1:2" ht="16.5" x14ac:dyDescent="0.3">
      <c r="A2983" s="10">
        <f>YEAR(Table1[[#This Row],[Order Date]])</f>
        <v>2015</v>
      </c>
      <c r="B2983" s="4" t="s">
        <v>352</v>
      </c>
    </row>
    <row r="2984" spans="1:2" ht="16.5" x14ac:dyDescent="0.3">
      <c r="A2984" s="9">
        <f>YEAR(Table1[[#This Row],[Order Date]])</f>
        <v>2015</v>
      </c>
      <c r="B2984" s="3" t="s">
        <v>352</v>
      </c>
    </row>
    <row r="2985" spans="1:2" ht="16.5" x14ac:dyDescent="0.3">
      <c r="A2985" s="10">
        <f>YEAR(Table1[[#This Row],[Order Date]])</f>
        <v>2015</v>
      </c>
      <c r="B2985" s="4" t="s">
        <v>1974</v>
      </c>
    </row>
    <row r="2986" spans="1:2" ht="16.5" x14ac:dyDescent="0.3">
      <c r="A2986" s="9">
        <f>YEAR(Table1[[#This Row],[Order Date]])</f>
        <v>2015</v>
      </c>
      <c r="B2986" s="3" t="s">
        <v>1974</v>
      </c>
    </row>
    <row r="2987" spans="1:2" ht="16.5" x14ac:dyDescent="0.3">
      <c r="A2987" s="10">
        <f>YEAR(Table1[[#This Row],[Order Date]])</f>
        <v>2015</v>
      </c>
      <c r="B2987" s="4" t="s">
        <v>1401</v>
      </c>
    </row>
    <row r="2988" spans="1:2" ht="16.5" x14ac:dyDescent="0.3">
      <c r="A2988" s="9">
        <f>YEAR(Table1[[#This Row],[Order Date]])</f>
        <v>2015</v>
      </c>
      <c r="B2988" s="3" t="s">
        <v>1793</v>
      </c>
    </row>
    <row r="2989" spans="1:2" ht="16.5" x14ac:dyDescent="0.3">
      <c r="A2989" s="10">
        <f>YEAR(Table1[[#This Row],[Order Date]])</f>
        <v>2015</v>
      </c>
      <c r="B2989" s="4" t="s">
        <v>1793</v>
      </c>
    </row>
    <row r="2990" spans="1:2" ht="16.5" x14ac:dyDescent="0.3">
      <c r="A2990" s="9">
        <f>YEAR(Table1[[#This Row],[Order Date]])</f>
        <v>2015</v>
      </c>
      <c r="B2990" s="3" t="s">
        <v>601</v>
      </c>
    </row>
    <row r="2991" spans="1:2" ht="16.5" x14ac:dyDescent="0.3">
      <c r="A2991" s="10">
        <f>YEAR(Table1[[#This Row],[Order Date]])</f>
        <v>2015</v>
      </c>
      <c r="B2991" s="4" t="s">
        <v>475</v>
      </c>
    </row>
    <row r="2992" spans="1:2" ht="16.5" x14ac:dyDescent="0.3">
      <c r="A2992" s="9">
        <f>YEAR(Table1[[#This Row],[Order Date]])</f>
        <v>2015</v>
      </c>
      <c r="B2992" s="3" t="s">
        <v>475</v>
      </c>
    </row>
    <row r="2993" spans="1:2" ht="16.5" x14ac:dyDescent="0.3">
      <c r="A2993" s="10">
        <f>YEAR(Table1[[#This Row],[Order Date]])</f>
        <v>2015</v>
      </c>
      <c r="B2993" s="4" t="s">
        <v>475</v>
      </c>
    </row>
    <row r="2994" spans="1:2" ht="16.5" x14ac:dyDescent="0.3">
      <c r="A2994" s="9">
        <f>YEAR(Table1[[#This Row],[Order Date]])</f>
        <v>2015</v>
      </c>
      <c r="B2994" s="3" t="s">
        <v>475</v>
      </c>
    </row>
    <row r="2995" spans="1:2" ht="16.5" x14ac:dyDescent="0.3">
      <c r="A2995" s="10">
        <f>YEAR(Table1[[#This Row],[Order Date]])</f>
        <v>2015</v>
      </c>
      <c r="B2995" s="4" t="s">
        <v>131</v>
      </c>
    </row>
    <row r="2996" spans="1:2" ht="16.5" x14ac:dyDescent="0.3">
      <c r="A2996" s="9">
        <f>YEAR(Table1[[#This Row],[Order Date]])</f>
        <v>2015</v>
      </c>
      <c r="B2996" s="3" t="s">
        <v>1629</v>
      </c>
    </row>
    <row r="2997" spans="1:2" ht="16.5" x14ac:dyDescent="0.3">
      <c r="A2997" s="10">
        <f>YEAR(Table1[[#This Row],[Order Date]])</f>
        <v>2015</v>
      </c>
      <c r="B2997" s="4" t="s">
        <v>1413</v>
      </c>
    </row>
    <row r="2998" spans="1:2" ht="16.5" x14ac:dyDescent="0.3">
      <c r="A2998" s="9">
        <f>YEAR(Table1[[#This Row],[Order Date]])</f>
        <v>2015</v>
      </c>
      <c r="B2998" s="3" t="s">
        <v>1413</v>
      </c>
    </row>
    <row r="2999" spans="1:2" ht="16.5" x14ac:dyDescent="0.3">
      <c r="A2999" s="10">
        <f>YEAR(Table1[[#This Row],[Order Date]])</f>
        <v>2015</v>
      </c>
      <c r="B2999" s="4" t="s">
        <v>1413</v>
      </c>
    </row>
    <row r="3000" spans="1:2" ht="16.5" x14ac:dyDescent="0.3">
      <c r="A3000" s="9">
        <f>YEAR(Table1[[#This Row],[Order Date]])</f>
        <v>2015</v>
      </c>
      <c r="B3000" s="3" t="s">
        <v>398</v>
      </c>
    </row>
    <row r="3001" spans="1:2" ht="16.5" x14ac:dyDescent="0.3">
      <c r="A3001" s="10">
        <f>YEAR(Table1[[#This Row],[Order Date]])</f>
        <v>2015</v>
      </c>
      <c r="B3001" s="4" t="s">
        <v>398</v>
      </c>
    </row>
    <row r="3002" spans="1:2" ht="16.5" x14ac:dyDescent="0.3">
      <c r="A3002" s="9">
        <f>YEAR(Table1[[#This Row],[Order Date]])</f>
        <v>2015</v>
      </c>
      <c r="B3002" s="3" t="s">
        <v>398</v>
      </c>
    </row>
    <row r="3003" spans="1:2" ht="16.5" x14ac:dyDescent="0.3">
      <c r="A3003" s="10">
        <f>YEAR(Table1[[#This Row],[Order Date]])</f>
        <v>2015</v>
      </c>
      <c r="B3003" s="4" t="s">
        <v>398</v>
      </c>
    </row>
    <row r="3004" spans="1:2" ht="16.5" x14ac:dyDescent="0.3">
      <c r="A3004" s="9">
        <f>YEAR(Table1[[#This Row],[Order Date]])</f>
        <v>2015</v>
      </c>
      <c r="B3004" s="3" t="s">
        <v>1655</v>
      </c>
    </row>
    <row r="3005" spans="1:2" ht="16.5" x14ac:dyDescent="0.3">
      <c r="A3005" s="10">
        <f>YEAR(Table1[[#This Row],[Order Date]])</f>
        <v>2015</v>
      </c>
      <c r="B3005" s="4" t="s">
        <v>403</v>
      </c>
    </row>
    <row r="3006" spans="1:2" ht="16.5" x14ac:dyDescent="0.3">
      <c r="A3006" s="9">
        <f>YEAR(Table1[[#This Row],[Order Date]])</f>
        <v>2015</v>
      </c>
      <c r="B3006" s="3" t="s">
        <v>403</v>
      </c>
    </row>
    <row r="3007" spans="1:2" ht="16.5" x14ac:dyDescent="0.3">
      <c r="A3007" s="10">
        <f>YEAR(Table1[[#This Row],[Order Date]])</f>
        <v>2015</v>
      </c>
      <c r="B3007" s="4" t="s">
        <v>403</v>
      </c>
    </row>
    <row r="3008" spans="1:2" ht="16.5" x14ac:dyDescent="0.3">
      <c r="A3008" s="9">
        <f>YEAR(Table1[[#This Row],[Order Date]])</f>
        <v>2015</v>
      </c>
      <c r="B3008" s="3" t="s">
        <v>2053</v>
      </c>
    </row>
    <row r="3009" spans="1:2" ht="16.5" x14ac:dyDescent="0.3">
      <c r="A3009" s="10">
        <f>YEAR(Table1[[#This Row],[Order Date]])</f>
        <v>2015</v>
      </c>
      <c r="B3009" s="4" t="s">
        <v>2053</v>
      </c>
    </row>
    <row r="3010" spans="1:2" ht="16.5" x14ac:dyDescent="0.3">
      <c r="A3010" s="9">
        <f>YEAR(Table1[[#This Row],[Order Date]])</f>
        <v>2015</v>
      </c>
      <c r="B3010" s="3" t="s">
        <v>2053</v>
      </c>
    </row>
    <row r="3011" spans="1:2" ht="16.5" x14ac:dyDescent="0.3">
      <c r="A3011" s="10">
        <f>YEAR(Table1[[#This Row],[Order Date]])</f>
        <v>2015</v>
      </c>
      <c r="B3011" s="4" t="s">
        <v>1295</v>
      </c>
    </row>
    <row r="3012" spans="1:2" ht="16.5" x14ac:dyDescent="0.3">
      <c r="A3012" s="9">
        <f>YEAR(Table1[[#This Row],[Order Date]])</f>
        <v>2015</v>
      </c>
      <c r="B3012" s="3" t="s">
        <v>1295</v>
      </c>
    </row>
    <row r="3013" spans="1:2" ht="16.5" x14ac:dyDescent="0.3">
      <c r="A3013" s="10">
        <f>YEAR(Table1[[#This Row],[Order Date]])</f>
        <v>2015</v>
      </c>
      <c r="B3013" s="4" t="s">
        <v>1295</v>
      </c>
    </row>
    <row r="3014" spans="1:2" ht="16.5" x14ac:dyDescent="0.3">
      <c r="A3014" s="9">
        <f>YEAR(Table1[[#This Row],[Order Date]])</f>
        <v>2015</v>
      </c>
      <c r="B3014" s="3" t="s">
        <v>1044</v>
      </c>
    </row>
    <row r="3015" spans="1:2" ht="16.5" x14ac:dyDescent="0.3">
      <c r="A3015" s="10">
        <f>YEAR(Table1[[#This Row],[Order Date]])</f>
        <v>2015</v>
      </c>
      <c r="B3015" s="4" t="s">
        <v>1044</v>
      </c>
    </row>
    <row r="3016" spans="1:2" ht="16.5" x14ac:dyDescent="0.3">
      <c r="A3016" s="9">
        <f>YEAR(Table1[[#This Row],[Order Date]])</f>
        <v>2015</v>
      </c>
      <c r="B3016" s="3" t="s">
        <v>1744</v>
      </c>
    </row>
    <row r="3017" spans="1:2" ht="16.5" x14ac:dyDescent="0.3">
      <c r="A3017" s="10">
        <f>YEAR(Table1[[#This Row],[Order Date]])</f>
        <v>2015</v>
      </c>
      <c r="B3017" s="4" t="s">
        <v>681</v>
      </c>
    </row>
    <row r="3018" spans="1:2" ht="16.5" x14ac:dyDescent="0.3">
      <c r="A3018" s="9">
        <f>YEAR(Table1[[#This Row],[Order Date]])</f>
        <v>2015</v>
      </c>
      <c r="B3018" s="3" t="s">
        <v>1122</v>
      </c>
    </row>
    <row r="3019" spans="1:2" ht="16.5" x14ac:dyDescent="0.3">
      <c r="A3019" s="10">
        <f>YEAR(Table1[[#This Row],[Order Date]])</f>
        <v>2015</v>
      </c>
      <c r="B3019" s="4" t="s">
        <v>1122</v>
      </c>
    </row>
    <row r="3020" spans="1:2" ht="16.5" x14ac:dyDescent="0.3">
      <c r="A3020" s="9">
        <f>YEAR(Table1[[#This Row],[Order Date]])</f>
        <v>2015</v>
      </c>
      <c r="B3020" s="3" t="s">
        <v>1122</v>
      </c>
    </row>
    <row r="3021" spans="1:2" ht="16.5" x14ac:dyDescent="0.3">
      <c r="A3021" s="10">
        <f>YEAR(Table1[[#This Row],[Order Date]])</f>
        <v>2015</v>
      </c>
      <c r="B3021" s="4" t="s">
        <v>1122</v>
      </c>
    </row>
    <row r="3022" spans="1:2" ht="16.5" x14ac:dyDescent="0.3">
      <c r="A3022" s="9">
        <f>YEAR(Table1[[#This Row],[Order Date]])</f>
        <v>2015</v>
      </c>
      <c r="B3022" s="3" t="s">
        <v>452</v>
      </c>
    </row>
    <row r="3023" spans="1:2" ht="16.5" x14ac:dyDescent="0.3">
      <c r="A3023" s="10">
        <f>YEAR(Table1[[#This Row],[Order Date]])</f>
        <v>2015</v>
      </c>
      <c r="B3023" s="4" t="s">
        <v>589</v>
      </c>
    </row>
    <row r="3024" spans="1:2" ht="16.5" x14ac:dyDescent="0.3">
      <c r="A3024" s="9">
        <f>YEAR(Table1[[#This Row],[Order Date]])</f>
        <v>2015</v>
      </c>
      <c r="B3024" s="3" t="s">
        <v>2199</v>
      </c>
    </row>
    <row r="3025" spans="1:2" ht="16.5" x14ac:dyDescent="0.3">
      <c r="A3025" s="10">
        <f>YEAR(Table1[[#This Row],[Order Date]])</f>
        <v>2015</v>
      </c>
      <c r="B3025" s="4" t="s">
        <v>1005</v>
      </c>
    </row>
    <row r="3026" spans="1:2" ht="16.5" x14ac:dyDescent="0.3">
      <c r="A3026" s="9">
        <f>YEAR(Table1[[#This Row],[Order Date]])</f>
        <v>2015</v>
      </c>
      <c r="B3026" s="3" t="s">
        <v>1005</v>
      </c>
    </row>
    <row r="3027" spans="1:2" ht="16.5" x14ac:dyDescent="0.3">
      <c r="A3027" s="10">
        <f>YEAR(Table1[[#This Row],[Order Date]])</f>
        <v>2015</v>
      </c>
      <c r="B3027" s="4" t="s">
        <v>1005</v>
      </c>
    </row>
    <row r="3028" spans="1:2" ht="16.5" x14ac:dyDescent="0.3">
      <c r="A3028" s="9">
        <f>YEAR(Table1[[#This Row],[Order Date]])</f>
        <v>2015</v>
      </c>
      <c r="B3028" s="3" t="s">
        <v>2222</v>
      </c>
    </row>
    <row r="3029" spans="1:2" ht="16.5" x14ac:dyDescent="0.3">
      <c r="A3029" s="10">
        <f>YEAR(Table1[[#This Row],[Order Date]])</f>
        <v>2015</v>
      </c>
      <c r="B3029" s="4" t="s">
        <v>2222</v>
      </c>
    </row>
    <row r="3030" spans="1:2" ht="16.5" x14ac:dyDescent="0.3">
      <c r="A3030" s="9">
        <f>YEAR(Table1[[#This Row],[Order Date]])</f>
        <v>2015</v>
      </c>
      <c r="B3030" s="3" t="s">
        <v>2222</v>
      </c>
    </row>
    <row r="3031" spans="1:2" ht="16.5" x14ac:dyDescent="0.3">
      <c r="A3031" s="10">
        <f>YEAR(Table1[[#This Row],[Order Date]])</f>
        <v>2015</v>
      </c>
      <c r="B3031" s="4" t="s">
        <v>1791</v>
      </c>
    </row>
    <row r="3032" spans="1:2" ht="16.5" x14ac:dyDescent="0.3">
      <c r="A3032" s="9">
        <f>YEAR(Table1[[#This Row],[Order Date]])</f>
        <v>2015</v>
      </c>
      <c r="B3032" s="3" t="s">
        <v>1791</v>
      </c>
    </row>
    <row r="3033" spans="1:2" ht="16.5" x14ac:dyDescent="0.3">
      <c r="A3033" s="10">
        <f>YEAR(Table1[[#This Row],[Order Date]])</f>
        <v>2015</v>
      </c>
      <c r="B3033" s="4" t="s">
        <v>1826</v>
      </c>
    </row>
    <row r="3034" spans="1:2" ht="16.5" x14ac:dyDescent="0.3">
      <c r="A3034" s="9">
        <f>YEAR(Table1[[#This Row],[Order Date]])</f>
        <v>2015</v>
      </c>
      <c r="B3034" s="3" t="s">
        <v>569</v>
      </c>
    </row>
    <row r="3035" spans="1:2" ht="16.5" x14ac:dyDescent="0.3">
      <c r="A3035" s="10">
        <f>YEAR(Table1[[#This Row],[Order Date]])</f>
        <v>2015</v>
      </c>
      <c r="B3035" s="4" t="s">
        <v>569</v>
      </c>
    </row>
    <row r="3036" spans="1:2" ht="16.5" x14ac:dyDescent="0.3">
      <c r="A3036" s="9">
        <f>YEAR(Table1[[#This Row],[Order Date]])</f>
        <v>2015</v>
      </c>
      <c r="B3036" s="3" t="s">
        <v>1912</v>
      </c>
    </row>
    <row r="3037" spans="1:2" ht="16.5" x14ac:dyDescent="0.3">
      <c r="A3037" s="10">
        <f>YEAR(Table1[[#This Row],[Order Date]])</f>
        <v>2015</v>
      </c>
      <c r="B3037" s="4" t="s">
        <v>2225</v>
      </c>
    </row>
    <row r="3038" spans="1:2" ht="16.5" x14ac:dyDescent="0.3">
      <c r="A3038" s="9">
        <f>YEAR(Table1[[#This Row],[Order Date]])</f>
        <v>2015</v>
      </c>
      <c r="B3038" s="3" t="s">
        <v>176</v>
      </c>
    </row>
    <row r="3039" spans="1:2" ht="16.5" x14ac:dyDescent="0.3">
      <c r="A3039" s="10">
        <f>YEAR(Table1[[#This Row],[Order Date]])</f>
        <v>2015</v>
      </c>
      <c r="B3039" s="4" t="s">
        <v>1699</v>
      </c>
    </row>
    <row r="3040" spans="1:2" ht="16.5" x14ac:dyDescent="0.3">
      <c r="A3040" s="9">
        <f>YEAR(Table1[[#This Row],[Order Date]])</f>
        <v>2015</v>
      </c>
      <c r="B3040" s="3" t="s">
        <v>81</v>
      </c>
    </row>
    <row r="3041" spans="1:2" ht="16.5" x14ac:dyDescent="0.3">
      <c r="A3041" s="10">
        <f>YEAR(Table1[[#This Row],[Order Date]])</f>
        <v>2015</v>
      </c>
      <c r="B3041" s="4" t="s">
        <v>81</v>
      </c>
    </row>
    <row r="3042" spans="1:2" ht="16.5" x14ac:dyDescent="0.3">
      <c r="A3042" s="9">
        <f>YEAR(Table1[[#This Row],[Order Date]])</f>
        <v>2015</v>
      </c>
      <c r="B3042" s="3" t="s">
        <v>1095</v>
      </c>
    </row>
    <row r="3043" spans="1:2" ht="16.5" x14ac:dyDescent="0.3">
      <c r="A3043" s="10">
        <f>YEAR(Table1[[#This Row],[Order Date]])</f>
        <v>2015</v>
      </c>
      <c r="B3043" s="4" t="s">
        <v>2126</v>
      </c>
    </row>
    <row r="3044" spans="1:2" ht="16.5" x14ac:dyDescent="0.3">
      <c r="A3044" s="9">
        <f>YEAR(Table1[[#This Row],[Order Date]])</f>
        <v>2015</v>
      </c>
      <c r="B3044" s="3" t="s">
        <v>1452</v>
      </c>
    </row>
    <row r="3045" spans="1:2" ht="16.5" x14ac:dyDescent="0.3">
      <c r="A3045" s="10">
        <f>YEAR(Table1[[#This Row],[Order Date]])</f>
        <v>2015</v>
      </c>
      <c r="B3045" s="4" t="s">
        <v>978</v>
      </c>
    </row>
    <row r="3046" spans="1:2" ht="16.5" x14ac:dyDescent="0.3">
      <c r="A3046" s="9">
        <f>YEAR(Table1[[#This Row],[Order Date]])</f>
        <v>2015</v>
      </c>
      <c r="B3046" s="3" t="s">
        <v>1251</v>
      </c>
    </row>
    <row r="3047" spans="1:2" ht="16.5" x14ac:dyDescent="0.3">
      <c r="A3047" s="10">
        <f>YEAR(Table1[[#This Row],[Order Date]])</f>
        <v>2015</v>
      </c>
      <c r="B3047" s="4" t="s">
        <v>1251</v>
      </c>
    </row>
    <row r="3048" spans="1:2" ht="16.5" x14ac:dyDescent="0.3">
      <c r="A3048" s="9">
        <f>YEAR(Table1[[#This Row],[Order Date]])</f>
        <v>2015</v>
      </c>
      <c r="B3048" s="3" t="s">
        <v>1230</v>
      </c>
    </row>
    <row r="3049" spans="1:2" ht="16.5" x14ac:dyDescent="0.3">
      <c r="A3049" s="10">
        <f>YEAR(Table1[[#This Row],[Order Date]])</f>
        <v>2015</v>
      </c>
      <c r="B3049" s="4" t="s">
        <v>1230</v>
      </c>
    </row>
    <row r="3050" spans="1:2" ht="16.5" x14ac:dyDescent="0.3">
      <c r="A3050" s="9">
        <f>YEAR(Table1[[#This Row],[Order Date]])</f>
        <v>2015</v>
      </c>
      <c r="B3050" s="3" t="s">
        <v>1230</v>
      </c>
    </row>
    <row r="3051" spans="1:2" ht="16.5" x14ac:dyDescent="0.3">
      <c r="A3051" s="10">
        <f>YEAR(Table1[[#This Row],[Order Date]])</f>
        <v>2015</v>
      </c>
      <c r="B3051" s="4" t="s">
        <v>1186</v>
      </c>
    </row>
    <row r="3052" spans="1:2" ht="16.5" x14ac:dyDescent="0.3">
      <c r="A3052" s="9">
        <f>YEAR(Table1[[#This Row],[Order Date]])</f>
        <v>2015</v>
      </c>
      <c r="B3052" s="3" t="s">
        <v>1443</v>
      </c>
    </row>
    <row r="3053" spans="1:2" ht="16.5" x14ac:dyDescent="0.3">
      <c r="A3053" s="10">
        <f>YEAR(Table1[[#This Row],[Order Date]])</f>
        <v>2015</v>
      </c>
      <c r="B3053" s="4" t="s">
        <v>1095</v>
      </c>
    </row>
    <row r="3054" spans="1:2" ht="16.5" x14ac:dyDescent="0.3">
      <c r="A3054" s="9">
        <f>YEAR(Table1[[#This Row],[Order Date]])</f>
        <v>2015</v>
      </c>
      <c r="B3054" s="3" t="s">
        <v>1095</v>
      </c>
    </row>
    <row r="3055" spans="1:2" ht="16.5" x14ac:dyDescent="0.3">
      <c r="A3055" s="10">
        <f>YEAR(Table1[[#This Row],[Order Date]])</f>
        <v>2015</v>
      </c>
      <c r="B3055" s="4" t="s">
        <v>1095</v>
      </c>
    </row>
    <row r="3056" spans="1:2" ht="16.5" x14ac:dyDescent="0.3">
      <c r="A3056" s="9">
        <f>YEAR(Table1[[#This Row],[Order Date]])</f>
        <v>2015</v>
      </c>
      <c r="B3056" s="3" t="s">
        <v>1095</v>
      </c>
    </row>
    <row r="3057" spans="1:2" ht="16.5" x14ac:dyDescent="0.3">
      <c r="A3057" s="10">
        <f>YEAR(Table1[[#This Row],[Order Date]])</f>
        <v>2015</v>
      </c>
      <c r="B3057" s="4" t="s">
        <v>1095</v>
      </c>
    </row>
    <row r="3058" spans="1:2" ht="16.5" x14ac:dyDescent="0.3">
      <c r="A3058" s="9">
        <f>YEAR(Table1[[#This Row],[Order Date]])</f>
        <v>2015</v>
      </c>
      <c r="B3058" s="3" t="s">
        <v>2230</v>
      </c>
    </row>
    <row r="3059" spans="1:2" ht="16.5" x14ac:dyDescent="0.3">
      <c r="A3059" s="10">
        <f>YEAR(Table1[[#This Row],[Order Date]])</f>
        <v>2015</v>
      </c>
      <c r="B3059" s="4" t="s">
        <v>2230</v>
      </c>
    </row>
    <row r="3060" spans="1:2" ht="16.5" x14ac:dyDescent="0.3">
      <c r="A3060" s="9">
        <f>YEAR(Table1[[#This Row],[Order Date]])</f>
        <v>2015</v>
      </c>
      <c r="B3060" s="3" t="s">
        <v>659</v>
      </c>
    </row>
    <row r="3061" spans="1:2" ht="16.5" x14ac:dyDescent="0.3">
      <c r="A3061" s="10">
        <f>YEAR(Table1[[#This Row],[Order Date]])</f>
        <v>2015</v>
      </c>
      <c r="B3061" s="4" t="s">
        <v>978</v>
      </c>
    </row>
    <row r="3062" spans="1:2" ht="16.5" x14ac:dyDescent="0.3">
      <c r="A3062" s="9">
        <f>YEAR(Table1[[#This Row],[Order Date]])</f>
        <v>2015</v>
      </c>
      <c r="B3062" s="3" t="s">
        <v>259</v>
      </c>
    </row>
    <row r="3063" spans="1:2" ht="16.5" x14ac:dyDescent="0.3">
      <c r="A3063" s="10">
        <f>YEAR(Table1[[#This Row],[Order Date]])</f>
        <v>2015</v>
      </c>
      <c r="B3063" s="4" t="s">
        <v>525</v>
      </c>
    </row>
    <row r="3064" spans="1:2" ht="16.5" x14ac:dyDescent="0.3">
      <c r="A3064" s="9">
        <f>YEAR(Table1[[#This Row],[Order Date]])</f>
        <v>2015</v>
      </c>
      <c r="B3064" s="3" t="s">
        <v>525</v>
      </c>
    </row>
    <row r="3065" spans="1:2" ht="16.5" x14ac:dyDescent="0.3">
      <c r="A3065" s="10">
        <f>YEAR(Table1[[#This Row],[Order Date]])</f>
        <v>2015</v>
      </c>
      <c r="B3065" s="4" t="s">
        <v>525</v>
      </c>
    </row>
    <row r="3066" spans="1:2" ht="16.5" x14ac:dyDescent="0.3">
      <c r="A3066" s="9">
        <f>YEAR(Table1[[#This Row],[Order Date]])</f>
        <v>2015</v>
      </c>
      <c r="B3066" s="3" t="s">
        <v>1738</v>
      </c>
    </row>
    <row r="3067" spans="1:2" ht="16.5" x14ac:dyDescent="0.3">
      <c r="A3067" s="10">
        <f>YEAR(Table1[[#This Row],[Order Date]])</f>
        <v>2015</v>
      </c>
      <c r="B3067" s="4" t="s">
        <v>2232</v>
      </c>
    </row>
    <row r="3068" spans="1:2" ht="16.5" x14ac:dyDescent="0.3">
      <c r="A3068" s="9">
        <f>YEAR(Table1[[#This Row],[Order Date]])</f>
        <v>2015</v>
      </c>
      <c r="B3068" s="3" t="s">
        <v>1327</v>
      </c>
    </row>
    <row r="3069" spans="1:2" ht="16.5" x14ac:dyDescent="0.3">
      <c r="A3069" s="10">
        <f>YEAR(Table1[[#This Row],[Order Date]])</f>
        <v>2015</v>
      </c>
      <c r="B3069" s="4" t="s">
        <v>1868</v>
      </c>
    </row>
    <row r="3070" spans="1:2" ht="16.5" x14ac:dyDescent="0.3">
      <c r="A3070" s="9">
        <f>YEAR(Table1[[#This Row],[Order Date]])</f>
        <v>2015</v>
      </c>
      <c r="B3070" s="3" t="s">
        <v>768</v>
      </c>
    </row>
    <row r="3071" spans="1:2" ht="16.5" x14ac:dyDescent="0.3">
      <c r="A3071" s="10">
        <f>YEAR(Table1[[#This Row],[Order Date]])</f>
        <v>2015</v>
      </c>
      <c r="B3071" s="4" t="s">
        <v>768</v>
      </c>
    </row>
    <row r="3072" spans="1:2" ht="16.5" x14ac:dyDescent="0.3">
      <c r="A3072" s="9">
        <f>YEAR(Table1[[#This Row],[Order Date]])</f>
        <v>2015</v>
      </c>
      <c r="B3072" s="3" t="s">
        <v>637</v>
      </c>
    </row>
    <row r="3073" spans="1:2" ht="16.5" x14ac:dyDescent="0.3">
      <c r="A3073" s="10">
        <f>YEAR(Table1[[#This Row],[Order Date]])</f>
        <v>2015</v>
      </c>
      <c r="B3073" s="4" t="s">
        <v>912</v>
      </c>
    </row>
    <row r="3074" spans="1:2" ht="16.5" x14ac:dyDescent="0.3">
      <c r="A3074" s="9">
        <f>YEAR(Table1[[#This Row],[Order Date]])</f>
        <v>2015</v>
      </c>
      <c r="B3074" s="3" t="s">
        <v>912</v>
      </c>
    </row>
    <row r="3075" spans="1:2" ht="16.5" x14ac:dyDescent="0.3">
      <c r="A3075" s="10">
        <f>YEAR(Table1[[#This Row],[Order Date]])</f>
        <v>2015</v>
      </c>
      <c r="B3075" s="4" t="s">
        <v>912</v>
      </c>
    </row>
    <row r="3076" spans="1:2" ht="16.5" x14ac:dyDescent="0.3">
      <c r="A3076" s="9">
        <f>YEAR(Table1[[#This Row],[Order Date]])</f>
        <v>2015</v>
      </c>
      <c r="B3076" s="3" t="s">
        <v>912</v>
      </c>
    </row>
    <row r="3077" spans="1:2" ht="16.5" x14ac:dyDescent="0.3">
      <c r="A3077" s="10">
        <f>YEAR(Table1[[#This Row],[Order Date]])</f>
        <v>2015</v>
      </c>
      <c r="B3077" s="4" t="s">
        <v>583</v>
      </c>
    </row>
    <row r="3078" spans="1:2" ht="16.5" x14ac:dyDescent="0.3">
      <c r="A3078" s="9">
        <f>YEAR(Table1[[#This Row],[Order Date]])</f>
        <v>2015</v>
      </c>
      <c r="B3078" s="3" t="s">
        <v>2117</v>
      </c>
    </row>
    <row r="3079" spans="1:2" ht="16.5" x14ac:dyDescent="0.3">
      <c r="A3079" s="10">
        <f>YEAR(Table1[[#This Row],[Order Date]])</f>
        <v>2015</v>
      </c>
      <c r="B3079" s="4" t="s">
        <v>2117</v>
      </c>
    </row>
    <row r="3080" spans="1:2" ht="16.5" x14ac:dyDescent="0.3">
      <c r="A3080" s="9">
        <f>YEAR(Table1[[#This Row],[Order Date]])</f>
        <v>2015</v>
      </c>
      <c r="B3080" s="3" t="s">
        <v>2117</v>
      </c>
    </row>
    <row r="3081" spans="1:2" ht="16.5" x14ac:dyDescent="0.3">
      <c r="A3081" s="10">
        <f>YEAR(Table1[[#This Row],[Order Date]])</f>
        <v>2015</v>
      </c>
      <c r="B3081" s="4" t="s">
        <v>2117</v>
      </c>
    </row>
    <row r="3082" spans="1:2" ht="16.5" x14ac:dyDescent="0.3">
      <c r="A3082" s="9">
        <f>YEAR(Table1[[#This Row],[Order Date]])</f>
        <v>2015</v>
      </c>
      <c r="B3082" s="3" t="s">
        <v>2117</v>
      </c>
    </row>
    <row r="3083" spans="1:2" ht="16.5" x14ac:dyDescent="0.3">
      <c r="A3083" s="10">
        <f>YEAR(Table1[[#This Row],[Order Date]])</f>
        <v>2015</v>
      </c>
      <c r="B3083" s="4" t="s">
        <v>651</v>
      </c>
    </row>
    <row r="3084" spans="1:2" ht="16.5" x14ac:dyDescent="0.3">
      <c r="A3084" s="9">
        <f>YEAR(Table1[[#This Row],[Order Date]])</f>
        <v>2015</v>
      </c>
      <c r="B3084" s="3" t="s">
        <v>651</v>
      </c>
    </row>
    <row r="3085" spans="1:2" ht="16.5" x14ac:dyDescent="0.3">
      <c r="A3085" s="10">
        <f>YEAR(Table1[[#This Row],[Order Date]])</f>
        <v>2015</v>
      </c>
      <c r="B3085" s="4" t="s">
        <v>217</v>
      </c>
    </row>
    <row r="3086" spans="1:2" ht="16.5" x14ac:dyDescent="0.3">
      <c r="A3086" s="9">
        <f>YEAR(Table1[[#This Row],[Order Date]])</f>
        <v>2015</v>
      </c>
      <c r="B3086" s="3" t="s">
        <v>217</v>
      </c>
    </row>
    <row r="3087" spans="1:2" ht="16.5" x14ac:dyDescent="0.3">
      <c r="A3087" s="10">
        <f>YEAR(Table1[[#This Row],[Order Date]])</f>
        <v>2015</v>
      </c>
      <c r="B3087" s="4" t="s">
        <v>217</v>
      </c>
    </row>
    <row r="3088" spans="1:2" ht="16.5" x14ac:dyDescent="0.3">
      <c r="A3088" s="9">
        <f>YEAR(Table1[[#This Row],[Order Date]])</f>
        <v>2015</v>
      </c>
      <c r="B3088" s="3" t="s">
        <v>217</v>
      </c>
    </row>
    <row r="3089" spans="1:2" ht="16.5" x14ac:dyDescent="0.3">
      <c r="A3089" s="10">
        <f>YEAR(Table1[[#This Row],[Order Date]])</f>
        <v>2015</v>
      </c>
      <c r="B3089" s="4" t="s">
        <v>217</v>
      </c>
    </row>
    <row r="3090" spans="1:2" ht="16.5" x14ac:dyDescent="0.3">
      <c r="A3090" s="9">
        <f>YEAR(Table1[[#This Row],[Order Date]])</f>
        <v>2015</v>
      </c>
      <c r="B3090" s="3" t="s">
        <v>217</v>
      </c>
    </row>
    <row r="3091" spans="1:2" ht="16.5" x14ac:dyDescent="0.3">
      <c r="A3091" s="10">
        <f>YEAR(Table1[[#This Row],[Order Date]])</f>
        <v>2015</v>
      </c>
      <c r="B3091" s="4" t="s">
        <v>1831</v>
      </c>
    </row>
    <row r="3092" spans="1:2" ht="16.5" x14ac:dyDescent="0.3">
      <c r="A3092" s="9">
        <f>YEAR(Table1[[#This Row],[Order Date]])</f>
        <v>2015</v>
      </c>
      <c r="B3092" s="3" t="s">
        <v>1459</v>
      </c>
    </row>
    <row r="3093" spans="1:2" ht="16.5" x14ac:dyDescent="0.3">
      <c r="A3093" s="10">
        <f>YEAR(Table1[[#This Row],[Order Date]])</f>
        <v>2015</v>
      </c>
      <c r="B3093" s="4" t="s">
        <v>1459</v>
      </c>
    </row>
    <row r="3094" spans="1:2" ht="16.5" x14ac:dyDescent="0.3">
      <c r="A3094" s="9">
        <f>YEAR(Table1[[#This Row],[Order Date]])</f>
        <v>2015</v>
      </c>
      <c r="B3094" s="3" t="s">
        <v>592</v>
      </c>
    </row>
    <row r="3095" spans="1:2" ht="16.5" x14ac:dyDescent="0.3">
      <c r="A3095" s="10">
        <f>YEAR(Table1[[#This Row],[Order Date]])</f>
        <v>2015</v>
      </c>
      <c r="B3095" s="4" t="s">
        <v>2112</v>
      </c>
    </row>
    <row r="3096" spans="1:2" ht="16.5" x14ac:dyDescent="0.3">
      <c r="A3096" s="9">
        <f>YEAR(Table1[[#This Row],[Order Date]])</f>
        <v>2015</v>
      </c>
      <c r="B3096" s="3" t="s">
        <v>2112</v>
      </c>
    </row>
    <row r="3097" spans="1:2" ht="16.5" x14ac:dyDescent="0.3">
      <c r="A3097" s="10">
        <f>YEAR(Table1[[#This Row],[Order Date]])</f>
        <v>2015</v>
      </c>
      <c r="B3097" s="4" t="s">
        <v>1005</v>
      </c>
    </row>
    <row r="3098" spans="1:2" ht="16.5" x14ac:dyDescent="0.3">
      <c r="A3098" s="9">
        <f>YEAR(Table1[[#This Row],[Order Date]])</f>
        <v>2015</v>
      </c>
      <c r="B3098" s="3" t="s">
        <v>1005</v>
      </c>
    </row>
    <row r="3099" spans="1:2" ht="16.5" x14ac:dyDescent="0.3">
      <c r="A3099" s="10">
        <f>YEAR(Table1[[#This Row],[Order Date]])</f>
        <v>2015</v>
      </c>
      <c r="B3099" s="4" t="s">
        <v>1528</v>
      </c>
    </row>
    <row r="3100" spans="1:2" ht="16.5" x14ac:dyDescent="0.3">
      <c r="A3100" s="9">
        <f>YEAR(Table1[[#This Row],[Order Date]])</f>
        <v>2015</v>
      </c>
      <c r="B3100" s="3" t="s">
        <v>2242</v>
      </c>
    </row>
    <row r="3101" spans="1:2" ht="16.5" x14ac:dyDescent="0.3">
      <c r="A3101" s="10">
        <f>YEAR(Table1[[#This Row],[Order Date]])</f>
        <v>2015</v>
      </c>
      <c r="B3101" s="4" t="s">
        <v>2242</v>
      </c>
    </row>
    <row r="3102" spans="1:2" ht="16.5" x14ac:dyDescent="0.3">
      <c r="A3102" s="9">
        <f>YEAR(Table1[[#This Row],[Order Date]])</f>
        <v>2015</v>
      </c>
      <c r="B3102" s="3" t="s">
        <v>2242</v>
      </c>
    </row>
    <row r="3103" spans="1:2" ht="16.5" x14ac:dyDescent="0.3">
      <c r="A3103" s="10">
        <f>YEAR(Table1[[#This Row],[Order Date]])</f>
        <v>2015</v>
      </c>
      <c r="B3103" s="4" t="s">
        <v>2242</v>
      </c>
    </row>
    <row r="3104" spans="1:2" ht="16.5" x14ac:dyDescent="0.3">
      <c r="A3104" s="9">
        <f>YEAR(Table1[[#This Row],[Order Date]])</f>
        <v>2015</v>
      </c>
      <c r="B3104" s="3" t="s">
        <v>2242</v>
      </c>
    </row>
    <row r="3105" spans="1:2" ht="16.5" x14ac:dyDescent="0.3">
      <c r="A3105" s="10">
        <f>YEAR(Table1[[#This Row],[Order Date]])</f>
        <v>2015</v>
      </c>
      <c r="B3105" s="4" t="s">
        <v>2242</v>
      </c>
    </row>
    <row r="3106" spans="1:2" ht="16.5" x14ac:dyDescent="0.3">
      <c r="A3106" s="9">
        <f>YEAR(Table1[[#This Row],[Order Date]])</f>
        <v>2015</v>
      </c>
      <c r="B3106" s="3" t="s">
        <v>383</v>
      </c>
    </row>
    <row r="3107" spans="1:2" ht="16.5" x14ac:dyDescent="0.3">
      <c r="A3107" s="10">
        <f>YEAR(Table1[[#This Row],[Order Date]])</f>
        <v>2015</v>
      </c>
      <c r="B3107" s="4" t="s">
        <v>1249</v>
      </c>
    </row>
    <row r="3108" spans="1:2" ht="16.5" x14ac:dyDescent="0.3">
      <c r="A3108" s="9">
        <f>YEAR(Table1[[#This Row],[Order Date]])</f>
        <v>2015</v>
      </c>
      <c r="B3108" s="3" t="s">
        <v>1948</v>
      </c>
    </row>
    <row r="3109" spans="1:2" ht="16.5" x14ac:dyDescent="0.3">
      <c r="A3109" s="10">
        <f>YEAR(Table1[[#This Row],[Order Date]])</f>
        <v>2015</v>
      </c>
      <c r="B3109" s="4" t="s">
        <v>366</v>
      </c>
    </row>
    <row r="3110" spans="1:2" ht="16.5" x14ac:dyDescent="0.3">
      <c r="A3110" s="9">
        <f>YEAR(Table1[[#This Row],[Order Date]])</f>
        <v>2015</v>
      </c>
      <c r="B3110" s="3" t="s">
        <v>366</v>
      </c>
    </row>
    <row r="3111" spans="1:2" ht="16.5" x14ac:dyDescent="0.3">
      <c r="A3111" s="10">
        <f>YEAR(Table1[[#This Row],[Order Date]])</f>
        <v>2015</v>
      </c>
      <c r="B3111" s="4" t="s">
        <v>366</v>
      </c>
    </row>
    <row r="3112" spans="1:2" ht="16.5" x14ac:dyDescent="0.3">
      <c r="A3112" s="9">
        <f>YEAR(Table1[[#This Row],[Order Date]])</f>
        <v>2015</v>
      </c>
      <c r="B3112" s="3" t="s">
        <v>2174</v>
      </c>
    </row>
    <row r="3113" spans="1:2" ht="16.5" x14ac:dyDescent="0.3">
      <c r="A3113" s="10">
        <f>YEAR(Table1[[#This Row],[Order Date]])</f>
        <v>2015</v>
      </c>
      <c r="B3113" s="4" t="s">
        <v>1696</v>
      </c>
    </row>
    <row r="3114" spans="1:2" ht="16.5" x14ac:dyDescent="0.3">
      <c r="A3114" s="9">
        <f>YEAR(Table1[[#This Row],[Order Date]])</f>
        <v>2015</v>
      </c>
      <c r="B3114" s="3" t="s">
        <v>1696</v>
      </c>
    </row>
    <row r="3115" spans="1:2" ht="16.5" x14ac:dyDescent="0.3">
      <c r="A3115" s="10">
        <f>YEAR(Table1[[#This Row],[Order Date]])</f>
        <v>2015</v>
      </c>
      <c r="B3115" s="4" t="s">
        <v>1696</v>
      </c>
    </row>
    <row r="3116" spans="1:2" ht="16.5" x14ac:dyDescent="0.3">
      <c r="A3116" s="9">
        <f>YEAR(Table1[[#This Row],[Order Date]])</f>
        <v>2015</v>
      </c>
      <c r="B3116" s="3" t="s">
        <v>1696</v>
      </c>
    </row>
    <row r="3117" spans="1:2" ht="16.5" x14ac:dyDescent="0.3">
      <c r="A3117" s="10">
        <f>YEAR(Table1[[#This Row],[Order Date]])</f>
        <v>2015</v>
      </c>
      <c r="B3117" s="4" t="s">
        <v>630</v>
      </c>
    </row>
    <row r="3118" spans="1:2" ht="16.5" x14ac:dyDescent="0.3">
      <c r="A3118" s="9">
        <f>YEAR(Table1[[#This Row],[Order Date]])</f>
        <v>2015</v>
      </c>
      <c r="B3118" s="3" t="s">
        <v>630</v>
      </c>
    </row>
    <row r="3119" spans="1:2" ht="16.5" x14ac:dyDescent="0.3">
      <c r="A3119" s="10">
        <f>YEAR(Table1[[#This Row],[Order Date]])</f>
        <v>2015</v>
      </c>
      <c r="B3119" s="4" t="s">
        <v>2244</v>
      </c>
    </row>
    <row r="3120" spans="1:2" ht="16.5" x14ac:dyDescent="0.3">
      <c r="A3120" s="9">
        <f>YEAR(Table1[[#This Row],[Order Date]])</f>
        <v>2015</v>
      </c>
      <c r="B3120" s="3" t="s">
        <v>2244</v>
      </c>
    </row>
    <row r="3121" spans="1:2" ht="16.5" x14ac:dyDescent="0.3">
      <c r="A3121" s="10">
        <f>YEAR(Table1[[#This Row],[Order Date]])</f>
        <v>2015</v>
      </c>
      <c r="B3121" s="4" t="s">
        <v>2244</v>
      </c>
    </row>
    <row r="3122" spans="1:2" ht="16.5" x14ac:dyDescent="0.3">
      <c r="A3122" s="9">
        <f>YEAR(Table1[[#This Row],[Order Date]])</f>
        <v>2015</v>
      </c>
      <c r="B3122" s="3" t="s">
        <v>848</v>
      </c>
    </row>
    <row r="3123" spans="1:2" ht="16.5" x14ac:dyDescent="0.3">
      <c r="A3123" s="10">
        <f>YEAR(Table1[[#This Row],[Order Date]])</f>
        <v>2015</v>
      </c>
      <c r="B3123" s="4" t="s">
        <v>848</v>
      </c>
    </row>
    <row r="3124" spans="1:2" ht="16.5" x14ac:dyDescent="0.3">
      <c r="A3124" s="9">
        <f>YEAR(Table1[[#This Row],[Order Date]])</f>
        <v>2015</v>
      </c>
      <c r="B3124" s="3" t="s">
        <v>848</v>
      </c>
    </row>
    <row r="3125" spans="1:2" ht="16.5" x14ac:dyDescent="0.3">
      <c r="A3125" s="10">
        <f>YEAR(Table1[[#This Row],[Order Date]])</f>
        <v>2015</v>
      </c>
      <c r="B3125" s="4" t="s">
        <v>2246</v>
      </c>
    </row>
    <row r="3126" spans="1:2" ht="16.5" x14ac:dyDescent="0.3">
      <c r="A3126" s="9">
        <f>YEAR(Table1[[#This Row],[Order Date]])</f>
        <v>2015</v>
      </c>
      <c r="B3126" s="3" t="s">
        <v>2246</v>
      </c>
    </row>
    <row r="3127" spans="1:2" ht="16.5" x14ac:dyDescent="0.3">
      <c r="A3127" s="10">
        <f>YEAR(Table1[[#This Row],[Order Date]])</f>
        <v>2015</v>
      </c>
      <c r="B3127" s="4" t="s">
        <v>156</v>
      </c>
    </row>
    <row r="3128" spans="1:2" ht="16.5" x14ac:dyDescent="0.3">
      <c r="A3128" s="9">
        <f>YEAR(Table1[[#This Row],[Order Date]])</f>
        <v>2015</v>
      </c>
      <c r="B3128" s="3" t="s">
        <v>1477</v>
      </c>
    </row>
    <row r="3129" spans="1:2" ht="16.5" x14ac:dyDescent="0.3">
      <c r="A3129" s="10">
        <f>YEAR(Table1[[#This Row],[Order Date]])</f>
        <v>2015</v>
      </c>
      <c r="B3129" s="4" t="s">
        <v>1477</v>
      </c>
    </row>
    <row r="3130" spans="1:2" ht="16.5" x14ac:dyDescent="0.3">
      <c r="A3130" s="9">
        <f>YEAR(Table1[[#This Row],[Order Date]])</f>
        <v>2015</v>
      </c>
      <c r="B3130" s="3" t="s">
        <v>1477</v>
      </c>
    </row>
    <row r="3131" spans="1:2" ht="16.5" x14ac:dyDescent="0.3">
      <c r="A3131" s="10">
        <f>YEAR(Table1[[#This Row],[Order Date]])</f>
        <v>2015</v>
      </c>
      <c r="B3131" s="4" t="s">
        <v>1477</v>
      </c>
    </row>
    <row r="3132" spans="1:2" ht="16.5" x14ac:dyDescent="0.3">
      <c r="A3132" s="9">
        <f>YEAR(Table1[[#This Row],[Order Date]])</f>
        <v>2015</v>
      </c>
      <c r="B3132" s="3" t="s">
        <v>1477</v>
      </c>
    </row>
    <row r="3133" spans="1:2" ht="16.5" x14ac:dyDescent="0.3">
      <c r="A3133" s="10">
        <f>YEAR(Table1[[#This Row],[Order Date]])</f>
        <v>2015</v>
      </c>
      <c r="B3133" s="4" t="s">
        <v>1477</v>
      </c>
    </row>
    <row r="3134" spans="1:2" ht="16.5" x14ac:dyDescent="0.3">
      <c r="A3134" s="9">
        <f>YEAR(Table1[[#This Row],[Order Date]])</f>
        <v>2015</v>
      </c>
      <c r="B3134" s="3" t="s">
        <v>1477</v>
      </c>
    </row>
    <row r="3135" spans="1:2" ht="16.5" x14ac:dyDescent="0.3">
      <c r="A3135" s="10">
        <f>YEAR(Table1[[#This Row],[Order Date]])</f>
        <v>2015</v>
      </c>
      <c r="B3135" s="4" t="s">
        <v>2248</v>
      </c>
    </row>
    <row r="3136" spans="1:2" ht="16.5" x14ac:dyDescent="0.3">
      <c r="A3136" s="9">
        <f>YEAR(Table1[[#This Row],[Order Date]])</f>
        <v>2015</v>
      </c>
      <c r="B3136" s="3" t="s">
        <v>1502</v>
      </c>
    </row>
    <row r="3137" spans="1:2" ht="16.5" x14ac:dyDescent="0.3">
      <c r="A3137" s="10">
        <f>YEAR(Table1[[#This Row],[Order Date]])</f>
        <v>2015</v>
      </c>
      <c r="B3137" s="4" t="s">
        <v>1502</v>
      </c>
    </row>
    <row r="3138" spans="1:2" ht="16.5" x14ac:dyDescent="0.3">
      <c r="A3138" s="9">
        <f>YEAR(Table1[[#This Row],[Order Date]])</f>
        <v>2015</v>
      </c>
      <c r="B3138" s="3" t="s">
        <v>1497</v>
      </c>
    </row>
    <row r="3139" spans="1:2" ht="16.5" x14ac:dyDescent="0.3">
      <c r="A3139" s="10">
        <f>YEAR(Table1[[#This Row],[Order Date]])</f>
        <v>2015</v>
      </c>
      <c r="B3139" s="4" t="s">
        <v>2183</v>
      </c>
    </row>
    <row r="3140" spans="1:2" ht="16.5" x14ac:dyDescent="0.3">
      <c r="A3140" s="9">
        <f>YEAR(Table1[[#This Row],[Order Date]])</f>
        <v>2015</v>
      </c>
      <c r="B3140" s="3" t="s">
        <v>1788</v>
      </c>
    </row>
    <row r="3141" spans="1:2" ht="16.5" x14ac:dyDescent="0.3">
      <c r="A3141" s="10">
        <f>YEAR(Table1[[#This Row],[Order Date]])</f>
        <v>2015</v>
      </c>
      <c r="B3141" s="4" t="s">
        <v>618</v>
      </c>
    </row>
    <row r="3142" spans="1:2" ht="16.5" x14ac:dyDescent="0.3">
      <c r="A3142" s="9">
        <f>YEAR(Table1[[#This Row],[Order Date]])</f>
        <v>2015</v>
      </c>
      <c r="B3142" s="3" t="s">
        <v>618</v>
      </c>
    </row>
    <row r="3143" spans="1:2" ht="16.5" x14ac:dyDescent="0.3">
      <c r="A3143" s="10">
        <f>YEAR(Table1[[#This Row],[Order Date]])</f>
        <v>2015</v>
      </c>
      <c r="B3143" s="4" t="s">
        <v>618</v>
      </c>
    </row>
    <row r="3144" spans="1:2" ht="16.5" x14ac:dyDescent="0.3">
      <c r="A3144" s="9">
        <f>YEAR(Table1[[#This Row],[Order Date]])</f>
        <v>2015</v>
      </c>
      <c r="B3144" s="3" t="s">
        <v>618</v>
      </c>
    </row>
    <row r="3145" spans="1:2" ht="16.5" x14ac:dyDescent="0.3">
      <c r="A3145" s="10">
        <f>YEAR(Table1[[#This Row],[Order Date]])</f>
        <v>2015</v>
      </c>
      <c r="B3145" s="4" t="s">
        <v>618</v>
      </c>
    </row>
    <row r="3146" spans="1:2" ht="16.5" x14ac:dyDescent="0.3">
      <c r="A3146" s="9">
        <f>YEAR(Table1[[#This Row],[Order Date]])</f>
        <v>2015</v>
      </c>
      <c r="B3146" s="3" t="s">
        <v>618</v>
      </c>
    </row>
    <row r="3147" spans="1:2" ht="16.5" x14ac:dyDescent="0.3">
      <c r="A3147" s="10">
        <f>YEAR(Table1[[#This Row],[Order Date]])</f>
        <v>2015</v>
      </c>
      <c r="B3147" s="4" t="s">
        <v>618</v>
      </c>
    </row>
    <row r="3148" spans="1:2" ht="16.5" x14ac:dyDescent="0.3">
      <c r="A3148" s="9">
        <f>YEAR(Table1[[#This Row],[Order Date]])</f>
        <v>2015</v>
      </c>
      <c r="B3148" s="3" t="s">
        <v>618</v>
      </c>
    </row>
    <row r="3149" spans="1:2" ht="16.5" x14ac:dyDescent="0.3">
      <c r="A3149" s="10">
        <f>YEAR(Table1[[#This Row],[Order Date]])</f>
        <v>2015</v>
      </c>
      <c r="B3149" s="4" t="s">
        <v>618</v>
      </c>
    </row>
    <row r="3150" spans="1:2" ht="16.5" x14ac:dyDescent="0.3">
      <c r="A3150" s="9">
        <f>YEAR(Table1[[#This Row],[Order Date]])</f>
        <v>2015</v>
      </c>
      <c r="B3150" s="3" t="s">
        <v>618</v>
      </c>
    </row>
    <row r="3151" spans="1:2" ht="16.5" x14ac:dyDescent="0.3">
      <c r="A3151" s="10">
        <f>YEAR(Table1[[#This Row],[Order Date]])</f>
        <v>2015</v>
      </c>
      <c r="B3151" s="4" t="s">
        <v>429</v>
      </c>
    </row>
    <row r="3152" spans="1:2" ht="16.5" x14ac:dyDescent="0.3">
      <c r="A3152" s="9">
        <f>YEAR(Table1[[#This Row],[Order Date]])</f>
        <v>2015</v>
      </c>
      <c r="B3152" s="3" t="s">
        <v>429</v>
      </c>
    </row>
    <row r="3153" spans="1:2" ht="16.5" x14ac:dyDescent="0.3">
      <c r="A3153" s="10">
        <f>YEAR(Table1[[#This Row],[Order Date]])</f>
        <v>2015</v>
      </c>
      <c r="B3153" s="4" t="s">
        <v>429</v>
      </c>
    </row>
    <row r="3154" spans="1:2" ht="16.5" x14ac:dyDescent="0.3">
      <c r="A3154" s="9">
        <f>YEAR(Table1[[#This Row],[Order Date]])</f>
        <v>2015</v>
      </c>
      <c r="B3154" s="3" t="s">
        <v>1538</v>
      </c>
    </row>
    <row r="3155" spans="1:2" ht="16.5" x14ac:dyDescent="0.3">
      <c r="A3155" s="10">
        <f>YEAR(Table1[[#This Row],[Order Date]])</f>
        <v>2015</v>
      </c>
      <c r="B3155" s="4" t="s">
        <v>1538</v>
      </c>
    </row>
    <row r="3156" spans="1:2" ht="16.5" x14ac:dyDescent="0.3">
      <c r="A3156" s="9">
        <f>YEAR(Table1[[#This Row],[Order Date]])</f>
        <v>2015</v>
      </c>
      <c r="B3156" s="3" t="s">
        <v>1538</v>
      </c>
    </row>
    <row r="3157" spans="1:2" ht="16.5" x14ac:dyDescent="0.3">
      <c r="A3157" s="10">
        <f>YEAR(Table1[[#This Row],[Order Date]])</f>
        <v>2015</v>
      </c>
      <c r="B3157" s="4" t="s">
        <v>1538</v>
      </c>
    </row>
    <row r="3158" spans="1:2" ht="16.5" x14ac:dyDescent="0.3">
      <c r="A3158" s="9">
        <f>YEAR(Table1[[#This Row],[Order Date]])</f>
        <v>2015</v>
      </c>
      <c r="B3158" s="3" t="s">
        <v>1538</v>
      </c>
    </row>
    <row r="3159" spans="1:2" ht="16.5" x14ac:dyDescent="0.3">
      <c r="A3159" s="10">
        <f>YEAR(Table1[[#This Row],[Order Date]])</f>
        <v>2015</v>
      </c>
      <c r="B3159" s="4" t="s">
        <v>583</v>
      </c>
    </row>
    <row r="3160" spans="1:2" ht="16.5" x14ac:dyDescent="0.3">
      <c r="A3160" s="9">
        <f>YEAR(Table1[[#This Row],[Order Date]])</f>
        <v>2015</v>
      </c>
      <c r="B3160" s="3" t="s">
        <v>583</v>
      </c>
    </row>
    <row r="3161" spans="1:2" ht="16.5" x14ac:dyDescent="0.3">
      <c r="A3161" s="10">
        <f>YEAR(Table1[[#This Row],[Order Date]])</f>
        <v>2015</v>
      </c>
      <c r="B3161" s="4" t="s">
        <v>583</v>
      </c>
    </row>
    <row r="3162" spans="1:2" ht="16.5" x14ac:dyDescent="0.3">
      <c r="A3162" s="9">
        <f>YEAR(Table1[[#This Row],[Order Date]])</f>
        <v>2015</v>
      </c>
      <c r="B3162" s="3" t="s">
        <v>2252</v>
      </c>
    </row>
    <row r="3163" spans="1:2" ht="16.5" x14ac:dyDescent="0.3">
      <c r="A3163" s="10">
        <f>YEAR(Table1[[#This Row],[Order Date]])</f>
        <v>2015</v>
      </c>
      <c r="B3163" s="4" t="s">
        <v>2253</v>
      </c>
    </row>
    <row r="3164" spans="1:2" ht="16.5" x14ac:dyDescent="0.3">
      <c r="A3164" s="9">
        <f>YEAR(Table1[[#This Row],[Order Date]])</f>
        <v>2015</v>
      </c>
      <c r="B3164" s="3" t="s">
        <v>2254</v>
      </c>
    </row>
    <row r="3165" spans="1:2" ht="16.5" x14ac:dyDescent="0.3">
      <c r="A3165" s="10">
        <f>YEAR(Table1[[#This Row],[Order Date]])</f>
        <v>2015</v>
      </c>
      <c r="B3165" s="4" t="s">
        <v>1557</v>
      </c>
    </row>
    <row r="3166" spans="1:2" ht="16.5" x14ac:dyDescent="0.3">
      <c r="A3166" s="9">
        <f>YEAR(Table1[[#This Row],[Order Date]])</f>
        <v>2015</v>
      </c>
      <c r="B3166" s="3" t="s">
        <v>241</v>
      </c>
    </row>
    <row r="3167" spans="1:2" ht="16.5" x14ac:dyDescent="0.3">
      <c r="A3167" s="10">
        <f>YEAR(Table1[[#This Row],[Order Date]])</f>
        <v>2015</v>
      </c>
      <c r="B3167" s="4" t="s">
        <v>1907</v>
      </c>
    </row>
    <row r="3168" spans="1:2" ht="16.5" x14ac:dyDescent="0.3">
      <c r="A3168" s="9">
        <f>YEAR(Table1[[#This Row],[Order Date]])</f>
        <v>2015</v>
      </c>
      <c r="B3168" s="3" t="s">
        <v>237</v>
      </c>
    </row>
    <row r="3169" spans="1:2" ht="16.5" x14ac:dyDescent="0.3">
      <c r="A3169" s="10">
        <f>YEAR(Table1[[#This Row],[Order Date]])</f>
        <v>2015</v>
      </c>
      <c r="B3169" s="4" t="s">
        <v>576</v>
      </c>
    </row>
    <row r="3170" spans="1:2" ht="16.5" x14ac:dyDescent="0.3">
      <c r="A3170" s="9">
        <f>YEAR(Table1[[#This Row],[Order Date]])</f>
        <v>2015</v>
      </c>
      <c r="B3170" s="3" t="s">
        <v>2115</v>
      </c>
    </row>
    <row r="3171" spans="1:2" ht="16.5" x14ac:dyDescent="0.3">
      <c r="A3171" s="10">
        <f>YEAR(Table1[[#This Row],[Order Date]])</f>
        <v>2015</v>
      </c>
      <c r="B3171" s="4" t="s">
        <v>664</v>
      </c>
    </row>
    <row r="3172" spans="1:2" ht="16.5" x14ac:dyDescent="0.3">
      <c r="A3172" s="9">
        <f>YEAR(Table1[[#This Row],[Order Date]])</f>
        <v>2015</v>
      </c>
      <c r="B3172" s="3" t="s">
        <v>1576</v>
      </c>
    </row>
    <row r="3173" spans="1:2" ht="16.5" x14ac:dyDescent="0.3">
      <c r="A3173" s="10">
        <f>YEAR(Table1[[#This Row],[Order Date]])</f>
        <v>2015</v>
      </c>
      <c r="B3173" s="4" t="s">
        <v>1576</v>
      </c>
    </row>
    <row r="3174" spans="1:2" ht="16.5" x14ac:dyDescent="0.3">
      <c r="A3174" s="9">
        <f>YEAR(Table1[[#This Row],[Order Date]])</f>
        <v>2015</v>
      </c>
      <c r="B3174" s="3" t="s">
        <v>1574</v>
      </c>
    </row>
    <row r="3175" spans="1:2" ht="16.5" x14ac:dyDescent="0.3">
      <c r="A3175" s="10">
        <f>YEAR(Table1[[#This Row],[Order Date]])</f>
        <v>2015</v>
      </c>
      <c r="B3175" s="4" t="s">
        <v>1574</v>
      </c>
    </row>
    <row r="3176" spans="1:2" ht="16.5" x14ac:dyDescent="0.3">
      <c r="A3176" s="9">
        <f>YEAR(Table1[[#This Row],[Order Date]])</f>
        <v>2015</v>
      </c>
      <c r="B3176" s="3" t="s">
        <v>1528</v>
      </c>
    </row>
    <row r="3177" spans="1:2" ht="16.5" x14ac:dyDescent="0.3">
      <c r="A3177" s="10">
        <f>YEAR(Table1[[#This Row],[Order Date]])</f>
        <v>2015</v>
      </c>
      <c r="B3177" s="4" t="s">
        <v>2021</v>
      </c>
    </row>
    <row r="3178" spans="1:2" ht="16.5" x14ac:dyDescent="0.3">
      <c r="A3178" s="9">
        <f>YEAR(Table1[[#This Row],[Order Date]])</f>
        <v>2015</v>
      </c>
      <c r="B3178" s="3" t="s">
        <v>2064</v>
      </c>
    </row>
    <row r="3179" spans="1:2" ht="16.5" x14ac:dyDescent="0.3">
      <c r="A3179" s="10">
        <f>YEAR(Table1[[#This Row],[Order Date]])</f>
        <v>2015</v>
      </c>
      <c r="B3179" s="4" t="s">
        <v>2064</v>
      </c>
    </row>
    <row r="3180" spans="1:2" ht="16.5" x14ac:dyDescent="0.3">
      <c r="A3180" s="9">
        <f>YEAR(Table1[[#This Row],[Order Date]])</f>
        <v>2015</v>
      </c>
      <c r="B3180" s="3" t="s">
        <v>2064</v>
      </c>
    </row>
    <row r="3181" spans="1:2" ht="16.5" x14ac:dyDescent="0.3">
      <c r="A3181" s="10">
        <f>YEAR(Table1[[#This Row],[Order Date]])</f>
        <v>2015</v>
      </c>
      <c r="B3181" s="4" t="s">
        <v>1064</v>
      </c>
    </row>
    <row r="3182" spans="1:2" ht="16.5" x14ac:dyDescent="0.3">
      <c r="A3182" s="9">
        <f>YEAR(Table1[[#This Row],[Order Date]])</f>
        <v>2015</v>
      </c>
      <c r="B3182" s="3" t="s">
        <v>159</v>
      </c>
    </row>
    <row r="3183" spans="1:2" ht="16.5" x14ac:dyDescent="0.3">
      <c r="A3183" s="10">
        <f>YEAR(Table1[[#This Row],[Order Date]])</f>
        <v>2015</v>
      </c>
      <c r="B3183" s="4" t="s">
        <v>159</v>
      </c>
    </row>
    <row r="3184" spans="1:2" ht="16.5" x14ac:dyDescent="0.3">
      <c r="A3184" s="9">
        <f>YEAR(Table1[[#This Row],[Order Date]])</f>
        <v>2015</v>
      </c>
      <c r="B3184" s="3" t="s">
        <v>1414</v>
      </c>
    </row>
    <row r="3185" spans="1:2" ht="16.5" x14ac:dyDescent="0.3">
      <c r="A3185" s="10">
        <f>YEAR(Table1[[#This Row],[Order Date]])</f>
        <v>2015</v>
      </c>
      <c r="B3185" s="4" t="s">
        <v>1414</v>
      </c>
    </row>
    <row r="3186" spans="1:2" ht="16.5" x14ac:dyDescent="0.3">
      <c r="A3186" s="9">
        <f>YEAR(Table1[[#This Row],[Order Date]])</f>
        <v>2015</v>
      </c>
      <c r="B3186" s="3" t="s">
        <v>1115</v>
      </c>
    </row>
    <row r="3187" spans="1:2" ht="16.5" x14ac:dyDescent="0.3">
      <c r="A3187" s="10">
        <f>YEAR(Table1[[#This Row],[Order Date]])</f>
        <v>2015</v>
      </c>
      <c r="B3187" s="4" t="s">
        <v>456</v>
      </c>
    </row>
    <row r="3188" spans="1:2" ht="16.5" x14ac:dyDescent="0.3">
      <c r="A3188" s="9">
        <f>YEAR(Table1[[#This Row],[Order Date]])</f>
        <v>2015</v>
      </c>
      <c r="B3188" s="3" t="s">
        <v>456</v>
      </c>
    </row>
    <row r="3189" spans="1:2" ht="16.5" x14ac:dyDescent="0.3">
      <c r="A3189" s="10">
        <f>YEAR(Table1[[#This Row],[Order Date]])</f>
        <v>2015</v>
      </c>
      <c r="B3189" s="4" t="s">
        <v>2111</v>
      </c>
    </row>
    <row r="3190" spans="1:2" ht="16.5" x14ac:dyDescent="0.3">
      <c r="A3190" s="9">
        <f>YEAR(Table1[[#This Row],[Order Date]])</f>
        <v>2015</v>
      </c>
      <c r="B3190" s="3" t="s">
        <v>2111</v>
      </c>
    </row>
    <row r="3191" spans="1:2" ht="16.5" x14ac:dyDescent="0.3">
      <c r="A3191" s="10">
        <f>YEAR(Table1[[#This Row],[Order Date]])</f>
        <v>2015</v>
      </c>
      <c r="B3191" s="4" t="s">
        <v>2111</v>
      </c>
    </row>
    <row r="3192" spans="1:2" ht="16.5" x14ac:dyDescent="0.3">
      <c r="A3192" s="9">
        <f>YEAR(Table1[[#This Row],[Order Date]])</f>
        <v>2015</v>
      </c>
      <c r="B3192" s="3" t="s">
        <v>2111</v>
      </c>
    </row>
    <row r="3193" spans="1:2" ht="16.5" x14ac:dyDescent="0.3">
      <c r="A3193" s="10">
        <f>YEAR(Table1[[#This Row],[Order Date]])</f>
        <v>2015</v>
      </c>
      <c r="B3193" s="4" t="s">
        <v>2111</v>
      </c>
    </row>
    <row r="3194" spans="1:2" ht="16.5" x14ac:dyDescent="0.3">
      <c r="A3194" s="9">
        <f>YEAR(Table1[[#This Row],[Order Date]])</f>
        <v>2015</v>
      </c>
      <c r="B3194" s="3" t="s">
        <v>2111</v>
      </c>
    </row>
    <row r="3195" spans="1:2" ht="16.5" x14ac:dyDescent="0.3">
      <c r="A3195" s="10">
        <f>YEAR(Table1[[#This Row],[Order Date]])</f>
        <v>2015</v>
      </c>
      <c r="B3195" s="4" t="s">
        <v>2111</v>
      </c>
    </row>
    <row r="3196" spans="1:2" ht="16.5" x14ac:dyDescent="0.3">
      <c r="A3196" s="9">
        <f>YEAR(Table1[[#This Row],[Order Date]])</f>
        <v>2015</v>
      </c>
      <c r="B3196" s="3" t="s">
        <v>2111</v>
      </c>
    </row>
    <row r="3197" spans="1:2" ht="16.5" x14ac:dyDescent="0.3">
      <c r="A3197" s="10">
        <f>YEAR(Table1[[#This Row],[Order Date]])</f>
        <v>2015</v>
      </c>
      <c r="B3197" s="4" t="s">
        <v>2111</v>
      </c>
    </row>
    <row r="3198" spans="1:2" ht="16.5" x14ac:dyDescent="0.3">
      <c r="A3198" s="9">
        <f>YEAR(Table1[[#This Row],[Order Date]])</f>
        <v>2015</v>
      </c>
      <c r="B3198" s="3" t="s">
        <v>1267</v>
      </c>
    </row>
    <row r="3199" spans="1:2" ht="16.5" x14ac:dyDescent="0.3">
      <c r="A3199" s="10">
        <f>YEAR(Table1[[#This Row],[Order Date]])</f>
        <v>2015</v>
      </c>
      <c r="B3199" s="4" t="s">
        <v>220</v>
      </c>
    </row>
    <row r="3200" spans="1:2" ht="16.5" x14ac:dyDescent="0.3">
      <c r="A3200" s="9">
        <f>YEAR(Table1[[#This Row],[Order Date]])</f>
        <v>2015</v>
      </c>
      <c r="B3200" s="3" t="s">
        <v>220</v>
      </c>
    </row>
    <row r="3201" spans="1:2" ht="16.5" x14ac:dyDescent="0.3">
      <c r="A3201" s="10">
        <f>YEAR(Table1[[#This Row],[Order Date]])</f>
        <v>2015</v>
      </c>
      <c r="B3201" s="4" t="s">
        <v>2259</v>
      </c>
    </row>
    <row r="3202" spans="1:2" ht="16.5" x14ac:dyDescent="0.3">
      <c r="A3202" s="9">
        <f>YEAR(Table1[[#This Row],[Order Date]])</f>
        <v>2015</v>
      </c>
      <c r="B3202" s="3" t="s">
        <v>2259</v>
      </c>
    </row>
    <row r="3203" spans="1:2" ht="16.5" x14ac:dyDescent="0.3">
      <c r="A3203" s="10">
        <f>YEAR(Table1[[#This Row],[Order Date]])</f>
        <v>2015</v>
      </c>
      <c r="B3203" s="4" t="s">
        <v>2259</v>
      </c>
    </row>
    <row r="3204" spans="1:2" ht="16.5" x14ac:dyDescent="0.3">
      <c r="A3204" s="9">
        <f>YEAR(Table1[[#This Row],[Order Date]])</f>
        <v>2015</v>
      </c>
      <c r="B3204" s="3" t="s">
        <v>2259</v>
      </c>
    </row>
    <row r="3205" spans="1:2" ht="16.5" x14ac:dyDescent="0.3">
      <c r="A3205" s="10">
        <f>YEAR(Table1[[#This Row],[Order Date]])</f>
        <v>2015</v>
      </c>
      <c r="B3205" s="4" t="s">
        <v>2259</v>
      </c>
    </row>
    <row r="3206" spans="1:2" ht="16.5" x14ac:dyDescent="0.3">
      <c r="A3206" s="9">
        <f>YEAR(Table1[[#This Row],[Order Date]])</f>
        <v>2015</v>
      </c>
      <c r="B3206" s="3" t="s">
        <v>809</v>
      </c>
    </row>
    <row r="3207" spans="1:2" ht="16.5" x14ac:dyDescent="0.3">
      <c r="A3207" s="10">
        <f>YEAR(Table1[[#This Row],[Order Date]])</f>
        <v>2015</v>
      </c>
      <c r="B3207" s="4" t="s">
        <v>809</v>
      </c>
    </row>
    <row r="3208" spans="1:2" ht="16.5" x14ac:dyDescent="0.3">
      <c r="A3208" s="9">
        <f>YEAR(Table1[[#This Row],[Order Date]])</f>
        <v>2015</v>
      </c>
      <c r="B3208" s="3" t="s">
        <v>119</v>
      </c>
    </row>
    <row r="3209" spans="1:2" ht="16.5" x14ac:dyDescent="0.3">
      <c r="A3209" s="10">
        <f>YEAR(Table1[[#This Row],[Order Date]])</f>
        <v>2015</v>
      </c>
      <c r="B3209" s="4" t="s">
        <v>1289</v>
      </c>
    </row>
    <row r="3210" spans="1:2" ht="16.5" x14ac:dyDescent="0.3">
      <c r="A3210" s="9">
        <f>YEAR(Table1[[#This Row],[Order Date]])</f>
        <v>2015</v>
      </c>
      <c r="B3210" s="3" t="s">
        <v>1251</v>
      </c>
    </row>
    <row r="3211" spans="1:2" ht="16.5" x14ac:dyDescent="0.3">
      <c r="A3211" s="10">
        <f>YEAR(Table1[[#This Row],[Order Date]])</f>
        <v>2015</v>
      </c>
      <c r="B3211" s="4" t="s">
        <v>1143</v>
      </c>
    </row>
    <row r="3212" spans="1:2" ht="16.5" x14ac:dyDescent="0.3">
      <c r="A3212" s="9">
        <f>YEAR(Table1[[#This Row],[Order Date]])</f>
        <v>2015</v>
      </c>
      <c r="B3212" s="3" t="s">
        <v>1143</v>
      </c>
    </row>
    <row r="3213" spans="1:2" ht="16.5" x14ac:dyDescent="0.3">
      <c r="A3213" s="10">
        <f>YEAR(Table1[[#This Row],[Order Date]])</f>
        <v>2015</v>
      </c>
      <c r="B3213" s="4" t="s">
        <v>1672</v>
      </c>
    </row>
    <row r="3214" spans="1:2" ht="16.5" x14ac:dyDescent="0.3">
      <c r="A3214" s="9">
        <f>YEAR(Table1[[#This Row],[Order Date]])</f>
        <v>2015</v>
      </c>
      <c r="B3214" s="3" t="s">
        <v>945</v>
      </c>
    </row>
    <row r="3215" spans="1:2" ht="16.5" x14ac:dyDescent="0.3">
      <c r="A3215" s="10">
        <f>YEAR(Table1[[#This Row],[Order Date]])</f>
        <v>2015</v>
      </c>
      <c r="B3215" s="4" t="s">
        <v>945</v>
      </c>
    </row>
    <row r="3216" spans="1:2" ht="16.5" x14ac:dyDescent="0.3">
      <c r="A3216" s="9">
        <f>YEAR(Table1[[#This Row],[Order Date]])</f>
        <v>2015</v>
      </c>
      <c r="B3216" s="3" t="s">
        <v>2199</v>
      </c>
    </row>
    <row r="3217" spans="1:2" ht="16.5" x14ac:dyDescent="0.3">
      <c r="A3217" s="10">
        <f>YEAR(Table1[[#This Row],[Order Date]])</f>
        <v>2015</v>
      </c>
      <c r="B3217" s="4" t="s">
        <v>2199</v>
      </c>
    </row>
    <row r="3218" spans="1:2" ht="16.5" x14ac:dyDescent="0.3">
      <c r="A3218" s="9">
        <f>YEAR(Table1[[#This Row],[Order Date]])</f>
        <v>2015</v>
      </c>
      <c r="B3218" s="3" t="s">
        <v>2262</v>
      </c>
    </row>
    <row r="3219" spans="1:2" ht="16.5" x14ac:dyDescent="0.3">
      <c r="A3219" s="10">
        <f>YEAR(Table1[[#This Row],[Order Date]])</f>
        <v>2015</v>
      </c>
      <c r="B3219" s="4" t="s">
        <v>405</v>
      </c>
    </row>
    <row r="3220" spans="1:2" ht="16.5" x14ac:dyDescent="0.3">
      <c r="A3220" s="9">
        <f>YEAR(Table1[[#This Row],[Order Date]])</f>
        <v>2015</v>
      </c>
      <c r="B3220" s="3" t="s">
        <v>405</v>
      </c>
    </row>
    <row r="3221" spans="1:2" ht="16.5" x14ac:dyDescent="0.3">
      <c r="A3221" s="10">
        <f>YEAR(Table1[[#This Row],[Order Date]])</f>
        <v>2015</v>
      </c>
      <c r="B3221" s="4" t="s">
        <v>405</v>
      </c>
    </row>
    <row r="3222" spans="1:2" ht="16.5" x14ac:dyDescent="0.3">
      <c r="A3222" s="9">
        <f>YEAR(Table1[[#This Row],[Order Date]])</f>
        <v>2015</v>
      </c>
      <c r="B3222" s="3" t="s">
        <v>1084</v>
      </c>
    </row>
    <row r="3223" spans="1:2" ht="16.5" x14ac:dyDescent="0.3">
      <c r="A3223" s="10">
        <f>YEAR(Table1[[#This Row],[Order Date]])</f>
        <v>2015</v>
      </c>
      <c r="B3223" s="4" t="s">
        <v>1084</v>
      </c>
    </row>
    <row r="3224" spans="1:2" ht="16.5" x14ac:dyDescent="0.3">
      <c r="A3224" s="9">
        <f>YEAR(Table1[[#This Row],[Order Date]])</f>
        <v>2015</v>
      </c>
      <c r="B3224" s="3" t="s">
        <v>1084</v>
      </c>
    </row>
    <row r="3225" spans="1:2" ht="16.5" x14ac:dyDescent="0.3">
      <c r="A3225" s="10">
        <f>YEAR(Table1[[#This Row],[Order Date]])</f>
        <v>2015</v>
      </c>
      <c r="B3225" s="4" t="s">
        <v>1084</v>
      </c>
    </row>
    <row r="3226" spans="1:2" ht="16.5" x14ac:dyDescent="0.3">
      <c r="A3226" s="9">
        <f>YEAR(Table1[[#This Row],[Order Date]])</f>
        <v>2015</v>
      </c>
      <c r="B3226" s="3" t="s">
        <v>1084</v>
      </c>
    </row>
    <row r="3227" spans="1:2" ht="16.5" x14ac:dyDescent="0.3">
      <c r="A3227" s="10">
        <f>YEAR(Table1[[#This Row],[Order Date]])</f>
        <v>2015</v>
      </c>
      <c r="B3227" s="4" t="s">
        <v>1623</v>
      </c>
    </row>
    <row r="3228" spans="1:2" ht="16.5" x14ac:dyDescent="0.3">
      <c r="A3228" s="9">
        <f>YEAR(Table1[[#This Row],[Order Date]])</f>
        <v>2015</v>
      </c>
      <c r="B3228" s="3" t="s">
        <v>622</v>
      </c>
    </row>
    <row r="3229" spans="1:2" ht="16.5" x14ac:dyDescent="0.3">
      <c r="A3229" s="10">
        <f>YEAR(Table1[[#This Row],[Order Date]])</f>
        <v>2015</v>
      </c>
      <c r="B3229" s="4" t="s">
        <v>14</v>
      </c>
    </row>
    <row r="3230" spans="1:2" ht="16.5" x14ac:dyDescent="0.3">
      <c r="A3230" s="9">
        <f>YEAR(Table1[[#This Row],[Order Date]])</f>
        <v>2015</v>
      </c>
      <c r="B3230" s="3" t="s">
        <v>14</v>
      </c>
    </row>
    <row r="3231" spans="1:2" ht="16.5" x14ac:dyDescent="0.3">
      <c r="A3231" s="10">
        <f>YEAR(Table1[[#This Row],[Order Date]])</f>
        <v>2015</v>
      </c>
      <c r="B3231" s="4" t="s">
        <v>14</v>
      </c>
    </row>
    <row r="3232" spans="1:2" ht="16.5" x14ac:dyDescent="0.3">
      <c r="A3232" s="9">
        <f>YEAR(Table1[[#This Row],[Order Date]])</f>
        <v>2015</v>
      </c>
      <c r="B3232" s="3" t="s">
        <v>1528</v>
      </c>
    </row>
    <row r="3233" spans="1:2" ht="16.5" x14ac:dyDescent="0.3">
      <c r="A3233" s="10">
        <f>YEAR(Table1[[#This Row],[Order Date]])</f>
        <v>2015</v>
      </c>
      <c r="B3233" s="4" t="s">
        <v>1341</v>
      </c>
    </row>
    <row r="3234" spans="1:2" ht="16.5" x14ac:dyDescent="0.3">
      <c r="A3234" s="9">
        <f>YEAR(Table1[[#This Row],[Order Date]])</f>
        <v>2015</v>
      </c>
      <c r="B3234" s="3" t="s">
        <v>2265</v>
      </c>
    </row>
    <row r="3235" spans="1:2" ht="16.5" x14ac:dyDescent="0.3">
      <c r="A3235" s="10">
        <f>YEAR(Table1[[#This Row],[Order Date]])</f>
        <v>2015</v>
      </c>
      <c r="B3235" s="4" t="s">
        <v>83</v>
      </c>
    </row>
    <row r="3236" spans="1:2" ht="16.5" x14ac:dyDescent="0.3">
      <c r="A3236" s="9">
        <f>YEAR(Table1[[#This Row],[Order Date]])</f>
        <v>2015</v>
      </c>
      <c r="B3236" s="3" t="s">
        <v>83</v>
      </c>
    </row>
    <row r="3237" spans="1:2" ht="16.5" x14ac:dyDescent="0.3">
      <c r="A3237" s="10">
        <f>YEAR(Table1[[#This Row],[Order Date]])</f>
        <v>2015</v>
      </c>
      <c r="B3237" s="4" t="s">
        <v>83</v>
      </c>
    </row>
    <row r="3238" spans="1:2" ht="16.5" x14ac:dyDescent="0.3">
      <c r="A3238" s="9">
        <f>YEAR(Table1[[#This Row],[Order Date]])</f>
        <v>2015</v>
      </c>
      <c r="B3238" s="3" t="s">
        <v>1941</v>
      </c>
    </row>
    <row r="3239" spans="1:2" ht="16.5" x14ac:dyDescent="0.3">
      <c r="A3239" s="10">
        <f>YEAR(Table1[[#This Row],[Order Date]])</f>
        <v>2015</v>
      </c>
      <c r="B3239" s="4" t="s">
        <v>1771</v>
      </c>
    </row>
    <row r="3240" spans="1:2" ht="16.5" x14ac:dyDescent="0.3">
      <c r="A3240" s="9">
        <f>YEAR(Table1[[#This Row],[Order Date]])</f>
        <v>2015</v>
      </c>
      <c r="B3240" s="3" t="s">
        <v>1771</v>
      </c>
    </row>
    <row r="3241" spans="1:2" ht="16.5" x14ac:dyDescent="0.3">
      <c r="A3241" s="10">
        <f>YEAR(Table1[[#This Row],[Order Date]])</f>
        <v>2015</v>
      </c>
      <c r="B3241" s="4" t="s">
        <v>1771</v>
      </c>
    </row>
    <row r="3242" spans="1:2" ht="16.5" x14ac:dyDescent="0.3">
      <c r="A3242" s="9">
        <f>YEAR(Table1[[#This Row],[Order Date]])</f>
        <v>2015</v>
      </c>
      <c r="B3242" s="3" t="s">
        <v>197</v>
      </c>
    </row>
    <row r="3243" spans="1:2" ht="16.5" x14ac:dyDescent="0.3">
      <c r="A3243" s="10">
        <f>YEAR(Table1[[#This Row],[Order Date]])</f>
        <v>2015</v>
      </c>
      <c r="B3243" s="4" t="s">
        <v>197</v>
      </c>
    </row>
    <row r="3244" spans="1:2" ht="16.5" x14ac:dyDescent="0.3">
      <c r="A3244" s="9">
        <f>YEAR(Table1[[#This Row],[Order Date]])</f>
        <v>2015</v>
      </c>
      <c r="B3244" s="3" t="s">
        <v>197</v>
      </c>
    </row>
    <row r="3245" spans="1:2" ht="16.5" x14ac:dyDescent="0.3">
      <c r="A3245" s="10">
        <f>YEAR(Table1[[#This Row],[Order Date]])</f>
        <v>2015</v>
      </c>
      <c r="B3245" s="4" t="s">
        <v>197</v>
      </c>
    </row>
    <row r="3246" spans="1:2" ht="16.5" x14ac:dyDescent="0.3">
      <c r="A3246" s="9">
        <f>YEAR(Table1[[#This Row],[Order Date]])</f>
        <v>2015</v>
      </c>
      <c r="B3246" s="3" t="s">
        <v>791</v>
      </c>
    </row>
    <row r="3247" spans="1:2" ht="16.5" x14ac:dyDescent="0.3">
      <c r="A3247" s="10">
        <f>YEAR(Table1[[#This Row],[Order Date]])</f>
        <v>2015</v>
      </c>
      <c r="B3247" s="4" t="s">
        <v>791</v>
      </c>
    </row>
    <row r="3248" spans="1:2" ht="16.5" x14ac:dyDescent="0.3">
      <c r="A3248" s="9">
        <f>YEAR(Table1[[#This Row],[Order Date]])</f>
        <v>2015</v>
      </c>
      <c r="B3248" s="3" t="s">
        <v>778</v>
      </c>
    </row>
    <row r="3249" spans="1:2" ht="16.5" x14ac:dyDescent="0.3">
      <c r="A3249" s="10">
        <f>YEAR(Table1[[#This Row],[Order Date]])</f>
        <v>2015</v>
      </c>
      <c r="B3249" s="4" t="s">
        <v>768</v>
      </c>
    </row>
    <row r="3250" spans="1:2" ht="16.5" x14ac:dyDescent="0.3">
      <c r="A3250" s="9">
        <f>YEAR(Table1[[#This Row],[Order Date]])</f>
        <v>2015</v>
      </c>
      <c r="B3250" s="3" t="s">
        <v>768</v>
      </c>
    </row>
    <row r="3251" spans="1:2" ht="16.5" x14ac:dyDescent="0.3">
      <c r="A3251" s="10">
        <f>YEAR(Table1[[#This Row],[Order Date]])</f>
        <v>2015</v>
      </c>
      <c r="B3251" s="4" t="s">
        <v>1477</v>
      </c>
    </row>
    <row r="3252" spans="1:2" ht="16.5" x14ac:dyDescent="0.3">
      <c r="A3252" s="9">
        <f>YEAR(Table1[[#This Row],[Order Date]])</f>
        <v>2015</v>
      </c>
      <c r="B3252" s="3" t="s">
        <v>1477</v>
      </c>
    </row>
    <row r="3253" spans="1:2" ht="16.5" x14ac:dyDescent="0.3">
      <c r="A3253" s="10">
        <f>YEAR(Table1[[#This Row],[Order Date]])</f>
        <v>2015</v>
      </c>
      <c r="B3253" s="4" t="s">
        <v>1477</v>
      </c>
    </row>
    <row r="3254" spans="1:2" ht="16.5" x14ac:dyDescent="0.3">
      <c r="A3254" s="9">
        <f>YEAR(Table1[[#This Row],[Order Date]])</f>
        <v>2015</v>
      </c>
      <c r="B3254" s="3" t="s">
        <v>1907</v>
      </c>
    </row>
    <row r="3255" spans="1:2" ht="16.5" x14ac:dyDescent="0.3">
      <c r="A3255" s="10">
        <f>YEAR(Table1[[#This Row],[Order Date]])</f>
        <v>2015</v>
      </c>
      <c r="B3255" s="4" t="s">
        <v>1907</v>
      </c>
    </row>
    <row r="3256" spans="1:2" ht="16.5" x14ac:dyDescent="0.3">
      <c r="A3256" s="9">
        <f>YEAR(Table1[[#This Row],[Order Date]])</f>
        <v>2015</v>
      </c>
      <c r="B3256" s="3" t="s">
        <v>1907</v>
      </c>
    </row>
    <row r="3257" spans="1:2" ht="16.5" x14ac:dyDescent="0.3">
      <c r="A3257" s="10">
        <f>YEAR(Table1[[#This Row],[Order Date]])</f>
        <v>2015</v>
      </c>
      <c r="B3257" s="4" t="s">
        <v>1907</v>
      </c>
    </row>
    <row r="3258" spans="1:2" ht="16.5" x14ac:dyDescent="0.3">
      <c r="A3258" s="9">
        <f>YEAR(Table1[[#This Row],[Order Date]])</f>
        <v>2015</v>
      </c>
      <c r="B3258" s="3" t="s">
        <v>1907</v>
      </c>
    </row>
    <row r="3259" spans="1:2" ht="16.5" x14ac:dyDescent="0.3">
      <c r="A3259" s="10">
        <f>YEAR(Table1[[#This Row],[Order Date]])</f>
        <v>2015</v>
      </c>
      <c r="B3259" s="4" t="s">
        <v>1907</v>
      </c>
    </row>
    <row r="3260" spans="1:2" ht="16.5" x14ac:dyDescent="0.3">
      <c r="A3260" s="9">
        <f>YEAR(Table1[[#This Row],[Order Date]])</f>
        <v>2015</v>
      </c>
      <c r="B3260" s="3" t="s">
        <v>1907</v>
      </c>
    </row>
    <row r="3261" spans="1:2" ht="16.5" x14ac:dyDescent="0.3">
      <c r="A3261" s="10">
        <f>YEAR(Table1[[#This Row],[Order Date]])</f>
        <v>2015</v>
      </c>
      <c r="B3261" s="4" t="s">
        <v>1828</v>
      </c>
    </row>
    <row r="3262" spans="1:2" ht="16.5" x14ac:dyDescent="0.3">
      <c r="A3262" s="9">
        <f>YEAR(Table1[[#This Row],[Order Date]])</f>
        <v>2015</v>
      </c>
      <c r="B3262" s="3" t="s">
        <v>1828</v>
      </c>
    </row>
    <row r="3263" spans="1:2" ht="16.5" x14ac:dyDescent="0.3">
      <c r="A3263" s="10">
        <f>YEAR(Table1[[#This Row],[Order Date]])</f>
        <v>2015</v>
      </c>
      <c r="B3263" s="4" t="s">
        <v>2270</v>
      </c>
    </row>
    <row r="3264" spans="1:2" ht="16.5" x14ac:dyDescent="0.3">
      <c r="A3264" s="9">
        <f>YEAR(Table1[[#This Row],[Order Date]])</f>
        <v>2015</v>
      </c>
      <c r="B3264" s="3" t="s">
        <v>2270</v>
      </c>
    </row>
    <row r="3265" spans="1:2" ht="16.5" x14ac:dyDescent="0.3">
      <c r="A3265" s="10">
        <f>YEAR(Table1[[#This Row],[Order Date]])</f>
        <v>2015</v>
      </c>
      <c r="B3265" s="4" t="s">
        <v>1334</v>
      </c>
    </row>
    <row r="3266" spans="1:2" ht="16.5" x14ac:dyDescent="0.3">
      <c r="A3266" s="9">
        <f>YEAR(Table1[[#This Row],[Order Date]])</f>
        <v>2015</v>
      </c>
      <c r="B3266" s="3" t="s">
        <v>1104</v>
      </c>
    </row>
    <row r="3267" spans="1:2" ht="16.5" x14ac:dyDescent="0.3">
      <c r="A3267" s="10">
        <f>YEAR(Table1[[#This Row],[Order Date]])</f>
        <v>2015</v>
      </c>
      <c r="B3267" s="4" t="s">
        <v>1104</v>
      </c>
    </row>
    <row r="3268" spans="1:2" ht="16.5" x14ac:dyDescent="0.3">
      <c r="A3268" s="9">
        <f>YEAR(Table1[[#This Row],[Order Date]])</f>
        <v>2015</v>
      </c>
      <c r="B3268" s="3" t="s">
        <v>1104</v>
      </c>
    </row>
    <row r="3269" spans="1:2" ht="16.5" x14ac:dyDescent="0.3">
      <c r="A3269" s="10">
        <f>YEAR(Table1[[#This Row],[Order Date]])</f>
        <v>2015</v>
      </c>
      <c r="B3269" s="4" t="s">
        <v>2230</v>
      </c>
    </row>
    <row r="3270" spans="1:2" ht="16.5" x14ac:dyDescent="0.3">
      <c r="A3270" s="9">
        <f>YEAR(Table1[[#This Row],[Order Date]])</f>
        <v>2015</v>
      </c>
      <c r="B3270" s="3" t="s">
        <v>2230</v>
      </c>
    </row>
    <row r="3271" spans="1:2" ht="16.5" x14ac:dyDescent="0.3">
      <c r="A3271" s="10">
        <f>YEAR(Table1[[#This Row],[Order Date]])</f>
        <v>2015</v>
      </c>
      <c r="B3271" s="4" t="s">
        <v>1629</v>
      </c>
    </row>
    <row r="3272" spans="1:2" ht="16.5" x14ac:dyDescent="0.3">
      <c r="A3272" s="9">
        <f>YEAR(Table1[[#This Row],[Order Date]])</f>
        <v>2015</v>
      </c>
      <c r="B3272" s="3" t="s">
        <v>1629</v>
      </c>
    </row>
    <row r="3273" spans="1:2" ht="16.5" x14ac:dyDescent="0.3">
      <c r="A3273" s="10">
        <f>YEAR(Table1[[#This Row],[Order Date]])</f>
        <v>2015</v>
      </c>
      <c r="B3273" s="4" t="s">
        <v>1629</v>
      </c>
    </row>
    <row r="3274" spans="1:2" ht="16.5" x14ac:dyDescent="0.3">
      <c r="A3274" s="9">
        <f>YEAR(Table1[[#This Row],[Order Date]])</f>
        <v>2015</v>
      </c>
      <c r="B3274" s="3" t="s">
        <v>2271</v>
      </c>
    </row>
    <row r="3275" spans="1:2" ht="16.5" x14ac:dyDescent="0.3">
      <c r="A3275" s="10">
        <f>YEAR(Table1[[#This Row],[Order Date]])</f>
        <v>2015</v>
      </c>
      <c r="B3275" s="4" t="s">
        <v>2271</v>
      </c>
    </row>
    <row r="3276" spans="1:2" ht="16.5" x14ac:dyDescent="0.3">
      <c r="A3276" s="9">
        <f>YEAR(Table1[[#This Row],[Order Date]])</f>
        <v>2015</v>
      </c>
      <c r="B3276" s="3" t="s">
        <v>938</v>
      </c>
    </row>
    <row r="3277" spans="1:2" ht="16.5" x14ac:dyDescent="0.3">
      <c r="A3277" s="10">
        <f>YEAR(Table1[[#This Row],[Order Date]])</f>
        <v>2015</v>
      </c>
      <c r="B3277" s="4" t="s">
        <v>938</v>
      </c>
    </row>
    <row r="3278" spans="1:2" ht="16.5" x14ac:dyDescent="0.3">
      <c r="A3278" s="9">
        <f>YEAR(Table1[[#This Row],[Order Date]])</f>
        <v>2015</v>
      </c>
      <c r="B3278" s="3" t="s">
        <v>1680</v>
      </c>
    </row>
    <row r="3279" spans="1:2" ht="16.5" x14ac:dyDescent="0.3">
      <c r="A3279" s="10">
        <f>YEAR(Table1[[#This Row],[Order Date]])</f>
        <v>2015</v>
      </c>
      <c r="B3279" s="4" t="s">
        <v>1343</v>
      </c>
    </row>
    <row r="3280" spans="1:2" ht="16.5" x14ac:dyDescent="0.3">
      <c r="A3280" s="9">
        <f>YEAR(Table1[[#This Row],[Order Date]])</f>
        <v>2015</v>
      </c>
      <c r="B3280" s="3" t="s">
        <v>1343</v>
      </c>
    </row>
    <row r="3281" spans="1:2" ht="16.5" x14ac:dyDescent="0.3">
      <c r="A3281" s="10">
        <f>YEAR(Table1[[#This Row],[Order Date]])</f>
        <v>2015</v>
      </c>
      <c r="B3281" s="4" t="s">
        <v>1459</v>
      </c>
    </row>
    <row r="3282" spans="1:2" ht="16.5" x14ac:dyDescent="0.3">
      <c r="A3282" s="9">
        <f>YEAR(Table1[[#This Row],[Order Date]])</f>
        <v>2015</v>
      </c>
      <c r="B3282" s="3" t="s">
        <v>1459</v>
      </c>
    </row>
    <row r="3283" spans="1:2" ht="16.5" x14ac:dyDescent="0.3">
      <c r="A3283" s="10">
        <f>YEAR(Table1[[#This Row],[Order Date]])</f>
        <v>2015</v>
      </c>
      <c r="B3283" s="4" t="s">
        <v>1459</v>
      </c>
    </row>
    <row r="3284" spans="1:2" ht="16.5" x14ac:dyDescent="0.3">
      <c r="A3284" s="9">
        <f>YEAR(Table1[[#This Row],[Order Date]])</f>
        <v>2015</v>
      </c>
      <c r="B3284" s="3" t="s">
        <v>1937</v>
      </c>
    </row>
    <row r="3285" spans="1:2" ht="16.5" x14ac:dyDescent="0.3">
      <c r="A3285" s="10">
        <f>YEAR(Table1[[#This Row],[Order Date]])</f>
        <v>2015</v>
      </c>
      <c r="B3285" s="4" t="s">
        <v>1937</v>
      </c>
    </row>
    <row r="3286" spans="1:2" ht="16.5" x14ac:dyDescent="0.3">
      <c r="A3286" s="9">
        <f>YEAR(Table1[[#This Row],[Order Date]])</f>
        <v>2015</v>
      </c>
      <c r="B3286" s="3" t="s">
        <v>468</v>
      </c>
    </row>
    <row r="3287" spans="1:2" ht="16.5" x14ac:dyDescent="0.3">
      <c r="A3287" s="10">
        <f>YEAR(Table1[[#This Row],[Order Date]])</f>
        <v>2015</v>
      </c>
      <c r="B3287" s="4" t="s">
        <v>468</v>
      </c>
    </row>
    <row r="3288" spans="1:2" ht="16.5" x14ac:dyDescent="0.3">
      <c r="A3288" s="9">
        <f>YEAR(Table1[[#This Row],[Order Date]])</f>
        <v>2015</v>
      </c>
      <c r="B3288" s="3" t="s">
        <v>468</v>
      </c>
    </row>
    <row r="3289" spans="1:2" ht="16.5" x14ac:dyDescent="0.3">
      <c r="A3289" s="10">
        <f>YEAR(Table1[[#This Row],[Order Date]])</f>
        <v>2015</v>
      </c>
      <c r="B3289" s="4" t="s">
        <v>468</v>
      </c>
    </row>
    <row r="3290" spans="1:2" ht="16.5" x14ac:dyDescent="0.3">
      <c r="A3290" s="9">
        <f>YEAR(Table1[[#This Row],[Order Date]])</f>
        <v>2015</v>
      </c>
      <c r="B3290" s="3" t="s">
        <v>2199</v>
      </c>
    </row>
    <row r="3291" spans="1:2" ht="16.5" x14ac:dyDescent="0.3">
      <c r="A3291" s="10">
        <f>YEAR(Table1[[#This Row],[Order Date]])</f>
        <v>2015</v>
      </c>
      <c r="B3291" s="4" t="s">
        <v>1620</v>
      </c>
    </row>
    <row r="3292" spans="1:2" ht="16.5" x14ac:dyDescent="0.3">
      <c r="A3292" s="9">
        <f>YEAR(Table1[[#This Row],[Order Date]])</f>
        <v>2015</v>
      </c>
      <c r="B3292" s="3" t="s">
        <v>1620</v>
      </c>
    </row>
    <row r="3293" spans="1:2" ht="16.5" x14ac:dyDescent="0.3">
      <c r="A3293" s="10">
        <f>YEAR(Table1[[#This Row],[Order Date]])</f>
        <v>2015</v>
      </c>
      <c r="B3293" s="4" t="s">
        <v>2276</v>
      </c>
    </row>
    <row r="3294" spans="1:2" ht="16.5" x14ac:dyDescent="0.3">
      <c r="A3294" s="9">
        <f>YEAR(Table1[[#This Row],[Order Date]])</f>
        <v>2015</v>
      </c>
      <c r="B3294" s="3" t="s">
        <v>2276</v>
      </c>
    </row>
    <row r="3295" spans="1:2" ht="16.5" x14ac:dyDescent="0.3">
      <c r="A3295" s="10">
        <f>YEAR(Table1[[#This Row],[Order Date]])</f>
        <v>2015</v>
      </c>
      <c r="B3295" s="4" t="s">
        <v>2276</v>
      </c>
    </row>
    <row r="3296" spans="1:2" ht="16.5" x14ac:dyDescent="0.3">
      <c r="A3296" s="9">
        <f>YEAR(Table1[[#This Row],[Order Date]])</f>
        <v>2015</v>
      </c>
      <c r="B3296" s="3" t="s">
        <v>922</v>
      </c>
    </row>
    <row r="3297" spans="1:2" ht="16.5" x14ac:dyDescent="0.3">
      <c r="A3297" s="10">
        <f>YEAR(Table1[[#This Row],[Order Date]])</f>
        <v>2015</v>
      </c>
      <c r="B3297" s="4" t="s">
        <v>1161</v>
      </c>
    </row>
    <row r="3298" spans="1:2" ht="16.5" x14ac:dyDescent="0.3">
      <c r="A3298" s="9">
        <f>YEAR(Table1[[#This Row],[Order Date]])</f>
        <v>2015</v>
      </c>
      <c r="B3298" s="3" t="s">
        <v>1161</v>
      </c>
    </row>
    <row r="3299" spans="1:2" ht="16.5" x14ac:dyDescent="0.3">
      <c r="A3299" s="10">
        <f>YEAR(Table1[[#This Row],[Order Date]])</f>
        <v>2015</v>
      </c>
      <c r="B3299" s="4" t="s">
        <v>1161</v>
      </c>
    </row>
    <row r="3300" spans="1:2" ht="16.5" x14ac:dyDescent="0.3">
      <c r="A3300" s="9">
        <f>YEAR(Table1[[#This Row],[Order Date]])</f>
        <v>2015</v>
      </c>
      <c r="B3300" s="3" t="s">
        <v>1383</v>
      </c>
    </row>
    <row r="3301" spans="1:2" ht="16.5" x14ac:dyDescent="0.3">
      <c r="A3301" s="10">
        <f>YEAR(Table1[[#This Row],[Order Date]])</f>
        <v>2015</v>
      </c>
      <c r="B3301" s="4" t="s">
        <v>268</v>
      </c>
    </row>
    <row r="3302" spans="1:2" ht="16.5" x14ac:dyDescent="0.3">
      <c r="A3302" s="9">
        <f>YEAR(Table1[[#This Row],[Order Date]])</f>
        <v>2015</v>
      </c>
      <c r="B3302" s="3" t="s">
        <v>2277</v>
      </c>
    </row>
    <row r="3303" spans="1:2" ht="16.5" x14ac:dyDescent="0.3">
      <c r="A3303" s="10">
        <f>YEAR(Table1[[#This Row],[Order Date]])</f>
        <v>2015</v>
      </c>
      <c r="B3303" s="4" t="s">
        <v>2277</v>
      </c>
    </row>
    <row r="3304" spans="1:2" ht="16.5" x14ac:dyDescent="0.3">
      <c r="A3304" s="9">
        <f>YEAR(Table1[[#This Row],[Order Date]])</f>
        <v>2015</v>
      </c>
      <c r="B3304" s="3" t="s">
        <v>2277</v>
      </c>
    </row>
    <row r="3305" spans="1:2" ht="16.5" x14ac:dyDescent="0.3">
      <c r="A3305" s="10">
        <f>YEAR(Table1[[#This Row],[Order Date]])</f>
        <v>2015</v>
      </c>
      <c r="B3305" s="4" t="s">
        <v>2033</v>
      </c>
    </row>
    <row r="3306" spans="1:2" ht="16.5" x14ac:dyDescent="0.3">
      <c r="A3306" s="9">
        <f>YEAR(Table1[[#This Row],[Order Date]])</f>
        <v>2015</v>
      </c>
      <c r="B3306" s="3" t="s">
        <v>1023</v>
      </c>
    </row>
    <row r="3307" spans="1:2" ht="16.5" x14ac:dyDescent="0.3">
      <c r="A3307" s="10">
        <f>YEAR(Table1[[#This Row],[Order Date]])</f>
        <v>2015</v>
      </c>
      <c r="B3307" s="4" t="s">
        <v>1023</v>
      </c>
    </row>
    <row r="3308" spans="1:2" ht="16.5" x14ac:dyDescent="0.3">
      <c r="A3308" s="9">
        <f>YEAR(Table1[[#This Row],[Order Date]])</f>
        <v>2015</v>
      </c>
      <c r="B3308" s="3" t="s">
        <v>712</v>
      </c>
    </row>
    <row r="3309" spans="1:2" ht="16.5" x14ac:dyDescent="0.3">
      <c r="A3309" s="10">
        <f>YEAR(Table1[[#This Row],[Order Date]])</f>
        <v>2015</v>
      </c>
      <c r="B3309" s="4" t="s">
        <v>280</v>
      </c>
    </row>
    <row r="3310" spans="1:2" ht="16.5" x14ac:dyDescent="0.3">
      <c r="A3310" s="9">
        <f>YEAR(Table1[[#This Row],[Order Date]])</f>
        <v>2015</v>
      </c>
      <c r="B3310" s="3" t="s">
        <v>280</v>
      </c>
    </row>
    <row r="3311" spans="1:2" ht="16.5" x14ac:dyDescent="0.3">
      <c r="A3311" s="10">
        <f>YEAR(Table1[[#This Row],[Order Date]])</f>
        <v>2015</v>
      </c>
      <c r="B3311" s="4" t="s">
        <v>778</v>
      </c>
    </row>
    <row r="3312" spans="1:2" ht="16.5" x14ac:dyDescent="0.3">
      <c r="A3312" s="9">
        <f>YEAR(Table1[[#This Row],[Order Date]])</f>
        <v>2015</v>
      </c>
      <c r="B3312" s="3" t="s">
        <v>778</v>
      </c>
    </row>
    <row r="3313" spans="1:2" ht="16.5" x14ac:dyDescent="0.3">
      <c r="A3313" s="10">
        <f>YEAR(Table1[[#This Row],[Order Date]])</f>
        <v>2015</v>
      </c>
      <c r="B3313" s="4" t="s">
        <v>778</v>
      </c>
    </row>
    <row r="3314" spans="1:2" ht="16.5" x14ac:dyDescent="0.3">
      <c r="A3314" s="9">
        <f>YEAR(Table1[[#This Row],[Order Date]])</f>
        <v>2015</v>
      </c>
      <c r="B3314" s="3" t="s">
        <v>778</v>
      </c>
    </row>
    <row r="3315" spans="1:2" ht="16.5" x14ac:dyDescent="0.3">
      <c r="A3315" s="10">
        <f>YEAR(Table1[[#This Row],[Order Date]])</f>
        <v>2015</v>
      </c>
      <c r="B3315" s="4" t="s">
        <v>450</v>
      </c>
    </row>
    <row r="3316" spans="1:2" ht="16.5" x14ac:dyDescent="0.3">
      <c r="A3316" s="9">
        <f>YEAR(Table1[[#This Row],[Order Date]])</f>
        <v>2015</v>
      </c>
      <c r="B3316" s="3" t="s">
        <v>675</v>
      </c>
    </row>
    <row r="3317" spans="1:2" ht="16.5" x14ac:dyDescent="0.3">
      <c r="A3317" s="10">
        <f>YEAR(Table1[[#This Row],[Order Date]])</f>
        <v>2015</v>
      </c>
      <c r="B3317" s="4" t="s">
        <v>1766</v>
      </c>
    </row>
    <row r="3318" spans="1:2" ht="16.5" x14ac:dyDescent="0.3">
      <c r="A3318" s="9">
        <f>YEAR(Table1[[#This Row],[Order Date]])</f>
        <v>2015</v>
      </c>
      <c r="B3318" s="3" t="s">
        <v>419</v>
      </c>
    </row>
    <row r="3319" spans="1:2" ht="16.5" x14ac:dyDescent="0.3">
      <c r="A3319" s="10">
        <f>YEAR(Table1[[#This Row],[Order Date]])</f>
        <v>2015</v>
      </c>
      <c r="B3319" s="4" t="s">
        <v>1547</v>
      </c>
    </row>
    <row r="3320" spans="1:2" ht="16.5" x14ac:dyDescent="0.3">
      <c r="A3320" s="9">
        <f>YEAR(Table1[[#This Row],[Order Date]])</f>
        <v>2015</v>
      </c>
      <c r="B3320" s="3" t="s">
        <v>1547</v>
      </c>
    </row>
    <row r="3321" spans="1:2" ht="16.5" x14ac:dyDescent="0.3">
      <c r="A3321" s="10">
        <f>YEAR(Table1[[#This Row],[Order Date]])</f>
        <v>2015</v>
      </c>
      <c r="B3321" s="4" t="s">
        <v>2280</v>
      </c>
    </row>
    <row r="3322" spans="1:2" ht="16.5" x14ac:dyDescent="0.3">
      <c r="A3322" s="9">
        <f>YEAR(Table1[[#This Row],[Order Date]])</f>
        <v>2015</v>
      </c>
      <c r="B3322" s="3" t="s">
        <v>2280</v>
      </c>
    </row>
    <row r="3323" spans="1:2" ht="16.5" x14ac:dyDescent="0.3">
      <c r="A3323" s="10">
        <f>YEAR(Table1[[#This Row],[Order Date]])</f>
        <v>2015</v>
      </c>
      <c r="B3323" s="4" t="s">
        <v>1502</v>
      </c>
    </row>
    <row r="3324" spans="1:2" ht="16.5" x14ac:dyDescent="0.3">
      <c r="A3324" s="9">
        <f>YEAR(Table1[[#This Row],[Order Date]])</f>
        <v>2015</v>
      </c>
      <c r="B3324" s="3" t="s">
        <v>1084</v>
      </c>
    </row>
    <row r="3325" spans="1:2" ht="16.5" x14ac:dyDescent="0.3">
      <c r="A3325" s="10">
        <f>YEAR(Table1[[#This Row],[Order Date]])</f>
        <v>2015</v>
      </c>
      <c r="B3325" s="4" t="s">
        <v>1487</v>
      </c>
    </row>
    <row r="3326" spans="1:2" ht="16.5" x14ac:dyDescent="0.3">
      <c r="A3326" s="9">
        <f>YEAR(Table1[[#This Row],[Order Date]])</f>
        <v>2015</v>
      </c>
      <c r="B3326" s="3" t="s">
        <v>1487</v>
      </c>
    </row>
    <row r="3327" spans="1:2" ht="16.5" x14ac:dyDescent="0.3">
      <c r="A3327" s="10">
        <f>YEAR(Table1[[#This Row],[Order Date]])</f>
        <v>2015</v>
      </c>
      <c r="B3327" s="4" t="s">
        <v>1042</v>
      </c>
    </row>
    <row r="3328" spans="1:2" ht="16.5" x14ac:dyDescent="0.3">
      <c r="A3328" s="9">
        <f>YEAR(Table1[[#This Row],[Order Date]])</f>
        <v>2015</v>
      </c>
      <c r="B3328" s="3" t="s">
        <v>1084</v>
      </c>
    </row>
    <row r="3329" spans="1:2" ht="16.5" x14ac:dyDescent="0.3">
      <c r="A3329" s="10">
        <f>YEAR(Table1[[#This Row],[Order Date]])</f>
        <v>2015</v>
      </c>
      <c r="B3329" s="4" t="s">
        <v>1719</v>
      </c>
    </row>
    <row r="3330" spans="1:2" ht="16.5" x14ac:dyDescent="0.3">
      <c r="A3330" s="9">
        <f>YEAR(Table1[[#This Row],[Order Date]])</f>
        <v>2015</v>
      </c>
      <c r="B3330" s="3" t="s">
        <v>2282</v>
      </c>
    </row>
    <row r="3331" spans="1:2" ht="16.5" x14ac:dyDescent="0.3">
      <c r="A3331" s="10">
        <f>YEAR(Table1[[#This Row],[Order Date]])</f>
        <v>2015</v>
      </c>
      <c r="B3331" s="4" t="s">
        <v>1933</v>
      </c>
    </row>
    <row r="3332" spans="1:2" ht="16.5" x14ac:dyDescent="0.3">
      <c r="A3332" s="9">
        <f>YEAR(Table1[[#This Row],[Order Date]])</f>
        <v>2015</v>
      </c>
      <c r="B3332" s="3" t="s">
        <v>1762</v>
      </c>
    </row>
    <row r="3333" spans="1:2" ht="16.5" x14ac:dyDescent="0.3">
      <c r="A3333" s="10">
        <f>YEAR(Table1[[#This Row],[Order Date]])</f>
        <v>2015</v>
      </c>
      <c r="B3333" s="4" t="s">
        <v>1762</v>
      </c>
    </row>
    <row r="3334" spans="1:2" ht="16.5" x14ac:dyDescent="0.3">
      <c r="A3334" s="9">
        <f>YEAR(Table1[[#This Row],[Order Date]])</f>
        <v>2015</v>
      </c>
      <c r="B3334" s="3" t="s">
        <v>923</v>
      </c>
    </row>
    <row r="3335" spans="1:2" ht="16.5" x14ac:dyDescent="0.3">
      <c r="A3335" s="10">
        <f>YEAR(Table1[[#This Row],[Order Date]])</f>
        <v>2015</v>
      </c>
      <c r="B3335" s="4" t="s">
        <v>923</v>
      </c>
    </row>
    <row r="3336" spans="1:2" ht="16.5" x14ac:dyDescent="0.3">
      <c r="A3336" s="9">
        <f>YEAR(Table1[[#This Row],[Order Date]])</f>
        <v>2015</v>
      </c>
      <c r="B3336" s="3" t="s">
        <v>923</v>
      </c>
    </row>
    <row r="3337" spans="1:2" ht="16.5" x14ac:dyDescent="0.3">
      <c r="A3337" s="10">
        <f>YEAR(Table1[[#This Row],[Order Date]])</f>
        <v>2015</v>
      </c>
      <c r="B3337" s="4" t="s">
        <v>923</v>
      </c>
    </row>
    <row r="3338" spans="1:2" ht="16.5" x14ac:dyDescent="0.3">
      <c r="A3338" s="9">
        <f>YEAR(Table1[[#This Row],[Order Date]])</f>
        <v>2015</v>
      </c>
      <c r="B3338" s="3" t="s">
        <v>822</v>
      </c>
    </row>
    <row r="3339" spans="1:2" ht="16.5" x14ac:dyDescent="0.3">
      <c r="A3339" s="10">
        <f>YEAR(Table1[[#This Row],[Order Date]])</f>
        <v>2015</v>
      </c>
      <c r="B3339" s="4" t="s">
        <v>822</v>
      </c>
    </row>
    <row r="3340" spans="1:2" ht="16.5" x14ac:dyDescent="0.3">
      <c r="A3340" s="9">
        <f>YEAR(Table1[[#This Row],[Order Date]])</f>
        <v>2015</v>
      </c>
      <c r="B3340" s="3" t="s">
        <v>822</v>
      </c>
    </row>
    <row r="3341" spans="1:2" ht="16.5" x14ac:dyDescent="0.3">
      <c r="A3341" s="10">
        <f>YEAR(Table1[[#This Row],[Order Date]])</f>
        <v>2015</v>
      </c>
      <c r="B3341" s="4" t="s">
        <v>2156</v>
      </c>
    </row>
    <row r="3342" spans="1:2" ht="16.5" x14ac:dyDescent="0.3">
      <c r="A3342" s="9">
        <f>YEAR(Table1[[#This Row],[Order Date]])</f>
        <v>2015</v>
      </c>
      <c r="B3342" s="3" t="s">
        <v>2156</v>
      </c>
    </row>
    <row r="3343" spans="1:2" ht="16.5" x14ac:dyDescent="0.3">
      <c r="A3343" s="10">
        <f>YEAR(Table1[[#This Row],[Order Date]])</f>
        <v>2015</v>
      </c>
      <c r="B3343" s="4" t="s">
        <v>1766</v>
      </c>
    </row>
    <row r="3344" spans="1:2" ht="16.5" x14ac:dyDescent="0.3">
      <c r="A3344" s="9">
        <f>YEAR(Table1[[#This Row],[Order Date]])</f>
        <v>2015</v>
      </c>
      <c r="B3344" s="3" t="s">
        <v>1994</v>
      </c>
    </row>
    <row r="3345" spans="1:2" ht="16.5" x14ac:dyDescent="0.3">
      <c r="A3345" s="10">
        <f>YEAR(Table1[[#This Row],[Order Date]])</f>
        <v>2015</v>
      </c>
      <c r="B3345" s="4" t="s">
        <v>1733</v>
      </c>
    </row>
    <row r="3346" spans="1:2" ht="16.5" x14ac:dyDescent="0.3">
      <c r="A3346" s="9">
        <f>YEAR(Table1[[#This Row],[Order Date]])</f>
        <v>2015</v>
      </c>
      <c r="B3346" s="3" t="s">
        <v>1736</v>
      </c>
    </row>
    <row r="3347" spans="1:2" ht="16.5" x14ac:dyDescent="0.3">
      <c r="A3347" s="10">
        <f>YEAR(Table1[[#This Row],[Order Date]])</f>
        <v>2015</v>
      </c>
      <c r="B3347" s="4" t="s">
        <v>1736</v>
      </c>
    </row>
    <row r="3348" spans="1:2" ht="16.5" x14ac:dyDescent="0.3">
      <c r="A3348" s="9">
        <f>YEAR(Table1[[#This Row],[Order Date]])</f>
        <v>2015</v>
      </c>
      <c r="B3348" s="3" t="s">
        <v>2284</v>
      </c>
    </row>
    <row r="3349" spans="1:2" ht="16.5" x14ac:dyDescent="0.3">
      <c r="A3349" s="10">
        <f>YEAR(Table1[[#This Row],[Order Date]])</f>
        <v>2015</v>
      </c>
      <c r="B3349" s="4" t="s">
        <v>2284</v>
      </c>
    </row>
    <row r="3350" spans="1:2" ht="16.5" x14ac:dyDescent="0.3">
      <c r="A3350" s="9">
        <f>YEAR(Table1[[#This Row],[Order Date]])</f>
        <v>2015</v>
      </c>
      <c r="B3350" s="3" t="s">
        <v>1548</v>
      </c>
    </row>
    <row r="3351" spans="1:2" ht="16.5" x14ac:dyDescent="0.3">
      <c r="A3351" s="10">
        <f>YEAR(Table1[[#This Row],[Order Date]])</f>
        <v>2015</v>
      </c>
      <c r="B3351" s="4" t="s">
        <v>413</v>
      </c>
    </row>
    <row r="3352" spans="1:2" ht="16.5" x14ac:dyDescent="0.3">
      <c r="A3352" s="9">
        <f>YEAR(Table1[[#This Row],[Order Date]])</f>
        <v>2015</v>
      </c>
      <c r="B3352" s="3" t="s">
        <v>413</v>
      </c>
    </row>
    <row r="3353" spans="1:2" ht="16.5" x14ac:dyDescent="0.3">
      <c r="A3353" s="10">
        <f>YEAR(Table1[[#This Row],[Order Date]])</f>
        <v>2015</v>
      </c>
      <c r="B3353" s="4" t="s">
        <v>413</v>
      </c>
    </row>
    <row r="3354" spans="1:2" ht="16.5" x14ac:dyDescent="0.3">
      <c r="A3354" s="9">
        <f>YEAR(Table1[[#This Row],[Order Date]])</f>
        <v>2015</v>
      </c>
      <c r="B3354" s="3" t="s">
        <v>413</v>
      </c>
    </row>
    <row r="3355" spans="1:2" ht="16.5" x14ac:dyDescent="0.3">
      <c r="A3355" s="10">
        <f>YEAR(Table1[[#This Row],[Order Date]])</f>
        <v>2015</v>
      </c>
      <c r="B3355" s="4" t="s">
        <v>413</v>
      </c>
    </row>
    <row r="3356" spans="1:2" ht="16.5" x14ac:dyDescent="0.3">
      <c r="A3356" s="9">
        <f>YEAR(Table1[[#This Row],[Order Date]])</f>
        <v>2015</v>
      </c>
      <c r="B3356" s="3" t="s">
        <v>2166</v>
      </c>
    </row>
    <row r="3357" spans="1:2" ht="16.5" x14ac:dyDescent="0.3">
      <c r="A3357" s="10">
        <f>YEAR(Table1[[#This Row],[Order Date]])</f>
        <v>2015</v>
      </c>
      <c r="B3357" s="4" t="s">
        <v>1267</v>
      </c>
    </row>
    <row r="3358" spans="1:2" ht="16.5" x14ac:dyDescent="0.3">
      <c r="A3358" s="9">
        <f>YEAR(Table1[[#This Row],[Order Date]])</f>
        <v>2015</v>
      </c>
      <c r="B3358" s="3" t="s">
        <v>1267</v>
      </c>
    </row>
    <row r="3359" spans="1:2" ht="16.5" x14ac:dyDescent="0.3">
      <c r="A3359" s="10">
        <f>YEAR(Table1[[#This Row],[Order Date]])</f>
        <v>2015</v>
      </c>
      <c r="B3359" s="4" t="s">
        <v>1267</v>
      </c>
    </row>
    <row r="3360" spans="1:2" ht="16.5" x14ac:dyDescent="0.3">
      <c r="A3360" s="9">
        <f>YEAR(Table1[[#This Row],[Order Date]])</f>
        <v>2015</v>
      </c>
      <c r="B3360" s="3" t="s">
        <v>283</v>
      </c>
    </row>
    <row r="3361" spans="1:2" ht="16.5" x14ac:dyDescent="0.3">
      <c r="A3361" s="10">
        <f>YEAR(Table1[[#This Row],[Order Date]])</f>
        <v>2015</v>
      </c>
      <c r="B3361" s="4" t="s">
        <v>283</v>
      </c>
    </row>
    <row r="3362" spans="1:2" ht="16.5" x14ac:dyDescent="0.3">
      <c r="A3362" s="9">
        <f>YEAR(Table1[[#This Row],[Order Date]])</f>
        <v>2015</v>
      </c>
      <c r="B3362" s="3" t="s">
        <v>643</v>
      </c>
    </row>
    <row r="3363" spans="1:2" ht="16.5" x14ac:dyDescent="0.3">
      <c r="A3363" s="10">
        <f>YEAR(Table1[[#This Row],[Order Date]])</f>
        <v>2015</v>
      </c>
      <c r="B3363" s="4" t="s">
        <v>643</v>
      </c>
    </row>
    <row r="3364" spans="1:2" ht="16.5" x14ac:dyDescent="0.3">
      <c r="A3364" s="9">
        <f>YEAR(Table1[[#This Row],[Order Date]])</f>
        <v>2015</v>
      </c>
      <c r="B3364" s="3" t="s">
        <v>674</v>
      </c>
    </row>
    <row r="3365" spans="1:2" ht="16.5" x14ac:dyDescent="0.3">
      <c r="A3365" s="10">
        <f>YEAR(Table1[[#This Row],[Order Date]])</f>
        <v>2015</v>
      </c>
      <c r="B3365" s="4" t="s">
        <v>857</v>
      </c>
    </row>
    <row r="3366" spans="1:2" ht="16.5" x14ac:dyDescent="0.3">
      <c r="A3366" s="9">
        <f>YEAR(Table1[[#This Row],[Order Date]])</f>
        <v>2015</v>
      </c>
      <c r="B3366" s="3" t="s">
        <v>857</v>
      </c>
    </row>
    <row r="3367" spans="1:2" ht="16.5" x14ac:dyDescent="0.3">
      <c r="A3367" s="10">
        <f>YEAR(Table1[[#This Row],[Order Date]])</f>
        <v>2015</v>
      </c>
      <c r="B3367" s="4" t="s">
        <v>185</v>
      </c>
    </row>
    <row r="3368" spans="1:2" ht="16.5" x14ac:dyDescent="0.3">
      <c r="A3368" s="9">
        <f>YEAR(Table1[[#This Row],[Order Date]])</f>
        <v>2015</v>
      </c>
      <c r="B3368" s="3" t="s">
        <v>2286</v>
      </c>
    </row>
    <row r="3369" spans="1:2" ht="16.5" x14ac:dyDescent="0.3">
      <c r="A3369" s="10">
        <f>YEAR(Table1[[#This Row],[Order Date]])</f>
        <v>2015</v>
      </c>
      <c r="B3369" s="4" t="s">
        <v>2286</v>
      </c>
    </row>
    <row r="3370" spans="1:2" ht="16.5" x14ac:dyDescent="0.3">
      <c r="A3370" s="9">
        <f>YEAR(Table1[[#This Row],[Order Date]])</f>
        <v>2015</v>
      </c>
      <c r="B3370" s="3" t="s">
        <v>1497</v>
      </c>
    </row>
    <row r="3371" spans="1:2" ht="16.5" x14ac:dyDescent="0.3">
      <c r="A3371" s="10">
        <f>YEAR(Table1[[#This Row],[Order Date]])</f>
        <v>2015</v>
      </c>
      <c r="B3371" s="4" t="s">
        <v>1497</v>
      </c>
    </row>
    <row r="3372" spans="1:2" ht="16.5" x14ac:dyDescent="0.3">
      <c r="A3372" s="9">
        <f>YEAR(Table1[[#This Row],[Order Date]])</f>
        <v>2015</v>
      </c>
      <c r="B3372" s="3" t="s">
        <v>2033</v>
      </c>
    </row>
    <row r="3373" spans="1:2" ht="16.5" x14ac:dyDescent="0.3">
      <c r="A3373" s="10">
        <f>YEAR(Table1[[#This Row],[Order Date]])</f>
        <v>2015</v>
      </c>
      <c r="B3373" s="4" t="s">
        <v>2254</v>
      </c>
    </row>
    <row r="3374" spans="1:2" ht="16.5" x14ac:dyDescent="0.3">
      <c r="A3374" s="9">
        <f>YEAR(Table1[[#This Row],[Order Date]])</f>
        <v>2015</v>
      </c>
      <c r="B3374" s="3" t="s">
        <v>239</v>
      </c>
    </row>
    <row r="3375" spans="1:2" ht="16.5" x14ac:dyDescent="0.3">
      <c r="A3375" s="10">
        <f>YEAR(Table1[[#This Row],[Order Date]])</f>
        <v>2015</v>
      </c>
      <c r="B3375" s="4" t="s">
        <v>239</v>
      </c>
    </row>
    <row r="3376" spans="1:2" ht="16.5" x14ac:dyDescent="0.3">
      <c r="A3376" s="9">
        <f>YEAR(Table1[[#This Row],[Order Date]])</f>
        <v>2015</v>
      </c>
      <c r="B3376" s="3" t="s">
        <v>1301</v>
      </c>
    </row>
    <row r="3377" spans="1:2" ht="16.5" x14ac:dyDescent="0.3">
      <c r="A3377" s="10">
        <f>YEAR(Table1[[#This Row],[Order Date]])</f>
        <v>2015</v>
      </c>
      <c r="B3377" s="4" t="s">
        <v>1301</v>
      </c>
    </row>
    <row r="3378" spans="1:2" ht="16.5" x14ac:dyDescent="0.3">
      <c r="A3378" s="9">
        <f>YEAR(Table1[[#This Row],[Order Date]])</f>
        <v>2015</v>
      </c>
      <c r="B3378" s="3" t="s">
        <v>1301</v>
      </c>
    </row>
    <row r="3379" spans="1:2" ht="16.5" x14ac:dyDescent="0.3">
      <c r="A3379" s="10">
        <f>YEAR(Table1[[#This Row],[Order Date]])</f>
        <v>2015</v>
      </c>
      <c r="B3379" s="4" t="s">
        <v>1477</v>
      </c>
    </row>
    <row r="3380" spans="1:2" ht="16.5" x14ac:dyDescent="0.3">
      <c r="A3380" s="9">
        <f>YEAR(Table1[[#This Row],[Order Date]])</f>
        <v>2015</v>
      </c>
      <c r="B3380" s="3" t="s">
        <v>241</v>
      </c>
    </row>
    <row r="3381" spans="1:2" ht="16.5" x14ac:dyDescent="0.3">
      <c r="A3381" s="10">
        <f>YEAR(Table1[[#This Row],[Order Date]])</f>
        <v>2015</v>
      </c>
      <c r="B3381" s="4" t="s">
        <v>241</v>
      </c>
    </row>
    <row r="3382" spans="1:2" ht="16.5" x14ac:dyDescent="0.3">
      <c r="A3382" s="9">
        <f>YEAR(Table1[[#This Row],[Order Date]])</f>
        <v>2015</v>
      </c>
      <c r="B3382" s="3" t="s">
        <v>1620</v>
      </c>
    </row>
    <row r="3383" spans="1:2" ht="16.5" x14ac:dyDescent="0.3">
      <c r="A3383" s="10">
        <f>YEAR(Table1[[#This Row],[Order Date]])</f>
        <v>2015</v>
      </c>
      <c r="B3383" s="4" t="s">
        <v>1620</v>
      </c>
    </row>
    <row r="3384" spans="1:2" ht="16.5" x14ac:dyDescent="0.3">
      <c r="A3384" s="9">
        <f>YEAR(Table1[[#This Row],[Order Date]])</f>
        <v>2015</v>
      </c>
      <c r="B3384" s="3" t="s">
        <v>602</v>
      </c>
    </row>
    <row r="3385" spans="1:2" ht="16.5" x14ac:dyDescent="0.3">
      <c r="A3385" s="10">
        <f>YEAR(Table1[[#This Row],[Order Date]])</f>
        <v>2015</v>
      </c>
      <c r="B3385" s="4" t="s">
        <v>873</v>
      </c>
    </row>
    <row r="3386" spans="1:2" ht="16.5" x14ac:dyDescent="0.3">
      <c r="A3386" s="9">
        <f>YEAR(Table1[[#This Row],[Order Date]])</f>
        <v>2015</v>
      </c>
      <c r="B3386" s="3" t="s">
        <v>873</v>
      </c>
    </row>
    <row r="3387" spans="1:2" ht="16.5" x14ac:dyDescent="0.3">
      <c r="A3387" s="10">
        <f>YEAR(Table1[[#This Row],[Order Date]])</f>
        <v>2015</v>
      </c>
      <c r="B3387" s="4" t="s">
        <v>902</v>
      </c>
    </row>
    <row r="3388" spans="1:2" ht="16.5" x14ac:dyDescent="0.3">
      <c r="A3388" s="9">
        <f>YEAR(Table1[[#This Row],[Order Date]])</f>
        <v>2015</v>
      </c>
      <c r="B3388" s="3" t="s">
        <v>523</v>
      </c>
    </row>
    <row r="3389" spans="1:2" ht="16.5" x14ac:dyDescent="0.3">
      <c r="A3389" s="10">
        <f>YEAR(Table1[[#This Row],[Order Date]])</f>
        <v>2015</v>
      </c>
      <c r="B3389" s="4" t="s">
        <v>523</v>
      </c>
    </row>
    <row r="3390" spans="1:2" ht="16.5" x14ac:dyDescent="0.3">
      <c r="A3390" s="9">
        <f>YEAR(Table1[[#This Row],[Order Date]])</f>
        <v>2015</v>
      </c>
      <c r="B3390" s="3" t="s">
        <v>760</v>
      </c>
    </row>
    <row r="3391" spans="1:2" ht="16.5" x14ac:dyDescent="0.3">
      <c r="A3391" s="10">
        <f>YEAR(Table1[[#This Row],[Order Date]])</f>
        <v>2015</v>
      </c>
      <c r="B3391" s="4" t="s">
        <v>1104</v>
      </c>
    </row>
    <row r="3392" spans="1:2" ht="16.5" x14ac:dyDescent="0.3">
      <c r="A3392" s="9">
        <f>YEAR(Table1[[#This Row],[Order Date]])</f>
        <v>2015</v>
      </c>
      <c r="B3392" s="3" t="s">
        <v>2294</v>
      </c>
    </row>
    <row r="3393" spans="1:2" ht="16.5" x14ac:dyDescent="0.3">
      <c r="A3393" s="10">
        <f>YEAR(Table1[[#This Row],[Order Date]])</f>
        <v>2015</v>
      </c>
      <c r="B3393" s="4" t="s">
        <v>2294</v>
      </c>
    </row>
    <row r="3394" spans="1:2" ht="16.5" x14ac:dyDescent="0.3">
      <c r="A3394" s="9">
        <f>YEAR(Table1[[#This Row],[Order Date]])</f>
        <v>2015</v>
      </c>
      <c r="B3394" s="3" t="s">
        <v>2294</v>
      </c>
    </row>
    <row r="3395" spans="1:2" ht="16.5" x14ac:dyDescent="0.3">
      <c r="A3395" s="10">
        <f>YEAR(Table1[[#This Row],[Order Date]])</f>
        <v>2015</v>
      </c>
      <c r="B3395" s="4" t="s">
        <v>2294</v>
      </c>
    </row>
    <row r="3396" spans="1:2" ht="16.5" x14ac:dyDescent="0.3">
      <c r="A3396" s="9">
        <f>YEAR(Table1[[#This Row],[Order Date]])</f>
        <v>2015</v>
      </c>
      <c r="B3396" s="3" t="s">
        <v>2294</v>
      </c>
    </row>
    <row r="3397" spans="1:2" ht="16.5" x14ac:dyDescent="0.3">
      <c r="A3397" s="10">
        <f>YEAR(Table1[[#This Row],[Order Date]])</f>
        <v>2015</v>
      </c>
      <c r="B3397" s="4" t="s">
        <v>2294</v>
      </c>
    </row>
    <row r="3398" spans="1:2" ht="16.5" x14ac:dyDescent="0.3">
      <c r="A3398" s="9">
        <f>YEAR(Table1[[#This Row],[Order Date]])</f>
        <v>2015</v>
      </c>
      <c r="B3398" s="3" t="s">
        <v>1781</v>
      </c>
    </row>
    <row r="3399" spans="1:2" ht="16.5" x14ac:dyDescent="0.3">
      <c r="A3399" s="10">
        <f>YEAR(Table1[[#This Row],[Order Date]])</f>
        <v>2015</v>
      </c>
      <c r="B3399" s="4" t="s">
        <v>1781</v>
      </c>
    </row>
    <row r="3400" spans="1:2" ht="16.5" x14ac:dyDescent="0.3">
      <c r="A3400" s="9">
        <f>YEAR(Table1[[#This Row],[Order Date]])</f>
        <v>2015</v>
      </c>
      <c r="B3400" s="3" t="s">
        <v>1781</v>
      </c>
    </row>
    <row r="3401" spans="1:2" ht="16.5" x14ac:dyDescent="0.3">
      <c r="A3401" s="10">
        <f>YEAR(Table1[[#This Row],[Order Date]])</f>
        <v>2015</v>
      </c>
      <c r="B3401" s="4" t="s">
        <v>1886</v>
      </c>
    </row>
    <row r="3402" spans="1:2" ht="16.5" x14ac:dyDescent="0.3">
      <c r="A3402" s="9">
        <f>YEAR(Table1[[#This Row],[Order Date]])</f>
        <v>2015</v>
      </c>
      <c r="B3402" s="3" t="s">
        <v>1173</v>
      </c>
    </row>
    <row r="3403" spans="1:2" ht="16.5" x14ac:dyDescent="0.3">
      <c r="A3403" s="10">
        <f>YEAR(Table1[[#This Row],[Order Date]])</f>
        <v>2015</v>
      </c>
      <c r="B3403" s="4" t="s">
        <v>1173</v>
      </c>
    </row>
    <row r="3404" spans="1:2" ht="16.5" x14ac:dyDescent="0.3">
      <c r="A3404" s="9">
        <f>YEAR(Table1[[#This Row],[Order Date]])</f>
        <v>2015</v>
      </c>
      <c r="B3404" s="3" t="s">
        <v>366</v>
      </c>
    </row>
    <row r="3405" spans="1:2" ht="16.5" x14ac:dyDescent="0.3">
      <c r="A3405" s="10">
        <f>YEAR(Table1[[#This Row],[Order Date]])</f>
        <v>2015</v>
      </c>
      <c r="B3405" s="4" t="s">
        <v>366</v>
      </c>
    </row>
    <row r="3406" spans="1:2" ht="16.5" x14ac:dyDescent="0.3">
      <c r="A3406" s="9">
        <f>YEAR(Table1[[#This Row],[Order Date]])</f>
        <v>2015</v>
      </c>
      <c r="B3406" s="3" t="s">
        <v>366</v>
      </c>
    </row>
    <row r="3407" spans="1:2" ht="16.5" x14ac:dyDescent="0.3">
      <c r="A3407" s="10">
        <f>YEAR(Table1[[#This Row],[Order Date]])</f>
        <v>2015</v>
      </c>
      <c r="B3407" s="4" t="s">
        <v>1886</v>
      </c>
    </row>
    <row r="3408" spans="1:2" ht="16.5" x14ac:dyDescent="0.3">
      <c r="A3408" s="9">
        <f>YEAR(Table1[[#This Row],[Order Date]])</f>
        <v>2015</v>
      </c>
      <c r="B3408" s="3" t="s">
        <v>1886</v>
      </c>
    </row>
    <row r="3409" spans="1:2" ht="16.5" x14ac:dyDescent="0.3">
      <c r="A3409" s="10">
        <f>YEAR(Table1[[#This Row],[Order Date]])</f>
        <v>2015</v>
      </c>
      <c r="B3409" s="4" t="s">
        <v>1886</v>
      </c>
    </row>
    <row r="3410" spans="1:2" ht="16.5" x14ac:dyDescent="0.3">
      <c r="A3410" s="9">
        <f>YEAR(Table1[[#This Row],[Order Date]])</f>
        <v>2015</v>
      </c>
      <c r="B3410" s="3" t="s">
        <v>1375</v>
      </c>
    </row>
    <row r="3411" spans="1:2" ht="16.5" x14ac:dyDescent="0.3">
      <c r="A3411" s="10">
        <f>YEAR(Table1[[#This Row],[Order Date]])</f>
        <v>2015</v>
      </c>
      <c r="B3411" s="4" t="s">
        <v>2011</v>
      </c>
    </row>
    <row r="3412" spans="1:2" ht="16.5" x14ac:dyDescent="0.3">
      <c r="A3412" s="9">
        <f>YEAR(Table1[[#This Row],[Order Date]])</f>
        <v>2015</v>
      </c>
      <c r="B3412" s="3" t="s">
        <v>1077</v>
      </c>
    </row>
    <row r="3413" spans="1:2" ht="16.5" x14ac:dyDescent="0.3">
      <c r="A3413" s="10">
        <f>YEAR(Table1[[#This Row],[Order Date]])</f>
        <v>2015</v>
      </c>
      <c r="B3413" s="4" t="s">
        <v>1077</v>
      </c>
    </row>
    <row r="3414" spans="1:2" ht="16.5" x14ac:dyDescent="0.3">
      <c r="A3414" s="9">
        <f>YEAR(Table1[[#This Row],[Order Date]])</f>
        <v>2015</v>
      </c>
      <c r="B3414" s="3" t="s">
        <v>813</v>
      </c>
    </row>
    <row r="3415" spans="1:2" ht="16.5" x14ac:dyDescent="0.3">
      <c r="A3415" s="10">
        <f>YEAR(Table1[[#This Row],[Order Date]])</f>
        <v>2015</v>
      </c>
      <c r="B3415" s="4" t="s">
        <v>813</v>
      </c>
    </row>
    <row r="3416" spans="1:2" ht="16.5" x14ac:dyDescent="0.3">
      <c r="A3416" s="9">
        <f>YEAR(Table1[[#This Row],[Order Date]])</f>
        <v>2015</v>
      </c>
      <c r="B3416" s="3" t="s">
        <v>829</v>
      </c>
    </row>
    <row r="3417" spans="1:2" ht="16.5" x14ac:dyDescent="0.3">
      <c r="A3417" s="10">
        <f>YEAR(Table1[[#This Row],[Order Date]])</f>
        <v>2015</v>
      </c>
      <c r="B3417" s="4" t="s">
        <v>1544</v>
      </c>
    </row>
    <row r="3418" spans="1:2" ht="16.5" x14ac:dyDescent="0.3">
      <c r="A3418" s="9">
        <f>YEAR(Table1[[#This Row],[Order Date]])</f>
        <v>2015</v>
      </c>
      <c r="B3418" s="3" t="s">
        <v>2298</v>
      </c>
    </row>
    <row r="3419" spans="1:2" ht="16.5" x14ac:dyDescent="0.3">
      <c r="A3419" s="10">
        <f>YEAR(Table1[[#This Row],[Order Date]])</f>
        <v>2015</v>
      </c>
      <c r="B3419" s="4" t="s">
        <v>1886</v>
      </c>
    </row>
    <row r="3420" spans="1:2" ht="16.5" x14ac:dyDescent="0.3">
      <c r="A3420" s="9">
        <f>YEAR(Table1[[#This Row],[Order Date]])</f>
        <v>2015</v>
      </c>
      <c r="B3420" s="3" t="s">
        <v>1886</v>
      </c>
    </row>
    <row r="3421" spans="1:2" ht="16.5" x14ac:dyDescent="0.3">
      <c r="A3421" s="10">
        <f>YEAR(Table1[[#This Row],[Order Date]])</f>
        <v>2015</v>
      </c>
      <c r="B3421" s="4" t="s">
        <v>357</v>
      </c>
    </row>
    <row r="3422" spans="1:2" ht="16.5" x14ac:dyDescent="0.3">
      <c r="A3422" s="9">
        <f>YEAR(Table1[[#This Row],[Order Date]])</f>
        <v>2015</v>
      </c>
      <c r="B3422" s="3" t="s">
        <v>357</v>
      </c>
    </row>
    <row r="3423" spans="1:2" ht="16.5" x14ac:dyDescent="0.3">
      <c r="A3423" s="10">
        <f>YEAR(Table1[[#This Row],[Order Date]])</f>
        <v>2015</v>
      </c>
      <c r="B3423" s="4" t="s">
        <v>357</v>
      </c>
    </row>
    <row r="3424" spans="1:2" ht="16.5" x14ac:dyDescent="0.3">
      <c r="A3424" s="9">
        <f>YEAR(Table1[[#This Row],[Order Date]])</f>
        <v>2015</v>
      </c>
      <c r="B3424" s="3" t="s">
        <v>357</v>
      </c>
    </row>
    <row r="3425" spans="1:2" ht="16.5" x14ac:dyDescent="0.3">
      <c r="A3425" s="10">
        <f>YEAR(Table1[[#This Row],[Order Date]])</f>
        <v>2015</v>
      </c>
      <c r="B3425" s="4" t="s">
        <v>357</v>
      </c>
    </row>
    <row r="3426" spans="1:2" ht="16.5" x14ac:dyDescent="0.3">
      <c r="A3426" s="9">
        <f>YEAR(Table1[[#This Row],[Order Date]])</f>
        <v>2015</v>
      </c>
      <c r="B3426" s="3" t="s">
        <v>437</v>
      </c>
    </row>
    <row r="3427" spans="1:2" ht="16.5" x14ac:dyDescent="0.3">
      <c r="A3427" s="10">
        <f>YEAR(Table1[[#This Row],[Order Date]])</f>
        <v>2015</v>
      </c>
      <c r="B3427" s="4" t="s">
        <v>437</v>
      </c>
    </row>
    <row r="3428" spans="1:2" ht="16.5" x14ac:dyDescent="0.3">
      <c r="A3428" s="9">
        <f>YEAR(Table1[[#This Row],[Order Date]])</f>
        <v>2015</v>
      </c>
      <c r="B3428" s="3" t="s">
        <v>437</v>
      </c>
    </row>
    <row r="3429" spans="1:2" ht="16.5" x14ac:dyDescent="0.3">
      <c r="A3429" s="10">
        <f>YEAR(Table1[[#This Row],[Order Date]])</f>
        <v>2015</v>
      </c>
      <c r="B3429" s="4" t="s">
        <v>437</v>
      </c>
    </row>
    <row r="3430" spans="1:2" ht="16.5" x14ac:dyDescent="0.3">
      <c r="A3430" s="9">
        <f>YEAR(Table1[[#This Row],[Order Date]])</f>
        <v>2015</v>
      </c>
      <c r="B3430" s="3" t="s">
        <v>1748</v>
      </c>
    </row>
    <row r="3431" spans="1:2" ht="16.5" x14ac:dyDescent="0.3">
      <c r="A3431" s="10">
        <f>YEAR(Table1[[#This Row],[Order Date]])</f>
        <v>2015</v>
      </c>
      <c r="B3431" s="4" t="s">
        <v>1748</v>
      </c>
    </row>
    <row r="3432" spans="1:2" ht="16.5" x14ac:dyDescent="0.3">
      <c r="A3432" s="9">
        <f>YEAR(Table1[[#This Row],[Order Date]])</f>
        <v>2015</v>
      </c>
      <c r="B3432" s="3" t="s">
        <v>2131</v>
      </c>
    </row>
    <row r="3433" spans="1:2" ht="16.5" x14ac:dyDescent="0.3">
      <c r="A3433" s="10">
        <f>YEAR(Table1[[#This Row],[Order Date]])</f>
        <v>2015</v>
      </c>
      <c r="B3433" s="4" t="s">
        <v>1327</v>
      </c>
    </row>
    <row r="3434" spans="1:2" ht="16.5" x14ac:dyDescent="0.3">
      <c r="A3434" s="9">
        <f>YEAR(Table1[[#This Row],[Order Date]])</f>
        <v>2015</v>
      </c>
      <c r="B3434" s="3" t="s">
        <v>1327</v>
      </c>
    </row>
    <row r="3435" spans="1:2" ht="16.5" x14ac:dyDescent="0.3">
      <c r="A3435" s="10">
        <f>YEAR(Table1[[#This Row],[Order Date]])</f>
        <v>2015</v>
      </c>
      <c r="B3435" s="4" t="s">
        <v>1327</v>
      </c>
    </row>
    <row r="3436" spans="1:2" ht="16.5" x14ac:dyDescent="0.3">
      <c r="A3436" s="9">
        <f>YEAR(Table1[[#This Row],[Order Date]])</f>
        <v>2015</v>
      </c>
      <c r="B3436" s="3" t="s">
        <v>1327</v>
      </c>
    </row>
    <row r="3437" spans="1:2" ht="16.5" x14ac:dyDescent="0.3">
      <c r="A3437" s="10">
        <f>YEAR(Table1[[#This Row],[Order Date]])</f>
        <v>2015</v>
      </c>
      <c r="B3437" s="4" t="s">
        <v>1371</v>
      </c>
    </row>
    <row r="3438" spans="1:2" ht="16.5" x14ac:dyDescent="0.3">
      <c r="A3438" s="9">
        <f>YEAR(Table1[[#This Row],[Order Date]])</f>
        <v>2015</v>
      </c>
      <c r="B3438" s="3" t="s">
        <v>202</v>
      </c>
    </row>
    <row r="3439" spans="1:2" ht="16.5" x14ac:dyDescent="0.3">
      <c r="A3439" s="10">
        <f>YEAR(Table1[[#This Row],[Order Date]])</f>
        <v>2015</v>
      </c>
      <c r="B3439" s="4" t="s">
        <v>450</v>
      </c>
    </row>
    <row r="3440" spans="1:2" ht="16.5" x14ac:dyDescent="0.3">
      <c r="A3440" s="9">
        <f>YEAR(Table1[[#This Row],[Order Date]])</f>
        <v>2015</v>
      </c>
      <c r="B3440" s="3" t="s">
        <v>626</v>
      </c>
    </row>
    <row r="3441" spans="1:2" ht="16.5" x14ac:dyDescent="0.3">
      <c r="A3441" s="10">
        <f>YEAR(Table1[[#This Row],[Order Date]])</f>
        <v>2015</v>
      </c>
      <c r="B3441" s="4" t="s">
        <v>277</v>
      </c>
    </row>
    <row r="3442" spans="1:2" ht="16.5" x14ac:dyDescent="0.3">
      <c r="A3442" s="9">
        <f>YEAR(Table1[[#This Row],[Order Date]])</f>
        <v>2015</v>
      </c>
      <c r="B3442" s="3" t="s">
        <v>277</v>
      </c>
    </row>
    <row r="3443" spans="1:2" ht="16.5" x14ac:dyDescent="0.3">
      <c r="A3443" s="10">
        <f>YEAR(Table1[[#This Row],[Order Date]])</f>
        <v>2015</v>
      </c>
      <c r="B3443" s="4" t="s">
        <v>389</v>
      </c>
    </row>
    <row r="3444" spans="1:2" ht="16.5" x14ac:dyDescent="0.3">
      <c r="A3444" s="9">
        <f>YEAR(Table1[[#This Row],[Order Date]])</f>
        <v>2015</v>
      </c>
      <c r="B3444" s="3" t="s">
        <v>389</v>
      </c>
    </row>
    <row r="3445" spans="1:2" ht="16.5" x14ac:dyDescent="0.3">
      <c r="A3445" s="10">
        <f>YEAR(Table1[[#This Row],[Order Date]])</f>
        <v>2015</v>
      </c>
      <c r="B3445" s="4" t="s">
        <v>389</v>
      </c>
    </row>
    <row r="3446" spans="1:2" ht="16.5" x14ac:dyDescent="0.3">
      <c r="A3446" s="9">
        <f>YEAR(Table1[[#This Row],[Order Date]])</f>
        <v>2015</v>
      </c>
      <c r="B3446" s="3" t="s">
        <v>389</v>
      </c>
    </row>
    <row r="3447" spans="1:2" ht="16.5" x14ac:dyDescent="0.3">
      <c r="A3447" s="10">
        <f>YEAR(Table1[[#This Row],[Order Date]])</f>
        <v>2015</v>
      </c>
      <c r="B3447" s="4" t="s">
        <v>2306</v>
      </c>
    </row>
    <row r="3448" spans="1:2" ht="16.5" x14ac:dyDescent="0.3">
      <c r="A3448" s="9">
        <f>YEAR(Table1[[#This Row],[Order Date]])</f>
        <v>2015</v>
      </c>
      <c r="B3448" s="3" t="s">
        <v>2306</v>
      </c>
    </row>
    <row r="3449" spans="1:2" ht="16.5" x14ac:dyDescent="0.3">
      <c r="A3449" s="10">
        <f>YEAR(Table1[[#This Row],[Order Date]])</f>
        <v>2015</v>
      </c>
      <c r="B3449" s="4" t="s">
        <v>2306</v>
      </c>
    </row>
    <row r="3450" spans="1:2" ht="16.5" x14ac:dyDescent="0.3">
      <c r="A3450" s="9">
        <f>YEAR(Table1[[#This Row],[Order Date]])</f>
        <v>2015</v>
      </c>
      <c r="B3450" s="3" t="s">
        <v>2306</v>
      </c>
    </row>
    <row r="3451" spans="1:2" ht="16.5" x14ac:dyDescent="0.3">
      <c r="A3451" s="10">
        <f>YEAR(Table1[[#This Row],[Order Date]])</f>
        <v>2015</v>
      </c>
      <c r="B3451" s="4" t="s">
        <v>2306</v>
      </c>
    </row>
    <row r="3452" spans="1:2" ht="16.5" x14ac:dyDescent="0.3">
      <c r="A3452" s="9">
        <f>YEAR(Table1[[#This Row],[Order Date]])</f>
        <v>2015</v>
      </c>
      <c r="B3452" s="3" t="s">
        <v>2306</v>
      </c>
    </row>
    <row r="3453" spans="1:2" ht="16.5" x14ac:dyDescent="0.3">
      <c r="A3453" s="10">
        <f>YEAR(Table1[[#This Row],[Order Date]])</f>
        <v>2015</v>
      </c>
      <c r="B3453" s="4" t="s">
        <v>2306</v>
      </c>
    </row>
    <row r="3454" spans="1:2" ht="16.5" x14ac:dyDescent="0.3">
      <c r="A3454" s="9">
        <f>YEAR(Table1[[#This Row],[Order Date]])</f>
        <v>2015</v>
      </c>
      <c r="B3454" s="3" t="s">
        <v>2306</v>
      </c>
    </row>
    <row r="3455" spans="1:2" ht="16.5" x14ac:dyDescent="0.3">
      <c r="A3455" s="10">
        <f>YEAR(Table1[[#This Row],[Order Date]])</f>
        <v>2015</v>
      </c>
      <c r="B3455" s="4" t="s">
        <v>2306</v>
      </c>
    </row>
    <row r="3456" spans="1:2" ht="16.5" x14ac:dyDescent="0.3">
      <c r="A3456" s="9">
        <f>YEAR(Table1[[#This Row],[Order Date]])</f>
        <v>2015</v>
      </c>
      <c r="B3456" s="3" t="s">
        <v>492</v>
      </c>
    </row>
    <row r="3457" spans="1:2" ht="16.5" x14ac:dyDescent="0.3">
      <c r="A3457" s="10">
        <f>YEAR(Table1[[#This Row],[Order Date]])</f>
        <v>2015</v>
      </c>
      <c r="B3457" s="4" t="s">
        <v>492</v>
      </c>
    </row>
    <row r="3458" spans="1:2" ht="16.5" x14ac:dyDescent="0.3">
      <c r="A3458" s="9">
        <f>YEAR(Table1[[#This Row],[Order Date]])</f>
        <v>2015</v>
      </c>
      <c r="B3458" s="3" t="s">
        <v>334</v>
      </c>
    </row>
    <row r="3459" spans="1:2" ht="16.5" x14ac:dyDescent="0.3">
      <c r="A3459" s="10">
        <f>YEAR(Table1[[#This Row],[Order Date]])</f>
        <v>2015</v>
      </c>
      <c r="B3459" s="4" t="s">
        <v>1055</v>
      </c>
    </row>
    <row r="3460" spans="1:2" ht="16.5" x14ac:dyDescent="0.3">
      <c r="A3460" s="9">
        <f>YEAR(Table1[[#This Row],[Order Date]])</f>
        <v>2015</v>
      </c>
      <c r="B3460" s="3" t="s">
        <v>1055</v>
      </c>
    </row>
    <row r="3461" spans="1:2" ht="16.5" x14ac:dyDescent="0.3">
      <c r="A3461" s="10">
        <f>YEAR(Table1[[#This Row],[Order Date]])</f>
        <v>2015</v>
      </c>
      <c r="B3461" s="4" t="s">
        <v>1055</v>
      </c>
    </row>
    <row r="3462" spans="1:2" ht="16.5" x14ac:dyDescent="0.3">
      <c r="A3462" s="9">
        <f>YEAR(Table1[[#This Row],[Order Date]])</f>
        <v>2015</v>
      </c>
      <c r="B3462" s="3" t="s">
        <v>1055</v>
      </c>
    </row>
    <row r="3463" spans="1:2" ht="16.5" x14ac:dyDescent="0.3">
      <c r="A3463" s="10">
        <f>YEAR(Table1[[#This Row],[Order Date]])</f>
        <v>2015</v>
      </c>
      <c r="B3463" s="4" t="s">
        <v>1055</v>
      </c>
    </row>
    <row r="3464" spans="1:2" ht="16.5" x14ac:dyDescent="0.3">
      <c r="A3464" s="9">
        <f>YEAR(Table1[[#This Row],[Order Date]])</f>
        <v>2015</v>
      </c>
      <c r="B3464" s="3" t="s">
        <v>185</v>
      </c>
    </row>
    <row r="3465" spans="1:2" ht="16.5" x14ac:dyDescent="0.3">
      <c r="A3465" s="10">
        <f>YEAR(Table1[[#This Row],[Order Date]])</f>
        <v>2015</v>
      </c>
      <c r="B3465" s="4" t="s">
        <v>1562</v>
      </c>
    </row>
    <row r="3466" spans="1:2" ht="16.5" x14ac:dyDescent="0.3">
      <c r="A3466" s="9">
        <f>YEAR(Table1[[#This Row],[Order Date]])</f>
        <v>2015</v>
      </c>
      <c r="B3466" s="3" t="s">
        <v>2079</v>
      </c>
    </row>
    <row r="3467" spans="1:2" ht="16.5" x14ac:dyDescent="0.3">
      <c r="A3467" s="10">
        <f>YEAR(Table1[[#This Row],[Order Date]])</f>
        <v>2015</v>
      </c>
      <c r="B3467" s="4" t="s">
        <v>1487</v>
      </c>
    </row>
    <row r="3468" spans="1:2" ht="16.5" x14ac:dyDescent="0.3">
      <c r="A3468" s="9">
        <f>YEAR(Table1[[#This Row],[Order Date]])</f>
        <v>2015</v>
      </c>
      <c r="B3468" s="3" t="s">
        <v>422</v>
      </c>
    </row>
    <row r="3469" spans="1:2" ht="16.5" x14ac:dyDescent="0.3">
      <c r="A3469" s="10">
        <f>YEAR(Table1[[#This Row],[Order Date]])</f>
        <v>2015</v>
      </c>
      <c r="B3469" s="4" t="s">
        <v>2308</v>
      </c>
    </row>
    <row r="3470" spans="1:2" ht="16.5" x14ac:dyDescent="0.3">
      <c r="A3470" s="9">
        <f>YEAR(Table1[[#This Row],[Order Date]])</f>
        <v>2015</v>
      </c>
      <c r="B3470" s="3" t="s">
        <v>977</v>
      </c>
    </row>
    <row r="3471" spans="1:2" ht="16.5" x14ac:dyDescent="0.3">
      <c r="A3471" s="10">
        <f>YEAR(Table1[[#This Row],[Order Date]])</f>
        <v>2015</v>
      </c>
      <c r="B3471" s="4" t="s">
        <v>760</v>
      </c>
    </row>
    <row r="3472" spans="1:2" ht="16.5" x14ac:dyDescent="0.3">
      <c r="A3472" s="9">
        <f>YEAR(Table1[[#This Row],[Order Date]])</f>
        <v>2015</v>
      </c>
      <c r="B3472" s="3" t="s">
        <v>760</v>
      </c>
    </row>
    <row r="3473" spans="1:2" ht="16.5" x14ac:dyDescent="0.3">
      <c r="A3473" s="10">
        <f>YEAR(Table1[[#This Row],[Order Date]])</f>
        <v>2015</v>
      </c>
      <c r="B3473" s="4" t="s">
        <v>760</v>
      </c>
    </row>
    <row r="3474" spans="1:2" ht="16.5" x14ac:dyDescent="0.3">
      <c r="A3474" s="9">
        <f>YEAR(Table1[[#This Row],[Order Date]])</f>
        <v>2015</v>
      </c>
      <c r="B3474" s="3" t="s">
        <v>760</v>
      </c>
    </row>
    <row r="3475" spans="1:2" ht="16.5" x14ac:dyDescent="0.3">
      <c r="A3475" s="10">
        <f>YEAR(Table1[[#This Row],[Order Date]])</f>
        <v>2015</v>
      </c>
      <c r="B3475" s="4" t="s">
        <v>1097</v>
      </c>
    </row>
    <row r="3476" spans="1:2" ht="16.5" x14ac:dyDescent="0.3">
      <c r="A3476" s="9">
        <f>YEAR(Table1[[#This Row],[Order Date]])</f>
        <v>2015</v>
      </c>
      <c r="B3476" s="3" t="s">
        <v>1035</v>
      </c>
    </row>
    <row r="3477" spans="1:2" ht="16.5" x14ac:dyDescent="0.3">
      <c r="A3477" s="10">
        <f>YEAR(Table1[[#This Row],[Order Date]])</f>
        <v>2015</v>
      </c>
      <c r="B3477" s="4" t="s">
        <v>1035</v>
      </c>
    </row>
    <row r="3478" spans="1:2" ht="16.5" x14ac:dyDescent="0.3">
      <c r="A3478" s="9">
        <f>YEAR(Table1[[#This Row],[Order Date]])</f>
        <v>2015</v>
      </c>
      <c r="B3478" s="3" t="s">
        <v>2313</v>
      </c>
    </row>
    <row r="3479" spans="1:2" ht="16.5" x14ac:dyDescent="0.3">
      <c r="A3479" s="10">
        <f>YEAR(Table1[[#This Row],[Order Date]])</f>
        <v>2015</v>
      </c>
      <c r="B3479" s="4" t="s">
        <v>1962</v>
      </c>
    </row>
    <row r="3480" spans="1:2" ht="16.5" x14ac:dyDescent="0.3">
      <c r="A3480" s="9">
        <f>YEAR(Table1[[#This Row],[Order Date]])</f>
        <v>2015</v>
      </c>
      <c r="B3480" s="3" t="s">
        <v>1962</v>
      </c>
    </row>
    <row r="3481" spans="1:2" ht="16.5" x14ac:dyDescent="0.3">
      <c r="A3481" s="10">
        <f>YEAR(Table1[[#This Row],[Order Date]])</f>
        <v>2015</v>
      </c>
      <c r="B3481" s="4" t="s">
        <v>1962</v>
      </c>
    </row>
    <row r="3482" spans="1:2" ht="16.5" x14ac:dyDescent="0.3">
      <c r="A3482" s="9">
        <f>YEAR(Table1[[#This Row],[Order Date]])</f>
        <v>2015</v>
      </c>
      <c r="B3482" s="3" t="s">
        <v>61</v>
      </c>
    </row>
    <row r="3483" spans="1:2" ht="16.5" x14ac:dyDescent="0.3">
      <c r="A3483" s="10">
        <f>YEAR(Table1[[#This Row],[Order Date]])</f>
        <v>2015</v>
      </c>
      <c r="B3483" s="4" t="s">
        <v>1495</v>
      </c>
    </row>
    <row r="3484" spans="1:2" ht="16.5" x14ac:dyDescent="0.3">
      <c r="A3484" s="9">
        <f>YEAR(Table1[[#This Row],[Order Date]])</f>
        <v>2015</v>
      </c>
      <c r="B3484" s="3" t="s">
        <v>583</v>
      </c>
    </row>
    <row r="3485" spans="1:2" ht="16.5" x14ac:dyDescent="0.3">
      <c r="A3485" s="10">
        <f>YEAR(Table1[[#This Row],[Order Date]])</f>
        <v>2015</v>
      </c>
      <c r="B3485" s="4" t="s">
        <v>1055</v>
      </c>
    </row>
    <row r="3486" spans="1:2" ht="16.5" x14ac:dyDescent="0.3">
      <c r="A3486" s="9">
        <f>YEAR(Table1[[#This Row],[Order Date]])</f>
        <v>2015</v>
      </c>
      <c r="B3486" s="3" t="s">
        <v>780</v>
      </c>
    </row>
    <row r="3487" spans="1:2" ht="16.5" x14ac:dyDescent="0.3">
      <c r="A3487" s="10">
        <f>YEAR(Table1[[#This Row],[Order Date]])</f>
        <v>2015</v>
      </c>
      <c r="B3487" s="4" t="s">
        <v>1687</v>
      </c>
    </row>
    <row r="3488" spans="1:2" ht="16.5" x14ac:dyDescent="0.3">
      <c r="A3488" s="9">
        <f>YEAR(Table1[[#This Row],[Order Date]])</f>
        <v>2015</v>
      </c>
      <c r="B3488" s="3" t="s">
        <v>599</v>
      </c>
    </row>
    <row r="3489" spans="1:2" ht="16.5" x14ac:dyDescent="0.3">
      <c r="A3489" s="10">
        <f>YEAR(Table1[[#This Row],[Order Date]])</f>
        <v>2015</v>
      </c>
      <c r="B3489" s="4" t="s">
        <v>1012</v>
      </c>
    </row>
    <row r="3490" spans="1:2" ht="16.5" x14ac:dyDescent="0.3">
      <c r="A3490" s="9">
        <f>YEAR(Table1[[#This Row],[Order Date]])</f>
        <v>2015</v>
      </c>
      <c r="B3490" s="3" t="s">
        <v>2318</v>
      </c>
    </row>
    <row r="3491" spans="1:2" ht="16.5" x14ac:dyDescent="0.3">
      <c r="A3491" s="10">
        <f>YEAR(Table1[[#This Row],[Order Date]])</f>
        <v>2015</v>
      </c>
      <c r="B3491" s="4" t="s">
        <v>2318</v>
      </c>
    </row>
    <row r="3492" spans="1:2" ht="16.5" x14ac:dyDescent="0.3">
      <c r="A3492" s="9">
        <f>YEAR(Table1[[#This Row],[Order Date]])</f>
        <v>2015</v>
      </c>
      <c r="B3492" s="3" t="s">
        <v>2319</v>
      </c>
    </row>
    <row r="3493" spans="1:2" ht="16.5" x14ac:dyDescent="0.3">
      <c r="A3493" s="10">
        <f>YEAR(Table1[[#This Row],[Order Date]])</f>
        <v>2015</v>
      </c>
      <c r="B3493" s="4" t="s">
        <v>2319</v>
      </c>
    </row>
    <row r="3494" spans="1:2" ht="16.5" x14ac:dyDescent="0.3">
      <c r="A3494" s="9">
        <f>YEAR(Table1[[#This Row],[Order Date]])</f>
        <v>2015</v>
      </c>
      <c r="B3494" s="3" t="s">
        <v>427</v>
      </c>
    </row>
    <row r="3495" spans="1:2" ht="16.5" x14ac:dyDescent="0.3">
      <c r="A3495" s="10">
        <f>YEAR(Table1[[#This Row],[Order Date]])</f>
        <v>2015</v>
      </c>
      <c r="B3495" s="4" t="s">
        <v>1330</v>
      </c>
    </row>
    <row r="3496" spans="1:2" ht="16.5" x14ac:dyDescent="0.3">
      <c r="A3496" s="9">
        <f>YEAR(Table1[[#This Row],[Order Date]])</f>
        <v>2015</v>
      </c>
      <c r="B3496" s="3" t="s">
        <v>1330</v>
      </c>
    </row>
    <row r="3497" spans="1:2" ht="16.5" x14ac:dyDescent="0.3">
      <c r="A3497" s="10">
        <f>YEAR(Table1[[#This Row],[Order Date]])</f>
        <v>2015</v>
      </c>
      <c r="B3497" s="4" t="s">
        <v>427</v>
      </c>
    </row>
    <row r="3498" spans="1:2" ht="16.5" x14ac:dyDescent="0.3">
      <c r="A3498" s="9">
        <f>YEAR(Table1[[#This Row],[Order Date]])</f>
        <v>2015</v>
      </c>
      <c r="B3498" s="3" t="s">
        <v>523</v>
      </c>
    </row>
    <row r="3499" spans="1:2" ht="16.5" x14ac:dyDescent="0.3">
      <c r="A3499" s="10">
        <f>YEAR(Table1[[#This Row],[Order Date]])</f>
        <v>2015</v>
      </c>
      <c r="B3499" s="4" t="s">
        <v>319</v>
      </c>
    </row>
    <row r="3500" spans="1:2" ht="16.5" x14ac:dyDescent="0.3">
      <c r="A3500" s="9">
        <f>YEAR(Table1[[#This Row],[Order Date]])</f>
        <v>2015</v>
      </c>
      <c r="B3500" s="3" t="s">
        <v>319</v>
      </c>
    </row>
    <row r="3501" spans="1:2" ht="16.5" x14ac:dyDescent="0.3">
      <c r="A3501" s="10">
        <f>YEAR(Table1[[#This Row],[Order Date]])</f>
        <v>2015</v>
      </c>
      <c r="B3501" s="4" t="s">
        <v>2323</v>
      </c>
    </row>
    <row r="3502" spans="1:2" ht="16.5" x14ac:dyDescent="0.3">
      <c r="A3502" s="9">
        <f>YEAR(Table1[[#This Row],[Order Date]])</f>
        <v>2015</v>
      </c>
      <c r="B3502" s="3" t="s">
        <v>1817</v>
      </c>
    </row>
    <row r="3503" spans="1:2" ht="16.5" x14ac:dyDescent="0.3">
      <c r="A3503" s="10">
        <f>YEAR(Table1[[#This Row],[Order Date]])</f>
        <v>2015</v>
      </c>
      <c r="B3503" s="4" t="s">
        <v>1817</v>
      </c>
    </row>
    <row r="3504" spans="1:2" ht="16.5" x14ac:dyDescent="0.3">
      <c r="A3504" s="9">
        <f>YEAR(Table1[[#This Row],[Order Date]])</f>
        <v>2015</v>
      </c>
      <c r="B3504" s="3" t="s">
        <v>1817</v>
      </c>
    </row>
    <row r="3505" spans="1:2" ht="16.5" x14ac:dyDescent="0.3">
      <c r="A3505" s="10">
        <f>YEAR(Table1[[#This Row],[Order Date]])</f>
        <v>2015</v>
      </c>
      <c r="B3505" s="4" t="s">
        <v>1817</v>
      </c>
    </row>
    <row r="3506" spans="1:2" ht="16.5" x14ac:dyDescent="0.3">
      <c r="A3506" s="9">
        <f>YEAR(Table1[[#This Row],[Order Date]])</f>
        <v>2015</v>
      </c>
      <c r="B3506" s="3" t="s">
        <v>1817</v>
      </c>
    </row>
    <row r="3507" spans="1:2" ht="16.5" x14ac:dyDescent="0.3">
      <c r="A3507" s="10">
        <f>YEAR(Table1[[#This Row],[Order Date]])</f>
        <v>2015</v>
      </c>
      <c r="B3507" s="4" t="s">
        <v>1817</v>
      </c>
    </row>
    <row r="3508" spans="1:2" ht="16.5" x14ac:dyDescent="0.3">
      <c r="A3508" s="9">
        <f>YEAR(Table1[[#This Row],[Order Date]])</f>
        <v>2015</v>
      </c>
      <c r="B3508" s="3" t="s">
        <v>887</v>
      </c>
    </row>
    <row r="3509" spans="1:2" ht="16.5" x14ac:dyDescent="0.3">
      <c r="A3509" s="10">
        <f>YEAR(Table1[[#This Row],[Order Date]])</f>
        <v>2015</v>
      </c>
      <c r="B3509" s="4" t="s">
        <v>2326</v>
      </c>
    </row>
    <row r="3510" spans="1:2" ht="16.5" x14ac:dyDescent="0.3">
      <c r="A3510" s="9">
        <f>YEAR(Table1[[#This Row],[Order Date]])</f>
        <v>2015</v>
      </c>
      <c r="B3510" s="3" t="s">
        <v>2326</v>
      </c>
    </row>
    <row r="3511" spans="1:2" ht="16.5" x14ac:dyDescent="0.3">
      <c r="A3511" s="10">
        <f>YEAR(Table1[[#This Row],[Order Date]])</f>
        <v>2015</v>
      </c>
      <c r="B3511" s="4" t="s">
        <v>193</v>
      </c>
    </row>
    <row r="3512" spans="1:2" ht="16.5" x14ac:dyDescent="0.3">
      <c r="A3512" s="9">
        <f>YEAR(Table1[[#This Row],[Order Date]])</f>
        <v>2015</v>
      </c>
      <c r="B3512" s="3" t="s">
        <v>193</v>
      </c>
    </row>
    <row r="3513" spans="1:2" ht="16.5" x14ac:dyDescent="0.3">
      <c r="A3513" s="10">
        <f>YEAR(Table1[[#This Row],[Order Date]])</f>
        <v>2015</v>
      </c>
      <c r="B3513" s="4" t="s">
        <v>193</v>
      </c>
    </row>
    <row r="3514" spans="1:2" ht="16.5" x14ac:dyDescent="0.3">
      <c r="A3514" s="9">
        <f>YEAR(Table1[[#This Row],[Order Date]])</f>
        <v>2015</v>
      </c>
      <c r="B3514" s="3" t="s">
        <v>193</v>
      </c>
    </row>
    <row r="3515" spans="1:2" ht="16.5" x14ac:dyDescent="0.3">
      <c r="A3515" s="10">
        <f>YEAR(Table1[[#This Row],[Order Date]])</f>
        <v>2015</v>
      </c>
      <c r="B3515" s="4" t="s">
        <v>1534</v>
      </c>
    </row>
    <row r="3516" spans="1:2" ht="16.5" x14ac:dyDescent="0.3">
      <c r="A3516" s="9">
        <f>YEAR(Table1[[#This Row],[Order Date]])</f>
        <v>2015</v>
      </c>
      <c r="B3516" s="3" t="s">
        <v>1534</v>
      </c>
    </row>
    <row r="3517" spans="1:2" ht="16.5" x14ac:dyDescent="0.3">
      <c r="A3517" s="10">
        <f>YEAR(Table1[[#This Row],[Order Date]])</f>
        <v>2015</v>
      </c>
      <c r="B3517" s="4" t="s">
        <v>824</v>
      </c>
    </row>
    <row r="3518" spans="1:2" ht="16.5" x14ac:dyDescent="0.3">
      <c r="A3518" s="9">
        <f>YEAR(Table1[[#This Row],[Order Date]])</f>
        <v>2015</v>
      </c>
      <c r="B3518" s="3" t="s">
        <v>2126</v>
      </c>
    </row>
    <row r="3519" spans="1:2" ht="16.5" x14ac:dyDescent="0.3">
      <c r="A3519" s="10">
        <f>YEAR(Table1[[#This Row],[Order Date]])</f>
        <v>2015</v>
      </c>
      <c r="B3519" s="4" t="s">
        <v>2137</v>
      </c>
    </row>
    <row r="3520" spans="1:2" ht="16.5" x14ac:dyDescent="0.3">
      <c r="A3520" s="9">
        <f>YEAR(Table1[[#This Row],[Order Date]])</f>
        <v>2015</v>
      </c>
      <c r="B3520" s="3" t="s">
        <v>2137</v>
      </c>
    </row>
    <row r="3521" spans="1:2" ht="16.5" x14ac:dyDescent="0.3">
      <c r="A3521" s="10">
        <f>YEAR(Table1[[#This Row],[Order Date]])</f>
        <v>2015</v>
      </c>
      <c r="B3521" s="4" t="s">
        <v>2137</v>
      </c>
    </row>
    <row r="3522" spans="1:2" ht="16.5" x14ac:dyDescent="0.3">
      <c r="A3522" s="9">
        <f>YEAR(Table1[[#This Row],[Order Date]])</f>
        <v>2015</v>
      </c>
      <c r="B3522" s="3" t="s">
        <v>2137</v>
      </c>
    </row>
    <row r="3523" spans="1:2" ht="16.5" x14ac:dyDescent="0.3">
      <c r="A3523" s="10">
        <f>YEAR(Table1[[#This Row],[Order Date]])</f>
        <v>2015</v>
      </c>
      <c r="B3523" s="4" t="s">
        <v>2137</v>
      </c>
    </row>
    <row r="3524" spans="1:2" ht="16.5" x14ac:dyDescent="0.3">
      <c r="A3524" s="9">
        <f>YEAR(Table1[[#This Row],[Order Date]])</f>
        <v>2015</v>
      </c>
      <c r="B3524" s="3" t="s">
        <v>437</v>
      </c>
    </row>
    <row r="3525" spans="1:2" ht="16.5" x14ac:dyDescent="0.3">
      <c r="A3525" s="10">
        <f>YEAR(Table1[[#This Row],[Order Date]])</f>
        <v>2015</v>
      </c>
      <c r="B3525" s="4" t="s">
        <v>1394</v>
      </c>
    </row>
    <row r="3526" spans="1:2" ht="16.5" x14ac:dyDescent="0.3">
      <c r="A3526" s="9">
        <f>YEAR(Table1[[#This Row],[Order Date]])</f>
        <v>2015</v>
      </c>
      <c r="B3526" s="3" t="s">
        <v>1394</v>
      </c>
    </row>
    <row r="3527" spans="1:2" ht="16.5" x14ac:dyDescent="0.3">
      <c r="A3527" s="10">
        <f>YEAR(Table1[[#This Row],[Order Date]])</f>
        <v>2015</v>
      </c>
      <c r="B3527" s="4" t="s">
        <v>1394</v>
      </c>
    </row>
    <row r="3528" spans="1:2" ht="16.5" x14ac:dyDescent="0.3">
      <c r="A3528" s="9">
        <f>YEAR(Table1[[#This Row],[Order Date]])</f>
        <v>2015</v>
      </c>
      <c r="B3528" s="3" t="s">
        <v>1394</v>
      </c>
    </row>
    <row r="3529" spans="1:2" ht="16.5" x14ac:dyDescent="0.3">
      <c r="A3529" s="10">
        <f>YEAR(Table1[[#This Row],[Order Date]])</f>
        <v>2015</v>
      </c>
      <c r="B3529" s="4" t="s">
        <v>1394</v>
      </c>
    </row>
    <row r="3530" spans="1:2" ht="16.5" x14ac:dyDescent="0.3">
      <c r="A3530" s="9">
        <f>YEAR(Table1[[#This Row],[Order Date]])</f>
        <v>2015</v>
      </c>
      <c r="B3530" s="3" t="s">
        <v>873</v>
      </c>
    </row>
    <row r="3531" spans="1:2" ht="16.5" x14ac:dyDescent="0.3">
      <c r="A3531" s="10">
        <f>YEAR(Table1[[#This Row],[Order Date]])</f>
        <v>2015</v>
      </c>
      <c r="B3531" s="4" t="s">
        <v>873</v>
      </c>
    </row>
    <row r="3532" spans="1:2" ht="16.5" x14ac:dyDescent="0.3">
      <c r="A3532" s="9">
        <f>YEAR(Table1[[#This Row],[Order Date]])</f>
        <v>2015</v>
      </c>
      <c r="B3532" s="3" t="s">
        <v>873</v>
      </c>
    </row>
    <row r="3533" spans="1:2" ht="16.5" x14ac:dyDescent="0.3">
      <c r="A3533" s="10">
        <f>YEAR(Table1[[#This Row],[Order Date]])</f>
        <v>2015</v>
      </c>
      <c r="B3533" s="4" t="s">
        <v>873</v>
      </c>
    </row>
    <row r="3534" spans="1:2" ht="16.5" x14ac:dyDescent="0.3">
      <c r="A3534" s="9">
        <f>YEAR(Table1[[#This Row],[Order Date]])</f>
        <v>2015</v>
      </c>
      <c r="B3534" s="3" t="s">
        <v>334</v>
      </c>
    </row>
    <row r="3535" spans="1:2" ht="16.5" x14ac:dyDescent="0.3">
      <c r="A3535" s="10">
        <f>YEAR(Table1[[#This Row],[Order Date]])</f>
        <v>2015</v>
      </c>
      <c r="B3535" s="4" t="s">
        <v>2254</v>
      </c>
    </row>
    <row r="3536" spans="1:2" ht="16.5" x14ac:dyDescent="0.3">
      <c r="A3536" s="9">
        <f>YEAR(Table1[[#This Row],[Order Date]])</f>
        <v>2015</v>
      </c>
      <c r="B3536" s="3" t="s">
        <v>1361</v>
      </c>
    </row>
    <row r="3537" spans="1:2" ht="16.5" x14ac:dyDescent="0.3">
      <c r="A3537" s="10">
        <f>YEAR(Table1[[#This Row],[Order Date]])</f>
        <v>2015</v>
      </c>
      <c r="B3537" s="4" t="s">
        <v>1361</v>
      </c>
    </row>
    <row r="3538" spans="1:2" ht="16.5" x14ac:dyDescent="0.3">
      <c r="A3538" s="9">
        <f>YEAR(Table1[[#This Row],[Order Date]])</f>
        <v>2015</v>
      </c>
      <c r="B3538" s="3" t="s">
        <v>1361</v>
      </c>
    </row>
    <row r="3539" spans="1:2" ht="16.5" x14ac:dyDescent="0.3">
      <c r="A3539" s="10">
        <f>YEAR(Table1[[#This Row],[Order Date]])</f>
        <v>2015</v>
      </c>
      <c r="B3539" s="4" t="s">
        <v>1361</v>
      </c>
    </row>
    <row r="3540" spans="1:2" ht="16.5" x14ac:dyDescent="0.3">
      <c r="A3540" s="9">
        <f>YEAR(Table1[[#This Row],[Order Date]])</f>
        <v>2015</v>
      </c>
      <c r="B3540" s="3" t="s">
        <v>724</v>
      </c>
    </row>
    <row r="3541" spans="1:2" ht="16.5" x14ac:dyDescent="0.3">
      <c r="A3541" s="10">
        <f>YEAR(Table1[[#This Row],[Order Date]])</f>
        <v>2015</v>
      </c>
      <c r="B3541" s="4" t="s">
        <v>724</v>
      </c>
    </row>
    <row r="3542" spans="1:2" ht="16.5" x14ac:dyDescent="0.3">
      <c r="A3542" s="9">
        <f>YEAR(Table1[[#This Row],[Order Date]])</f>
        <v>2015</v>
      </c>
      <c r="B3542" s="3" t="s">
        <v>859</v>
      </c>
    </row>
    <row r="3543" spans="1:2" ht="16.5" x14ac:dyDescent="0.3">
      <c r="A3543" s="10">
        <f>YEAR(Table1[[#This Row],[Order Date]])</f>
        <v>2015</v>
      </c>
      <c r="B3543" s="4" t="s">
        <v>859</v>
      </c>
    </row>
    <row r="3544" spans="1:2" ht="16.5" x14ac:dyDescent="0.3">
      <c r="A3544" s="9">
        <f>YEAR(Table1[[#This Row],[Order Date]])</f>
        <v>2015</v>
      </c>
      <c r="B3544" s="3" t="s">
        <v>859</v>
      </c>
    </row>
    <row r="3545" spans="1:2" ht="16.5" x14ac:dyDescent="0.3">
      <c r="A3545" s="10">
        <f>YEAR(Table1[[#This Row],[Order Date]])</f>
        <v>2015</v>
      </c>
      <c r="B3545" s="4" t="s">
        <v>859</v>
      </c>
    </row>
    <row r="3546" spans="1:2" ht="16.5" x14ac:dyDescent="0.3">
      <c r="A3546" s="9">
        <f>YEAR(Table1[[#This Row],[Order Date]])</f>
        <v>2015</v>
      </c>
      <c r="B3546" s="3" t="s">
        <v>1957</v>
      </c>
    </row>
    <row r="3547" spans="1:2" ht="16.5" x14ac:dyDescent="0.3">
      <c r="A3547" s="10">
        <f>YEAR(Table1[[#This Row],[Order Date]])</f>
        <v>2015</v>
      </c>
      <c r="B3547" s="4" t="s">
        <v>1312</v>
      </c>
    </row>
    <row r="3548" spans="1:2" ht="16.5" x14ac:dyDescent="0.3">
      <c r="A3548" s="9">
        <f>YEAR(Table1[[#This Row],[Order Date]])</f>
        <v>2015</v>
      </c>
      <c r="B3548" s="3" t="s">
        <v>1723</v>
      </c>
    </row>
    <row r="3549" spans="1:2" ht="16.5" x14ac:dyDescent="0.3">
      <c r="A3549" s="10">
        <f>YEAR(Table1[[#This Row],[Order Date]])</f>
        <v>2015</v>
      </c>
      <c r="B3549" s="4" t="s">
        <v>1797</v>
      </c>
    </row>
    <row r="3550" spans="1:2" ht="16.5" x14ac:dyDescent="0.3">
      <c r="A3550" s="9">
        <f>YEAR(Table1[[#This Row],[Order Date]])</f>
        <v>2015</v>
      </c>
      <c r="B3550" s="3" t="s">
        <v>2188</v>
      </c>
    </row>
    <row r="3551" spans="1:2" ht="16.5" x14ac:dyDescent="0.3">
      <c r="A3551" s="10">
        <f>YEAR(Table1[[#This Row],[Order Date]])</f>
        <v>2015</v>
      </c>
      <c r="B3551" s="4" t="s">
        <v>2188</v>
      </c>
    </row>
    <row r="3552" spans="1:2" ht="16.5" x14ac:dyDescent="0.3">
      <c r="A3552" s="9">
        <f>YEAR(Table1[[#This Row],[Order Date]])</f>
        <v>2015</v>
      </c>
      <c r="B3552" s="3" t="s">
        <v>2188</v>
      </c>
    </row>
    <row r="3553" spans="1:2" ht="16.5" x14ac:dyDescent="0.3">
      <c r="A3553" s="10">
        <f>YEAR(Table1[[#This Row],[Order Date]])</f>
        <v>2015</v>
      </c>
      <c r="B3553" s="4" t="s">
        <v>2188</v>
      </c>
    </row>
    <row r="3554" spans="1:2" ht="16.5" x14ac:dyDescent="0.3">
      <c r="A3554" s="9">
        <f>YEAR(Table1[[#This Row],[Order Date]])</f>
        <v>2015</v>
      </c>
      <c r="B3554" s="3" t="s">
        <v>2188</v>
      </c>
    </row>
    <row r="3555" spans="1:2" ht="16.5" x14ac:dyDescent="0.3">
      <c r="A3555" s="10">
        <f>YEAR(Table1[[#This Row],[Order Date]])</f>
        <v>2015</v>
      </c>
      <c r="B3555" s="4" t="s">
        <v>252</v>
      </c>
    </row>
    <row r="3556" spans="1:2" ht="16.5" x14ac:dyDescent="0.3">
      <c r="A3556" s="9">
        <f>YEAR(Table1[[#This Row],[Order Date]])</f>
        <v>2015</v>
      </c>
      <c r="B3556" s="3" t="s">
        <v>1886</v>
      </c>
    </row>
    <row r="3557" spans="1:2" ht="16.5" x14ac:dyDescent="0.3">
      <c r="A3557" s="10">
        <f>YEAR(Table1[[#This Row],[Order Date]])</f>
        <v>2015</v>
      </c>
      <c r="B3557" s="4" t="s">
        <v>1886</v>
      </c>
    </row>
    <row r="3558" spans="1:2" ht="16.5" x14ac:dyDescent="0.3">
      <c r="A3558" s="9">
        <f>YEAR(Table1[[#This Row],[Order Date]])</f>
        <v>2015</v>
      </c>
      <c r="B3558" s="3" t="s">
        <v>1638</v>
      </c>
    </row>
    <row r="3559" spans="1:2" ht="16.5" x14ac:dyDescent="0.3">
      <c r="A3559" s="10">
        <f>YEAR(Table1[[#This Row],[Order Date]])</f>
        <v>2015</v>
      </c>
      <c r="B3559" s="4" t="s">
        <v>443</v>
      </c>
    </row>
    <row r="3560" spans="1:2" ht="16.5" x14ac:dyDescent="0.3">
      <c r="A3560" s="9">
        <f>YEAR(Table1[[#This Row],[Order Date]])</f>
        <v>2015</v>
      </c>
      <c r="B3560" s="3" t="s">
        <v>443</v>
      </c>
    </row>
    <row r="3561" spans="1:2" ht="16.5" x14ac:dyDescent="0.3">
      <c r="A3561" s="10">
        <f>YEAR(Table1[[#This Row],[Order Date]])</f>
        <v>2015</v>
      </c>
      <c r="B3561" s="4" t="s">
        <v>443</v>
      </c>
    </row>
    <row r="3562" spans="1:2" ht="16.5" x14ac:dyDescent="0.3">
      <c r="A3562" s="9">
        <f>YEAR(Table1[[#This Row],[Order Date]])</f>
        <v>2015</v>
      </c>
      <c r="B3562" s="3" t="s">
        <v>443</v>
      </c>
    </row>
    <row r="3563" spans="1:2" ht="16.5" x14ac:dyDescent="0.3">
      <c r="A3563" s="10">
        <f>YEAR(Table1[[#This Row],[Order Date]])</f>
        <v>2015</v>
      </c>
      <c r="B3563" s="4" t="s">
        <v>443</v>
      </c>
    </row>
    <row r="3564" spans="1:2" ht="16.5" x14ac:dyDescent="0.3">
      <c r="A3564" s="9">
        <f>YEAR(Table1[[#This Row],[Order Date]])</f>
        <v>2015</v>
      </c>
      <c r="B3564" s="3" t="s">
        <v>443</v>
      </c>
    </row>
    <row r="3565" spans="1:2" ht="16.5" x14ac:dyDescent="0.3">
      <c r="A3565" s="10">
        <f>YEAR(Table1[[#This Row],[Order Date]])</f>
        <v>2015</v>
      </c>
      <c r="B3565" s="4" t="s">
        <v>1310</v>
      </c>
    </row>
    <row r="3566" spans="1:2" ht="16.5" x14ac:dyDescent="0.3">
      <c r="A3566" s="9">
        <f>YEAR(Table1[[#This Row],[Order Date]])</f>
        <v>2015</v>
      </c>
      <c r="B3566" s="3" t="s">
        <v>1310</v>
      </c>
    </row>
    <row r="3567" spans="1:2" ht="16.5" x14ac:dyDescent="0.3">
      <c r="A3567" s="10">
        <f>YEAR(Table1[[#This Row],[Order Date]])</f>
        <v>2015</v>
      </c>
      <c r="B3567" s="4" t="s">
        <v>1310</v>
      </c>
    </row>
    <row r="3568" spans="1:2" ht="16.5" x14ac:dyDescent="0.3">
      <c r="A3568" s="9">
        <f>YEAR(Table1[[#This Row],[Order Date]])</f>
        <v>2015</v>
      </c>
      <c r="B3568" s="3" t="s">
        <v>2017</v>
      </c>
    </row>
    <row r="3569" spans="1:2" ht="16.5" x14ac:dyDescent="0.3">
      <c r="A3569" s="10">
        <f>YEAR(Table1[[#This Row],[Order Date]])</f>
        <v>2015</v>
      </c>
      <c r="B3569" s="4" t="s">
        <v>2060</v>
      </c>
    </row>
    <row r="3570" spans="1:2" ht="16.5" x14ac:dyDescent="0.3">
      <c r="A3570" s="9">
        <f>YEAR(Table1[[#This Row],[Order Date]])</f>
        <v>2015</v>
      </c>
      <c r="B3570" s="3" t="s">
        <v>2060</v>
      </c>
    </row>
    <row r="3571" spans="1:2" ht="16.5" x14ac:dyDescent="0.3">
      <c r="A3571" s="10">
        <f>YEAR(Table1[[#This Row],[Order Date]])</f>
        <v>2015</v>
      </c>
      <c r="B3571" s="4" t="s">
        <v>2060</v>
      </c>
    </row>
    <row r="3572" spans="1:2" ht="16.5" x14ac:dyDescent="0.3">
      <c r="A3572" s="9">
        <f>YEAR(Table1[[#This Row],[Order Date]])</f>
        <v>2015</v>
      </c>
      <c r="B3572" s="3" t="s">
        <v>1652</v>
      </c>
    </row>
    <row r="3573" spans="1:2" ht="16.5" x14ac:dyDescent="0.3">
      <c r="A3573" s="10">
        <f>YEAR(Table1[[#This Row],[Order Date]])</f>
        <v>2015</v>
      </c>
      <c r="B3573" s="4" t="s">
        <v>1012</v>
      </c>
    </row>
    <row r="3574" spans="1:2" ht="16.5" x14ac:dyDescent="0.3">
      <c r="A3574" s="9">
        <f>YEAR(Table1[[#This Row],[Order Date]])</f>
        <v>2015</v>
      </c>
      <c r="B3574" s="3" t="s">
        <v>1012</v>
      </c>
    </row>
    <row r="3575" spans="1:2" ht="16.5" x14ac:dyDescent="0.3">
      <c r="A3575" s="10">
        <f>YEAR(Table1[[#This Row],[Order Date]])</f>
        <v>2015</v>
      </c>
      <c r="B3575" s="4" t="s">
        <v>1012</v>
      </c>
    </row>
    <row r="3576" spans="1:2" ht="16.5" x14ac:dyDescent="0.3">
      <c r="A3576" s="9">
        <f>YEAR(Table1[[#This Row],[Order Date]])</f>
        <v>2015</v>
      </c>
      <c r="B3576" s="3" t="s">
        <v>1012</v>
      </c>
    </row>
    <row r="3577" spans="1:2" ht="16.5" x14ac:dyDescent="0.3">
      <c r="A3577" s="10">
        <f>YEAR(Table1[[#This Row],[Order Date]])</f>
        <v>2015</v>
      </c>
      <c r="B3577" s="4" t="s">
        <v>887</v>
      </c>
    </row>
    <row r="3578" spans="1:2" ht="16.5" x14ac:dyDescent="0.3">
      <c r="A3578" s="9">
        <f>YEAR(Table1[[#This Row],[Order Date]])</f>
        <v>2015</v>
      </c>
      <c r="B3578" s="3" t="s">
        <v>889</v>
      </c>
    </row>
    <row r="3579" spans="1:2" ht="16.5" x14ac:dyDescent="0.3">
      <c r="A3579" s="10">
        <f>YEAR(Table1[[#This Row],[Order Date]])</f>
        <v>2015</v>
      </c>
      <c r="B3579" s="4" t="s">
        <v>889</v>
      </c>
    </row>
    <row r="3580" spans="1:2" ht="16.5" x14ac:dyDescent="0.3">
      <c r="A3580" s="9">
        <f>YEAR(Table1[[#This Row],[Order Date]])</f>
        <v>2015</v>
      </c>
      <c r="B3580" s="3" t="s">
        <v>889</v>
      </c>
    </row>
    <row r="3581" spans="1:2" ht="16.5" x14ac:dyDescent="0.3">
      <c r="A3581" s="10">
        <f>YEAR(Table1[[#This Row],[Order Date]])</f>
        <v>2015</v>
      </c>
      <c r="B3581" s="4" t="s">
        <v>554</v>
      </c>
    </row>
    <row r="3582" spans="1:2" ht="16.5" x14ac:dyDescent="0.3">
      <c r="A3582" s="9">
        <f>YEAR(Table1[[#This Row],[Order Date]])</f>
        <v>2015</v>
      </c>
      <c r="B3582" s="3" t="s">
        <v>951</v>
      </c>
    </row>
    <row r="3583" spans="1:2" ht="16.5" x14ac:dyDescent="0.3">
      <c r="A3583" s="10">
        <f>YEAR(Table1[[#This Row],[Order Date]])</f>
        <v>2015</v>
      </c>
      <c r="B3583" s="4" t="s">
        <v>951</v>
      </c>
    </row>
    <row r="3584" spans="1:2" ht="16.5" x14ac:dyDescent="0.3">
      <c r="A3584" s="9">
        <f>YEAR(Table1[[#This Row],[Order Date]])</f>
        <v>2015</v>
      </c>
      <c r="B3584" s="3" t="s">
        <v>2156</v>
      </c>
    </row>
    <row r="3585" spans="1:2" ht="16.5" x14ac:dyDescent="0.3">
      <c r="A3585" s="10">
        <f>YEAR(Table1[[#This Row],[Order Date]])</f>
        <v>2015</v>
      </c>
      <c r="B3585" s="4" t="s">
        <v>2156</v>
      </c>
    </row>
    <row r="3586" spans="1:2" ht="16.5" x14ac:dyDescent="0.3">
      <c r="A3586" s="9">
        <f>YEAR(Table1[[#This Row],[Order Date]])</f>
        <v>2015</v>
      </c>
      <c r="B3586" s="3" t="s">
        <v>1546</v>
      </c>
    </row>
    <row r="3587" spans="1:2" ht="16.5" x14ac:dyDescent="0.3">
      <c r="A3587" s="10">
        <f>YEAR(Table1[[#This Row],[Order Date]])</f>
        <v>2015</v>
      </c>
      <c r="B3587" s="4" t="s">
        <v>1121</v>
      </c>
    </row>
    <row r="3588" spans="1:2" ht="16.5" x14ac:dyDescent="0.3">
      <c r="A3588" s="9">
        <f>YEAR(Table1[[#This Row],[Order Date]])</f>
        <v>2015</v>
      </c>
      <c r="B3588" s="3" t="s">
        <v>1121</v>
      </c>
    </row>
    <row r="3589" spans="1:2" ht="16.5" x14ac:dyDescent="0.3">
      <c r="A3589" s="10">
        <f>YEAR(Table1[[#This Row],[Order Date]])</f>
        <v>2015</v>
      </c>
      <c r="B3589" s="4" t="s">
        <v>1121</v>
      </c>
    </row>
    <row r="3590" spans="1:2" ht="16.5" x14ac:dyDescent="0.3">
      <c r="A3590" s="9">
        <f>YEAR(Table1[[#This Row],[Order Date]])</f>
        <v>2015</v>
      </c>
      <c r="B3590" s="3" t="s">
        <v>734</v>
      </c>
    </row>
    <row r="3591" spans="1:2" ht="16.5" x14ac:dyDescent="0.3">
      <c r="A3591" s="10">
        <f>YEAR(Table1[[#This Row],[Order Date]])</f>
        <v>2015</v>
      </c>
      <c r="B3591" s="4" t="s">
        <v>734</v>
      </c>
    </row>
    <row r="3592" spans="1:2" ht="16.5" x14ac:dyDescent="0.3">
      <c r="A3592" s="9">
        <f>YEAR(Table1[[#This Row],[Order Date]])</f>
        <v>2015</v>
      </c>
      <c r="B3592" s="3" t="s">
        <v>734</v>
      </c>
    </row>
    <row r="3593" spans="1:2" ht="16.5" x14ac:dyDescent="0.3">
      <c r="A3593" s="10">
        <f>YEAR(Table1[[#This Row],[Order Date]])</f>
        <v>2015</v>
      </c>
      <c r="B3593" s="4" t="s">
        <v>734</v>
      </c>
    </row>
    <row r="3594" spans="1:2" ht="16.5" x14ac:dyDescent="0.3">
      <c r="A3594" s="9">
        <f>YEAR(Table1[[#This Row],[Order Date]])</f>
        <v>2015</v>
      </c>
      <c r="B3594" s="3" t="s">
        <v>734</v>
      </c>
    </row>
    <row r="3595" spans="1:2" ht="16.5" x14ac:dyDescent="0.3">
      <c r="A3595" s="10">
        <f>YEAR(Table1[[#This Row],[Order Date]])</f>
        <v>2015</v>
      </c>
      <c r="B3595" s="4" t="s">
        <v>26</v>
      </c>
    </row>
    <row r="3596" spans="1:2" ht="16.5" x14ac:dyDescent="0.3">
      <c r="A3596" s="9">
        <f>YEAR(Table1[[#This Row],[Order Date]])</f>
        <v>2015</v>
      </c>
      <c r="B3596" s="3" t="s">
        <v>26</v>
      </c>
    </row>
    <row r="3597" spans="1:2" ht="16.5" x14ac:dyDescent="0.3">
      <c r="A3597" s="10">
        <f>YEAR(Table1[[#This Row],[Order Date]])</f>
        <v>2015</v>
      </c>
      <c r="B3597" s="4" t="s">
        <v>1505</v>
      </c>
    </row>
    <row r="3598" spans="1:2" ht="16.5" x14ac:dyDescent="0.3">
      <c r="A3598" s="9">
        <f>YEAR(Table1[[#This Row],[Order Date]])</f>
        <v>2015</v>
      </c>
      <c r="B3598" s="3" t="s">
        <v>452</v>
      </c>
    </row>
    <row r="3599" spans="1:2" ht="16.5" x14ac:dyDescent="0.3">
      <c r="A3599" s="10">
        <f>YEAR(Table1[[#This Row],[Order Date]])</f>
        <v>2015</v>
      </c>
      <c r="B3599" s="4" t="s">
        <v>452</v>
      </c>
    </row>
    <row r="3600" spans="1:2" ht="16.5" x14ac:dyDescent="0.3">
      <c r="A3600" s="9">
        <f>YEAR(Table1[[#This Row],[Order Date]])</f>
        <v>2015</v>
      </c>
      <c r="B3600" s="3" t="s">
        <v>452</v>
      </c>
    </row>
    <row r="3601" spans="1:2" ht="16.5" x14ac:dyDescent="0.3">
      <c r="A3601" s="10">
        <f>YEAR(Table1[[#This Row],[Order Date]])</f>
        <v>2015</v>
      </c>
      <c r="B3601" s="4" t="s">
        <v>1074</v>
      </c>
    </row>
    <row r="3602" spans="1:2" ht="16.5" x14ac:dyDescent="0.3">
      <c r="A3602" s="9">
        <f>YEAR(Table1[[#This Row],[Order Date]])</f>
        <v>2015</v>
      </c>
      <c r="B3602" s="3" t="s">
        <v>1074</v>
      </c>
    </row>
    <row r="3603" spans="1:2" ht="16.5" x14ac:dyDescent="0.3">
      <c r="A3603" s="10">
        <f>YEAR(Table1[[#This Row],[Order Date]])</f>
        <v>2015</v>
      </c>
      <c r="B3603" s="4" t="s">
        <v>291</v>
      </c>
    </row>
    <row r="3604" spans="1:2" ht="16.5" x14ac:dyDescent="0.3">
      <c r="A3604" s="9">
        <f>YEAR(Table1[[#This Row],[Order Date]])</f>
        <v>2015</v>
      </c>
      <c r="B3604" s="3" t="s">
        <v>291</v>
      </c>
    </row>
    <row r="3605" spans="1:2" ht="16.5" x14ac:dyDescent="0.3">
      <c r="A3605" s="10">
        <f>YEAR(Table1[[#This Row],[Order Date]])</f>
        <v>2015</v>
      </c>
      <c r="B3605" s="4" t="s">
        <v>291</v>
      </c>
    </row>
    <row r="3606" spans="1:2" ht="16.5" x14ac:dyDescent="0.3">
      <c r="A3606" s="9">
        <f>YEAR(Table1[[#This Row],[Order Date]])</f>
        <v>2015</v>
      </c>
      <c r="B3606" s="3" t="s">
        <v>727</v>
      </c>
    </row>
    <row r="3607" spans="1:2" ht="16.5" x14ac:dyDescent="0.3">
      <c r="A3607" s="10">
        <f>YEAR(Table1[[#This Row],[Order Date]])</f>
        <v>2015</v>
      </c>
      <c r="B3607" s="4" t="s">
        <v>727</v>
      </c>
    </row>
    <row r="3608" spans="1:2" ht="16.5" x14ac:dyDescent="0.3">
      <c r="A3608" s="9">
        <f>YEAR(Table1[[#This Row],[Order Date]])</f>
        <v>2015</v>
      </c>
      <c r="B3608" s="3" t="s">
        <v>727</v>
      </c>
    </row>
    <row r="3609" spans="1:2" ht="16.5" x14ac:dyDescent="0.3">
      <c r="A3609" s="10">
        <f>YEAR(Table1[[#This Row],[Order Date]])</f>
        <v>2015</v>
      </c>
      <c r="B3609" s="4" t="s">
        <v>1115</v>
      </c>
    </row>
    <row r="3610" spans="1:2" ht="16.5" x14ac:dyDescent="0.3">
      <c r="A3610" s="9">
        <f>YEAR(Table1[[#This Row],[Order Date]])</f>
        <v>2015</v>
      </c>
      <c r="B3610" s="3" t="s">
        <v>1214</v>
      </c>
    </row>
    <row r="3611" spans="1:2" ht="16.5" x14ac:dyDescent="0.3">
      <c r="A3611" s="10">
        <f>YEAR(Table1[[#This Row],[Order Date]])</f>
        <v>2015</v>
      </c>
      <c r="B3611" s="4" t="s">
        <v>2188</v>
      </c>
    </row>
    <row r="3612" spans="1:2" ht="16.5" x14ac:dyDescent="0.3">
      <c r="A3612" s="9">
        <f>YEAR(Table1[[#This Row],[Order Date]])</f>
        <v>2015</v>
      </c>
      <c r="B3612" s="3" t="s">
        <v>401</v>
      </c>
    </row>
    <row r="3613" spans="1:2" ht="16.5" x14ac:dyDescent="0.3">
      <c r="A3613" s="10">
        <f>YEAR(Table1[[#This Row],[Order Date]])</f>
        <v>2015</v>
      </c>
      <c r="B3613" s="4" t="s">
        <v>401</v>
      </c>
    </row>
    <row r="3614" spans="1:2" ht="16.5" x14ac:dyDescent="0.3">
      <c r="A3614" s="9">
        <f>YEAR(Table1[[#This Row],[Order Date]])</f>
        <v>2015</v>
      </c>
      <c r="B3614" s="3" t="s">
        <v>401</v>
      </c>
    </row>
    <row r="3615" spans="1:2" ht="16.5" x14ac:dyDescent="0.3">
      <c r="A3615" s="10">
        <f>YEAR(Table1[[#This Row],[Order Date]])</f>
        <v>2015</v>
      </c>
      <c r="B3615" s="4" t="s">
        <v>401</v>
      </c>
    </row>
    <row r="3616" spans="1:2" ht="16.5" x14ac:dyDescent="0.3">
      <c r="A3616" s="9">
        <f>YEAR(Table1[[#This Row],[Order Date]])</f>
        <v>2015</v>
      </c>
      <c r="B3616" s="3" t="s">
        <v>401</v>
      </c>
    </row>
    <row r="3617" spans="1:2" ht="16.5" x14ac:dyDescent="0.3">
      <c r="A3617" s="10">
        <f>YEAR(Table1[[#This Row],[Order Date]])</f>
        <v>2015</v>
      </c>
      <c r="B3617" s="4" t="s">
        <v>813</v>
      </c>
    </row>
    <row r="3618" spans="1:2" ht="16.5" x14ac:dyDescent="0.3">
      <c r="A3618" s="9">
        <f>YEAR(Table1[[#This Row],[Order Date]])</f>
        <v>2015</v>
      </c>
      <c r="B3618" s="3" t="s">
        <v>813</v>
      </c>
    </row>
    <row r="3619" spans="1:2" ht="16.5" x14ac:dyDescent="0.3">
      <c r="A3619" s="10">
        <f>YEAR(Table1[[#This Row],[Order Date]])</f>
        <v>2015</v>
      </c>
      <c r="B3619" s="4" t="s">
        <v>346</v>
      </c>
    </row>
    <row r="3620" spans="1:2" ht="16.5" x14ac:dyDescent="0.3">
      <c r="A3620" s="9">
        <f>YEAR(Table1[[#This Row],[Order Date]])</f>
        <v>2015</v>
      </c>
      <c r="B3620" s="3" t="s">
        <v>346</v>
      </c>
    </row>
    <row r="3621" spans="1:2" ht="16.5" x14ac:dyDescent="0.3">
      <c r="A3621" s="10">
        <f>YEAR(Table1[[#This Row],[Order Date]])</f>
        <v>2015</v>
      </c>
      <c r="B3621" s="4" t="s">
        <v>346</v>
      </c>
    </row>
    <row r="3622" spans="1:2" ht="16.5" x14ac:dyDescent="0.3">
      <c r="A3622" s="9">
        <f>YEAR(Table1[[#This Row],[Order Date]])</f>
        <v>2015</v>
      </c>
      <c r="B3622" s="3" t="s">
        <v>462</v>
      </c>
    </row>
    <row r="3623" spans="1:2" ht="16.5" x14ac:dyDescent="0.3">
      <c r="A3623" s="10">
        <f>YEAR(Table1[[#This Row],[Order Date]])</f>
        <v>2015</v>
      </c>
      <c r="B3623" s="4" t="s">
        <v>2343</v>
      </c>
    </row>
    <row r="3624" spans="1:2" ht="16.5" x14ac:dyDescent="0.3">
      <c r="A3624" s="9">
        <f>YEAR(Table1[[#This Row],[Order Date]])</f>
        <v>2015</v>
      </c>
      <c r="B3624" s="3" t="s">
        <v>866</v>
      </c>
    </row>
    <row r="3625" spans="1:2" ht="16.5" x14ac:dyDescent="0.3">
      <c r="A3625" s="10">
        <f>YEAR(Table1[[#This Row],[Order Date]])</f>
        <v>2015</v>
      </c>
      <c r="B3625" s="4" t="s">
        <v>866</v>
      </c>
    </row>
    <row r="3626" spans="1:2" ht="16.5" x14ac:dyDescent="0.3">
      <c r="A3626" s="9">
        <f>YEAR(Table1[[#This Row],[Order Date]])</f>
        <v>2015</v>
      </c>
      <c r="B3626" s="3" t="s">
        <v>866</v>
      </c>
    </row>
    <row r="3627" spans="1:2" ht="16.5" x14ac:dyDescent="0.3">
      <c r="A3627" s="10">
        <f>YEAR(Table1[[#This Row],[Order Date]])</f>
        <v>2015</v>
      </c>
      <c r="B3627" s="4" t="s">
        <v>866</v>
      </c>
    </row>
    <row r="3628" spans="1:2" ht="16.5" x14ac:dyDescent="0.3">
      <c r="A3628" s="9">
        <f>YEAR(Table1[[#This Row],[Order Date]])</f>
        <v>2015</v>
      </c>
      <c r="B3628" s="3" t="s">
        <v>866</v>
      </c>
    </row>
    <row r="3629" spans="1:2" ht="16.5" x14ac:dyDescent="0.3">
      <c r="A3629" s="10">
        <f>YEAR(Table1[[#This Row],[Order Date]])</f>
        <v>2015</v>
      </c>
      <c r="B3629" s="4" t="s">
        <v>866</v>
      </c>
    </row>
    <row r="3630" spans="1:2" ht="16.5" x14ac:dyDescent="0.3">
      <c r="A3630" s="9">
        <f>YEAR(Table1[[#This Row],[Order Date]])</f>
        <v>2015</v>
      </c>
      <c r="B3630" s="3" t="s">
        <v>866</v>
      </c>
    </row>
    <row r="3631" spans="1:2" ht="16.5" x14ac:dyDescent="0.3">
      <c r="A3631" s="10">
        <f>YEAR(Table1[[#This Row],[Order Date]])</f>
        <v>2015</v>
      </c>
      <c r="B3631" s="4" t="s">
        <v>861</v>
      </c>
    </row>
    <row r="3632" spans="1:2" ht="16.5" x14ac:dyDescent="0.3">
      <c r="A3632" s="9">
        <f>YEAR(Table1[[#This Row],[Order Date]])</f>
        <v>2015</v>
      </c>
      <c r="B3632" s="3" t="s">
        <v>861</v>
      </c>
    </row>
    <row r="3633" spans="1:2" ht="16.5" x14ac:dyDescent="0.3">
      <c r="A3633" s="10">
        <f>YEAR(Table1[[#This Row],[Order Date]])</f>
        <v>2015</v>
      </c>
      <c r="B3633" s="4" t="s">
        <v>861</v>
      </c>
    </row>
    <row r="3634" spans="1:2" ht="16.5" x14ac:dyDescent="0.3">
      <c r="A3634" s="9">
        <f>YEAR(Table1[[#This Row],[Order Date]])</f>
        <v>2015</v>
      </c>
      <c r="B3634" s="3" t="s">
        <v>1676</v>
      </c>
    </row>
    <row r="3635" spans="1:2" ht="16.5" x14ac:dyDescent="0.3">
      <c r="A3635" s="10">
        <f>YEAR(Table1[[#This Row],[Order Date]])</f>
        <v>2015</v>
      </c>
      <c r="B3635" s="4" t="s">
        <v>573</v>
      </c>
    </row>
    <row r="3636" spans="1:2" ht="16.5" x14ac:dyDescent="0.3">
      <c r="A3636" s="9">
        <f>YEAR(Table1[[#This Row],[Order Date]])</f>
        <v>2015</v>
      </c>
      <c r="B3636" s="3" t="s">
        <v>1207</v>
      </c>
    </row>
    <row r="3637" spans="1:2" ht="16.5" x14ac:dyDescent="0.3">
      <c r="A3637" s="10">
        <f>YEAR(Table1[[#This Row],[Order Date]])</f>
        <v>2015</v>
      </c>
      <c r="B3637" s="4" t="s">
        <v>1207</v>
      </c>
    </row>
    <row r="3638" spans="1:2" ht="16.5" x14ac:dyDescent="0.3">
      <c r="A3638" s="9">
        <f>YEAR(Table1[[#This Row],[Order Date]])</f>
        <v>2015</v>
      </c>
      <c r="B3638" s="3" t="s">
        <v>923</v>
      </c>
    </row>
    <row r="3639" spans="1:2" ht="16.5" x14ac:dyDescent="0.3">
      <c r="A3639" s="10">
        <f>YEAR(Table1[[#This Row],[Order Date]])</f>
        <v>2015</v>
      </c>
      <c r="B3639" s="4" t="s">
        <v>923</v>
      </c>
    </row>
    <row r="3640" spans="1:2" ht="16.5" x14ac:dyDescent="0.3">
      <c r="A3640" s="9">
        <f>YEAR(Table1[[#This Row],[Order Date]])</f>
        <v>2015</v>
      </c>
      <c r="B3640" s="3" t="s">
        <v>923</v>
      </c>
    </row>
    <row r="3641" spans="1:2" ht="16.5" x14ac:dyDescent="0.3">
      <c r="A3641" s="10">
        <f>YEAR(Table1[[#This Row],[Order Date]])</f>
        <v>2015</v>
      </c>
      <c r="B3641" s="4" t="s">
        <v>2117</v>
      </c>
    </row>
    <row r="3642" spans="1:2" ht="16.5" x14ac:dyDescent="0.3">
      <c r="A3642" s="9">
        <f>YEAR(Table1[[#This Row],[Order Date]])</f>
        <v>2015</v>
      </c>
      <c r="B3642" s="3" t="s">
        <v>884</v>
      </c>
    </row>
    <row r="3643" spans="1:2" ht="16.5" x14ac:dyDescent="0.3">
      <c r="A3643" s="10">
        <f>YEAR(Table1[[#This Row],[Order Date]])</f>
        <v>2015</v>
      </c>
      <c r="B3643" s="4" t="s">
        <v>567</v>
      </c>
    </row>
    <row r="3644" spans="1:2" ht="16.5" x14ac:dyDescent="0.3">
      <c r="A3644" s="9">
        <f>YEAR(Table1[[#This Row],[Order Date]])</f>
        <v>2015</v>
      </c>
      <c r="B3644" s="3" t="s">
        <v>567</v>
      </c>
    </row>
    <row r="3645" spans="1:2" ht="16.5" x14ac:dyDescent="0.3">
      <c r="A3645" s="10">
        <f>YEAR(Table1[[#This Row],[Order Date]])</f>
        <v>2015</v>
      </c>
      <c r="B3645" s="4" t="s">
        <v>2346</v>
      </c>
    </row>
    <row r="3646" spans="1:2" ht="16.5" x14ac:dyDescent="0.3">
      <c r="A3646" s="9">
        <f>YEAR(Table1[[#This Row],[Order Date]])</f>
        <v>2015</v>
      </c>
      <c r="B3646" s="3" t="s">
        <v>2347</v>
      </c>
    </row>
    <row r="3647" spans="1:2" ht="16.5" x14ac:dyDescent="0.3">
      <c r="A3647" s="10">
        <f>YEAR(Table1[[#This Row],[Order Date]])</f>
        <v>2015</v>
      </c>
      <c r="B3647" s="4" t="s">
        <v>2347</v>
      </c>
    </row>
    <row r="3648" spans="1:2" ht="16.5" x14ac:dyDescent="0.3">
      <c r="A3648" s="9">
        <f>YEAR(Table1[[#This Row],[Order Date]])</f>
        <v>2015</v>
      </c>
      <c r="B3648" s="3" t="s">
        <v>2347</v>
      </c>
    </row>
    <row r="3649" spans="1:2" ht="16.5" x14ac:dyDescent="0.3">
      <c r="A3649" s="10">
        <f>YEAR(Table1[[#This Row],[Order Date]])</f>
        <v>2015</v>
      </c>
      <c r="B3649" s="4" t="s">
        <v>938</v>
      </c>
    </row>
    <row r="3650" spans="1:2" ht="16.5" x14ac:dyDescent="0.3">
      <c r="A3650" s="9">
        <f>YEAR(Table1[[#This Row],[Order Date]])</f>
        <v>2015</v>
      </c>
      <c r="B3650" s="3" t="s">
        <v>938</v>
      </c>
    </row>
    <row r="3651" spans="1:2" ht="16.5" x14ac:dyDescent="0.3">
      <c r="A3651" s="10">
        <f>YEAR(Table1[[#This Row],[Order Date]])</f>
        <v>2015</v>
      </c>
      <c r="B3651" s="4" t="s">
        <v>875</v>
      </c>
    </row>
    <row r="3652" spans="1:2" ht="16.5" x14ac:dyDescent="0.3">
      <c r="A3652" s="9">
        <f>YEAR(Table1[[#This Row],[Order Date]])</f>
        <v>2015</v>
      </c>
      <c r="B3652" s="3" t="s">
        <v>1785</v>
      </c>
    </row>
    <row r="3653" spans="1:2" ht="16.5" x14ac:dyDescent="0.3">
      <c r="A3653" s="10">
        <f>YEAR(Table1[[#This Row],[Order Date]])</f>
        <v>2015</v>
      </c>
      <c r="B3653" s="4" t="s">
        <v>1785</v>
      </c>
    </row>
    <row r="3654" spans="1:2" ht="16.5" x14ac:dyDescent="0.3">
      <c r="A3654" s="9">
        <f>YEAR(Table1[[#This Row],[Order Date]])</f>
        <v>2015</v>
      </c>
      <c r="B3654" s="3" t="s">
        <v>1785</v>
      </c>
    </row>
    <row r="3655" spans="1:2" ht="16.5" x14ac:dyDescent="0.3">
      <c r="A3655" s="10">
        <f>YEAR(Table1[[#This Row],[Order Date]])</f>
        <v>2015</v>
      </c>
      <c r="B3655" s="4" t="s">
        <v>1785</v>
      </c>
    </row>
    <row r="3656" spans="1:2" ht="16.5" x14ac:dyDescent="0.3">
      <c r="A3656" s="9">
        <f>YEAR(Table1[[#This Row],[Order Date]])</f>
        <v>2015</v>
      </c>
      <c r="B3656" s="3" t="s">
        <v>14</v>
      </c>
    </row>
    <row r="3657" spans="1:2" ht="16.5" x14ac:dyDescent="0.3">
      <c r="A3657" s="10">
        <f>YEAR(Table1[[#This Row],[Order Date]])</f>
        <v>2015</v>
      </c>
      <c r="B3657" s="4" t="s">
        <v>514</v>
      </c>
    </row>
    <row r="3658" spans="1:2" ht="16.5" x14ac:dyDescent="0.3">
      <c r="A3658" s="9">
        <f>YEAR(Table1[[#This Row],[Order Date]])</f>
        <v>2015</v>
      </c>
      <c r="B3658" s="3" t="s">
        <v>514</v>
      </c>
    </row>
    <row r="3659" spans="1:2" ht="16.5" x14ac:dyDescent="0.3">
      <c r="A3659" s="10">
        <f>YEAR(Table1[[#This Row],[Order Date]])</f>
        <v>2015</v>
      </c>
      <c r="B3659" s="4" t="s">
        <v>514</v>
      </c>
    </row>
    <row r="3660" spans="1:2" ht="16.5" x14ac:dyDescent="0.3">
      <c r="A3660" s="9">
        <f>YEAR(Table1[[#This Row],[Order Date]])</f>
        <v>2015</v>
      </c>
      <c r="B3660" s="3" t="s">
        <v>61</v>
      </c>
    </row>
    <row r="3661" spans="1:2" ht="16.5" x14ac:dyDescent="0.3">
      <c r="A3661" s="10">
        <f>YEAR(Table1[[#This Row],[Order Date]])</f>
        <v>2015</v>
      </c>
      <c r="B3661" s="4" t="s">
        <v>61</v>
      </c>
    </row>
    <row r="3662" spans="1:2" ht="16.5" x14ac:dyDescent="0.3">
      <c r="A3662" s="9">
        <f>YEAR(Table1[[#This Row],[Order Date]])</f>
        <v>2015</v>
      </c>
      <c r="B3662" s="3" t="s">
        <v>1412</v>
      </c>
    </row>
    <row r="3663" spans="1:2" ht="16.5" x14ac:dyDescent="0.3">
      <c r="A3663" s="10">
        <f>YEAR(Table1[[#This Row],[Order Date]])</f>
        <v>2015</v>
      </c>
      <c r="B3663" s="4" t="s">
        <v>857</v>
      </c>
    </row>
    <row r="3664" spans="1:2" ht="16.5" x14ac:dyDescent="0.3">
      <c r="A3664" s="9">
        <f>YEAR(Table1[[#This Row],[Order Date]])</f>
        <v>2015</v>
      </c>
      <c r="B3664" s="3" t="s">
        <v>857</v>
      </c>
    </row>
    <row r="3665" spans="1:2" ht="16.5" x14ac:dyDescent="0.3">
      <c r="A3665" s="10">
        <f>YEAR(Table1[[#This Row],[Order Date]])</f>
        <v>2015</v>
      </c>
      <c r="B3665" s="4" t="s">
        <v>848</v>
      </c>
    </row>
    <row r="3666" spans="1:2" ht="16.5" x14ac:dyDescent="0.3">
      <c r="A3666" s="9">
        <f>YEAR(Table1[[#This Row],[Order Date]])</f>
        <v>2015</v>
      </c>
      <c r="B3666" s="3" t="s">
        <v>848</v>
      </c>
    </row>
    <row r="3667" spans="1:2" ht="16.5" x14ac:dyDescent="0.3">
      <c r="A3667" s="10">
        <f>YEAR(Table1[[#This Row],[Order Date]])</f>
        <v>2015</v>
      </c>
      <c r="B3667" s="4" t="s">
        <v>139</v>
      </c>
    </row>
    <row r="3668" spans="1:2" ht="16.5" x14ac:dyDescent="0.3">
      <c r="A3668" s="9">
        <f>YEAR(Table1[[#This Row],[Order Date]])</f>
        <v>2015</v>
      </c>
      <c r="B3668" s="3" t="s">
        <v>139</v>
      </c>
    </row>
    <row r="3669" spans="1:2" ht="16.5" x14ac:dyDescent="0.3">
      <c r="A3669" s="10">
        <f>YEAR(Table1[[#This Row],[Order Date]])</f>
        <v>2015</v>
      </c>
      <c r="B3669" s="4" t="s">
        <v>139</v>
      </c>
    </row>
    <row r="3670" spans="1:2" ht="16.5" x14ac:dyDescent="0.3">
      <c r="A3670" s="9">
        <f>YEAR(Table1[[#This Row],[Order Date]])</f>
        <v>2015</v>
      </c>
      <c r="B3670" s="3" t="s">
        <v>868</v>
      </c>
    </row>
    <row r="3671" spans="1:2" ht="16.5" x14ac:dyDescent="0.3">
      <c r="A3671" s="10">
        <f>YEAR(Table1[[#This Row],[Order Date]])</f>
        <v>2015</v>
      </c>
      <c r="B3671" s="4" t="s">
        <v>868</v>
      </c>
    </row>
    <row r="3672" spans="1:2" ht="16.5" x14ac:dyDescent="0.3">
      <c r="A3672" s="9">
        <f>YEAR(Table1[[#This Row],[Order Date]])</f>
        <v>2015</v>
      </c>
      <c r="B3672" s="3" t="s">
        <v>868</v>
      </c>
    </row>
    <row r="3673" spans="1:2" ht="16.5" x14ac:dyDescent="0.3">
      <c r="A3673" s="10">
        <f>YEAR(Table1[[#This Row],[Order Date]])</f>
        <v>2015</v>
      </c>
      <c r="B3673" s="4" t="s">
        <v>868</v>
      </c>
    </row>
    <row r="3674" spans="1:2" ht="16.5" x14ac:dyDescent="0.3">
      <c r="A3674" s="9">
        <f>YEAR(Table1[[#This Row],[Order Date]])</f>
        <v>2015</v>
      </c>
      <c r="B3674" s="3" t="s">
        <v>2179</v>
      </c>
    </row>
    <row r="3675" spans="1:2" ht="16.5" x14ac:dyDescent="0.3">
      <c r="A3675" s="10">
        <f>YEAR(Table1[[#This Row],[Order Date]])</f>
        <v>2015</v>
      </c>
      <c r="B3675" s="4" t="s">
        <v>2179</v>
      </c>
    </row>
    <row r="3676" spans="1:2" ht="16.5" x14ac:dyDescent="0.3">
      <c r="A3676" s="9">
        <f>YEAR(Table1[[#This Row],[Order Date]])</f>
        <v>2015</v>
      </c>
      <c r="B3676" s="3" t="s">
        <v>2179</v>
      </c>
    </row>
    <row r="3677" spans="1:2" ht="16.5" x14ac:dyDescent="0.3">
      <c r="A3677" s="10">
        <f>YEAR(Table1[[#This Row],[Order Date]])</f>
        <v>2015</v>
      </c>
      <c r="B3677" s="4" t="s">
        <v>740</v>
      </c>
    </row>
    <row r="3678" spans="1:2" ht="16.5" x14ac:dyDescent="0.3">
      <c r="A3678" s="9">
        <f>YEAR(Table1[[#This Row],[Order Date]])</f>
        <v>2015</v>
      </c>
      <c r="B3678" s="3" t="s">
        <v>740</v>
      </c>
    </row>
    <row r="3679" spans="1:2" ht="16.5" x14ac:dyDescent="0.3">
      <c r="A3679" s="10">
        <f>YEAR(Table1[[#This Row],[Order Date]])</f>
        <v>2015</v>
      </c>
      <c r="B3679" s="4" t="s">
        <v>2103</v>
      </c>
    </row>
    <row r="3680" spans="1:2" ht="16.5" x14ac:dyDescent="0.3">
      <c r="A3680" s="9">
        <f>YEAR(Table1[[#This Row],[Order Date]])</f>
        <v>2015</v>
      </c>
      <c r="B3680" s="3" t="s">
        <v>2103</v>
      </c>
    </row>
    <row r="3681" spans="1:2" ht="16.5" x14ac:dyDescent="0.3">
      <c r="A3681" s="10">
        <f>YEAR(Table1[[#This Row],[Order Date]])</f>
        <v>2015</v>
      </c>
      <c r="B3681" s="4" t="s">
        <v>2103</v>
      </c>
    </row>
    <row r="3682" spans="1:2" ht="16.5" x14ac:dyDescent="0.3">
      <c r="A3682" s="9">
        <f>YEAR(Table1[[#This Row],[Order Date]])</f>
        <v>2015</v>
      </c>
      <c r="B3682" s="3" t="s">
        <v>2103</v>
      </c>
    </row>
    <row r="3683" spans="1:2" ht="16.5" x14ac:dyDescent="0.3">
      <c r="A3683" s="10">
        <f>YEAR(Table1[[#This Row],[Order Date]])</f>
        <v>2015</v>
      </c>
      <c r="B3683" s="4" t="s">
        <v>681</v>
      </c>
    </row>
    <row r="3684" spans="1:2" ht="16.5" x14ac:dyDescent="0.3">
      <c r="A3684" s="9">
        <f>YEAR(Table1[[#This Row],[Order Date]])</f>
        <v>2015</v>
      </c>
      <c r="B3684" s="3" t="s">
        <v>626</v>
      </c>
    </row>
    <row r="3685" spans="1:2" ht="16.5" x14ac:dyDescent="0.3">
      <c r="A3685" s="10">
        <f>YEAR(Table1[[#This Row],[Order Date]])</f>
        <v>2015</v>
      </c>
      <c r="B3685" s="4" t="s">
        <v>626</v>
      </c>
    </row>
    <row r="3686" spans="1:2" ht="16.5" x14ac:dyDescent="0.3">
      <c r="A3686" s="9">
        <f>YEAR(Table1[[#This Row],[Order Date]])</f>
        <v>2015</v>
      </c>
      <c r="B3686" s="3" t="s">
        <v>1803</v>
      </c>
    </row>
    <row r="3687" spans="1:2" ht="16.5" x14ac:dyDescent="0.3">
      <c r="A3687" s="10">
        <f>YEAR(Table1[[#This Row],[Order Date]])</f>
        <v>2015</v>
      </c>
      <c r="B3687" s="4" t="s">
        <v>2248</v>
      </c>
    </row>
    <row r="3688" spans="1:2" ht="16.5" x14ac:dyDescent="0.3">
      <c r="A3688" s="9">
        <f>YEAR(Table1[[#This Row],[Order Date]])</f>
        <v>2015</v>
      </c>
      <c r="B3688" s="3" t="s">
        <v>1705</v>
      </c>
    </row>
    <row r="3689" spans="1:2" ht="16.5" x14ac:dyDescent="0.3">
      <c r="A3689" s="10">
        <f>YEAR(Table1[[#This Row],[Order Date]])</f>
        <v>2015</v>
      </c>
      <c r="B3689" s="4" t="s">
        <v>246</v>
      </c>
    </row>
    <row r="3690" spans="1:2" ht="16.5" x14ac:dyDescent="0.3">
      <c r="A3690" s="9">
        <f>YEAR(Table1[[#This Row],[Order Date]])</f>
        <v>2015</v>
      </c>
      <c r="B3690" s="3" t="s">
        <v>1251</v>
      </c>
    </row>
    <row r="3691" spans="1:2" ht="16.5" x14ac:dyDescent="0.3">
      <c r="A3691" s="10">
        <f>YEAR(Table1[[#This Row],[Order Date]])</f>
        <v>2015</v>
      </c>
      <c r="B3691" s="4" t="s">
        <v>1251</v>
      </c>
    </row>
    <row r="3692" spans="1:2" ht="16.5" x14ac:dyDescent="0.3">
      <c r="A3692" s="9">
        <f>YEAR(Table1[[#This Row],[Order Date]])</f>
        <v>2015</v>
      </c>
      <c r="B3692" s="3" t="s">
        <v>1687</v>
      </c>
    </row>
    <row r="3693" spans="1:2" ht="16.5" x14ac:dyDescent="0.3">
      <c r="A3693" s="10">
        <f>YEAR(Table1[[#This Row],[Order Date]])</f>
        <v>2015</v>
      </c>
      <c r="B3693" s="4" t="s">
        <v>1687</v>
      </c>
    </row>
    <row r="3694" spans="1:2" ht="16.5" x14ac:dyDescent="0.3">
      <c r="A3694" s="9">
        <f>YEAR(Table1[[#This Row],[Order Date]])</f>
        <v>2015</v>
      </c>
      <c r="B3694" s="3" t="s">
        <v>1687</v>
      </c>
    </row>
    <row r="3695" spans="1:2" ht="16.5" x14ac:dyDescent="0.3">
      <c r="A3695" s="10">
        <f>YEAR(Table1[[#This Row],[Order Date]])</f>
        <v>2015</v>
      </c>
      <c r="B3695" s="4" t="s">
        <v>796</v>
      </c>
    </row>
    <row r="3696" spans="1:2" ht="16.5" x14ac:dyDescent="0.3">
      <c r="A3696" s="9">
        <f>YEAR(Table1[[#This Row],[Order Date]])</f>
        <v>2015</v>
      </c>
      <c r="B3696" s="3" t="s">
        <v>661</v>
      </c>
    </row>
    <row r="3697" spans="1:2" ht="16.5" x14ac:dyDescent="0.3">
      <c r="A3697" s="10">
        <f>YEAR(Table1[[#This Row],[Order Date]])</f>
        <v>2015</v>
      </c>
      <c r="B3697" s="4" t="s">
        <v>661</v>
      </c>
    </row>
    <row r="3698" spans="1:2" ht="16.5" x14ac:dyDescent="0.3">
      <c r="A3698" s="9">
        <f>YEAR(Table1[[#This Row],[Order Date]])</f>
        <v>2015</v>
      </c>
      <c r="B3698" s="3" t="s">
        <v>2162</v>
      </c>
    </row>
    <row r="3699" spans="1:2" ht="16.5" x14ac:dyDescent="0.3">
      <c r="A3699" s="10">
        <f>YEAR(Table1[[#This Row],[Order Date]])</f>
        <v>2015</v>
      </c>
      <c r="B3699" s="4" t="s">
        <v>2162</v>
      </c>
    </row>
    <row r="3700" spans="1:2" ht="16.5" x14ac:dyDescent="0.3">
      <c r="A3700" s="9">
        <f>YEAR(Table1[[#This Row],[Order Date]])</f>
        <v>2015</v>
      </c>
      <c r="B3700" s="3" t="s">
        <v>2162</v>
      </c>
    </row>
    <row r="3701" spans="1:2" ht="16.5" x14ac:dyDescent="0.3">
      <c r="A3701" s="10">
        <f>YEAR(Table1[[#This Row],[Order Date]])</f>
        <v>2015</v>
      </c>
      <c r="B3701" s="4" t="s">
        <v>1196</v>
      </c>
    </row>
    <row r="3702" spans="1:2" ht="16.5" x14ac:dyDescent="0.3">
      <c r="A3702" s="9">
        <f>YEAR(Table1[[#This Row],[Order Date]])</f>
        <v>2015</v>
      </c>
      <c r="B3702" s="3" t="s">
        <v>1196</v>
      </c>
    </row>
    <row r="3703" spans="1:2" ht="16.5" x14ac:dyDescent="0.3">
      <c r="A3703" s="10">
        <f>YEAR(Table1[[#This Row],[Order Date]])</f>
        <v>2015</v>
      </c>
      <c r="B3703" s="4" t="s">
        <v>1643</v>
      </c>
    </row>
    <row r="3704" spans="1:2" ht="16.5" x14ac:dyDescent="0.3">
      <c r="A3704" s="9">
        <f>YEAR(Table1[[#This Row],[Order Date]])</f>
        <v>2015</v>
      </c>
      <c r="B3704" s="3" t="s">
        <v>1643</v>
      </c>
    </row>
    <row r="3705" spans="1:2" ht="16.5" x14ac:dyDescent="0.3">
      <c r="A3705" s="10">
        <f>YEAR(Table1[[#This Row],[Order Date]])</f>
        <v>2015</v>
      </c>
      <c r="B3705" s="4" t="s">
        <v>1643</v>
      </c>
    </row>
    <row r="3706" spans="1:2" ht="16.5" x14ac:dyDescent="0.3">
      <c r="A3706" s="9">
        <f>YEAR(Table1[[#This Row],[Order Date]])</f>
        <v>2015</v>
      </c>
      <c r="B3706" s="3" t="s">
        <v>1643</v>
      </c>
    </row>
    <row r="3707" spans="1:2" ht="16.5" x14ac:dyDescent="0.3">
      <c r="A3707" s="10">
        <f>YEAR(Table1[[#This Row],[Order Date]])</f>
        <v>2015</v>
      </c>
      <c r="B3707" s="4" t="s">
        <v>1643</v>
      </c>
    </row>
    <row r="3708" spans="1:2" ht="16.5" x14ac:dyDescent="0.3">
      <c r="A3708" s="9">
        <f>YEAR(Table1[[#This Row],[Order Date]])</f>
        <v>2015</v>
      </c>
      <c r="B3708" s="3" t="s">
        <v>405</v>
      </c>
    </row>
    <row r="3709" spans="1:2" ht="16.5" x14ac:dyDescent="0.3">
      <c r="A3709" s="10">
        <f>YEAR(Table1[[#This Row],[Order Date]])</f>
        <v>2015</v>
      </c>
      <c r="B3709" s="4" t="s">
        <v>405</v>
      </c>
    </row>
    <row r="3710" spans="1:2" ht="16.5" x14ac:dyDescent="0.3">
      <c r="A3710" s="9">
        <f>YEAR(Table1[[#This Row],[Order Date]])</f>
        <v>2015</v>
      </c>
      <c r="B3710" s="3" t="s">
        <v>405</v>
      </c>
    </row>
    <row r="3711" spans="1:2" ht="16.5" x14ac:dyDescent="0.3">
      <c r="A3711" s="10">
        <f>YEAR(Table1[[#This Row],[Order Date]])</f>
        <v>2015</v>
      </c>
      <c r="B3711" s="4" t="s">
        <v>405</v>
      </c>
    </row>
    <row r="3712" spans="1:2" ht="16.5" x14ac:dyDescent="0.3">
      <c r="A3712" s="9">
        <f>YEAR(Table1[[#This Row],[Order Date]])</f>
        <v>2015</v>
      </c>
      <c r="B3712" s="3" t="s">
        <v>9</v>
      </c>
    </row>
    <row r="3713" spans="1:2" ht="16.5" x14ac:dyDescent="0.3">
      <c r="A3713" s="10">
        <f>YEAR(Table1[[#This Row],[Order Date]])</f>
        <v>2015</v>
      </c>
      <c r="B3713" s="4" t="s">
        <v>9</v>
      </c>
    </row>
    <row r="3714" spans="1:2" ht="16.5" x14ac:dyDescent="0.3">
      <c r="A3714" s="9">
        <f>YEAR(Table1[[#This Row],[Order Date]])</f>
        <v>2015</v>
      </c>
      <c r="B3714" s="3" t="s">
        <v>94</v>
      </c>
    </row>
    <row r="3715" spans="1:2" ht="16.5" x14ac:dyDescent="0.3">
      <c r="A3715" s="10">
        <f>YEAR(Table1[[#This Row],[Order Date]])</f>
        <v>2015</v>
      </c>
      <c r="B3715" s="4" t="s">
        <v>94</v>
      </c>
    </row>
    <row r="3716" spans="1:2" ht="16.5" x14ac:dyDescent="0.3">
      <c r="A3716" s="9">
        <f>YEAR(Table1[[#This Row],[Order Date]])</f>
        <v>2015</v>
      </c>
      <c r="B3716" s="3" t="s">
        <v>94</v>
      </c>
    </row>
    <row r="3717" spans="1:2" ht="16.5" x14ac:dyDescent="0.3">
      <c r="A3717" s="10">
        <f>YEAR(Table1[[#This Row],[Order Date]])</f>
        <v>2015</v>
      </c>
      <c r="B3717" s="4" t="s">
        <v>94</v>
      </c>
    </row>
    <row r="3718" spans="1:2" ht="16.5" x14ac:dyDescent="0.3">
      <c r="A3718" s="9">
        <f>YEAR(Table1[[#This Row],[Order Date]])</f>
        <v>2015</v>
      </c>
      <c r="B3718" s="3" t="s">
        <v>1273</v>
      </c>
    </row>
    <row r="3719" spans="1:2" ht="16.5" x14ac:dyDescent="0.3">
      <c r="A3719" s="10">
        <f>YEAR(Table1[[#This Row],[Order Date]])</f>
        <v>2015</v>
      </c>
      <c r="B3719" s="4" t="s">
        <v>470</v>
      </c>
    </row>
    <row r="3720" spans="1:2" ht="16.5" x14ac:dyDescent="0.3">
      <c r="A3720" s="9">
        <f>YEAR(Table1[[#This Row],[Order Date]])</f>
        <v>2015</v>
      </c>
      <c r="B3720" s="3" t="s">
        <v>470</v>
      </c>
    </row>
    <row r="3721" spans="1:2" ht="16.5" x14ac:dyDescent="0.3">
      <c r="A3721" s="10">
        <f>YEAR(Table1[[#This Row],[Order Date]])</f>
        <v>2015</v>
      </c>
      <c r="B3721" s="4" t="s">
        <v>470</v>
      </c>
    </row>
    <row r="3722" spans="1:2" ht="16.5" x14ac:dyDescent="0.3">
      <c r="A3722" s="9">
        <f>YEAR(Table1[[#This Row],[Order Date]])</f>
        <v>2015</v>
      </c>
      <c r="B3722" s="3" t="s">
        <v>470</v>
      </c>
    </row>
    <row r="3723" spans="1:2" ht="16.5" x14ac:dyDescent="0.3">
      <c r="A3723" s="10">
        <f>YEAR(Table1[[#This Row],[Order Date]])</f>
        <v>2015</v>
      </c>
      <c r="B3723" s="4" t="s">
        <v>1798</v>
      </c>
    </row>
    <row r="3724" spans="1:2" ht="16.5" x14ac:dyDescent="0.3">
      <c r="A3724" s="9">
        <f>YEAR(Table1[[#This Row],[Order Date]])</f>
        <v>2015</v>
      </c>
      <c r="B3724" s="3" t="s">
        <v>1287</v>
      </c>
    </row>
    <row r="3725" spans="1:2" ht="16.5" x14ac:dyDescent="0.3">
      <c r="A3725" s="10">
        <f>YEAR(Table1[[#This Row],[Order Date]])</f>
        <v>2015</v>
      </c>
      <c r="B3725" s="4" t="s">
        <v>1426</v>
      </c>
    </row>
    <row r="3726" spans="1:2" ht="16.5" x14ac:dyDescent="0.3">
      <c r="A3726" s="9">
        <f>YEAR(Table1[[#This Row],[Order Date]])</f>
        <v>2015</v>
      </c>
      <c r="B3726" s="3" t="s">
        <v>1426</v>
      </c>
    </row>
    <row r="3727" spans="1:2" ht="16.5" x14ac:dyDescent="0.3">
      <c r="A3727" s="10">
        <f>YEAR(Table1[[#This Row],[Order Date]])</f>
        <v>2015</v>
      </c>
      <c r="B3727" s="4" t="s">
        <v>378</v>
      </c>
    </row>
    <row r="3728" spans="1:2" ht="16.5" x14ac:dyDescent="0.3">
      <c r="A3728" s="9">
        <f>YEAR(Table1[[#This Row],[Order Date]])</f>
        <v>2015</v>
      </c>
      <c r="B3728" s="3" t="s">
        <v>1846</v>
      </c>
    </row>
    <row r="3729" spans="1:2" ht="16.5" x14ac:dyDescent="0.3">
      <c r="A3729" s="10">
        <f>YEAR(Table1[[#This Row],[Order Date]])</f>
        <v>2015</v>
      </c>
      <c r="B3729" s="4" t="s">
        <v>1635</v>
      </c>
    </row>
    <row r="3730" spans="1:2" ht="16.5" x14ac:dyDescent="0.3">
      <c r="A3730" s="9">
        <f>YEAR(Table1[[#This Row],[Order Date]])</f>
        <v>2015</v>
      </c>
      <c r="B3730" s="3" t="s">
        <v>1635</v>
      </c>
    </row>
    <row r="3731" spans="1:2" ht="16.5" x14ac:dyDescent="0.3">
      <c r="A3731" s="10">
        <f>YEAR(Table1[[#This Row],[Order Date]])</f>
        <v>2015</v>
      </c>
      <c r="B3731" s="4" t="s">
        <v>1951</v>
      </c>
    </row>
    <row r="3732" spans="1:2" ht="16.5" x14ac:dyDescent="0.3">
      <c r="A3732" s="9">
        <f>YEAR(Table1[[#This Row],[Order Date]])</f>
        <v>2015</v>
      </c>
      <c r="B3732" s="3" t="s">
        <v>628</v>
      </c>
    </row>
    <row r="3733" spans="1:2" ht="16.5" x14ac:dyDescent="0.3">
      <c r="A3733" s="10">
        <f>YEAR(Table1[[#This Row],[Order Date]])</f>
        <v>2015</v>
      </c>
      <c r="B3733" s="4" t="s">
        <v>628</v>
      </c>
    </row>
    <row r="3734" spans="1:2" ht="16.5" x14ac:dyDescent="0.3">
      <c r="A3734" s="9">
        <f>YEAR(Table1[[#This Row],[Order Date]])</f>
        <v>2015</v>
      </c>
      <c r="B3734" s="3" t="s">
        <v>1494</v>
      </c>
    </row>
    <row r="3735" spans="1:2" ht="16.5" x14ac:dyDescent="0.3">
      <c r="A3735" s="10">
        <f>YEAR(Table1[[#This Row],[Order Date]])</f>
        <v>2015</v>
      </c>
      <c r="B3735" s="4" t="s">
        <v>1088</v>
      </c>
    </row>
    <row r="3736" spans="1:2" ht="16.5" x14ac:dyDescent="0.3">
      <c r="A3736" s="9">
        <f>YEAR(Table1[[#This Row],[Order Date]])</f>
        <v>2015</v>
      </c>
      <c r="B3736" s="3" t="s">
        <v>1088</v>
      </c>
    </row>
    <row r="3737" spans="1:2" ht="16.5" x14ac:dyDescent="0.3">
      <c r="A3737" s="10">
        <f>YEAR(Table1[[#This Row],[Order Date]])</f>
        <v>2015</v>
      </c>
      <c r="B3737" s="4" t="s">
        <v>1088</v>
      </c>
    </row>
    <row r="3738" spans="1:2" ht="16.5" x14ac:dyDescent="0.3">
      <c r="A3738" s="9">
        <f>YEAR(Table1[[#This Row],[Order Date]])</f>
        <v>2015</v>
      </c>
      <c r="B3738" s="3" t="s">
        <v>1088</v>
      </c>
    </row>
    <row r="3739" spans="1:2" ht="16.5" x14ac:dyDescent="0.3">
      <c r="A3739" s="10">
        <f>YEAR(Table1[[#This Row],[Order Date]])</f>
        <v>2015</v>
      </c>
      <c r="B3739" s="4" t="s">
        <v>1088</v>
      </c>
    </row>
    <row r="3740" spans="1:2" ht="16.5" x14ac:dyDescent="0.3">
      <c r="A3740" s="9">
        <f>YEAR(Table1[[#This Row],[Order Date]])</f>
        <v>2015</v>
      </c>
      <c r="B3740" s="3" t="s">
        <v>1088</v>
      </c>
    </row>
    <row r="3741" spans="1:2" ht="16.5" x14ac:dyDescent="0.3">
      <c r="A3741" s="10">
        <f>YEAR(Table1[[#This Row],[Order Date]])</f>
        <v>2015</v>
      </c>
      <c r="B3741" s="4" t="s">
        <v>1088</v>
      </c>
    </row>
    <row r="3742" spans="1:2" ht="16.5" x14ac:dyDescent="0.3">
      <c r="A3742" s="9">
        <f>YEAR(Table1[[#This Row],[Order Date]])</f>
        <v>2015</v>
      </c>
      <c r="B3742" s="3" t="s">
        <v>2265</v>
      </c>
    </row>
    <row r="3743" spans="1:2" ht="16.5" x14ac:dyDescent="0.3">
      <c r="A3743" s="10">
        <f>YEAR(Table1[[#This Row],[Order Date]])</f>
        <v>2015</v>
      </c>
      <c r="B3743" s="4" t="s">
        <v>2265</v>
      </c>
    </row>
    <row r="3744" spans="1:2" ht="16.5" x14ac:dyDescent="0.3">
      <c r="A3744" s="9">
        <f>YEAR(Table1[[#This Row],[Order Date]])</f>
        <v>2015</v>
      </c>
      <c r="B3744" s="3" t="s">
        <v>2265</v>
      </c>
    </row>
    <row r="3745" spans="1:2" ht="16.5" x14ac:dyDescent="0.3">
      <c r="A3745" s="10">
        <f>YEAR(Table1[[#This Row],[Order Date]])</f>
        <v>2015</v>
      </c>
      <c r="B3745" s="4" t="s">
        <v>2265</v>
      </c>
    </row>
    <row r="3746" spans="1:2" ht="16.5" x14ac:dyDescent="0.3">
      <c r="A3746" s="9">
        <f>YEAR(Table1[[#This Row],[Order Date]])</f>
        <v>2015</v>
      </c>
      <c r="B3746" s="3" t="s">
        <v>567</v>
      </c>
    </row>
    <row r="3747" spans="1:2" ht="16.5" x14ac:dyDescent="0.3">
      <c r="A3747" s="10">
        <f>YEAR(Table1[[#This Row],[Order Date]])</f>
        <v>2015</v>
      </c>
      <c r="B3747" s="4" t="s">
        <v>2365</v>
      </c>
    </row>
    <row r="3748" spans="1:2" ht="16.5" x14ac:dyDescent="0.3">
      <c r="A3748" s="9">
        <f>YEAR(Table1[[#This Row],[Order Date]])</f>
        <v>2015</v>
      </c>
      <c r="B3748" s="3" t="s">
        <v>748</v>
      </c>
    </row>
    <row r="3749" spans="1:2" ht="16.5" x14ac:dyDescent="0.3">
      <c r="A3749" s="10">
        <f>YEAR(Table1[[#This Row],[Order Date]])</f>
        <v>2015</v>
      </c>
      <c r="B3749" s="4" t="s">
        <v>748</v>
      </c>
    </row>
    <row r="3750" spans="1:2" ht="16.5" x14ac:dyDescent="0.3">
      <c r="A3750" s="9">
        <f>YEAR(Table1[[#This Row],[Order Date]])</f>
        <v>2015</v>
      </c>
      <c r="B3750" s="3" t="s">
        <v>1408</v>
      </c>
    </row>
    <row r="3751" spans="1:2" ht="16.5" x14ac:dyDescent="0.3">
      <c r="A3751" s="10">
        <f>YEAR(Table1[[#This Row],[Order Date]])</f>
        <v>2015</v>
      </c>
      <c r="B3751" s="4" t="s">
        <v>1338</v>
      </c>
    </row>
    <row r="3752" spans="1:2" ht="16.5" x14ac:dyDescent="0.3">
      <c r="A3752" s="9">
        <f>YEAR(Table1[[#This Row],[Order Date]])</f>
        <v>2015</v>
      </c>
      <c r="B3752" s="3" t="s">
        <v>244</v>
      </c>
    </row>
    <row r="3753" spans="1:2" ht="16.5" x14ac:dyDescent="0.3">
      <c r="A3753" s="10">
        <f>YEAR(Table1[[#This Row],[Order Date]])</f>
        <v>2015</v>
      </c>
      <c r="B3753" s="4" t="s">
        <v>2017</v>
      </c>
    </row>
    <row r="3754" spans="1:2" ht="16.5" x14ac:dyDescent="0.3">
      <c r="A3754" s="9">
        <f>YEAR(Table1[[#This Row],[Order Date]])</f>
        <v>2015</v>
      </c>
      <c r="B3754" s="3" t="s">
        <v>2017</v>
      </c>
    </row>
    <row r="3755" spans="1:2" ht="16.5" x14ac:dyDescent="0.3">
      <c r="A3755" s="10">
        <f>YEAR(Table1[[#This Row],[Order Date]])</f>
        <v>2015</v>
      </c>
      <c r="B3755" s="4" t="s">
        <v>1502</v>
      </c>
    </row>
    <row r="3756" spans="1:2" ht="16.5" x14ac:dyDescent="0.3">
      <c r="A3756" s="9">
        <f>YEAR(Table1[[#This Row],[Order Date]])</f>
        <v>2015</v>
      </c>
      <c r="B3756" s="3" t="s">
        <v>1502</v>
      </c>
    </row>
    <row r="3757" spans="1:2" ht="16.5" x14ac:dyDescent="0.3">
      <c r="A3757" s="10">
        <f>YEAR(Table1[[#This Row],[Order Date]])</f>
        <v>2015</v>
      </c>
      <c r="B3757" s="4" t="s">
        <v>1502</v>
      </c>
    </row>
    <row r="3758" spans="1:2" ht="16.5" x14ac:dyDescent="0.3">
      <c r="A3758" s="9">
        <f>YEAR(Table1[[#This Row],[Order Date]])</f>
        <v>2015</v>
      </c>
      <c r="B3758" s="3" t="s">
        <v>1502</v>
      </c>
    </row>
    <row r="3759" spans="1:2" ht="16.5" x14ac:dyDescent="0.3">
      <c r="A3759" s="10">
        <f>YEAR(Table1[[#This Row],[Order Date]])</f>
        <v>2015</v>
      </c>
      <c r="B3759" s="4" t="s">
        <v>1517</v>
      </c>
    </row>
    <row r="3760" spans="1:2" ht="16.5" x14ac:dyDescent="0.3">
      <c r="A3760" s="9">
        <f>YEAR(Table1[[#This Row],[Order Date]])</f>
        <v>2015</v>
      </c>
      <c r="B3760" s="3" t="s">
        <v>1517</v>
      </c>
    </row>
    <row r="3761" spans="1:2" ht="16.5" x14ac:dyDescent="0.3">
      <c r="A3761" s="10">
        <f>YEAR(Table1[[#This Row],[Order Date]])</f>
        <v>2015</v>
      </c>
      <c r="B3761" s="4" t="s">
        <v>2012</v>
      </c>
    </row>
    <row r="3762" spans="1:2" ht="16.5" x14ac:dyDescent="0.3">
      <c r="A3762" s="9">
        <f>YEAR(Table1[[#This Row],[Order Date]])</f>
        <v>2015</v>
      </c>
      <c r="B3762" s="3" t="s">
        <v>2012</v>
      </c>
    </row>
    <row r="3763" spans="1:2" ht="16.5" x14ac:dyDescent="0.3">
      <c r="A3763" s="10">
        <f>YEAR(Table1[[#This Row],[Order Date]])</f>
        <v>2015</v>
      </c>
      <c r="B3763" s="4" t="s">
        <v>14</v>
      </c>
    </row>
    <row r="3764" spans="1:2" ht="16.5" x14ac:dyDescent="0.3">
      <c r="A3764" s="9">
        <f>YEAR(Table1[[#This Row],[Order Date]])</f>
        <v>2015</v>
      </c>
      <c r="B3764" s="3" t="s">
        <v>341</v>
      </c>
    </row>
    <row r="3765" spans="1:2" ht="16.5" x14ac:dyDescent="0.3">
      <c r="A3765" s="10">
        <f>YEAR(Table1[[#This Row],[Order Date]])</f>
        <v>2015</v>
      </c>
      <c r="B3765" s="4" t="s">
        <v>1563</v>
      </c>
    </row>
    <row r="3766" spans="1:2" ht="16.5" x14ac:dyDescent="0.3">
      <c r="A3766" s="9">
        <f>YEAR(Table1[[#This Row],[Order Date]])</f>
        <v>2015</v>
      </c>
      <c r="B3766" s="3" t="s">
        <v>1563</v>
      </c>
    </row>
    <row r="3767" spans="1:2" ht="16.5" x14ac:dyDescent="0.3">
      <c r="A3767" s="10">
        <f>YEAR(Table1[[#This Row],[Order Date]])</f>
        <v>2015</v>
      </c>
      <c r="B3767" s="4" t="s">
        <v>1563</v>
      </c>
    </row>
    <row r="3768" spans="1:2" ht="16.5" x14ac:dyDescent="0.3">
      <c r="A3768" s="9">
        <f>YEAR(Table1[[#This Row],[Order Date]])</f>
        <v>2015</v>
      </c>
      <c r="B3768" s="3" t="s">
        <v>167</v>
      </c>
    </row>
    <row r="3769" spans="1:2" ht="16.5" x14ac:dyDescent="0.3">
      <c r="A3769" s="10">
        <f>YEAR(Table1[[#This Row],[Order Date]])</f>
        <v>2015</v>
      </c>
      <c r="B3769" s="4" t="s">
        <v>533</v>
      </c>
    </row>
    <row r="3770" spans="1:2" ht="16.5" x14ac:dyDescent="0.3">
      <c r="A3770" s="9">
        <f>YEAR(Table1[[#This Row],[Order Date]])</f>
        <v>2015</v>
      </c>
      <c r="B3770" s="3" t="s">
        <v>533</v>
      </c>
    </row>
    <row r="3771" spans="1:2" ht="16.5" x14ac:dyDescent="0.3">
      <c r="A3771" s="10">
        <f>YEAR(Table1[[#This Row],[Order Date]])</f>
        <v>2015</v>
      </c>
      <c r="B3771" s="4" t="s">
        <v>655</v>
      </c>
    </row>
    <row r="3772" spans="1:2" ht="16.5" x14ac:dyDescent="0.3">
      <c r="A3772" s="9">
        <f>YEAR(Table1[[#This Row],[Order Date]])</f>
        <v>2015</v>
      </c>
      <c r="B3772" s="3" t="s">
        <v>714</v>
      </c>
    </row>
    <row r="3773" spans="1:2" ht="16.5" x14ac:dyDescent="0.3">
      <c r="A3773" s="10">
        <f>YEAR(Table1[[#This Row],[Order Date]])</f>
        <v>2015</v>
      </c>
      <c r="B3773" s="4" t="s">
        <v>714</v>
      </c>
    </row>
    <row r="3774" spans="1:2" ht="16.5" x14ac:dyDescent="0.3">
      <c r="A3774" s="9">
        <f>YEAR(Table1[[#This Row],[Order Date]])</f>
        <v>2015</v>
      </c>
      <c r="B3774" s="3" t="s">
        <v>1661</v>
      </c>
    </row>
    <row r="3775" spans="1:2" ht="16.5" x14ac:dyDescent="0.3">
      <c r="A3775" s="10">
        <f>YEAR(Table1[[#This Row],[Order Date]])</f>
        <v>2015</v>
      </c>
      <c r="B3775" s="4" t="s">
        <v>1661</v>
      </c>
    </row>
    <row r="3776" spans="1:2" ht="16.5" x14ac:dyDescent="0.3">
      <c r="A3776" s="9">
        <f>YEAR(Table1[[#This Row],[Order Date]])</f>
        <v>2015</v>
      </c>
      <c r="B3776" s="3" t="s">
        <v>1648</v>
      </c>
    </row>
    <row r="3777" spans="1:2" ht="16.5" x14ac:dyDescent="0.3">
      <c r="A3777" s="10">
        <f>YEAR(Table1[[#This Row],[Order Date]])</f>
        <v>2015</v>
      </c>
      <c r="B3777" s="4" t="s">
        <v>1079</v>
      </c>
    </row>
    <row r="3778" spans="1:2" ht="16.5" x14ac:dyDescent="0.3">
      <c r="A3778" s="9">
        <f>YEAR(Table1[[#This Row],[Order Date]])</f>
        <v>2015</v>
      </c>
      <c r="B3778" s="3" t="s">
        <v>1079</v>
      </c>
    </row>
    <row r="3779" spans="1:2" ht="16.5" x14ac:dyDescent="0.3">
      <c r="A3779" s="10">
        <f>YEAR(Table1[[#This Row],[Order Date]])</f>
        <v>2015</v>
      </c>
      <c r="B3779" s="4" t="s">
        <v>1079</v>
      </c>
    </row>
    <row r="3780" spans="1:2" ht="16.5" x14ac:dyDescent="0.3">
      <c r="A3780" s="9">
        <f>YEAR(Table1[[#This Row],[Order Date]])</f>
        <v>2015</v>
      </c>
      <c r="B3780" s="3" t="s">
        <v>1263</v>
      </c>
    </row>
    <row r="3781" spans="1:2" ht="16.5" x14ac:dyDescent="0.3">
      <c r="A3781" s="10">
        <f>YEAR(Table1[[#This Row],[Order Date]])</f>
        <v>2015</v>
      </c>
      <c r="B3781" s="4" t="s">
        <v>2230</v>
      </c>
    </row>
    <row r="3782" spans="1:2" ht="16.5" x14ac:dyDescent="0.3">
      <c r="A3782" s="9">
        <f>YEAR(Table1[[#This Row],[Order Date]])</f>
        <v>2015</v>
      </c>
      <c r="B3782" s="3" t="s">
        <v>569</v>
      </c>
    </row>
    <row r="3783" spans="1:2" ht="16.5" x14ac:dyDescent="0.3">
      <c r="A3783" s="10">
        <f>YEAR(Table1[[#This Row],[Order Date]])</f>
        <v>2015</v>
      </c>
      <c r="B3783" s="4" t="s">
        <v>1394</v>
      </c>
    </row>
    <row r="3784" spans="1:2" ht="16.5" x14ac:dyDescent="0.3">
      <c r="A3784" s="9">
        <f>YEAR(Table1[[#This Row],[Order Date]])</f>
        <v>2015</v>
      </c>
      <c r="B3784" s="3" t="s">
        <v>1394</v>
      </c>
    </row>
    <row r="3785" spans="1:2" ht="16.5" x14ac:dyDescent="0.3">
      <c r="A3785" s="10">
        <f>YEAR(Table1[[#This Row],[Order Date]])</f>
        <v>2015</v>
      </c>
      <c r="B3785" s="4" t="s">
        <v>1826</v>
      </c>
    </row>
    <row r="3786" spans="1:2" ht="16.5" x14ac:dyDescent="0.3">
      <c r="A3786" s="9">
        <f>YEAR(Table1[[#This Row],[Order Date]])</f>
        <v>2015</v>
      </c>
      <c r="B3786" s="3" t="s">
        <v>1826</v>
      </c>
    </row>
    <row r="3787" spans="1:2" ht="16.5" x14ac:dyDescent="0.3">
      <c r="A3787" s="10">
        <f>YEAR(Table1[[#This Row],[Order Date]])</f>
        <v>2015</v>
      </c>
      <c r="B3787" s="4" t="s">
        <v>1826</v>
      </c>
    </row>
    <row r="3788" spans="1:2" ht="16.5" x14ac:dyDescent="0.3">
      <c r="A3788" s="9">
        <f>YEAR(Table1[[#This Row],[Order Date]])</f>
        <v>2015</v>
      </c>
      <c r="B3788" s="3" t="s">
        <v>1826</v>
      </c>
    </row>
    <row r="3789" spans="1:2" ht="16.5" x14ac:dyDescent="0.3">
      <c r="A3789" s="10">
        <f>YEAR(Table1[[#This Row],[Order Date]])</f>
        <v>2015</v>
      </c>
      <c r="B3789" s="4" t="s">
        <v>1826</v>
      </c>
    </row>
    <row r="3790" spans="1:2" ht="16.5" x14ac:dyDescent="0.3">
      <c r="A3790" s="9">
        <f>YEAR(Table1[[#This Row],[Order Date]])</f>
        <v>2015</v>
      </c>
      <c r="B3790" s="3" t="s">
        <v>1922</v>
      </c>
    </row>
    <row r="3791" spans="1:2" ht="16.5" x14ac:dyDescent="0.3">
      <c r="A3791" s="10">
        <f>YEAR(Table1[[#This Row],[Order Date]])</f>
        <v>2015</v>
      </c>
      <c r="B3791" s="4" t="s">
        <v>1088</v>
      </c>
    </row>
    <row r="3792" spans="1:2" ht="16.5" x14ac:dyDescent="0.3">
      <c r="A3792" s="9">
        <f>YEAR(Table1[[#This Row],[Order Date]])</f>
        <v>2015</v>
      </c>
      <c r="B3792" s="3" t="s">
        <v>1088</v>
      </c>
    </row>
    <row r="3793" spans="1:2" ht="16.5" x14ac:dyDescent="0.3">
      <c r="A3793" s="10">
        <f>YEAR(Table1[[#This Row],[Order Date]])</f>
        <v>2015</v>
      </c>
      <c r="B3793" s="4" t="s">
        <v>1088</v>
      </c>
    </row>
    <row r="3794" spans="1:2" ht="16.5" x14ac:dyDescent="0.3">
      <c r="A3794" s="9">
        <f>YEAR(Table1[[#This Row],[Order Date]])</f>
        <v>2015</v>
      </c>
      <c r="B3794" s="3" t="s">
        <v>291</v>
      </c>
    </row>
    <row r="3795" spans="1:2" ht="16.5" x14ac:dyDescent="0.3">
      <c r="A3795" s="10">
        <f>YEAR(Table1[[#This Row],[Order Date]])</f>
        <v>2015</v>
      </c>
      <c r="B3795" s="4" t="s">
        <v>291</v>
      </c>
    </row>
    <row r="3796" spans="1:2" ht="16.5" x14ac:dyDescent="0.3">
      <c r="A3796" s="9">
        <f>YEAR(Table1[[#This Row],[Order Date]])</f>
        <v>2015</v>
      </c>
      <c r="B3796" s="3" t="s">
        <v>413</v>
      </c>
    </row>
    <row r="3797" spans="1:2" ht="16.5" x14ac:dyDescent="0.3">
      <c r="A3797" s="10">
        <f>YEAR(Table1[[#This Row],[Order Date]])</f>
        <v>2015</v>
      </c>
      <c r="B3797" s="4" t="s">
        <v>1003</v>
      </c>
    </row>
    <row r="3798" spans="1:2" ht="16.5" x14ac:dyDescent="0.3">
      <c r="A3798" s="9">
        <f>YEAR(Table1[[#This Row],[Order Date]])</f>
        <v>2015</v>
      </c>
      <c r="B3798" s="3" t="s">
        <v>1003</v>
      </c>
    </row>
    <row r="3799" spans="1:2" ht="16.5" x14ac:dyDescent="0.3">
      <c r="A3799" s="10">
        <f>YEAR(Table1[[#This Row],[Order Date]])</f>
        <v>2015</v>
      </c>
      <c r="B3799" s="4" t="s">
        <v>1722</v>
      </c>
    </row>
    <row r="3800" spans="1:2" ht="16.5" x14ac:dyDescent="0.3">
      <c r="A3800" s="9">
        <f>YEAR(Table1[[#This Row],[Order Date]])</f>
        <v>2015</v>
      </c>
      <c r="B3800" s="3" t="s">
        <v>1643</v>
      </c>
    </row>
    <row r="3801" spans="1:2" ht="16.5" x14ac:dyDescent="0.3">
      <c r="A3801" s="10">
        <f>YEAR(Table1[[#This Row],[Order Date]])</f>
        <v>2015</v>
      </c>
      <c r="B3801" s="4" t="s">
        <v>1346</v>
      </c>
    </row>
    <row r="3802" spans="1:2" ht="16.5" x14ac:dyDescent="0.3">
      <c r="A3802" s="9">
        <f>YEAR(Table1[[#This Row],[Order Date]])</f>
        <v>2015</v>
      </c>
      <c r="B3802" s="3" t="s">
        <v>1346</v>
      </c>
    </row>
    <row r="3803" spans="1:2" ht="16.5" x14ac:dyDescent="0.3">
      <c r="A3803" s="10">
        <f>YEAR(Table1[[#This Row],[Order Date]])</f>
        <v>2015</v>
      </c>
      <c r="B3803" s="4" t="s">
        <v>1346</v>
      </c>
    </row>
    <row r="3804" spans="1:2" ht="16.5" x14ac:dyDescent="0.3">
      <c r="A3804" s="9">
        <f>YEAR(Table1[[#This Row],[Order Date]])</f>
        <v>2015</v>
      </c>
      <c r="B3804" s="3" t="s">
        <v>1346</v>
      </c>
    </row>
    <row r="3805" spans="1:2" ht="16.5" x14ac:dyDescent="0.3">
      <c r="A3805" s="10">
        <f>YEAR(Table1[[#This Row],[Order Date]])</f>
        <v>2015</v>
      </c>
      <c r="B3805" s="4" t="s">
        <v>626</v>
      </c>
    </row>
    <row r="3806" spans="1:2" ht="16.5" x14ac:dyDescent="0.3">
      <c r="A3806" s="9">
        <f>YEAR(Table1[[#This Row],[Order Date]])</f>
        <v>2015</v>
      </c>
      <c r="B3806" s="3" t="s">
        <v>2378</v>
      </c>
    </row>
    <row r="3807" spans="1:2" ht="16.5" x14ac:dyDescent="0.3">
      <c r="A3807" s="10">
        <f>YEAR(Table1[[#This Row],[Order Date]])</f>
        <v>2015</v>
      </c>
      <c r="B3807" s="4" t="s">
        <v>2284</v>
      </c>
    </row>
    <row r="3808" spans="1:2" ht="16.5" x14ac:dyDescent="0.3">
      <c r="A3808" s="9">
        <f>YEAR(Table1[[#This Row],[Order Date]])</f>
        <v>2015</v>
      </c>
      <c r="B3808" s="3" t="s">
        <v>2284</v>
      </c>
    </row>
    <row r="3809" spans="1:2" ht="16.5" x14ac:dyDescent="0.3">
      <c r="A3809" s="10">
        <f>YEAR(Table1[[#This Row],[Order Date]])</f>
        <v>2015</v>
      </c>
      <c r="B3809" s="4" t="s">
        <v>2284</v>
      </c>
    </row>
    <row r="3810" spans="1:2" ht="16.5" x14ac:dyDescent="0.3">
      <c r="A3810" s="9">
        <f>YEAR(Table1[[#This Row],[Order Date]])</f>
        <v>2015</v>
      </c>
      <c r="B3810" s="3" t="s">
        <v>2284</v>
      </c>
    </row>
    <row r="3811" spans="1:2" ht="16.5" x14ac:dyDescent="0.3">
      <c r="A3811" s="10">
        <f>YEAR(Table1[[#This Row],[Order Date]])</f>
        <v>2015</v>
      </c>
      <c r="B3811" s="4" t="s">
        <v>1258</v>
      </c>
    </row>
    <row r="3812" spans="1:2" ht="16.5" x14ac:dyDescent="0.3">
      <c r="A3812" s="9">
        <f>YEAR(Table1[[#This Row],[Order Date]])</f>
        <v>2015</v>
      </c>
      <c r="B3812" s="3" t="s">
        <v>1258</v>
      </c>
    </row>
    <row r="3813" spans="1:2" ht="16.5" x14ac:dyDescent="0.3">
      <c r="A3813" s="10">
        <f>YEAR(Table1[[#This Row],[Order Date]])</f>
        <v>2015</v>
      </c>
      <c r="B3813" s="4" t="s">
        <v>1258</v>
      </c>
    </row>
    <row r="3814" spans="1:2" ht="16.5" x14ac:dyDescent="0.3">
      <c r="A3814" s="9">
        <f>YEAR(Table1[[#This Row],[Order Date]])</f>
        <v>2015</v>
      </c>
      <c r="B3814" s="3" t="s">
        <v>892</v>
      </c>
    </row>
    <row r="3815" spans="1:2" ht="16.5" x14ac:dyDescent="0.3">
      <c r="A3815" s="10">
        <f>YEAR(Table1[[#This Row],[Order Date]])</f>
        <v>2015</v>
      </c>
      <c r="B3815" s="4" t="s">
        <v>2071</v>
      </c>
    </row>
    <row r="3816" spans="1:2" ht="16.5" x14ac:dyDescent="0.3">
      <c r="A3816" s="9">
        <f>YEAR(Table1[[#This Row],[Order Date]])</f>
        <v>2015</v>
      </c>
      <c r="B3816" s="3" t="s">
        <v>2071</v>
      </c>
    </row>
    <row r="3817" spans="1:2" ht="16.5" x14ac:dyDescent="0.3">
      <c r="A3817" s="10">
        <f>YEAR(Table1[[#This Row],[Order Date]])</f>
        <v>2015</v>
      </c>
      <c r="B3817" s="4" t="s">
        <v>992</v>
      </c>
    </row>
    <row r="3818" spans="1:2" ht="16.5" x14ac:dyDescent="0.3">
      <c r="A3818" s="9">
        <f>YEAR(Table1[[#This Row],[Order Date]])</f>
        <v>2015</v>
      </c>
      <c r="B3818" s="3" t="s">
        <v>992</v>
      </c>
    </row>
    <row r="3819" spans="1:2" ht="16.5" x14ac:dyDescent="0.3">
      <c r="A3819" s="10">
        <f>YEAR(Table1[[#This Row],[Order Date]])</f>
        <v>2015</v>
      </c>
      <c r="B3819" s="4" t="s">
        <v>992</v>
      </c>
    </row>
    <row r="3820" spans="1:2" ht="16.5" x14ac:dyDescent="0.3">
      <c r="A3820" s="9">
        <f>YEAR(Table1[[#This Row],[Order Date]])</f>
        <v>2015</v>
      </c>
      <c r="B3820" s="3" t="s">
        <v>1595</v>
      </c>
    </row>
    <row r="3821" spans="1:2" ht="16.5" x14ac:dyDescent="0.3">
      <c r="A3821" s="10">
        <f>YEAR(Table1[[#This Row],[Order Date]])</f>
        <v>2015</v>
      </c>
      <c r="B3821" s="4" t="s">
        <v>1595</v>
      </c>
    </row>
    <row r="3822" spans="1:2" ht="16.5" x14ac:dyDescent="0.3">
      <c r="A3822" s="9">
        <f>YEAR(Table1[[#This Row],[Order Date]])</f>
        <v>2015</v>
      </c>
      <c r="B3822" s="3" t="s">
        <v>2380</v>
      </c>
    </row>
    <row r="3823" spans="1:2" ht="16.5" x14ac:dyDescent="0.3">
      <c r="A3823" s="10">
        <f>YEAR(Table1[[#This Row],[Order Date]])</f>
        <v>2015</v>
      </c>
      <c r="B3823" s="4" t="s">
        <v>977</v>
      </c>
    </row>
    <row r="3824" spans="1:2" ht="16.5" x14ac:dyDescent="0.3">
      <c r="A3824" s="9">
        <f>YEAR(Table1[[#This Row],[Order Date]])</f>
        <v>2015</v>
      </c>
      <c r="B3824" s="3" t="s">
        <v>977</v>
      </c>
    </row>
    <row r="3825" spans="1:2" ht="16.5" x14ac:dyDescent="0.3">
      <c r="A3825" s="10">
        <f>YEAR(Table1[[#This Row],[Order Date]])</f>
        <v>2015</v>
      </c>
      <c r="B3825" s="4" t="s">
        <v>2381</v>
      </c>
    </row>
    <row r="3826" spans="1:2" ht="16.5" x14ac:dyDescent="0.3">
      <c r="A3826" s="9">
        <f>YEAR(Table1[[#This Row],[Order Date]])</f>
        <v>2015</v>
      </c>
      <c r="B3826" s="3" t="s">
        <v>1273</v>
      </c>
    </row>
    <row r="3827" spans="1:2" ht="16.5" x14ac:dyDescent="0.3">
      <c r="A3827" s="10">
        <f>YEAR(Table1[[#This Row],[Order Date]])</f>
        <v>2015</v>
      </c>
      <c r="B3827" s="4" t="s">
        <v>1436</v>
      </c>
    </row>
    <row r="3828" spans="1:2" ht="16.5" x14ac:dyDescent="0.3">
      <c r="A3828" s="9">
        <f>YEAR(Table1[[#This Row],[Order Date]])</f>
        <v>2015</v>
      </c>
      <c r="B3828" s="3" t="s">
        <v>1436</v>
      </c>
    </row>
    <row r="3829" spans="1:2" ht="16.5" x14ac:dyDescent="0.3">
      <c r="A3829" s="10">
        <f>YEAR(Table1[[#This Row],[Order Date]])</f>
        <v>2015</v>
      </c>
      <c r="B3829" s="4" t="s">
        <v>1436</v>
      </c>
    </row>
    <row r="3830" spans="1:2" ht="16.5" x14ac:dyDescent="0.3">
      <c r="A3830" s="9">
        <f>YEAR(Table1[[#This Row],[Order Date]])</f>
        <v>2015</v>
      </c>
      <c r="B3830" s="3" t="s">
        <v>583</v>
      </c>
    </row>
    <row r="3831" spans="1:2" ht="16.5" x14ac:dyDescent="0.3">
      <c r="A3831" s="10">
        <f>YEAR(Table1[[#This Row],[Order Date]])</f>
        <v>2015</v>
      </c>
      <c r="B3831" s="4" t="s">
        <v>583</v>
      </c>
    </row>
    <row r="3832" spans="1:2" ht="16.5" x14ac:dyDescent="0.3">
      <c r="A3832" s="9">
        <f>YEAR(Table1[[#This Row],[Order Date]])</f>
        <v>2015</v>
      </c>
      <c r="B3832" s="3" t="s">
        <v>1260</v>
      </c>
    </row>
    <row r="3833" spans="1:2" ht="16.5" x14ac:dyDescent="0.3">
      <c r="A3833" s="10">
        <f>YEAR(Table1[[#This Row],[Order Date]])</f>
        <v>2015</v>
      </c>
      <c r="B3833" s="4" t="s">
        <v>1762</v>
      </c>
    </row>
    <row r="3834" spans="1:2" ht="16.5" x14ac:dyDescent="0.3">
      <c r="A3834" s="9">
        <f>YEAR(Table1[[#This Row],[Order Date]])</f>
        <v>2015</v>
      </c>
      <c r="B3834" s="3" t="s">
        <v>667</v>
      </c>
    </row>
    <row r="3835" spans="1:2" ht="16.5" x14ac:dyDescent="0.3">
      <c r="A3835" s="10">
        <f>YEAR(Table1[[#This Row],[Order Date]])</f>
        <v>2015</v>
      </c>
      <c r="B3835" s="4" t="s">
        <v>667</v>
      </c>
    </row>
    <row r="3836" spans="1:2" ht="16.5" x14ac:dyDescent="0.3">
      <c r="A3836" s="9">
        <f>YEAR(Table1[[#This Row],[Order Date]])</f>
        <v>2015</v>
      </c>
      <c r="B3836" s="3" t="s">
        <v>2212</v>
      </c>
    </row>
    <row r="3837" spans="1:2" ht="16.5" x14ac:dyDescent="0.3">
      <c r="A3837" s="10">
        <f>YEAR(Table1[[#This Row],[Order Date]])</f>
        <v>2015</v>
      </c>
      <c r="B3837" s="4" t="s">
        <v>826</v>
      </c>
    </row>
    <row r="3838" spans="1:2" ht="16.5" x14ac:dyDescent="0.3">
      <c r="A3838" s="9">
        <f>YEAR(Table1[[#This Row],[Order Date]])</f>
        <v>2015</v>
      </c>
      <c r="B3838" s="3" t="s">
        <v>826</v>
      </c>
    </row>
    <row r="3839" spans="1:2" ht="16.5" x14ac:dyDescent="0.3">
      <c r="A3839" s="10">
        <f>YEAR(Table1[[#This Row],[Order Date]])</f>
        <v>2015</v>
      </c>
      <c r="B3839" s="4" t="s">
        <v>826</v>
      </c>
    </row>
    <row r="3840" spans="1:2" ht="16.5" x14ac:dyDescent="0.3">
      <c r="A3840" s="9">
        <f>YEAR(Table1[[#This Row],[Order Date]])</f>
        <v>2015</v>
      </c>
      <c r="B3840" s="3" t="s">
        <v>826</v>
      </c>
    </row>
    <row r="3841" spans="1:2" ht="16.5" x14ac:dyDescent="0.3">
      <c r="A3841" s="10">
        <f>YEAR(Table1[[#This Row],[Order Date]])</f>
        <v>2015</v>
      </c>
      <c r="B3841" s="4" t="s">
        <v>826</v>
      </c>
    </row>
    <row r="3842" spans="1:2" ht="16.5" x14ac:dyDescent="0.3">
      <c r="A3842" s="9">
        <f>YEAR(Table1[[#This Row],[Order Date]])</f>
        <v>2015</v>
      </c>
      <c r="B3842" s="3" t="s">
        <v>1221</v>
      </c>
    </row>
    <row r="3843" spans="1:2" ht="16.5" x14ac:dyDescent="0.3">
      <c r="A3843" s="10">
        <f>YEAR(Table1[[#This Row],[Order Date]])</f>
        <v>2015</v>
      </c>
      <c r="B3843" s="4" t="s">
        <v>1221</v>
      </c>
    </row>
    <row r="3844" spans="1:2" ht="16.5" x14ac:dyDescent="0.3">
      <c r="A3844" s="9">
        <f>YEAR(Table1[[#This Row],[Order Date]])</f>
        <v>2015</v>
      </c>
      <c r="B3844" s="3" t="s">
        <v>1221</v>
      </c>
    </row>
    <row r="3845" spans="1:2" ht="16.5" x14ac:dyDescent="0.3">
      <c r="A3845" s="10">
        <f>YEAR(Table1[[#This Row],[Order Date]])</f>
        <v>2015</v>
      </c>
      <c r="B3845" s="4" t="s">
        <v>973</v>
      </c>
    </row>
    <row r="3846" spans="1:2" ht="16.5" x14ac:dyDescent="0.3">
      <c r="A3846" s="9">
        <f>YEAR(Table1[[#This Row],[Order Date]])</f>
        <v>2015</v>
      </c>
      <c r="B3846" s="3" t="s">
        <v>128</v>
      </c>
    </row>
    <row r="3847" spans="1:2" ht="16.5" x14ac:dyDescent="0.3">
      <c r="A3847" s="10">
        <f>YEAR(Table1[[#This Row],[Order Date]])</f>
        <v>2015</v>
      </c>
      <c r="B3847" s="4" t="s">
        <v>128</v>
      </c>
    </row>
    <row r="3848" spans="1:2" ht="16.5" x14ac:dyDescent="0.3">
      <c r="A3848" s="9">
        <f>YEAR(Table1[[#This Row],[Order Date]])</f>
        <v>2015</v>
      </c>
      <c r="B3848" s="3" t="s">
        <v>128</v>
      </c>
    </row>
    <row r="3849" spans="1:2" ht="16.5" x14ac:dyDescent="0.3">
      <c r="A3849" s="10">
        <f>YEAR(Table1[[#This Row],[Order Date]])</f>
        <v>2015</v>
      </c>
      <c r="B3849" s="4" t="s">
        <v>128</v>
      </c>
    </row>
    <row r="3850" spans="1:2" ht="16.5" x14ac:dyDescent="0.3">
      <c r="A3850" s="9">
        <f>YEAR(Table1[[#This Row],[Order Date]])</f>
        <v>2015</v>
      </c>
      <c r="B3850" s="3" t="s">
        <v>268</v>
      </c>
    </row>
    <row r="3851" spans="1:2" ht="16.5" x14ac:dyDescent="0.3">
      <c r="A3851" s="10">
        <f>YEAR(Table1[[#This Row],[Order Date]])</f>
        <v>2015</v>
      </c>
      <c r="B3851" s="4" t="s">
        <v>1042</v>
      </c>
    </row>
    <row r="3852" spans="1:2" ht="16.5" x14ac:dyDescent="0.3">
      <c r="A3852" s="9">
        <f>YEAR(Table1[[#This Row],[Order Date]])</f>
        <v>2015</v>
      </c>
      <c r="B3852" s="3" t="s">
        <v>1042</v>
      </c>
    </row>
    <row r="3853" spans="1:2" ht="16.5" x14ac:dyDescent="0.3">
      <c r="A3853" s="10">
        <f>YEAR(Table1[[#This Row],[Order Date]])</f>
        <v>2015</v>
      </c>
      <c r="B3853" s="4" t="s">
        <v>1042</v>
      </c>
    </row>
    <row r="3854" spans="1:2" ht="16.5" x14ac:dyDescent="0.3">
      <c r="A3854" s="9">
        <f>YEAR(Table1[[#This Row],[Order Date]])</f>
        <v>2015</v>
      </c>
      <c r="B3854" s="3" t="s">
        <v>2383</v>
      </c>
    </row>
    <row r="3855" spans="1:2" ht="16.5" x14ac:dyDescent="0.3">
      <c r="A3855" s="10">
        <f>YEAR(Table1[[#This Row],[Order Date]])</f>
        <v>2015</v>
      </c>
      <c r="B3855" s="4" t="s">
        <v>2071</v>
      </c>
    </row>
    <row r="3856" spans="1:2" ht="16.5" x14ac:dyDescent="0.3">
      <c r="A3856" s="9">
        <f>YEAR(Table1[[#This Row],[Order Date]])</f>
        <v>2015</v>
      </c>
      <c r="B3856" s="3" t="s">
        <v>401</v>
      </c>
    </row>
    <row r="3857" spans="1:2" ht="16.5" x14ac:dyDescent="0.3">
      <c r="A3857" s="10">
        <f>YEAR(Table1[[#This Row],[Order Date]])</f>
        <v>2015</v>
      </c>
      <c r="B3857" s="4" t="s">
        <v>2053</v>
      </c>
    </row>
    <row r="3858" spans="1:2" ht="16.5" x14ac:dyDescent="0.3">
      <c r="A3858" s="9">
        <f>YEAR(Table1[[#This Row],[Order Date]])</f>
        <v>2015</v>
      </c>
      <c r="B3858" s="3" t="s">
        <v>1693</v>
      </c>
    </row>
    <row r="3859" spans="1:2" ht="16.5" x14ac:dyDescent="0.3">
      <c r="A3859" s="10">
        <f>YEAR(Table1[[#This Row],[Order Date]])</f>
        <v>2015</v>
      </c>
      <c r="B3859" s="4" t="s">
        <v>1693</v>
      </c>
    </row>
    <row r="3860" spans="1:2" ht="16.5" x14ac:dyDescent="0.3">
      <c r="A3860" s="9">
        <f>YEAR(Table1[[#This Row],[Order Date]])</f>
        <v>2015</v>
      </c>
      <c r="B3860" s="3" t="s">
        <v>1487</v>
      </c>
    </row>
    <row r="3861" spans="1:2" ht="16.5" x14ac:dyDescent="0.3">
      <c r="A3861" s="10">
        <f>YEAR(Table1[[#This Row],[Order Date]])</f>
        <v>2015</v>
      </c>
      <c r="B3861" s="4" t="s">
        <v>1487</v>
      </c>
    </row>
    <row r="3862" spans="1:2" ht="16.5" x14ac:dyDescent="0.3">
      <c r="A3862" s="9">
        <f>YEAR(Table1[[#This Row],[Order Date]])</f>
        <v>2015</v>
      </c>
      <c r="B3862" s="3" t="s">
        <v>50</v>
      </c>
    </row>
    <row r="3863" spans="1:2" ht="16.5" x14ac:dyDescent="0.3">
      <c r="A3863" s="10">
        <f>YEAR(Table1[[#This Row],[Order Date]])</f>
        <v>2015</v>
      </c>
      <c r="B3863" s="4" t="s">
        <v>1723</v>
      </c>
    </row>
    <row r="3864" spans="1:2" ht="16.5" x14ac:dyDescent="0.3">
      <c r="A3864" s="9">
        <f>YEAR(Table1[[#This Row],[Order Date]])</f>
        <v>2015</v>
      </c>
      <c r="B3864" s="3" t="s">
        <v>1723</v>
      </c>
    </row>
    <row r="3865" spans="1:2" ht="16.5" x14ac:dyDescent="0.3">
      <c r="A3865" s="10">
        <f>YEAR(Table1[[#This Row],[Order Date]])</f>
        <v>2015</v>
      </c>
      <c r="B3865" s="4" t="s">
        <v>1723</v>
      </c>
    </row>
    <row r="3866" spans="1:2" ht="16.5" x14ac:dyDescent="0.3">
      <c r="A3866" s="9">
        <f>YEAR(Table1[[#This Row],[Order Date]])</f>
        <v>2015</v>
      </c>
      <c r="B3866" s="3" t="s">
        <v>357</v>
      </c>
    </row>
    <row r="3867" spans="1:2" ht="16.5" x14ac:dyDescent="0.3">
      <c r="A3867" s="10">
        <f>YEAR(Table1[[#This Row],[Order Date]])</f>
        <v>2015</v>
      </c>
      <c r="B3867" s="4" t="s">
        <v>2385</v>
      </c>
    </row>
    <row r="3868" spans="1:2" ht="16.5" x14ac:dyDescent="0.3">
      <c r="A3868" s="9">
        <f>YEAR(Table1[[#This Row],[Order Date]])</f>
        <v>2015</v>
      </c>
      <c r="B3868" s="3" t="s">
        <v>2385</v>
      </c>
    </row>
    <row r="3869" spans="1:2" ht="16.5" x14ac:dyDescent="0.3">
      <c r="A3869" s="10">
        <f>YEAR(Table1[[#This Row],[Order Date]])</f>
        <v>2015</v>
      </c>
      <c r="B3869" s="4" t="s">
        <v>2280</v>
      </c>
    </row>
    <row r="3870" spans="1:2" ht="16.5" x14ac:dyDescent="0.3">
      <c r="A3870" s="9">
        <f>YEAR(Table1[[#This Row],[Order Date]])</f>
        <v>2015</v>
      </c>
      <c r="B3870" s="3" t="s">
        <v>1891</v>
      </c>
    </row>
    <row r="3871" spans="1:2" ht="16.5" x14ac:dyDescent="0.3">
      <c r="A3871" s="10">
        <f>YEAR(Table1[[#This Row],[Order Date]])</f>
        <v>2015</v>
      </c>
      <c r="B3871" s="4" t="s">
        <v>1891</v>
      </c>
    </row>
    <row r="3872" spans="1:2" ht="16.5" x14ac:dyDescent="0.3">
      <c r="A3872" s="9">
        <f>YEAR(Table1[[#This Row],[Order Date]])</f>
        <v>2015</v>
      </c>
      <c r="B3872" s="3" t="s">
        <v>1343</v>
      </c>
    </row>
    <row r="3873" spans="1:2" ht="16.5" x14ac:dyDescent="0.3">
      <c r="A3873" s="10">
        <f>YEAR(Table1[[#This Row],[Order Date]])</f>
        <v>2015</v>
      </c>
      <c r="B3873" s="4" t="s">
        <v>1866</v>
      </c>
    </row>
    <row r="3874" spans="1:2" ht="16.5" x14ac:dyDescent="0.3">
      <c r="A3874" s="9">
        <f>YEAR(Table1[[#This Row],[Order Date]])</f>
        <v>2015</v>
      </c>
      <c r="B3874" s="3" t="s">
        <v>1394</v>
      </c>
    </row>
    <row r="3875" spans="1:2" ht="16.5" x14ac:dyDescent="0.3">
      <c r="A3875" s="10">
        <f>YEAR(Table1[[#This Row],[Order Date]])</f>
        <v>2015</v>
      </c>
      <c r="B3875" s="4" t="s">
        <v>1394</v>
      </c>
    </row>
    <row r="3876" spans="1:2" ht="16.5" x14ac:dyDescent="0.3">
      <c r="A3876" s="9">
        <f>YEAR(Table1[[#This Row],[Order Date]])</f>
        <v>2015</v>
      </c>
      <c r="B3876" s="3" t="s">
        <v>1394</v>
      </c>
    </row>
    <row r="3877" spans="1:2" ht="16.5" x14ac:dyDescent="0.3">
      <c r="A3877" s="10">
        <f>YEAR(Table1[[#This Row],[Order Date]])</f>
        <v>2015</v>
      </c>
      <c r="B3877" s="4" t="s">
        <v>1394</v>
      </c>
    </row>
    <row r="3878" spans="1:2" ht="16.5" x14ac:dyDescent="0.3">
      <c r="A3878" s="9">
        <f>YEAR(Table1[[#This Row],[Order Date]])</f>
        <v>2015</v>
      </c>
      <c r="B3878" s="3" t="s">
        <v>1822</v>
      </c>
    </row>
    <row r="3879" spans="1:2" ht="16.5" x14ac:dyDescent="0.3">
      <c r="A3879" s="10">
        <f>YEAR(Table1[[#This Row],[Order Date]])</f>
        <v>2015</v>
      </c>
      <c r="B3879" s="4" t="s">
        <v>1822</v>
      </c>
    </row>
    <row r="3880" spans="1:2" ht="16.5" x14ac:dyDescent="0.3">
      <c r="A3880" s="9">
        <f>YEAR(Table1[[#This Row],[Order Date]])</f>
        <v>2015</v>
      </c>
      <c r="B3880" s="3" t="s">
        <v>1822</v>
      </c>
    </row>
    <row r="3881" spans="1:2" ht="16.5" x14ac:dyDescent="0.3">
      <c r="A3881" s="10">
        <f>YEAR(Table1[[#This Row],[Order Date]])</f>
        <v>2015</v>
      </c>
      <c r="B3881" s="4" t="s">
        <v>1088</v>
      </c>
    </row>
    <row r="3882" spans="1:2" ht="16.5" x14ac:dyDescent="0.3">
      <c r="A3882" s="9">
        <f>YEAR(Table1[[#This Row],[Order Date]])</f>
        <v>2015</v>
      </c>
      <c r="B3882" s="3" t="s">
        <v>1088</v>
      </c>
    </row>
    <row r="3883" spans="1:2" ht="16.5" x14ac:dyDescent="0.3">
      <c r="A3883" s="10">
        <f>YEAR(Table1[[#This Row],[Order Date]])</f>
        <v>2015</v>
      </c>
      <c r="B3883" s="4" t="s">
        <v>1088</v>
      </c>
    </row>
    <row r="3884" spans="1:2" ht="16.5" x14ac:dyDescent="0.3">
      <c r="A3884" s="9">
        <f>YEAR(Table1[[#This Row],[Order Date]])</f>
        <v>2015</v>
      </c>
      <c r="B3884" s="3" t="s">
        <v>1088</v>
      </c>
    </row>
    <row r="3885" spans="1:2" ht="16.5" x14ac:dyDescent="0.3">
      <c r="A3885" s="10">
        <f>YEAR(Table1[[#This Row],[Order Date]])</f>
        <v>2015</v>
      </c>
      <c r="B3885" s="4" t="s">
        <v>2147</v>
      </c>
    </row>
    <row r="3886" spans="1:2" ht="16.5" x14ac:dyDescent="0.3">
      <c r="A3886" s="9">
        <f>YEAR(Table1[[#This Row],[Order Date]])</f>
        <v>2015</v>
      </c>
      <c r="B3886" s="3" t="s">
        <v>2147</v>
      </c>
    </row>
    <row r="3887" spans="1:2" ht="16.5" x14ac:dyDescent="0.3">
      <c r="A3887" s="10">
        <f>YEAR(Table1[[#This Row],[Order Date]])</f>
        <v>2015</v>
      </c>
      <c r="B3887" s="4" t="s">
        <v>2147</v>
      </c>
    </row>
    <row r="3888" spans="1:2" ht="16.5" x14ac:dyDescent="0.3">
      <c r="A3888" s="9">
        <f>YEAR(Table1[[#This Row],[Order Date]])</f>
        <v>2015</v>
      </c>
      <c r="B3888" s="3" t="s">
        <v>2147</v>
      </c>
    </row>
    <row r="3889" spans="1:2" ht="16.5" x14ac:dyDescent="0.3">
      <c r="A3889" s="10">
        <f>YEAR(Table1[[#This Row],[Order Date]])</f>
        <v>2015</v>
      </c>
      <c r="B3889" s="4" t="s">
        <v>2147</v>
      </c>
    </row>
    <row r="3890" spans="1:2" ht="16.5" x14ac:dyDescent="0.3">
      <c r="A3890" s="9">
        <f>YEAR(Table1[[#This Row],[Order Date]])</f>
        <v>2015</v>
      </c>
      <c r="B3890" s="3" t="s">
        <v>2115</v>
      </c>
    </row>
    <row r="3891" spans="1:2" ht="16.5" x14ac:dyDescent="0.3">
      <c r="A3891" s="10">
        <f>YEAR(Table1[[#This Row],[Order Date]])</f>
        <v>2015</v>
      </c>
      <c r="B3891" s="4" t="s">
        <v>1966</v>
      </c>
    </row>
    <row r="3892" spans="1:2" ht="16.5" x14ac:dyDescent="0.3">
      <c r="A3892" s="9">
        <f>YEAR(Table1[[#This Row],[Order Date]])</f>
        <v>2015</v>
      </c>
      <c r="B3892" s="3" t="s">
        <v>2319</v>
      </c>
    </row>
    <row r="3893" spans="1:2" ht="16.5" x14ac:dyDescent="0.3">
      <c r="A3893" s="10">
        <f>YEAR(Table1[[#This Row],[Order Date]])</f>
        <v>2015</v>
      </c>
      <c r="B3893" s="4" t="s">
        <v>1193</v>
      </c>
    </row>
    <row r="3894" spans="1:2" ht="16.5" x14ac:dyDescent="0.3">
      <c r="A3894" s="9">
        <f>YEAR(Table1[[#This Row],[Order Date]])</f>
        <v>2015</v>
      </c>
      <c r="B3894" s="3" t="s">
        <v>2126</v>
      </c>
    </row>
    <row r="3895" spans="1:2" ht="16.5" x14ac:dyDescent="0.3">
      <c r="A3895" s="10">
        <f>YEAR(Table1[[#This Row],[Order Date]])</f>
        <v>2015</v>
      </c>
      <c r="B3895" s="4" t="s">
        <v>2388</v>
      </c>
    </row>
    <row r="3896" spans="1:2" ht="16.5" x14ac:dyDescent="0.3">
      <c r="A3896" s="9">
        <f>YEAR(Table1[[#This Row],[Order Date]])</f>
        <v>2015</v>
      </c>
      <c r="B3896" s="3" t="s">
        <v>2388</v>
      </c>
    </row>
    <row r="3897" spans="1:2" ht="16.5" x14ac:dyDescent="0.3">
      <c r="A3897" s="10">
        <f>YEAR(Table1[[#This Row],[Order Date]])</f>
        <v>2015</v>
      </c>
      <c r="B3897" s="4" t="s">
        <v>826</v>
      </c>
    </row>
    <row r="3898" spans="1:2" ht="16.5" x14ac:dyDescent="0.3">
      <c r="A3898" s="9">
        <f>YEAR(Table1[[#This Row],[Order Date]])</f>
        <v>2015</v>
      </c>
      <c r="B3898" s="3" t="s">
        <v>1803</v>
      </c>
    </row>
    <row r="3899" spans="1:2" ht="16.5" x14ac:dyDescent="0.3">
      <c r="A3899" s="10">
        <f>YEAR(Table1[[#This Row],[Order Date]])</f>
        <v>2015</v>
      </c>
      <c r="B3899" s="4" t="s">
        <v>1803</v>
      </c>
    </row>
    <row r="3900" spans="1:2" ht="16.5" x14ac:dyDescent="0.3">
      <c r="A3900" s="9">
        <f>YEAR(Table1[[#This Row],[Order Date]])</f>
        <v>2015</v>
      </c>
      <c r="B3900" s="3" t="s">
        <v>1803</v>
      </c>
    </row>
    <row r="3901" spans="1:2" ht="16.5" x14ac:dyDescent="0.3">
      <c r="A3901" s="10">
        <f>YEAR(Table1[[#This Row],[Order Date]])</f>
        <v>2015</v>
      </c>
      <c r="B3901" s="4" t="s">
        <v>1803</v>
      </c>
    </row>
    <row r="3902" spans="1:2" ht="16.5" x14ac:dyDescent="0.3">
      <c r="A3902" s="9">
        <f>YEAR(Table1[[#This Row],[Order Date]])</f>
        <v>2015</v>
      </c>
      <c r="B3902" s="3" t="s">
        <v>1803</v>
      </c>
    </row>
    <row r="3903" spans="1:2" ht="16.5" x14ac:dyDescent="0.3">
      <c r="A3903" s="10">
        <f>YEAR(Table1[[#This Row],[Order Date]])</f>
        <v>2015</v>
      </c>
      <c r="B3903" s="4" t="s">
        <v>1803</v>
      </c>
    </row>
    <row r="3904" spans="1:2" ht="16.5" x14ac:dyDescent="0.3">
      <c r="A3904" s="9">
        <f>YEAR(Table1[[#This Row],[Order Date]])</f>
        <v>2015</v>
      </c>
      <c r="B3904" s="3" t="s">
        <v>1803</v>
      </c>
    </row>
    <row r="3905" spans="1:2" ht="16.5" x14ac:dyDescent="0.3">
      <c r="A3905" s="10">
        <f>YEAR(Table1[[#This Row],[Order Date]])</f>
        <v>2015</v>
      </c>
      <c r="B3905" s="4" t="s">
        <v>1803</v>
      </c>
    </row>
    <row r="3906" spans="1:2" ht="16.5" x14ac:dyDescent="0.3">
      <c r="A3906" s="9">
        <f>YEAR(Table1[[#This Row],[Order Date]])</f>
        <v>2015</v>
      </c>
      <c r="B3906" s="3" t="s">
        <v>1803</v>
      </c>
    </row>
    <row r="3907" spans="1:2" ht="16.5" x14ac:dyDescent="0.3">
      <c r="A3907" s="10">
        <f>YEAR(Table1[[#This Row],[Order Date]])</f>
        <v>2015</v>
      </c>
      <c r="B3907" s="4" t="s">
        <v>567</v>
      </c>
    </row>
    <row r="3908" spans="1:2" ht="16.5" x14ac:dyDescent="0.3">
      <c r="A3908" s="9">
        <f>YEAR(Table1[[#This Row],[Order Date]])</f>
        <v>2015</v>
      </c>
      <c r="B3908" s="3" t="s">
        <v>1332</v>
      </c>
    </row>
    <row r="3909" spans="1:2" ht="16.5" x14ac:dyDescent="0.3">
      <c r="A3909" s="10">
        <f>YEAR(Table1[[#This Row],[Order Date]])</f>
        <v>2015</v>
      </c>
      <c r="B3909" s="4" t="s">
        <v>879</v>
      </c>
    </row>
    <row r="3910" spans="1:2" ht="16.5" x14ac:dyDescent="0.3">
      <c r="A3910" s="9">
        <f>YEAR(Table1[[#This Row],[Order Date]])</f>
        <v>2015</v>
      </c>
      <c r="B3910" s="3" t="s">
        <v>879</v>
      </c>
    </row>
    <row r="3911" spans="1:2" ht="16.5" x14ac:dyDescent="0.3">
      <c r="A3911" s="10">
        <f>YEAR(Table1[[#This Row],[Order Date]])</f>
        <v>2015</v>
      </c>
      <c r="B3911" s="4" t="s">
        <v>879</v>
      </c>
    </row>
    <row r="3912" spans="1:2" ht="16.5" x14ac:dyDescent="0.3">
      <c r="A3912" s="9">
        <f>YEAR(Table1[[#This Row],[Order Date]])</f>
        <v>2015</v>
      </c>
      <c r="B3912" s="3" t="s">
        <v>760</v>
      </c>
    </row>
    <row r="3913" spans="1:2" ht="16.5" x14ac:dyDescent="0.3">
      <c r="A3913" s="10">
        <f>YEAR(Table1[[#This Row],[Order Date]])</f>
        <v>2015</v>
      </c>
      <c r="B3913" s="4" t="s">
        <v>1221</v>
      </c>
    </row>
    <row r="3914" spans="1:2" ht="16.5" x14ac:dyDescent="0.3">
      <c r="A3914" s="9">
        <f>YEAR(Table1[[#This Row],[Order Date]])</f>
        <v>2015</v>
      </c>
      <c r="B3914" s="3" t="s">
        <v>1221</v>
      </c>
    </row>
    <row r="3915" spans="1:2" ht="16.5" x14ac:dyDescent="0.3">
      <c r="A3915" s="10">
        <f>YEAR(Table1[[#This Row],[Order Date]])</f>
        <v>2015</v>
      </c>
      <c r="B3915" s="4" t="s">
        <v>2276</v>
      </c>
    </row>
    <row r="3916" spans="1:2" ht="16.5" x14ac:dyDescent="0.3">
      <c r="A3916" s="9">
        <f>YEAR(Table1[[#This Row],[Order Date]])</f>
        <v>2015</v>
      </c>
      <c r="B3916" s="3" t="s">
        <v>1752</v>
      </c>
    </row>
    <row r="3917" spans="1:2" ht="16.5" x14ac:dyDescent="0.3">
      <c r="A3917" s="10">
        <f>YEAR(Table1[[#This Row],[Order Date]])</f>
        <v>2015</v>
      </c>
      <c r="B3917" s="4" t="s">
        <v>109</v>
      </c>
    </row>
    <row r="3918" spans="1:2" ht="16.5" x14ac:dyDescent="0.3">
      <c r="A3918" s="9">
        <f>YEAR(Table1[[#This Row],[Order Date]])</f>
        <v>2015</v>
      </c>
      <c r="B3918" s="3" t="s">
        <v>109</v>
      </c>
    </row>
    <row r="3919" spans="1:2" ht="16.5" x14ac:dyDescent="0.3">
      <c r="A3919" s="10">
        <f>YEAR(Table1[[#This Row],[Order Date]])</f>
        <v>2015</v>
      </c>
      <c r="B3919" s="4" t="s">
        <v>109</v>
      </c>
    </row>
    <row r="3920" spans="1:2" ht="16.5" x14ac:dyDescent="0.3">
      <c r="A3920" s="9">
        <f>YEAR(Table1[[#This Row],[Order Date]])</f>
        <v>2015</v>
      </c>
      <c r="B3920" s="3" t="s">
        <v>887</v>
      </c>
    </row>
    <row r="3921" spans="1:2" ht="16.5" x14ac:dyDescent="0.3">
      <c r="A3921" s="10">
        <f>YEAR(Table1[[#This Row],[Order Date]])</f>
        <v>2015</v>
      </c>
      <c r="B3921" s="4" t="s">
        <v>887</v>
      </c>
    </row>
    <row r="3922" spans="1:2" ht="16.5" x14ac:dyDescent="0.3">
      <c r="A3922" s="9">
        <f>YEAR(Table1[[#This Row],[Order Date]])</f>
        <v>2015</v>
      </c>
      <c r="B3922" s="3" t="s">
        <v>387</v>
      </c>
    </row>
    <row r="3923" spans="1:2" ht="16.5" x14ac:dyDescent="0.3">
      <c r="A3923" s="10">
        <f>YEAR(Table1[[#This Row],[Order Date]])</f>
        <v>2015</v>
      </c>
      <c r="B3923" s="4" t="s">
        <v>387</v>
      </c>
    </row>
    <row r="3924" spans="1:2" ht="16.5" x14ac:dyDescent="0.3">
      <c r="A3924" s="9">
        <f>YEAR(Table1[[#This Row],[Order Date]])</f>
        <v>2015</v>
      </c>
      <c r="B3924" s="3" t="s">
        <v>1598</v>
      </c>
    </row>
    <row r="3925" spans="1:2" ht="16.5" x14ac:dyDescent="0.3">
      <c r="A3925" s="10">
        <f>YEAR(Table1[[#This Row],[Order Date]])</f>
        <v>2015</v>
      </c>
      <c r="B3925" s="4" t="s">
        <v>1598</v>
      </c>
    </row>
    <row r="3926" spans="1:2" ht="16.5" x14ac:dyDescent="0.3">
      <c r="A3926" s="9">
        <f>YEAR(Table1[[#This Row],[Order Date]])</f>
        <v>2015</v>
      </c>
      <c r="B3926" s="3" t="s">
        <v>1489</v>
      </c>
    </row>
    <row r="3927" spans="1:2" ht="16.5" x14ac:dyDescent="0.3">
      <c r="A3927" s="10">
        <f>YEAR(Table1[[#This Row],[Order Date]])</f>
        <v>2015</v>
      </c>
      <c r="B3927" s="4" t="s">
        <v>1489</v>
      </c>
    </row>
    <row r="3928" spans="1:2" ht="16.5" x14ac:dyDescent="0.3">
      <c r="A3928" s="9">
        <f>YEAR(Table1[[#This Row],[Order Date]])</f>
        <v>2015</v>
      </c>
      <c r="B3928" s="3" t="s">
        <v>1738</v>
      </c>
    </row>
    <row r="3929" spans="1:2" ht="16.5" x14ac:dyDescent="0.3">
      <c r="A3929" s="10">
        <f>YEAR(Table1[[#This Row],[Order Date]])</f>
        <v>2015</v>
      </c>
      <c r="B3929" s="4" t="s">
        <v>437</v>
      </c>
    </row>
    <row r="3930" spans="1:2" ht="16.5" x14ac:dyDescent="0.3">
      <c r="A3930" s="9">
        <f>YEAR(Table1[[#This Row],[Order Date]])</f>
        <v>2015</v>
      </c>
      <c r="B3930" s="3" t="s">
        <v>437</v>
      </c>
    </row>
    <row r="3931" spans="1:2" ht="16.5" x14ac:dyDescent="0.3">
      <c r="A3931" s="10">
        <f>YEAR(Table1[[#This Row],[Order Date]])</f>
        <v>2015</v>
      </c>
      <c r="B3931" s="4" t="s">
        <v>437</v>
      </c>
    </row>
    <row r="3932" spans="1:2" ht="16.5" x14ac:dyDescent="0.3">
      <c r="A3932" s="9">
        <f>YEAR(Table1[[#This Row],[Order Date]])</f>
        <v>2015</v>
      </c>
      <c r="B3932" s="3" t="s">
        <v>437</v>
      </c>
    </row>
    <row r="3933" spans="1:2" ht="16.5" x14ac:dyDescent="0.3">
      <c r="A3933" s="10">
        <f>YEAR(Table1[[#This Row],[Order Date]])</f>
        <v>2015</v>
      </c>
      <c r="B3933" s="4" t="s">
        <v>724</v>
      </c>
    </row>
    <row r="3934" spans="1:2" ht="16.5" x14ac:dyDescent="0.3">
      <c r="A3934" s="9">
        <f>YEAR(Table1[[#This Row],[Order Date]])</f>
        <v>2015</v>
      </c>
      <c r="B3934" s="3" t="s">
        <v>724</v>
      </c>
    </row>
    <row r="3935" spans="1:2" ht="16.5" x14ac:dyDescent="0.3">
      <c r="A3935" s="10">
        <f>YEAR(Table1[[#This Row],[Order Date]])</f>
        <v>2015</v>
      </c>
      <c r="B3935" s="4" t="s">
        <v>119</v>
      </c>
    </row>
    <row r="3936" spans="1:2" ht="16.5" x14ac:dyDescent="0.3">
      <c r="A3936" s="9">
        <f>YEAR(Table1[[#This Row],[Order Date]])</f>
        <v>2015</v>
      </c>
      <c r="B3936" s="3" t="s">
        <v>2396</v>
      </c>
    </row>
    <row r="3937" spans="1:2" ht="16.5" x14ac:dyDescent="0.3">
      <c r="A3937" s="10">
        <f>YEAR(Table1[[#This Row],[Order Date]])</f>
        <v>2015</v>
      </c>
      <c r="B3937" s="4" t="s">
        <v>794</v>
      </c>
    </row>
    <row r="3938" spans="1:2" ht="16.5" x14ac:dyDescent="0.3">
      <c r="A3938" s="9">
        <f>YEAR(Table1[[#This Row],[Order Date]])</f>
        <v>2015</v>
      </c>
      <c r="B3938" s="3" t="s">
        <v>1394</v>
      </c>
    </row>
    <row r="3939" spans="1:2" ht="16.5" x14ac:dyDescent="0.3">
      <c r="A3939" s="10">
        <f>YEAR(Table1[[#This Row],[Order Date]])</f>
        <v>2015</v>
      </c>
      <c r="B3939" s="4" t="s">
        <v>1394</v>
      </c>
    </row>
    <row r="3940" spans="1:2" ht="16.5" x14ac:dyDescent="0.3">
      <c r="A3940" s="9">
        <f>YEAR(Table1[[#This Row],[Order Date]])</f>
        <v>2015</v>
      </c>
      <c r="B3940" s="3" t="s">
        <v>1181</v>
      </c>
    </row>
    <row r="3941" spans="1:2" ht="16.5" x14ac:dyDescent="0.3">
      <c r="A3941" s="10">
        <f>YEAR(Table1[[#This Row],[Order Date]])</f>
        <v>2015</v>
      </c>
      <c r="B3941" s="4" t="s">
        <v>900</v>
      </c>
    </row>
    <row r="3942" spans="1:2" ht="16.5" x14ac:dyDescent="0.3">
      <c r="A3942" s="9">
        <f>YEAR(Table1[[#This Row],[Order Date]])</f>
        <v>2015</v>
      </c>
      <c r="B3942" s="3" t="s">
        <v>244</v>
      </c>
    </row>
    <row r="3943" spans="1:2" ht="16.5" x14ac:dyDescent="0.3">
      <c r="A3943" s="10">
        <f>YEAR(Table1[[#This Row],[Order Date]])</f>
        <v>2015</v>
      </c>
      <c r="B3943" s="4" t="s">
        <v>1614</v>
      </c>
    </row>
    <row r="3944" spans="1:2" ht="16.5" x14ac:dyDescent="0.3">
      <c r="A3944" s="9">
        <f>YEAR(Table1[[#This Row],[Order Date]])</f>
        <v>2015</v>
      </c>
      <c r="B3944" s="3" t="s">
        <v>1614</v>
      </c>
    </row>
    <row r="3945" spans="1:2" ht="16.5" x14ac:dyDescent="0.3">
      <c r="A3945" s="10">
        <f>YEAR(Table1[[#This Row],[Order Date]])</f>
        <v>2015</v>
      </c>
      <c r="B3945" s="4" t="s">
        <v>1614</v>
      </c>
    </row>
    <row r="3946" spans="1:2" ht="16.5" x14ac:dyDescent="0.3">
      <c r="A3946" s="9">
        <f>YEAR(Table1[[#This Row],[Order Date]])</f>
        <v>2015</v>
      </c>
      <c r="B3946" s="3" t="s">
        <v>1614</v>
      </c>
    </row>
    <row r="3947" spans="1:2" ht="16.5" x14ac:dyDescent="0.3">
      <c r="A3947" s="10">
        <f>YEAR(Table1[[#This Row],[Order Date]])</f>
        <v>2015</v>
      </c>
      <c r="B3947" s="4" t="s">
        <v>1332</v>
      </c>
    </row>
    <row r="3948" spans="1:2" ht="16.5" x14ac:dyDescent="0.3">
      <c r="A3948" s="9">
        <f>YEAR(Table1[[#This Row],[Order Date]])</f>
        <v>2015</v>
      </c>
      <c r="B3948" s="3" t="s">
        <v>1102</v>
      </c>
    </row>
    <row r="3949" spans="1:2" ht="16.5" x14ac:dyDescent="0.3">
      <c r="A3949" s="10">
        <f>YEAR(Table1[[#This Row],[Order Date]])</f>
        <v>2015</v>
      </c>
      <c r="B3949" s="4" t="s">
        <v>1102</v>
      </c>
    </row>
    <row r="3950" spans="1:2" ht="16.5" x14ac:dyDescent="0.3">
      <c r="A3950" s="9">
        <f>YEAR(Table1[[#This Row],[Order Date]])</f>
        <v>2015</v>
      </c>
      <c r="B3950" s="3" t="s">
        <v>1102</v>
      </c>
    </row>
    <row r="3951" spans="1:2" ht="16.5" x14ac:dyDescent="0.3">
      <c r="A3951" s="10">
        <f>YEAR(Table1[[#This Row],[Order Date]])</f>
        <v>2015</v>
      </c>
      <c r="B3951" s="4" t="s">
        <v>182</v>
      </c>
    </row>
    <row r="3952" spans="1:2" ht="16.5" x14ac:dyDescent="0.3">
      <c r="A3952" s="9">
        <f>YEAR(Table1[[#This Row],[Order Date]])</f>
        <v>2015</v>
      </c>
      <c r="B3952" s="3" t="s">
        <v>182</v>
      </c>
    </row>
    <row r="3953" spans="1:2" ht="16.5" x14ac:dyDescent="0.3">
      <c r="A3953" s="10">
        <f>YEAR(Table1[[#This Row],[Order Date]])</f>
        <v>2015</v>
      </c>
      <c r="B3953" s="4" t="s">
        <v>182</v>
      </c>
    </row>
    <row r="3954" spans="1:2" ht="16.5" x14ac:dyDescent="0.3">
      <c r="A3954" s="9">
        <f>YEAR(Table1[[#This Row],[Order Date]])</f>
        <v>2015</v>
      </c>
      <c r="B3954" s="3" t="s">
        <v>182</v>
      </c>
    </row>
    <row r="3955" spans="1:2" ht="16.5" x14ac:dyDescent="0.3">
      <c r="A3955" s="10">
        <f>YEAR(Table1[[#This Row],[Order Date]])</f>
        <v>2015</v>
      </c>
      <c r="B3955" s="4" t="s">
        <v>1260</v>
      </c>
    </row>
    <row r="3956" spans="1:2" ht="16.5" x14ac:dyDescent="0.3">
      <c r="A3956" s="9">
        <f>YEAR(Table1[[#This Row],[Order Date]])</f>
        <v>2015</v>
      </c>
      <c r="B3956" s="3" t="s">
        <v>2306</v>
      </c>
    </row>
    <row r="3957" spans="1:2" ht="16.5" x14ac:dyDescent="0.3">
      <c r="A3957" s="10">
        <f>YEAR(Table1[[#This Row],[Order Date]])</f>
        <v>2015</v>
      </c>
      <c r="B3957" s="4" t="s">
        <v>537</v>
      </c>
    </row>
    <row r="3958" spans="1:2" ht="16.5" x14ac:dyDescent="0.3">
      <c r="A3958" s="9">
        <f>YEAR(Table1[[#This Row],[Order Date]])</f>
        <v>2015</v>
      </c>
      <c r="B3958" s="3" t="s">
        <v>537</v>
      </c>
    </row>
    <row r="3959" spans="1:2" ht="16.5" x14ac:dyDescent="0.3">
      <c r="A3959" s="10">
        <f>YEAR(Table1[[#This Row],[Order Date]])</f>
        <v>2015</v>
      </c>
      <c r="B3959" s="4" t="s">
        <v>537</v>
      </c>
    </row>
    <row r="3960" spans="1:2" ht="16.5" x14ac:dyDescent="0.3">
      <c r="A3960" s="9">
        <f>YEAR(Table1[[#This Row],[Order Date]])</f>
        <v>2015</v>
      </c>
      <c r="B3960" s="3" t="s">
        <v>537</v>
      </c>
    </row>
    <row r="3961" spans="1:2" ht="16.5" x14ac:dyDescent="0.3">
      <c r="A3961" s="10">
        <f>YEAR(Table1[[#This Row],[Order Date]])</f>
        <v>2015</v>
      </c>
      <c r="B3961" s="4" t="s">
        <v>537</v>
      </c>
    </row>
    <row r="3962" spans="1:2" ht="16.5" x14ac:dyDescent="0.3">
      <c r="A3962" s="9">
        <f>YEAR(Table1[[#This Row],[Order Date]])</f>
        <v>2015</v>
      </c>
      <c r="B3962" s="3" t="s">
        <v>831</v>
      </c>
    </row>
    <row r="3963" spans="1:2" ht="16.5" x14ac:dyDescent="0.3">
      <c r="A3963" s="10">
        <f>YEAR(Table1[[#This Row],[Order Date]])</f>
        <v>2015</v>
      </c>
      <c r="B3963" s="4" t="s">
        <v>831</v>
      </c>
    </row>
    <row r="3964" spans="1:2" ht="16.5" x14ac:dyDescent="0.3">
      <c r="A3964" s="9">
        <f>YEAR(Table1[[#This Row],[Order Date]])</f>
        <v>2015</v>
      </c>
      <c r="B3964" s="3" t="s">
        <v>831</v>
      </c>
    </row>
    <row r="3965" spans="1:2" ht="16.5" x14ac:dyDescent="0.3">
      <c r="A3965" s="10">
        <f>YEAR(Table1[[#This Row],[Order Date]])</f>
        <v>2015</v>
      </c>
      <c r="B3965" s="4" t="s">
        <v>651</v>
      </c>
    </row>
    <row r="3966" spans="1:2" ht="16.5" x14ac:dyDescent="0.3">
      <c r="A3966" s="9">
        <f>YEAR(Table1[[#This Row],[Order Date]])</f>
        <v>2015</v>
      </c>
      <c r="B3966" s="3" t="s">
        <v>651</v>
      </c>
    </row>
    <row r="3967" spans="1:2" ht="16.5" x14ac:dyDescent="0.3">
      <c r="A3967" s="10">
        <f>YEAR(Table1[[#This Row],[Order Date]])</f>
        <v>2015</v>
      </c>
      <c r="B3967" s="4" t="s">
        <v>651</v>
      </c>
    </row>
    <row r="3968" spans="1:2" ht="16.5" x14ac:dyDescent="0.3">
      <c r="A3968" s="9">
        <f>YEAR(Table1[[#This Row],[Order Date]])</f>
        <v>2015</v>
      </c>
      <c r="B3968" s="3" t="s">
        <v>651</v>
      </c>
    </row>
    <row r="3969" spans="1:2" ht="16.5" x14ac:dyDescent="0.3">
      <c r="A3969" s="10">
        <f>YEAR(Table1[[#This Row],[Order Date]])</f>
        <v>2015</v>
      </c>
      <c r="B3969" s="4" t="s">
        <v>878</v>
      </c>
    </row>
    <row r="3970" spans="1:2" ht="16.5" x14ac:dyDescent="0.3">
      <c r="A3970" s="9">
        <f>YEAR(Table1[[#This Row],[Order Date]])</f>
        <v>2015</v>
      </c>
      <c r="B3970" s="3" t="s">
        <v>1172</v>
      </c>
    </row>
    <row r="3971" spans="1:2" ht="16.5" x14ac:dyDescent="0.3">
      <c r="A3971" s="10">
        <f>YEAR(Table1[[#This Row],[Order Date]])</f>
        <v>2015</v>
      </c>
      <c r="B3971" s="4" t="s">
        <v>1657</v>
      </c>
    </row>
    <row r="3972" spans="1:2" ht="16.5" x14ac:dyDescent="0.3">
      <c r="A3972" s="9">
        <f>YEAR(Table1[[#This Row],[Order Date]])</f>
        <v>2015</v>
      </c>
      <c r="B3972" s="3" t="s">
        <v>1151</v>
      </c>
    </row>
    <row r="3973" spans="1:2" ht="16.5" x14ac:dyDescent="0.3">
      <c r="A3973" s="10">
        <f>YEAR(Table1[[#This Row],[Order Date]])</f>
        <v>2015</v>
      </c>
      <c r="B3973" s="4" t="s">
        <v>1151</v>
      </c>
    </row>
    <row r="3974" spans="1:2" ht="16.5" x14ac:dyDescent="0.3">
      <c r="A3974" s="9">
        <f>YEAR(Table1[[#This Row],[Order Date]])</f>
        <v>2015</v>
      </c>
      <c r="B3974" s="3" t="s">
        <v>1151</v>
      </c>
    </row>
    <row r="3975" spans="1:2" ht="16.5" x14ac:dyDescent="0.3">
      <c r="A3975" s="10">
        <f>YEAR(Table1[[#This Row],[Order Date]])</f>
        <v>2015</v>
      </c>
      <c r="B3975" s="4" t="s">
        <v>1332</v>
      </c>
    </row>
    <row r="3976" spans="1:2" ht="16.5" x14ac:dyDescent="0.3">
      <c r="A3976" s="9">
        <f>YEAR(Table1[[#This Row],[Order Date]])</f>
        <v>2015</v>
      </c>
      <c r="B3976" s="3" t="s">
        <v>742</v>
      </c>
    </row>
    <row r="3977" spans="1:2" ht="16.5" x14ac:dyDescent="0.3">
      <c r="A3977" s="10">
        <f>YEAR(Table1[[#This Row],[Order Date]])</f>
        <v>2015</v>
      </c>
      <c r="B3977" s="4" t="s">
        <v>742</v>
      </c>
    </row>
    <row r="3978" spans="1:2" ht="16.5" x14ac:dyDescent="0.3">
      <c r="A3978" s="9">
        <f>YEAR(Table1[[#This Row],[Order Date]])</f>
        <v>2015</v>
      </c>
      <c r="B3978" s="3" t="s">
        <v>505</v>
      </c>
    </row>
    <row r="3979" spans="1:2" ht="16.5" x14ac:dyDescent="0.3">
      <c r="A3979" s="10">
        <f>YEAR(Table1[[#This Row],[Order Date]])</f>
        <v>2015</v>
      </c>
      <c r="B3979" s="4" t="s">
        <v>505</v>
      </c>
    </row>
    <row r="3980" spans="1:2" ht="16.5" x14ac:dyDescent="0.3">
      <c r="A3980" s="9">
        <f>YEAR(Table1[[#This Row],[Order Date]])</f>
        <v>2015</v>
      </c>
      <c r="B3980" s="3" t="s">
        <v>505</v>
      </c>
    </row>
    <row r="3981" spans="1:2" ht="16.5" x14ac:dyDescent="0.3">
      <c r="A3981" s="10">
        <f>YEAR(Table1[[#This Row],[Order Date]])</f>
        <v>2015</v>
      </c>
      <c r="B3981" s="4" t="s">
        <v>1401</v>
      </c>
    </row>
    <row r="3982" spans="1:2" ht="16.5" x14ac:dyDescent="0.3">
      <c r="A3982" s="9">
        <f>YEAR(Table1[[#This Row],[Order Date]])</f>
        <v>2015</v>
      </c>
      <c r="B3982" s="3" t="s">
        <v>1401</v>
      </c>
    </row>
    <row r="3983" spans="1:2" ht="16.5" x14ac:dyDescent="0.3">
      <c r="A3983" s="10">
        <f>YEAR(Table1[[#This Row],[Order Date]])</f>
        <v>2015</v>
      </c>
      <c r="B3983" s="4" t="s">
        <v>1401</v>
      </c>
    </row>
    <row r="3984" spans="1:2" ht="16.5" x14ac:dyDescent="0.3">
      <c r="A3984" s="9">
        <f>YEAR(Table1[[#This Row],[Order Date]])</f>
        <v>2015</v>
      </c>
      <c r="B3984" s="3" t="s">
        <v>1212</v>
      </c>
    </row>
    <row r="3985" spans="1:2" ht="16.5" x14ac:dyDescent="0.3">
      <c r="A3985" s="10">
        <f>YEAR(Table1[[#This Row],[Order Date]])</f>
        <v>2015</v>
      </c>
      <c r="B3985" s="4" t="s">
        <v>2405</v>
      </c>
    </row>
    <row r="3986" spans="1:2" ht="16.5" x14ac:dyDescent="0.3">
      <c r="A3986" s="9">
        <f>YEAR(Table1[[#This Row],[Order Date]])</f>
        <v>2015</v>
      </c>
      <c r="B3986" s="3" t="s">
        <v>2405</v>
      </c>
    </row>
    <row r="3987" spans="1:2" ht="16.5" x14ac:dyDescent="0.3">
      <c r="A3987" s="10">
        <f>YEAR(Table1[[#This Row],[Order Date]])</f>
        <v>2015</v>
      </c>
      <c r="B3987" s="4" t="s">
        <v>2405</v>
      </c>
    </row>
    <row r="3988" spans="1:2" ht="16.5" x14ac:dyDescent="0.3">
      <c r="A3988" s="9">
        <f>YEAR(Table1[[#This Row],[Order Date]])</f>
        <v>2015</v>
      </c>
      <c r="B3988" s="3" t="s">
        <v>341</v>
      </c>
    </row>
    <row r="3989" spans="1:2" ht="16.5" x14ac:dyDescent="0.3">
      <c r="A3989" s="10">
        <f>YEAR(Table1[[#This Row],[Order Date]])</f>
        <v>2015</v>
      </c>
      <c r="B3989" s="4" t="s">
        <v>1005</v>
      </c>
    </row>
    <row r="3990" spans="1:2" ht="16.5" x14ac:dyDescent="0.3">
      <c r="A3990" s="9">
        <f>YEAR(Table1[[#This Row],[Order Date]])</f>
        <v>2015</v>
      </c>
      <c r="B3990" s="3" t="s">
        <v>1064</v>
      </c>
    </row>
    <row r="3991" spans="1:2" ht="16.5" x14ac:dyDescent="0.3">
      <c r="A3991" s="10">
        <f>YEAR(Table1[[#This Row],[Order Date]])</f>
        <v>2015</v>
      </c>
      <c r="B3991" s="4" t="s">
        <v>727</v>
      </c>
    </row>
    <row r="3992" spans="1:2" ht="16.5" x14ac:dyDescent="0.3">
      <c r="A3992" s="9">
        <f>YEAR(Table1[[#This Row],[Order Date]])</f>
        <v>2015</v>
      </c>
      <c r="B3992" s="3" t="s">
        <v>1207</v>
      </c>
    </row>
    <row r="3993" spans="1:2" ht="16.5" x14ac:dyDescent="0.3">
      <c r="A3993" s="10">
        <f>YEAR(Table1[[#This Row],[Order Date]])</f>
        <v>2015</v>
      </c>
      <c r="B3993" s="4" t="s">
        <v>1207</v>
      </c>
    </row>
    <row r="3994" spans="1:2" ht="16.5" x14ac:dyDescent="0.3">
      <c r="A3994" s="9">
        <f>YEAR(Table1[[#This Row],[Order Date]])</f>
        <v>2015</v>
      </c>
      <c r="B3994" s="3" t="s">
        <v>1207</v>
      </c>
    </row>
    <row r="3995" spans="1:2" ht="16.5" x14ac:dyDescent="0.3">
      <c r="A3995" s="10">
        <f>YEAR(Table1[[#This Row],[Order Date]])</f>
        <v>2015</v>
      </c>
      <c r="B3995" s="4" t="s">
        <v>1074</v>
      </c>
    </row>
    <row r="3996" spans="1:2" ht="16.5" x14ac:dyDescent="0.3">
      <c r="A3996" s="9">
        <f>YEAR(Table1[[#This Row],[Order Date]])</f>
        <v>2015</v>
      </c>
      <c r="B3996" s="3" t="s">
        <v>1074</v>
      </c>
    </row>
    <row r="3997" spans="1:2" ht="16.5" x14ac:dyDescent="0.3">
      <c r="A3997" s="10">
        <f>YEAR(Table1[[#This Row],[Order Date]])</f>
        <v>2015</v>
      </c>
      <c r="B3997" s="4" t="s">
        <v>2406</v>
      </c>
    </row>
    <row r="3998" spans="1:2" ht="16.5" x14ac:dyDescent="0.3">
      <c r="A3998" s="9">
        <f>YEAR(Table1[[#This Row],[Order Date]])</f>
        <v>2015</v>
      </c>
      <c r="B3998" s="3" t="s">
        <v>587</v>
      </c>
    </row>
    <row r="3999" spans="1:2" ht="16.5" x14ac:dyDescent="0.3">
      <c r="A3999" s="10">
        <f>YEAR(Table1[[#This Row],[Order Date]])</f>
        <v>2015</v>
      </c>
      <c r="B3999" s="4" t="s">
        <v>1661</v>
      </c>
    </row>
    <row r="4000" spans="1:2" ht="16.5" x14ac:dyDescent="0.3">
      <c r="A4000" s="9">
        <f>YEAR(Table1[[#This Row],[Order Date]])</f>
        <v>2015</v>
      </c>
      <c r="B4000" s="3" t="s">
        <v>1097</v>
      </c>
    </row>
    <row r="4001" spans="1:2" ht="16.5" x14ac:dyDescent="0.3">
      <c r="A4001" s="10">
        <f>YEAR(Table1[[#This Row],[Order Date]])</f>
        <v>2015</v>
      </c>
      <c r="B4001" s="4" t="s">
        <v>503</v>
      </c>
    </row>
    <row r="4002" spans="1:2" ht="16.5" x14ac:dyDescent="0.3">
      <c r="A4002" s="9">
        <f>YEAR(Table1[[#This Row],[Order Date]])</f>
        <v>2015</v>
      </c>
      <c r="B4002" s="3" t="s">
        <v>503</v>
      </c>
    </row>
    <row r="4003" spans="1:2" ht="16.5" x14ac:dyDescent="0.3">
      <c r="A4003" s="10">
        <f>YEAR(Table1[[#This Row],[Order Date]])</f>
        <v>2015</v>
      </c>
      <c r="B4003" s="4" t="s">
        <v>2407</v>
      </c>
    </row>
    <row r="4004" spans="1:2" ht="16.5" x14ac:dyDescent="0.3">
      <c r="A4004" s="9">
        <f>YEAR(Table1[[#This Row],[Order Date]])</f>
        <v>2015</v>
      </c>
      <c r="B4004" s="3" t="s">
        <v>1475</v>
      </c>
    </row>
    <row r="4005" spans="1:2" ht="16.5" x14ac:dyDescent="0.3">
      <c r="A4005" s="10">
        <f>YEAR(Table1[[#This Row],[Order Date]])</f>
        <v>2015</v>
      </c>
      <c r="B4005" s="4" t="s">
        <v>983</v>
      </c>
    </row>
    <row r="4006" spans="1:2" ht="16.5" x14ac:dyDescent="0.3">
      <c r="A4006" s="9">
        <f>YEAR(Table1[[#This Row],[Order Date]])</f>
        <v>2015</v>
      </c>
      <c r="B4006" s="3" t="s">
        <v>983</v>
      </c>
    </row>
    <row r="4007" spans="1:2" ht="16.5" x14ac:dyDescent="0.3">
      <c r="A4007" s="10">
        <f>YEAR(Table1[[#This Row],[Order Date]])</f>
        <v>2015</v>
      </c>
      <c r="B4007" s="4" t="s">
        <v>1631</v>
      </c>
    </row>
    <row r="4008" spans="1:2" ht="16.5" x14ac:dyDescent="0.3">
      <c r="A4008" s="9">
        <f>YEAR(Table1[[#This Row],[Order Date]])</f>
        <v>2015</v>
      </c>
      <c r="B4008" s="3" t="s">
        <v>1223</v>
      </c>
    </row>
    <row r="4009" spans="1:2" ht="16.5" x14ac:dyDescent="0.3">
      <c r="A4009" s="10">
        <f>YEAR(Table1[[#This Row],[Order Date]])</f>
        <v>2015</v>
      </c>
      <c r="B4009" s="4" t="s">
        <v>1223</v>
      </c>
    </row>
    <row r="4010" spans="1:2" ht="16.5" x14ac:dyDescent="0.3">
      <c r="A4010" s="9">
        <f>YEAR(Table1[[#This Row],[Order Date]])</f>
        <v>2015</v>
      </c>
      <c r="B4010" s="3" t="s">
        <v>1223</v>
      </c>
    </row>
    <row r="4011" spans="1:2" ht="16.5" x14ac:dyDescent="0.3">
      <c r="A4011" s="10">
        <f>YEAR(Table1[[#This Row],[Order Date]])</f>
        <v>2015</v>
      </c>
      <c r="B4011" s="4" t="s">
        <v>1223</v>
      </c>
    </row>
    <row r="4012" spans="1:2" ht="16.5" x14ac:dyDescent="0.3">
      <c r="A4012" s="9">
        <f>YEAR(Table1[[#This Row],[Order Date]])</f>
        <v>2015</v>
      </c>
      <c r="B4012" s="3" t="s">
        <v>569</v>
      </c>
    </row>
    <row r="4013" spans="1:2" ht="16.5" x14ac:dyDescent="0.3">
      <c r="A4013" s="10">
        <f>YEAR(Table1[[#This Row],[Order Date]])</f>
        <v>2015</v>
      </c>
      <c r="B4013" s="4" t="s">
        <v>1688</v>
      </c>
    </row>
    <row r="4014" spans="1:2" ht="16.5" x14ac:dyDescent="0.3">
      <c r="A4014" s="9">
        <f>YEAR(Table1[[#This Row],[Order Date]])</f>
        <v>2015</v>
      </c>
      <c r="B4014" s="3" t="s">
        <v>1688</v>
      </c>
    </row>
    <row r="4015" spans="1:2" ht="16.5" x14ac:dyDescent="0.3">
      <c r="A4015" s="10">
        <f>YEAR(Table1[[#This Row],[Order Date]])</f>
        <v>2015</v>
      </c>
      <c r="B4015" s="4" t="s">
        <v>156</v>
      </c>
    </row>
    <row r="4016" spans="1:2" ht="16.5" x14ac:dyDescent="0.3">
      <c r="A4016" s="9">
        <f>YEAR(Table1[[#This Row],[Order Date]])</f>
        <v>2015</v>
      </c>
      <c r="B4016" s="3" t="s">
        <v>1752</v>
      </c>
    </row>
    <row r="4017" spans="1:2" ht="16.5" x14ac:dyDescent="0.3">
      <c r="A4017" s="10">
        <f>YEAR(Table1[[#This Row],[Order Date]])</f>
        <v>2015</v>
      </c>
      <c r="B4017" s="4" t="s">
        <v>1752</v>
      </c>
    </row>
    <row r="4018" spans="1:2" ht="16.5" x14ac:dyDescent="0.3">
      <c r="A4018" s="9">
        <f>YEAR(Table1[[#This Row],[Order Date]])</f>
        <v>2015</v>
      </c>
      <c r="B4018" s="3" t="s">
        <v>1752</v>
      </c>
    </row>
    <row r="4019" spans="1:2" ht="16.5" x14ac:dyDescent="0.3">
      <c r="A4019" s="10">
        <f>YEAR(Table1[[#This Row],[Order Date]])</f>
        <v>2015</v>
      </c>
      <c r="B4019" s="4" t="s">
        <v>1752</v>
      </c>
    </row>
    <row r="4020" spans="1:2" ht="16.5" x14ac:dyDescent="0.3">
      <c r="A4020" s="9">
        <f>YEAR(Table1[[#This Row],[Order Date]])</f>
        <v>2015</v>
      </c>
      <c r="B4020" s="3" t="s">
        <v>1752</v>
      </c>
    </row>
    <row r="4021" spans="1:2" ht="16.5" x14ac:dyDescent="0.3">
      <c r="A4021" s="10">
        <f>YEAR(Table1[[#This Row],[Order Date]])</f>
        <v>2015</v>
      </c>
      <c r="B4021" s="4" t="s">
        <v>1752</v>
      </c>
    </row>
    <row r="4022" spans="1:2" ht="16.5" x14ac:dyDescent="0.3">
      <c r="A4022" s="9">
        <f>YEAR(Table1[[#This Row],[Order Date]])</f>
        <v>2015</v>
      </c>
      <c r="B4022" s="3" t="s">
        <v>2053</v>
      </c>
    </row>
    <row r="4023" spans="1:2" ht="16.5" x14ac:dyDescent="0.3">
      <c r="A4023" s="10">
        <f>YEAR(Table1[[#This Row],[Order Date]])</f>
        <v>2015</v>
      </c>
      <c r="B4023" s="4" t="s">
        <v>2053</v>
      </c>
    </row>
    <row r="4024" spans="1:2" ht="16.5" x14ac:dyDescent="0.3">
      <c r="A4024" s="9">
        <f>YEAR(Table1[[#This Row],[Order Date]])</f>
        <v>2015</v>
      </c>
      <c r="B4024" s="3" t="s">
        <v>2053</v>
      </c>
    </row>
    <row r="4025" spans="1:2" ht="16.5" x14ac:dyDescent="0.3">
      <c r="A4025" s="10">
        <f>YEAR(Table1[[#This Row],[Order Date]])</f>
        <v>2015</v>
      </c>
      <c r="B4025" s="4" t="s">
        <v>2411</v>
      </c>
    </row>
    <row r="4026" spans="1:2" ht="16.5" x14ac:dyDescent="0.3">
      <c r="A4026" s="9">
        <f>YEAR(Table1[[#This Row],[Order Date]])</f>
        <v>2015</v>
      </c>
      <c r="B4026" s="3" t="s">
        <v>2411</v>
      </c>
    </row>
    <row r="4027" spans="1:2" ht="16.5" x14ac:dyDescent="0.3">
      <c r="A4027" s="10">
        <f>YEAR(Table1[[#This Row],[Order Date]])</f>
        <v>2015</v>
      </c>
      <c r="B4027" s="4" t="s">
        <v>1258</v>
      </c>
    </row>
    <row r="4028" spans="1:2" ht="16.5" x14ac:dyDescent="0.3">
      <c r="A4028" s="9">
        <f>YEAR(Table1[[#This Row],[Order Date]])</f>
        <v>2015</v>
      </c>
      <c r="B4028" s="3" t="s">
        <v>1258</v>
      </c>
    </row>
    <row r="4029" spans="1:2" ht="16.5" x14ac:dyDescent="0.3">
      <c r="A4029" s="10">
        <f>YEAR(Table1[[#This Row],[Order Date]])</f>
        <v>2015</v>
      </c>
      <c r="B4029" s="4" t="s">
        <v>1258</v>
      </c>
    </row>
    <row r="4030" spans="1:2" ht="16.5" x14ac:dyDescent="0.3">
      <c r="A4030" s="9">
        <f>YEAR(Table1[[#This Row],[Order Date]])</f>
        <v>2015</v>
      </c>
      <c r="B4030" s="3" t="s">
        <v>1688</v>
      </c>
    </row>
    <row r="4031" spans="1:2" ht="16.5" x14ac:dyDescent="0.3">
      <c r="A4031" s="10">
        <f>YEAR(Table1[[#This Row],[Order Date]])</f>
        <v>2015</v>
      </c>
      <c r="B4031" s="4" t="s">
        <v>1254</v>
      </c>
    </row>
    <row r="4032" spans="1:2" ht="16.5" x14ac:dyDescent="0.3">
      <c r="A4032" s="9">
        <f>YEAR(Table1[[#This Row],[Order Date]])</f>
        <v>2015</v>
      </c>
      <c r="B4032" s="3" t="s">
        <v>1254</v>
      </c>
    </row>
    <row r="4033" spans="1:2" ht="16.5" x14ac:dyDescent="0.3">
      <c r="A4033" s="10">
        <f>YEAR(Table1[[#This Row],[Order Date]])</f>
        <v>2015</v>
      </c>
      <c r="B4033" s="4" t="s">
        <v>992</v>
      </c>
    </row>
    <row r="4034" spans="1:2" ht="16.5" x14ac:dyDescent="0.3">
      <c r="A4034" s="9">
        <f>YEAR(Table1[[#This Row],[Order Date]])</f>
        <v>2015</v>
      </c>
      <c r="B4034" s="3" t="s">
        <v>992</v>
      </c>
    </row>
    <row r="4035" spans="1:2" ht="16.5" x14ac:dyDescent="0.3">
      <c r="A4035" s="10">
        <f>YEAR(Table1[[#This Row],[Order Date]])</f>
        <v>2015</v>
      </c>
      <c r="B4035" s="4" t="s">
        <v>1635</v>
      </c>
    </row>
    <row r="4036" spans="1:2" ht="16.5" x14ac:dyDescent="0.3">
      <c r="A4036" s="9">
        <f>YEAR(Table1[[#This Row],[Order Date]])</f>
        <v>2015</v>
      </c>
      <c r="B4036" s="3" t="s">
        <v>1084</v>
      </c>
    </row>
    <row r="4037" spans="1:2" ht="16.5" x14ac:dyDescent="0.3">
      <c r="A4037" s="10">
        <f>YEAR(Table1[[#This Row],[Order Date]])</f>
        <v>2015</v>
      </c>
      <c r="B4037" s="4" t="s">
        <v>1084</v>
      </c>
    </row>
    <row r="4038" spans="1:2" ht="16.5" x14ac:dyDescent="0.3">
      <c r="A4038" s="9">
        <f>YEAR(Table1[[#This Row],[Order Date]])</f>
        <v>2015</v>
      </c>
      <c r="B4038" s="3" t="s">
        <v>2412</v>
      </c>
    </row>
    <row r="4039" spans="1:2" ht="16.5" x14ac:dyDescent="0.3">
      <c r="A4039" s="10">
        <f>YEAR(Table1[[#This Row],[Order Date]])</f>
        <v>2015</v>
      </c>
      <c r="B4039" s="4" t="s">
        <v>2412</v>
      </c>
    </row>
    <row r="4040" spans="1:2" ht="16.5" x14ac:dyDescent="0.3">
      <c r="A4040" s="9">
        <f>YEAR(Table1[[#This Row],[Order Date]])</f>
        <v>2015</v>
      </c>
      <c r="B4040" s="3" t="s">
        <v>2412</v>
      </c>
    </row>
    <row r="4041" spans="1:2" ht="16.5" x14ac:dyDescent="0.3">
      <c r="A4041" s="10">
        <f>YEAR(Table1[[#This Row],[Order Date]])</f>
        <v>2015</v>
      </c>
      <c r="B4041" s="4" t="s">
        <v>2412</v>
      </c>
    </row>
    <row r="4042" spans="1:2" ht="16.5" x14ac:dyDescent="0.3">
      <c r="A4042" s="9">
        <f>YEAR(Table1[[#This Row],[Order Date]])</f>
        <v>2015</v>
      </c>
      <c r="B4042" s="3" t="s">
        <v>1332</v>
      </c>
    </row>
    <row r="4043" spans="1:2" ht="16.5" x14ac:dyDescent="0.3">
      <c r="A4043" s="10">
        <f>YEAR(Table1[[#This Row],[Order Date]])</f>
        <v>2015</v>
      </c>
      <c r="B4043" s="4" t="s">
        <v>1781</v>
      </c>
    </row>
    <row r="4044" spans="1:2" ht="16.5" x14ac:dyDescent="0.3">
      <c r="A4044" s="9">
        <f>YEAR(Table1[[#This Row],[Order Date]])</f>
        <v>2015</v>
      </c>
      <c r="B4044" s="3" t="s">
        <v>1781</v>
      </c>
    </row>
    <row r="4045" spans="1:2" ht="16.5" x14ac:dyDescent="0.3">
      <c r="A4045" s="10">
        <f>YEAR(Table1[[#This Row],[Order Date]])</f>
        <v>2015</v>
      </c>
      <c r="B4045" s="4" t="s">
        <v>1781</v>
      </c>
    </row>
    <row r="4046" spans="1:2" ht="16.5" x14ac:dyDescent="0.3">
      <c r="A4046" s="9">
        <f>YEAR(Table1[[#This Row],[Order Date]])</f>
        <v>2015</v>
      </c>
      <c r="B4046" s="3" t="s">
        <v>1138</v>
      </c>
    </row>
    <row r="4047" spans="1:2" ht="16.5" x14ac:dyDescent="0.3">
      <c r="A4047" s="10">
        <f>YEAR(Table1[[#This Row],[Order Date]])</f>
        <v>2015</v>
      </c>
      <c r="B4047" s="4" t="s">
        <v>1138</v>
      </c>
    </row>
    <row r="4048" spans="1:2" ht="16.5" x14ac:dyDescent="0.3">
      <c r="A4048" s="9">
        <f>YEAR(Table1[[#This Row],[Order Date]])</f>
        <v>2015</v>
      </c>
      <c r="B4048" s="3" t="s">
        <v>749</v>
      </c>
    </row>
    <row r="4049" spans="1:2" ht="16.5" x14ac:dyDescent="0.3">
      <c r="A4049" s="10">
        <f>YEAR(Table1[[#This Row],[Order Date]])</f>
        <v>2015</v>
      </c>
      <c r="B4049" s="4" t="s">
        <v>749</v>
      </c>
    </row>
    <row r="4050" spans="1:2" ht="16.5" x14ac:dyDescent="0.3">
      <c r="A4050" s="9">
        <f>YEAR(Table1[[#This Row],[Order Date]])</f>
        <v>2015</v>
      </c>
      <c r="B4050" s="3" t="s">
        <v>336</v>
      </c>
    </row>
    <row r="4051" spans="1:2" ht="16.5" x14ac:dyDescent="0.3">
      <c r="A4051" s="10">
        <f>YEAR(Table1[[#This Row],[Order Date]])</f>
        <v>2015</v>
      </c>
      <c r="B4051" s="4" t="s">
        <v>72</v>
      </c>
    </row>
    <row r="4052" spans="1:2" ht="16.5" x14ac:dyDescent="0.3">
      <c r="A4052" s="9">
        <f>YEAR(Table1[[#This Row],[Order Date]])</f>
        <v>2015</v>
      </c>
      <c r="B4052" s="3" t="s">
        <v>831</v>
      </c>
    </row>
    <row r="4053" spans="1:2" ht="16.5" x14ac:dyDescent="0.3">
      <c r="A4053" s="10">
        <f>YEAR(Table1[[#This Row],[Order Date]])</f>
        <v>2015</v>
      </c>
      <c r="B4053" s="4" t="s">
        <v>2206</v>
      </c>
    </row>
    <row r="4054" spans="1:2" ht="16.5" x14ac:dyDescent="0.3">
      <c r="A4054" s="9">
        <f>YEAR(Table1[[#This Row],[Order Date]])</f>
        <v>2015</v>
      </c>
      <c r="B4054" s="3" t="s">
        <v>1431</v>
      </c>
    </row>
    <row r="4055" spans="1:2" ht="16.5" x14ac:dyDescent="0.3">
      <c r="A4055" s="10">
        <f>YEAR(Table1[[#This Row],[Order Date]])</f>
        <v>2015</v>
      </c>
      <c r="B4055" s="4" t="s">
        <v>628</v>
      </c>
    </row>
    <row r="4056" spans="1:2" ht="16.5" x14ac:dyDescent="0.3">
      <c r="A4056" s="9">
        <f>YEAR(Table1[[#This Row],[Order Date]])</f>
        <v>2015</v>
      </c>
      <c r="B4056" s="3" t="s">
        <v>628</v>
      </c>
    </row>
    <row r="4057" spans="1:2" ht="16.5" x14ac:dyDescent="0.3">
      <c r="A4057" s="10">
        <f>YEAR(Table1[[#This Row],[Order Date]])</f>
        <v>2015</v>
      </c>
      <c r="B4057" s="4" t="s">
        <v>628</v>
      </c>
    </row>
    <row r="4058" spans="1:2" ht="16.5" x14ac:dyDescent="0.3">
      <c r="A4058" s="9">
        <f>YEAR(Table1[[#This Row],[Order Date]])</f>
        <v>2015</v>
      </c>
      <c r="B4058" s="3" t="s">
        <v>628</v>
      </c>
    </row>
    <row r="4059" spans="1:2" ht="16.5" x14ac:dyDescent="0.3">
      <c r="A4059" s="10">
        <f>YEAR(Table1[[#This Row],[Order Date]])</f>
        <v>2015</v>
      </c>
      <c r="B4059" s="4" t="s">
        <v>1571</v>
      </c>
    </row>
    <row r="4060" spans="1:2" ht="16.5" x14ac:dyDescent="0.3">
      <c r="A4060" s="9">
        <f>YEAR(Table1[[#This Row],[Order Date]])</f>
        <v>2015</v>
      </c>
      <c r="B4060" s="3" t="s">
        <v>2416</v>
      </c>
    </row>
    <row r="4061" spans="1:2" ht="16.5" x14ac:dyDescent="0.3">
      <c r="A4061" s="10">
        <f>YEAR(Table1[[#This Row],[Order Date]])</f>
        <v>2015</v>
      </c>
      <c r="B4061" s="4" t="s">
        <v>2416</v>
      </c>
    </row>
    <row r="4062" spans="1:2" ht="16.5" x14ac:dyDescent="0.3">
      <c r="A4062" s="9">
        <f>YEAR(Table1[[#This Row],[Order Date]])</f>
        <v>2015</v>
      </c>
      <c r="B4062" s="3" t="s">
        <v>1005</v>
      </c>
    </row>
    <row r="4063" spans="1:2" ht="16.5" x14ac:dyDescent="0.3">
      <c r="A4063" s="10">
        <f>YEAR(Table1[[#This Row],[Order Date]])</f>
        <v>2015</v>
      </c>
      <c r="B4063" s="4" t="s">
        <v>1005</v>
      </c>
    </row>
    <row r="4064" spans="1:2" ht="16.5" x14ac:dyDescent="0.3">
      <c r="A4064" s="9">
        <f>YEAR(Table1[[#This Row],[Order Date]])</f>
        <v>2015</v>
      </c>
      <c r="B4064" s="3" t="s">
        <v>398</v>
      </c>
    </row>
    <row r="4065" spans="1:2" ht="16.5" x14ac:dyDescent="0.3">
      <c r="A4065" s="10">
        <f>YEAR(Table1[[#This Row],[Order Date]])</f>
        <v>2015</v>
      </c>
      <c r="B4065" s="4" t="s">
        <v>519</v>
      </c>
    </row>
    <row r="4066" spans="1:2" ht="16.5" x14ac:dyDescent="0.3">
      <c r="A4066" s="9">
        <f>YEAR(Table1[[#This Row],[Order Date]])</f>
        <v>2015</v>
      </c>
      <c r="B4066" s="3" t="s">
        <v>771</v>
      </c>
    </row>
    <row r="4067" spans="1:2" ht="16.5" x14ac:dyDescent="0.3">
      <c r="A4067" s="10">
        <f>YEAR(Table1[[#This Row],[Order Date]])</f>
        <v>2015</v>
      </c>
      <c r="B4067" s="4" t="s">
        <v>771</v>
      </c>
    </row>
    <row r="4068" spans="1:2" ht="16.5" x14ac:dyDescent="0.3">
      <c r="A4068" s="9">
        <f>YEAR(Table1[[#This Row],[Order Date]])</f>
        <v>2015</v>
      </c>
      <c r="B4068" s="3" t="s">
        <v>2053</v>
      </c>
    </row>
    <row r="4069" spans="1:2" ht="16.5" x14ac:dyDescent="0.3">
      <c r="A4069" s="10">
        <f>YEAR(Table1[[#This Row],[Order Date]])</f>
        <v>2015</v>
      </c>
      <c r="B4069" s="4" t="s">
        <v>2053</v>
      </c>
    </row>
    <row r="4070" spans="1:2" ht="16.5" x14ac:dyDescent="0.3">
      <c r="A4070" s="9">
        <f>YEAR(Table1[[#This Row],[Order Date]])</f>
        <v>2015</v>
      </c>
      <c r="B4070" s="3" t="s">
        <v>1791</v>
      </c>
    </row>
    <row r="4071" spans="1:2" ht="16.5" x14ac:dyDescent="0.3">
      <c r="A4071" s="10">
        <f>YEAR(Table1[[#This Row],[Order Date]])</f>
        <v>2015</v>
      </c>
      <c r="B4071" s="4" t="s">
        <v>1791</v>
      </c>
    </row>
    <row r="4072" spans="1:2" ht="16.5" x14ac:dyDescent="0.3">
      <c r="A4072" s="9">
        <f>YEAR(Table1[[#This Row],[Order Date]])</f>
        <v>2015</v>
      </c>
      <c r="B4072" s="3" t="s">
        <v>1791</v>
      </c>
    </row>
    <row r="4073" spans="1:2" ht="16.5" x14ac:dyDescent="0.3">
      <c r="A4073" s="10">
        <f>YEAR(Table1[[#This Row],[Order Date]])</f>
        <v>2015</v>
      </c>
      <c r="B4073" s="4" t="s">
        <v>1791</v>
      </c>
    </row>
    <row r="4074" spans="1:2" ht="16.5" x14ac:dyDescent="0.3">
      <c r="A4074" s="9">
        <f>YEAR(Table1[[#This Row],[Order Date]])</f>
        <v>2015</v>
      </c>
      <c r="B4074" s="3" t="s">
        <v>1791</v>
      </c>
    </row>
    <row r="4075" spans="1:2" ht="16.5" x14ac:dyDescent="0.3">
      <c r="A4075" s="10">
        <f>YEAR(Table1[[#This Row],[Order Date]])</f>
        <v>2015</v>
      </c>
      <c r="B4075" s="4" t="s">
        <v>558</v>
      </c>
    </row>
    <row r="4076" spans="1:2" ht="16.5" x14ac:dyDescent="0.3">
      <c r="A4076" s="9">
        <f>YEAR(Table1[[#This Row],[Order Date]])</f>
        <v>2015</v>
      </c>
      <c r="B4076" s="3" t="s">
        <v>558</v>
      </c>
    </row>
    <row r="4077" spans="1:2" ht="16.5" x14ac:dyDescent="0.3">
      <c r="A4077" s="10">
        <f>YEAR(Table1[[#This Row],[Order Date]])</f>
        <v>2015</v>
      </c>
      <c r="B4077" s="4" t="s">
        <v>2276</v>
      </c>
    </row>
    <row r="4078" spans="1:2" ht="16.5" x14ac:dyDescent="0.3">
      <c r="A4078" s="9">
        <f>YEAR(Table1[[#This Row],[Order Date]])</f>
        <v>2015</v>
      </c>
      <c r="B4078" s="3" t="s">
        <v>2209</v>
      </c>
    </row>
    <row r="4079" spans="1:2" ht="16.5" x14ac:dyDescent="0.3">
      <c r="A4079" s="10">
        <f>YEAR(Table1[[#This Row],[Order Date]])</f>
        <v>2015</v>
      </c>
      <c r="B4079" s="4" t="s">
        <v>1610</v>
      </c>
    </row>
    <row r="4080" spans="1:2" ht="16.5" x14ac:dyDescent="0.3">
      <c r="A4080" s="9">
        <f>YEAR(Table1[[#This Row],[Order Date]])</f>
        <v>2015</v>
      </c>
      <c r="B4080" s="3" t="s">
        <v>256</v>
      </c>
    </row>
    <row r="4081" spans="1:2" ht="16.5" x14ac:dyDescent="0.3">
      <c r="A4081" s="10">
        <f>YEAR(Table1[[#This Row],[Order Date]])</f>
        <v>2015</v>
      </c>
      <c r="B4081" s="4" t="s">
        <v>256</v>
      </c>
    </row>
    <row r="4082" spans="1:2" ht="16.5" x14ac:dyDescent="0.3">
      <c r="A4082" s="9">
        <f>YEAR(Table1[[#This Row],[Order Date]])</f>
        <v>2015</v>
      </c>
      <c r="B4082" s="3" t="s">
        <v>256</v>
      </c>
    </row>
    <row r="4083" spans="1:2" ht="16.5" x14ac:dyDescent="0.3">
      <c r="A4083" s="10">
        <f>YEAR(Table1[[#This Row],[Order Date]])</f>
        <v>2015</v>
      </c>
      <c r="B4083" s="4" t="s">
        <v>256</v>
      </c>
    </row>
    <row r="4084" spans="1:2" ht="16.5" x14ac:dyDescent="0.3">
      <c r="A4084" s="9">
        <f>YEAR(Table1[[#This Row],[Order Date]])</f>
        <v>2015</v>
      </c>
      <c r="B4084" s="3" t="s">
        <v>256</v>
      </c>
    </row>
    <row r="4085" spans="1:2" ht="16.5" x14ac:dyDescent="0.3">
      <c r="A4085" s="10">
        <f>YEAR(Table1[[#This Row],[Order Date]])</f>
        <v>2015</v>
      </c>
      <c r="B4085" s="4" t="s">
        <v>422</v>
      </c>
    </row>
    <row r="4086" spans="1:2" ht="16.5" x14ac:dyDescent="0.3">
      <c r="A4086" s="9">
        <f>YEAR(Table1[[#This Row],[Order Date]])</f>
        <v>2015</v>
      </c>
      <c r="B4086" s="3" t="s">
        <v>1077</v>
      </c>
    </row>
    <row r="4087" spans="1:2" ht="16.5" x14ac:dyDescent="0.3">
      <c r="A4087" s="10">
        <f>YEAR(Table1[[#This Row],[Order Date]])</f>
        <v>2015</v>
      </c>
      <c r="B4087" s="4" t="s">
        <v>1077</v>
      </c>
    </row>
    <row r="4088" spans="1:2" ht="16.5" x14ac:dyDescent="0.3">
      <c r="A4088" s="9">
        <f>YEAR(Table1[[#This Row],[Order Date]])</f>
        <v>2015</v>
      </c>
      <c r="B4088" s="3" t="s">
        <v>1242</v>
      </c>
    </row>
    <row r="4089" spans="1:2" ht="16.5" x14ac:dyDescent="0.3">
      <c r="A4089" s="10">
        <f>YEAR(Table1[[#This Row],[Order Date]])</f>
        <v>2015</v>
      </c>
      <c r="B4089" s="4" t="s">
        <v>1242</v>
      </c>
    </row>
    <row r="4090" spans="1:2" ht="16.5" x14ac:dyDescent="0.3">
      <c r="A4090" s="9">
        <f>YEAR(Table1[[#This Row],[Order Date]])</f>
        <v>2015</v>
      </c>
      <c r="B4090" s="3" t="s">
        <v>1242</v>
      </c>
    </row>
    <row r="4091" spans="1:2" ht="16.5" x14ac:dyDescent="0.3">
      <c r="A4091" s="10">
        <f>YEAR(Table1[[#This Row],[Order Date]])</f>
        <v>2015</v>
      </c>
      <c r="B4091" s="4" t="s">
        <v>1242</v>
      </c>
    </row>
    <row r="4092" spans="1:2" ht="16.5" x14ac:dyDescent="0.3">
      <c r="A4092" s="9">
        <f>YEAR(Table1[[#This Row],[Order Date]])</f>
        <v>2015</v>
      </c>
      <c r="B4092" s="3" t="s">
        <v>1574</v>
      </c>
    </row>
    <row r="4093" spans="1:2" ht="16.5" x14ac:dyDescent="0.3">
      <c r="A4093" s="10">
        <f>YEAR(Table1[[#This Row],[Order Date]])</f>
        <v>2015</v>
      </c>
      <c r="B4093" s="4" t="s">
        <v>1574</v>
      </c>
    </row>
    <row r="4094" spans="1:2" ht="16.5" x14ac:dyDescent="0.3">
      <c r="A4094" s="9">
        <f>YEAR(Table1[[#This Row],[Order Date]])</f>
        <v>2015</v>
      </c>
      <c r="B4094" s="3" t="s">
        <v>1574</v>
      </c>
    </row>
    <row r="4095" spans="1:2" ht="16.5" x14ac:dyDescent="0.3">
      <c r="A4095" s="10">
        <f>YEAR(Table1[[#This Row],[Order Date]])</f>
        <v>2015</v>
      </c>
      <c r="B4095" s="4" t="s">
        <v>443</v>
      </c>
    </row>
    <row r="4096" spans="1:2" ht="16.5" x14ac:dyDescent="0.3">
      <c r="A4096" s="9">
        <f>YEAR(Table1[[#This Row],[Order Date]])</f>
        <v>2016</v>
      </c>
      <c r="B4096" s="3" t="s">
        <v>2244</v>
      </c>
    </row>
    <row r="4097" spans="1:2" ht="16.5" x14ac:dyDescent="0.3">
      <c r="A4097" s="10">
        <f>YEAR(Table1[[#This Row],[Order Date]])</f>
        <v>2016</v>
      </c>
      <c r="B4097" s="4" t="s">
        <v>2244</v>
      </c>
    </row>
    <row r="4098" spans="1:2" ht="16.5" x14ac:dyDescent="0.3">
      <c r="A4098" s="9">
        <f>YEAR(Table1[[#This Row],[Order Date]])</f>
        <v>2016</v>
      </c>
      <c r="B4098" s="3" t="s">
        <v>1079</v>
      </c>
    </row>
    <row r="4099" spans="1:2" ht="16.5" x14ac:dyDescent="0.3">
      <c r="A4099" s="10">
        <f>YEAR(Table1[[#This Row],[Order Date]])</f>
        <v>2016</v>
      </c>
      <c r="B4099" s="4" t="s">
        <v>967</v>
      </c>
    </row>
    <row r="4100" spans="1:2" ht="16.5" x14ac:dyDescent="0.3">
      <c r="A4100" s="9">
        <f>YEAR(Table1[[#This Row],[Order Date]])</f>
        <v>2016</v>
      </c>
      <c r="B4100" s="3" t="s">
        <v>967</v>
      </c>
    </row>
    <row r="4101" spans="1:2" ht="16.5" x14ac:dyDescent="0.3">
      <c r="A4101" s="10">
        <f>YEAR(Table1[[#This Row],[Order Date]])</f>
        <v>2016</v>
      </c>
      <c r="B4101" s="4" t="s">
        <v>967</v>
      </c>
    </row>
    <row r="4102" spans="1:2" ht="16.5" x14ac:dyDescent="0.3">
      <c r="A4102" s="9">
        <f>YEAR(Table1[[#This Row],[Order Date]])</f>
        <v>2016</v>
      </c>
      <c r="B4102" s="3" t="s">
        <v>2423</v>
      </c>
    </row>
    <row r="4103" spans="1:2" ht="16.5" x14ac:dyDescent="0.3">
      <c r="A4103" s="10">
        <f>YEAR(Table1[[#This Row],[Order Date]])</f>
        <v>2016</v>
      </c>
      <c r="B4103" s="4" t="s">
        <v>2423</v>
      </c>
    </row>
    <row r="4104" spans="1:2" ht="16.5" x14ac:dyDescent="0.3">
      <c r="A4104" s="9">
        <f>YEAR(Table1[[#This Row],[Order Date]])</f>
        <v>2016</v>
      </c>
      <c r="B4104" s="3" t="s">
        <v>2424</v>
      </c>
    </row>
    <row r="4105" spans="1:2" ht="16.5" x14ac:dyDescent="0.3">
      <c r="A4105" s="10">
        <f>YEAR(Table1[[#This Row],[Order Date]])</f>
        <v>2016</v>
      </c>
      <c r="B4105" s="4" t="s">
        <v>1974</v>
      </c>
    </row>
    <row r="4106" spans="1:2" ht="16.5" x14ac:dyDescent="0.3">
      <c r="A4106" s="9">
        <f>YEAR(Table1[[#This Row],[Order Date]])</f>
        <v>2016</v>
      </c>
      <c r="B4106" s="3" t="s">
        <v>1974</v>
      </c>
    </row>
    <row r="4107" spans="1:2" ht="16.5" x14ac:dyDescent="0.3">
      <c r="A4107" s="10">
        <f>YEAR(Table1[[#This Row],[Order Date]])</f>
        <v>2016</v>
      </c>
      <c r="B4107" s="4" t="s">
        <v>669</v>
      </c>
    </row>
    <row r="4108" spans="1:2" ht="16.5" x14ac:dyDescent="0.3">
      <c r="A4108" s="9">
        <f>YEAR(Table1[[#This Row],[Order Date]])</f>
        <v>2016</v>
      </c>
      <c r="B4108" s="3" t="s">
        <v>669</v>
      </c>
    </row>
    <row r="4109" spans="1:2" ht="16.5" x14ac:dyDescent="0.3">
      <c r="A4109" s="10">
        <f>YEAR(Table1[[#This Row],[Order Date]])</f>
        <v>2016</v>
      </c>
      <c r="B4109" s="4" t="s">
        <v>669</v>
      </c>
    </row>
    <row r="4110" spans="1:2" ht="16.5" x14ac:dyDescent="0.3">
      <c r="A4110" s="9">
        <f>YEAR(Table1[[#This Row],[Order Date]])</f>
        <v>2016</v>
      </c>
      <c r="B4110" s="3" t="s">
        <v>752</v>
      </c>
    </row>
    <row r="4111" spans="1:2" ht="16.5" x14ac:dyDescent="0.3">
      <c r="A4111" s="10">
        <f>YEAR(Table1[[#This Row],[Order Date]])</f>
        <v>2016</v>
      </c>
      <c r="B4111" s="4" t="s">
        <v>2230</v>
      </c>
    </row>
    <row r="4112" spans="1:2" ht="16.5" x14ac:dyDescent="0.3">
      <c r="A4112" s="9">
        <f>YEAR(Table1[[#This Row],[Order Date]])</f>
        <v>2016</v>
      </c>
      <c r="B4112" s="3" t="s">
        <v>2230</v>
      </c>
    </row>
    <row r="4113" spans="1:2" ht="16.5" x14ac:dyDescent="0.3">
      <c r="A4113" s="10">
        <f>YEAR(Table1[[#This Row],[Order Date]])</f>
        <v>2016</v>
      </c>
      <c r="B4113" s="4" t="s">
        <v>29</v>
      </c>
    </row>
    <row r="4114" spans="1:2" ht="16.5" x14ac:dyDescent="0.3">
      <c r="A4114" s="9">
        <f>YEAR(Table1[[#This Row],[Order Date]])</f>
        <v>2016</v>
      </c>
      <c r="B4114" s="3" t="s">
        <v>29</v>
      </c>
    </row>
    <row r="4115" spans="1:2" ht="16.5" x14ac:dyDescent="0.3">
      <c r="A4115" s="10">
        <f>YEAR(Table1[[#This Row],[Order Date]])</f>
        <v>2016</v>
      </c>
      <c r="B4115" s="4" t="s">
        <v>46</v>
      </c>
    </row>
    <row r="4116" spans="1:2" ht="16.5" x14ac:dyDescent="0.3">
      <c r="A4116" s="9">
        <f>YEAR(Table1[[#This Row],[Order Date]])</f>
        <v>2016</v>
      </c>
      <c r="B4116" s="3" t="s">
        <v>46</v>
      </c>
    </row>
    <row r="4117" spans="1:2" ht="16.5" x14ac:dyDescent="0.3">
      <c r="A4117" s="10">
        <f>YEAR(Table1[[#This Row],[Order Date]])</f>
        <v>2016</v>
      </c>
      <c r="B4117" s="4" t="s">
        <v>46</v>
      </c>
    </row>
    <row r="4118" spans="1:2" ht="16.5" x14ac:dyDescent="0.3">
      <c r="A4118" s="9">
        <f>YEAR(Table1[[#This Row],[Order Date]])</f>
        <v>2016</v>
      </c>
      <c r="B4118" s="3" t="s">
        <v>593</v>
      </c>
    </row>
    <row r="4119" spans="1:2" ht="16.5" x14ac:dyDescent="0.3">
      <c r="A4119" s="10">
        <f>YEAR(Table1[[#This Row],[Order Date]])</f>
        <v>2016</v>
      </c>
      <c r="B4119" s="4" t="s">
        <v>593</v>
      </c>
    </row>
    <row r="4120" spans="1:2" ht="16.5" x14ac:dyDescent="0.3">
      <c r="A4120" s="9">
        <f>YEAR(Table1[[#This Row],[Order Date]])</f>
        <v>2016</v>
      </c>
      <c r="B4120" s="3" t="s">
        <v>1867</v>
      </c>
    </row>
    <row r="4121" spans="1:2" ht="16.5" x14ac:dyDescent="0.3">
      <c r="A4121" s="10">
        <f>YEAR(Table1[[#This Row],[Order Date]])</f>
        <v>2016</v>
      </c>
      <c r="B4121" s="4" t="s">
        <v>452</v>
      </c>
    </row>
    <row r="4122" spans="1:2" ht="16.5" x14ac:dyDescent="0.3">
      <c r="A4122" s="9">
        <f>YEAR(Table1[[#This Row],[Order Date]])</f>
        <v>2016</v>
      </c>
      <c r="B4122" s="3" t="s">
        <v>452</v>
      </c>
    </row>
    <row r="4123" spans="1:2" ht="16.5" x14ac:dyDescent="0.3">
      <c r="A4123" s="10">
        <f>YEAR(Table1[[#This Row],[Order Date]])</f>
        <v>2016</v>
      </c>
      <c r="B4123" s="4" t="s">
        <v>2429</v>
      </c>
    </row>
    <row r="4124" spans="1:2" ht="16.5" x14ac:dyDescent="0.3">
      <c r="A4124" s="9">
        <f>YEAR(Table1[[#This Row],[Order Date]])</f>
        <v>2016</v>
      </c>
      <c r="B4124" s="3" t="s">
        <v>1143</v>
      </c>
    </row>
    <row r="4125" spans="1:2" ht="16.5" x14ac:dyDescent="0.3">
      <c r="A4125" s="10">
        <f>YEAR(Table1[[#This Row],[Order Date]])</f>
        <v>2016</v>
      </c>
      <c r="B4125" s="4" t="s">
        <v>1143</v>
      </c>
    </row>
    <row r="4126" spans="1:2" ht="16.5" x14ac:dyDescent="0.3">
      <c r="A4126" s="9">
        <f>YEAR(Table1[[#This Row],[Order Date]])</f>
        <v>2016</v>
      </c>
      <c r="B4126" s="3" t="s">
        <v>1143</v>
      </c>
    </row>
    <row r="4127" spans="1:2" ht="16.5" x14ac:dyDescent="0.3">
      <c r="A4127" s="10">
        <f>YEAR(Table1[[#This Row],[Order Date]])</f>
        <v>2016</v>
      </c>
      <c r="B4127" s="4" t="s">
        <v>413</v>
      </c>
    </row>
    <row r="4128" spans="1:2" ht="16.5" x14ac:dyDescent="0.3">
      <c r="A4128" s="9">
        <f>YEAR(Table1[[#This Row],[Order Date]])</f>
        <v>2016</v>
      </c>
      <c r="B4128" s="3" t="s">
        <v>2065</v>
      </c>
    </row>
    <row r="4129" spans="1:2" ht="16.5" x14ac:dyDescent="0.3">
      <c r="A4129" s="10">
        <f>YEAR(Table1[[#This Row],[Order Date]])</f>
        <v>2016</v>
      </c>
      <c r="B4129" s="4" t="s">
        <v>2065</v>
      </c>
    </row>
    <row r="4130" spans="1:2" ht="16.5" x14ac:dyDescent="0.3">
      <c r="A4130" s="9">
        <f>YEAR(Table1[[#This Row],[Order Date]])</f>
        <v>2016</v>
      </c>
      <c r="B4130" s="3" t="s">
        <v>724</v>
      </c>
    </row>
    <row r="4131" spans="1:2" ht="16.5" x14ac:dyDescent="0.3">
      <c r="A4131" s="10">
        <f>YEAR(Table1[[#This Row],[Order Date]])</f>
        <v>2016</v>
      </c>
      <c r="B4131" s="4" t="s">
        <v>724</v>
      </c>
    </row>
    <row r="4132" spans="1:2" ht="16.5" x14ac:dyDescent="0.3">
      <c r="A4132" s="9">
        <f>YEAR(Table1[[#This Row],[Order Date]])</f>
        <v>2016</v>
      </c>
      <c r="B4132" s="3" t="s">
        <v>724</v>
      </c>
    </row>
    <row r="4133" spans="1:2" ht="16.5" x14ac:dyDescent="0.3">
      <c r="A4133" s="10">
        <f>YEAR(Table1[[#This Row],[Order Date]])</f>
        <v>2016</v>
      </c>
      <c r="B4133" s="4" t="s">
        <v>1747</v>
      </c>
    </row>
    <row r="4134" spans="1:2" ht="16.5" x14ac:dyDescent="0.3">
      <c r="A4134" s="9">
        <f>YEAR(Table1[[#This Row],[Order Date]])</f>
        <v>2016</v>
      </c>
      <c r="B4134" s="3" t="s">
        <v>1563</v>
      </c>
    </row>
    <row r="4135" spans="1:2" ht="16.5" x14ac:dyDescent="0.3">
      <c r="A4135" s="10">
        <f>YEAR(Table1[[#This Row],[Order Date]])</f>
        <v>2016</v>
      </c>
      <c r="B4135" s="4" t="s">
        <v>1563</v>
      </c>
    </row>
    <row r="4136" spans="1:2" ht="16.5" x14ac:dyDescent="0.3">
      <c r="A4136" s="9">
        <f>YEAR(Table1[[#This Row],[Order Date]])</f>
        <v>2016</v>
      </c>
      <c r="B4136" s="3" t="s">
        <v>1563</v>
      </c>
    </row>
    <row r="4137" spans="1:2" ht="16.5" x14ac:dyDescent="0.3">
      <c r="A4137" s="10">
        <f>YEAR(Table1[[#This Row],[Order Date]])</f>
        <v>2016</v>
      </c>
      <c r="B4137" s="4" t="s">
        <v>2432</v>
      </c>
    </row>
    <row r="4138" spans="1:2" ht="16.5" x14ac:dyDescent="0.3">
      <c r="A4138" s="9">
        <f>YEAR(Table1[[#This Row],[Order Date]])</f>
        <v>2016</v>
      </c>
      <c r="B4138" s="3" t="s">
        <v>900</v>
      </c>
    </row>
    <row r="4139" spans="1:2" ht="16.5" x14ac:dyDescent="0.3">
      <c r="A4139" s="10">
        <f>YEAR(Table1[[#This Row],[Order Date]])</f>
        <v>2016</v>
      </c>
      <c r="B4139" s="4" t="s">
        <v>900</v>
      </c>
    </row>
    <row r="4140" spans="1:2" ht="16.5" x14ac:dyDescent="0.3">
      <c r="A4140" s="9">
        <f>YEAR(Table1[[#This Row],[Order Date]])</f>
        <v>2016</v>
      </c>
      <c r="B4140" s="3" t="s">
        <v>2225</v>
      </c>
    </row>
    <row r="4141" spans="1:2" ht="16.5" x14ac:dyDescent="0.3">
      <c r="A4141" s="10">
        <f>YEAR(Table1[[#This Row],[Order Date]])</f>
        <v>2016</v>
      </c>
      <c r="B4141" s="4" t="s">
        <v>2225</v>
      </c>
    </row>
    <row r="4142" spans="1:2" ht="16.5" x14ac:dyDescent="0.3">
      <c r="A4142" s="9">
        <f>YEAR(Table1[[#This Row],[Order Date]])</f>
        <v>2016</v>
      </c>
      <c r="B4142" s="3" t="s">
        <v>2225</v>
      </c>
    </row>
    <row r="4143" spans="1:2" ht="16.5" x14ac:dyDescent="0.3">
      <c r="A4143" s="10">
        <f>YEAR(Table1[[#This Row],[Order Date]])</f>
        <v>2016</v>
      </c>
      <c r="B4143" s="4" t="s">
        <v>2412</v>
      </c>
    </row>
    <row r="4144" spans="1:2" ht="16.5" x14ac:dyDescent="0.3">
      <c r="A4144" s="9">
        <f>YEAR(Table1[[#This Row],[Order Date]])</f>
        <v>2016</v>
      </c>
      <c r="B4144" s="3" t="s">
        <v>683</v>
      </c>
    </row>
    <row r="4145" spans="1:2" ht="16.5" x14ac:dyDescent="0.3">
      <c r="A4145" s="10">
        <f>YEAR(Table1[[#This Row],[Order Date]])</f>
        <v>2016</v>
      </c>
      <c r="B4145" s="4" t="s">
        <v>683</v>
      </c>
    </row>
    <row r="4146" spans="1:2" ht="16.5" x14ac:dyDescent="0.3">
      <c r="A4146" s="9">
        <f>YEAR(Table1[[#This Row],[Order Date]])</f>
        <v>2016</v>
      </c>
      <c r="B4146" s="3" t="s">
        <v>651</v>
      </c>
    </row>
    <row r="4147" spans="1:2" ht="16.5" x14ac:dyDescent="0.3">
      <c r="A4147" s="10">
        <f>YEAR(Table1[[#This Row],[Order Date]])</f>
        <v>2016</v>
      </c>
      <c r="B4147" s="4" t="s">
        <v>2262</v>
      </c>
    </row>
    <row r="4148" spans="1:2" ht="16.5" x14ac:dyDescent="0.3">
      <c r="A4148" s="9">
        <f>YEAR(Table1[[#This Row],[Order Date]])</f>
        <v>2016</v>
      </c>
      <c r="B4148" s="3" t="s">
        <v>2262</v>
      </c>
    </row>
    <row r="4149" spans="1:2" ht="16.5" x14ac:dyDescent="0.3">
      <c r="A4149" s="10">
        <f>YEAR(Table1[[#This Row],[Order Date]])</f>
        <v>2016</v>
      </c>
      <c r="B4149" s="4" t="s">
        <v>2262</v>
      </c>
    </row>
    <row r="4150" spans="1:2" ht="16.5" x14ac:dyDescent="0.3">
      <c r="A4150" s="9">
        <f>YEAR(Table1[[#This Row],[Order Date]])</f>
        <v>2016</v>
      </c>
      <c r="B4150" s="3" t="s">
        <v>669</v>
      </c>
    </row>
    <row r="4151" spans="1:2" ht="16.5" x14ac:dyDescent="0.3">
      <c r="A4151" s="10">
        <f>YEAR(Table1[[#This Row],[Order Date]])</f>
        <v>2016</v>
      </c>
      <c r="B4151" s="4" t="s">
        <v>1251</v>
      </c>
    </row>
    <row r="4152" spans="1:2" ht="16.5" x14ac:dyDescent="0.3">
      <c r="A4152" s="9">
        <f>YEAR(Table1[[#This Row],[Order Date]])</f>
        <v>2016</v>
      </c>
      <c r="B4152" s="3" t="s">
        <v>1758</v>
      </c>
    </row>
    <row r="4153" spans="1:2" ht="16.5" x14ac:dyDescent="0.3">
      <c r="A4153" s="10">
        <f>YEAR(Table1[[#This Row],[Order Date]])</f>
        <v>2016</v>
      </c>
      <c r="B4153" s="4" t="s">
        <v>1758</v>
      </c>
    </row>
    <row r="4154" spans="1:2" ht="16.5" x14ac:dyDescent="0.3">
      <c r="A4154" s="9">
        <f>YEAR(Table1[[#This Row],[Order Date]])</f>
        <v>2016</v>
      </c>
      <c r="B4154" s="3" t="s">
        <v>695</v>
      </c>
    </row>
    <row r="4155" spans="1:2" ht="16.5" x14ac:dyDescent="0.3">
      <c r="A4155" s="10">
        <f>YEAR(Table1[[#This Row],[Order Date]])</f>
        <v>2016</v>
      </c>
      <c r="B4155" s="4" t="s">
        <v>695</v>
      </c>
    </row>
    <row r="4156" spans="1:2" ht="16.5" x14ac:dyDescent="0.3">
      <c r="A4156" s="9">
        <f>YEAR(Table1[[#This Row],[Order Date]])</f>
        <v>2016</v>
      </c>
      <c r="B4156" s="3" t="s">
        <v>853</v>
      </c>
    </row>
    <row r="4157" spans="1:2" ht="16.5" x14ac:dyDescent="0.3">
      <c r="A4157" s="10">
        <f>YEAR(Table1[[#This Row],[Order Date]])</f>
        <v>2016</v>
      </c>
      <c r="B4157" s="4" t="s">
        <v>2318</v>
      </c>
    </row>
    <row r="4158" spans="1:2" ht="16.5" x14ac:dyDescent="0.3">
      <c r="A4158" s="9">
        <f>YEAR(Table1[[#This Row],[Order Date]])</f>
        <v>2016</v>
      </c>
      <c r="B4158" s="3" t="s">
        <v>1883</v>
      </c>
    </row>
    <row r="4159" spans="1:2" ht="16.5" x14ac:dyDescent="0.3">
      <c r="A4159" s="10">
        <f>YEAR(Table1[[#This Row],[Order Date]])</f>
        <v>2016</v>
      </c>
      <c r="B4159" s="4" t="s">
        <v>1883</v>
      </c>
    </row>
    <row r="4160" spans="1:2" ht="16.5" x14ac:dyDescent="0.3">
      <c r="A4160" s="9">
        <f>YEAR(Table1[[#This Row],[Order Date]])</f>
        <v>2016</v>
      </c>
      <c r="B4160" s="3" t="s">
        <v>1883</v>
      </c>
    </row>
    <row r="4161" spans="1:2" ht="16.5" x14ac:dyDescent="0.3">
      <c r="A4161" s="10">
        <f>YEAR(Table1[[#This Row],[Order Date]])</f>
        <v>2016</v>
      </c>
      <c r="B4161" s="4" t="s">
        <v>1343</v>
      </c>
    </row>
    <row r="4162" spans="1:2" ht="16.5" x14ac:dyDescent="0.3">
      <c r="A4162" s="9">
        <f>YEAR(Table1[[#This Row],[Order Date]])</f>
        <v>2016</v>
      </c>
      <c r="B4162" s="3" t="s">
        <v>2435</v>
      </c>
    </row>
    <row r="4163" spans="1:2" ht="16.5" x14ac:dyDescent="0.3">
      <c r="A4163" s="10">
        <f>YEAR(Table1[[#This Row],[Order Date]])</f>
        <v>2016</v>
      </c>
      <c r="B4163" s="4" t="s">
        <v>2435</v>
      </c>
    </row>
    <row r="4164" spans="1:2" ht="16.5" x14ac:dyDescent="0.3">
      <c r="A4164" s="9">
        <f>YEAR(Table1[[#This Row],[Order Date]])</f>
        <v>2016</v>
      </c>
      <c r="B4164" s="3" t="s">
        <v>387</v>
      </c>
    </row>
    <row r="4165" spans="1:2" ht="16.5" x14ac:dyDescent="0.3">
      <c r="A4165" s="10">
        <f>YEAR(Table1[[#This Row],[Order Date]])</f>
        <v>2016</v>
      </c>
      <c r="B4165" s="4" t="s">
        <v>387</v>
      </c>
    </row>
    <row r="4166" spans="1:2" ht="16.5" x14ac:dyDescent="0.3">
      <c r="A4166" s="9">
        <f>YEAR(Table1[[#This Row],[Order Date]])</f>
        <v>2016</v>
      </c>
      <c r="B4166" s="3" t="s">
        <v>387</v>
      </c>
    </row>
    <row r="4167" spans="1:2" ht="16.5" x14ac:dyDescent="0.3">
      <c r="A4167" s="10">
        <f>YEAR(Table1[[#This Row],[Order Date]])</f>
        <v>2016</v>
      </c>
      <c r="B4167" s="4" t="s">
        <v>387</v>
      </c>
    </row>
    <row r="4168" spans="1:2" ht="16.5" x14ac:dyDescent="0.3">
      <c r="A4168" s="9">
        <f>YEAR(Table1[[#This Row],[Order Date]])</f>
        <v>2016</v>
      </c>
      <c r="B4168" s="3" t="s">
        <v>1343</v>
      </c>
    </row>
    <row r="4169" spans="1:2" ht="16.5" x14ac:dyDescent="0.3">
      <c r="A4169" s="10">
        <f>YEAR(Table1[[#This Row],[Order Date]])</f>
        <v>2016</v>
      </c>
      <c r="B4169" s="4" t="s">
        <v>1487</v>
      </c>
    </row>
    <row r="4170" spans="1:2" ht="16.5" x14ac:dyDescent="0.3">
      <c r="A4170" s="9">
        <f>YEAR(Table1[[#This Row],[Order Date]])</f>
        <v>2016</v>
      </c>
      <c r="B4170" s="3" t="s">
        <v>768</v>
      </c>
    </row>
    <row r="4171" spans="1:2" ht="16.5" x14ac:dyDescent="0.3">
      <c r="A4171" s="10">
        <f>YEAR(Table1[[#This Row],[Order Date]])</f>
        <v>2016</v>
      </c>
      <c r="B4171" s="4" t="s">
        <v>768</v>
      </c>
    </row>
    <row r="4172" spans="1:2" ht="16.5" x14ac:dyDescent="0.3">
      <c r="A4172" s="9">
        <f>YEAR(Table1[[#This Row],[Order Date]])</f>
        <v>2016</v>
      </c>
      <c r="B4172" s="3" t="s">
        <v>768</v>
      </c>
    </row>
    <row r="4173" spans="1:2" ht="16.5" x14ac:dyDescent="0.3">
      <c r="A4173" s="10">
        <f>YEAR(Table1[[#This Row],[Order Date]])</f>
        <v>2016</v>
      </c>
      <c r="B4173" s="4" t="s">
        <v>1762</v>
      </c>
    </row>
    <row r="4174" spans="1:2" ht="16.5" x14ac:dyDescent="0.3">
      <c r="A4174" s="9">
        <f>YEAR(Table1[[#This Row],[Order Date]])</f>
        <v>2016</v>
      </c>
      <c r="B4174" s="3" t="s">
        <v>1762</v>
      </c>
    </row>
    <row r="4175" spans="1:2" ht="16.5" x14ac:dyDescent="0.3">
      <c r="A4175" s="10">
        <f>YEAR(Table1[[#This Row],[Order Date]])</f>
        <v>2016</v>
      </c>
      <c r="B4175" s="4" t="s">
        <v>2439</v>
      </c>
    </row>
    <row r="4176" spans="1:2" ht="16.5" x14ac:dyDescent="0.3">
      <c r="A4176" s="9">
        <f>YEAR(Table1[[#This Row],[Order Date]])</f>
        <v>2016</v>
      </c>
      <c r="B4176" s="3" t="s">
        <v>1431</v>
      </c>
    </row>
    <row r="4177" spans="1:2" ht="16.5" x14ac:dyDescent="0.3">
      <c r="A4177" s="10">
        <f>YEAR(Table1[[#This Row],[Order Date]])</f>
        <v>2016</v>
      </c>
      <c r="B4177" s="4" t="s">
        <v>1431</v>
      </c>
    </row>
    <row r="4178" spans="1:2" ht="16.5" x14ac:dyDescent="0.3">
      <c r="A4178" s="9">
        <f>YEAR(Table1[[#This Row],[Order Date]])</f>
        <v>2016</v>
      </c>
      <c r="B4178" s="3" t="s">
        <v>1431</v>
      </c>
    </row>
    <row r="4179" spans="1:2" ht="16.5" x14ac:dyDescent="0.3">
      <c r="A4179" s="10">
        <f>YEAR(Table1[[#This Row],[Order Date]])</f>
        <v>2016</v>
      </c>
      <c r="B4179" s="4" t="s">
        <v>343</v>
      </c>
    </row>
    <row r="4180" spans="1:2" ht="16.5" x14ac:dyDescent="0.3">
      <c r="A4180" s="9">
        <f>YEAR(Table1[[#This Row],[Order Date]])</f>
        <v>2016</v>
      </c>
      <c r="B4180" s="3" t="s">
        <v>343</v>
      </c>
    </row>
    <row r="4181" spans="1:2" ht="16.5" x14ac:dyDescent="0.3">
      <c r="A4181" s="10">
        <f>YEAR(Table1[[#This Row],[Order Date]])</f>
        <v>2016</v>
      </c>
      <c r="B4181" s="4" t="s">
        <v>259</v>
      </c>
    </row>
    <row r="4182" spans="1:2" ht="16.5" x14ac:dyDescent="0.3">
      <c r="A4182" s="9">
        <f>YEAR(Table1[[#This Row],[Order Date]])</f>
        <v>2016</v>
      </c>
      <c r="B4182" s="3" t="s">
        <v>1671</v>
      </c>
    </row>
    <row r="4183" spans="1:2" ht="16.5" x14ac:dyDescent="0.3">
      <c r="A4183" s="10">
        <f>YEAR(Table1[[#This Row],[Order Date]])</f>
        <v>2016</v>
      </c>
      <c r="B4183" s="4" t="s">
        <v>530</v>
      </c>
    </row>
    <row r="4184" spans="1:2" ht="16.5" x14ac:dyDescent="0.3">
      <c r="A4184" s="9">
        <f>YEAR(Table1[[#This Row],[Order Date]])</f>
        <v>2016</v>
      </c>
      <c r="B4184" s="3" t="s">
        <v>530</v>
      </c>
    </row>
    <row r="4185" spans="1:2" ht="16.5" x14ac:dyDescent="0.3">
      <c r="A4185" s="10">
        <f>YEAR(Table1[[#This Row],[Order Date]])</f>
        <v>2016</v>
      </c>
      <c r="B4185" s="4" t="s">
        <v>176</v>
      </c>
    </row>
    <row r="4186" spans="1:2" ht="16.5" x14ac:dyDescent="0.3">
      <c r="A4186" s="9">
        <f>YEAR(Table1[[#This Row],[Order Date]])</f>
        <v>2016</v>
      </c>
      <c r="B4186" s="3" t="s">
        <v>1401</v>
      </c>
    </row>
    <row r="4187" spans="1:2" ht="16.5" x14ac:dyDescent="0.3">
      <c r="A4187" s="10">
        <f>YEAR(Table1[[#This Row],[Order Date]])</f>
        <v>2016</v>
      </c>
      <c r="B4187" s="4" t="s">
        <v>1817</v>
      </c>
    </row>
    <row r="4188" spans="1:2" ht="16.5" x14ac:dyDescent="0.3">
      <c r="A4188" s="9">
        <f>YEAR(Table1[[#This Row],[Order Date]])</f>
        <v>2016</v>
      </c>
      <c r="B4188" s="3" t="s">
        <v>509</v>
      </c>
    </row>
    <row r="4189" spans="1:2" ht="16.5" x14ac:dyDescent="0.3">
      <c r="A4189" s="10">
        <f>YEAR(Table1[[#This Row],[Order Date]])</f>
        <v>2016</v>
      </c>
      <c r="B4189" s="4" t="s">
        <v>509</v>
      </c>
    </row>
    <row r="4190" spans="1:2" ht="16.5" x14ac:dyDescent="0.3">
      <c r="A4190" s="9">
        <f>YEAR(Table1[[#This Row],[Order Date]])</f>
        <v>2016</v>
      </c>
      <c r="B4190" s="3" t="s">
        <v>509</v>
      </c>
    </row>
    <row r="4191" spans="1:2" ht="16.5" x14ac:dyDescent="0.3">
      <c r="A4191" s="10">
        <f>YEAR(Table1[[#This Row],[Order Date]])</f>
        <v>2016</v>
      </c>
      <c r="B4191" s="4" t="s">
        <v>873</v>
      </c>
    </row>
    <row r="4192" spans="1:2" ht="16.5" x14ac:dyDescent="0.3">
      <c r="A4192" s="9">
        <f>YEAR(Table1[[#This Row],[Order Date]])</f>
        <v>2016</v>
      </c>
      <c r="B4192" s="3" t="s">
        <v>154</v>
      </c>
    </row>
    <row r="4193" spans="1:2" ht="16.5" x14ac:dyDescent="0.3">
      <c r="A4193" s="10">
        <f>YEAR(Table1[[#This Row],[Order Date]])</f>
        <v>2016</v>
      </c>
      <c r="B4193" s="4" t="s">
        <v>1477</v>
      </c>
    </row>
    <row r="4194" spans="1:2" ht="16.5" x14ac:dyDescent="0.3">
      <c r="A4194" s="9">
        <f>YEAR(Table1[[#This Row],[Order Date]])</f>
        <v>2016</v>
      </c>
      <c r="B4194" s="3" t="s">
        <v>1258</v>
      </c>
    </row>
    <row r="4195" spans="1:2" ht="16.5" x14ac:dyDescent="0.3">
      <c r="A4195" s="10">
        <f>YEAR(Table1[[#This Row],[Order Date]])</f>
        <v>2016</v>
      </c>
      <c r="B4195" s="4" t="s">
        <v>1295</v>
      </c>
    </row>
    <row r="4196" spans="1:2" ht="16.5" x14ac:dyDescent="0.3">
      <c r="A4196" s="9">
        <f>YEAR(Table1[[#This Row],[Order Date]])</f>
        <v>2016</v>
      </c>
      <c r="B4196" s="3" t="s">
        <v>1181</v>
      </c>
    </row>
    <row r="4197" spans="1:2" ht="16.5" x14ac:dyDescent="0.3">
      <c r="A4197" s="10">
        <f>YEAR(Table1[[#This Row],[Order Date]])</f>
        <v>2016</v>
      </c>
      <c r="B4197" s="4" t="s">
        <v>1181</v>
      </c>
    </row>
    <row r="4198" spans="1:2" ht="16.5" x14ac:dyDescent="0.3">
      <c r="A4198" s="9">
        <f>YEAR(Table1[[#This Row],[Order Date]])</f>
        <v>2016</v>
      </c>
      <c r="B4198" s="3" t="s">
        <v>1181</v>
      </c>
    </row>
    <row r="4199" spans="1:2" ht="16.5" x14ac:dyDescent="0.3">
      <c r="A4199" s="10">
        <f>YEAR(Table1[[#This Row],[Order Date]])</f>
        <v>2016</v>
      </c>
      <c r="B4199" s="4" t="s">
        <v>1181</v>
      </c>
    </row>
    <row r="4200" spans="1:2" ht="16.5" x14ac:dyDescent="0.3">
      <c r="A4200" s="9">
        <f>YEAR(Table1[[#This Row],[Order Date]])</f>
        <v>2016</v>
      </c>
      <c r="B4200" s="3" t="s">
        <v>1181</v>
      </c>
    </row>
    <row r="4201" spans="1:2" ht="16.5" x14ac:dyDescent="0.3">
      <c r="A4201" s="10">
        <f>YEAR(Table1[[#This Row],[Order Date]])</f>
        <v>2016</v>
      </c>
      <c r="B4201" s="4" t="s">
        <v>1181</v>
      </c>
    </row>
    <row r="4202" spans="1:2" ht="16.5" x14ac:dyDescent="0.3">
      <c r="A4202" s="9">
        <f>YEAR(Table1[[#This Row],[Order Date]])</f>
        <v>2016</v>
      </c>
      <c r="B4202" s="3" t="s">
        <v>1181</v>
      </c>
    </row>
    <row r="4203" spans="1:2" ht="16.5" x14ac:dyDescent="0.3">
      <c r="A4203" s="10">
        <f>YEAR(Table1[[#This Row],[Order Date]])</f>
        <v>2016</v>
      </c>
      <c r="B4203" s="4" t="s">
        <v>1181</v>
      </c>
    </row>
    <row r="4204" spans="1:2" ht="16.5" x14ac:dyDescent="0.3">
      <c r="A4204" s="9">
        <f>YEAR(Table1[[#This Row],[Order Date]])</f>
        <v>2016</v>
      </c>
      <c r="B4204" s="3" t="s">
        <v>1181</v>
      </c>
    </row>
    <row r="4205" spans="1:2" ht="16.5" x14ac:dyDescent="0.3">
      <c r="A4205" s="10">
        <f>YEAR(Table1[[#This Row],[Order Date]])</f>
        <v>2016</v>
      </c>
      <c r="B4205" s="4" t="s">
        <v>1181</v>
      </c>
    </row>
    <row r="4206" spans="1:2" ht="16.5" x14ac:dyDescent="0.3">
      <c r="A4206" s="9">
        <f>YEAR(Table1[[#This Row],[Order Date]])</f>
        <v>2016</v>
      </c>
      <c r="B4206" s="3" t="s">
        <v>1181</v>
      </c>
    </row>
    <row r="4207" spans="1:2" ht="16.5" x14ac:dyDescent="0.3">
      <c r="A4207" s="10">
        <f>YEAR(Table1[[#This Row],[Order Date]])</f>
        <v>2016</v>
      </c>
      <c r="B4207" s="4" t="s">
        <v>325</v>
      </c>
    </row>
    <row r="4208" spans="1:2" ht="16.5" x14ac:dyDescent="0.3">
      <c r="A4208" s="9">
        <f>YEAR(Table1[[#This Row],[Order Date]])</f>
        <v>2016</v>
      </c>
      <c r="B4208" s="3" t="s">
        <v>325</v>
      </c>
    </row>
    <row r="4209" spans="1:2" ht="16.5" x14ac:dyDescent="0.3">
      <c r="A4209" s="10">
        <f>YEAR(Table1[[#This Row],[Order Date]])</f>
        <v>2016</v>
      </c>
      <c r="B4209" s="4" t="s">
        <v>325</v>
      </c>
    </row>
    <row r="4210" spans="1:2" ht="16.5" x14ac:dyDescent="0.3">
      <c r="A4210" s="9">
        <f>YEAR(Table1[[#This Row],[Order Date]])</f>
        <v>2016</v>
      </c>
      <c r="B4210" s="3" t="s">
        <v>325</v>
      </c>
    </row>
    <row r="4211" spans="1:2" ht="16.5" x14ac:dyDescent="0.3">
      <c r="A4211" s="10">
        <f>YEAR(Table1[[#This Row],[Order Date]])</f>
        <v>2016</v>
      </c>
      <c r="B4211" s="4" t="s">
        <v>427</v>
      </c>
    </row>
    <row r="4212" spans="1:2" ht="16.5" x14ac:dyDescent="0.3">
      <c r="A4212" s="9">
        <f>YEAR(Table1[[#This Row],[Order Date]])</f>
        <v>2016</v>
      </c>
      <c r="B4212" s="3" t="s">
        <v>383</v>
      </c>
    </row>
    <row r="4213" spans="1:2" ht="16.5" x14ac:dyDescent="0.3">
      <c r="A4213" s="10">
        <f>YEAR(Table1[[#This Row],[Order Date]])</f>
        <v>2016</v>
      </c>
      <c r="B4213" s="4" t="s">
        <v>383</v>
      </c>
    </row>
    <row r="4214" spans="1:2" ht="16.5" x14ac:dyDescent="0.3">
      <c r="A4214" s="9">
        <f>YEAR(Table1[[#This Row],[Order Date]])</f>
        <v>2016</v>
      </c>
      <c r="B4214" s="3" t="s">
        <v>2444</v>
      </c>
    </row>
    <row r="4215" spans="1:2" ht="16.5" x14ac:dyDescent="0.3">
      <c r="A4215" s="10">
        <f>YEAR(Table1[[#This Row],[Order Date]])</f>
        <v>2016</v>
      </c>
      <c r="B4215" s="4" t="s">
        <v>2424</v>
      </c>
    </row>
    <row r="4216" spans="1:2" ht="16.5" x14ac:dyDescent="0.3">
      <c r="A4216" s="9">
        <f>YEAR(Table1[[#This Row],[Order Date]])</f>
        <v>2016</v>
      </c>
      <c r="B4216" s="3" t="s">
        <v>2131</v>
      </c>
    </row>
    <row r="4217" spans="1:2" ht="16.5" x14ac:dyDescent="0.3">
      <c r="A4217" s="10">
        <f>YEAR(Table1[[#This Row],[Order Date]])</f>
        <v>2016</v>
      </c>
      <c r="B4217" s="4" t="s">
        <v>170</v>
      </c>
    </row>
    <row r="4218" spans="1:2" ht="16.5" x14ac:dyDescent="0.3">
      <c r="A4218" s="9">
        <f>YEAR(Table1[[#This Row],[Order Date]])</f>
        <v>2016</v>
      </c>
      <c r="B4218" s="3" t="s">
        <v>2252</v>
      </c>
    </row>
    <row r="4219" spans="1:2" ht="16.5" x14ac:dyDescent="0.3">
      <c r="A4219" s="10">
        <f>YEAR(Table1[[#This Row],[Order Date]])</f>
        <v>2016</v>
      </c>
      <c r="B4219" s="4" t="s">
        <v>2252</v>
      </c>
    </row>
    <row r="4220" spans="1:2" ht="16.5" x14ac:dyDescent="0.3">
      <c r="A4220" s="9">
        <f>YEAR(Table1[[#This Row],[Order Date]])</f>
        <v>2016</v>
      </c>
      <c r="B4220" s="3" t="s">
        <v>1682</v>
      </c>
    </row>
    <row r="4221" spans="1:2" ht="16.5" x14ac:dyDescent="0.3">
      <c r="A4221" s="10">
        <f>YEAR(Table1[[#This Row],[Order Date]])</f>
        <v>2016</v>
      </c>
      <c r="B4221" s="4" t="s">
        <v>503</v>
      </c>
    </row>
    <row r="4222" spans="1:2" ht="16.5" x14ac:dyDescent="0.3">
      <c r="A4222" s="9">
        <f>YEAR(Table1[[#This Row],[Order Date]])</f>
        <v>2016</v>
      </c>
      <c r="B4222" s="3" t="s">
        <v>503</v>
      </c>
    </row>
    <row r="4223" spans="1:2" ht="16.5" x14ac:dyDescent="0.3">
      <c r="A4223" s="10">
        <f>YEAR(Table1[[#This Row],[Order Date]])</f>
        <v>2016</v>
      </c>
      <c r="B4223" s="4" t="s">
        <v>1513</v>
      </c>
    </row>
    <row r="4224" spans="1:2" ht="16.5" x14ac:dyDescent="0.3">
      <c r="A4224" s="9">
        <f>YEAR(Table1[[#This Row],[Order Date]])</f>
        <v>2016</v>
      </c>
      <c r="B4224" s="3" t="s">
        <v>1933</v>
      </c>
    </row>
    <row r="4225" spans="1:2" ht="16.5" x14ac:dyDescent="0.3">
      <c r="A4225" s="10">
        <f>YEAR(Table1[[#This Row],[Order Date]])</f>
        <v>2016</v>
      </c>
      <c r="B4225" s="4" t="s">
        <v>1933</v>
      </c>
    </row>
    <row r="4226" spans="1:2" ht="16.5" x14ac:dyDescent="0.3">
      <c r="A4226" s="9">
        <f>YEAR(Table1[[#This Row],[Order Date]])</f>
        <v>2016</v>
      </c>
      <c r="B4226" s="3" t="s">
        <v>1933</v>
      </c>
    </row>
    <row r="4227" spans="1:2" ht="16.5" x14ac:dyDescent="0.3">
      <c r="A4227" s="10">
        <f>YEAR(Table1[[#This Row],[Order Date]])</f>
        <v>2016</v>
      </c>
      <c r="B4227" s="4" t="s">
        <v>1933</v>
      </c>
    </row>
    <row r="4228" spans="1:2" ht="16.5" x14ac:dyDescent="0.3">
      <c r="A4228" s="9">
        <f>YEAR(Table1[[#This Row],[Order Date]])</f>
        <v>2016</v>
      </c>
      <c r="B4228" s="3" t="s">
        <v>2156</v>
      </c>
    </row>
    <row r="4229" spans="1:2" ht="16.5" x14ac:dyDescent="0.3">
      <c r="A4229" s="10">
        <f>YEAR(Table1[[#This Row],[Order Date]])</f>
        <v>2016</v>
      </c>
      <c r="B4229" s="4" t="s">
        <v>635</v>
      </c>
    </row>
    <row r="4230" spans="1:2" ht="16.5" x14ac:dyDescent="0.3">
      <c r="A4230" s="9">
        <f>YEAR(Table1[[#This Row],[Order Date]])</f>
        <v>2016</v>
      </c>
      <c r="B4230" s="3" t="s">
        <v>635</v>
      </c>
    </row>
    <row r="4231" spans="1:2" ht="16.5" x14ac:dyDescent="0.3">
      <c r="A4231" s="10">
        <f>YEAR(Table1[[#This Row],[Order Date]])</f>
        <v>2016</v>
      </c>
      <c r="B4231" s="4" t="s">
        <v>1287</v>
      </c>
    </row>
    <row r="4232" spans="1:2" ht="16.5" x14ac:dyDescent="0.3">
      <c r="A4232" s="9">
        <f>YEAR(Table1[[#This Row],[Order Date]])</f>
        <v>2016</v>
      </c>
      <c r="B4232" s="3" t="s">
        <v>1287</v>
      </c>
    </row>
    <row r="4233" spans="1:2" ht="16.5" x14ac:dyDescent="0.3">
      <c r="A4233" s="10">
        <f>YEAR(Table1[[#This Row],[Order Date]])</f>
        <v>2016</v>
      </c>
      <c r="B4233" s="4" t="s">
        <v>1287</v>
      </c>
    </row>
    <row r="4234" spans="1:2" ht="16.5" x14ac:dyDescent="0.3">
      <c r="A4234" s="9">
        <f>YEAR(Table1[[#This Row],[Order Date]])</f>
        <v>2016</v>
      </c>
      <c r="B4234" s="3" t="s">
        <v>1287</v>
      </c>
    </row>
    <row r="4235" spans="1:2" ht="16.5" x14ac:dyDescent="0.3">
      <c r="A4235" s="10">
        <f>YEAR(Table1[[#This Row],[Order Date]])</f>
        <v>2016</v>
      </c>
      <c r="B4235" s="4" t="s">
        <v>1994</v>
      </c>
    </row>
    <row r="4236" spans="1:2" ht="16.5" x14ac:dyDescent="0.3">
      <c r="A4236" s="9">
        <f>YEAR(Table1[[#This Row],[Order Date]])</f>
        <v>2016</v>
      </c>
      <c r="B4236" s="3" t="s">
        <v>237</v>
      </c>
    </row>
    <row r="4237" spans="1:2" ht="16.5" x14ac:dyDescent="0.3">
      <c r="A4237" s="10">
        <f>YEAR(Table1[[#This Row],[Order Date]])</f>
        <v>2016</v>
      </c>
      <c r="B4237" s="4" t="s">
        <v>237</v>
      </c>
    </row>
    <row r="4238" spans="1:2" ht="16.5" x14ac:dyDescent="0.3">
      <c r="A4238" s="9">
        <f>YEAR(Table1[[#This Row],[Order Date]])</f>
        <v>2016</v>
      </c>
      <c r="B4238" s="3" t="s">
        <v>1448</v>
      </c>
    </row>
    <row r="4239" spans="1:2" ht="16.5" x14ac:dyDescent="0.3">
      <c r="A4239" s="10">
        <f>YEAR(Table1[[#This Row],[Order Date]])</f>
        <v>2016</v>
      </c>
      <c r="B4239" s="4" t="s">
        <v>1448</v>
      </c>
    </row>
    <row r="4240" spans="1:2" ht="16.5" x14ac:dyDescent="0.3">
      <c r="A4240" s="9">
        <f>YEAR(Table1[[#This Row],[Order Date]])</f>
        <v>2016</v>
      </c>
      <c r="B4240" s="3" t="s">
        <v>709</v>
      </c>
    </row>
    <row r="4241" spans="1:2" ht="16.5" x14ac:dyDescent="0.3">
      <c r="A4241" s="10">
        <f>YEAR(Table1[[#This Row],[Order Date]])</f>
        <v>2016</v>
      </c>
      <c r="B4241" s="4" t="s">
        <v>709</v>
      </c>
    </row>
    <row r="4242" spans="1:2" ht="16.5" x14ac:dyDescent="0.3">
      <c r="A4242" s="9">
        <f>YEAR(Table1[[#This Row],[Order Date]])</f>
        <v>2016</v>
      </c>
      <c r="B4242" s="3" t="s">
        <v>176</v>
      </c>
    </row>
    <row r="4243" spans="1:2" ht="16.5" x14ac:dyDescent="0.3">
      <c r="A4243" s="10">
        <f>YEAR(Table1[[#This Row],[Order Date]])</f>
        <v>2016</v>
      </c>
      <c r="B4243" s="4" t="s">
        <v>176</v>
      </c>
    </row>
    <row r="4244" spans="1:2" ht="16.5" x14ac:dyDescent="0.3">
      <c r="A4244" s="9">
        <f>YEAR(Table1[[#This Row],[Order Date]])</f>
        <v>2016</v>
      </c>
      <c r="B4244" s="3" t="s">
        <v>709</v>
      </c>
    </row>
    <row r="4245" spans="1:2" ht="16.5" x14ac:dyDescent="0.3">
      <c r="A4245" s="10">
        <f>YEAR(Table1[[#This Row],[Order Date]])</f>
        <v>2016</v>
      </c>
      <c r="B4245" s="4" t="s">
        <v>1723</v>
      </c>
    </row>
    <row r="4246" spans="1:2" ht="16.5" x14ac:dyDescent="0.3">
      <c r="A4246" s="9">
        <f>YEAR(Table1[[#This Row],[Order Date]])</f>
        <v>2016</v>
      </c>
      <c r="B4246" s="3" t="s">
        <v>1720</v>
      </c>
    </row>
    <row r="4247" spans="1:2" ht="16.5" x14ac:dyDescent="0.3">
      <c r="A4247" s="10">
        <f>YEAR(Table1[[#This Row],[Order Date]])</f>
        <v>2016</v>
      </c>
      <c r="B4247" s="4" t="s">
        <v>1720</v>
      </c>
    </row>
    <row r="4248" spans="1:2" ht="16.5" x14ac:dyDescent="0.3">
      <c r="A4248" s="9">
        <f>YEAR(Table1[[#This Row],[Order Date]])</f>
        <v>2016</v>
      </c>
      <c r="B4248" s="3" t="s">
        <v>1720</v>
      </c>
    </row>
    <row r="4249" spans="1:2" ht="16.5" x14ac:dyDescent="0.3">
      <c r="A4249" s="10">
        <f>YEAR(Table1[[#This Row],[Order Date]])</f>
        <v>2016</v>
      </c>
      <c r="B4249" s="4" t="s">
        <v>1720</v>
      </c>
    </row>
    <row r="4250" spans="1:2" ht="16.5" x14ac:dyDescent="0.3">
      <c r="A4250" s="9">
        <f>YEAR(Table1[[#This Row],[Order Date]])</f>
        <v>2016</v>
      </c>
      <c r="B4250" s="3" t="s">
        <v>1977</v>
      </c>
    </row>
    <row r="4251" spans="1:2" ht="16.5" x14ac:dyDescent="0.3">
      <c r="A4251" s="10">
        <f>YEAR(Table1[[#This Row],[Order Date]])</f>
        <v>2016</v>
      </c>
      <c r="B4251" s="4" t="s">
        <v>1977</v>
      </c>
    </row>
    <row r="4252" spans="1:2" ht="16.5" x14ac:dyDescent="0.3">
      <c r="A4252" s="9">
        <f>YEAR(Table1[[#This Row],[Order Date]])</f>
        <v>2016</v>
      </c>
      <c r="B4252" s="3" t="s">
        <v>1977</v>
      </c>
    </row>
    <row r="4253" spans="1:2" ht="16.5" x14ac:dyDescent="0.3">
      <c r="A4253" s="10">
        <f>YEAR(Table1[[#This Row],[Order Date]])</f>
        <v>2016</v>
      </c>
      <c r="B4253" s="4" t="s">
        <v>1922</v>
      </c>
    </row>
    <row r="4254" spans="1:2" ht="16.5" x14ac:dyDescent="0.3">
      <c r="A4254" s="9">
        <f>YEAR(Table1[[#This Row],[Order Date]])</f>
        <v>2016</v>
      </c>
      <c r="B4254" s="3" t="s">
        <v>1922</v>
      </c>
    </row>
    <row r="4255" spans="1:2" ht="16.5" x14ac:dyDescent="0.3">
      <c r="A4255" s="10">
        <f>YEAR(Table1[[#This Row],[Order Date]])</f>
        <v>2016</v>
      </c>
      <c r="B4255" s="4" t="s">
        <v>1922</v>
      </c>
    </row>
    <row r="4256" spans="1:2" ht="16.5" x14ac:dyDescent="0.3">
      <c r="A4256" s="9">
        <f>YEAR(Table1[[#This Row],[Order Date]])</f>
        <v>2016</v>
      </c>
      <c r="B4256" s="3" t="s">
        <v>1287</v>
      </c>
    </row>
    <row r="4257" spans="1:2" ht="16.5" x14ac:dyDescent="0.3">
      <c r="A4257" s="10">
        <f>YEAR(Table1[[#This Row],[Order Date]])</f>
        <v>2016</v>
      </c>
      <c r="B4257" s="4" t="s">
        <v>947</v>
      </c>
    </row>
    <row r="4258" spans="1:2" ht="16.5" x14ac:dyDescent="0.3">
      <c r="A4258" s="9">
        <f>YEAR(Table1[[#This Row],[Order Date]])</f>
        <v>2016</v>
      </c>
      <c r="B4258" s="3" t="s">
        <v>1595</v>
      </c>
    </row>
    <row r="4259" spans="1:2" ht="16.5" x14ac:dyDescent="0.3">
      <c r="A4259" s="10">
        <f>YEAR(Table1[[#This Row],[Order Date]])</f>
        <v>2016</v>
      </c>
      <c r="B4259" s="4" t="s">
        <v>1595</v>
      </c>
    </row>
    <row r="4260" spans="1:2" ht="16.5" x14ac:dyDescent="0.3">
      <c r="A4260" s="9">
        <f>YEAR(Table1[[#This Row],[Order Date]])</f>
        <v>2016</v>
      </c>
      <c r="B4260" s="3" t="s">
        <v>1595</v>
      </c>
    </row>
    <row r="4261" spans="1:2" ht="16.5" x14ac:dyDescent="0.3">
      <c r="A4261" s="10">
        <f>YEAR(Table1[[#This Row],[Order Date]])</f>
        <v>2016</v>
      </c>
      <c r="B4261" s="4" t="s">
        <v>940</v>
      </c>
    </row>
    <row r="4262" spans="1:2" ht="16.5" x14ac:dyDescent="0.3">
      <c r="A4262" s="9">
        <f>YEAR(Table1[[#This Row],[Order Date]])</f>
        <v>2016</v>
      </c>
      <c r="B4262" s="3" t="s">
        <v>2138</v>
      </c>
    </row>
    <row r="4263" spans="1:2" ht="16.5" x14ac:dyDescent="0.3">
      <c r="A4263" s="10">
        <f>YEAR(Table1[[#This Row],[Order Date]])</f>
        <v>2016</v>
      </c>
      <c r="B4263" s="4" t="s">
        <v>884</v>
      </c>
    </row>
    <row r="4264" spans="1:2" ht="16.5" x14ac:dyDescent="0.3">
      <c r="A4264" s="9">
        <f>YEAR(Table1[[#This Row],[Order Date]])</f>
        <v>2016</v>
      </c>
      <c r="B4264" s="3" t="s">
        <v>161</v>
      </c>
    </row>
    <row r="4265" spans="1:2" ht="16.5" x14ac:dyDescent="0.3">
      <c r="A4265" s="10">
        <f>YEAR(Table1[[#This Row],[Order Date]])</f>
        <v>2016</v>
      </c>
      <c r="B4265" s="4" t="s">
        <v>2447</v>
      </c>
    </row>
    <row r="4266" spans="1:2" ht="16.5" x14ac:dyDescent="0.3">
      <c r="A4266" s="9">
        <f>YEAR(Table1[[#This Row],[Order Date]])</f>
        <v>2016</v>
      </c>
      <c r="B4266" s="3" t="s">
        <v>1260</v>
      </c>
    </row>
    <row r="4267" spans="1:2" ht="16.5" x14ac:dyDescent="0.3">
      <c r="A4267" s="10">
        <f>YEAR(Table1[[#This Row],[Order Date]])</f>
        <v>2016</v>
      </c>
      <c r="B4267" s="4" t="s">
        <v>2060</v>
      </c>
    </row>
    <row r="4268" spans="1:2" ht="16.5" x14ac:dyDescent="0.3">
      <c r="A4268" s="9">
        <f>YEAR(Table1[[#This Row],[Order Date]])</f>
        <v>2016</v>
      </c>
      <c r="B4268" s="3" t="s">
        <v>1598</v>
      </c>
    </row>
    <row r="4269" spans="1:2" ht="16.5" x14ac:dyDescent="0.3">
      <c r="A4269" s="10">
        <f>YEAR(Table1[[#This Row],[Order Date]])</f>
        <v>2016</v>
      </c>
      <c r="B4269" s="4" t="s">
        <v>1598</v>
      </c>
    </row>
    <row r="4270" spans="1:2" ht="16.5" x14ac:dyDescent="0.3">
      <c r="A4270" s="9">
        <f>YEAR(Table1[[#This Row],[Order Date]])</f>
        <v>2016</v>
      </c>
      <c r="B4270" s="3" t="s">
        <v>1598</v>
      </c>
    </row>
    <row r="4271" spans="1:2" ht="16.5" x14ac:dyDescent="0.3">
      <c r="A4271" s="10">
        <f>YEAR(Table1[[#This Row],[Order Date]])</f>
        <v>2016</v>
      </c>
      <c r="B4271" s="4" t="s">
        <v>1598</v>
      </c>
    </row>
    <row r="4272" spans="1:2" ht="16.5" x14ac:dyDescent="0.3">
      <c r="A4272" s="9">
        <f>YEAR(Table1[[#This Row],[Order Date]])</f>
        <v>2016</v>
      </c>
      <c r="B4272" s="3" t="s">
        <v>1289</v>
      </c>
    </row>
    <row r="4273" spans="1:2" ht="16.5" x14ac:dyDescent="0.3">
      <c r="A4273" s="10">
        <f>YEAR(Table1[[#This Row],[Order Date]])</f>
        <v>2016</v>
      </c>
      <c r="B4273" s="4" t="s">
        <v>796</v>
      </c>
    </row>
    <row r="4274" spans="1:2" ht="16.5" x14ac:dyDescent="0.3">
      <c r="A4274" s="9">
        <f>YEAR(Table1[[#This Row],[Order Date]])</f>
        <v>2016</v>
      </c>
      <c r="B4274" s="3" t="s">
        <v>796</v>
      </c>
    </row>
    <row r="4275" spans="1:2" ht="16.5" x14ac:dyDescent="0.3">
      <c r="A4275" s="10">
        <f>YEAR(Table1[[#This Row],[Order Date]])</f>
        <v>2016</v>
      </c>
      <c r="B4275" s="4" t="s">
        <v>796</v>
      </c>
    </row>
    <row r="4276" spans="1:2" ht="16.5" x14ac:dyDescent="0.3">
      <c r="A4276" s="9">
        <f>YEAR(Table1[[#This Row],[Order Date]])</f>
        <v>2016</v>
      </c>
      <c r="B4276" s="3" t="s">
        <v>2450</v>
      </c>
    </row>
    <row r="4277" spans="1:2" ht="16.5" x14ac:dyDescent="0.3">
      <c r="A4277" s="10">
        <f>YEAR(Table1[[#This Row],[Order Date]])</f>
        <v>2016</v>
      </c>
      <c r="B4277" s="4" t="s">
        <v>2450</v>
      </c>
    </row>
    <row r="4278" spans="1:2" ht="16.5" x14ac:dyDescent="0.3">
      <c r="A4278" s="9">
        <f>YEAR(Table1[[#This Row],[Order Date]])</f>
        <v>2016</v>
      </c>
      <c r="B4278" s="3" t="s">
        <v>1831</v>
      </c>
    </row>
    <row r="4279" spans="1:2" ht="16.5" x14ac:dyDescent="0.3">
      <c r="A4279" s="10">
        <f>YEAR(Table1[[#This Row],[Order Date]])</f>
        <v>2016</v>
      </c>
      <c r="B4279" s="4" t="s">
        <v>1271</v>
      </c>
    </row>
    <row r="4280" spans="1:2" ht="16.5" x14ac:dyDescent="0.3">
      <c r="A4280" s="9">
        <f>YEAR(Table1[[#This Row],[Order Date]])</f>
        <v>2016</v>
      </c>
      <c r="B4280" s="3" t="s">
        <v>1271</v>
      </c>
    </row>
    <row r="4281" spans="1:2" ht="16.5" x14ac:dyDescent="0.3">
      <c r="A4281" s="10">
        <f>YEAR(Table1[[#This Row],[Order Date]])</f>
        <v>2016</v>
      </c>
      <c r="B4281" s="4" t="s">
        <v>1271</v>
      </c>
    </row>
    <row r="4282" spans="1:2" ht="16.5" x14ac:dyDescent="0.3">
      <c r="A4282" s="9">
        <f>YEAR(Table1[[#This Row],[Order Date]])</f>
        <v>2016</v>
      </c>
      <c r="B4282" s="3" t="s">
        <v>560</v>
      </c>
    </row>
    <row r="4283" spans="1:2" ht="16.5" x14ac:dyDescent="0.3">
      <c r="A4283" s="10">
        <f>YEAR(Table1[[#This Row],[Order Date]])</f>
        <v>2016</v>
      </c>
      <c r="B4283" s="4" t="s">
        <v>560</v>
      </c>
    </row>
    <row r="4284" spans="1:2" ht="16.5" x14ac:dyDescent="0.3">
      <c r="A4284" s="9">
        <f>YEAR(Table1[[#This Row],[Order Date]])</f>
        <v>2016</v>
      </c>
      <c r="B4284" s="3" t="s">
        <v>419</v>
      </c>
    </row>
    <row r="4285" spans="1:2" ht="16.5" x14ac:dyDescent="0.3">
      <c r="A4285" s="10">
        <f>YEAR(Table1[[#This Row],[Order Date]])</f>
        <v>2016</v>
      </c>
      <c r="B4285" s="4" t="s">
        <v>419</v>
      </c>
    </row>
    <row r="4286" spans="1:2" ht="16.5" x14ac:dyDescent="0.3">
      <c r="A4286" s="9">
        <f>YEAR(Table1[[#This Row],[Order Date]])</f>
        <v>2016</v>
      </c>
      <c r="B4286" s="3" t="s">
        <v>419</v>
      </c>
    </row>
    <row r="4287" spans="1:2" ht="16.5" x14ac:dyDescent="0.3">
      <c r="A4287" s="10">
        <f>YEAR(Table1[[#This Row],[Order Date]])</f>
        <v>2016</v>
      </c>
      <c r="B4287" s="4" t="s">
        <v>419</v>
      </c>
    </row>
    <row r="4288" spans="1:2" ht="16.5" x14ac:dyDescent="0.3">
      <c r="A4288" s="9">
        <f>YEAR(Table1[[#This Row],[Order Date]])</f>
        <v>2016</v>
      </c>
      <c r="B4288" s="3" t="s">
        <v>1863</v>
      </c>
    </row>
    <row r="4289" spans="1:2" ht="16.5" x14ac:dyDescent="0.3">
      <c r="A4289" s="10">
        <f>YEAR(Table1[[#This Row],[Order Date]])</f>
        <v>2016</v>
      </c>
      <c r="B4289" s="4" t="s">
        <v>684</v>
      </c>
    </row>
    <row r="4290" spans="1:2" ht="16.5" x14ac:dyDescent="0.3">
      <c r="A4290" s="9">
        <f>YEAR(Table1[[#This Row],[Order Date]])</f>
        <v>2016</v>
      </c>
      <c r="B4290" s="3" t="s">
        <v>794</v>
      </c>
    </row>
    <row r="4291" spans="1:2" ht="16.5" x14ac:dyDescent="0.3">
      <c r="A4291" s="10">
        <f>YEAR(Table1[[#This Row],[Order Date]])</f>
        <v>2016</v>
      </c>
      <c r="B4291" s="4" t="s">
        <v>2104</v>
      </c>
    </row>
    <row r="4292" spans="1:2" ht="16.5" x14ac:dyDescent="0.3">
      <c r="A4292" s="9">
        <f>YEAR(Table1[[#This Row],[Order Date]])</f>
        <v>2016</v>
      </c>
      <c r="B4292" s="3" t="s">
        <v>883</v>
      </c>
    </row>
    <row r="4293" spans="1:2" ht="16.5" x14ac:dyDescent="0.3">
      <c r="A4293" s="10">
        <f>YEAR(Table1[[#This Row],[Order Date]])</f>
        <v>2016</v>
      </c>
      <c r="B4293" s="4" t="s">
        <v>883</v>
      </c>
    </row>
    <row r="4294" spans="1:2" ht="16.5" x14ac:dyDescent="0.3">
      <c r="A4294" s="9">
        <f>YEAR(Table1[[#This Row],[Order Date]])</f>
        <v>2016</v>
      </c>
      <c r="B4294" s="3" t="s">
        <v>2057</v>
      </c>
    </row>
    <row r="4295" spans="1:2" ht="16.5" x14ac:dyDescent="0.3">
      <c r="A4295" s="10">
        <f>YEAR(Table1[[#This Row],[Order Date]])</f>
        <v>2016</v>
      </c>
      <c r="B4295" s="4" t="s">
        <v>2057</v>
      </c>
    </row>
    <row r="4296" spans="1:2" ht="16.5" x14ac:dyDescent="0.3">
      <c r="A4296" s="9">
        <f>YEAR(Table1[[#This Row],[Order Date]])</f>
        <v>2016</v>
      </c>
      <c r="B4296" s="3" t="s">
        <v>2057</v>
      </c>
    </row>
    <row r="4297" spans="1:2" ht="16.5" x14ac:dyDescent="0.3">
      <c r="A4297" s="10">
        <f>YEAR(Table1[[#This Row],[Order Date]])</f>
        <v>2016</v>
      </c>
      <c r="B4297" s="4" t="s">
        <v>2060</v>
      </c>
    </row>
    <row r="4298" spans="1:2" ht="16.5" x14ac:dyDescent="0.3">
      <c r="A4298" s="9">
        <f>YEAR(Table1[[#This Row],[Order Date]])</f>
        <v>2016</v>
      </c>
      <c r="B4298" s="3" t="s">
        <v>2060</v>
      </c>
    </row>
    <row r="4299" spans="1:2" ht="16.5" x14ac:dyDescent="0.3">
      <c r="A4299" s="10">
        <f>YEAR(Table1[[#This Row],[Order Date]])</f>
        <v>2016</v>
      </c>
      <c r="B4299" s="4" t="s">
        <v>2060</v>
      </c>
    </row>
    <row r="4300" spans="1:2" ht="16.5" x14ac:dyDescent="0.3">
      <c r="A4300" s="9">
        <f>YEAR(Table1[[#This Row],[Order Date]])</f>
        <v>2016</v>
      </c>
      <c r="B4300" s="3" t="s">
        <v>2060</v>
      </c>
    </row>
    <row r="4301" spans="1:2" ht="16.5" x14ac:dyDescent="0.3">
      <c r="A4301" s="10">
        <f>YEAR(Table1[[#This Row],[Order Date]])</f>
        <v>2016</v>
      </c>
      <c r="B4301" s="4" t="s">
        <v>922</v>
      </c>
    </row>
    <row r="4302" spans="1:2" ht="16.5" x14ac:dyDescent="0.3">
      <c r="A4302" s="9">
        <f>YEAR(Table1[[#This Row],[Order Date]])</f>
        <v>2016</v>
      </c>
      <c r="B4302" s="3" t="s">
        <v>1459</v>
      </c>
    </row>
    <row r="4303" spans="1:2" ht="16.5" x14ac:dyDescent="0.3">
      <c r="A4303" s="10">
        <f>YEAR(Table1[[#This Row],[Order Date]])</f>
        <v>2016</v>
      </c>
      <c r="B4303" s="4" t="s">
        <v>1459</v>
      </c>
    </row>
    <row r="4304" spans="1:2" ht="16.5" x14ac:dyDescent="0.3">
      <c r="A4304" s="9">
        <f>YEAR(Table1[[#This Row],[Order Date]])</f>
        <v>2016</v>
      </c>
      <c r="B4304" s="3" t="s">
        <v>635</v>
      </c>
    </row>
    <row r="4305" spans="1:2" ht="16.5" x14ac:dyDescent="0.3">
      <c r="A4305" s="10">
        <f>YEAR(Table1[[#This Row],[Order Date]])</f>
        <v>2016</v>
      </c>
      <c r="B4305" s="4" t="s">
        <v>895</v>
      </c>
    </row>
    <row r="4306" spans="1:2" ht="16.5" x14ac:dyDescent="0.3">
      <c r="A4306" s="9">
        <f>YEAR(Table1[[#This Row],[Order Date]])</f>
        <v>2016</v>
      </c>
      <c r="B4306" s="3" t="s">
        <v>895</v>
      </c>
    </row>
    <row r="4307" spans="1:2" ht="16.5" x14ac:dyDescent="0.3">
      <c r="A4307" s="10">
        <f>YEAR(Table1[[#This Row],[Order Date]])</f>
        <v>2016</v>
      </c>
      <c r="B4307" s="4" t="s">
        <v>2111</v>
      </c>
    </row>
    <row r="4308" spans="1:2" ht="16.5" x14ac:dyDescent="0.3">
      <c r="A4308" s="9">
        <f>YEAR(Table1[[#This Row],[Order Date]])</f>
        <v>2016</v>
      </c>
      <c r="B4308" s="3" t="s">
        <v>2111</v>
      </c>
    </row>
    <row r="4309" spans="1:2" ht="16.5" x14ac:dyDescent="0.3">
      <c r="A4309" s="10">
        <f>YEAR(Table1[[#This Row],[Order Date]])</f>
        <v>2016</v>
      </c>
      <c r="B4309" s="4" t="s">
        <v>2111</v>
      </c>
    </row>
    <row r="4310" spans="1:2" ht="16.5" x14ac:dyDescent="0.3">
      <c r="A4310" s="9">
        <f>YEAR(Table1[[#This Row],[Order Date]])</f>
        <v>2016</v>
      </c>
      <c r="B4310" s="3" t="s">
        <v>2259</v>
      </c>
    </row>
    <row r="4311" spans="1:2" ht="16.5" x14ac:dyDescent="0.3">
      <c r="A4311" s="10">
        <f>YEAR(Table1[[#This Row],[Order Date]])</f>
        <v>2016</v>
      </c>
      <c r="B4311" s="4" t="s">
        <v>2259</v>
      </c>
    </row>
    <row r="4312" spans="1:2" ht="16.5" x14ac:dyDescent="0.3">
      <c r="A4312" s="9">
        <f>YEAR(Table1[[#This Row],[Order Date]])</f>
        <v>2016</v>
      </c>
      <c r="B4312" s="3" t="s">
        <v>2259</v>
      </c>
    </row>
    <row r="4313" spans="1:2" ht="16.5" x14ac:dyDescent="0.3">
      <c r="A4313" s="10">
        <f>YEAR(Table1[[#This Row],[Order Date]])</f>
        <v>2016</v>
      </c>
      <c r="B4313" s="4" t="s">
        <v>536</v>
      </c>
    </row>
    <row r="4314" spans="1:2" ht="16.5" x14ac:dyDescent="0.3">
      <c r="A4314" s="9">
        <f>YEAR(Table1[[#This Row],[Order Date]])</f>
        <v>2016</v>
      </c>
      <c r="B4314" s="3" t="s">
        <v>536</v>
      </c>
    </row>
    <row r="4315" spans="1:2" ht="16.5" x14ac:dyDescent="0.3">
      <c r="A4315" s="10">
        <f>YEAR(Table1[[#This Row],[Order Date]])</f>
        <v>2016</v>
      </c>
      <c r="B4315" s="4" t="s">
        <v>301</v>
      </c>
    </row>
    <row r="4316" spans="1:2" ht="16.5" x14ac:dyDescent="0.3">
      <c r="A4316" s="9">
        <f>YEAR(Table1[[#This Row],[Order Date]])</f>
        <v>2016</v>
      </c>
      <c r="B4316" s="3" t="s">
        <v>820</v>
      </c>
    </row>
    <row r="4317" spans="1:2" ht="16.5" x14ac:dyDescent="0.3">
      <c r="A4317" s="10">
        <f>YEAR(Table1[[#This Row],[Order Date]])</f>
        <v>2016</v>
      </c>
      <c r="B4317" s="4" t="s">
        <v>820</v>
      </c>
    </row>
    <row r="4318" spans="1:2" ht="16.5" x14ac:dyDescent="0.3">
      <c r="A4318" s="9">
        <f>YEAR(Table1[[#This Row],[Order Date]])</f>
        <v>2016</v>
      </c>
      <c r="B4318" s="3" t="s">
        <v>820</v>
      </c>
    </row>
    <row r="4319" spans="1:2" ht="16.5" x14ac:dyDescent="0.3">
      <c r="A4319" s="10">
        <f>YEAR(Table1[[#This Row],[Order Date]])</f>
        <v>2016</v>
      </c>
      <c r="B4319" s="4" t="s">
        <v>820</v>
      </c>
    </row>
    <row r="4320" spans="1:2" ht="16.5" x14ac:dyDescent="0.3">
      <c r="A4320" s="9">
        <f>YEAR(Table1[[#This Row],[Order Date]])</f>
        <v>2016</v>
      </c>
      <c r="B4320" s="3" t="s">
        <v>2455</v>
      </c>
    </row>
    <row r="4321" spans="1:2" ht="16.5" x14ac:dyDescent="0.3">
      <c r="A4321" s="10">
        <f>YEAR(Table1[[#This Row],[Order Date]])</f>
        <v>2016</v>
      </c>
      <c r="B4321" s="4" t="s">
        <v>2456</v>
      </c>
    </row>
    <row r="4322" spans="1:2" ht="16.5" x14ac:dyDescent="0.3">
      <c r="A4322" s="9">
        <f>YEAR(Table1[[#This Row],[Order Date]])</f>
        <v>2016</v>
      </c>
      <c r="B4322" s="3" t="s">
        <v>1385</v>
      </c>
    </row>
    <row r="4323" spans="1:2" ht="16.5" x14ac:dyDescent="0.3">
      <c r="A4323" s="10">
        <f>YEAR(Table1[[#This Row],[Order Date]])</f>
        <v>2016</v>
      </c>
      <c r="B4323" s="4" t="s">
        <v>1385</v>
      </c>
    </row>
    <row r="4324" spans="1:2" ht="16.5" x14ac:dyDescent="0.3">
      <c r="A4324" s="9">
        <f>YEAR(Table1[[#This Row],[Order Date]])</f>
        <v>2016</v>
      </c>
      <c r="B4324" s="3" t="s">
        <v>1629</v>
      </c>
    </row>
    <row r="4325" spans="1:2" ht="16.5" x14ac:dyDescent="0.3">
      <c r="A4325" s="10">
        <f>YEAR(Table1[[#This Row],[Order Date]])</f>
        <v>2016</v>
      </c>
      <c r="B4325" s="4" t="s">
        <v>1629</v>
      </c>
    </row>
    <row r="4326" spans="1:2" ht="16.5" x14ac:dyDescent="0.3">
      <c r="A4326" s="9">
        <f>YEAR(Table1[[#This Row],[Order Date]])</f>
        <v>2016</v>
      </c>
      <c r="B4326" s="3" t="s">
        <v>727</v>
      </c>
    </row>
    <row r="4327" spans="1:2" ht="16.5" x14ac:dyDescent="0.3">
      <c r="A4327" s="10">
        <f>YEAR(Table1[[#This Row],[Order Date]])</f>
        <v>2016</v>
      </c>
      <c r="B4327" s="4" t="s">
        <v>1289</v>
      </c>
    </row>
    <row r="4328" spans="1:2" ht="16.5" x14ac:dyDescent="0.3">
      <c r="A4328" s="9">
        <f>YEAR(Table1[[#This Row],[Order Date]])</f>
        <v>2016</v>
      </c>
      <c r="B4328" s="3" t="s">
        <v>1289</v>
      </c>
    </row>
    <row r="4329" spans="1:2" ht="16.5" x14ac:dyDescent="0.3">
      <c r="A4329" s="10">
        <f>YEAR(Table1[[#This Row],[Order Date]])</f>
        <v>2016</v>
      </c>
      <c r="B4329" s="4" t="s">
        <v>22</v>
      </c>
    </row>
    <row r="4330" spans="1:2" ht="16.5" x14ac:dyDescent="0.3">
      <c r="A4330" s="9">
        <f>YEAR(Table1[[#This Row],[Order Date]])</f>
        <v>2016</v>
      </c>
      <c r="B4330" s="3" t="s">
        <v>1369</v>
      </c>
    </row>
    <row r="4331" spans="1:2" ht="16.5" x14ac:dyDescent="0.3">
      <c r="A4331" s="10">
        <f>YEAR(Table1[[#This Row],[Order Date]])</f>
        <v>2016</v>
      </c>
      <c r="B4331" s="4" t="s">
        <v>1369</v>
      </c>
    </row>
    <row r="4332" spans="1:2" ht="16.5" x14ac:dyDescent="0.3">
      <c r="A4332" s="9">
        <f>YEAR(Table1[[#This Row],[Order Date]])</f>
        <v>2016</v>
      </c>
      <c r="B4332" s="3" t="s">
        <v>2416</v>
      </c>
    </row>
    <row r="4333" spans="1:2" ht="16.5" x14ac:dyDescent="0.3">
      <c r="A4333" s="10">
        <f>YEAR(Table1[[#This Row],[Order Date]])</f>
        <v>2016</v>
      </c>
      <c r="B4333" s="4" t="s">
        <v>1330</v>
      </c>
    </row>
    <row r="4334" spans="1:2" ht="16.5" x14ac:dyDescent="0.3">
      <c r="A4334" s="9">
        <f>YEAR(Table1[[#This Row],[Order Date]])</f>
        <v>2016</v>
      </c>
      <c r="B4334" s="3" t="s">
        <v>1840</v>
      </c>
    </row>
    <row r="4335" spans="1:2" ht="16.5" x14ac:dyDescent="0.3">
      <c r="A4335" s="10">
        <f>YEAR(Table1[[#This Row],[Order Date]])</f>
        <v>2016</v>
      </c>
      <c r="B4335" s="4" t="s">
        <v>291</v>
      </c>
    </row>
    <row r="4336" spans="1:2" ht="16.5" x14ac:dyDescent="0.3">
      <c r="A4336" s="9">
        <f>YEAR(Table1[[#This Row],[Order Date]])</f>
        <v>2016</v>
      </c>
      <c r="B4336" s="3" t="s">
        <v>291</v>
      </c>
    </row>
    <row r="4337" spans="1:2" ht="16.5" x14ac:dyDescent="0.3">
      <c r="A4337" s="10">
        <f>YEAR(Table1[[#This Row],[Order Date]])</f>
        <v>2016</v>
      </c>
      <c r="B4337" s="4" t="s">
        <v>291</v>
      </c>
    </row>
    <row r="4338" spans="1:2" ht="16.5" x14ac:dyDescent="0.3">
      <c r="A4338" s="9">
        <f>YEAR(Table1[[#This Row],[Order Date]])</f>
        <v>2016</v>
      </c>
      <c r="B4338" s="3" t="s">
        <v>291</v>
      </c>
    </row>
    <row r="4339" spans="1:2" ht="16.5" x14ac:dyDescent="0.3">
      <c r="A4339" s="10">
        <f>YEAR(Table1[[#This Row],[Order Date]])</f>
        <v>2016</v>
      </c>
      <c r="B4339" s="4" t="s">
        <v>977</v>
      </c>
    </row>
    <row r="4340" spans="1:2" ht="16.5" x14ac:dyDescent="0.3">
      <c r="A4340" s="9">
        <f>YEAR(Table1[[#This Row],[Order Date]])</f>
        <v>2016</v>
      </c>
      <c r="B4340" s="3" t="s">
        <v>1826</v>
      </c>
    </row>
    <row r="4341" spans="1:2" ht="16.5" x14ac:dyDescent="0.3">
      <c r="A4341" s="10">
        <f>YEAR(Table1[[#This Row],[Order Date]])</f>
        <v>2016</v>
      </c>
      <c r="B4341" s="4" t="s">
        <v>1826</v>
      </c>
    </row>
    <row r="4342" spans="1:2" ht="16.5" x14ac:dyDescent="0.3">
      <c r="A4342" s="9">
        <f>YEAR(Table1[[#This Row],[Order Date]])</f>
        <v>2016</v>
      </c>
      <c r="B4342" s="3" t="s">
        <v>760</v>
      </c>
    </row>
    <row r="4343" spans="1:2" ht="16.5" x14ac:dyDescent="0.3">
      <c r="A4343" s="10">
        <f>YEAR(Table1[[#This Row],[Order Date]])</f>
        <v>2016</v>
      </c>
      <c r="B4343" s="4" t="s">
        <v>760</v>
      </c>
    </row>
    <row r="4344" spans="1:2" ht="16.5" x14ac:dyDescent="0.3">
      <c r="A4344" s="9">
        <f>YEAR(Table1[[#This Row],[Order Date]])</f>
        <v>2016</v>
      </c>
      <c r="B4344" s="3" t="s">
        <v>760</v>
      </c>
    </row>
    <row r="4345" spans="1:2" ht="16.5" x14ac:dyDescent="0.3">
      <c r="A4345" s="10">
        <f>YEAR(Table1[[#This Row],[Order Date]])</f>
        <v>2016</v>
      </c>
      <c r="B4345" s="4" t="s">
        <v>2253</v>
      </c>
    </row>
    <row r="4346" spans="1:2" ht="16.5" x14ac:dyDescent="0.3">
      <c r="A4346" s="9">
        <f>YEAR(Table1[[#This Row],[Order Date]])</f>
        <v>2016</v>
      </c>
      <c r="B4346" s="3" t="s">
        <v>2253</v>
      </c>
    </row>
    <row r="4347" spans="1:2" ht="16.5" x14ac:dyDescent="0.3">
      <c r="A4347" s="10">
        <f>YEAR(Table1[[#This Row],[Order Date]])</f>
        <v>2016</v>
      </c>
      <c r="B4347" s="4" t="s">
        <v>2253</v>
      </c>
    </row>
    <row r="4348" spans="1:2" ht="16.5" x14ac:dyDescent="0.3">
      <c r="A4348" s="9">
        <f>YEAR(Table1[[#This Row],[Order Date]])</f>
        <v>2016</v>
      </c>
      <c r="B4348" s="3" t="s">
        <v>525</v>
      </c>
    </row>
    <row r="4349" spans="1:2" ht="16.5" x14ac:dyDescent="0.3">
      <c r="A4349" s="10">
        <f>YEAR(Table1[[#This Row],[Order Date]])</f>
        <v>2016</v>
      </c>
      <c r="B4349" s="4" t="s">
        <v>525</v>
      </c>
    </row>
    <row r="4350" spans="1:2" ht="16.5" x14ac:dyDescent="0.3">
      <c r="A4350" s="9">
        <f>YEAR(Table1[[#This Row],[Order Date]])</f>
        <v>2016</v>
      </c>
      <c r="B4350" s="3" t="s">
        <v>2124</v>
      </c>
    </row>
    <row r="4351" spans="1:2" ht="16.5" x14ac:dyDescent="0.3">
      <c r="A4351" s="10">
        <f>YEAR(Table1[[#This Row],[Order Date]])</f>
        <v>2016</v>
      </c>
      <c r="B4351" s="4" t="s">
        <v>2124</v>
      </c>
    </row>
    <row r="4352" spans="1:2" ht="16.5" x14ac:dyDescent="0.3">
      <c r="A4352" s="9">
        <f>YEAR(Table1[[#This Row],[Order Date]])</f>
        <v>2016</v>
      </c>
      <c r="B4352" s="3" t="s">
        <v>2124</v>
      </c>
    </row>
    <row r="4353" spans="1:2" ht="16.5" x14ac:dyDescent="0.3">
      <c r="A4353" s="10">
        <f>YEAR(Table1[[#This Row],[Order Date]])</f>
        <v>2016</v>
      </c>
      <c r="B4353" s="4" t="s">
        <v>2124</v>
      </c>
    </row>
    <row r="4354" spans="1:2" ht="16.5" x14ac:dyDescent="0.3">
      <c r="A4354" s="9">
        <f>YEAR(Table1[[#This Row],[Order Date]])</f>
        <v>2016</v>
      </c>
      <c r="B4354" s="3" t="s">
        <v>2124</v>
      </c>
    </row>
    <row r="4355" spans="1:2" ht="16.5" x14ac:dyDescent="0.3">
      <c r="A4355" s="10">
        <f>YEAR(Table1[[#This Row],[Order Date]])</f>
        <v>2016</v>
      </c>
      <c r="B4355" s="4" t="s">
        <v>2124</v>
      </c>
    </row>
    <row r="4356" spans="1:2" ht="16.5" x14ac:dyDescent="0.3">
      <c r="A4356" s="9">
        <f>YEAR(Table1[[#This Row],[Order Date]])</f>
        <v>2016</v>
      </c>
      <c r="B4356" s="3" t="s">
        <v>2124</v>
      </c>
    </row>
    <row r="4357" spans="1:2" ht="16.5" x14ac:dyDescent="0.3">
      <c r="A4357" s="10">
        <f>YEAR(Table1[[#This Row],[Order Date]])</f>
        <v>2016</v>
      </c>
      <c r="B4357" s="4" t="s">
        <v>2124</v>
      </c>
    </row>
    <row r="4358" spans="1:2" ht="16.5" x14ac:dyDescent="0.3">
      <c r="A4358" s="9">
        <f>YEAR(Table1[[#This Row],[Order Date]])</f>
        <v>2016</v>
      </c>
      <c r="B4358" s="3" t="s">
        <v>2124</v>
      </c>
    </row>
    <row r="4359" spans="1:2" ht="16.5" x14ac:dyDescent="0.3">
      <c r="A4359" s="10">
        <f>YEAR(Table1[[#This Row],[Order Date]])</f>
        <v>2016</v>
      </c>
      <c r="B4359" s="4" t="s">
        <v>1663</v>
      </c>
    </row>
    <row r="4360" spans="1:2" ht="16.5" x14ac:dyDescent="0.3">
      <c r="A4360" s="9">
        <f>YEAR(Table1[[#This Row],[Order Date]])</f>
        <v>2016</v>
      </c>
      <c r="B4360" s="3" t="s">
        <v>2463</v>
      </c>
    </row>
    <row r="4361" spans="1:2" ht="16.5" x14ac:dyDescent="0.3">
      <c r="A4361" s="10">
        <f>YEAR(Table1[[#This Row],[Order Date]])</f>
        <v>2016</v>
      </c>
      <c r="B4361" s="4" t="s">
        <v>503</v>
      </c>
    </row>
    <row r="4362" spans="1:2" ht="16.5" x14ac:dyDescent="0.3">
      <c r="A4362" s="9">
        <f>YEAR(Table1[[#This Row],[Order Date]])</f>
        <v>2016</v>
      </c>
      <c r="B4362" s="3" t="s">
        <v>503</v>
      </c>
    </row>
    <row r="4363" spans="1:2" ht="16.5" x14ac:dyDescent="0.3">
      <c r="A4363" s="10">
        <f>YEAR(Table1[[#This Row],[Order Date]])</f>
        <v>2016</v>
      </c>
      <c r="B4363" s="4" t="s">
        <v>503</v>
      </c>
    </row>
    <row r="4364" spans="1:2" ht="16.5" x14ac:dyDescent="0.3">
      <c r="A4364" s="9">
        <f>YEAR(Table1[[#This Row],[Order Date]])</f>
        <v>2016</v>
      </c>
      <c r="B4364" s="3" t="s">
        <v>119</v>
      </c>
    </row>
    <row r="4365" spans="1:2" ht="16.5" x14ac:dyDescent="0.3">
      <c r="A4365" s="10">
        <f>YEAR(Table1[[#This Row],[Order Date]])</f>
        <v>2016</v>
      </c>
      <c r="B4365" s="4" t="s">
        <v>536</v>
      </c>
    </row>
    <row r="4366" spans="1:2" ht="16.5" x14ac:dyDescent="0.3">
      <c r="A4366" s="9">
        <f>YEAR(Table1[[#This Row],[Order Date]])</f>
        <v>2016</v>
      </c>
      <c r="B4366" s="3" t="s">
        <v>1463</v>
      </c>
    </row>
    <row r="4367" spans="1:2" ht="16.5" x14ac:dyDescent="0.3">
      <c r="A4367" s="10">
        <f>YEAR(Table1[[#This Row],[Order Date]])</f>
        <v>2016</v>
      </c>
      <c r="B4367" s="4" t="s">
        <v>1541</v>
      </c>
    </row>
    <row r="4368" spans="1:2" ht="16.5" x14ac:dyDescent="0.3">
      <c r="A4368" s="9">
        <f>YEAR(Table1[[#This Row],[Order Date]])</f>
        <v>2016</v>
      </c>
      <c r="B4368" s="3" t="s">
        <v>1446</v>
      </c>
    </row>
    <row r="4369" spans="1:2" ht="16.5" x14ac:dyDescent="0.3">
      <c r="A4369" s="10">
        <f>YEAR(Table1[[#This Row],[Order Date]])</f>
        <v>2016</v>
      </c>
      <c r="B4369" s="4" t="s">
        <v>1446</v>
      </c>
    </row>
    <row r="4370" spans="1:2" ht="16.5" x14ac:dyDescent="0.3">
      <c r="A4370" s="9">
        <f>YEAR(Table1[[#This Row],[Order Date]])</f>
        <v>2016</v>
      </c>
      <c r="B4370" s="3" t="s">
        <v>2259</v>
      </c>
    </row>
    <row r="4371" spans="1:2" ht="16.5" x14ac:dyDescent="0.3">
      <c r="A4371" s="10">
        <f>YEAR(Table1[[#This Row],[Order Date]])</f>
        <v>2016</v>
      </c>
      <c r="B4371" s="4" t="s">
        <v>2259</v>
      </c>
    </row>
    <row r="4372" spans="1:2" ht="16.5" x14ac:dyDescent="0.3">
      <c r="A4372" s="9">
        <f>YEAR(Table1[[#This Row],[Order Date]])</f>
        <v>2016</v>
      </c>
      <c r="B4372" s="3" t="s">
        <v>578</v>
      </c>
    </row>
    <row r="4373" spans="1:2" ht="16.5" x14ac:dyDescent="0.3">
      <c r="A4373" s="10">
        <f>YEAR(Table1[[#This Row],[Order Date]])</f>
        <v>2016</v>
      </c>
      <c r="B4373" s="4" t="s">
        <v>578</v>
      </c>
    </row>
    <row r="4374" spans="1:2" ht="16.5" x14ac:dyDescent="0.3">
      <c r="A4374" s="9">
        <f>YEAR(Table1[[#This Row],[Order Date]])</f>
        <v>2016</v>
      </c>
      <c r="B4374" s="3" t="s">
        <v>1122</v>
      </c>
    </row>
    <row r="4375" spans="1:2" ht="16.5" x14ac:dyDescent="0.3">
      <c r="A4375" s="10">
        <f>YEAR(Table1[[#This Row],[Order Date]])</f>
        <v>2016</v>
      </c>
      <c r="B4375" s="4" t="s">
        <v>372</v>
      </c>
    </row>
    <row r="4376" spans="1:2" ht="16.5" x14ac:dyDescent="0.3">
      <c r="A4376" s="9">
        <f>YEAR(Table1[[#This Row],[Order Date]])</f>
        <v>2016</v>
      </c>
      <c r="B4376" s="3" t="s">
        <v>372</v>
      </c>
    </row>
    <row r="4377" spans="1:2" ht="16.5" x14ac:dyDescent="0.3">
      <c r="A4377" s="10">
        <f>YEAR(Table1[[#This Row],[Order Date]])</f>
        <v>2016</v>
      </c>
      <c r="B4377" s="4" t="s">
        <v>1074</v>
      </c>
    </row>
    <row r="4378" spans="1:2" ht="16.5" x14ac:dyDescent="0.3">
      <c r="A4378" s="9">
        <f>YEAR(Table1[[#This Row],[Order Date]])</f>
        <v>2016</v>
      </c>
      <c r="B4378" s="3" t="s">
        <v>1074</v>
      </c>
    </row>
    <row r="4379" spans="1:2" ht="16.5" x14ac:dyDescent="0.3">
      <c r="A4379" s="10">
        <f>YEAR(Table1[[#This Row],[Order Date]])</f>
        <v>2016</v>
      </c>
      <c r="B4379" s="4" t="s">
        <v>1074</v>
      </c>
    </row>
    <row r="4380" spans="1:2" ht="16.5" x14ac:dyDescent="0.3">
      <c r="A4380" s="9">
        <f>YEAR(Table1[[#This Row],[Order Date]])</f>
        <v>2016</v>
      </c>
      <c r="B4380" s="3" t="s">
        <v>1474</v>
      </c>
    </row>
    <row r="4381" spans="1:2" ht="16.5" x14ac:dyDescent="0.3">
      <c r="A4381" s="10">
        <f>YEAR(Table1[[#This Row],[Order Date]])</f>
        <v>2016</v>
      </c>
      <c r="B4381" s="4" t="s">
        <v>2071</v>
      </c>
    </row>
    <row r="4382" spans="1:2" ht="16.5" x14ac:dyDescent="0.3">
      <c r="A4382" s="9">
        <f>YEAR(Table1[[#This Row],[Order Date]])</f>
        <v>2016</v>
      </c>
      <c r="B4382" s="3" t="s">
        <v>227</v>
      </c>
    </row>
    <row r="4383" spans="1:2" ht="16.5" x14ac:dyDescent="0.3">
      <c r="A4383" s="10">
        <f>YEAR(Table1[[#This Row],[Order Date]])</f>
        <v>2016</v>
      </c>
      <c r="B4383" s="4" t="s">
        <v>774</v>
      </c>
    </row>
    <row r="4384" spans="1:2" ht="16.5" x14ac:dyDescent="0.3">
      <c r="A4384" s="9">
        <f>YEAR(Table1[[#This Row],[Order Date]])</f>
        <v>2016</v>
      </c>
      <c r="B4384" s="3" t="s">
        <v>2466</v>
      </c>
    </row>
    <row r="4385" spans="1:2" ht="16.5" x14ac:dyDescent="0.3">
      <c r="A4385" s="10">
        <f>YEAR(Table1[[#This Row],[Order Date]])</f>
        <v>2016</v>
      </c>
      <c r="B4385" s="4" t="s">
        <v>2466</v>
      </c>
    </row>
    <row r="4386" spans="1:2" ht="16.5" x14ac:dyDescent="0.3">
      <c r="A4386" s="9">
        <f>YEAR(Table1[[#This Row],[Order Date]])</f>
        <v>2016</v>
      </c>
      <c r="B4386" s="3" t="s">
        <v>1186</v>
      </c>
    </row>
    <row r="4387" spans="1:2" ht="16.5" x14ac:dyDescent="0.3">
      <c r="A4387" s="10">
        <f>YEAR(Table1[[#This Row],[Order Date]])</f>
        <v>2016</v>
      </c>
      <c r="B4387" s="4" t="s">
        <v>1459</v>
      </c>
    </row>
    <row r="4388" spans="1:2" ht="16.5" x14ac:dyDescent="0.3">
      <c r="A4388" s="9">
        <f>YEAR(Table1[[#This Row],[Order Date]])</f>
        <v>2016</v>
      </c>
      <c r="B4388" s="3" t="s">
        <v>1459</v>
      </c>
    </row>
    <row r="4389" spans="1:2" ht="16.5" x14ac:dyDescent="0.3">
      <c r="A4389" s="10">
        <f>YEAR(Table1[[#This Row],[Order Date]])</f>
        <v>2016</v>
      </c>
      <c r="B4389" s="4" t="s">
        <v>1459</v>
      </c>
    </row>
    <row r="4390" spans="1:2" ht="16.5" x14ac:dyDescent="0.3">
      <c r="A4390" s="9">
        <f>YEAR(Table1[[#This Row],[Order Date]])</f>
        <v>2016</v>
      </c>
      <c r="B4390" s="3" t="s">
        <v>1459</v>
      </c>
    </row>
    <row r="4391" spans="1:2" ht="16.5" x14ac:dyDescent="0.3">
      <c r="A4391" s="10">
        <f>YEAR(Table1[[#This Row],[Order Date]])</f>
        <v>2016</v>
      </c>
      <c r="B4391" s="4" t="s">
        <v>1625</v>
      </c>
    </row>
    <row r="4392" spans="1:2" ht="16.5" x14ac:dyDescent="0.3">
      <c r="A4392" s="9">
        <f>YEAR(Table1[[#This Row],[Order Date]])</f>
        <v>2016</v>
      </c>
      <c r="B4392" s="3" t="s">
        <v>2011</v>
      </c>
    </row>
    <row r="4393" spans="1:2" ht="16.5" x14ac:dyDescent="0.3">
      <c r="A4393" s="10">
        <f>YEAR(Table1[[#This Row],[Order Date]])</f>
        <v>2016</v>
      </c>
      <c r="B4393" s="4" t="s">
        <v>558</v>
      </c>
    </row>
    <row r="4394" spans="1:2" ht="16.5" x14ac:dyDescent="0.3">
      <c r="A4394" s="9">
        <f>YEAR(Table1[[#This Row],[Order Date]])</f>
        <v>2016</v>
      </c>
      <c r="B4394" s="3" t="s">
        <v>1254</v>
      </c>
    </row>
    <row r="4395" spans="1:2" ht="16.5" x14ac:dyDescent="0.3">
      <c r="A4395" s="10">
        <f>YEAR(Table1[[#This Row],[Order Date]])</f>
        <v>2016</v>
      </c>
      <c r="B4395" s="4" t="s">
        <v>1254</v>
      </c>
    </row>
    <row r="4396" spans="1:2" ht="16.5" x14ac:dyDescent="0.3">
      <c r="A4396" s="9">
        <f>YEAR(Table1[[#This Row],[Order Date]])</f>
        <v>2016</v>
      </c>
      <c r="B4396" s="3" t="s">
        <v>1254</v>
      </c>
    </row>
    <row r="4397" spans="1:2" ht="16.5" x14ac:dyDescent="0.3">
      <c r="A4397" s="10">
        <f>YEAR(Table1[[#This Row],[Order Date]])</f>
        <v>2016</v>
      </c>
      <c r="B4397" s="4" t="s">
        <v>1414</v>
      </c>
    </row>
    <row r="4398" spans="1:2" ht="16.5" x14ac:dyDescent="0.3">
      <c r="A4398" s="9">
        <f>YEAR(Table1[[#This Row],[Order Date]])</f>
        <v>2016</v>
      </c>
      <c r="B4398" s="3" t="s">
        <v>1414</v>
      </c>
    </row>
    <row r="4399" spans="1:2" ht="16.5" x14ac:dyDescent="0.3">
      <c r="A4399" s="10">
        <f>YEAR(Table1[[#This Row],[Order Date]])</f>
        <v>2016</v>
      </c>
      <c r="B4399" s="4" t="s">
        <v>1151</v>
      </c>
    </row>
    <row r="4400" spans="1:2" ht="16.5" x14ac:dyDescent="0.3">
      <c r="A4400" s="9">
        <f>YEAR(Table1[[#This Row],[Order Date]])</f>
        <v>2016</v>
      </c>
      <c r="B4400" s="3" t="s">
        <v>1251</v>
      </c>
    </row>
    <row r="4401" spans="1:2" ht="16.5" x14ac:dyDescent="0.3">
      <c r="A4401" s="10">
        <f>YEAR(Table1[[#This Row],[Order Date]])</f>
        <v>2016</v>
      </c>
      <c r="B4401" s="4" t="s">
        <v>2265</v>
      </c>
    </row>
    <row r="4402" spans="1:2" ht="16.5" x14ac:dyDescent="0.3">
      <c r="A4402" s="9">
        <f>YEAR(Table1[[#This Row],[Order Date]])</f>
        <v>2016</v>
      </c>
      <c r="B4402" s="3" t="s">
        <v>1359</v>
      </c>
    </row>
    <row r="4403" spans="1:2" ht="16.5" x14ac:dyDescent="0.3">
      <c r="A4403" s="10">
        <f>YEAR(Table1[[#This Row],[Order Date]])</f>
        <v>2016</v>
      </c>
      <c r="B4403" s="4" t="s">
        <v>907</v>
      </c>
    </row>
    <row r="4404" spans="1:2" ht="16.5" x14ac:dyDescent="0.3">
      <c r="A4404" s="9">
        <f>YEAR(Table1[[#This Row],[Order Date]])</f>
        <v>2016</v>
      </c>
      <c r="B4404" s="3" t="s">
        <v>907</v>
      </c>
    </row>
    <row r="4405" spans="1:2" ht="16.5" x14ac:dyDescent="0.3">
      <c r="A4405" s="10">
        <f>YEAR(Table1[[#This Row],[Order Date]])</f>
        <v>2016</v>
      </c>
      <c r="B4405" s="4" t="s">
        <v>853</v>
      </c>
    </row>
    <row r="4406" spans="1:2" ht="16.5" x14ac:dyDescent="0.3">
      <c r="A4406" s="9">
        <f>YEAR(Table1[[#This Row],[Order Date]])</f>
        <v>2016</v>
      </c>
      <c r="B4406" s="3" t="s">
        <v>389</v>
      </c>
    </row>
    <row r="4407" spans="1:2" ht="16.5" x14ac:dyDescent="0.3">
      <c r="A4407" s="10">
        <f>YEAR(Table1[[#This Row],[Order Date]])</f>
        <v>2016</v>
      </c>
      <c r="B4407" s="4" t="s">
        <v>1463</v>
      </c>
    </row>
    <row r="4408" spans="1:2" ht="16.5" x14ac:dyDescent="0.3">
      <c r="A4408" s="9">
        <f>YEAR(Table1[[#This Row],[Order Date]])</f>
        <v>2016</v>
      </c>
      <c r="B4408" s="3" t="s">
        <v>1968</v>
      </c>
    </row>
    <row r="4409" spans="1:2" ht="16.5" x14ac:dyDescent="0.3">
      <c r="A4409" s="10">
        <f>YEAR(Table1[[#This Row],[Order Date]])</f>
        <v>2016</v>
      </c>
      <c r="B4409" s="4" t="s">
        <v>1968</v>
      </c>
    </row>
    <row r="4410" spans="1:2" ht="16.5" x14ac:dyDescent="0.3">
      <c r="A4410" s="9">
        <f>YEAR(Table1[[#This Row],[Order Date]])</f>
        <v>2016</v>
      </c>
      <c r="B4410" s="3" t="s">
        <v>107</v>
      </c>
    </row>
    <row r="4411" spans="1:2" ht="16.5" x14ac:dyDescent="0.3">
      <c r="A4411" s="10">
        <f>YEAR(Table1[[#This Row],[Order Date]])</f>
        <v>2016</v>
      </c>
      <c r="B4411" s="4" t="s">
        <v>107</v>
      </c>
    </row>
    <row r="4412" spans="1:2" ht="16.5" x14ac:dyDescent="0.3">
      <c r="A4412" s="9">
        <f>YEAR(Table1[[#This Row],[Order Date]])</f>
        <v>2016</v>
      </c>
      <c r="B4412" s="3" t="s">
        <v>589</v>
      </c>
    </row>
    <row r="4413" spans="1:2" ht="16.5" x14ac:dyDescent="0.3">
      <c r="A4413" s="10">
        <f>YEAR(Table1[[#This Row],[Order Date]])</f>
        <v>2016</v>
      </c>
      <c r="B4413" s="4" t="s">
        <v>589</v>
      </c>
    </row>
    <row r="4414" spans="1:2" ht="16.5" x14ac:dyDescent="0.3">
      <c r="A4414" s="9">
        <f>YEAR(Table1[[#This Row],[Order Date]])</f>
        <v>2016</v>
      </c>
      <c r="B4414" s="3" t="s">
        <v>589</v>
      </c>
    </row>
    <row r="4415" spans="1:2" ht="16.5" x14ac:dyDescent="0.3">
      <c r="A4415" s="10">
        <f>YEAR(Table1[[#This Row],[Order Date]])</f>
        <v>2016</v>
      </c>
      <c r="B4415" s="4" t="s">
        <v>1033</v>
      </c>
    </row>
    <row r="4416" spans="1:2" ht="16.5" x14ac:dyDescent="0.3">
      <c r="A4416" s="9">
        <f>YEAR(Table1[[#This Row],[Order Date]])</f>
        <v>2016</v>
      </c>
      <c r="B4416" s="3" t="s">
        <v>1271</v>
      </c>
    </row>
    <row r="4417" spans="1:2" ht="16.5" x14ac:dyDescent="0.3">
      <c r="A4417" s="10">
        <f>YEAR(Table1[[#This Row],[Order Date]])</f>
        <v>2016</v>
      </c>
      <c r="B4417" s="4" t="s">
        <v>1271</v>
      </c>
    </row>
    <row r="4418" spans="1:2" ht="16.5" x14ac:dyDescent="0.3">
      <c r="A4418" s="9">
        <f>YEAR(Table1[[#This Row],[Order Date]])</f>
        <v>2016</v>
      </c>
      <c r="B4418" s="3" t="s">
        <v>32</v>
      </c>
    </row>
    <row r="4419" spans="1:2" ht="16.5" x14ac:dyDescent="0.3">
      <c r="A4419" s="10">
        <f>YEAR(Table1[[#This Row],[Order Date]])</f>
        <v>2016</v>
      </c>
      <c r="B4419" s="4" t="s">
        <v>32</v>
      </c>
    </row>
    <row r="4420" spans="1:2" ht="16.5" x14ac:dyDescent="0.3">
      <c r="A4420" s="9">
        <f>YEAR(Table1[[#This Row],[Order Date]])</f>
        <v>2016</v>
      </c>
      <c r="B4420" s="3" t="s">
        <v>32</v>
      </c>
    </row>
    <row r="4421" spans="1:2" ht="16.5" x14ac:dyDescent="0.3">
      <c r="A4421" s="10">
        <f>YEAR(Table1[[#This Row],[Order Date]])</f>
        <v>2016</v>
      </c>
      <c r="B4421" s="4" t="s">
        <v>2472</v>
      </c>
    </row>
    <row r="4422" spans="1:2" ht="16.5" x14ac:dyDescent="0.3">
      <c r="A4422" s="9">
        <f>YEAR(Table1[[#This Row],[Order Date]])</f>
        <v>2016</v>
      </c>
      <c r="B4422" s="3" t="s">
        <v>2472</v>
      </c>
    </row>
    <row r="4423" spans="1:2" ht="16.5" x14ac:dyDescent="0.3">
      <c r="A4423" s="10">
        <f>YEAR(Table1[[#This Row],[Order Date]])</f>
        <v>2016</v>
      </c>
      <c r="B4423" s="4" t="s">
        <v>2472</v>
      </c>
    </row>
    <row r="4424" spans="1:2" ht="16.5" x14ac:dyDescent="0.3">
      <c r="A4424" s="9">
        <f>YEAR(Table1[[#This Row],[Order Date]])</f>
        <v>2016</v>
      </c>
      <c r="B4424" s="3" t="s">
        <v>2472</v>
      </c>
    </row>
    <row r="4425" spans="1:2" ht="16.5" x14ac:dyDescent="0.3">
      <c r="A4425" s="10">
        <f>YEAR(Table1[[#This Row],[Order Date]])</f>
        <v>2016</v>
      </c>
      <c r="B4425" s="4" t="s">
        <v>208</v>
      </c>
    </row>
    <row r="4426" spans="1:2" ht="16.5" x14ac:dyDescent="0.3">
      <c r="A4426" s="9">
        <f>YEAR(Table1[[#This Row],[Order Date]])</f>
        <v>2016</v>
      </c>
      <c r="B4426" s="3" t="s">
        <v>208</v>
      </c>
    </row>
    <row r="4427" spans="1:2" ht="16.5" x14ac:dyDescent="0.3">
      <c r="A4427" s="10">
        <f>YEAR(Table1[[#This Row],[Order Date]])</f>
        <v>2016</v>
      </c>
      <c r="B4427" s="4" t="s">
        <v>1744</v>
      </c>
    </row>
    <row r="4428" spans="1:2" ht="16.5" x14ac:dyDescent="0.3">
      <c r="A4428" s="9">
        <f>YEAR(Table1[[#This Row],[Order Date]])</f>
        <v>2016</v>
      </c>
      <c r="B4428" s="3" t="s">
        <v>791</v>
      </c>
    </row>
    <row r="4429" spans="1:2" ht="16.5" x14ac:dyDescent="0.3">
      <c r="A4429" s="10">
        <f>YEAR(Table1[[#This Row],[Order Date]])</f>
        <v>2016</v>
      </c>
      <c r="B4429" s="4" t="s">
        <v>791</v>
      </c>
    </row>
    <row r="4430" spans="1:2" ht="16.5" x14ac:dyDescent="0.3">
      <c r="A4430" s="9">
        <f>YEAR(Table1[[#This Row],[Order Date]])</f>
        <v>2016</v>
      </c>
      <c r="B4430" s="3" t="s">
        <v>83</v>
      </c>
    </row>
    <row r="4431" spans="1:2" ht="16.5" x14ac:dyDescent="0.3">
      <c r="A4431" s="10">
        <f>YEAR(Table1[[#This Row],[Order Date]])</f>
        <v>2016</v>
      </c>
      <c r="B4431" s="4" t="s">
        <v>2474</v>
      </c>
    </row>
    <row r="4432" spans="1:2" ht="16.5" x14ac:dyDescent="0.3">
      <c r="A4432" s="9">
        <f>YEAR(Table1[[#This Row],[Order Date]])</f>
        <v>2016</v>
      </c>
      <c r="B4432" s="3" t="s">
        <v>2474</v>
      </c>
    </row>
    <row r="4433" spans="1:2" ht="16.5" x14ac:dyDescent="0.3">
      <c r="A4433" s="10">
        <f>YEAR(Table1[[#This Row],[Order Date]])</f>
        <v>2016</v>
      </c>
      <c r="B4433" s="4" t="s">
        <v>2474</v>
      </c>
    </row>
    <row r="4434" spans="1:2" ht="16.5" x14ac:dyDescent="0.3">
      <c r="A4434" s="9">
        <f>YEAR(Table1[[#This Row],[Order Date]])</f>
        <v>2016</v>
      </c>
      <c r="B4434" s="3" t="s">
        <v>2474</v>
      </c>
    </row>
    <row r="4435" spans="1:2" ht="16.5" x14ac:dyDescent="0.3">
      <c r="A4435" s="10">
        <f>YEAR(Table1[[#This Row],[Order Date]])</f>
        <v>2016</v>
      </c>
      <c r="B4435" s="4" t="s">
        <v>2474</v>
      </c>
    </row>
    <row r="4436" spans="1:2" ht="16.5" x14ac:dyDescent="0.3">
      <c r="A4436" s="9">
        <f>YEAR(Table1[[#This Row],[Order Date]])</f>
        <v>2016</v>
      </c>
      <c r="B4436" s="3" t="s">
        <v>2474</v>
      </c>
    </row>
    <row r="4437" spans="1:2" ht="16.5" x14ac:dyDescent="0.3">
      <c r="A4437" s="10">
        <f>YEAR(Table1[[#This Row],[Order Date]])</f>
        <v>2016</v>
      </c>
      <c r="B4437" s="4" t="s">
        <v>1035</v>
      </c>
    </row>
    <row r="4438" spans="1:2" ht="16.5" x14ac:dyDescent="0.3">
      <c r="A4438" s="9">
        <f>YEAR(Table1[[#This Row],[Order Date]])</f>
        <v>2016</v>
      </c>
      <c r="B4438" s="3" t="s">
        <v>1035</v>
      </c>
    </row>
    <row r="4439" spans="1:2" ht="16.5" x14ac:dyDescent="0.3">
      <c r="A4439" s="10">
        <f>YEAR(Table1[[#This Row],[Order Date]])</f>
        <v>2016</v>
      </c>
      <c r="B4439" s="4" t="s">
        <v>2447</v>
      </c>
    </row>
    <row r="4440" spans="1:2" ht="16.5" x14ac:dyDescent="0.3">
      <c r="A4440" s="9">
        <f>YEAR(Table1[[#This Row],[Order Date]])</f>
        <v>2016</v>
      </c>
      <c r="B4440" s="3" t="s">
        <v>1760</v>
      </c>
    </row>
    <row r="4441" spans="1:2" ht="16.5" x14ac:dyDescent="0.3">
      <c r="A4441" s="10">
        <f>YEAR(Table1[[#This Row],[Order Date]])</f>
        <v>2016</v>
      </c>
      <c r="B4441" s="4" t="s">
        <v>1760</v>
      </c>
    </row>
    <row r="4442" spans="1:2" ht="16.5" x14ac:dyDescent="0.3">
      <c r="A4442" s="9">
        <f>YEAR(Table1[[#This Row],[Order Date]])</f>
        <v>2016</v>
      </c>
      <c r="B4442" s="3" t="s">
        <v>1760</v>
      </c>
    </row>
    <row r="4443" spans="1:2" ht="16.5" x14ac:dyDescent="0.3">
      <c r="A4443" s="10">
        <f>YEAR(Table1[[#This Row],[Order Date]])</f>
        <v>2016</v>
      </c>
      <c r="B4443" s="4" t="s">
        <v>1758</v>
      </c>
    </row>
    <row r="4444" spans="1:2" ht="16.5" x14ac:dyDescent="0.3">
      <c r="A4444" s="9">
        <f>YEAR(Table1[[#This Row],[Order Date]])</f>
        <v>2016</v>
      </c>
      <c r="B4444" s="3" t="s">
        <v>1758</v>
      </c>
    </row>
    <row r="4445" spans="1:2" ht="16.5" x14ac:dyDescent="0.3">
      <c r="A4445" s="10">
        <f>YEAR(Table1[[#This Row],[Order Date]])</f>
        <v>2016</v>
      </c>
      <c r="B4445" s="4" t="s">
        <v>1758</v>
      </c>
    </row>
    <row r="4446" spans="1:2" ht="16.5" x14ac:dyDescent="0.3">
      <c r="A4446" s="9">
        <f>YEAR(Table1[[#This Row],[Order Date]])</f>
        <v>2016</v>
      </c>
      <c r="B4446" s="3" t="s">
        <v>1507</v>
      </c>
    </row>
    <row r="4447" spans="1:2" ht="16.5" x14ac:dyDescent="0.3">
      <c r="A4447" s="10">
        <f>YEAR(Table1[[#This Row],[Order Date]])</f>
        <v>2016</v>
      </c>
      <c r="B4447" s="4" t="s">
        <v>578</v>
      </c>
    </row>
    <row r="4448" spans="1:2" ht="16.5" x14ac:dyDescent="0.3">
      <c r="A4448" s="9">
        <f>YEAR(Table1[[#This Row],[Order Date]])</f>
        <v>2016</v>
      </c>
      <c r="B4448" s="3" t="s">
        <v>1766</v>
      </c>
    </row>
    <row r="4449" spans="1:2" ht="16.5" x14ac:dyDescent="0.3">
      <c r="A4449" s="10">
        <f>YEAR(Table1[[#This Row],[Order Date]])</f>
        <v>2016</v>
      </c>
      <c r="B4449" s="4" t="s">
        <v>791</v>
      </c>
    </row>
    <row r="4450" spans="1:2" ht="16.5" x14ac:dyDescent="0.3">
      <c r="A4450" s="9">
        <f>YEAR(Table1[[#This Row],[Order Date]])</f>
        <v>2016</v>
      </c>
      <c r="B4450" s="3" t="s">
        <v>1183</v>
      </c>
    </row>
    <row r="4451" spans="1:2" ht="16.5" x14ac:dyDescent="0.3">
      <c r="A4451" s="10">
        <f>YEAR(Table1[[#This Row],[Order Date]])</f>
        <v>2016</v>
      </c>
      <c r="B4451" s="4" t="s">
        <v>1183</v>
      </c>
    </row>
    <row r="4452" spans="1:2" ht="16.5" x14ac:dyDescent="0.3">
      <c r="A4452" s="9">
        <f>YEAR(Table1[[#This Row],[Order Date]])</f>
        <v>2016</v>
      </c>
      <c r="B4452" s="3" t="s">
        <v>215</v>
      </c>
    </row>
    <row r="4453" spans="1:2" ht="16.5" x14ac:dyDescent="0.3">
      <c r="A4453" s="10">
        <f>YEAR(Table1[[#This Row],[Order Date]])</f>
        <v>2016</v>
      </c>
      <c r="B4453" s="4" t="s">
        <v>32</v>
      </c>
    </row>
    <row r="4454" spans="1:2" ht="16.5" x14ac:dyDescent="0.3">
      <c r="A4454" s="9">
        <f>YEAR(Table1[[#This Row],[Order Date]])</f>
        <v>2016</v>
      </c>
      <c r="B4454" s="3" t="s">
        <v>32</v>
      </c>
    </row>
    <row r="4455" spans="1:2" ht="16.5" x14ac:dyDescent="0.3">
      <c r="A4455" s="10">
        <f>YEAR(Table1[[#This Row],[Order Date]])</f>
        <v>2016</v>
      </c>
      <c r="B4455" s="4" t="s">
        <v>702</v>
      </c>
    </row>
    <row r="4456" spans="1:2" ht="16.5" x14ac:dyDescent="0.3">
      <c r="A4456" s="9">
        <f>YEAR(Table1[[#This Row],[Order Date]])</f>
        <v>2016</v>
      </c>
      <c r="B4456" s="3" t="s">
        <v>917</v>
      </c>
    </row>
    <row r="4457" spans="1:2" ht="16.5" x14ac:dyDescent="0.3">
      <c r="A4457" s="10">
        <f>YEAR(Table1[[#This Row],[Order Date]])</f>
        <v>2016</v>
      </c>
      <c r="B4457" s="4" t="s">
        <v>917</v>
      </c>
    </row>
    <row r="4458" spans="1:2" ht="16.5" x14ac:dyDescent="0.3">
      <c r="A4458" s="9">
        <f>YEAR(Table1[[#This Row],[Order Date]])</f>
        <v>2016</v>
      </c>
      <c r="B4458" s="3" t="s">
        <v>917</v>
      </c>
    </row>
    <row r="4459" spans="1:2" ht="16.5" x14ac:dyDescent="0.3">
      <c r="A4459" s="10">
        <f>YEAR(Table1[[#This Row],[Order Date]])</f>
        <v>2016</v>
      </c>
      <c r="B4459" s="4" t="s">
        <v>512</v>
      </c>
    </row>
    <row r="4460" spans="1:2" ht="16.5" x14ac:dyDescent="0.3">
      <c r="A4460" s="9">
        <f>YEAR(Table1[[#This Row],[Order Date]])</f>
        <v>2016</v>
      </c>
      <c r="B4460" s="3" t="s">
        <v>2079</v>
      </c>
    </row>
    <row r="4461" spans="1:2" ht="16.5" x14ac:dyDescent="0.3">
      <c r="A4461" s="10">
        <f>YEAR(Table1[[#This Row],[Order Date]])</f>
        <v>2016</v>
      </c>
      <c r="B4461" s="4" t="s">
        <v>2079</v>
      </c>
    </row>
    <row r="4462" spans="1:2" ht="16.5" x14ac:dyDescent="0.3">
      <c r="A4462" s="9">
        <f>YEAR(Table1[[#This Row],[Order Date]])</f>
        <v>2016</v>
      </c>
      <c r="B4462" s="3" t="s">
        <v>492</v>
      </c>
    </row>
    <row r="4463" spans="1:2" ht="16.5" x14ac:dyDescent="0.3">
      <c r="A4463" s="10">
        <f>YEAR(Table1[[#This Row],[Order Date]])</f>
        <v>2016</v>
      </c>
      <c r="B4463" s="4" t="s">
        <v>1638</v>
      </c>
    </row>
    <row r="4464" spans="1:2" ht="16.5" x14ac:dyDescent="0.3">
      <c r="A4464" s="9">
        <f>YEAR(Table1[[#This Row],[Order Date]])</f>
        <v>2016</v>
      </c>
      <c r="B4464" s="3" t="s">
        <v>407</v>
      </c>
    </row>
    <row r="4465" spans="1:2" ht="16.5" x14ac:dyDescent="0.3">
      <c r="A4465" s="10">
        <f>YEAR(Table1[[#This Row],[Order Date]])</f>
        <v>2016</v>
      </c>
      <c r="B4465" s="4" t="s">
        <v>1828</v>
      </c>
    </row>
    <row r="4466" spans="1:2" ht="16.5" x14ac:dyDescent="0.3">
      <c r="A4466" s="9">
        <f>YEAR(Table1[[#This Row],[Order Date]])</f>
        <v>2016</v>
      </c>
      <c r="B4466" s="3" t="s">
        <v>1417</v>
      </c>
    </row>
    <row r="4467" spans="1:2" ht="16.5" x14ac:dyDescent="0.3">
      <c r="A4467" s="10">
        <f>YEAR(Table1[[#This Row],[Order Date]])</f>
        <v>2016</v>
      </c>
      <c r="B4467" s="4" t="s">
        <v>307</v>
      </c>
    </row>
    <row r="4468" spans="1:2" ht="16.5" x14ac:dyDescent="0.3">
      <c r="A4468" s="9">
        <f>YEAR(Table1[[#This Row],[Order Date]])</f>
        <v>2016</v>
      </c>
      <c r="B4468" s="3" t="s">
        <v>307</v>
      </c>
    </row>
    <row r="4469" spans="1:2" ht="16.5" x14ac:dyDescent="0.3">
      <c r="A4469" s="10">
        <f>YEAR(Table1[[#This Row],[Order Date]])</f>
        <v>2016</v>
      </c>
      <c r="B4469" s="4" t="s">
        <v>1617</v>
      </c>
    </row>
    <row r="4470" spans="1:2" ht="16.5" x14ac:dyDescent="0.3">
      <c r="A4470" s="9">
        <f>YEAR(Table1[[#This Row],[Order Date]])</f>
        <v>2016</v>
      </c>
      <c r="B4470" s="3" t="s">
        <v>1617</v>
      </c>
    </row>
    <row r="4471" spans="1:2" ht="16.5" x14ac:dyDescent="0.3">
      <c r="A4471" s="10">
        <f>YEAR(Table1[[#This Row],[Order Date]])</f>
        <v>2016</v>
      </c>
      <c r="B4471" s="4" t="s">
        <v>1617</v>
      </c>
    </row>
    <row r="4472" spans="1:2" ht="16.5" x14ac:dyDescent="0.3">
      <c r="A4472" s="9">
        <f>YEAR(Table1[[#This Row],[Order Date]])</f>
        <v>2016</v>
      </c>
      <c r="B4472" s="3" t="s">
        <v>1617</v>
      </c>
    </row>
    <row r="4473" spans="1:2" ht="16.5" x14ac:dyDescent="0.3">
      <c r="A4473" s="10">
        <f>YEAR(Table1[[#This Row],[Order Date]])</f>
        <v>2016</v>
      </c>
      <c r="B4473" s="4" t="s">
        <v>1263</v>
      </c>
    </row>
    <row r="4474" spans="1:2" ht="16.5" x14ac:dyDescent="0.3">
      <c r="A4474" s="9">
        <f>YEAR(Table1[[#This Row],[Order Date]])</f>
        <v>2016</v>
      </c>
      <c r="B4474" s="3" t="s">
        <v>1263</v>
      </c>
    </row>
    <row r="4475" spans="1:2" ht="16.5" x14ac:dyDescent="0.3">
      <c r="A4475" s="10">
        <f>YEAR(Table1[[#This Row],[Order Date]])</f>
        <v>2016</v>
      </c>
      <c r="B4475" s="4" t="s">
        <v>1263</v>
      </c>
    </row>
    <row r="4476" spans="1:2" ht="16.5" x14ac:dyDescent="0.3">
      <c r="A4476" s="9">
        <f>YEAR(Table1[[#This Row],[Order Date]])</f>
        <v>2016</v>
      </c>
      <c r="B4476" s="3" t="s">
        <v>1459</v>
      </c>
    </row>
    <row r="4477" spans="1:2" ht="16.5" x14ac:dyDescent="0.3">
      <c r="A4477" s="10">
        <f>YEAR(Table1[[#This Row],[Order Date]])</f>
        <v>2016</v>
      </c>
      <c r="B4477" s="4" t="s">
        <v>1459</v>
      </c>
    </row>
    <row r="4478" spans="1:2" ht="16.5" x14ac:dyDescent="0.3">
      <c r="A4478" s="9">
        <f>YEAR(Table1[[#This Row],[Order Date]])</f>
        <v>2016</v>
      </c>
      <c r="B4478" s="3" t="s">
        <v>1459</v>
      </c>
    </row>
    <row r="4479" spans="1:2" ht="16.5" x14ac:dyDescent="0.3">
      <c r="A4479" s="10">
        <f>YEAR(Table1[[#This Row],[Order Date]])</f>
        <v>2016</v>
      </c>
      <c r="B4479" s="4" t="s">
        <v>1494</v>
      </c>
    </row>
    <row r="4480" spans="1:2" ht="16.5" x14ac:dyDescent="0.3">
      <c r="A4480" s="9">
        <f>YEAR(Table1[[#This Row],[Order Date]])</f>
        <v>2016</v>
      </c>
      <c r="B4480" s="3" t="s">
        <v>1494</v>
      </c>
    </row>
    <row r="4481" spans="1:2" ht="16.5" x14ac:dyDescent="0.3">
      <c r="A4481" s="10">
        <f>YEAR(Table1[[#This Row],[Order Date]])</f>
        <v>2016</v>
      </c>
      <c r="B4481" s="4" t="s">
        <v>1840</v>
      </c>
    </row>
    <row r="4482" spans="1:2" ht="16.5" x14ac:dyDescent="0.3">
      <c r="A4482" s="9">
        <f>YEAR(Table1[[#This Row],[Order Date]])</f>
        <v>2016</v>
      </c>
      <c r="B4482" s="3" t="s">
        <v>635</v>
      </c>
    </row>
    <row r="4483" spans="1:2" ht="16.5" x14ac:dyDescent="0.3">
      <c r="A4483" s="10">
        <f>YEAR(Table1[[#This Row],[Order Date]])</f>
        <v>2016</v>
      </c>
      <c r="B4483" s="4" t="s">
        <v>655</v>
      </c>
    </row>
    <row r="4484" spans="1:2" ht="16.5" x14ac:dyDescent="0.3">
      <c r="A4484" s="9">
        <f>YEAR(Table1[[#This Row],[Order Date]])</f>
        <v>2016</v>
      </c>
      <c r="B4484" s="3" t="s">
        <v>293</v>
      </c>
    </row>
    <row r="4485" spans="1:2" ht="16.5" x14ac:dyDescent="0.3">
      <c r="A4485" s="10">
        <f>YEAR(Table1[[#This Row],[Order Date]])</f>
        <v>2016</v>
      </c>
      <c r="B4485" s="4" t="s">
        <v>293</v>
      </c>
    </row>
    <row r="4486" spans="1:2" ht="16.5" x14ac:dyDescent="0.3">
      <c r="A4486" s="9">
        <f>YEAR(Table1[[#This Row],[Order Date]])</f>
        <v>2016</v>
      </c>
      <c r="B4486" s="3" t="s">
        <v>293</v>
      </c>
    </row>
    <row r="4487" spans="1:2" ht="16.5" x14ac:dyDescent="0.3">
      <c r="A4487" s="10">
        <f>YEAR(Table1[[#This Row],[Order Date]])</f>
        <v>2016</v>
      </c>
      <c r="B4487" s="4" t="s">
        <v>1946</v>
      </c>
    </row>
    <row r="4488" spans="1:2" ht="16.5" x14ac:dyDescent="0.3">
      <c r="A4488" s="9">
        <f>YEAR(Table1[[#This Row],[Order Date]])</f>
        <v>2016</v>
      </c>
      <c r="B4488" s="3" t="s">
        <v>2482</v>
      </c>
    </row>
    <row r="4489" spans="1:2" ht="16.5" x14ac:dyDescent="0.3">
      <c r="A4489" s="10">
        <f>YEAR(Table1[[#This Row],[Order Date]])</f>
        <v>2016</v>
      </c>
      <c r="B4489" s="4" t="s">
        <v>2482</v>
      </c>
    </row>
    <row r="4490" spans="1:2" ht="16.5" x14ac:dyDescent="0.3">
      <c r="A4490" s="9">
        <f>YEAR(Table1[[#This Row],[Order Date]])</f>
        <v>2016</v>
      </c>
      <c r="B4490" s="3" t="s">
        <v>722</v>
      </c>
    </row>
    <row r="4491" spans="1:2" ht="16.5" x14ac:dyDescent="0.3">
      <c r="A4491" s="10">
        <f>YEAR(Table1[[#This Row],[Order Date]])</f>
        <v>2016</v>
      </c>
      <c r="B4491" s="4" t="s">
        <v>2252</v>
      </c>
    </row>
    <row r="4492" spans="1:2" ht="16.5" x14ac:dyDescent="0.3">
      <c r="A4492" s="9">
        <f>YEAR(Table1[[#This Row],[Order Date]])</f>
        <v>2016</v>
      </c>
      <c r="B4492" s="3" t="s">
        <v>285</v>
      </c>
    </row>
    <row r="4493" spans="1:2" ht="16.5" x14ac:dyDescent="0.3">
      <c r="A4493" s="10">
        <f>YEAR(Table1[[#This Row],[Order Date]])</f>
        <v>2016</v>
      </c>
      <c r="B4493" s="4" t="s">
        <v>285</v>
      </c>
    </row>
    <row r="4494" spans="1:2" ht="16.5" x14ac:dyDescent="0.3">
      <c r="A4494" s="9">
        <f>YEAR(Table1[[#This Row],[Order Date]])</f>
        <v>2016</v>
      </c>
      <c r="B4494" s="3" t="s">
        <v>1719</v>
      </c>
    </row>
    <row r="4495" spans="1:2" ht="16.5" x14ac:dyDescent="0.3">
      <c r="A4495" s="10">
        <f>YEAR(Table1[[#This Row],[Order Date]])</f>
        <v>2016</v>
      </c>
      <c r="B4495" s="4" t="s">
        <v>1719</v>
      </c>
    </row>
    <row r="4496" spans="1:2" ht="16.5" x14ac:dyDescent="0.3">
      <c r="A4496" s="9">
        <f>YEAR(Table1[[#This Row],[Order Date]])</f>
        <v>2016</v>
      </c>
      <c r="B4496" s="3" t="s">
        <v>1719</v>
      </c>
    </row>
    <row r="4497" spans="1:2" ht="16.5" x14ac:dyDescent="0.3">
      <c r="A4497" s="10">
        <f>YEAR(Table1[[#This Row],[Order Date]])</f>
        <v>2016</v>
      </c>
      <c r="B4497" s="4" t="s">
        <v>1719</v>
      </c>
    </row>
    <row r="4498" spans="1:2" ht="16.5" x14ac:dyDescent="0.3">
      <c r="A4498" s="9">
        <f>YEAR(Table1[[#This Row],[Order Date]])</f>
        <v>2016</v>
      </c>
      <c r="B4498" s="3" t="s">
        <v>334</v>
      </c>
    </row>
    <row r="4499" spans="1:2" ht="16.5" x14ac:dyDescent="0.3">
      <c r="A4499" s="10">
        <f>YEAR(Table1[[#This Row],[Order Date]])</f>
        <v>2016</v>
      </c>
      <c r="B4499" s="4" t="s">
        <v>72</v>
      </c>
    </row>
    <row r="4500" spans="1:2" ht="16.5" x14ac:dyDescent="0.3">
      <c r="A4500" s="9">
        <f>YEAR(Table1[[#This Row],[Order Date]])</f>
        <v>2016</v>
      </c>
      <c r="B4500" s="3" t="s">
        <v>72</v>
      </c>
    </row>
    <row r="4501" spans="1:2" ht="16.5" x14ac:dyDescent="0.3">
      <c r="A4501" s="10">
        <f>YEAR(Table1[[#This Row],[Order Date]])</f>
        <v>2016</v>
      </c>
      <c r="B4501" s="4" t="s">
        <v>72</v>
      </c>
    </row>
    <row r="4502" spans="1:2" ht="16.5" x14ac:dyDescent="0.3">
      <c r="A4502" s="9">
        <f>YEAR(Table1[[#This Row],[Order Date]])</f>
        <v>2016</v>
      </c>
      <c r="B4502" s="3" t="s">
        <v>1423</v>
      </c>
    </row>
    <row r="4503" spans="1:2" ht="16.5" x14ac:dyDescent="0.3">
      <c r="A4503" s="10">
        <f>YEAR(Table1[[#This Row],[Order Date]])</f>
        <v>2016</v>
      </c>
      <c r="B4503" s="4" t="s">
        <v>1423</v>
      </c>
    </row>
    <row r="4504" spans="1:2" ht="16.5" x14ac:dyDescent="0.3">
      <c r="A4504" s="9">
        <f>YEAR(Table1[[#This Row],[Order Date]])</f>
        <v>2016</v>
      </c>
      <c r="B4504" s="3" t="s">
        <v>295</v>
      </c>
    </row>
    <row r="4505" spans="1:2" ht="16.5" x14ac:dyDescent="0.3">
      <c r="A4505" s="10">
        <f>YEAR(Table1[[#This Row],[Order Date]])</f>
        <v>2016</v>
      </c>
      <c r="B4505" s="4" t="s">
        <v>295</v>
      </c>
    </row>
    <row r="4506" spans="1:2" ht="16.5" x14ac:dyDescent="0.3">
      <c r="A4506" s="9">
        <f>YEAR(Table1[[#This Row],[Order Date]])</f>
        <v>2016</v>
      </c>
      <c r="B4506" s="3" t="s">
        <v>295</v>
      </c>
    </row>
    <row r="4507" spans="1:2" ht="16.5" x14ac:dyDescent="0.3">
      <c r="A4507" s="10">
        <f>YEAR(Table1[[#This Row],[Order Date]])</f>
        <v>2016</v>
      </c>
      <c r="B4507" s="4" t="s">
        <v>1760</v>
      </c>
    </row>
    <row r="4508" spans="1:2" ht="16.5" x14ac:dyDescent="0.3">
      <c r="A4508" s="9">
        <f>YEAR(Table1[[#This Row],[Order Date]])</f>
        <v>2016</v>
      </c>
      <c r="B4508" s="3" t="s">
        <v>1760</v>
      </c>
    </row>
    <row r="4509" spans="1:2" ht="16.5" x14ac:dyDescent="0.3">
      <c r="A4509" s="10">
        <f>YEAR(Table1[[#This Row],[Order Date]])</f>
        <v>2016</v>
      </c>
      <c r="B4509" s="4" t="s">
        <v>1760</v>
      </c>
    </row>
    <row r="4510" spans="1:2" ht="16.5" x14ac:dyDescent="0.3">
      <c r="A4510" s="9">
        <f>YEAR(Table1[[#This Row],[Order Date]])</f>
        <v>2016</v>
      </c>
      <c r="B4510" s="3" t="s">
        <v>1677</v>
      </c>
    </row>
    <row r="4511" spans="1:2" ht="16.5" x14ac:dyDescent="0.3">
      <c r="A4511" s="10">
        <f>YEAR(Table1[[#This Row],[Order Date]])</f>
        <v>2016</v>
      </c>
      <c r="B4511" s="4" t="s">
        <v>953</v>
      </c>
    </row>
    <row r="4512" spans="1:2" ht="16.5" x14ac:dyDescent="0.3">
      <c r="A4512" s="9">
        <f>YEAR(Table1[[#This Row],[Order Date]])</f>
        <v>2016</v>
      </c>
      <c r="B4512" s="3" t="s">
        <v>1254</v>
      </c>
    </row>
    <row r="4513" spans="1:2" ht="16.5" x14ac:dyDescent="0.3">
      <c r="A4513" s="10">
        <f>YEAR(Table1[[#This Row],[Order Date]])</f>
        <v>2016</v>
      </c>
      <c r="B4513" s="4" t="s">
        <v>1254</v>
      </c>
    </row>
    <row r="4514" spans="1:2" ht="16.5" x14ac:dyDescent="0.3">
      <c r="A4514" s="9">
        <f>YEAR(Table1[[#This Row],[Order Date]])</f>
        <v>2016</v>
      </c>
      <c r="B4514" s="3" t="s">
        <v>122</v>
      </c>
    </row>
    <row r="4515" spans="1:2" ht="16.5" x14ac:dyDescent="0.3">
      <c r="A4515" s="10">
        <f>YEAR(Table1[[#This Row],[Order Date]])</f>
        <v>2016</v>
      </c>
      <c r="B4515" s="4" t="s">
        <v>2486</v>
      </c>
    </row>
    <row r="4516" spans="1:2" ht="16.5" x14ac:dyDescent="0.3">
      <c r="A4516" s="9">
        <f>YEAR(Table1[[#This Row],[Order Date]])</f>
        <v>2016</v>
      </c>
      <c r="B4516" s="3" t="s">
        <v>769</v>
      </c>
    </row>
    <row r="4517" spans="1:2" ht="16.5" x14ac:dyDescent="0.3">
      <c r="A4517" s="10">
        <f>YEAR(Table1[[#This Row],[Order Date]])</f>
        <v>2016</v>
      </c>
      <c r="B4517" s="4" t="s">
        <v>769</v>
      </c>
    </row>
    <row r="4518" spans="1:2" ht="16.5" x14ac:dyDescent="0.3">
      <c r="A4518" s="9">
        <f>YEAR(Table1[[#This Row],[Order Date]])</f>
        <v>2016</v>
      </c>
      <c r="B4518" s="3" t="s">
        <v>769</v>
      </c>
    </row>
    <row r="4519" spans="1:2" ht="16.5" x14ac:dyDescent="0.3">
      <c r="A4519" s="10">
        <f>YEAR(Table1[[#This Row],[Order Date]])</f>
        <v>2016</v>
      </c>
      <c r="B4519" s="4" t="s">
        <v>769</v>
      </c>
    </row>
    <row r="4520" spans="1:2" ht="16.5" x14ac:dyDescent="0.3">
      <c r="A4520" s="9">
        <f>YEAR(Table1[[#This Row],[Order Date]])</f>
        <v>2016</v>
      </c>
      <c r="B4520" s="3" t="s">
        <v>2094</v>
      </c>
    </row>
    <row r="4521" spans="1:2" ht="16.5" x14ac:dyDescent="0.3">
      <c r="A4521" s="10">
        <f>YEAR(Table1[[#This Row],[Order Date]])</f>
        <v>2016</v>
      </c>
      <c r="B4521" s="4" t="s">
        <v>578</v>
      </c>
    </row>
    <row r="4522" spans="1:2" ht="16.5" x14ac:dyDescent="0.3">
      <c r="A4522" s="9">
        <f>YEAR(Table1[[#This Row],[Order Date]])</f>
        <v>2016</v>
      </c>
      <c r="B4522" s="3" t="s">
        <v>578</v>
      </c>
    </row>
    <row r="4523" spans="1:2" ht="16.5" x14ac:dyDescent="0.3">
      <c r="A4523" s="10">
        <f>YEAR(Table1[[#This Row],[Order Date]])</f>
        <v>2016</v>
      </c>
      <c r="B4523" s="4" t="s">
        <v>1547</v>
      </c>
    </row>
    <row r="4524" spans="1:2" ht="16.5" x14ac:dyDescent="0.3">
      <c r="A4524" s="9">
        <f>YEAR(Table1[[#This Row],[Order Date]])</f>
        <v>2016</v>
      </c>
      <c r="B4524" s="3" t="s">
        <v>1152</v>
      </c>
    </row>
    <row r="4525" spans="1:2" ht="16.5" x14ac:dyDescent="0.3">
      <c r="A4525" s="10">
        <f>YEAR(Table1[[#This Row],[Order Date]])</f>
        <v>2016</v>
      </c>
      <c r="B4525" s="4" t="s">
        <v>615</v>
      </c>
    </row>
    <row r="4526" spans="1:2" ht="16.5" x14ac:dyDescent="0.3">
      <c r="A4526" s="9">
        <f>YEAR(Table1[[#This Row],[Order Date]])</f>
        <v>2016</v>
      </c>
      <c r="B4526" s="3" t="s">
        <v>615</v>
      </c>
    </row>
    <row r="4527" spans="1:2" ht="16.5" x14ac:dyDescent="0.3">
      <c r="A4527" s="10">
        <f>YEAR(Table1[[#This Row],[Order Date]])</f>
        <v>2016</v>
      </c>
      <c r="B4527" s="4" t="s">
        <v>615</v>
      </c>
    </row>
    <row r="4528" spans="1:2" ht="16.5" x14ac:dyDescent="0.3">
      <c r="A4528" s="9">
        <f>YEAR(Table1[[#This Row],[Order Date]])</f>
        <v>2016</v>
      </c>
      <c r="B4528" s="3" t="s">
        <v>778</v>
      </c>
    </row>
    <row r="4529" spans="1:2" ht="16.5" x14ac:dyDescent="0.3">
      <c r="A4529" s="10">
        <f>YEAR(Table1[[#This Row],[Order Date]])</f>
        <v>2016</v>
      </c>
      <c r="B4529" s="4" t="s">
        <v>1593</v>
      </c>
    </row>
    <row r="4530" spans="1:2" ht="16.5" x14ac:dyDescent="0.3">
      <c r="A4530" s="9">
        <f>YEAR(Table1[[#This Row],[Order Date]])</f>
        <v>2016</v>
      </c>
      <c r="B4530" s="3" t="s">
        <v>1593</v>
      </c>
    </row>
    <row r="4531" spans="1:2" ht="16.5" x14ac:dyDescent="0.3">
      <c r="A4531" s="10">
        <f>YEAR(Table1[[#This Row],[Order Date]])</f>
        <v>2016</v>
      </c>
      <c r="B4531" s="4" t="s">
        <v>530</v>
      </c>
    </row>
    <row r="4532" spans="1:2" ht="16.5" x14ac:dyDescent="0.3">
      <c r="A4532" s="9">
        <f>YEAR(Table1[[#This Row],[Order Date]])</f>
        <v>2016</v>
      </c>
      <c r="B4532" s="3" t="s">
        <v>530</v>
      </c>
    </row>
    <row r="4533" spans="1:2" ht="16.5" x14ac:dyDescent="0.3">
      <c r="A4533" s="10">
        <f>YEAR(Table1[[#This Row],[Order Date]])</f>
        <v>2016</v>
      </c>
      <c r="B4533" s="4" t="s">
        <v>2482</v>
      </c>
    </row>
    <row r="4534" spans="1:2" ht="16.5" x14ac:dyDescent="0.3">
      <c r="A4534" s="9">
        <f>YEAR(Table1[[#This Row],[Order Date]])</f>
        <v>2016</v>
      </c>
      <c r="B4534" s="3" t="s">
        <v>1288</v>
      </c>
    </row>
    <row r="4535" spans="1:2" ht="16.5" x14ac:dyDescent="0.3">
      <c r="A4535" s="10">
        <f>YEAR(Table1[[#This Row],[Order Date]])</f>
        <v>2016</v>
      </c>
      <c r="B4535" s="4" t="s">
        <v>1111</v>
      </c>
    </row>
    <row r="4536" spans="1:2" ht="16.5" x14ac:dyDescent="0.3">
      <c r="A4536" s="9">
        <f>YEAR(Table1[[#This Row],[Order Date]])</f>
        <v>2016</v>
      </c>
      <c r="B4536" s="3" t="s">
        <v>2496</v>
      </c>
    </row>
    <row r="4537" spans="1:2" ht="16.5" x14ac:dyDescent="0.3">
      <c r="A4537" s="10">
        <f>YEAR(Table1[[#This Row],[Order Date]])</f>
        <v>2016</v>
      </c>
      <c r="B4537" s="4" t="s">
        <v>2496</v>
      </c>
    </row>
    <row r="4538" spans="1:2" ht="16.5" x14ac:dyDescent="0.3">
      <c r="A4538" s="9">
        <f>YEAR(Table1[[#This Row],[Order Date]])</f>
        <v>2016</v>
      </c>
      <c r="B4538" s="3" t="s">
        <v>1610</v>
      </c>
    </row>
    <row r="4539" spans="1:2" ht="16.5" x14ac:dyDescent="0.3">
      <c r="A4539" s="10">
        <f>YEAR(Table1[[#This Row],[Order Date]])</f>
        <v>2016</v>
      </c>
      <c r="B4539" s="4" t="s">
        <v>1610</v>
      </c>
    </row>
    <row r="4540" spans="1:2" ht="16.5" x14ac:dyDescent="0.3">
      <c r="A4540" s="9">
        <f>YEAR(Table1[[#This Row],[Order Date]])</f>
        <v>2016</v>
      </c>
      <c r="B4540" s="3" t="s">
        <v>1368</v>
      </c>
    </row>
    <row r="4541" spans="1:2" ht="16.5" x14ac:dyDescent="0.3">
      <c r="A4541" s="10">
        <f>YEAR(Table1[[#This Row],[Order Date]])</f>
        <v>2016</v>
      </c>
      <c r="B4541" s="4" t="s">
        <v>1368</v>
      </c>
    </row>
    <row r="4542" spans="1:2" ht="16.5" x14ac:dyDescent="0.3">
      <c r="A4542" s="9">
        <f>YEAR(Table1[[#This Row],[Order Date]])</f>
        <v>2016</v>
      </c>
      <c r="B4542" s="3" t="s">
        <v>1368</v>
      </c>
    </row>
    <row r="4543" spans="1:2" ht="16.5" x14ac:dyDescent="0.3">
      <c r="A4543" s="10">
        <f>YEAR(Table1[[#This Row],[Order Date]])</f>
        <v>2016</v>
      </c>
      <c r="B4543" s="4" t="s">
        <v>1892</v>
      </c>
    </row>
    <row r="4544" spans="1:2" ht="16.5" x14ac:dyDescent="0.3">
      <c r="A4544" s="9">
        <f>YEAR(Table1[[#This Row],[Order Date]])</f>
        <v>2016</v>
      </c>
      <c r="B4544" s="3" t="s">
        <v>1892</v>
      </c>
    </row>
    <row r="4545" spans="1:2" ht="16.5" x14ac:dyDescent="0.3">
      <c r="A4545" s="10">
        <f>YEAR(Table1[[#This Row],[Order Date]])</f>
        <v>2016</v>
      </c>
      <c r="B4545" s="4" t="s">
        <v>512</v>
      </c>
    </row>
    <row r="4546" spans="1:2" ht="16.5" x14ac:dyDescent="0.3">
      <c r="A4546" s="9">
        <f>YEAR(Table1[[#This Row],[Order Date]])</f>
        <v>2016</v>
      </c>
      <c r="B4546" s="3" t="s">
        <v>512</v>
      </c>
    </row>
    <row r="4547" spans="1:2" ht="16.5" x14ac:dyDescent="0.3">
      <c r="A4547" s="10">
        <f>YEAR(Table1[[#This Row],[Order Date]])</f>
        <v>2016</v>
      </c>
      <c r="B4547" s="4" t="s">
        <v>422</v>
      </c>
    </row>
    <row r="4548" spans="1:2" ht="16.5" x14ac:dyDescent="0.3">
      <c r="A4548" s="9">
        <f>YEAR(Table1[[#This Row],[Order Date]])</f>
        <v>2016</v>
      </c>
      <c r="B4548" s="3" t="s">
        <v>422</v>
      </c>
    </row>
    <row r="4549" spans="1:2" ht="16.5" x14ac:dyDescent="0.3">
      <c r="A4549" s="10">
        <f>YEAR(Table1[[#This Row],[Order Date]])</f>
        <v>2016</v>
      </c>
      <c r="B4549" s="4" t="s">
        <v>422</v>
      </c>
    </row>
    <row r="4550" spans="1:2" ht="16.5" x14ac:dyDescent="0.3">
      <c r="A4550" s="9">
        <f>YEAR(Table1[[#This Row],[Order Date]])</f>
        <v>2016</v>
      </c>
      <c r="B4550" s="3" t="s">
        <v>422</v>
      </c>
    </row>
    <row r="4551" spans="1:2" ht="16.5" x14ac:dyDescent="0.3">
      <c r="A4551" s="10">
        <f>YEAR(Table1[[#This Row],[Order Date]])</f>
        <v>2016</v>
      </c>
      <c r="B4551" s="4" t="s">
        <v>422</v>
      </c>
    </row>
    <row r="4552" spans="1:2" ht="16.5" x14ac:dyDescent="0.3">
      <c r="A4552" s="9">
        <f>YEAR(Table1[[#This Row],[Order Date]])</f>
        <v>2016</v>
      </c>
      <c r="B4552" s="3" t="s">
        <v>422</v>
      </c>
    </row>
    <row r="4553" spans="1:2" ht="16.5" x14ac:dyDescent="0.3">
      <c r="A4553" s="10">
        <f>YEAR(Table1[[#This Row],[Order Date]])</f>
        <v>2016</v>
      </c>
      <c r="B4553" s="4" t="s">
        <v>405</v>
      </c>
    </row>
    <row r="4554" spans="1:2" ht="16.5" x14ac:dyDescent="0.3">
      <c r="A4554" s="9">
        <f>YEAR(Table1[[#This Row],[Order Date]])</f>
        <v>2016</v>
      </c>
      <c r="B4554" s="3" t="s">
        <v>405</v>
      </c>
    </row>
    <row r="4555" spans="1:2" ht="16.5" x14ac:dyDescent="0.3">
      <c r="A4555" s="10">
        <f>YEAR(Table1[[#This Row],[Order Date]])</f>
        <v>2016</v>
      </c>
      <c r="B4555" s="4" t="s">
        <v>405</v>
      </c>
    </row>
    <row r="4556" spans="1:2" ht="16.5" x14ac:dyDescent="0.3">
      <c r="A4556" s="9">
        <f>YEAR(Table1[[#This Row],[Order Date]])</f>
        <v>2016</v>
      </c>
      <c r="B4556" s="3" t="s">
        <v>405</v>
      </c>
    </row>
    <row r="4557" spans="1:2" ht="16.5" x14ac:dyDescent="0.3">
      <c r="A4557" s="10">
        <f>YEAR(Table1[[#This Row],[Order Date]])</f>
        <v>2016</v>
      </c>
      <c r="B4557" s="4" t="s">
        <v>405</v>
      </c>
    </row>
    <row r="4558" spans="1:2" ht="16.5" x14ac:dyDescent="0.3">
      <c r="A4558" s="9">
        <f>YEAR(Table1[[#This Row],[Order Date]])</f>
        <v>2016</v>
      </c>
      <c r="B4558" s="3" t="s">
        <v>405</v>
      </c>
    </row>
    <row r="4559" spans="1:2" ht="16.5" x14ac:dyDescent="0.3">
      <c r="A4559" s="10">
        <f>YEAR(Table1[[#This Row],[Order Date]])</f>
        <v>2016</v>
      </c>
      <c r="B4559" s="4" t="s">
        <v>405</v>
      </c>
    </row>
    <row r="4560" spans="1:2" ht="16.5" x14ac:dyDescent="0.3">
      <c r="A4560" s="9">
        <f>YEAR(Table1[[#This Row],[Order Date]])</f>
        <v>2016</v>
      </c>
      <c r="B4560" s="3" t="s">
        <v>1463</v>
      </c>
    </row>
    <row r="4561" spans="1:2" ht="16.5" x14ac:dyDescent="0.3">
      <c r="A4561" s="10">
        <f>YEAR(Table1[[#This Row],[Order Date]])</f>
        <v>2016</v>
      </c>
      <c r="B4561" s="4" t="s">
        <v>1463</v>
      </c>
    </row>
    <row r="4562" spans="1:2" ht="16.5" x14ac:dyDescent="0.3">
      <c r="A4562" s="9">
        <f>YEAR(Table1[[#This Row],[Order Date]])</f>
        <v>2016</v>
      </c>
      <c r="B4562" s="3" t="s">
        <v>1463</v>
      </c>
    </row>
    <row r="4563" spans="1:2" ht="16.5" x14ac:dyDescent="0.3">
      <c r="A4563" s="10">
        <f>YEAR(Table1[[#This Row],[Order Date]])</f>
        <v>2016</v>
      </c>
      <c r="B4563" s="4" t="s">
        <v>1339</v>
      </c>
    </row>
    <row r="4564" spans="1:2" ht="16.5" x14ac:dyDescent="0.3">
      <c r="A4564" s="9">
        <f>YEAR(Table1[[#This Row],[Order Date]])</f>
        <v>2016</v>
      </c>
      <c r="B4564" s="3" t="s">
        <v>1719</v>
      </c>
    </row>
    <row r="4565" spans="1:2" ht="16.5" x14ac:dyDescent="0.3">
      <c r="A4565" s="10">
        <f>YEAR(Table1[[#This Row],[Order Date]])</f>
        <v>2016</v>
      </c>
      <c r="B4565" s="4" t="s">
        <v>1719</v>
      </c>
    </row>
    <row r="4566" spans="1:2" ht="16.5" x14ac:dyDescent="0.3">
      <c r="A4566" s="9">
        <f>YEAR(Table1[[#This Row],[Order Date]])</f>
        <v>2016</v>
      </c>
      <c r="B4566" s="3" t="s">
        <v>1443</v>
      </c>
    </row>
    <row r="4567" spans="1:2" ht="16.5" x14ac:dyDescent="0.3">
      <c r="A4567" s="10">
        <f>YEAR(Table1[[#This Row],[Order Date]])</f>
        <v>2016</v>
      </c>
      <c r="B4567" s="4" t="s">
        <v>1443</v>
      </c>
    </row>
    <row r="4568" spans="1:2" ht="16.5" x14ac:dyDescent="0.3">
      <c r="A4568" s="9">
        <f>YEAR(Table1[[#This Row],[Order Date]])</f>
        <v>2016</v>
      </c>
      <c r="B4568" s="3" t="s">
        <v>1443</v>
      </c>
    </row>
    <row r="4569" spans="1:2" ht="16.5" x14ac:dyDescent="0.3">
      <c r="A4569" s="10">
        <f>YEAR(Table1[[#This Row],[Order Date]])</f>
        <v>2016</v>
      </c>
      <c r="B4569" s="4" t="s">
        <v>1443</v>
      </c>
    </row>
    <row r="4570" spans="1:2" ht="16.5" x14ac:dyDescent="0.3">
      <c r="A4570" s="9">
        <f>YEAR(Table1[[#This Row],[Order Date]])</f>
        <v>2016</v>
      </c>
      <c r="B4570" s="3" t="s">
        <v>1443</v>
      </c>
    </row>
    <row r="4571" spans="1:2" ht="16.5" x14ac:dyDescent="0.3">
      <c r="A4571" s="10">
        <f>YEAR(Table1[[#This Row],[Order Date]])</f>
        <v>2016</v>
      </c>
      <c r="B4571" s="4" t="s">
        <v>2498</v>
      </c>
    </row>
    <row r="4572" spans="1:2" ht="16.5" x14ac:dyDescent="0.3">
      <c r="A4572" s="9">
        <f>YEAR(Table1[[#This Row],[Order Date]])</f>
        <v>2016</v>
      </c>
      <c r="B4572" s="3" t="s">
        <v>2385</v>
      </c>
    </row>
    <row r="4573" spans="1:2" ht="16.5" x14ac:dyDescent="0.3">
      <c r="A4573" s="10">
        <f>YEAR(Table1[[#This Row],[Order Date]])</f>
        <v>2016</v>
      </c>
      <c r="B4573" s="4" t="s">
        <v>651</v>
      </c>
    </row>
    <row r="4574" spans="1:2" ht="16.5" x14ac:dyDescent="0.3">
      <c r="A4574" s="9">
        <f>YEAR(Table1[[#This Row],[Order Date]])</f>
        <v>2016</v>
      </c>
      <c r="B4574" s="3" t="s">
        <v>77</v>
      </c>
    </row>
    <row r="4575" spans="1:2" ht="16.5" x14ac:dyDescent="0.3">
      <c r="A4575" s="10">
        <f>YEAR(Table1[[#This Row],[Order Date]])</f>
        <v>2016</v>
      </c>
      <c r="B4575" s="4" t="s">
        <v>77</v>
      </c>
    </row>
    <row r="4576" spans="1:2" ht="16.5" x14ac:dyDescent="0.3">
      <c r="A4576" s="9">
        <f>YEAR(Table1[[#This Row],[Order Date]])</f>
        <v>2016</v>
      </c>
      <c r="B4576" s="3" t="s">
        <v>875</v>
      </c>
    </row>
    <row r="4577" spans="1:2" ht="16.5" x14ac:dyDescent="0.3">
      <c r="A4577" s="10">
        <f>YEAR(Table1[[#This Row],[Order Date]])</f>
        <v>2016</v>
      </c>
      <c r="B4577" s="4" t="s">
        <v>875</v>
      </c>
    </row>
    <row r="4578" spans="1:2" ht="16.5" x14ac:dyDescent="0.3">
      <c r="A4578" s="9">
        <f>YEAR(Table1[[#This Row],[Order Date]])</f>
        <v>2016</v>
      </c>
      <c r="B4578" s="3" t="s">
        <v>813</v>
      </c>
    </row>
    <row r="4579" spans="1:2" ht="16.5" x14ac:dyDescent="0.3">
      <c r="A4579" s="10">
        <f>YEAR(Table1[[#This Row],[Order Date]])</f>
        <v>2016</v>
      </c>
      <c r="B4579" s="4" t="s">
        <v>2107</v>
      </c>
    </row>
    <row r="4580" spans="1:2" ht="16.5" x14ac:dyDescent="0.3">
      <c r="A4580" s="9">
        <f>YEAR(Table1[[#This Row],[Order Date]])</f>
        <v>2016</v>
      </c>
      <c r="B4580" s="3" t="s">
        <v>2107</v>
      </c>
    </row>
    <row r="4581" spans="1:2" ht="16.5" x14ac:dyDescent="0.3">
      <c r="A4581" s="10">
        <f>YEAR(Table1[[#This Row],[Order Date]])</f>
        <v>2016</v>
      </c>
      <c r="B4581" s="4" t="s">
        <v>2107</v>
      </c>
    </row>
    <row r="4582" spans="1:2" ht="16.5" x14ac:dyDescent="0.3">
      <c r="A4582" s="9">
        <f>YEAR(Table1[[#This Row],[Order Date]])</f>
        <v>2016</v>
      </c>
      <c r="B4582" s="3" t="s">
        <v>2383</v>
      </c>
    </row>
    <row r="4583" spans="1:2" ht="16.5" x14ac:dyDescent="0.3">
      <c r="A4583" s="10">
        <f>YEAR(Table1[[#This Row],[Order Date]])</f>
        <v>2016</v>
      </c>
      <c r="B4583" s="4" t="s">
        <v>2383</v>
      </c>
    </row>
    <row r="4584" spans="1:2" ht="16.5" x14ac:dyDescent="0.3">
      <c r="A4584" s="9">
        <f>YEAR(Table1[[#This Row],[Order Date]])</f>
        <v>2016</v>
      </c>
      <c r="B4584" s="3" t="s">
        <v>2222</v>
      </c>
    </row>
    <row r="4585" spans="1:2" ht="16.5" x14ac:dyDescent="0.3">
      <c r="A4585" s="10">
        <f>YEAR(Table1[[#This Row],[Order Date]])</f>
        <v>2016</v>
      </c>
      <c r="B4585" s="4" t="s">
        <v>965</v>
      </c>
    </row>
    <row r="4586" spans="1:2" ht="16.5" x14ac:dyDescent="0.3">
      <c r="A4586" s="9">
        <f>YEAR(Table1[[#This Row],[Order Date]])</f>
        <v>2016</v>
      </c>
      <c r="B4586" s="3" t="s">
        <v>2501</v>
      </c>
    </row>
    <row r="4587" spans="1:2" ht="16.5" x14ac:dyDescent="0.3">
      <c r="A4587" s="10">
        <f>YEAR(Table1[[#This Row],[Order Date]])</f>
        <v>2016</v>
      </c>
      <c r="B4587" s="4" t="s">
        <v>2501</v>
      </c>
    </row>
    <row r="4588" spans="1:2" ht="16.5" x14ac:dyDescent="0.3">
      <c r="A4588" s="9">
        <f>YEAR(Table1[[#This Row],[Order Date]])</f>
        <v>2016</v>
      </c>
      <c r="B4588" s="3" t="s">
        <v>2501</v>
      </c>
    </row>
    <row r="4589" spans="1:2" ht="16.5" x14ac:dyDescent="0.3">
      <c r="A4589" s="10">
        <f>YEAR(Table1[[#This Row],[Order Date]])</f>
        <v>2016</v>
      </c>
      <c r="B4589" s="4" t="s">
        <v>1004</v>
      </c>
    </row>
    <row r="4590" spans="1:2" ht="16.5" x14ac:dyDescent="0.3">
      <c r="A4590" s="9">
        <f>YEAR(Table1[[#This Row],[Order Date]])</f>
        <v>2016</v>
      </c>
      <c r="B4590" s="3" t="s">
        <v>1004</v>
      </c>
    </row>
    <row r="4591" spans="1:2" ht="16.5" x14ac:dyDescent="0.3">
      <c r="A4591" s="10">
        <f>YEAR(Table1[[#This Row],[Order Date]])</f>
        <v>2016</v>
      </c>
      <c r="B4591" s="4" t="s">
        <v>1004</v>
      </c>
    </row>
    <row r="4592" spans="1:2" ht="16.5" x14ac:dyDescent="0.3">
      <c r="A4592" s="9">
        <f>YEAR(Table1[[#This Row],[Order Date]])</f>
        <v>2016</v>
      </c>
      <c r="B4592" s="3" t="s">
        <v>1663</v>
      </c>
    </row>
    <row r="4593" spans="1:2" ht="16.5" x14ac:dyDescent="0.3">
      <c r="A4593" s="10">
        <f>YEAR(Table1[[#This Row],[Order Date]])</f>
        <v>2016</v>
      </c>
      <c r="B4593" s="4" t="s">
        <v>1748</v>
      </c>
    </row>
    <row r="4594" spans="1:2" ht="16.5" x14ac:dyDescent="0.3">
      <c r="A4594" s="9">
        <f>YEAR(Table1[[#This Row],[Order Date]])</f>
        <v>2016</v>
      </c>
      <c r="B4594" s="3" t="s">
        <v>1748</v>
      </c>
    </row>
    <row r="4595" spans="1:2" ht="16.5" x14ac:dyDescent="0.3">
      <c r="A4595" s="10">
        <f>YEAR(Table1[[#This Row],[Order Date]])</f>
        <v>2016</v>
      </c>
      <c r="B4595" s="4" t="s">
        <v>665</v>
      </c>
    </row>
    <row r="4596" spans="1:2" ht="16.5" x14ac:dyDescent="0.3">
      <c r="A4596" s="9">
        <f>YEAR(Table1[[#This Row],[Order Date]])</f>
        <v>2016</v>
      </c>
      <c r="B4596" s="3" t="s">
        <v>2423</v>
      </c>
    </row>
    <row r="4597" spans="1:2" ht="16.5" x14ac:dyDescent="0.3">
      <c r="A4597" s="10">
        <f>YEAR(Table1[[#This Row],[Order Date]])</f>
        <v>2016</v>
      </c>
      <c r="B4597" s="4" t="s">
        <v>2503</v>
      </c>
    </row>
    <row r="4598" spans="1:2" ht="16.5" x14ac:dyDescent="0.3">
      <c r="A4598" s="9">
        <f>YEAR(Table1[[#This Row],[Order Date]])</f>
        <v>2016</v>
      </c>
      <c r="B4598" s="3" t="s">
        <v>537</v>
      </c>
    </row>
    <row r="4599" spans="1:2" ht="16.5" x14ac:dyDescent="0.3">
      <c r="A4599" s="10">
        <f>YEAR(Table1[[#This Row],[Order Date]])</f>
        <v>2016</v>
      </c>
      <c r="B4599" s="4" t="s">
        <v>530</v>
      </c>
    </row>
    <row r="4600" spans="1:2" ht="16.5" x14ac:dyDescent="0.3">
      <c r="A4600" s="9">
        <f>YEAR(Table1[[#This Row],[Order Date]])</f>
        <v>2016</v>
      </c>
      <c r="B4600" s="3" t="s">
        <v>2242</v>
      </c>
    </row>
    <row r="4601" spans="1:2" ht="16.5" x14ac:dyDescent="0.3">
      <c r="A4601" s="10">
        <f>YEAR(Table1[[#This Row],[Order Date]])</f>
        <v>2016</v>
      </c>
      <c r="B4601" s="4" t="s">
        <v>722</v>
      </c>
    </row>
    <row r="4602" spans="1:2" ht="16.5" x14ac:dyDescent="0.3">
      <c r="A4602" s="9">
        <f>YEAR(Table1[[#This Row],[Order Date]])</f>
        <v>2016</v>
      </c>
      <c r="B4602" s="3" t="s">
        <v>722</v>
      </c>
    </row>
    <row r="4603" spans="1:2" ht="16.5" x14ac:dyDescent="0.3">
      <c r="A4603" s="10">
        <f>YEAR(Table1[[#This Row],[Order Date]])</f>
        <v>2016</v>
      </c>
      <c r="B4603" s="4" t="s">
        <v>722</v>
      </c>
    </row>
    <row r="4604" spans="1:2" ht="16.5" x14ac:dyDescent="0.3">
      <c r="A4604" s="9">
        <f>YEAR(Table1[[#This Row],[Order Date]])</f>
        <v>2016</v>
      </c>
      <c r="B4604" s="3" t="s">
        <v>2504</v>
      </c>
    </row>
    <row r="4605" spans="1:2" ht="16.5" x14ac:dyDescent="0.3">
      <c r="A4605" s="10">
        <f>YEAR(Table1[[#This Row],[Order Date]])</f>
        <v>2016</v>
      </c>
      <c r="B4605" s="4" t="s">
        <v>2504</v>
      </c>
    </row>
    <row r="4606" spans="1:2" ht="16.5" x14ac:dyDescent="0.3">
      <c r="A4606" s="9">
        <f>YEAR(Table1[[#This Row],[Order Date]])</f>
        <v>2016</v>
      </c>
      <c r="B4606" s="3" t="s">
        <v>2504</v>
      </c>
    </row>
    <row r="4607" spans="1:2" ht="16.5" x14ac:dyDescent="0.3">
      <c r="A4607" s="10">
        <f>YEAR(Table1[[#This Row],[Order Date]])</f>
        <v>2016</v>
      </c>
      <c r="B4607" s="4" t="s">
        <v>2456</v>
      </c>
    </row>
    <row r="4608" spans="1:2" ht="16.5" x14ac:dyDescent="0.3">
      <c r="A4608" s="9">
        <f>YEAR(Table1[[#This Row],[Order Date]])</f>
        <v>2016</v>
      </c>
      <c r="B4608" s="3" t="s">
        <v>672</v>
      </c>
    </row>
    <row r="4609" spans="1:2" ht="16.5" x14ac:dyDescent="0.3">
      <c r="A4609" s="10">
        <f>YEAR(Table1[[#This Row],[Order Date]])</f>
        <v>2016</v>
      </c>
      <c r="B4609" s="4" t="s">
        <v>672</v>
      </c>
    </row>
    <row r="4610" spans="1:2" ht="16.5" x14ac:dyDescent="0.3">
      <c r="A4610" s="9">
        <f>YEAR(Table1[[#This Row],[Order Date]])</f>
        <v>2016</v>
      </c>
      <c r="B4610" s="3" t="s">
        <v>884</v>
      </c>
    </row>
    <row r="4611" spans="1:2" ht="16.5" x14ac:dyDescent="0.3">
      <c r="A4611" s="10">
        <f>YEAR(Table1[[#This Row],[Order Date]])</f>
        <v>2016</v>
      </c>
      <c r="B4611" s="4" t="s">
        <v>1361</v>
      </c>
    </row>
    <row r="4612" spans="1:2" ht="16.5" x14ac:dyDescent="0.3">
      <c r="A4612" s="9">
        <f>YEAR(Table1[[#This Row],[Order Date]])</f>
        <v>2016</v>
      </c>
      <c r="B4612" s="3" t="s">
        <v>1361</v>
      </c>
    </row>
    <row r="4613" spans="1:2" ht="16.5" x14ac:dyDescent="0.3">
      <c r="A4613" s="10">
        <f>YEAR(Table1[[#This Row],[Order Date]])</f>
        <v>2016</v>
      </c>
      <c r="B4613" s="4" t="s">
        <v>1361</v>
      </c>
    </row>
    <row r="4614" spans="1:2" ht="16.5" x14ac:dyDescent="0.3">
      <c r="A4614" s="9">
        <f>YEAR(Table1[[#This Row],[Order Date]])</f>
        <v>2016</v>
      </c>
      <c r="B4614" s="3" t="s">
        <v>789</v>
      </c>
    </row>
    <row r="4615" spans="1:2" ht="16.5" x14ac:dyDescent="0.3">
      <c r="A4615" s="10">
        <f>YEAR(Table1[[#This Row],[Order Date]])</f>
        <v>2016</v>
      </c>
      <c r="B4615" s="4" t="s">
        <v>525</v>
      </c>
    </row>
    <row r="4616" spans="1:2" ht="16.5" x14ac:dyDescent="0.3">
      <c r="A4616" s="9">
        <f>YEAR(Table1[[#This Row],[Order Date]])</f>
        <v>2016</v>
      </c>
      <c r="B4616" s="3" t="s">
        <v>525</v>
      </c>
    </row>
    <row r="4617" spans="1:2" ht="16.5" x14ac:dyDescent="0.3">
      <c r="A4617" s="10">
        <f>YEAR(Table1[[#This Row],[Order Date]])</f>
        <v>2016</v>
      </c>
      <c r="B4617" s="4" t="s">
        <v>525</v>
      </c>
    </row>
    <row r="4618" spans="1:2" ht="16.5" x14ac:dyDescent="0.3">
      <c r="A4618" s="9">
        <f>YEAR(Table1[[#This Row],[Order Date]])</f>
        <v>2016</v>
      </c>
      <c r="B4618" s="3" t="s">
        <v>525</v>
      </c>
    </row>
    <row r="4619" spans="1:2" ht="16.5" x14ac:dyDescent="0.3">
      <c r="A4619" s="10">
        <f>YEAR(Table1[[#This Row],[Order Date]])</f>
        <v>2016</v>
      </c>
      <c r="B4619" s="4" t="s">
        <v>2318</v>
      </c>
    </row>
    <row r="4620" spans="1:2" ht="16.5" x14ac:dyDescent="0.3">
      <c r="A4620" s="9">
        <f>YEAR(Table1[[#This Row],[Order Date]])</f>
        <v>2016</v>
      </c>
      <c r="B4620" s="3" t="s">
        <v>2318</v>
      </c>
    </row>
    <row r="4621" spans="1:2" ht="16.5" x14ac:dyDescent="0.3">
      <c r="A4621" s="10">
        <f>YEAR(Table1[[#This Row],[Order Date]])</f>
        <v>2016</v>
      </c>
      <c r="B4621" s="4" t="s">
        <v>2318</v>
      </c>
    </row>
    <row r="4622" spans="1:2" ht="16.5" x14ac:dyDescent="0.3">
      <c r="A4622" s="9">
        <f>YEAR(Table1[[#This Row],[Order Date]])</f>
        <v>2016</v>
      </c>
      <c r="B4622" s="3" t="s">
        <v>2507</v>
      </c>
    </row>
    <row r="4623" spans="1:2" ht="16.5" x14ac:dyDescent="0.3">
      <c r="A4623" s="10">
        <f>YEAR(Table1[[#This Row],[Order Date]])</f>
        <v>2016</v>
      </c>
      <c r="B4623" s="4" t="s">
        <v>2507</v>
      </c>
    </row>
    <row r="4624" spans="1:2" ht="16.5" x14ac:dyDescent="0.3">
      <c r="A4624" s="9">
        <f>YEAR(Table1[[#This Row],[Order Date]])</f>
        <v>2016</v>
      </c>
      <c r="B4624" s="3" t="s">
        <v>2507</v>
      </c>
    </row>
    <row r="4625" spans="1:2" ht="16.5" x14ac:dyDescent="0.3">
      <c r="A4625" s="10">
        <f>YEAR(Table1[[#This Row],[Order Date]])</f>
        <v>2016</v>
      </c>
      <c r="B4625" s="4" t="s">
        <v>2507</v>
      </c>
    </row>
    <row r="4626" spans="1:2" ht="16.5" x14ac:dyDescent="0.3">
      <c r="A4626" s="9">
        <f>YEAR(Table1[[#This Row],[Order Date]])</f>
        <v>2016</v>
      </c>
      <c r="B4626" s="3" t="s">
        <v>2507</v>
      </c>
    </row>
    <row r="4627" spans="1:2" ht="16.5" x14ac:dyDescent="0.3">
      <c r="A4627" s="10">
        <f>YEAR(Table1[[#This Row],[Order Date]])</f>
        <v>2016</v>
      </c>
      <c r="B4627" s="4" t="s">
        <v>2507</v>
      </c>
    </row>
    <row r="4628" spans="1:2" ht="16.5" x14ac:dyDescent="0.3">
      <c r="A4628" s="9">
        <f>YEAR(Table1[[#This Row],[Order Date]])</f>
        <v>2016</v>
      </c>
      <c r="B4628" s="3" t="s">
        <v>69</v>
      </c>
    </row>
    <row r="4629" spans="1:2" ht="16.5" x14ac:dyDescent="0.3">
      <c r="A4629" s="10">
        <f>YEAR(Table1[[#This Row],[Order Date]])</f>
        <v>2016</v>
      </c>
      <c r="B4629" s="4" t="s">
        <v>734</v>
      </c>
    </row>
    <row r="4630" spans="1:2" ht="16.5" x14ac:dyDescent="0.3">
      <c r="A4630" s="9">
        <f>YEAR(Table1[[#This Row],[Order Date]])</f>
        <v>2016</v>
      </c>
      <c r="B4630" s="3" t="s">
        <v>1378</v>
      </c>
    </row>
    <row r="4631" spans="1:2" ht="16.5" x14ac:dyDescent="0.3">
      <c r="A4631" s="10">
        <f>YEAR(Table1[[#This Row],[Order Date]])</f>
        <v>2016</v>
      </c>
      <c r="B4631" s="4" t="s">
        <v>1378</v>
      </c>
    </row>
    <row r="4632" spans="1:2" ht="16.5" x14ac:dyDescent="0.3">
      <c r="A4632" s="9">
        <f>YEAR(Table1[[#This Row],[Order Date]])</f>
        <v>2016</v>
      </c>
      <c r="B4632" s="3" t="s">
        <v>1303</v>
      </c>
    </row>
    <row r="4633" spans="1:2" ht="16.5" x14ac:dyDescent="0.3">
      <c r="A4633" s="10">
        <f>YEAR(Table1[[#This Row],[Order Date]])</f>
        <v>2016</v>
      </c>
      <c r="B4633" s="4" t="s">
        <v>1303</v>
      </c>
    </row>
    <row r="4634" spans="1:2" ht="16.5" x14ac:dyDescent="0.3">
      <c r="A4634" s="9">
        <f>YEAR(Table1[[#This Row],[Order Date]])</f>
        <v>2016</v>
      </c>
      <c r="B4634" s="3" t="s">
        <v>1183</v>
      </c>
    </row>
    <row r="4635" spans="1:2" ht="16.5" x14ac:dyDescent="0.3">
      <c r="A4635" s="10">
        <f>YEAR(Table1[[#This Row],[Order Date]])</f>
        <v>2016</v>
      </c>
      <c r="B4635" s="4" t="s">
        <v>1885</v>
      </c>
    </row>
    <row r="4636" spans="1:2" ht="16.5" x14ac:dyDescent="0.3">
      <c r="A4636" s="9">
        <f>YEAR(Table1[[#This Row],[Order Date]])</f>
        <v>2016</v>
      </c>
      <c r="B4636" s="3" t="s">
        <v>2510</v>
      </c>
    </row>
    <row r="4637" spans="1:2" ht="16.5" x14ac:dyDescent="0.3">
      <c r="A4637" s="10">
        <f>YEAR(Table1[[#This Row],[Order Date]])</f>
        <v>2016</v>
      </c>
      <c r="B4637" s="4" t="s">
        <v>2510</v>
      </c>
    </row>
    <row r="4638" spans="1:2" ht="16.5" x14ac:dyDescent="0.3">
      <c r="A4638" s="9">
        <f>YEAR(Table1[[#This Row],[Order Date]])</f>
        <v>2016</v>
      </c>
      <c r="B4638" s="3" t="s">
        <v>301</v>
      </c>
    </row>
    <row r="4639" spans="1:2" ht="16.5" x14ac:dyDescent="0.3">
      <c r="A4639" s="10">
        <f>YEAR(Table1[[#This Row],[Order Date]])</f>
        <v>2016</v>
      </c>
      <c r="B4639" s="4" t="s">
        <v>301</v>
      </c>
    </row>
    <row r="4640" spans="1:2" ht="16.5" x14ac:dyDescent="0.3">
      <c r="A4640" s="9">
        <f>YEAR(Table1[[#This Row],[Order Date]])</f>
        <v>2016</v>
      </c>
      <c r="B4640" s="3" t="s">
        <v>2174</v>
      </c>
    </row>
    <row r="4641" spans="1:2" ht="16.5" x14ac:dyDescent="0.3">
      <c r="A4641" s="10">
        <f>YEAR(Table1[[#This Row],[Order Date]])</f>
        <v>2016</v>
      </c>
      <c r="B4641" s="4" t="s">
        <v>2174</v>
      </c>
    </row>
    <row r="4642" spans="1:2" ht="16.5" x14ac:dyDescent="0.3">
      <c r="A4642" s="9">
        <f>YEAR(Table1[[#This Row],[Order Date]])</f>
        <v>2016</v>
      </c>
      <c r="B4642" s="3" t="s">
        <v>2174</v>
      </c>
    </row>
    <row r="4643" spans="1:2" ht="16.5" x14ac:dyDescent="0.3">
      <c r="A4643" s="10">
        <f>YEAR(Table1[[#This Row],[Order Date]])</f>
        <v>2016</v>
      </c>
      <c r="B4643" s="4" t="s">
        <v>2383</v>
      </c>
    </row>
    <row r="4644" spans="1:2" ht="16.5" x14ac:dyDescent="0.3">
      <c r="A4644" s="9">
        <f>YEAR(Table1[[#This Row],[Order Date]])</f>
        <v>2016</v>
      </c>
      <c r="B4644" s="3" t="s">
        <v>2383</v>
      </c>
    </row>
    <row r="4645" spans="1:2" ht="16.5" x14ac:dyDescent="0.3">
      <c r="A4645" s="10">
        <f>YEAR(Table1[[#This Row],[Order Date]])</f>
        <v>2016</v>
      </c>
      <c r="B4645" s="4" t="s">
        <v>2174</v>
      </c>
    </row>
    <row r="4646" spans="1:2" ht="16.5" x14ac:dyDescent="0.3">
      <c r="A4646" s="9">
        <f>YEAR(Table1[[#This Row],[Order Date]])</f>
        <v>2016</v>
      </c>
      <c r="B4646" s="3" t="s">
        <v>1104</v>
      </c>
    </row>
    <row r="4647" spans="1:2" ht="16.5" x14ac:dyDescent="0.3">
      <c r="A4647" s="10">
        <f>YEAR(Table1[[#This Row],[Order Date]])</f>
        <v>2016</v>
      </c>
      <c r="B4647" s="4" t="s">
        <v>2455</v>
      </c>
    </row>
    <row r="4648" spans="1:2" ht="16.5" x14ac:dyDescent="0.3">
      <c r="A4648" s="9">
        <f>YEAR(Table1[[#This Row],[Order Date]])</f>
        <v>2016</v>
      </c>
      <c r="B4648" s="3" t="s">
        <v>2455</v>
      </c>
    </row>
    <row r="4649" spans="1:2" ht="16.5" x14ac:dyDescent="0.3">
      <c r="A4649" s="10">
        <f>YEAR(Table1[[#This Row],[Order Date]])</f>
        <v>2016</v>
      </c>
      <c r="B4649" s="4" t="s">
        <v>2455</v>
      </c>
    </row>
    <row r="4650" spans="1:2" ht="16.5" x14ac:dyDescent="0.3">
      <c r="A4650" s="9">
        <f>YEAR(Table1[[#This Row],[Order Date]])</f>
        <v>2016</v>
      </c>
      <c r="B4650" s="3" t="s">
        <v>2455</v>
      </c>
    </row>
    <row r="4651" spans="1:2" ht="16.5" x14ac:dyDescent="0.3">
      <c r="A4651" s="10">
        <f>YEAR(Table1[[#This Row],[Order Date]])</f>
        <v>2016</v>
      </c>
      <c r="B4651" s="4" t="s">
        <v>2455</v>
      </c>
    </row>
    <row r="4652" spans="1:2" ht="16.5" x14ac:dyDescent="0.3">
      <c r="A4652" s="9">
        <f>YEAR(Table1[[#This Row],[Order Date]])</f>
        <v>2016</v>
      </c>
      <c r="B4652" s="3" t="s">
        <v>2455</v>
      </c>
    </row>
    <row r="4653" spans="1:2" ht="16.5" x14ac:dyDescent="0.3">
      <c r="A4653" s="10">
        <f>YEAR(Table1[[#This Row],[Order Date]])</f>
        <v>2016</v>
      </c>
      <c r="B4653" s="4" t="s">
        <v>583</v>
      </c>
    </row>
    <row r="4654" spans="1:2" ht="16.5" x14ac:dyDescent="0.3">
      <c r="A4654" s="9">
        <f>YEAR(Table1[[#This Row],[Order Date]])</f>
        <v>2016</v>
      </c>
      <c r="B4654" s="3" t="s">
        <v>256</v>
      </c>
    </row>
    <row r="4655" spans="1:2" ht="16.5" x14ac:dyDescent="0.3">
      <c r="A4655" s="10">
        <f>YEAR(Table1[[#This Row],[Order Date]])</f>
        <v>2016</v>
      </c>
      <c r="B4655" s="4" t="s">
        <v>256</v>
      </c>
    </row>
    <row r="4656" spans="1:2" ht="16.5" x14ac:dyDescent="0.3">
      <c r="A4656" s="9">
        <f>YEAR(Table1[[#This Row],[Order Date]])</f>
        <v>2016</v>
      </c>
      <c r="B4656" s="3" t="s">
        <v>256</v>
      </c>
    </row>
    <row r="4657" spans="1:2" ht="16.5" x14ac:dyDescent="0.3">
      <c r="A4657" s="10">
        <f>YEAR(Table1[[#This Row],[Order Date]])</f>
        <v>2016</v>
      </c>
      <c r="B4657" s="4" t="s">
        <v>256</v>
      </c>
    </row>
    <row r="4658" spans="1:2" ht="16.5" x14ac:dyDescent="0.3">
      <c r="A4658" s="9">
        <f>YEAR(Table1[[#This Row],[Order Date]])</f>
        <v>2016</v>
      </c>
      <c r="B4658" s="3" t="s">
        <v>256</v>
      </c>
    </row>
    <row r="4659" spans="1:2" ht="16.5" x14ac:dyDescent="0.3">
      <c r="A4659" s="10">
        <f>YEAR(Table1[[#This Row],[Order Date]])</f>
        <v>2016</v>
      </c>
      <c r="B4659" s="4" t="s">
        <v>1077</v>
      </c>
    </row>
    <row r="4660" spans="1:2" ht="16.5" x14ac:dyDescent="0.3">
      <c r="A4660" s="9">
        <f>YEAR(Table1[[#This Row],[Order Date]])</f>
        <v>2016</v>
      </c>
      <c r="B4660" s="3" t="s">
        <v>1067</v>
      </c>
    </row>
    <row r="4661" spans="1:2" ht="16.5" x14ac:dyDescent="0.3">
      <c r="A4661" s="10">
        <f>YEAR(Table1[[#This Row],[Order Date]])</f>
        <v>2016</v>
      </c>
      <c r="B4661" s="4" t="s">
        <v>1966</v>
      </c>
    </row>
    <row r="4662" spans="1:2" ht="16.5" x14ac:dyDescent="0.3">
      <c r="A4662" s="9">
        <f>YEAR(Table1[[#This Row],[Order Date]])</f>
        <v>2016</v>
      </c>
      <c r="B4662" s="3" t="s">
        <v>1966</v>
      </c>
    </row>
    <row r="4663" spans="1:2" ht="16.5" x14ac:dyDescent="0.3">
      <c r="A4663" s="10">
        <f>YEAR(Table1[[#This Row],[Order Date]])</f>
        <v>2016</v>
      </c>
      <c r="B4663" s="4" t="s">
        <v>533</v>
      </c>
    </row>
    <row r="4664" spans="1:2" ht="16.5" x14ac:dyDescent="0.3">
      <c r="A4664" s="9">
        <f>YEAR(Table1[[#This Row],[Order Date]])</f>
        <v>2016</v>
      </c>
      <c r="B4664" s="3" t="s">
        <v>1070</v>
      </c>
    </row>
    <row r="4665" spans="1:2" ht="16.5" x14ac:dyDescent="0.3">
      <c r="A4665" s="10">
        <f>YEAR(Table1[[#This Row],[Order Date]])</f>
        <v>2016</v>
      </c>
      <c r="B4665" s="4" t="s">
        <v>22</v>
      </c>
    </row>
    <row r="4666" spans="1:2" ht="16.5" x14ac:dyDescent="0.3">
      <c r="A4666" s="9">
        <f>YEAR(Table1[[#This Row],[Order Date]])</f>
        <v>2016</v>
      </c>
      <c r="B4666" s="3" t="s">
        <v>1392</v>
      </c>
    </row>
    <row r="4667" spans="1:2" ht="16.5" x14ac:dyDescent="0.3">
      <c r="A4667" s="10">
        <f>YEAR(Table1[[#This Row],[Order Date]])</f>
        <v>2016</v>
      </c>
      <c r="B4667" s="4" t="s">
        <v>2518</v>
      </c>
    </row>
    <row r="4668" spans="1:2" ht="16.5" x14ac:dyDescent="0.3">
      <c r="A4668" s="9">
        <f>YEAR(Table1[[#This Row],[Order Date]])</f>
        <v>2016</v>
      </c>
      <c r="B4668" s="3" t="s">
        <v>2518</v>
      </c>
    </row>
    <row r="4669" spans="1:2" ht="16.5" x14ac:dyDescent="0.3">
      <c r="A4669" s="10">
        <f>YEAR(Table1[[#This Row],[Order Date]])</f>
        <v>2016</v>
      </c>
      <c r="B4669" s="4" t="s">
        <v>2518</v>
      </c>
    </row>
    <row r="4670" spans="1:2" ht="16.5" x14ac:dyDescent="0.3">
      <c r="A4670" s="9">
        <f>YEAR(Table1[[#This Row],[Order Date]])</f>
        <v>2016</v>
      </c>
      <c r="B4670" s="3" t="s">
        <v>2518</v>
      </c>
    </row>
    <row r="4671" spans="1:2" ht="16.5" x14ac:dyDescent="0.3">
      <c r="A4671" s="10">
        <f>YEAR(Table1[[#This Row],[Order Date]])</f>
        <v>2016</v>
      </c>
      <c r="B4671" s="4" t="s">
        <v>2518</v>
      </c>
    </row>
    <row r="4672" spans="1:2" ht="16.5" x14ac:dyDescent="0.3">
      <c r="A4672" s="9">
        <f>YEAR(Table1[[#This Row],[Order Date]])</f>
        <v>2016</v>
      </c>
      <c r="B4672" s="3" t="s">
        <v>983</v>
      </c>
    </row>
    <row r="4673" spans="1:2" ht="16.5" x14ac:dyDescent="0.3">
      <c r="A4673" s="10">
        <f>YEAR(Table1[[#This Row],[Order Date]])</f>
        <v>2016</v>
      </c>
      <c r="B4673" s="4" t="s">
        <v>1383</v>
      </c>
    </row>
    <row r="4674" spans="1:2" ht="16.5" x14ac:dyDescent="0.3">
      <c r="A4674" s="9">
        <f>YEAR(Table1[[#This Row],[Order Date]])</f>
        <v>2016</v>
      </c>
      <c r="B4674" s="3" t="s">
        <v>1104</v>
      </c>
    </row>
    <row r="4675" spans="1:2" ht="16.5" x14ac:dyDescent="0.3">
      <c r="A4675" s="10">
        <f>YEAR(Table1[[#This Row],[Order Date]])</f>
        <v>2016</v>
      </c>
      <c r="B4675" s="4" t="s">
        <v>677</v>
      </c>
    </row>
    <row r="4676" spans="1:2" ht="16.5" x14ac:dyDescent="0.3">
      <c r="A4676" s="9">
        <f>YEAR(Table1[[#This Row],[Order Date]])</f>
        <v>2016</v>
      </c>
      <c r="B4676" s="3" t="s">
        <v>1359</v>
      </c>
    </row>
    <row r="4677" spans="1:2" ht="16.5" x14ac:dyDescent="0.3">
      <c r="A4677" s="10">
        <f>YEAR(Table1[[#This Row],[Order Date]])</f>
        <v>2016</v>
      </c>
      <c r="B4677" s="4" t="s">
        <v>285</v>
      </c>
    </row>
    <row r="4678" spans="1:2" ht="16.5" x14ac:dyDescent="0.3">
      <c r="A4678" s="9">
        <f>YEAR(Table1[[#This Row],[Order Date]])</f>
        <v>2016</v>
      </c>
      <c r="B4678" s="3" t="s">
        <v>2486</v>
      </c>
    </row>
    <row r="4679" spans="1:2" ht="16.5" x14ac:dyDescent="0.3">
      <c r="A4679" s="10">
        <f>YEAR(Table1[[#This Row],[Order Date]])</f>
        <v>2016</v>
      </c>
      <c r="B4679" s="4" t="s">
        <v>992</v>
      </c>
    </row>
    <row r="4680" spans="1:2" ht="16.5" x14ac:dyDescent="0.3">
      <c r="A4680" s="9">
        <f>YEAR(Table1[[#This Row],[Order Date]])</f>
        <v>2016</v>
      </c>
      <c r="B4680" s="3" t="s">
        <v>992</v>
      </c>
    </row>
    <row r="4681" spans="1:2" ht="16.5" x14ac:dyDescent="0.3">
      <c r="A4681" s="10">
        <f>YEAR(Table1[[#This Row],[Order Date]])</f>
        <v>2016</v>
      </c>
      <c r="B4681" s="4" t="s">
        <v>372</v>
      </c>
    </row>
    <row r="4682" spans="1:2" ht="16.5" x14ac:dyDescent="0.3">
      <c r="A4682" s="9">
        <f>YEAR(Table1[[#This Row],[Order Date]])</f>
        <v>2016</v>
      </c>
      <c r="B4682" s="3" t="s">
        <v>372</v>
      </c>
    </row>
    <row r="4683" spans="1:2" ht="16.5" x14ac:dyDescent="0.3">
      <c r="A4683" s="10">
        <f>YEAR(Table1[[#This Row],[Order Date]])</f>
        <v>2016</v>
      </c>
      <c r="B4683" s="4" t="s">
        <v>1778</v>
      </c>
    </row>
    <row r="4684" spans="1:2" ht="16.5" x14ac:dyDescent="0.3">
      <c r="A4684" s="9">
        <f>YEAR(Table1[[#This Row],[Order Date]])</f>
        <v>2016</v>
      </c>
      <c r="B4684" s="3" t="s">
        <v>1657</v>
      </c>
    </row>
    <row r="4685" spans="1:2" ht="16.5" x14ac:dyDescent="0.3">
      <c r="A4685" s="10">
        <f>YEAR(Table1[[#This Row],[Order Date]])</f>
        <v>2016</v>
      </c>
      <c r="B4685" s="4" t="s">
        <v>1657</v>
      </c>
    </row>
    <row r="4686" spans="1:2" ht="16.5" x14ac:dyDescent="0.3">
      <c r="A4686" s="9">
        <f>YEAR(Table1[[#This Row],[Order Date]])</f>
        <v>2016</v>
      </c>
      <c r="B4686" s="3" t="s">
        <v>1657</v>
      </c>
    </row>
    <row r="4687" spans="1:2" ht="16.5" x14ac:dyDescent="0.3">
      <c r="A4687" s="10">
        <f>YEAR(Table1[[#This Row],[Order Date]])</f>
        <v>2016</v>
      </c>
      <c r="B4687" s="4" t="s">
        <v>1657</v>
      </c>
    </row>
    <row r="4688" spans="1:2" ht="16.5" x14ac:dyDescent="0.3">
      <c r="A4688" s="9">
        <f>YEAR(Table1[[#This Row],[Order Date]])</f>
        <v>2016</v>
      </c>
      <c r="B4688" s="3" t="s">
        <v>1657</v>
      </c>
    </row>
    <row r="4689" spans="1:2" ht="16.5" x14ac:dyDescent="0.3">
      <c r="A4689" s="10">
        <f>YEAR(Table1[[#This Row],[Order Date]])</f>
        <v>2016</v>
      </c>
      <c r="B4689" s="4" t="s">
        <v>1657</v>
      </c>
    </row>
    <row r="4690" spans="1:2" ht="16.5" x14ac:dyDescent="0.3">
      <c r="A4690" s="9">
        <f>YEAR(Table1[[#This Row],[Order Date]])</f>
        <v>2016</v>
      </c>
      <c r="B4690" s="3" t="s">
        <v>1657</v>
      </c>
    </row>
    <row r="4691" spans="1:2" ht="16.5" x14ac:dyDescent="0.3">
      <c r="A4691" s="10">
        <f>YEAR(Table1[[#This Row],[Order Date]])</f>
        <v>2016</v>
      </c>
      <c r="B4691" s="4" t="s">
        <v>1568</v>
      </c>
    </row>
    <row r="4692" spans="1:2" ht="16.5" x14ac:dyDescent="0.3">
      <c r="A4692" s="9">
        <f>YEAR(Table1[[#This Row],[Order Date]])</f>
        <v>2016</v>
      </c>
      <c r="B4692" s="3" t="s">
        <v>628</v>
      </c>
    </row>
    <row r="4693" spans="1:2" ht="16.5" x14ac:dyDescent="0.3">
      <c r="A4693" s="10">
        <f>YEAR(Table1[[#This Row],[Order Date]])</f>
        <v>2016</v>
      </c>
      <c r="B4693" s="4" t="s">
        <v>628</v>
      </c>
    </row>
    <row r="4694" spans="1:2" ht="16.5" x14ac:dyDescent="0.3">
      <c r="A4694" s="9">
        <f>YEAR(Table1[[#This Row],[Order Date]])</f>
        <v>2016</v>
      </c>
      <c r="B4694" s="3" t="s">
        <v>628</v>
      </c>
    </row>
    <row r="4695" spans="1:2" ht="16.5" x14ac:dyDescent="0.3">
      <c r="A4695" s="10">
        <f>YEAR(Table1[[#This Row],[Order Date]])</f>
        <v>2016</v>
      </c>
      <c r="B4695" s="4" t="s">
        <v>1371</v>
      </c>
    </row>
    <row r="4696" spans="1:2" ht="16.5" x14ac:dyDescent="0.3">
      <c r="A4696" s="9">
        <f>YEAR(Table1[[#This Row],[Order Date]])</f>
        <v>2016</v>
      </c>
      <c r="B4696" s="3" t="s">
        <v>9</v>
      </c>
    </row>
    <row r="4697" spans="1:2" ht="16.5" x14ac:dyDescent="0.3">
      <c r="A4697" s="10">
        <f>YEAR(Table1[[#This Row],[Order Date]])</f>
        <v>2016</v>
      </c>
      <c r="B4697" s="4" t="s">
        <v>204</v>
      </c>
    </row>
    <row r="4698" spans="1:2" ht="16.5" x14ac:dyDescent="0.3">
      <c r="A4698" s="9">
        <f>YEAR(Table1[[#This Row],[Order Date]])</f>
        <v>2016</v>
      </c>
      <c r="B4698" s="3" t="s">
        <v>2411</v>
      </c>
    </row>
    <row r="4699" spans="1:2" ht="16.5" x14ac:dyDescent="0.3">
      <c r="A4699" s="10">
        <f>YEAR(Table1[[#This Row],[Order Date]])</f>
        <v>2016</v>
      </c>
      <c r="B4699" s="4" t="s">
        <v>1426</v>
      </c>
    </row>
    <row r="4700" spans="1:2" ht="16.5" x14ac:dyDescent="0.3">
      <c r="A4700" s="9">
        <f>YEAR(Table1[[#This Row],[Order Date]])</f>
        <v>2016</v>
      </c>
      <c r="B4700" s="3" t="s">
        <v>193</v>
      </c>
    </row>
    <row r="4701" spans="1:2" ht="16.5" x14ac:dyDescent="0.3">
      <c r="A4701" s="10">
        <f>YEAR(Table1[[#This Row],[Order Date]])</f>
        <v>2016</v>
      </c>
      <c r="B4701" s="4" t="s">
        <v>193</v>
      </c>
    </row>
    <row r="4702" spans="1:2" ht="16.5" x14ac:dyDescent="0.3">
      <c r="A4702" s="9">
        <f>YEAR(Table1[[#This Row],[Order Date]])</f>
        <v>2016</v>
      </c>
      <c r="B4702" s="3" t="s">
        <v>468</v>
      </c>
    </row>
    <row r="4703" spans="1:2" ht="16.5" x14ac:dyDescent="0.3">
      <c r="A4703" s="10">
        <f>YEAR(Table1[[#This Row],[Order Date]])</f>
        <v>2016</v>
      </c>
      <c r="B4703" s="4" t="s">
        <v>468</v>
      </c>
    </row>
    <row r="4704" spans="1:2" ht="16.5" x14ac:dyDescent="0.3">
      <c r="A4704" s="9">
        <f>YEAR(Table1[[#This Row],[Order Date]])</f>
        <v>2016</v>
      </c>
      <c r="B4704" s="3" t="s">
        <v>1005</v>
      </c>
    </row>
    <row r="4705" spans="1:2" ht="16.5" x14ac:dyDescent="0.3">
      <c r="A4705" s="10">
        <f>YEAR(Table1[[#This Row],[Order Date]])</f>
        <v>2016</v>
      </c>
      <c r="B4705" s="4" t="s">
        <v>1005</v>
      </c>
    </row>
    <row r="4706" spans="1:2" ht="16.5" x14ac:dyDescent="0.3">
      <c r="A4706" s="9">
        <f>YEAR(Table1[[#This Row],[Order Date]])</f>
        <v>2016</v>
      </c>
      <c r="B4706" s="3" t="s">
        <v>1005</v>
      </c>
    </row>
    <row r="4707" spans="1:2" ht="16.5" x14ac:dyDescent="0.3">
      <c r="A4707" s="10">
        <f>YEAR(Table1[[#This Row],[Order Date]])</f>
        <v>2016</v>
      </c>
      <c r="B4707" s="4" t="s">
        <v>1286</v>
      </c>
    </row>
    <row r="4708" spans="1:2" ht="16.5" x14ac:dyDescent="0.3">
      <c r="A4708" s="9">
        <f>YEAR(Table1[[#This Row],[Order Date]])</f>
        <v>2016</v>
      </c>
      <c r="B4708" s="3" t="s">
        <v>1286</v>
      </c>
    </row>
    <row r="4709" spans="1:2" ht="16.5" x14ac:dyDescent="0.3">
      <c r="A4709" s="10">
        <f>YEAR(Table1[[#This Row],[Order Date]])</f>
        <v>2016</v>
      </c>
      <c r="B4709" s="4" t="s">
        <v>1286</v>
      </c>
    </row>
    <row r="4710" spans="1:2" ht="16.5" x14ac:dyDescent="0.3">
      <c r="A4710" s="9">
        <f>YEAR(Table1[[#This Row],[Order Date]])</f>
        <v>2016</v>
      </c>
      <c r="B4710" s="3" t="s">
        <v>1286</v>
      </c>
    </row>
    <row r="4711" spans="1:2" ht="16.5" x14ac:dyDescent="0.3">
      <c r="A4711" s="10">
        <f>YEAR(Table1[[#This Row],[Order Date]])</f>
        <v>2016</v>
      </c>
      <c r="B4711" s="4" t="s">
        <v>161</v>
      </c>
    </row>
    <row r="4712" spans="1:2" ht="16.5" x14ac:dyDescent="0.3">
      <c r="A4712" s="9">
        <f>YEAR(Table1[[#This Row],[Order Date]])</f>
        <v>2016</v>
      </c>
      <c r="B4712" s="3" t="s">
        <v>161</v>
      </c>
    </row>
    <row r="4713" spans="1:2" ht="16.5" x14ac:dyDescent="0.3">
      <c r="A4713" s="10">
        <f>YEAR(Table1[[#This Row],[Order Date]])</f>
        <v>2016</v>
      </c>
      <c r="B4713" s="4" t="s">
        <v>732</v>
      </c>
    </row>
    <row r="4714" spans="1:2" ht="16.5" x14ac:dyDescent="0.3">
      <c r="A4714" s="9">
        <f>YEAR(Table1[[#This Row],[Order Date]])</f>
        <v>2016</v>
      </c>
      <c r="B4714" s="3" t="s">
        <v>314</v>
      </c>
    </row>
    <row r="4715" spans="1:2" ht="16.5" x14ac:dyDescent="0.3">
      <c r="A4715" s="10">
        <f>YEAR(Table1[[#This Row],[Order Date]])</f>
        <v>2016</v>
      </c>
      <c r="B4715" s="4" t="s">
        <v>314</v>
      </c>
    </row>
    <row r="4716" spans="1:2" ht="16.5" x14ac:dyDescent="0.3">
      <c r="A4716" s="9">
        <f>YEAR(Table1[[#This Row],[Order Date]])</f>
        <v>2016</v>
      </c>
      <c r="B4716" s="3" t="s">
        <v>314</v>
      </c>
    </row>
    <row r="4717" spans="1:2" ht="16.5" x14ac:dyDescent="0.3">
      <c r="A4717" s="10">
        <f>YEAR(Table1[[#This Row],[Order Date]])</f>
        <v>2016</v>
      </c>
      <c r="B4717" s="4" t="s">
        <v>314</v>
      </c>
    </row>
    <row r="4718" spans="1:2" ht="16.5" x14ac:dyDescent="0.3">
      <c r="A4718" s="9">
        <f>YEAR(Table1[[#This Row],[Order Date]])</f>
        <v>2016</v>
      </c>
      <c r="B4718" s="3" t="s">
        <v>314</v>
      </c>
    </row>
    <row r="4719" spans="1:2" ht="16.5" x14ac:dyDescent="0.3">
      <c r="A4719" s="10">
        <f>YEAR(Table1[[#This Row],[Order Date]])</f>
        <v>2016</v>
      </c>
      <c r="B4719" s="4" t="s">
        <v>1517</v>
      </c>
    </row>
    <row r="4720" spans="1:2" ht="16.5" x14ac:dyDescent="0.3">
      <c r="A4720" s="9">
        <f>YEAR(Table1[[#This Row],[Order Date]])</f>
        <v>2016</v>
      </c>
      <c r="B4720" s="3" t="s">
        <v>468</v>
      </c>
    </row>
    <row r="4721" spans="1:2" ht="16.5" x14ac:dyDescent="0.3">
      <c r="A4721" s="10">
        <f>YEAR(Table1[[#This Row],[Order Date]])</f>
        <v>2016</v>
      </c>
      <c r="B4721" s="4" t="s">
        <v>443</v>
      </c>
    </row>
    <row r="4722" spans="1:2" ht="16.5" x14ac:dyDescent="0.3">
      <c r="A4722" s="9">
        <f>YEAR(Table1[[#This Row],[Order Date]])</f>
        <v>2016</v>
      </c>
      <c r="B4722" s="3" t="s">
        <v>301</v>
      </c>
    </row>
    <row r="4723" spans="1:2" ht="16.5" x14ac:dyDescent="0.3">
      <c r="A4723" s="10">
        <f>YEAR(Table1[[#This Row],[Order Date]])</f>
        <v>2016</v>
      </c>
      <c r="B4723" s="4" t="s">
        <v>301</v>
      </c>
    </row>
    <row r="4724" spans="1:2" ht="16.5" x14ac:dyDescent="0.3">
      <c r="A4724" s="9">
        <f>YEAR(Table1[[#This Row],[Order Date]])</f>
        <v>2016</v>
      </c>
      <c r="B4724" s="3" t="s">
        <v>1652</v>
      </c>
    </row>
    <row r="4725" spans="1:2" ht="16.5" x14ac:dyDescent="0.3">
      <c r="A4725" s="10">
        <f>YEAR(Table1[[#This Row],[Order Date]])</f>
        <v>2016</v>
      </c>
      <c r="B4725" s="4" t="s">
        <v>1968</v>
      </c>
    </row>
    <row r="4726" spans="1:2" ht="16.5" x14ac:dyDescent="0.3">
      <c r="A4726" s="9">
        <f>YEAR(Table1[[#This Row],[Order Date]])</f>
        <v>2016</v>
      </c>
      <c r="B4726" s="3" t="s">
        <v>1494</v>
      </c>
    </row>
    <row r="4727" spans="1:2" ht="16.5" x14ac:dyDescent="0.3">
      <c r="A4727" s="10">
        <f>YEAR(Table1[[#This Row],[Order Date]])</f>
        <v>2016</v>
      </c>
      <c r="B4727" s="4" t="s">
        <v>1778</v>
      </c>
    </row>
    <row r="4728" spans="1:2" ht="16.5" x14ac:dyDescent="0.3">
      <c r="A4728" s="9">
        <f>YEAR(Table1[[#This Row],[Order Date]])</f>
        <v>2016</v>
      </c>
      <c r="B4728" s="3" t="s">
        <v>1778</v>
      </c>
    </row>
    <row r="4729" spans="1:2" ht="16.5" x14ac:dyDescent="0.3">
      <c r="A4729" s="10">
        <f>YEAR(Table1[[#This Row],[Order Date]])</f>
        <v>2016</v>
      </c>
      <c r="B4729" s="4" t="s">
        <v>212</v>
      </c>
    </row>
    <row r="4730" spans="1:2" ht="16.5" x14ac:dyDescent="0.3">
      <c r="A4730" s="9">
        <f>YEAR(Table1[[#This Row],[Order Date]])</f>
        <v>2016</v>
      </c>
      <c r="B4730" s="3" t="s">
        <v>319</v>
      </c>
    </row>
    <row r="4731" spans="1:2" ht="16.5" x14ac:dyDescent="0.3">
      <c r="A4731" s="10">
        <f>YEAR(Table1[[#This Row],[Order Date]])</f>
        <v>2016</v>
      </c>
      <c r="B4731" s="4" t="s">
        <v>2526</v>
      </c>
    </row>
    <row r="4732" spans="1:2" ht="16.5" x14ac:dyDescent="0.3">
      <c r="A4732" s="9">
        <f>YEAR(Table1[[#This Row],[Order Date]])</f>
        <v>2016</v>
      </c>
      <c r="B4732" s="3" t="s">
        <v>2526</v>
      </c>
    </row>
    <row r="4733" spans="1:2" ht="16.5" x14ac:dyDescent="0.3">
      <c r="A4733" s="10">
        <f>YEAR(Table1[[#This Row],[Order Date]])</f>
        <v>2016</v>
      </c>
      <c r="B4733" s="4" t="s">
        <v>1771</v>
      </c>
    </row>
    <row r="4734" spans="1:2" ht="16.5" x14ac:dyDescent="0.3">
      <c r="A4734" s="9">
        <f>YEAR(Table1[[#This Row],[Order Date]])</f>
        <v>2016</v>
      </c>
      <c r="B4734" s="3" t="s">
        <v>2383</v>
      </c>
    </row>
    <row r="4735" spans="1:2" ht="16.5" x14ac:dyDescent="0.3">
      <c r="A4735" s="10">
        <f>YEAR(Table1[[#This Row],[Order Date]])</f>
        <v>2016</v>
      </c>
      <c r="B4735" s="4" t="s">
        <v>2383</v>
      </c>
    </row>
    <row r="4736" spans="1:2" ht="16.5" x14ac:dyDescent="0.3">
      <c r="A4736" s="9">
        <f>YEAR(Table1[[#This Row],[Order Date]])</f>
        <v>2016</v>
      </c>
      <c r="B4736" s="3" t="s">
        <v>2383</v>
      </c>
    </row>
    <row r="4737" spans="1:2" ht="16.5" x14ac:dyDescent="0.3">
      <c r="A4737" s="10">
        <f>YEAR(Table1[[#This Row],[Order Date]])</f>
        <v>2016</v>
      </c>
      <c r="B4737" s="4" t="s">
        <v>2383</v>
      </c>
    </row>
    <row r="4738" spans="1:2" ht="16.5" x14ac:dyDescent="0.3">
      <c r="A4738" s="9">
        <f>YEAR(Table1[[#This Row],[Order Date]])</f>
        <v>2016</v>
      </c>
      <c r="B4738" s="3" t="s">
        <v>2383</v>
      </c>
    </row>
    <row r="4739" spans="1:2" ht="16.5" x14ac:dyDescent="0.3">
      <c r="A4739" s="10">
        <f>YEAR(Table1[[#This Row],[Order Date]])</f>
        <v>2016</v>
      </c>
      <c r="B4739" s="4" t="s">
        <v>2383</v>
      </c>
    </row>
    <row r="4740" spans="1:2" ht="16.5" x14ac:dyDescent="0.3">
      <c r="A4740" s="9">
        <f>YEAR(Table1[[#This Row],[Order Date]])</f>
        <v>2016</v>
      </c>
      <c r="B4740" s="3" t="s">
        <v>1487</v>
      </c>
    </row>
    <row r="4741" spans="1:2" ht="16.5" x14ac:dyDescent="0.3">
      <c r="A4741" s="10">
        <f>YEAR(Table1[[#This Row],[Order Date]])</f>
        <v>2016</v>
      </c>
      <c r="B4741" s="4" t="s">
        <v>1466</v>
      </c>
    </row>
    <row r="4742" spans="1:2" ht="16.5" x14ac:dyDescent="0.3">
      <c r="A4742" s="9">
        <f>YEAR(Table1[[#This Row],[Order Date]])</f>
        <v>2016</v>
      </c>
      <c r="B4742" s="3" t="s">
        <v>1405</v>
      </c>
    </row>
    <row r="4743" spans="1:2" ht="16.5" x14ac:dyDescent="0.3">
      <c r="A4743" s="10">
        <f>YEAR(Table1[[#This Row],[Order Date]])</f>
        <v>2016</v>
      </c>
      <c r="B4743" s="4" t="s">
        <v>1012</v>
      </c>
    </row>
    <row r="4744" spans="1:2" ht="16.5" x14ac:dyDescent="0.3">
      <c r="A4744" s="9">
        <f>YEAR(Table1[[#This Row],[Order Date]])</f>
        <v>2016</v>
      </c>
      <c r="B4744" s="3" t="s">
        <v>246</v>
      </c>
    </row>
    <row r="4745" spans="1:2" ht="16.5" x14ac:dyDescent="0.3">
      <c r="A4745" s="10">
        <f>YEAR(Table1[[#This Row],[Order Date]])</f>
        <v>2016</v>
      </c>
      <c r="B4745" s="4" t="s">
        <v>2528</v>
      </c>
    </row>
    <row r="4746" spans="1:2" ht="16.5" x14ac:dyDescent="0.3">
      <c r="A4746" s="9">
        <f>YEAR(Table1[[#This Row],[Order Date]])</f>
        <v>2016</v>
      </c>
      <c r="B4746" s="3" t="s">
        <v>2528</v>
      </c>
    </row>
    <row r="4747" spans="1:2" ht="16.5" x14ac:dyDescent="0.3">
      <c r="A4747" s="10">
        <f>YEAR(Table1[[#This Row],[Order Date]])</f>
        <v>2016</v>
      </c>
      <c r="B4747" s="4" t="s">
        <v>2528</v>
      </c>
    </row>
    <row r="4748" spans="1:2" ht="16.5" x14ac:dyDescent="0.3">
      <c r="A4748" s="9">
        <f>YEAR(Table1[[#This Row],[Order Date]])</f>
        <v>2016</v>
      </c>
      <c r="B4748" s="3" t="s">
        <v>2528</v>
      </c>
    </row>
    <row r="4749" spans="1:2" ht="16.5" x14ac:dyDescent="0.3">
      <c r="A4749" s="10">
        <f>YEAR(Table1[[#This Row],[Order Date]])</f>
        <v>2016</v>
      </c>
      <c r="B4749" s="4" t="s">
        <v>1494</v>
      </c>
    </row>
    <row r="4750" spans="1:2" ht="16.5" x14ac:dyDescent="0.3">
      <c r="A4750" s="9">
        <f>YEAR(Table1[[#This Row],[Order Date]])</f>
        <v>2016</v>
      </c>
      <c r="B4750" s="3" t="s">
        <v>1494</v>
      </c>
    </row>
    <row r="4751" spans="1:2" ht="16.5" x14ac:dyDescent="0.3">
      <c r="A4751" s="10">
        <f>YEAR(Table1[[#This Row],[Order Date]])</f>
        <v>2016</v>
      </c>
      <c r="B4751" s="4" t="s">
        <v>910</v>
      </c>
    </row>
    <row r="4752" spans="1:2" ht="16.5" x14ac:dyDescent="0.3">
      <c r="A4752" s="9">
        <f>YEAR(Table1[[#This Row],[Order Date]])</f>
        <v>2016</v>
      </c>
      <c r="B4752" s="3" t="s">
        <v>2057</v>
      </c>
    </row>
    <row r="4753" spans="1:2" ht="16.5" x14ac:dyDescent="0.3">
      <c r="A4753" s="10">
        <f>YEAR(Table1[[#This Row],[Order Date]])</f>
        <v>2016</v>
      </c>
      <c r="B4753" s="4" t="s">
        <v>2057</v>
      </c>
    </row>
    <row r="4754" spans="1:2" ht="16.5" x14ac:dyDescent="0.3">
      <c r="A4754" s="9">
        <f>YEAR(Table1[[#This Row],[Order Date]])</f>
        <v>2016</v>
      </c>
      <c r="B4754" s="3" t="s">
        <v>2057</v>
      </c>
    </row>
    <row r="4755" spans="1:2" ht="16.5" x14ac:dyDescent="0.3">
      <c r="A4755" s="10">
        <f>YEAR(Table1[[#This Row],[Order Date]])</f>
        <v>2016</v>
      </c>
      <c r="B4755" s="4" t="s">
        <v>380</v>
      </c>
    </row>
    <row r="4756" spans="1:2" ht="16.5" x14ac:dyDescent="0.3">
      <c r="A4756" s="9">
        <f>YEAR(Table1[[#This Row],[Order Date]])</f>
        <v>2016</v>
      </c>
      <c r="B4756" s="3" t="s">
        <v>380</v>
      </c>
    </row>
    <row r="4757" spans="1:2" ht="16.5" x14ac:dyDescent="0.3">
      <c r="A4757" s="10">
        <f>YEAR(Table1[[#This Row],[Order Date]])</f>
        <v>2016</v>
      </c>
      <c r="B4757" s="4" t="s">
        <v>380</v>
      </c>
    </row>
    <row r="4758" spans="1:2" ht="16.5" x14ac:dyDescent="0.3">
      <c r="A4758" s="9">
        <f>YEAR(Table1[[#This Row],[Order Date]])</f>
        <v>2016</v>
      </c>
      <c r="B4758" s="3" t="s">
        <v>380</v>
      </c>
    </row>
    <row r="4759" spans="1:2" ht="16.5" x14ac:dyDescent="0.3">
      <c r="A4759" s="10">
        <f>YEAR(Table1[[#This Row],[Order Date]])</f>
        <v>2016</v>
      </c>
      <c r="B4759" s="4" t="s">
        <v>853</v>
      </c>
    </row>
    <row r="4760" spans="1:2" ht="16.5" x14ac:dyDescent="0.3">
      <c r="A4760" s="9">
        <f>YEAR(Table1[[#This Row],[Order Date]])</f>
        <v>2016</v>
      </c>
      <c r="B4760" s="3" t="s">
        <v>853</v>
      </c>
    </row>
    <row r="4761" spans="1:2" ht="16.5" x14ac:dyDescent="0.3">
      <c r="A4761" s="10">
        <f>YEAR(Table1[[#This Row],[Order Date]])</f>
        <v>2016</v>
      </c>
      <c r="B4761" s="4" t="s">
        <v>853</v>
      </c>
    </row>
    <row r="4762" spans="1:2" ht="16.5" x14ac:dyDescent="0.3">
      <c r="A4762" s="9">
        <f>YEAR(Table1[[#This Row],[Order Date]])</f>
        <v>2016</v>
      </c>
      <c r="B4762" s="3" t="s">
        <v>853</v>
      </c>
    </row>
    <row r="4763" spans="1:2" ht="16.5" x14ac:dyDescent="0.3">
      <c r="A4763" s="10">
        <f>YEAR(Table1[[#This Row],[Order Date]])</f>
        <v>2016</v>
      </c>
      <c r="B4763" s="4" t="s">
        <v>1568</v>
      </c>
    </row>
    <row r="4764" spans="1:2" ht="16.5" x14ac:dyDescent="0.3">
      <c r="A4764" s="9">
        <f>YEAR(Table1[[#This Row],[Order Date]])</f>
        <v>2016</v>
      </c>
      <c r="B4764" s="3" t="s">
        <v>1568</v>
      </c>
    </row>
    <row r="4765" spans="1:2" ht="16.5" x14ac:dyDescent="0.3">
      <c r="A4765" s="10">
        <f>YEAR(Table1[[#This Row],[Order Date]])</f>
        <v>2016</v>
      </c>
      <c r="B4765" s="4" t="s">
        <v>523</v>
      </c>
    </row>
    <row r="4766" spans="1:2" ht="16.5" x14ac:dyDescent="0.3">
      <c r="A4766" s="9">
        <f>YEAR(Table1[[#This Row],[Order Date]])</f>
        <v>2016</v>
      </c>
      <c r="B4766" s="3" t="s">
        <v>523</v>
      </c>
    </row>
    <row r="4767" spans="1:2" ht="16.5" x14ac:dyDescent="0.3">
      <c r="A4767" s="10">
        <f>YEAR(Table1[[#This Row],[Order Date]])</f>
        <v>2016</v>
      </c>
      <c r="B4767" s="4" t="s">
        <v>523</v>
      </c>
    </row>
    <row r="4768" spans="1:2" ht="16.5" x14ac:dyDescent="0.3">
      <c r="A4768" s="9">
        <f>YEAR(Table1[[#This Row],[Order Date]])</f>
        <v>2016</v>
      </c>
      <c r="B4768" s="3" t="s">
        <v>523</v>
      </c>
    </row>
    <row r="4769" spans="1:2" ht="16.5" x14ac:dyDescent="0.3">
      <c r="A4769" s="10">
        <f>YEAR(Table1[[#This Row],[Order Date]])</f>
        <v>2016</v>
      </c>
      <c r="B4769" s="4" t="s">
        <v>523</v>
      </c>
    </row>
    <row r="4770" spans="1:2" ht="16.5" x14ac:dyDescent="0.3">
      <c r="A4770" s="9">
        <f>YEAR(Table1[[#This Row],[Order Date]])</f>
        <v>2016</v>
      </c>
      <c r="B4770" s="3" t="s">
        <v>1744</v>
      </c>
    </row>
    <row r="4771" spans="1:2" ht="16.5" x14ac:dyDescent="0.3">
      <c r="A4771" s="10">
        <f>YEAR(Table1[[#This Row],[Order Date]])</f>
        <v>2016</v>
      </c>
      <c r="B4771" s="4" t="s">
        <v>1744</v>
      </c>
    </row>
    <row r="4772" spans="1:2" ht="16.5" x14ac:dyDescent="0.3">
      <c r="A4772" s="9">
        <f>YEAR(Table1[[#This Row],[Order Date]])</f>
        <v>2016</v>
      </c>
      <c r="B4772" s="3" t="s">
        <v>2504</v>
      </c>
    </row>
    <row r="4773" spans="1:2" ht="16.5" x14ac:dyDescent="0.3">
      <c r="A4773" s="10">
        <f>YEAR(Table1[[#This Row],[Order Date]])</f>
        <v>2016</v>
      </c>
      <c r="B4773" s="4" t="s">
        <v>593</v>
      </c>
    </row>
    <row r="4774" spans="1:2" ht="16.5" x14ac:dyDescent="0.3">
      <c r="A4774" s="9">
        <f>YEAR(Table1[[#This Row],[Order Date]])</f>
        <v>2016</v>
      </c>
      <c r="B4774" s="3" t="s">
        <v>593</v>
      </c>
    </row>
    <row r="4775" spans="1:2" ht="16.5" x14ac:dyDescent="0.3">
      <c r="A4775" s="10">
        <f>YEAR(Table1[[#This Row],[Order Date]])</f>
        <v>2016</v>
      </c>
      <c r="B4775" s="4" t="s">
        <v>593</v>
      </c>
    </row>
    <row r="4776" spans="1:2" ht="16.5" x14ac:dyDescent="0.3">
      <c r="A4776" s="9">
        <f>YEAR(Table1[[#This Row],[Order Date]])</f>
        <v>2016</v>
      </c>
      <c r="B4776" s="3" t="s">
        <v>866</v>
      </c>
    </row>
    <row r="4777" spans="1:2" ht="16.5" x14ac:dyDescent="0.3">
      <c r="A4777" s="10">
        <f>YEAR(Table1[[#This Row],[Order Date]])</f>
        <v>2016</v>
      </c>
      <c r="B4777" s="4" t="s">
        <v>866</v>
      </c>
    </row>
    <row r="4778" spans="1:2" ht="16.5" x14ac:dyDescent="0.3">
      <c r="A4778" s="9">
        <f>YEAR(Table1[[#This Row],[Order Date]])</f>
        <v>2016</v>
      </c>
      <c r="B4778" s="3" t="s">
        <v>866</v>
      </c>
    </row>
    <row r="4779" spans="1:2" ht="16.5" x14ac:dyDescent="0.3">
      <c r="A4779" s="10">
        <f>YEAR(Table1[[#This Row],[Order Date]])</f>
        <v>2016</v>
      </c>
      <c r="B4779" s="4" t="s">
        <v>1475</v>
      </c>
    </row>
    <row r="4780" spans="1:2" ht="16.5" x14ac:dyDescent="0.3">
      <c r="A4780" s="9">
        <f>YEAR(Table1[[#This Row],[Order Date]])</f>
        <v>2016</v>
      </c>
      <c r="B4780" s="3" t="s">
        <v>1055</v>
      </c>
    </row>
    <row r="4781" spans="1:2" ht="16.5" x14ac:dyDescent="0.3">
      <c r="A4781" s="10">
        <f>YEAR(Table1[[#This Row],[Order Date]])</f>
        <v>2016</v>
      </c>
      <c r="B4781" s="4" t="s">
        <v>1783</v>
      </c>
    </row>
    <row r="4782" spans="1:2" ht="16.5" x14ac:dyDescent="0.3">
      <c r="A4782" s="9">
        <f>YEAR(Table1[[#This Row],[Order Date]])</f>
        <v>2016</v>
      </c>
      <c r="B4782" s="3" t="s">
        <v>1783</v>
      </c>
    </row>
    <row r="4783" spans="1:2" ht="16.5" x14ac:dyDescent="0.3">
      <c r="A4783" s="10">
        <f>YEAR(Table1[[#This Row],[Order Date]])</f>
        <v>2016</v>
      </c>
      <c r="B4783" s="4" t="s">
        <v>256</v>
      </c>
    </row>
    <row r="4784" spans="1:2" ht="16.5" x14ac:dyDescent="0.3">
      <c r="A4784" s="9">
        <f>YEAR(Table1[[#This Row],[Order Date]])</f>
        <v>2016</v>
      </c>
      <c r="B4784" s="3" t="s">
        <v>256</v>
      </c>
    </row>
    <row r="4785" spans="1:2" ht="16.5" x14ac:dyDescent="0.3">
      <c r="A4785" s="10">
        <f>YEAR(Table1[[#This Row],[Order Date]])</f>
        <v>2016</v>
      </c>
      <c r="B4785" s="4" t="s">
        <v>256</v>
      </c>
    </row>
    <row r="4786" spans="1:2" ht="16.5" x14ac:dyDescent="0.3">
      <c r="A4786" s="9">
        <f>YEAR(Table1[[#This Row],[Order Date]])</f>
        <v>2016</v>
      </c>
      <c r="B4786" s="3" t="s">
        <v>256</v>
      </c>
    </row>
    <row r="4787" spans="1:2" ht="16.5" x14ac:dyDescent="0.3">
      <c r="A4787" s="10">
        <f>YEAR(Table1[[#This Row],[Order Date]])</f>
        <v>2016</v>
      </c>
      <c r="B4787" s="4" t="s">
        <v>256</v>
      </c>
    </row>
    <row r="4788" spans="1:2" ht="16.5" x14ac:dyDescent="0.3">
      <c r="A4788" s="9">
        <f>YEAR(Table1[[#This Row],[Order Date]])</f>
        <v>2016</v>
      </c>
      <c r="B4788" s="3" t="s">
        <v>525</v>
      </c>
    </row>
    <row r="4789" spans="1:2" ht="16.5" x14ac:dyDescent="0.3">
      <c r="A4789" s="10">
        <f>YEAR(Table1[[#This Row],[Order Date]])</f>
        <v>2016</v>
      </c>
      <c r="B4789" s="4" t="s">
        <v>1443</v>
      </c>
    </row>
    <row r="4790" spans="1:2" ht="16.5" x14ac:dyDescent="0.3">
      <c r="A4790" s="9">
        <f>YEAR(Table1[[#This Row],[Order Date]])</f>
        <v>2016</v>
      </c>
      <c r="B4790" s="3" t="s">
        <v>1751</v>
      </c>
    </row>
    <row r="4791" spans="1:2" ht="16.5" x14ac:dyDescent="0.3">
      <c r="A4791" s="10">
        <f>YEAR(Table1[[#This Row],[Order Date]])</f>
        <v>2016</v>
      </c>
      <c r="B4791" s="4" t="s">
        <v>1751</v>
      </c>
    </row>
    <row r="4792" spans="1:2" ht="16.5" x14ac:dyDescent="0.3">
      <c r="A4792" s="9">
        <f>YEAR(Table1[[#This Row],[Order Date]])</f>
        <v>2016</v>
      </c>
      <c r="B4792" s="3" t="s">
        <v>2474</v>
      </c>
    </row>
    <row r="4793" spans="1:2" ht="16.5" x14ac:dyDescent="0.3">
      <c r="A4793" s="10">
        <f>YEAR(Table1[[#This Row],[Order Date]])</f>
        <v>2016</v>
      </c>
      <c r="B4793" s="4" t="s">
        <v>2474</v>
      </c>
    </row>
    <row r="4794" spans="1:2" ht="16.5" x14ac:dyDescent="0.3">
      <c r="A4794" s="9">
        <f>YEAR(Table1[[#This Row],[Order Date]])</f>
        <v>2016</v>
      </c>
      <c r="B4794" s="3" t="s">
        <v>2474</v>
      </c>
    </row>
    <row r="4795" spans="1:2" ht="16.5" x14ac:dyDescent="0.3">
      <c r="A4795" s="10">
        <f>YEAR(Table1[[#This Row],[Order Date]])</f>
        <v>2016</v>
      </c>
      <c r="B4795" s="4" t="s">
        <v>2298</v>
      </c>
    </row>
    <row r="4796" spans="1:2" ht="16.5" x14ac:dyDescent="0.3">
      <c r="A4796" s="9">
        <f>YEAR(Table1[[#This Row],[Order Date]])</f>
        <v>2016</v>
      </c>
      <c r="B4796" s="3" t="s">
        <v>2298</v>
      </c>
    </row>
    <row r="4797" spans="1:2" ht="16.5" x14ac:dyDescent="0.3">
      <c r="A4797" s="10">
        <f>YEAR(Table1[[#This Row],[Order Date]])</f>
        <v>2016</v>
      </c>
      <c r="B4797" s="4" t="s">
        <v>2298</v>
      </c>
    </row>
    <row r="4798" spans="1:2" ht="16.5" x14ac:dyDescent="0.3">
      <c r="A4798" s="9">
        <f>YEAR(Table1[[#This Row],[Order Date]])</f>
        <v>2016</v>
      </c>
      <c r="B4798" s="3" t="s">
        <v>2298</v>
      </c>
    </row>
    <row r="4799" spans="1:2" ht="16.5" x14ac:dyDescent="0.3">
      <c r="A4799" s="10">
        <f>YEAR(Table1[[#This Row],[Order Date]])</f>
        <v>2016</v>
      </c>
      <c r="B4799" s="4" t="s">
        <v>2298</v>
      </c>
    </row>
    <row r="4800" spans="1:2" ht="16.5" x14ac:dyDescent="0.3">
      <c r="A4800" s="9">
        <f>YEAR(Table1[[#This Row],[Order Date]])</f>
        <v>2016</v>
      </c>
      <c r="B4800" s="3" t="s">
        <v>2534</v>
      </c>
    </row>
    <row r="4801" spans="1:2" ht="16.5" x14ac:dyDescent="0.3">
      <c r="A4801" s="10">
        <f>YEAR(Table1[[#This Row],[Order Date]])</f>
        <v>2016</v>
      </c>
      <c r="B4801" s="4" t="s">
        <v>657</v>
      </c>
    </row>
    <row r="4802" spans="1:2" ht="16.5" x14ac:dyDescent="0.3">
      <c r="A4802" s="9">
        <f>YEAR(Table1[[#This Row],[Order Date]])</f>
        <v>2016</v>
      </c>
      <c r="B4802" s="3" t="s">
        <v>443</v>
      </c>
    </row>
    <row r="4803" spans="1:2" ht="16.5" x14ac:dyDescent="0.3">
      <c r="A4803" s="10">
        <f>YEAR(Table1[[#This Row],[Order Date]])</f>
        <v>2016</v>
      </c>
      <c r="B4803" s="4" t="s">
        <v>443</v>
      </c>
    </row>
    <row r="4804" spans="1:2" ht="16.5" x14ac:dyDescent="0.3">
      <c r="A4804" s="9">
        <f>YEAR(Table1[[#This Row],[Order Date]])</f>
        <v>2016</v>
      </c>
      <c r="B4804" s="3" t="s">
        <v>443</v>
      </c>
    </row>
    <row r="4805" spans="1:2" ht="16.5" x14ac:dyDescent="0.3">
      <c r="A4805" s="10">
        <f>YEAR(Table1[[#This Row],[Order Date]])</f>
        <v>2016</v>
      </c>
      <c r="B4805" s="4" t="s">
        <v>599</v>
      </c>
    </row>
    <row r="4806" spans="1:2" ht="16.5" x14ac:dyDescent="0.3">
      <c r="A4806" s="9">
        <f>YEAR(Table1[[#This Row],[Order Date]])</f>
        <v>2016</v>
      </c>
      <c r="B4806" s="3" t="s">
        <v>1535</v>
      </c>
    </row>
    <row r="4807" spans="1:2" ht="16.5" x14ac:dyDescent="0.3">
      <c r="A4807" s="10">
        <f>YEAR(Table1[[#This Row],[Order Date]])</f>
        <v>2016</v>
      </c>
      <c r="B4807" s="4" t="s">
        <v>971</v>
      </c>
    </row>
    <row r="4808" spans="1:2" ht="16.5" x14ac:dyDescent="0.3">
      <c r="A4808" s="9">
        <f>YEAR(Table1[[#This Row],[Order Date]])</f>
        <v>2016</v>
      </c>
      <c r="B4808" s="3" t="s">
        <v>971</v>
      </c>
    </row>
    <row r="4809" spans="1:2" ht="16.5" x14ac:dyDescent="0.3">
      <c r="A4809" s="10">
        <f>YEAR(Table1[[#This Row],[Order Date]])</f>
        <v>2016</v>
      </c>
      <c r="B4809" s="4" t="s">
        <v>971</v>
      </c>
    </row>
    <row r="4810" spans="1:2" ht="16.5" x14ac:dyDescent="0.3">
      <c r="A4810" s="9">
        <f>YEAR(Table1[[#This Row],[Order Date]])</f>
        <v>2016</v>
      </c>
      <c r="B4810" s="3" t="s">
        <v>971</v>
      </c>
    </row>
    <row r="4811" spans="1:2" ht="16.5" x14ac:dyDescent="0.3">
      <c r="A4811" s="10">
        <f>YEAR(Table1[[#This Row],[Order Date]])</f>
        <v>2016</v>
      </c>
      <c r="B4811" s="4" t="s">
        <v>971</v>
      </c>
    </row>
    <row r="4812" spans="1:2" ht="16.5" x14ac:dyDescent="0.3">
      <c r="A4812" s="9">
        <f>YEAR(Table1[[#This Row],[Order Date]])</f>
        <v>2016</v>
      </c>
      <c r="B4812" s="3" t="s">
        <v>971</v>
      </c>
    </row>
    <row r="4813" spans="1:2" ht="16.5" x14ac:dyDescent="0.3">
      <c r="A4813" s="10">
        <f>YEAR(Table1[[#This Row],[Order Date]])</f>
        <v>2016</v>
      </c>
      <c r="B4813" s="4" t="s">
        <v>971</v>
      </c>
    </row>
    <row r="4814" spans="1:2" ht="16.5" x14ac:dyDescent="0.3">
      <c r="A4814" s="9">
        <f>YEAR(Table1[[#This Row],[Order Date]])</f>
        <v>2016</v>
      </c>
      <c r="B4814" s="3" t="s">
        <v>971</v>
      </c>
    </row>
    <row r="4815" spans="1:2" ht="16.5" x14ac:dyDescent="0.3">
      <c r="A4815" s="10">
        <f>YEAR(Table1[[#This Row],[Order Date]])</f>
        <v>2016</v>
      </c>
      <c r="B4815" s="4" t="s">
        <v>2450</v>
      </c>
    </row>
    <row r="4816" spans="1:2" ht="16.5" x14ac:dyDescent="0.3">
      <c r="A4816" s="9">
        <f>YEAR(Table1[[#This Row],[Order Date]])</f>
        <v>2016</v>
      </c>
      <c r="B4816" s="3" t="s">
        <v>1946</v>
      </c>
    </row>
    <row r="4817" spans="1:2" ht="16.5" x14ac:dyDescent="0.3">
      <c r="A4817" s="10">
        <f>YEAR(Table1[[#This Row],[Order Date]])</f>
        <v>2016</v>
      </c>
      <c r="B4817" s="4" t="s">
        <v>1946</v>
      </c>
    </row>
    <row r="4818" spans="1:2" ht="16.5" x14ac:dyDescent="0.3">
      <c r="A4818" s="9">
        <f>YEAR(Table1[[#This Row],[Order Date]])</f>
        <v>2016</v>
      </c>
      <c r="B4818" s="3" t="s">
        <v>1196</v>
      </c>
    </row>
    <row r="4819" spans="1:2" ht="16.5" x14ac:dyDescent="0.3">
      <c r="A4819" s="10">
        <f>YEAR(Table1[[#This Row],[Order Date]])</f>
        <v>2016</v>
      </c>
      <c r="B4819" s="4" t="s">
        <v>1196</v>
      </c>
    </row>
    <row r="4820" spans="1:2" ht="16.5" x14ac:dyDescent="0.3">
      <c r="A4820" s="9">
        <f>YEAR(Table1[[#This Row],[Order Date]])</f>
        <v>2016</v>
      </c>
      <c r="B4820" s="3" t="s">
        <v>1423</v>
      </c>
    </row>
    <row r="4821" spans="1:2" ht="16.5" x14ac:dyDescent="0.3">
      <c r="A4821" s="10">
        <f>YEAR(Table1[[#This Row],[Order Date]])</f>
        <v>2016</v>
      </c>
      <c r="B4821" s="4" t="s">
        <v>1423</v>
      </c>
    </row>
    <row r="4822" spans="1:2" ht="16.5" x14ac:dyDescent="0.3">
      <c r="A4822" s="9">
        <f>YEAR(Table1[[#This Row],[Order Date]])</f>
        <v>2016</v>
      </c>
      <c r="B4822" s="3" t="s">
        <v>1423</v>
      </c>
    </row>
    <row r="4823" spans="1:2" ht="16.5" x14ac:dyDescent="0.3">
      <c r="A4823" s="10">
        <f>YEAR(Table1[[#This Row],[Order Date]])</f>
        <v>2016</v>
      </c>
      <c r="B4823" s="4" t="s">
        <v>1423</v>
      </c>
    </row>
    <row r="4824" spans="1:2" ht="16.5" x14ac:dyDescent="0.3">
      <c r="A4824" s="9">
        <f>YEAR(Table1[[#This Row],[Order Date]])</f>
        <v>2016</v>
      </c>
      <c r="B4824" s="3" t="s">
        <v>2230</v>
      </c>
    </row>
    <row r="4825" spans="1:2" ht="16.5" x14ac:dyDescent="0.3">
      <c r="A4825" s="10">
        <f>YEAR(Table1[[#This Row],[Order Date]])</f>
        <v>2016</v>
      </c>
      <c r="B4825" s="4" t="s">
        <v>2230</v>
      </c>
    </row>
    <row r="4826" spans="1:2" ht="16.5" x14ac:dyDescent="0.3">
      <c r="A4826" s="9">
        <f>YEAR(Table1[[#This Row],[Order Date]])</f>
        <v>2016</v>
      </c>
      <c r="B4826" s="3" t="s">
        <v>1242</v>
      </c>
    </row>
    <row r="4827" spans="1:2" ht="16.5" x14ac:dyDescent="0.3">
      <c r="A4827" s="10">
        <f>YEAR(Table1[[#This Row],[Order Date]])</f>
        <v>2016</v>
      </c>
      <c r="B4827" s="4" t="s">
        <v>525</v>
      </c>
    </row>
    <row r="4828" spans="1:2" ht="16.5" x14ac:dyDescent="0.3">
      <c r="A4828" s="9">
        <f>YEAR(Table1[[#This Row],[Order Date]])</f>
        <v>2016</v>
      </c>
      <c r="B4828" s="3" t="s">
        <v>525</v>
      </c>
    </row>
    <row r="4829" spans="1:2" ht="16.5" x14ac:dyDescent="0.3">
      <c r="A4829" s="10">
        <f>YEAR(Table1[[#This Row],[Order Date]])</f>
        <v>2016</v>
      </c>
      <c r="B4829" s="4" t="s">
        <v>525</v>
      </c>
    </row>
    <row r="4830" spans="1:2" ht="16.5" x14ac:dyDescent="0.3">
      <c r="A4830" s="9">
        <f>YEAR(Table1[[#This Row],[Order Date]])</f>
        <v>2016</v>
      </c>
      <c r="B4830" s="3" t="s">
        <v>319</v>
      </c>
    </row>
    <row r="4831" spans="1:2" ht="16.5" x14ac:dyDescent="0.3">
      <c r="A4831" s="10">
        <f>YEAR(Table1[[#This Row],[Order Date]])</f>
        <v>2016</v>
      </c>
      <c r="B4831" s="4" t="s">
        <v>1598</v>
      </c>
    </row>
    <row r="4832" spans="1:2" ht="16.5" x14ac:dyDescent="0.3">
      <c r="A4832" s="9">
        <f>YEAR(Table1[[#This Row],[Order Date]])</f>
        <v>2016</v>
      </c>
      <c r="B4832" s="3" t="s">
        <v>1012</v>
      </c>
    </row>
    <row r="4833" spans="1:2" ht="16.5" x14ac:dyDescent="0.3">
      <c r="A4833" s="10">
        <f>YEAR(Table1[[#This Row],[Order Date]])</f>
        <v>2016</v>
      </c>
      <c r="B4833" s="4" t="s">
        <v>1012</v>
      </c>
    </row>
    <row r="4834" spans="1:2" ht="16.5" x14ac:dyDescent="0.3">
      <c r="A4834" s="9">
        <f>YEAR(Table1[[#This Row],[Order Date]])</f>
        <v>2016</v>
      </c>
      <c r="B4834" s="3" t="s">
        <v>1012</v>
      </c>
    </row>
    <row r="4835" spans="1:2" ht="16.5" x14ac:dyDescent="0.3">
      <c r="A4835" s="10">
        <f>YEAR(Table1[[#This Row],[Order Date]])</f>
        <v>2016</v>
      </c>
      <c r="B4835" s="4" t="s">
        <v>1012</v>
      </c>
    </row>
    <row r="4836" spans="1:2" ht="16.5" x14ac:dyDescent="0.3">
      <c r="A4836" s="9">
        <f>YEAR(Table1[[#This Row],[Order Date]])</f>
        <v>2016</v>
      </c>
      <c r="B4836" s="3" t="s">
        <v>1012</v>
      </c>
    </row>
    <row r="4837" spans="1:2" ht="16.5" x14ac:dyDescent="0.3">
      <c r="A4837" s="10">
        <f>YEAR(Table1[[#This Row],[Order Date]])</f>
        <v>2016</v>
      </c>
      <c r="B4837" s="4" t="s">
        <v>1012</v>
      </c>
    </row>
    <row r="4838" spans="1:2" ht="16.5" x14ac:dyDescent="0.3">
      <c r="A4838" s="9">
        <f>YEAR(Table1[[#This Row],[Order Date]])</f>
        <v>2016</v>
      </c>
      <c r="B4838" s="3" t="s">
        <v>1012</v>
      </c>
    </row>
    <row r="4839" spans="1:2" ht="16.5" x14ac:dyDescent="0.3">
      <c r="A4839" s="10">
        <f>YEAR(Table1[[#This Row],[Order Date]])</f>
        <v>2016</v>
      </c>
      <c r="B4839" s="4" t="s">
        <v>2088</v>
      </c>
    </row>
    <row r="4840" spans="1:2" ht="16.5" x14ac:dyDescent="0.3">
      <c r="A4840" s="9">
        <f>YEAR(Table1[[#This Row],[Order Date]])</f>
        <v>2016</v>
      </c>
      <c r="B4840" s="3" t="s">
        <v>2088</v>
      </c>
    </row>
    <row r="4841" spans="1:2" ht="16.5" x14ac:dyDescent="0.3">
      <c r="A4841" s="10">
        <f>YEAR(Table1[[#This Row],[Order Date]])</f>
        <v>2016</v>
      </c>
      <c r="B4841" s="4" t="s">
        <v>2088</v>
      </c>
    </row>
    <row r="4842" spans="1:2" ht="16.5" x14ac:dyDescent="0.3">
      <c r="A4842" s="9">
        <f>YEAR(Table1[[#This Row],[Order Date]])</f>
        <v>2016</v>
      </c>
      <c r="B4842" s="3" t="s">
        <v>2088</v>
      </c>
    </row>
    <row r="4843" spans="1:2" ht="16.5" x14ac:dyDescent="0.3">
      <c r="A4843" s="10">
        <f>YEAR(Table1[[#This Row],[Order Date]])</f>
        <v>2016</v>
      </c>
      <c r="B4843" s="4" t="s">
        <v>605</v>
      </c>
    </row>
    <row r="4844" spans="1:2" ht="16.5" x14ac:dyDescent="0.3">
      <c r="A4844" s="9">
        <f>YEAR(Table1[[#This Row],[Order Date]])</f>
        <v>2016</v>
      </c>
      <c r="B4844" s="3" t="s">
        <v>605</v>
      </c>
    </row>
    <row r="4845" spans="1:2" ht="16.5" x14ac:dyDescent="0.3">
      <c r="A4845" s="10">
        <f>YEAR(Table1[[#This Row],[Order Date]])</f>
        <v>2016</v>
      </c>
      <c r="B4845" s="4" t="s">
        <v>714</v>
      </c>
    </row>
    <row r="4846" spans="1:2" ht="16.5" x14ac:dyDescent="0.3">
      <c r="A4846" s="9">
        <f>YEAR(Table1[[#This Row],[Order Date]])</f>
        <v>2016</v>
      </c>
      <c r="B4846" s="3" t="s">
        <v>714</v>
      </c>
    </row>
    <row r="4847" spans="1:2" ht="16.5" x14ac:dyDescent="0.3">
      <c r="A4847" s="10">
        <f>YEAR(Table1[[#This Row],[Order Date]])</f>
        <v>2016</v>
      </c>
      <c r="B4847" s="4" t="s">
        <v>714</v>
      </c>
    </row>
    <row r="4848" spans="1:2" ht="16.5" x14ac:dyDescent="0.3">
      <c r="A4848" s="9">
        <f>YEAR(Table1[[#This Row],[Order Date]])</f>
        <v>2016</v>
      </c>
      <c r="B4848" s="3" t="s">
        <v>280</v>
      </c>
    </row>
    <row r="4849" spans="1:2" ht="16.5" x14ac:dyDescent="0.3">
      <c r="A4849" s="10">
        <f>YEAR(Table1[[#This Row],[Order Date]])</f>
        <v>2016</v>
      </c>
      <c r="B4849" s="4" t="s">
        <v>280</v>
      </c>
    </row>
    <row r="4850" spans="1:2" ht="16.5" x14ac:dyDescent="0.3">
      <c r="A4850" s="9">
        <f>YEAR(Table1[[#This Row],[Order Date]])</f>
        <v>2016</v>
      </c>
      <c r="B4850" s="3" t="s">
        <v>1866</v>
      </c>
    </row>
    <row r="4851" spans="1:2" ht="16.5" x14ac:dyDescent="0.3">
      <c r="A4851" s="10">
        <f>YEAR(Table1[[#This Row],[Order Date]])</f>
        <v>2016</v>
      </c>
      <c r="B4851" s="4" t="s">
        <v>1747</v>
      </c>
    </row>
    <row r="4852" spans="1:2" ht="16.5" x14ac:dyDescent="0.3">
      <c r="A4852" s="9">
        <f>YEAR(Table1[[#This Row],[Order Date]])</f>
        <v>2016</v>
      </c>
      <c r="B4852" s="3" t="s">
        <v>227</v>
      </c>
    </row>
    <row r="4853" spans="1:2" ht="16.5" x14ac:dyDescent="0.3">
      <c r="A4853" s="10">
        <f>YEAR(Table1[[#This Row],[Order Date]])</f>
        <v>2016</v>
      </c>
      <c r="B4853" s="4" t="s">
        <v>2537</v>
      </c>
    </row>
    <row r="4854" spans="1:2" ht="16.5" x14ac:dyDescent="0.3">
      <c r="A4854" s="9">
        <f>YEAR(Table1[[#This Row],[Order Date]])</f>
        <v>2016</v>
      </c>
      <c r="B4854" s="3" t="s">
        <v>1840</v>
      </c>
    </row>
    <row r="4855" spans="1:2" ht="16.5" x14ac:dyDescent="0.3">
      <c r="A4855" s="10">
        <f>YEAR(Table1[[#This Row],[Order Date]])</f>
        <v>2016</v>
      </c>
      <c r="B4855" s="4" t="s">
        <v>1840</v>
      </c>
    </row>
    <row r="4856" spans="1:2" ht="16.5" x14ac:dyDescent="0.3">
      <c r="A4856" s="9">
        <f>YEAR(Table1[[#This Row],[Order Date]])</f>
        <v>2016</v>
      </c>
      <c r="B4856" s="3" t="s">
        <v>1840</v>
      </c>
    </row>
    <row r="4857" spans="1:2" ht="16.5" x14ac:dyDescent="0.3">
      <c r="A4857" s="10">
        <f>YEAR(Table1[[#This Row],[Order Date]])</f>
        <v>2016</v>
      </c>
      <c r="B4857" s="4" t="s">
        <v>1840</v>
      </c>
    </row>
    <row r="4858" spans="1:2" ht="16.5" x14ac:dyDescent="0.3">
      <c r="A4858" s="9">
        <f>YEAR(Table1[[#This Row],[Order Date]])</f>
        <v>2016</v>
      </c>
      <c r="B4858" s="3" t="s">
        <v>1840</v>
      </c>
    </row>
    <row r="4859" spans="1:2" ht="16.5" x14ac:dyDescent="0.3">
      <c r="A4859" s="10">
        <f>YEAR(Table1[[#This Row],[Order Date]])</f>
        <v>2016</v>
      </c>
      <c r="B4859" s="4" t="s">
        <v>1840</v>
      </c>
    </row>
    <row r="4860" spans="1:2" ht="16.5" x14ac:dyDescent="0.3">
      <c r="A4860" s="9">
        <f>YEAR(Table1[[#This Row],[Order Date]])</f>
        <v>2016</v>
      </c>
      <c r="B4860" s="3" t="s">
        <v>1840</v>
      </c>
    </row>
    <row r="4861" spans="1:2" ht="16.5" x14ac:dyDescent="0.3">
      <c r="A4861" s="10">
        <f>YEAR(Table1[[#This Row],[Order Date]])</f>
        <v>2016</v>
      </c>
      <c r="B4861" s="4" t="s">
        <v>769</v>
      </c>
    </row>
    <row r="4862" spans="1:2" ht="16.5" x14ac:dyDescent="0.3">
      <c r="A4862" s="9">
        <f>YEAR(Table1[[#This Row],[Order Date]])</f>
        <v>2016</v>
      </c>
      <c r="B4862" s="3" t="s">
        <v>769</v>
      </c>
    </row>
    <row r="4863" spans="1:2" ht="16.5" x14ac:dyDescent="0.3">
      <c r="A4863" s="10">
        <f>YEAR(Table1[[#This Row],[Order Date]])</f>
        <v>2016</v>
      </c>
      <c r="B4863" s="4" t="s">
        <v>32</v>
      </c>
    </row>
    <row r="4864" spans="1:2" ht="16.5" x14ac:dyDescent="0.3">
      <c r="A4864" s="9">
        <f>YEAR(Table1[[#This Row],[Order Date]])</f>
        <v>2016</v>
      </c>
      <c r="B4864" s="3" t="s">
        <v>32</v>
      </c>
    </row>
    <row r="4865" spans="1:2" ht="16.5" x14ac:dyDescent="0.3">
      <c r="A4865" s="10">
        <f>YEAR(Table1[[#This Row],[Order Date]])</f>
        <v>2016</v>
      </c>
      <c r="B4865" s="4" t="s">
        <v>32</v>
      </c>
    </row>
    <row r="4866" spans="1:2" ht="16.5" x14ac:dyDescent="0.3">
      <c r="A4866" s="9">
        <f>YEAR(Table1[[#This Row],[Order Date]])</f>
        <v>2016</v>
      </c>
      <c r="B4866" s="3" t="s">
        <v>2540</v>
      </c>
    </row>
    <row r="4867" spans="1:2" ht="16.5" x14ac:dyDescent="0.3">
      <c r="A4867" s="10">
        <f>YEAR(Table1[[#This Row],[Order Date]])</f>
        <v>2016</v>
      </c>
      <c r="B4867" s="4" t="s">
        <v>2540</v>
      </c>
    </row>
    <row r="4868" spans="1:2" ht="16.5" x14ac:dyDescent="0.3">
      <c r="A4868" s="9">
        <f>YEAR(Table1[[#This Row],[Order Date]])</f>
        <v>2016</v>
      </c>
      <c r="B4868" s="3" t="s">
        <v>1513</v>
      </c>
    </row>
    <row r="4869" spans="1:2" ht="16.5" x14ac:dyDescent="0.3">
      <c r="A4869" s="10">
        <f>YEAR(Table1[[#This Row],[Order Date]])</f>
        <v>2016</v>
      </c>
      <c r="B4869" s="4" t="s">
        <v>1177</v>
      </c>
    </row>
    <row r="4870" spans="1:2" ht="16.5" x14ac:dyDescent="0.3">
      <c r="A4870" s="9">
        <f>YEAR(Table1[[#This Row],[Order Date]])</f>
        <v>2016</v>
      </c>
      <c r="B4870" s="3" t="s">
        <v>1177</v>
      </c>
    </row>
    <row r="4871" spans="1:2" ht="16.5" x14ac:dyDescent="0.3">
      <c r="A4871" s="10">
        <f>YEAR(Table1[[#This Row],[Order Date]])</f>
        <v>2016</v>
      </c>
      <c r="B4871" s="4" t="s">
        <v>2541</v>
      </c>
    </row>
    <row r="4872" spans="1:2" ht="16.5" x14ac:dyDescent="0.3">
      <c r="A4872" s="9">
        <f>YEAR(Table1[[#This Row],[Order Date]])</f>
        <v>2016</v>
      </c>
      <c r="B4872" s="3" t="s">
        <v>646</v>
      </c>
    </row>
    <row r="4873" spans="1:2" ht="16.5" x14ac:dyDescent="0.3">
      <c r="A4873" s="10">
        <f>YEAR(Table1[[#This Row],[Order Date]])</f>
        <v>2016</v>
      </c>
      <c r="B4873" s="4" t="s">
        <v>1471</v>
      </c>
    </row>
    <row r="4874" spans="1:2" ht="16.5" x14ac:dyDescent="0.3">
      <c r="A4874" s="9">
        <f>YEAR(Table1[[#This Row],[Order Date]])</f>
        <v>2016</v>
      </c>
      <c r="B4874" s="3" t="s">
        <v>1968</v>
      </c>
    </row>
    <row r="4875" spans="1:2" ht="16.5" x14ac:dyDescent="0.3">
      <c r="A4875" s="10">
        <f>YEAR(Table1[[#This Row],[Order Date]])</f>
        <v>2016</v>
      </c>
      <c r="B4875" s="4" t="s">
        <v>1584</v>
      </c>
    </row>
    <row r="4876" spans="1:2" ht="16.5" x14ac:dyDescent="0.3">
      <c r="A4876" s="9">
        <f>YEAR(Table1[[#This Row],[Order Date]])</f>
        <v>2016</v>
      </c>
      <c r="B4876" s="3" t="s">
        <v>2037</v>
      </c>
    </row>
    <row r="4877" spans="1:2" ht="16.5" x14ac:dyDescent="0.3">
      <c r="A4877" s="10">
        <f>YEAR(Table1[[#This Row],[Order Date]])</f>
        <v>2016</v>
      </c>
      <c r="B4877" s="4" t="s">
        <v>2037</v>
      </c>
    </row>
    <row r="4878" spans="1:2" ht="16.5" x14ac:dyDescent="0.3">
      <c r="A4878" s="9">
        <f>YEAR(Table1[[#This Row],[Order Date]])</f>
        <v>2016</v>
      </c>
      <c r="B4878" s="3" t="s">
        <v>2037</v>
      </c>
    </row>
    <row r="4879" spans="1:2" ht="16.5" x14ac:dyDescent="0.3">
      <c r="A4879" s="10">
        <f>YEAR(Table1[[#This Row],[Order Date]])</f>
        <v>2016</v>
      </c>
      <c r="B4879" s="4" t="s">
        <v>2429</v>
      </c>
    </row>
    <row r="4880" spans="1:2" ht="16.5" x14ac:dyDescent="0.3">
      <c r="A4880" s="9">
        <f>YEAR(Table1[[#This Row],[Order Date]])</f>
        <v>2016</v>
      </c>
      <c r="B4880" s="3" t="s">
        <v>450</v>
      </c>
    </row>
    <row r="4881" spans="1:2" ht="16.5" x14ac:dyDescent="0.3">
      <c r="A4881" s="10">
        <f>YEAR(Table1[[#This Row],[Order Date]])</f>
        <v>2016</v>
      </c>
      <c r="B4881" s="4" t="s">
        <v>450</v>
      </c>
    </row>
    <row r="4882" spans="1:2" ht="16.5" x14ac:dyDescent="0.3">
      <c r="A4882" s="9">
        <f>YEAR(Table1[[#This Row],[Order Date]])</f>
        <v>2016</v>
      </c>
      <c r="B4882" s="3" t="s">
        <v>450</v>
      </c>
    </row>
    <row r="4883" spans="1:2" ht="16.5" x14ac:dyDescent="0.3">
      <c r="A4883" s="10">
        <f>YEAR(Table1[[#This Row],[Order Date]])</f>
        <v>2016</v>
      </c>
      <c r="B4883" s="4" t="s">
        <v>1335</v>
      </c>
    </row>
    <row r="4884" spans="1:2" ht="16.5" x14ac:dyDescent="0.3">
      <c r="A4884" s="9">
        <f>YEAR(Table1[[#This Row],[Order Date]])</f>
        <v>2016</v>
      </c>
      <c r="B4884" s="3" t="s">
        <v>509</v>
      </c>
    </row>
    <row r="4885" spans="1:2" ht="16.5" x14ac:dyDescent="0.3">
      <c r="A4885" s="10">
        <f>YEAR(Table1[[#This Row],[Order Date]])</f>
        <v>2016</v>
      </c>
      <c r="B4885" s="4" t="s">
        <v>509</v>
      </c>
    </row>
    <row r="4886" spans="1:2" ht="16.5" x14ac:dyDescent="0.3">
      <c r="A4886" s="9">
        <f>YEAR(Table1[[#This Row],[Order Date]])</f>
        <v>2016</v>
      </c>
      <c r="B4886" s="3" t="s">
        <v>509</v>
      </c>
    </row>
    <row r="4887" spans="1:2" ht="16.5" x14ac:dyDescent="0.3">
      <c r="A4887" s="10">
        <f>YEAR(Table1[[#This Row],[Order Date]])</f>
        <v>2016</v>
      </c>
      <c r="B4887" s="4" t="s">
        <v>58</v>
      </c>
    </row>
    <row r="4888" spans="1:2" ht="16.5" x14ac:dyDescent="0.3">
      <c r="A4888" s="9">
        <f>YEAR(Table1[[#This Row],[Order Date]])</f>
        <v>2016</v>
      </c>
      <c r="B4888" s="3" t="s">
        <v>2544</v>
      </c>
    </row>
    <row r="4889" spans="1:2" ht="16.5" x14ac:dyDescent="0.3">
      <c r="A4889" s="10">
        <f>YEAR(Table1[[#This Row],[Order Date]])</f>
        <v>2016</v>
      </c>
      <c r="B4889" s="4" t="s">
        <v>2124</v>
      </c>
    </row>
    <row r="4890" spans="1:2" ht="16.5" x14ac:dyDescent="0.3">
      <c r="A4890" s="9">
        <f>YEAR(Table1[[#This Row],[Order Date]])</f>
        <v>2016</v>
      </c>
      <c r="B4890" s="3" t="s">
        <v>2124</v>
      </c>
    </row>
    <row r="4891" spans="1:2" ht="16.5" x14ac:dyDescent="0.3">
      <c r="A4891" s="10">
        <f>YEAR(Table1[[#This Row],[Order Date]])</f>
        <v>2016</v>
      </c>
      <c r="B4891" s="4" t="s">
        <v>768</v>
      </c>
    </row>
    <row r="4892" spans="1:2" ht="16.5" x14ac:dyDescent="0.3">
      <c r="A4892" s="9">
        <f>YEAR(Table1[[#This Row],[Order Date]])</f>
        <v>2016</v>
      </c>
      <c r="B4892" s="3" t="s">
        <v>768</v>
      </c>
    </row>
    <row r="4893" spans="1:2" ht="16.5" x14ac:dyDescent="0.3">
      <c r="A4893" s="10">
        <f>YEAR(Table1[[#This Row],[Order Date]])</f>
        <v>2016</v>
      </c>
      <c r="B4893" s="4" t="s">
        <v>768</v>
      </c>
    </row>
    <row r="4894" spans="1:2" ht="16.5" x14ac:dyDescent="0.3">
      <c r="A4894" s="9">
        <f>YEAR(Table1[[#This Row],[Order Date]])</f>
        <v>2016</v>
      </c>
      <c r="B4894" s="3" t="s">
        <v>768</v>
      </c>
    </row>
    <row r="4895" spans="1:2" ht="16.5" x14ac:dyDescent="0.3">
      <c r="A4895" s="10">
        <f>YEAR(Table1[[#This Row],[Order Date]])</f>
        <v>2016</v>
      </c>
      <c r="B4895" s="4" t="s">
        <v>768</v>
      </c>
    </row>
    <row r="4896" spans="1:2" ht="16.5" x14ac:dyDescent="0.3">
      <c r="A4896" s="9">
        <f>YEAR(Table1[[#This Row],[Order Date]])</f>
        <v>2016</v>
      </c>
      <c r="B4896" s="3" t="s">
        <v>2188</v>
      </c>
    </row>
    <row r="4897" spans="1:2" ht="16.5" x14ac:dyDescent="0.3">
      <c r="A4897" s="10">
        <f>YEAR(Table1[[#This Row],[Order Date]])</f>
        <v>2016</v>
      </c>
      <c r="B4897" s="4" t="s">
        <v>2188</v>
      </c>
    </row>
    <row r="4898" spans="1:2" ht="16.5" x14ac:dyDescent="0.3">
      <c r="A4898" s="9">
        <f>YEAR(Table1[[#This Row],[Order Date]])</f>
        <v>2016</v>
      </c>
      <c r="B4898" s="3" t="s">
        <v>1140</v>
      </c>
    </row>
    <row r="4899" spans="1:2" ht="16.5" x14ac:dyDescent="0.3">
      <c r="A4899" s="10">
        <f>YEAR(Table1[[#This Row],[Order Date]])</f>
        <v>2016</v>
      </c>
      <c r="B4899" s="4" t="s">
        <v>2318</v>
      </c>
    </row>
    <row r="4900" spans="1:2" ht="16.5" x14ac:dyDescent="0.3">
      <c r="A4900" s="9">
        <f>YEAR(Table1[[#This Row],[Order Date]])</f>
        <v>2016</v>
      </c>
      <c r="B4900" s="3" t="s">
        <v>2318</v>
      </c>
    </row>
    <row r="4901" spans="1:2" ht="16.5" x14ac:dyDescent="0.3">
      <c r="A4901" s="10">
        <f>YEAR(Table1[[#This Row],[Order Date]])</f>
        <v>2016</v>
      </c>
      <c r="B4901" s="4" t="s">
        <v>1287</v>
      </c>
    </row>
    <row r="4902" spans="1:2" ht="16.5" x14ac:dyDescent="0.3">
      <c r="A4902" s="9">
        <f>YEAR(Table1[[#This Row],[Order Date]])</f>
        <v>2016</v>
      </c>
      <c r="B4902" s="3" t="s">
        <v>1287</v>
      </c>
    </row>
    <row r="4903" spans="1:2" ht="16.5" x14ac:dyDescent="0.3">
      <c r="A4903" s="10">
        <f>YEAR(Table1[[#This Row],[Order Date]])</f>
        <v>2016</v>
      </c>
      <c r="B4903" s="4" t="s">
        <v>951</v>
      </c>
    </row>
    <row r="4904" spans="1:2" ht="16.5" x14ac:dyDescent="0.3">
      <c r="A4904" s="9">
        <f>YEAR(Table1[[#This Row],[Order Date]])</f>
        <v>2016</v>
      </c>
      <c r="B4904" s="3" t="s">
        <v>951</v>
      </c>
    </row>
    <row r="4905" spans="1:2" ht="16.5" x14ac:dyDescent="0.3">
      <c r="A4905" s="10">
        <f>YEAR(Table1[[#This Row],[Order Date]])</f>
        <v>2016</v>
      </c>
      <c r="B4905" s="4" t="s">
        <v>951</v>
      </c>
    </row>
    <row r="4906" spans="1:2" ht="16.5" x14ac:dyDescent="0.3">
      <c r="A4906" s="9">
        <f>YEAR(Table1[[#This Row],[Order Date]])</f>
        <v>2016</v>
      </c>
      <c r="B4906" s="3" t="s">
        <v>951</v>
      </c>
    </row>
    <row r="4907" spans="1:2" ht="16.5" x14ac:dyDescent="0.3">
      <c r="A4907" s="10">
        <f>YEAR(Table1[[#This Row],[Order Date]])</f>
        <v>2016</v>
      </c>
      <c r="B4907" s="4" t="s">
        <v>951</v>
      </c>
    </row>
    <row r="4908" spans="1:2" ht="16.5" x14ac:dyDescent="0.3">
      <c r="A4908" s="9">
        <f>YEAR(Table1[[#This Row],[Order Date]])</f>
        <v>2016</v>
      </c>
      <c r="B4908" s="3" t="s">
        <v>951</v>
      </c>
    </row>
    <row r="4909" spans="1:2" ht="16.5" x14ac:dyDescent="0.3">
      <c r="A4909" s="10">
        <f>YEAR(Table1[[#This Row],[Order Date]])</f>
        <v>2016</v>
      </c>
      <c r="B4909" s="4" t="s">
        <v>951</v>
      </c>
    </row>
    <row r="4910" spans="1:2" ht="16.5" x14ac:dyDescent="0.3">
      <c r="A4910" s="9">
        <f>YEAR(Table1[[#This Row],[Order Date]])</f>
        <v>2016</v>
      </c>
      <c r="B4910" s="3" t="s">
        <v>343</v>
      </c>
    </row>
    <row r="4911" spans="1:2" ht="16.5" x14ac:dyDescent="0.3">
      <c r="A4911" s="10">
        <f>YEAR(Table1[[#This Row],[Order Date]])</f>
        <v>2016</v>
      </c>
      <c r="B4911" s="4" t="s">
        <v>1067</v>
      </c>
    </row>
    <row r="4912" spans="1:2" ht="16.5" x14ac:dyDescent="0.3">
      <c r="A4912" s="9">
        <f>YEAR(Table1[[#This Row],[Order Date]])</f>
        <v>2016</v>
      </c>
      <c r="B4912" s="3" t="s">
        <v>709</v>
      </c>
    </row>
    <row r="4913" spans="1:2" ht="16.5" x14ac:dyDescent="0.3">
      <c r="A4913" s="10">
        <f>YEAR(Table1[[#This Row],[Order Date]])</f>
        <v>2016</v>
      </c>
      <c r="B4913" s="4" t="s">
        <v>947</v>
      </c>
    </row>
    <row r="4914" spans="1:2" ht="16.5" x14ac:dyDescent="0.3">
      <c r="A4914" s="9">
        <f>YEAR(Table1[[#This Row],[Order Date]])</f>
        <v>2016</v>
      </c>
      <c r="B4914" s="3" t="s">
        <v>947</v>
      </c>
    </row>
    <row r="4915" spans="1:2" ht="16.5" x14ac:dyDescent="0.3">
      <c r="A4915" s="10">
        <f>YEAR(Table1[[#This Row],[Order Date]])</f>
        <v>2016</v>
      </c>
      <c r="B4915" s="4" t="s">
        <v>947</v>
      </c>
    </row>
    <row r="4916" spans="1:2" ht="16.5" x14ac:dyDescent="0.3">
      <c r="A4916" s="9">
        <f>YEAR(Table1[[#This Row],[Order Date]])</f>
        <v>2016</v>
      </c>
      <c r="B4916" s="3" t="s">
        <v>947</v>
      </c>
    </row>
    <row r="4917" spans="1:2" ht="16.5" x14ac:dyDescent="0.3">
      <c r="A4917" s="10">
        <f>YEAR(Table1[[#This Row],[Order Date]])</f>
        <v>2016</v>
      </c>
      <c r="B4917" s="4" t="s">
        <v>576</v>
      </c>
    </row>
    <row r="4918" spans="1:2" ht="16.5" x14ac:dyDescent="0.3">
      <c r="A4918" s="9">
        <f>YEAR(Table1[[#This Row],[Order Date]])</f>
        <v>2016</v>
      </c>
      <c r="B4918" s="3" t="s">
        <v>922</v>
      </c>
    </row>
    <row r="4919" spans="1:2" ht="16.5" x14ac:dyDescent="0.3">
      <c r="A4919" s="10">
        <f>YEAR(Table1[[#This Row],[Order Date]])</f>
        <v>2016</v>
      </c>
      <c r="B4919" s="4" t="s">
        <v>2548</v>
      </c>
    </row>
    <row r="4920" spans="1:2" ht="16.5" x14ac:dyDescent="0.3">
      <c r="A4920" s="9">
        <f>YEAR(Table1[[#This Row],[Order Date]])</f>
        <v>2016</v>
      </c>
      <c r="B4920" s="3" t="s">
        <v>372</v>
      </c>
    </row>
    <row r="4921" spans="1:2" ht="16.5" x14ac:dyDescent="0.3">
      <c r="A4921" s="10">
        <f>YEAR(Table1[[#This Row],[Order Date]])</f>
        <v>2016</v>
      </c>
      <c r="B4921" s="4" t="s">
        <v>372</v>
      </c>
    </row>
    <row r="4922" spans="1:2" ht="16.5" x14ac:dyDescent="0.3">
      <c r="A4922" s="9">
        <f>YEAR(Table1[[#This Row],[Order Date]])</f>
        <v>2016</v>
      </c>
      <c r="B4922" s="3" t="s">
        <v>891</v>
      </c>
    </row>
    <row r="4923" spans="1:2" ht="16.5" x14ac:dyDescent="0.3">
      <c r="A4923" s="10">
        <f>YEAR(Table1[[#This Row],[Order Date]])</f>
        <v>2016</v>
      </c>
      <c r="B4923" s="4" t="s">
        <v>1475</v>
      </c>
    </row>
    <row r="4924" spans="1:2" ht="16.5" x14ac:dyDescent="0.3">
      <c r="A4924" s="9">
        <f>YEAR(Table1[[#This Row],[Order Date]])</f>
        <v>2016</v>
      </c>
      <c r="B4924" s="3" t="s">
        <v>2094</v>
      </c>
    </row>
    <row r="4925" spans="1:2" ht="16.5" x14ac:dyDescent="0.3">
      <c r="A4925" s="10">
        <f>YEAR(Table1[[#This Row],[Order Date]])</f>
        <v>2016</v>
      </c>
      <c r="B4925" s="4" t="s">
        <v>1877</v>
      </c>
    </row>
    <row r="4926" spans="1:2" ht="16.5" x14ac:dyDescent="0.3">
      <c r="A4926" s="9">
        <f>YEAR(Table1[[#This Row],[Order Date]])</f>
        <v>2016</v>
      </c>
      <c r="B4926" s="3" t="s">
        <v>1937</v>
      </c>
    </row>
    <row r="4927" spans="1:2" ht="16.5" x14ac:dyDescent="0.3">
      <c r="A4927" s="10">
        <f>YEAR(Table1[[#This Row],[Order Date]])</f>
        <v>2016</v>
      </c>
      <c r="B4927" s="4" t="s">
        <v>2550</v>
      </c>
    </row>
    <row r="4928" spans="1:2" ht="16.5" x14ac:dyDescent="0.3">
      <c r="A4928" s="9">
        <f>YEAR(Table1[[#This Row],[Order Date]])</f>
        <v>2016</v>
      </c>
      <c r="B4928" s="3" t="s">
        <v>2550</v>
      </c>
    </row>
    <row r="4929" spans="1:2" ht="16.5" x14ac:dyDescent="0.3">
      <c r="A4929" s="10">
        <f>YEAR(Table1[[#This Row],[Order Date]])</f>
        <v>2016</v>
      </c>
      <c r="B4929" s="4" t="s">
        <v>2550</v>
      </c>
    </row>
    <row r="4930" spans="1:2" ht="16.5" x14ac:dyDescent="0.3">
      <c r="A4930" s="9">
        <f>YEAR(Table1[[#This Row],[Order Date]])</f>
        <v>2016</v>
      </c>
      <c r="B4930" s="3" t="s">
        <v>2550</v>
      </c>
    </row>
    <row r="4931" spans="1:2" ht="16.5" x14ac:dyDescent="0.3">
      <c r="A4931" s="10">
        <f>YEAR(Table1[[#This Row],[Order Date]])</f>
        <v>2016</v>
      </c>
      <c r="B4931" s="4" t="s">
        <v>2550</v>
      </c>
    </row>
    <row r="4932" spans="1:2" ht="16.5" x14ac:dyDescent="0.3">
      <c r="A4932" s="9">
        <f>YEAR(Table1[[#This Row],[Order Date]])</f>
        <v>2016</v>
      </c>
      <c r="B4932" s="3" t="s">
        <v>2550</v>
      </c>
    </row>
    <row r="4933" spans="1:2" ht="16.5" x14ac:dyDescent="0.3">
      <c r="A4933" s="10">
        <f>YEAR(Table1[[#This Row],[Order Date]])</f>
        <v>2016</v>
      </c>
      <c r="B4933" s="4" t="s">
        <v>2550</v>
      </c>
    </row>
    <row r="4934" spans="1:2" ht="16.5" x14ac:dyDescent="0.3">
      <c r="A4934" s="9">
        <f>YEAR(Table1[[#This Row],[Order Date]])</f>
        <v>2016</v>
      </c>
      <c r="B4934" s="3" t="s">
        <v>1485</v>
      </c>
    </row>
    <row r="4935" spans="1:2" ht="16.5" x14ac:dyDescent="0.3">
      <c r="A4935" s="10">
        <f>YEAR(Table1[[#This Row],[Order Date]])</f>
        <v>2016</v>
      </c>
      <c r="B4935" s="4" t="s">
        <v>2156</v>
      </c>
    </row>
    <row r="4936" spans="1:2" ht="16.5" x14ac:dyDescent="0.3">
      <c r="A4936" s="9">
        <f>YEAR(Table1[[#This Row],[Order Date]])</f>
        <v>2016</v>
      </c>
      <c r="B4936" s="3" t="s">
        <v>151</v>
      </c>
    </row>
    <row r="4937" spans="1:2" ht="16.5" x14ac:dyDescent="0.3">
      <c r="A4937" s="10">
        <f>YEAR(Table1[[#This Row],[Order Date]])</f>
        <v>2016</v>
      </c>
      <c r="B4937" s="4" t="s">
        <v>151</v>
      </c>
    </row>
    <row r="4938" spans="1:2" ht="16.5" x14ac:dyDescent="0.3">
      <c r="A4938" s="9">
        <f>YEAR(Table1[[#This Row],[Order Date]])</f>
        <v>2016</v>
      </c>
      <c r="B4938" s="3" t="s">
        <v>151</v>
      </c>
    </row>
    <row r="4939" spans="1:2" ht="16.5" x14ac:dyDescent="0.3">
      <c r="A4939" s="10">
        <f>YEAR(Table1[[#This Row],[Order Date]])</f>
        <v>2016</v>
      </c>
      <c r="B4939" s="4" t="s">
        <v>567</v>
      </c>
    </row>
    <row r="4940" spans="1:2" ht="16.5" x14ac:dyDescent="0.3">
      <c r="A4940" s="9">
        <f>YEAR(Table1[[#This Row],[Order Date]])</f>
        <v>2016</v>
      </c>
      <c r="B4940" s="3" t="s">
        <v>567</v>
      </c>
    </row>
    <row r="4941" spans="1:2" ht="16.5" x14ac:dyDescent="0.3">
      <c r="A4941" s="10">
        <f>YEAR(Table1[[#This Row],[Order Date]])</f>
        <v>2016</v>
      </c>
      <c r="B4941" s="4" t="s">
        <v>319</v>
      </c>
    </row>
    <row r="4942" spans="1:2" ht="16.5" x14ac:dyDescent="0.3">
      <c r="A4942" s="9">
        <f>YEAR(Table1[[#This Row],[Order Date]])</f>
        <v>2016</v>
      </c>
      <c r="B4942" s="3" t="s">
        <v>319</v>
      </c>
    </row>
    <row r="4943" spans="1:2" ht="16.5" x14ac:dyDescent="0.3">
      <c r="A4943" s="10">
        <f>YEAR(Table1[[#This Row],[Order Date]])</f>
        <v>2016</v>
      </c>
      <c r="B4943" s="4" t="s">
        <v>319</v>
      </c>
    </row>
    <row r="4944" spans="1:2" ht="16.5" x14ac:dyDescent="0.3">
      <c r="A4944" s="9">
        <f>YEAR(Table1[[#This Row],[Order Date]])</f>
        <v>2016</v>
      </c>
      <c r="B4944" s="3" t="s">
        <v>1555</v>
      </c>
    </row>
    <row r="4945" spans="1:2" ht="16.5" x14ac:dyDescent="0.3">
      <c r="A4945" s="10">
        <f>YEAR(Table1[[#This Row],[Order Date]])</f>
        <v>2016</v>
      </c>
      <c r="B4945" s="4" t="s">
        <v>774</v>
      </c>
    </row>
    <row r="4946" spans="1:2" ht="16.5" x14ac:dyDescent="0.3">
      <c r="A4946" s="9">
        <f>YEAR(Table1[[#This Row],[Order Date]])</f>
        <v>2016</v>
      </c>
      <c r="B4946" s="3" t="s">
        <v>2124</v>
      </c>
    </row>
    <row r="4947" spans="1:2" ht="16.5" x14ac:dyDescent="0.3">
      <c r="A4947" s="10">
        <f>YEAR(Table1[[#This Row],[Order Date]])</f>
        <v>2016</v>
      </c>
      <c r="B4947" s="4" t="s">
        <v>2124</v>
      </c>
    </row>
    <row r="4948" spans="1:2" ht="16.5" x14ac:dyDescent="0.3">
      <c r="A4948" s="9">
        <f>YEAR(Table1[[#This Row],[Order Date]])</f>
        <v>2016</v>
      </c>
      <c r="B4948" s="3" t="s">
        <v>2124</v>
      </c>
    </row>
    <row r="4949" spans="1:2" ht="16.5" x14ac:dyDescent="0.3">
      <c r="A4949" s="10">
        <f>YEAR(Table1[[#This Row],[Order Date]])</f>
        <v>2016</v>
      </c>
      <c r="B4949" s="4" t="s">
        <v>1242</v>
      </c>
    </row>
    <row r="4950" spans="1:2" ht="16.5" x14ac:dyDescent="0.3">
      <c r="A4950" s="9">
        <f>YEAR(Table1[[#This Row],[Order Date]])</f>
        <v>2016</v>
      </c>
      <c r="B4950" s="3" t="s">
        <v>1138</v>
      </c>
    </row>
    <row r="4951" spans="1:2" ht="16.5" x14ac:dyDescent="0.3">
      <c r="A4951" s="10">
        <f>YEAR(Table1[[#This Row],[Order Date]])</f>
        <v>2016</v>
      </c>
      <c r="B4951" s="4" t="s">
        <v>1138</v>
      </c>
    </row>
    <row r="4952" spans="1:2" ht="16.5" x14ac:dyDescent="0.3">
      <c r="A4952" s="9">
        <f>YEAR(Table1[[#This Row],[Order Date]])</f>
        <v>2016</v>
      </c>
      <c r="B4952" s="3" t="s">
        <v>2205</v>
      </c>
    </row>
    <row r="4953" spans="1:2" ht="16.5" x14ac:dyDescent="0.3">
      <c r="A4953" s="10">
        <f>YEAR(Table1[[#This Row],[Order Date]])</f>
        <v>2016</v>
      </c>
      <c r="B4953" s="4" t="s">
        <v>2205</v>
      </c>
    </row>
    <row r="4954" spans="1:2" ht="16.5" x14ac:dyDescent="0.3">
      <c r="A4954" s="9">
        <f>YEAR(Table1[[#This Row],[Order Date]])</f>
        <v>2016</v>
      </c>
      <c r="B4954" s="3" t="s">
        <v>2100</v>
      </c>
    </row>
    <row r="4955" spans="1:2" ht="16.5" x14ac:dyDescent="0.3">
      <c r="A4955" s="10">
        <f>YEAR(Table1[[#This Row],[Order Date]])</f>
        <v>2016</v>
      </c>
      <c r="B4955" s="4" t="s">
        <v>2100</v>
      </c>
    </row>
    <row r="4956" spans="1:2" ht="16.5" x14ac:dyDescent="0.3">
      <c r="A4956" s="9">
        <f>YEAR(Table1[[#This Row],[Order Date]])</f>
        <v>2016</v>
      </c>
      <c r="B4956" s="3" t="s">
        <v>2100</v>
      </c>
    </row>
    <row r="4957" spans="1:2" ht="16.5" x14ac:dyDescent="0.3">
      <c r="A4957" s="10">
        <f>YEAR(Table1[[#This Row],[Order Date]])</f>
        <v>2016</v>
      </c>
      <c r="B4957" s="4" t="s">
        <v>2100</v>
      </c>
    </row>
    <row r="4958" spans="1:2" ht="16.5" x14ac:dyDescent="0.3">
      <c r="A4958" s="9">
        <f>YEAR(Table1[[#This Row],[Order Date]])</f>
        <v>2016</v>
      </c>
      <c r="B4958" s="3" t="s">
        <v>1747</v>
      </c>
    </row>
    <row r="4959" spans="1:2" ht="16.5" x14ac:dyDescent="0.3">
      <c r="A4959" s="10">
        <f>YEAR(Table1[[#This Row],[Order Date]])</f>
        <v>2016</v>
      </c>
      <c r="B4959" s="4" t="s">
        <v>1747</v>
      </c>
    </row>
    <row r="4960" spans="1:2" ht="16.5" x14ac:dyDescent="0.3">
      <c r="A4960" s="9">
        <f>YEAR(Table1[[#This Row],[Order Date]])</f>
        <v>2016</v>
      </c>
      <c r="B4960" s="3" t="s">
        <v>1747</v>
      </c>
    </row>
    <row r="4961" spans="1:2" ht="16.5" x14ac:dyDescent="0.3">
      <c r="A4961" s="10">
        <f>YEAR(Table1[[#This Row],[Order Date]])</f>
        <v>2016</v>
      </c>
      <c r="B4961" s="4" t="s">
        <v>1747</v>
      </c>
    </row>
    <row r="4962" spans="1:2" ht="16.5" x14ac:dyDescent="0.3">
      <c r="A4962" s="9">
        <f>YEAR(Table1[[#This Row],[Order Date]])</f>
        <v>2016</v>
      </c>
      <c r="B4962" s="3" t="s">
        <v>1747</v>
      </c>
    </row>
    <row r="4963" spans="1:2" ht="16.5" x14ac:dyDescent="0.3">
      <c r="A4963" s="10">
        <f>YEAR(Table1[[#This Row],[Order Date]])</f>
        <v>2016</v>
      </c>
      <c r="B4963" s="4" t="s">
        <v>1287</v>
      </c>
    </row>
    <row r="4964" spans="1:2" ht="16.5" x14ac:dyDescent="0.3">
      <c r="A4964" s="9">
        <f>YEAR(Table1[[#This Row],[Order Date]])</f>
        <v>2016</v>
      </c>
      <c r="B4964" s="3" t="s">
        <v>1287</v>
      </c>
    </row>
    <row r="4965" spans="1:2" ht="16.5" x14ac:dyDescent="0.3">
      <c r="A4965" s="10">
        <f>YEAR(Table1[[#This Row],[Order Date]])</f>
        <v>2016</v>
      </c>
      <c r="B4965" s="4" t="s">
        <v>615</v>
      </c>
    </row>
    <row r="4966" spans="1:2" ht="16.5" x14ac:dyDescent="0.3">
      <c r="A4966" s="9">
        <f>YEAR(Table1[[#This Row],[Order Date]])</f>
        <v>2016</v>
      </c>
      <c r="B4966" s="3" t="s">
        <v>615</v>
      </c>
    </row>
    <row r="4967" spans="1:2" ht="16.5" x14ac:dyDescent="0.3">
      <c r="A4967" s="10">
        <f>YEAR(Table1[[#This Row],[Order Date]])</f>
        <v>2016</v>
      </c>
      <c r="B4967" s="4" t="s">
        <v>1361</v>
      </c>
    </row>
    <row r="4968" spans="1:2" ht="16.5" x14ac:dyDescent="0.3">
      <c r="A4968" s="9">
        <f>YEAR(Table1[[#This Row],[Order Date]])</f>
        <v>2016</v>
      </c>
      <c r="B4968" s="3" t="s">
        <v>1361</v>
      </c>
    </row>
    <row r="4969" spans="1:2" ht="16.5" x14ac:dyDescent="0.3">
      <c r="A4969" s="10">
        <f>YEAR(Table1[[#This Row],[Order Date]])</f>
        <v>2016</v>
      </c>
      <c r="B4969" s="4" t="s">
        <v>1361</v>
      </c>
    </row>
    <row r="4970" spans="1:2" ht="16.5" x14ac:dyDescent="0.3">
      <c r="A4970" s="9">
        <f>YEAR(Table1[[#This Row],[Order Date]])</f>
        <v>2016</v>
      </c>
      <c r="B4970" s="3" t="s">
        <v>1866</v>
      </c>
    </row>
    <row r="4971" spans="1:2" ht="16.5" x14ac:dyDescent="0.3">
      <c r="A4971" s="10">
        <f>YEAR(Table1[[#This Row],[Order Date]])</f>
        <v>2016</v>
      </c>
      <c r="B4971" s="4" t="s">
        <v>1803</v>
      </c>
    </row>
    <row r="4972" spans="1:2" ht="16.5" x14ac:dyDescent="0.3">
      <c r="A4972" s="9">
        <f>YEAR(Table1[[#This Row],[Order Date]])</f>
        <v>2016</v>
      </c>
      <c r="B4972" s="3" t="s">
        <v>1803</v>
      </c>
    </row>
    <row r="4973" spans="1:2" ht="16.5" x14ac:dyDescent="0.3">
      <c r="A4973" s="10">
        <f>YEAR(Table1[[#This Row],[Order Date]])</f>
        <v>2016</v>
      </c>
      <c r="B4973" s="4" t="s">
        <v>1803</v>
      </c>
    </row>
    <row r="4974" spans="1:2" ht="16.5" x14ac:dyDescent="0.3">
      <c r="A4974" s="9">
        <f>YEAR(Table1[[#This Row],[Order Date]])</f>
        <v>2016</v>
      </c>
      <c r="B4974" s="3" t="s">
        <v>1803</v>
      </c>
    </row>
    <row r="4975" spans="1:2" ht="16.5" x14ac:dyDescent="0.3">
      <c r="A4975" s="10">
        <f>YEAR(Table1[[#This Row],[Order Date]])</f>
        <v>2016</v>
      </c>
      <c r="B4975" s="4" t="s">
        <v>1803</v>
      </c>
    </row>
    <row r="4976" spans="1:2" ht="16.5" x14ac:dyDescent="0.3">
      <c r="A4976" s="9">
        <f>YEAR(Table1[[#This Row],[Order Date]])</f>
        <v>2016</v>
      </c>
      <c r="B4976" s="3" t="s">
        <v>1842</v>
      </c>
    </row>
    <row r="4977" spans="1:2" ht="16.5" x14ac:dyDescent="0.3">
      <c r="A4977" s="10">
        <f>YEAR(Table1[[#This Row],[Order Date]])</f>
        <v>2016</v>
      </c>
      <c r="B4977" s="4" t="s">
        <v>465</v>
      </c>
    </row>
    <row r="4978" spans="1:2" ht="16.5" x14ac:dyDescent="0.3">
      <c r="A4978" s="9">
        <f>YEAR(Table1[[#This Row],[Order Date]])</f>
        <v>2016</v>
      </c>
      <c r="B4978" s="3" t="s">
        <v>465</v>
      </c>
    </row>
    <row r="4979" spans="1:2" ht="16.5" x14ac:dyDescent="0.3">
      <c r="A4979" s="10">
        <f>YEAR(Table1[[#This Row],[Order Date]])</f>
        <v>2016</v>
      </c>
      <c r="B4979" s="4" t="s">
        <v>465</v>
      </c>
    </row>
    <row r="4980" spans="1:2" ht="16.5" x14ac:dyDescent="0.3">
      <c r="A4980" s="9">
        <f>YEAR(Table1[[#This Row],[Order Date]])</f>
        <v>2016</v>
      </c>
      <c r="B4980" s="3" t="s">
        <v>465</v>
      </c>
    </row>
    <row r="4981" spans="1:2" ht="16.5" x14ac:dyDescent="0.3">
      <c r="A4981" s="10">
        <f>YEAR(Table1[[#This Row],[Order Date]])</f>
        <v>2016</v>
      </c>
      <c r="B4981" s="4" t="s">
        <v>1684</v>
      </c>
    </row>
    <row r="4982" spans="1:2" ht="16.5" x14ac:dyDescent="0.3">
      <c r="A4982" s="9">
        <f>YEAR(Table1[[#This Row],[Order Date]])</f>
        <v>2016</v>
      </c>
      <c r="B4982" s="3" t="s">
        <v>2094</v>
      </c>
    </row>
    <row r="4983" spans="1:2" ht="16.5" x14ac:dyDescent="0.3">
      <c r="A4983" s="10">
        <f>YEAR(Table1[[#This Row],[Order Date]])</f>
        <v>2016</v>
      </c>
      <c r="B4983" s="4" t="s">
        <v>100</v>
      </c>
    </row>
    <row r="4984" spans="1:2" ht="16.5" x14ac:dyDescent="0.3">
      <c r="A4984" s="9">
        <f>YEAR(Table1[[#This Row],[Order Date]])</f>
        <v>2016</v>
      </c>
      <c r="B4984" s="3" t="s">
        <v>1669</v>
      </c>
    </row>
    <row r="4985" spans="1:2" ht="16.5" x14ac:dyDescent="0.3">
      <c r="A4985" s="10">
        <f>YEAR(Table1[[#This Row],[Order Date]])</f>
        <v>2016</v>
      </c>
      <c r="B4985" s="4" t="s">
        <v>2107</v>
      </c>
    </row>
    <row r="4986" spans="1:2" ht="16.5" x14ac:dyDescent="0.3">
      <c r="A4986" s="9">
        <f>YEAR(Table1[[#This Row],[Order Date]])</f>
        <v>2016</v>
      </c>
      <c r="B4986" s="3" t="s">
        <v>2107</v>
      </c>
    </row>
    <row r="4987" spans="1:2" ht="16.5" x14ac:dyDescent="0.3">
      <c r="A4987" s="10">
        <f>YEAR(Table1[[#This Row],[Order Date]])</f>
        <v>2016</v>
      </c>
      <c r="B4987" s="4" t="s">
        <v>2107</v>
      </c>
    </row>
    <row r="4988" spans="1:2" ht="16.5" x14ac:dyDescent="0.3">
      <c r="A4988" s="9">
        <f>YEAR(Table1[[#This Row],[Order Date]])</f>
        <v>2016</v>
      </c>
      <c r="B4988" s="3" t="s">
        <v>560</v>
      </c>
    </row>
    <row r="4989" spans="1:2" ht="16.5" x14ac:dyDescent="0.3">
      <c r="A4989" s="10">
        <f>YEAR(Table1[[#This Row],[Order Date]])</f>
        <v>2016</v>
      </c>
      <c r="B4989" s="4" t="s">
        <v>560</v>
      </c>
    </row>
    <row r="4990" spans="1:2" ht="16.5" x14ac:dyDescent="0.3">
      <c r="A4990" s="9">
        <f>YEAR(Table1[[#This Row],[Order Date]])</f>
        <v>2016</v>
      </c>
      <c r="B4990" s="3" t="s">
        <v>560</v>
      </c>
    </row>
    <row r="4991" spans="1:2" ht="16.5" x14ac:dyDescent="0.3">
      <c r="A4991" s="10">
        <f>YEAR(Table1[[#This Row],[Order Date]])</f>
        <v>2016</v>
      </c>
      <c r="B4991" s="4" t="s">
        <v>307</v>
      </c>
    </row>
    <row r="4992" spans="1:2" ht="16.5" x14ac:dyDescent="0.3">
      <c r="A4992" s="9">
        <f>YEAR(Table1[[#This Row],[Order Date]])</f>
        <v>2016</v>
      </c>
      <c r="B4992" s="3" t="s">
        <v>1263</v>
      </c>
    </row>
    <row r="4993" spans="1:2" ht="16.5" x14ac:dyDescent="0.3">
      <c r="A4993" s="10">
        <f>YEAR(Table1[[#This Row],[Order Date]])</f>
        <v>2016</v>
      </c>
      <c r="B4993" s="4" t="s">
        <v>1263</v>
      </c>
    </row>
    <row r="4994" spans="1:2" ht="16.5" x14ac:dyDescent="0.3">
      <c r="A4994" s="9">
        <f>YEAR(Table1[[#This Row],[Order Date]])</f>
        <v>2016</v>
      </c>
      <c r="B4994" s="3" t="s">
        <v>462</v>
      </c>
    </row>
    <row r="4995" spans="1:2" ht="16.5" x14ac:dyDescent="0.3">
      <c r="A4995" s="10">
        <f>YEAR(Table1[[#This Row],[Order Date]])</f>
        <v>2016</v>
      </c>
      <c r="B4995" s="4" t="s">
        <v>462</v>
      </c>
    </row>
    <row r="4996" spans="1:2" ht="16.5" x14ac:dyDescent="0.3">
      <c r="A4996" s="9">
        <f>YEAR(Table1[[#This Row],[Order Date]])</f>
        <v>2016</v>
      </c>
      <c r="B4996" s="3" t="s">
        <v>1104</v>
      </c>
    </row>
    <row r="4997" spans="1:2" ht="16.5" x14ac:dyDescent="0.3">
      <c r="A4997" s="10">
        <f>YEAR(Table1[[#This Row],[Order Date]])</f>
        <v>2016</v>
      </c>
      <c r="B4997" s="4" t="s">
        <v>1003</v>
      </c>
    </row>
    <row r="4998" spans="1:2" ht="16.5" x14ac:dyDescent="0.3">
      <c r="A4998" s="9">
        <f>YEAR(Table1[[#This Row],[Order Date]])</f>
        <v>2016</v>
      </c>
      <c r="B4998" s="3" t="s">
        <v>1339</v>
      </c>
    </row>
    <row r="4999" spans="1:2" ht="16.5" x14ac:dyDescent="0.3">
      <c r="A4999" s="10">
        <f>YEAR(Table1[[#This Row],[Order Date]])</f>
        <v>2016</v>
      </c>
      <c r="B4999" s="4" t="s">
        <v>2556</v>
      </c>
    </row>
    <row r="5000" spans="1:2" ht="16.5" x14ac:dyDescent="0.3">
      <c r="A5000" s="9">
        <f>YEAR(Table1[[#This Row],[Order Date]])</f>
        <v>2016</v>
      </c>
      <c r="B5000" s="3" t="s">
        <v>2117</v>
      </c>
    </row>
    <row r="5001" spans="1:2" ht="16.5" x14ac:dyDescent="0.3">
      <c r="A5001" s="10">
        <f>YEAR(Table1[[#This Row],[Order Date]])</f>
        <v>2016</v>
      </c>
      <c r="B5001" s="4" t="s">
        <v>2117</v>
      </c>
    </row>
    <row r="5002" spans="1:2" ht="16.5" x14ac:dyDescent="0.3">
      <c r="A5002" s="9">
        <f>YEAR(Table1[[#This Row],[Order Date]])</f>
        <v>2016</v>
      </c>
      <c r="B5002" s="3" t="s">
        <v>2117</v>
      </c>
    </row>
    <row r="5003" spans="1:2" ht="16.5" x14ac:dyDescent="0.3">
      <c r="A5003" s="10">
        <f>YEAR(Table1[[#This Row],[Order Date]])</f>
        <v>2016</v>
      </c>
      <c r="B5003" s="4" t="s">
        <v>1631</v>
      </c>
    </row>
    <row r="5004" spans="1:2" ht="16.5" x14ac:dyDescent="0.3">
      <c r="A5004" s="9">
        <f>YEAR(Table1[[#This Row],[Order Date]])</f>
        <v>2016</v>
      </c>
      <c r="B5004" s="3" t="s">
        <v>1631</v>
      </c>
    </row>
    <row r="5005" spans="1:2" ht="16.5" x14ac:dyDescent="0.3">
      <c r="A5005" s="10">
        <f>YEAR(Table1[[#This Row],[Order Date]])</f>
        <v>2016</v>
      </c>
      <c r="B5005" s="4" t="s">
        <v>1631</v>
      </c>
    </row>
    <row r="5006" spans="1:2" ht="16.5" x14ac:dyDescent="0.3">
      <c r="A5006" s="9">
        <f>YEAR(Table1[[#This Row],[Order Date]])</f>
        <v>2016</v>
      </c>
      <c r="B5006" s="3" t="s">
        <v>1214</v>
      </c>
    </row>
    <row r="5007" spans="1:2" ht="16.5" x14ac:dyDescent="0.3">
      <c r="A5007" s="10">
        <f>YEAR(Table1[[#This Row],[Order Date]])</f>
        <v>2016</v>
      </c>
      <c r="B5007" s="4" t="s">
        <v>1214</v>
      </c>
    </row>
    <row r="5008" spans="1:2" ht="16.5" x14ac:dyDescent="0.3">
      <c r="A5008" s="9">
        <f>YEAR(Table1[[#This Row],[Order Date]])</f>
        <v>2016</v>
      </c>
      <c r="B5008" s="3" t="s">
        <v>1214</v>
      </c>
    </row>
    <row r="5009" spans="1:2" ht="16.5" x14ac:dyDescent="0.3">
      <c r="A5009" s="10">
        <f>YEAR(Table1[[#This Row],[Order Date]])</f>
        <v>2016</v>
      </c>
      <c r="B5009" s="4" t="s">
        <v>2558</v>
      </c>
    </row>
    <row r="5010" spans="1:2" ht="16.5" x14ac:dyDescent="0.3">
      <c r="A5010" s="9">
        <f>YEAR(Table1[[#This Row],[Order Date]])</f>
        <v>2016</v>
      </c>
      <c r="B5010" s="3" t="s">
        <v>433</v>
      </c>
    </row>
    <row r="5011" spans="1:2" ht="16.5" x14ac:dyDescent="0.3">
      <c r="A5011" s="10">
        <f>YEAR(Table1[[#This Row],[Order Date]])</f>
        <v>2016</v>
      </c>
      <c r="B5011" s="4" t="s">
        <v>433</v>
      </c>
    </row>
    <row r="5012" spans="1:2" ht="16.5" x14ac:dyDescent="0.3">
      <c r="A5012" s="9">
        <f>YEAR(Table1[[#This Row],[Order Date]])</f>
        <v>2016</v>
      </c>
      <c r="B5012" s="3" t="s">
        <v>1474</v>
      </c>
    </row>
    <row r="5013" spans="1:2" ht="16.5" x14ac:dyDescent="0.3">
      <c r="A5013" s="10">
        <f>YEAR(Table1[[#This Row],[Order Date]])</f>
        <v>2016</v>
      </c>
      <c r="B5013" s="4" t="s">
        <v>1076</v>
      </c>
    </row>
    <row r="5014" spans="1:2" ht="16.5" x14ac:dyDescent="0.3">
      <c r="A5014" s="9">
        <f>YEAR(Table1[[#This Row],[Order Date]])</f>
        <v>2016</v>
      </c>
      <c r="B5014" s="3" t="s">
        <v>61</v>
      </c>
    </row>
    <row r="5015" spans="1:2" ht="16.5" x14ac:dyDescent="0.3">
      <c r="A5015" s="10">
        <f>YEAR(Table1[[#This Row],[Order Date]])</f>
        <v>2016</v>
      </c>
      <c r="B5015" s="4" t="s">
        <v>61</v>
      </c>
    </row>
    <row r="5016" spans="1:2" ht="16.5" x14ac:dyDescent="0.3">
      <c r="A5016" s="9">
        <f>YEAR(Table1[[#This Row],[Order Date]])</f>
        <v>2016</v>
      </c>
      <c r="B5016" s="3" t="s">
        <v>2101</v>
      </c>
    </row>
    <row r="5017" spans="1:2" ht="16.5" x14ac:dyDescent="0.3">
      <c r="A5017" s="10">
        <f>YEAR(Table1[[#This Row],[Order Date]])</f>
        <v>2016</v>
      </c>
      <c r="B5017" s="4" t="s">
        <v>2101</v>
      </c>
    </row>
    <row r="5018" spans="1:2" ht="16.5" x14ac:dyDescent="0.3">
      <c r="A5018" s="9">
        <f>YEAR(Table1[[#This Row],[Order Date]])</f>
        <v>2016</v>
      </c>
      <c r="B5018" s="3" t="s">
        <v>2101</v>
      </c>
    </row>
    <row r="5019" spans="1:2" ht="16.5" x14ac:dyDescent="0.3">
      <c r="A5019" s="10">
        <f>YEAR(Table1[[#This Row],[Order Date]])</f>
        <v>2016</v>
      </c>
      <c r="B5019" s="4" t="s">
        <v>2101</v>
      </c>
    </row>
    <row r="5020" spans="1:2" ht="16.5" x14ac:dyDescent="0.3">
      <c r="A5020" s="9">
        <f>YEAR(Table1[[#This Row],[Order Date]])</f>
        <v>2016</v>
      </c>
      <c r="B5020" s="3" t="s">
        <v>2101</v>
      </c>
    </row>
    <row r="5021" spans="1:2" ht="16.5" x14ac:dyDescent="0.3">
      <c r="A5021" s="10">
        <f>YEAR(Table1[[#This Row],[Order Date]])</f>
        <v>2016</v>
      </c>
      <c r="B5021" s="4" t="s">
        <v>839</v>
      </c>
    </row>
    <row r="5022" spans="1:2" ht="16.5" x14ac:dyDescent="0.3">
      <c r="A5022" s="9">
        <f>YEAR(Table1[[#This Row],[Order Date]])</f>
        <v>2016</v>
      </c>
      <c r="B5022" s="3" t="s">
        <v>1334</v>
      </c>
    </row>
    <row r="5023" spans="1:2" ht="16.5" x14ac:dyDescent="0.3">
      <c r="A5023" s="10">
        <f>YEAR(Table1[[#This Row],[Order Date]])</f>
        <v>2016</v>
      </c>
      <c r="B5023" s="4" t="s">
        <v>1334</v>
      </c>
    </row>
    <row r="5024" spans="1:2" ht="16.5" x14ac:dyDescent="0.3">
      <c r="A5024" s="9">
        <f>YEAR(Table1[[#This Row],[Order Date]])</f>
        <v>2016</v>
      </c>
      <c r="B5024" s="3" t="s">
        <v>963</v>
      </c>
    </row>
    <row r="5025" spans="1:2" ht="16.5" x14ac:dyDescent="0.3">
      <c r="A5025" s="10">
        <f>YEAR(Table1[[#This Row],[Order Date]])</f>
        <v>2016</v>
      </c>
      <c r="B5025" s="4" t="s">
        <v>2294</v>
      </c>
    </row>
    <row r="5026" spans="1:2" ht="16.5" x14ac:dyDescent="0.3">
      <c r="A5026" s="9">
        <f>YEAR(Table1[[#This Row],[Order Date]])</f>
        <v>2016</v>
      </c>
      <c r="B5026" s="3" t="s">
        <v>2294</v>
      </c>
    </row>
    <row r="5027" spans="1:2" ht="16.5" x14ac:dyDescent="0.3">
      <c r="A5027" s="10">
        <f>YEAR(Table1[[#This Row],[Order Date]])</f>
        <v>2016</v>
      </c>
      <c r="B5027" s="4" t="s">
        <v>2294</v>
      </c>
    </row>
    <row r="5028" spans="1:2" ht="16.5" x14ac:dyDescent="0.3">
      <c r="A5028" s="9">
        <f>YEAR(Table1[[#This Row],[Order Date]])</f>
        <v>2016</v>
      </c>
      <c r="B5028" s="3" t="s">
        <v>971</v>
      </c>
    </row>
    <row r="5029" spans="1:2" ht="16.5" x14ac:dyDescent="0.3">
      <c r="A5029" s="10">
        <f>YEAR(Table1[[#This Row],[Order Date]])</f>
        <v>2016</v>
      </c>
      <c r="B5029" s="4" t="s">
        <v>2381</v>
      </c>
    </row>
    <row r="5030" spans="1:2" ht="16.5" x14ac:dyDescent="0.3">
      <c r="A5030" s="9">
        <f>YEAR(Table1[[#This Row],[Order Date]])</f>
        <v>2016</v>
      </c>
      <c r="B5030" s="3" t="s">
        <v>2381</v>
      </c>
    </row>
    <row r="5031" spans="1:2" ht="16.5" x14ac:dyDescent="0.3">
      <c r="A5031" s="10">
        <f>YEAR(Table1[[#This Row],[Order Date]])</f>
        <v>2016</v>
      </c>
      <c r="B5031" s="4" t="s">
        <v>2381</v>
      </c>
    </row>
    <row r="5032" spans="1:2" ht="16.5" x14ac:dyDescent="0.3">
      <c r="A5032" s="9">
        <f>YEAR(Table1[[#This Row],[Order Date]])</f>
        <v>2016</v>
      </c>
      <c r="B5032" s="3" t="s">
        <v>1046</v>
      </c>
    </row>
    <row r="5033" spans="1:2" ht="16.5" x14ac:dyDescent="0.3">
      <c r="A5033" s="10">
        <f>YEAR(Table1[[#This Row],[Order Date]])</f>
        <v>2016</v>
      </c>
      <c r="B5033" s="4" t="s">
        <v>583</v>
      </c>
    </row>
    <row r="5034" spans="1:2" ht="16.5" x14ac:dyDescent="0.3">
      <c r="A5034" s="9">
        <f>YEAR(Table1[[#This Row],[Order Date]])</f>
        <v>2016</v>
      </c>
      <c r="B5034" s="3" t="s">
        <v>596</v>
      </c>
    </row>
    <row r="5035" spans="1:2" ht="16.5" x14ac:dyDescent="0.3">
      <c r="A5035" s="10">
        <f>YEAR(Table1[[#This Row],[Order Date]])</f>
        <v>2016</v>
      </c>
      <c r="B5035" s="4" t="s">
        <v>1287</v>
      </c>
    </row>
    <row r="5036" spans="1:2" ht="16.5" x14ac:dyDescent="0.3">
      <c r="A5036" s="9">
        <f>YEAR(Table1[[#This Row],[Order Date]])</f>
        <v>2016</v>
      </c>
      <c r="B5036" s="3" t="s">
        <v>1287</v>
      </c>
    </row>
    <row r="5037" spans="1:2" ht="16.5" x14ac:dyDescent="0.3">
      <c r="A5037" s="10">
        <f>YEAR(Table1[[#This Row],[Order Date]])</f>
        <v>2016</v>
      </c>
      <c r="B5037" s="4" t="s">
        <v>1920</v>
      </c>
    </row>
    <row r="5038" spans="1:2" ht="16.5" x14ac:dyDescent="0.3">
      <c r="A5038" s="9">
        <f>YEAR(Table1[[#This Row],[Order Date]])</f>
        <v>2016</v>
      </c>
      <c r="B5038" s="3" t="s">
        <v>1920</v>
      </c>
    </row>
    <row r="5039" spans="1:2" ht="16.5" x14ac:dyDescent="0.3">
      <c r="A5039" s="10">
        <f>YEAR(Table1[[#This Row],[Order Date]])</f>
        <v>2016</v>
      </c>
      <c r="B5039" s="4" t="s">
        <v>291</v>
      </c>
    </row>
    <row r="5040" spans="1:2" ht="16.5" x14ac:dyDescent="0.3">
      <c r="A5040" s="9">
        <f>YEAR(Table1[[#This Row],[Order Date]])</f>
        <v>2016</v>
      </c>
      <c r="B5040" s="3" t="s">
        <v>285</v>
      </c>
    </row>
    <row r="5041" spans="1:2" ht="16.5" x14ac:dyDescent="0.3">
      <c r="A5041" s="10">
        <f>YEAR(Table1[[#This Row],[Order Date]])</f>
        <v>2016</v>
      </c>
      <c r="B5041" s="4" t="s">
        <v>861</v>
      </c>
    </row>
    <row r="5042" spans="1:2" ht="16.5" x14ac:dyDescent="0.3">
      <c r="A5042" s="9">
        <f>YEAR(Table1[[#This Row],[Order Date]])</f>
        <v>2016</v>
      </c>
      <c r="B5042" s="3" t="s">
        <v>861</v>
      </c>
    </row>
    <row r="5043" spans="1:2" ht="16.5" x14ac:dyDescent="0.3">
      <c r="A5043" s="10">
        <f>YEAR(Table1[[#This Row],[Order Date]])</f>
        <v>2016</v>
      </c>
      <c r="B5043" s="4" t="s">
        <v>861</v>
      </c>
    </row>
    <row r="5044" spans="1:2" ht="16.5" x14ac:dyDescent="0.3">
      <c r="A5044" s="9">
        <f>YEAR(Table1[[#This Row],[Order Date]])</f>
        <v>2016</v>
      </c>
      <c r="B5044" s="3" t="s">
        <v>861</v>
      </c>
    </row>
    <row r="5045" spans="1:2" ht="16.5" x14ac:dyDescent="0.3">
      <c r="A5045" s="10">
        <f>YEAR(Table1[[#This Row],[Order Date]])</f>
        <v>2016</v>
      </c>
      <c r="B5045" s="4" t="s">
        <v>301</v>
      </c>
    </row>
    <row r="5046" spans="1:2" ht="16.5" x14ac:dyDescent="0.3">
      <c r="A5046" s="9">
        <f>YEAR(Table1[[#This Row],[Order Date]])</f>
        <v>2016</v>
      </c>
      <c r="B5046" s="3" t="s">
        <v>301</v>
      </c>
    </row>
    <row r="5047" spans="1:2" ht="16.5" x14ac:dyDescent="0.3">
      <c r="A5047" s="10">
        <f>YEAR(Table1[[#This Row],[Order Date]])</f>
        <v>2016</v>
      </c>
      <c r="B5047" s="4" t="s">
        <v>301</v>
      </c>
    </row>
    <row r="5048" spans="1:2" ht="16.5" x14ac:dyDescent="0.3">
      <c r="A5048" s="9">
        <f>YEAR(Table1[[#This Row],[Order Date]])</f>
        <v>2016</v>
      </c>
      <c r="B5048" s="3" t="s">
        <v>1797</v>
      </c>
    </row>
    <row r="5049" spans="1:2" ht="16.5" x14ac:dyDescent="0.3">
      <c r="A5049" s="10">
        <f>YEAR(Table1[[#This Row],[Order Date]])</f>
        <v>2016</v>
      </c>
      <c r="B5049" s="4" t="s">
        <v>655</v>
      </c>
    </row>
    <row r="5050" spans="1:2" ht="16.5" x14ac:dyDescent="0.3">
      <c r="A5050" s="9">
        <f>YEAR(Table1[[#This Row],[Order Date]])</f>
        <v>2016</v>
      </c>
      <c r="B5050" s="3" t="s">
        <v>202</v>
      </c>
    </row>
    <row r="5051" spans="1:2" ht="16.5" x14ac:dyDescent="0.3">
      <c r="A5051" s="10">
        <f>YEAR(Table1[[#This Row],[Order Date]])</f>
        <v>2016</v>
      </c>
      <c r="B5051" s="4" t="s">
        <v>202</v>
      </c>
    </row>
    <row r="5052" spans="1:2" ht="16.5" x14ac:dyDescent="0.3">
      <c r="A5052" s="9">
        <f>YEAR(Table1[[#This Row],[Order Date]])</f>
        <v>2016</v>
      </c>
      <c r="B5052" s="3" t="s">
        <v>202</v>
      </c>
    </row>
    <row r="5053" spans="1:2" ht="16.5" x14ac:dyDescent="0.3">
      <c r="A5053" s="10">
        <f>YEAR(Table1[[#This Row],[Order Date]])</f>
        <v>2016</v>
      </c>
      <c r="B5053" s="4" t="s">
        <v>202</v>
      </c>
    </row>
    <row r="5054" spans="1:2" ht="16.5" x14ac:dyDescent="0.3">
      <c r="A5054" s="9">
        <f>YEAR(Table1[[#This Row],[Order Date]])</f>
        <v>2016</v>
      </c>
      <c r="B5054" s="3" t="s">
        <v>2528</v>
      </c>
    </row>
    <row r="5055" spans="1:2" ht="16.5" x14ac:dyDescent="0.3">
      <c r="A5055" s="10">
        <f>YEAR(Table1[[#This Row],[Order Date]])</f>
        <v>2016</v>
      </c>
      <c r="B5055" s="4" t="s">
        <v>2528</v>
      </c>
    </row>
    <row r="5056" spans="1:2" ht="16.5" x14ac:dyDescent="0.3">
      <c r="A5056" s="9">
        <f>YEAR(Table1[[#This Row],[Order Date]])</f>
        <v>2016</v>
      </c>
      <c r="B5056" s="3" t="s">
        <v>2528</v>
      </c>
    </row>
    <row r="5057" spans="1:2" ht="16.5" x14ac:dyDescent="0.3">
      <c r="A5057" s="10">
        <f>YEAR(Table1[[#This Row],[Order Date]])</f>
        <v>2016</v>
      </c>
      <c r="B5057" s="4" t="s">
        <v>1793</v>
      </c>
    </row>
    <row r="5058" spans="1:2" ht="16.5" x14ac:dyDescent="0.3">
      <c r="A5058" s="9">
        <f>YEAR(Table1[[#This Row],[Order Date]])</f>
        <v>2016</v>
      </c>
      <c r="B5058" s="3" t="s">
        <v>1793</v>
      </c>
    </row>
    <row r="5059" spans="1:2" ht="16.5" x14ac:dyDescent="0.3">
      <c r="A5059" s="10">
        <f>YEAR(Table1[[#This Row],[Order Date]])</f>
        <v>2016</v>
      </c>
      <c r="B5059" s="4" t="s">
        <v>1793</v>
      </c>
    </row>
    <row r="5060" spans="1:2" ht="16.5" x14ac:dyDescent="0.3">
      <c r="A5060" s="9">
        <f>YEAR(Table1[[#This Row],[Order Date]])</f>
        <v>2016</v>
      </c>
      <c r="B5060" s="3" t="s">
        <v>1793</v>
      </c>
    </row>
    <row r="5061" spans="1:2" ht="16.5" x14ac:dyDescent="0.3">
      <c r="A5061" s="10">
        <f>YEAR(Table1[[#This Row],[Order Date]])</f>
        <v>2016</v>
      </c>
      <c r="B5061" s="4" t="s">
        <v>2107</v>
      </c>
    </row>
    <row r="5062" spans="1:2" ht="16.5" x14ac:dyDescent="0.3">
      <c r="A5062" s="9">
        <f>YEAR(Table1[[#This Row],[Order Date]])</f>
        <v>2016</v>
      </c>
      <c r="B5062" s="3" t="s">
        <v>2107</v>
      </c>
    </row>
    <row r="5063" spans="1:2" ht="16.5" x14ac:dyDescent="0.3">
      <c r="A5063" s="10">
        <f>YEAR(Table1[[#This Row],[Order Date]])</f>
        <v>2016</v>
      </c>
      <c r="B5063" s="4" t="s">
        <v>2537</v>
      </c>
    </row>
    <row r="5064" spans="1:2" ht="16.5" x14ac:dyDescent="0.3">
      <c r="A5064" s="9">
        <f>YEAR(Table1[[#This Row],[Order Date]])</f>
        <v>2016</v>
      </c>
      <c r="B5064" s="3" t="s">
        <v>2537</v>
      </c>
    </row>
    <row r="5065" spans="1:2" ht="16.5" x14ac:dyDescent="0.3">
      <c r="A5065" s="10">
        <f>YEAR(Table1[[#This Row],[Order Date]])</f>
        <v>2016</v>
      </c>
      <c r="B5065" s="4" t="s">
        <v>1173</v>
      </c>
    </row>
    <row r="5066" spans="1:2" ht="16.5" x14ac:dyDescent="0.3">
      <c r="A5066" s="9">
        <f>YEAR(Table1[[#This Row],[Order Date]])</f>
        <v>2016</v>
      </c>
      <c r="B5066" s="3" t="s">
        <v>1173</v>
      </c>
    </row>
    <row r="5067" spans="1:2" ht="16.5" x14ac:dyDescent="0.3">
      <c r="A5067" s="10">
        <f>YEAR(Table1[[#This Row],[Order Date]])</f>
        <v>2016</v>
      </c>
      <c r="B5067" s="4" t="s">
        <v>1173</v>
      </c>
    </row>
    <row r="5068" spans="1:2" ht="16.5" x14ac:dyDescent="0.3">
      <c r="A5068" s="9">
        <f>YEAR(Table1[[#This Row],[Order Date]])</f>
        <v>2016</v>
      </c>
      <c r="B5068" s="3" t="s">
        <v>1173</v>
      </c>
    </row>
    <row r="5069" spans="1:2" ht="16.5" x14ac:dyDescent="0.3">
      <c r="A5069" s="10">
        <f>YEAR(Table1[[#This Row],[Order Date]])</f>
        <v>2016</v>
      </c>
      <c r="B5069" s="4" t="s">
        <v>1271</v>
      </c>
    </row>
    <row r="5070" spans="1:2" ht="16.5" x14ac:dyDescent="0.3">
      <c r="A5070" s="9">
        <f>YEAR(Table1[[#This Row],[Order Date]])</f>
        <v>2016</v>
      </c>
      <c r="B5070" s="3" t="s">
        <v>1271</v>
      </c>
    </row>
    <row r="5071" spans="1:2" ht="16.5" x14ac:dyDescent="0.3">
      <c r="A5071" s="10">
        <f>YEAR(Table1[[#This Row],[Order Date]])</f>
        <v>2016</v>
      </c>
      <c r="B5071" s="4" t="s">
        <v>1183</v>
      </c>
    </row>
    <row r="5072" spans="1:2" ht="16.5" x14ac:dyDescent="0.3">
      <c r="A5072" s="9">
        <f>YEAR(Table1[[#This Row],[Order Date]])</f>
        <v>2016</v>
      </c>
      <c r="B5072" s="3" t="s">
        <v>1183</v>
      </c>
    </row>
    <row r="5073" spans="1:2" ht="16.5" x14ac:dyDescent="0.3">
      <c r="A5073" s="10">
        <f>YEAR(Table1[[#This Row],[Order Date]])</f>
        <v>2016</v>
      </c>
      <c r="B5073" s="4" t="s">
        <v>1368</v>
      </c>
    </row>
    <row r="5074" spans="1:2" ht="16.5" x14ac:dyDescent="0.3">
      <c r="A5074" s="9">
        <f>YEAR(Table1[[#This Row],[Order Date]])</f>
        <v>2016</v>
      </c>
      <c r="B5074" s="3" t="s">
        <v>387</v>
      </c>
    </row>
    <row r="5075" spans="1:2" ht="16.5" x14ac:dyDescent="0.3">
      <c r="A5075" s="10">
        <f>YEAR(Table1[[#This Row],[Order Date]])</f>
        <v>2016</v>
      </c>
      <c r="B5075" s="4" t="s">
        <v>387</v>
      </c>
    </row>
    <row r="5076" spans="1:2" ht="16.5" x14ac:dyDescent="0.3">
      <c r="A5076" s="9">
        <f>YEAR(Table1[[#This Row],[Order Date]])</f>
        <v>2016</v>
      </c>
      <c r="B5076" s="3" t="s">
        <v>554</v>
      </c>
    </row>
    <row r="5077" spans="1:2" ht="16.5" x14ac:dyDescent="0.3">
      <c r="A5077" s="10">
        <f>YEAR(Table1[[#This Row],[Order Date]])</f>
        <v>2016</v>
      </c>
      <c r="B5077" s="4" t="s">
        <v>1778</v>
      </c>
    </row>
    <row r="5078" spans="1:2" ht="16.5" x14ac:dyDescent="0.3">
      <c r="A5078" s="9">
        <f>YEAR(Table1[[#This Row],[Order Date]])</f>
        <v>2016</v>
      </c>
      <c r="B5078" s="3" t="s">
        <v>1778</v>
      </c>
    </row>
    <row r="5079" spans="1:2" ht="16.5" x14ac:dyDescent="0.3">
      <c r="A5079" s="10">
        <f>YEAR(Table1[[#This Row],[Order Date]])</f>
        <v>2016</v>
      </c>
      <c r="B5079" s="4" t="s">
        <v>1046</v>
      </c>
    </row>
    <row r="5080" spans="1:2" ht="16.5" x14ac:dyDescent="0.3">
      <c r="A5080" s="9">
        <f>YEAR(Table1[[#This Row],[Order Date]])</f>
        <v>2016</v>
      </c>
      <c r="B5080" s="3" t="s">
        <v>1287</v>
      </c>
    </row>
    <row r="5081" spans="1:2" ht="16.5" x14ac:dyDescent="0.3">
      <c r="A5081" s="10">
        <f>YEAR(Table1[[#This Row],[Order Date]])</f>
        <v>2016</v>
      </c>
      <c r="B5081" s="4" t="s">
        <v>357</v>
      </c>
    </row>
    <row r="5082" spans="1:2" ht="16.5" x14ac:dyDescent="0.3">
      <c r="A5082" s="9">
        <f>YEAR(Table1[[#This Row],[Order Date]])</f>
        <v>2016</v>
      </c>
      <c r="B5082" s="3" t="s">
        <v>1417</v>
      </c>
    </row>
    <row r="5083" spans="1:2" ht="16.5" x14ac:dyDescent="0.3">
      <c r="A5083" s="10">
        <f>YEAR(Table1[[#This Row],[Order Date]])</f>
        <v>2016</v>
      </c>
      <c r="B5083" s="4" t="s">
        <v>2021</v>
      </c>
    </row>
    <row r="5084" spans="1:2" ht="16.5" x14ac:dyDescent="0.3">
      <c r="A5084" s="9">
        <f>YEAR(Table1[[#This Row],[Order Date]])</f>
        <v>2016</v>
      </c>
      <c r="B5084" s="3" t="s">
        <v>1550</v>
      </c>
    </row>
    <row r="5085" spans="1:2" ht="16.5" x14ac:dyDescent="0.3">
      <c r="A5085" s="10">
        <f>YEAR(Table1[[#This Row],[Order Date]])</f>
        <v>2016</v>
      </c>
      <c r="B5085" s="4" t="s">
        <v>1550</v>
      </c>
    </row>
    <row r="5086" spans="1:2" ht="16.5" x14ac:dyDescent="0.3">
      <c r="A5086" s="9">
        <f>YEAR(Table1[[#This Row],[Order Date]])</f>
        <v>2016</v>
      </c>
      <c r="B5086" s="3" t="s">
        <v>1550</v>
      </c>
    </row>
    <row r="5087" spans="1:2" ht="16.5" x14ac:dyDescent="0.3">
      <c r="A5087" s="10">
        <f>YEAR(Table1[[#This Row],[Order Date]])</f>
        <v>2016</v>
      </c>
      <c r="B5087" s="4" t="s">
        <v>1550</v>
      </c>
    </row>
    <row r="5088" spans="1:2" ht="16.5" x14ac:dyDescent="0.3">
      <c r="A5088" s="9">
        <f>YEAR(Table1[[#This Row],[Order Date]])</f>
        <v>2016</v>
      </c>
      <c r="B5088" s="3" t="s">
        <v>1550</v>
      </c>
    </row>
    <row r="5089" spans="1:2" ht="16.5" x14ac:dyDescent="0.3">
      <c r="A5089" s="10">
        <f>YEAR(Table1[[#This Row],[Order Date]])</f>
        <v>2016</v>
      </c>
      <c r="B5089" s="4" t="s">
        <v>1550</v>
      </c>
    </row>
    <row r="5090" spans="1:2" ht="16.5" x14ac:dyDescent="0.3">
      <c r="A5090" s="9">
        <f>YEAR(Table1[[#This Row],[Order Date]])</f>
        <v>2016</v>
      </c>
      <c r="B5090" s="3" t="s">
        <v>778</v>
      </c>
    </row>
    <row r="5091" spans="1:2" ht="16.5" x14ac:dyDescent="0.3">
      <c r="A5091" s="10">
        <f>YEAR(Table1[[#This Row],[Order Date]])</f>
        <v>2016</v>
      </c>
      <c r="B5091" s="4" t="s">
        <v>2265</v>
      </c>
    </row>
    <row r="5092" spans="1:2" ht="16.5" x14ac:dyDescent="0.3">
      <c r="A5092" s="9">
        <f>YEAR(Table1[[#This Row],[Order Date]])</f>
        <v>2016</v>
      </c>
      <c r="B5092" s="3" t="s">
        <v>2137</v>
      </c>
    </row>
    <row r="5093" spans="1:2" ht="16.5" x14ac:dyDescent="0.3">
      <c r="A5093" s="10">
        <f>YEAR(Table1[[#This Row],[Order Date]])</f>
        <v>2016</v>
      </c>
      <c r="B5093" s="4" t="s">
        <v>771</v>
      </c>
    </row>
    <row r="5094" spans="1:2" ht="16.5" x14ac:dyDescent="0.3">
      <c r="A5094" s="9">
        <f>YEAR(Table1[[#This Row],[Order Date]])</f>
        <v>2016</v>
      </c>
      <c r="B5094" s="3" t="s">
        <v>503</v>
      </c>
    </row>
    <row r="5095" spans="1:2" ht="16.5" x14ac:dyDescent="0.3">
      <c r="A5095" s="10">
        <f>YEAR(Table1[[#This Row],[Order Date]])</f>
        <v>2016</v>
      </c>
      <c r="B5095" s="4" t="s">
        <v>2564</v>
      </c>
    </row>
    <row r="5096" spans="1:2" ht="16.5" x14ac:dyDescent="0.3">
      <c r="A5096" s="9">
        <f>YEAR(Table1[[#This Row],[Order Date]])</f>
        <v>2016</v>
      </c>
      <c r="B5096" s="3" t="s">
        <v>2564</v>
      </c>
    </row>
    <row r="5097" spans="1:2" ht="16.5" x14ac:dyDescent="0.3">
      <c r="A5097" s="10">
        <f>YEAR(Table1[[#This Row],[Order Date]])</f>
        <v>2016</v>
      </c>
      <c r="B5097" s="4" t="s">
        <v>2474</v>
      </c>
    </row>
    <row r="5098" spans="1:2" ht="16.5" x14ac:dyDescent="0.3">
      <c r="A5098" s="9">
        <f>YEAR(Table1[[#This Row],[Order Date]])</f>
        <v>2016</v>
      </c>
      <c r="B5098" s="3" t="s">
        <v>2474</v>
      </c>
    </row>
    <row r="5099" spans="1:2" ht="16.5" x14ac:dyDescent="0.3">
      <c r="A5099" s="10">
        <f>YEAR(Table1[[#This Row],[Order Date]])</f>
        <v>2016</v>
      </c>
      <c r="B5099" s="4" t="s">
        <v>2474</v>
      </c>
    </row>
    <row r="5100" spans="1:2" ht="16.5" x14ac:dyDescent="0.3">
      <c r="A5100" s="9">
        <f>YEAR(Table1[[#This Row],[Order Date]])</f>
        <v>2016</v>
      </c>
      <c r="B5100" s="3" t="s">
        <v>1629</v>
      </c>
    </row>
    <row r="5101" spans="1:2" ht="16.5" x14ac:dyDescent="0.3">
      <c r="A5101" s="10">
        <f>YEAR(Table1[[#This Row],[Order Date]])</f>
        <v>2016</v>
      </c>
      <c r="B5101" s="4" t="s">
        <v>748</v>
      </c>
    </row>
    <row r="5102" spans="1:2" ht="16.5" x14ac:dyDescent="0.3">
      <c r="A5102" s="9">
        <f>YEAR(Table1[[#This Row],[Order Date]])</f>
        <v>2016</v>
      </c>
      <c r="B5102" s="3" t="s">
        <v>748</v>
      </c>
    </row>
    <row r="5103" spans="1:2" ht="16.5" x14ac:dyDescent="0.3">
      <c r="A5103" s="10">
        <f>YEAR(Table1[[#This Row],[Order Date]])</f>
        <v>2016</v>
      </c>
      <c r="B5103" s="4" t="s">
        <v>1438</v>
      </c>
    </row>
    <row r="5104" spans="1:2" ht="16.5" x14ac:dyDescent="0.3">
      <c r="A5104" s="9">
        <f>YEAR(Table1[[#This Row],[Order Date]])</f>
        <v>2016</v>
      </c>
      <c r="B5104" s="3" t="s">
        <v>1438</v>
      </c>
    </row>
    <row r="5105" spans="1:2" ht="16.5" x14ac:dyDescent="0.3">
      <c r="A5105" s="10">
        <f>YEAR(Table1[[#This Row],[Order Date]])</f>
        <v>2016</v>
      </c>
      <c r="B5105" s="4" t="s">
        <v>280</v>
      </c>
    </row>
    <row r="5106" spans="1:2" ht="16.5" x14ac:dyDescent="0.3">
      <c r="A5106" s="9">
        <f>YEAR(Table1[[#This Row],[Order Date]])</f>
        <v>2016</v>
      </c>
      <c r="B5106" s="3" t="s">
        <v>280</v>
      </c>
    </row>
    <row r="5107" spans="1:2" ht="16.5" x14ac:dyDescent="0.3">
      <c r="A5107" s="10">
        <f>YEAR(Table1[[#This Row],[Order Date]])</f>
        <v>2016</v>
      </c>
      <c r="B5107" s="4" t="s">
        <v>280</v>
      </c>
    </row>
    <row r="5108" spans="1:2" ht="16.5" x14ac:dyDescent="0.3">
      <c r="A5108" s="9">
        <f>YEAR(Table1[[#This Row],[Order Date]])</f>
        <v>2016</v>
      </c>
      <c r="B5108" s="3" t="s">
        <v>748</v>
      </c>
    </row>
    <row r="5109" spans="1:2" ht="16.5" x14ac:dyDescent="0.3">
      <c r="A5109" s="10">
        <f>YEAR(Table1[[#This Row],[Order Date]])</f>
        <v>2016</v>
      </c>
      <c r="B5109" s="4" t="s">
        <v>387</v>
      </c>
    </row>
    <row r="5110" spans="1:2" ht="16.5" x14ac:dyDescent="0.3">
      <c r="A5110" s="9">
        <f>YEAR(Table1[[#This Row],[Order Date]])</f>
        <v>2016</v>
      </c>
      <c r="B5110" s="3" t="s">
        <v>387</v>
      </c>
    </row>
    <row r="5111" spans="1:2" ht="16.5" x14ac:dyDescent="0.3">
      <c r="A5111" s="10">
        <f>YEAR(Table1[[#This Row],[Order Date]])</f>
        <v>2016</v>
      </c>
      <c r="B5111" s="4" t="s">
        <v>387</v>
      </c>
    </row>
    <row r="5112" spans="1:2" ht="16.5" x14ac:dyDescent="0.3">
      <c r="A5112" s="9">
        <f>YEAR(Table1[[#This Row],[Order Date]])</f>
        <v>2016</v>
      </c>
      <c r="B5112" s="3" t="s">
        <v>387</v>
      </c>
    </row>
    <row r="5113" spans="1:2" ht="16.5" x14ac:dyDescent="0.3">
      <c r="A5113" s="10">
        <f>YEAR(Table1[[#This Row],[Order Date]])</f>
        <v>2016</v>
      </c>
      <c r="B5113" s="4" t="s">
        <v>387</v>
      </c>
    </row>
    <row r="5114" spans="1:2" ht="16.5" x14ac:dyDescent="0.3">
      <c r="A5114" s="9">
        <f>YEAR(Table1[[#This Row],[Order Date]])</f>
        <v>2016</v>
      </c>
      <c r="B5114" s="3" t="s">
        <v>387</v>
      </c>
    </row>
    <row r="5115" spans="1:2" ht="16.5" x14ac:dyDescent="0.3">
      <c r="A5115" s="10">
        <f>YEAR(Table1[[#This Row],[Order Date]])</f>
        <v>2016</v>
      </c>
      <c r="B5115" s="4" t="s">
        <v>498</v>
      </c>
    </row>
    <row r="5116" spans="1:2" ht="16.5" x14ac:dyDescent="0.3">
      <c r="A5116" s="9">
        <f>YEAR(Table1[[#This Row],[Order Date]])</f>
        <v>2016</v>
      </c>
      <c r="B5116" s="3" t="s">
        <v>689</v>
      </c>
    </row>
    <row r="5117" spans="1:2" ht="16.5" x14ac:dyDescent="0.3">
      <c r="A5117" s="10">
        <f>YEAR(Table1[[#This Row],[Order Date]])</f>
        <v>2016</v>
      </c>
      <c r="B5117" s="4" t="s">
        <v>689</v>
      </c>
    </row>
    <row r="5118" spans="1:2" ht="16.5" x14ac:dyDescent="0.3">
      <c r="A5118" s="9">
        <f>YEAR(Table1[[#This Row],[Order Date]])</f>
        <v>2016</v>
      </c>
      <c r="B5118" s="3" t="s">
        <v>689</v>
      </c>
    </row>
    <row r="5119" spans="1:2" ht="16.5" x14ac:dyDescent="0.3">
      <c r="A5119" s="10">
        <f>YEAR(Table1[[#This Row],[Order Date]])</f>
        <v>2016</v>
      </c>
      <c r="B5119" s="4" t="s">
        <v>612</v>
      </c>
    </row>
    <row r="5120" spans="1:2" ht="16.5" x14ac:dyDescent="0.3">
      <c r="A5120" s="9">
        <f>YEAR(Table1[[#This Row],[Order Date]])</f>
        <v>2016</v>
      </c>
      <c r="B5120" s="3" t="s">
        <v>612</v>
      </c>
    </row>
    <row r="5121" spans="1:2" ht="16.5" x14ac:dyDescent="0.3">
      <c r="A5121" s="10">
        <f>YEAR(Table1[[#This Row],[Order Date]])</f>
        <v>2016</v>
      </c>
      <c r="B5121" s="4" t="s">
        <v>612</v>
      </c>
    </row>
    <row r="5122" spans="1:2" ht="16.5" x14ac:dyDescent="0.3">
      <c r="A5122" s="9">
        <f>YEAR(Table1[[#This Row],[Order Date]])</f>
        <v>2016</v>
      </c>
      <c r="B5122" s="3" t="s">
        <v>612</v>
      </c>
    </row>
    <row r="5123" spans="1:2" ht="16.5" x14ac:dyDescent="0.3">
      <c r="A5123" s="10">
        <f>YEAR(Table1[[#This Row],[Order Date]])</f>
        <v>2016</v>
      </c>
      <c r="B5123" s="4" t="s">
        <v>612</v>
      </c>
    </row>
    <row r="5124" spans="1:2" ht="16.5" x14ac:dyDescent="0.3">
      <c r="A5124" s="9">
        <f>YEAR(Table1[[#This Row],[Order Date]])</f>
        <v>2016</v>
      </c>
      <c r="B5124" s="3" t="s">
        <v>1221</v>
      </c>
    </row>
    <row r="5125" spans="1:2" ht="16.5" x14ac:dyDescent="0.3">
      <c r="A5125" s="10">
        <f>YEAR(Table1[[#This Row],[Order Date]])</f>
        <v>2016</v>
      </c>
      <c r="B5125" s="4" t="s">
        <v>1221</v>
      </c>
    </row>
    <row r="5126" spans="1:2" ht="16.5" x14ac:dyDescent="0.3">
      <c r="A5126" s="9">
        <f>YEAR(Table1[[#This Row],[Order Date]])</f>
        <v>2016</v>
      </c>
      <c r="B5126" s="3" t="s">
        <v>1221</v>
      </c>
    </row>
    <row r="5127" spans="1:2" ht="16.5" x14ac:dyDescent="0.3">
      <c r="A5127" s="10">
        <f>YEAR(Table1[[#This Row],[Order Date]])</f>
        <v>2016</v>
      </c>
      <c r="B5127" s="4" t="s">
        <v>1221</v>
      </c>
    </row>
    <row r="5128" spans="1:2" ht="16.5" x14ac:dyDescent="0.3">
      <c r="A5128" s="9">
        <f>YEAR(Table1[[#This Row],[Order Date]])</f>
        <v>2016</v>
      </c>
      <c r="B5128" s="3" t="s">
        <v>1221</v>
      </c>
    </row>
    <row r="5129" spans="1:2" ht="16.5" x14ac:dyDescent="0.3">
      <c r="A5129" s="10">
        <f>YEAR(Table1[[#This Row],[Order Date]])</f>
        <v>2016</v>
      </c>
      <c r="B5129" s="4" t="s">
        <v>1221</v>
      </c>
    </row>
    <row r="5130" spans="1:2" ht="16.5" x14ac:dyDescent="0.3">
      <c r="A5130" s="9">
        <f>YEAR(Table1[[#This Row],[Order Date]])</f>
        <v>2016</v>
      </c>
      <c r="B5130" s="3" t="s">
        <v>1221</v>
      </c>
    </row>
    <row r="5131" spans="1:2" ht="16.5" x14ac:dyDescent="0.3">
      <c r="A5131" s="10">
        <f>YEAR(Table1[[#This Row],[Order Date]])</f>
        <v>2016</v>
      </c>
      <c r="B5131" s="4" t="s">
        <v>1196</v>
      </c>
    </row>
    <row r="5132" spans="1:2" ht="16.5" x14ac:dyDescent="0.3">
      <c r="A5132" s="9">
        <f>YEAR(Table1[[#This Row],[Order Date]])</f>
        <v>2016</v>
      </c>
      <c r="B5132" s="3" t="s">
        <v>2042</v>
      </c>
    </row>
    <row r="5133" spans="1:2" ht="16.5" x14ac:dyDescent="0.3">
      <c r="A5133" s="10">
        <f>YEAR(Table1[[#This Row],[Order Date]])</f>
        <v>2016</v>
      </c>
      <c r="B5133" s="4" t="s">
        <v>2042</v>
      </c>
    </row>
    <row r="5134" spans="1:2" ht="16.5" x14ac:dyDescent="0.3">
      <c r="A5134" s="9">
        <f>YEAR(Table1[[#This Row],[Order Date]])</f>
        <v>2016</v>
      </c>
      <c r="B5134" s="3" t="s">
        <v>2042</v>
      </c>
    </row>
    <row r="5135" spans="1:2" ht="16.5" x14ac:dyDescent="0.3">
      <c r="A5135" s="10">
        <f>YEAR(Table1[[#This Row],[Order Date]])</f>
        <v>2016</v>
      </c>
      <c r="B5135" s="4" t="s">
        <v>2042</v>
      </c>
    </row>
    <row r="5136" spans="1:2" ht="16.5" x14ac:dyDescent="0.3">
      <c r="A5136" s="9">
        <f>YEAR(Table1[[#This Row],[Order Date]])</f>
        <v>2016</v>
      </c>
      <c r="B5136" s="3" t="s">
        <v>2042</v>
      </c>
    </row>
    <row r="5137" spans="1:2" ht="16.5" x14ac:dyDescent="0.3">
      <c r="A5137" s="10">
        <f>YEAR(Table1[[#This Row],[Order Date]])</f>
        <v>2016</v>
      </c>
      <c r="B5137" s="4" t="s">
        <v>433</v>
      </c>
    </row>
    <row r="5138" spans="1:2" ht="16.5" x14ac:dyDescent="0.3">
      <c r="A5138" s="9">
        <f>YEAR(Table1[[#This Row],[Order Date]])</f>
        <v>2016</v>
      </c>
      <c r="B5138" s="3" t="s">
        <v>1161</v>
      </c>
    </row>
    <row r="5139" spans="1:2" ht="16.5" x14ac:dyDescent="0.3">
      <c r="A5139" s="10">
        <f>YEAR(Table1[[#This Row],[Order Date]])</f>
        <v>2016</v>
      </c>
      <c r="B5139" s="4" t="s">
        <v>2466</v>
      </c>
    </row>
    <row r="5140" spans="1:2" ht="16.5" x14ac:dyDescent="0.3">
      <c r="A5140" s="9">
        <f>YEAR(Table1[[#This Row],[Order Date]])</f>
        <v>2016</v>
      </c>
      <c r="B5140" s="3" t="s">
        <v>1926</v>
      </c>
    </row>
    <row r="5141" spans="1:2" ht="16.5" x14ac:dyDescent="0.3">
      <c r="A5141" s="10">
        <f>YEAR(Table1[[#This Row],[Order Date]])</f>
        <v>2016</v>
      </c>
      <c r="B5141" s="4" t="s">
        <v>2083</v>
      </c>
    </row>
    <row r="5142" spans="1:2" ht="16.5" x14ac:dyDescent="0.3">
      <c r="A5142" s="9">
        <f>YEAR(Table1[[#This Row],[Order Date]])</f>
        <v>2016</v>
      </c>
      <c r="B5142" s="3" t="s">
        <v>2083</v>
      </c>
    </row>
    <row r="5143" spans="1:2" ht="16.5" x14ac:dyDescent="0.3">
      <c r="A5143" s="10">
        <f>YEAR(Table1[[#This Row],[Order Date]])</f>
        <v>2016</v>
      </c>
      <c r="B5143" s="4" t="s">
        <v>2083</v>
      </c>
    </row>
    <row r="5144" spans="1:2" ht="16.5" x14ac:dyDescent="0.3">
      <c r="A5144" s="9">
        <f>YEAR(Table1[[#This Row],[Order Date]])</f>
        <v>2016</v>
      </c>
      <c r="B5144" s="3" t="s">
        <v>225</v>
      </c>
    </row>
    <row r="5145" spans="1:2" ht="16.5" x14ac:dyDescent="0.3">
      <c r="A5145" s="10">
        <f>YEAR(Table1[[#This Row],[Order Date]])</f>
        <v>2016</v>
      </c>
      <c r="B5145" s="4" t="s">
        <v>225</v>
      </c>
    </row>
    <row r="5146" spans="1:2" ht="16.5" x14ac:dyDescent="0.3">
      <c r="A5146" s="9">
        <f>YEAR(Table1[[#This Row],[Order Date]])</f>
        <v>2016</v>
      </c>
      <c r="B5146" s="3" t="s">
        <v>225</v>
      </c>
    </row>
    <row r="5147" spans="1:2" ht="16.5" x14ac:dyDescent="0.3">
      <c r="A5147" s="10">
        <f>YEAR(Table1[[#This Row],[Order Date]])</f>
        <v>2016</v>
      </c>
      <c r="B5147" s="4" t="s">
        <v>225</v>
      </c>
    </row>
    <row r="5148" spans="1:2" ht="16.5" x14ac:dyDescent="0.3">
      <c r="A5148" s="9">
        <f>YEAR(Table1[[#This Row],[Order Date]])</f>
        <v>2016</v>
      </c>
      <c r="B5148" s="3" t="s">
        <v>225</v>
      </c>
    </row>
    <row r="5149" spans="1:2" ht="16.5" x14ac:dyDescent="0.3">
      <c r="A5149" s="10">
        <f>YEAR(Table1[[#This Row],[Order Date]])</f>
        <v>2016</v>
      </c>
      <c r="B5149" s="4" t="s">
        <v>225</v>
      </c>
    </row>
    <row r="5150" spans="1:2" ht="16.5" x14ac:dyDescent="0.3">
      <c r="A5150" s="9">
        <f>YEAR(Table1[[#This Row],[Order Date]])</f>
        <v>2016</v>
      </c>
      <c r="B5150" s="3" t="s">
        <v>1557</v>
      </c>
    </row>
    <row r="5151" spans="1:2" ht="16.5" x14ac:dyDescent="0.3">
      <c r="A5151" s="10">
        <f>YEAR(Table1[[#This Row],[Order Date]])</f>
        <v>2016</v>
      </c>
      <c r="B5151" s="4" t="s">
        <v>1557</v>
      </c>
    </row>
    <row r="5152" spans="1:2" ht="16.5" x14ac:dyDescent="0.3">
      <c r="A5152" s="9">
        <f>YEAR(Table1[[#This Row],[Order Date]])</f>
        <v>2016</v>
      </c>
      <c r="B5152" s="3" t="s">
        <v>487</v>
      </c>
    </row>
    <row r="5153" spans="1:2" ht="16.5" x14ac:dyDescent="0.3">
      <c r="A5153" s="10">
        <f>YEAR(Table1[[#This Row],[Order Date]])</f>
        <v>2016</v>
      </c>
      <c r="B5153" s="4" t="s">
        <v>1186</v>
      </c>
    </row>
    <row r="5154" spans="1:2" ht="16.5" x14ac:dyDescent="0.3">
      <c r="A5154" s="9">
        <f>YEAR(Table1[[#This Row],[Order Date]])</f>
        <v>2016</v>
      </c>
      <c r="B5154" s="3" t="s">
        <v>2450</v>
      </c>
    </row>
    <row r="5155" spans="1:2" ht="16.5" x14ac:dyDescent="0.3">
      <c r="A5155" s="10">
        <f>YEAR(Table1[[#This Row],[Order Date]])</f>
        <v>2016</v>
      </c>
      <c r="B5155" s="4" t="s">
        <v>2450</v>
      </c>
    </row>
    <row r="5156" spans="1:2" ht="16.5" x14ac:dyDescent="0.3">
      <c r="A5156" s="9">
        <f>YEAR(Table1[[#This Row],[Order Date]])</f>
        <v>2016</v>
      </c>
      <c r="B5156" s="3" t="s">
        <v>2450</v>
      </c>
    </row>
    <row r="5157" spans="1:2" ht="16.5" x14ac:dyDescent="0.3">
      <c r="A5157" s="10">
        <f>YEAR(Table1[[#This Row],[Order Date]])</f>
        <v>2016</v>
      </c>
      <c r="B5157" s="4" t="s">
        <v>2450</v>
      </c>
    </row>
    <row r="5158" spans="1:2" ht="16.5" x14ac:dyDescent="0.3">
      <c r="A5158" s="9">
        <f>YEAR(Table1[[#This Row],[Order Date]])</f>
        <v>2016</v>
      </c>
      <c r="B5158" s="3" t="s">
        <v>1423</v>
      </c>
    </row>
    <row r="5159" spans="1:2" ht="16.5" x14ac:dyDescent="0.3">
      <c r="A5159" s="10">
        <f>YEAR(Table1[[#This Row],[Order Date]])</f>
        <v>2016</v>
      </c>
      <c r="B5159" s="4" t="s">
        <v>1423</v>
      </c>
    </row>
    <row r="5160" spans="1:2" ht="16.5" x14ac:dyDescent="0.3">
      <c r="A5160" s="9">
        <f>YEAR(Table1[[#This Row],[Order Date]])</f>
        <v>2016</v>
      </c>
      <c r="B5160" s="3" t="s">
        <v>389</v>
      </c>
    </row>
    <row r="5161" spans="1:2" ht="16.5" x14ac:dyDescent="0.3">
      <c r="A5161" s="10">
        <f>YEAR(Table1[[#This Row],[Order Date]])</f>
        <v>2016</v>
      </c>
      <c r="B5161" s="4" t="s">
        <v>389</v>
      </c>
    </row>
    <row r="5162" spans="1:2" ht="16.5" x14ac:dyDescent="0.3">
      <c r="A5162" s="9">
        <f>YEAR(Table1[[#This Row],[Order Date]])</f>
        <v>2016</v>
      </c>
      <c r="B5162" s="3" t="s">
        <v>2412</v>
      </c>
    </row>
    <row r="5163" spans="1:2" ht="16.5" x14ac:dyDescent="0.3">
      <c r="A5163" s="10">
        <f>YEAR(Table1[[#This Row],[Order Date]])</f>
        <v>2016</v>
      </c>
      <c r="B5163" s="4" t="s">
        <v>2455</v>
      </c>
    </row>
    <row r="5164" spans="1:2" ht="16.5" x14ac:dyDescent="0.3">
      <c r="A5164" s="9">
        <f>YEAR(Table1[[#This Row],[Order Date]])</f>
        <v>2016</v>
      </c>
      <c r="B5164" s="3" t="s">
        <v>2455</v>
      </c>
    </row>
    <row r="5165" spans="1:2" ht="16.5" x14ac:dyDescent="0.3">
      <c r="A5165" s="10">
        <f>YEAR(Table1[[#This Row],[Order Date]])</f>
        <v>2016</v>
      </c>
      <c r="B5165" s="4" t="s">
        <v>1221</v>
      </c>
    </row>
    <row r="5166" spans="1:2" ht="16.5" x14ac:dyDescent="0.3">
      <c r="A5166" s="9">
        <f>YEAR(Table1[[#This Row],[Order Date]])</f>
        <v>2016</v>
      </c>
      <c r="B5166" s="3" t="s">
        <v>1221</v>
      </c>
    </row>
    <row r="5167" spans="1:2" ht="16.5" x14ac:dyDescent="0.3">
      <c r="A5167" s="10">
        <f>YEAR(Table1[[#This Row],[Order Date]])</f>
        <v>2016</v>
      </c>
      <c r="B5167" s="4" t="s">
        <v>1221</v>
      </c>
    </row>
    <row r="5168" spans="1:2" ht="16.5" x14ac:dyDescent="0.3">
      <c r="A5168" s="9">
        <f>YEAR(Table1[[#This Row],[Order Date]])</f>
        <v>2016</v>
      </c>
      <c r="B5168" s="3" t="s">
        <v>1221</v>
      </c>
    </row>
    <row r="5169" spans="1:2" ht="16.5" x14ac:dyDescent="0.3">
      <c r="A5169" s="10">
        <f>YEAR(Table1[[#This Row],[Order Date]])</f>
        <v>2016</v>
      </c>
      <c r="B5169" s="4" t="s">
        <v>239</v>
      </c>
    </row>
    <row r="5170" spans="1:2" ht="16.5" x14ac:dyDescent="0.3">
      <c r="A5170" s="9">
        <f>YEAR(Table1[[#This Row],[Order Date]])</f>
        <v>2016</v>
      </c>
      <c r="B5170" s="3" t="s">
        <v>1867</v>
      </c>
    </row>
    <row r="5171" spans="1:2" ht="16.5" x14ac:dyDescent="0.3">
      <c r="A5171" s="10">
        <f>YEAR(Table1[[#This Row],[Order Date]])</f>
        <v>2016</v>
      </c>
      <c r="B5171" s="4" t="s">
        <v>1867</v>
      </c>
    </row>
    <row r="5172" spans="1:2" ht="16.5" x14ac:dyDescent="0.3">
      <c r="A5172" s="9">
        <f>YEAR(Table1[[#This Row],[Order Date]])</f>
        <v>2016</v>
      </c>
      <c r="B5172" s="3" t="s">
        <v>1867</v>
      </c>
    </row>
    <row r="5173" spans="1:2" ht="16.5" x14ac:dyDescent="0.3">
      <c r="A5173" s="10">
        <f>YEAR(Table1[[#This Row],[Order Date]])</f>
        <v>2016</v>
      </c>
      <c r="B5173" s="4" t="s">
        <v>1867</v>
      </c>
    </row>
    <row r="5174" spans="1:2" ht="16.5" x14ac:dyDescent="0.3">
      <c r="A5174" s="9">
        <f>YEAR(Table1[[#This Row],[Order Date]])</f>
        <v>2016</v>
      </c>
      <c r="B5174" s="3" t="s">
        <v>1295</v>
      </c>
    </row>
    <row r="5175" spans="1:2" ht="16.5" x14ac:dyDescent="0.3">
      <c r="A5175" s="10">
        <f>YEAR(Table1[[#This Row],[Order Date]])</f>
        <v>2016</v>
      </c>
      <c r="B5175" s="4" t="s">
        <v>1295</v>
      </c>
    </row>
    <row r="5176" spans="1:2" ht="16.5" x14ac:dyDescent="0.3">
      <c r="A5176" s="9">
        <f>YEAR(Table1[[#This Row],[Order Date]])</f>
        <v>2016</v>
      </c>
      <c r="B5176" s="3" t="s">
        <v>1295</v>
      </c>
    </row>
    <row r="5177" spans="1:2" ht="16.5" x14ac:dyDescent="0.3">
      <c r="A5177" s="10">
        <f>YEAR(Table1[[#This Row],[Order Date]])</f>
        <v>2016</v>
      </c>
      <c r="B5177" s="4" t="s">
        <v>305</v>
      </c>
    </row>
    <row r="5178" spans="1:2" ht="16.5" x14ac:dyDescent="0.3">
      <c r="A5178" s="9">
        <f>YEAR(Table1[[#This Row],[Order Date]])</f>
        <v>2016</v>
      </c>
      <c r="B5178" s="3" t="s">
        <v>280</v>
      </c>
    </row>
    <row r="5179" spans="1:2" ht="16.5" x14ac:dyDescent="0.3">
      <c r="A5179" s="10">
        <f>YEAR(Table1[[#This Row],[Order Date]])</f>
        <v>2016</v>
      </c>
      <c r="B5179" s="4" t="s">
        <v>280</v>
      </c>
    </row>
    <row r="5180" spans="1:2" ht="16.5" x14ac:dyDescent="0.3">
      <c r="A5180" s="9">
        <f>YEAR(Table1[[#This Row],[Order Date]])</f>
        <v>2016</v>
      </c>
      <c r="B5180" s="3" t="s">
        <v>280</v>
      </c>
    </row>
    <row r="5181" spans="1:2" ht="16.5" x14ac:dyDescent="0.3">
      <c r="A5181" s="10">
        <f>YEAR(Table1[[#This Row],[Order Date]])</f>
        <v>2016</v>
      </c>
      <c r="B5181" s="4" t="s">
        <v>280</v>
      </c>
    </row>
    <row r="5182" spans="1:2" ht="16.5" x14ac:dyDescent="0.3">
      <c r="A5182" s="9">
        <f>YEAR(Table1[[#This Row],[Order Date]])</f>
        <v>2016</v>
      </c>
      <c r="B5182" s="3" t="s">
        <v>280</v>
      </c>
    </row>
    <row r="5183" spans="1:2" ht="16.5" x14ac:dyDescent="0.3">
      <c r="A5183" s="10">
        <f>YEAR(Table1[[#This Row],[Order Date]])</f>
        <v>2016</v>
      </c>
      <c r="B5183" s="4" t="s">
        <v>1042</v>
      </c>
    </row>
    <row r="5184" spans="1:2" ht="16.5" x14ac:dyDescent="0.3">
      <c r="A5184" s="9">
        <f>YEAR(Table1[[#This Row],[Order Date]])</f>
        <v>2016</v>
      </c>
      <c r="B5184" s="3" t="s">
        <v>1614</v>
      </c>
    </row>
    <row r="5185" spans="1:2" ht="16.5" x14ac:dyDescent="0.3">
      <c r="A5185" s="10">
        <f>YEAR(Table1[[#This Row],[Order Date]])</f>
        <v>2016</v>
      </c>
      <c r="B5185" s="4" t="s">
        <v>742</v>
      </c>
    </row>
    <row r="5186" spans="1:2" ht="16.5" x14ac:dyDescent="0.3">
      <c r="A5186" s="9">
        <f>YEAR(Table1[[#This Row],[Order Date]])</f>
        <v>2016</v>
      </c>
      <c r="B5186" s="3" t="s">
        <v>193</v>
      </c>
    </row>
    <row r="5187" spans="1:2" ht="16.5" x14ac:dyDescent="0.3">
      <c r="A5187" s="10">
        <f>YEAR(Table1[[#This Row],[Order Date]])</f>
        <v>2016</v>
      </c>
      <c r="B5187" s="4" t="s">
        <v>193</v>
      </c>
    </row>
    <row r="5188" spans="1:2" ht="16.5" x14ac:dyDescent="0.3">
      <c r="A5188" s="9">
        <f>YEAR(Table1[[#This Row],[Order Date]])</f>
        <v>2016</v>
      </c>
      <c r="B5188" s="3" t="s">
        <v>193</v>
      </c>
    </row>
    <row r="5189" spans="1:2" ht="16.5" x14ac:dyDescent="0.3">
      <c r="A5189" s="10">
        <f>YEAR(Table1[[#This Row],[Order Date]])</f>
        <v>2016</v>
      </c>
      <c r="B5189" s="4" t="s">
        <v>193</v>
      </c>
    </row>
    <row r="5190" spans="1:2" ht="16.5" x14ac:dyDescent="0.3">
      <c r="A5190" s="9">
        <f>YEAR(Table1[[#This Row],[Order Date]])</f>
        <v>2016</v>
      </c>
      <c r="B5190" s="3" t="s">
        <v>2318</v>
      </c>
    </row>
    <row r="5191" spans="1:2" ht="16.5" x14ac:dyDescent="0.3">
      <c r="A5191" s="10">
        <f>YEAR(Table1[[#This Row],[Order Date]])</f>
        <v>2016</v>
      </c>
      <c r="B5191" s="4" t="s">
        <v>2573</v>
      </c>
    </row>
    <row r="5192" spans="1:2" ht="16.5" x14ac:dyDescent="0.3">
      <c r="A5192" s="9">
        <f>YEAR(Table1[[#This Row],[Order Date]])</f>
        <v>2016</v>
      </c>
      <c r="B5192" s="3" t="s">
        <v>1260</v>
      </c>
    </row>
    <row r="5193" spans="1:2" ht="16.5" x14ac:dyDescent="0.3">
      <c r="A5193" s="10">
        <f>YEAR(Table1[[#This Row],[Order Date]])</f>
        <v>2016</v>
      </c>
      <c r="B5193" s="4" t="s">
        <v>1538</v>
      </c>
    </row>
    <row r="5194" spans="1:2" ht="16.5" x14ac:dyDescent="0.3">
      <c r="A5194" s="9">
        <f>YEAR(Table1[[#This Row],[Order Date]])</f>
        <v>2016</v>
      </c>
      <c r="B5194" s="3" t="s">
        <v>2319</v>
      </c>
    </row>
    <row r="5195" spans="1:2" ht="16.5" x14ac:dyDescent="0.3">
      <c r="A5195" s="10">
        <f>YEAR(Table1[[#This Row],[Order Date]])</f>
        <v>2016</v>
      </c>
      <c r="B5195" s="4" t="s">
        <v>2319</v>
      </c>
    </row>
    <row r="5196" spans="1:2" ht="16.5" x14ac:dyDescent="0.3">
      <c r="A5196" s="9">
        <f>YEAR(Table1[[#This Row],[Order Date]])</f>
        <v>2016</v>
      </c>
      <c r="B5196" s="3" t="s">
        <v>2319</v>
      </c>
    </row>
    <row r="5197" spans="1:2" ht="16.5" x14ac:dyDescent="0.3">
      <c r="A5197" s="10">
        <f>YEAR(Table1[[#This Row],[Order Date]])</f>
        <v>2016</v>
      </c>
      <c r="B5197" s="4" t="s">
        <v>973</v>
      </c>
    </row>
    <row r="5198" spans="1:2" ht="16.5" x14ac:dyDescent="0.3">
      <c r="A5198" s="9">
        <f>YEAR(Table1[[#This Row],[Order Date]])</f>
        <v>2016</v>
      </c>
      <c r="B5198" s="3" t="s">
        <v>2432</v>
      </c>
    </row>
    <row r="5199" spans="1:2" ht="16.5" x14ac:dyDescent="0.3">
      <c r="A5199" s="10">
        <f>YEAR(Table1[[#This Row],[Order Date]])</f>
        <v>2016</v>
      </c>
      <c r="B5199" s="4" t="s">
        <v>917</v>
      </c>
    </row>
    <row r="5200" spans="1:2" ht="16.5" x14ac:dyDescent="0.3">
      <c r="A5200" s="9">
        <f>YEAR(Table1[[#This Row],[Order Date]])</f>
        <v>2016</v>
      </c>
      <c r="B5200" s="3" t="s">
        <v>1771</v>
      </c>
    </row>
    <row r="5201" spans="1:2" ht="16.5" x14ac:dyDescent="0.3">
      <c r="A5201" s="10">
        <f>YEAR(Table1[[#This Row],[Order Date]])</f>
        <v>2016</v>
      </c>
      <c r="B5201" s="4" t="s">
        <v>1771</v>
      </c>
    </row>
    <row r="5202" spans="1:2" ht="16.5" x14ac:dyDescent="0.3">
      <c r="A5202" s="9">
        <f>YEAR(Table1[[#This Row],[Order Date]])</f>
        <v>2016</v>
      </c>
      <c r="B5202" s="3" t="s">
        <v>1771</v>
      </c>
    </row>
    <row r="5203" spans="1:2" ht="16.5" x14ac:dyDescent="0.3">
      <c r="A5203" s="10">
        <f>YEAR(Table1[[#This Row],[Order Date]])</f>
        <v>2016</v>
      </c>
      <c r="B5203" s="4" t="s">
        <v>1771</v>
      </c>
    </row>
    <row r="5204" spans="1:2" ht="16.5" x14ac:dyDescent="0.3">
      <c r="A5204" s="9">
        <f>YEAR(Table1[[#This Row],[Order Date]])</f>
        <v>2016</v>
      </c>
      <c r="B5204" s="3" t="s">
        <v>1771</v>
      </c>
    </row>
    <row r="5205" spans="1:2" ht="16.5" x14ac:dyDescent="0.3">
      <c r="A5205" s="10">
        <f>YEAR(Table1[[#This Row],[Order Date]])</f>
        <v>2016</v>
      </c>
      <c r="B5205" s="4" t="s">
        <v>1672</v>
      </c>
    </row>
    <row r="5206" spans="1:2" ht="16.5" x14ac:dyDescent="0.3">
      <c r="A5206" s="9">
        <f>YEAR(Table1[[#This Row],[Order Date]])</f>
        <v>2016</v>
      </c>
      <c r="B5206" s="3" t="s">
        <v>1672</v>
      </c>
    </row>
    <row r="5207" spans="1:2" ht="16.5" x14ac:dyDescent="0.3">
      <c r="A5207" s="10">
        <f>YEAR(Table1[[#This Row],[Order Date]])</f>
        <v>2016</v>
      </c>
      <c r="B5207" s="4" t="s">
        <v>1822</v>
      </c>
    </row>
    <row r="5208" spans="1:2" ht="16.5" x14ac:dyDescent="0.3">
      <c r="A5208" s="9">
        <f>YEAR(Table1[[#This Row],[Order Date]])</f>
        <v>2016</v>
      </c>
      <c r="B5208" s="3" t="s">
        <v>2037</v>
      </c>
    </row>
    <row r="5209" spans="1:2" ht="16.5" x14ac:dyDescent="0.3">
      <c r="A5209" s="10">
        <f>YEAR(Table1[[#This Row],[Order Date]])</f>
        <v>2016</v>
      </c>
      <c r="B5209" s="4" t="s">
        <v>2037</v>
      </c>
    </row>
    <row r="5210" spans="1:2" ht="16.5" x14ac:dyDescent="0.3">
      <c r="A5210" s="9">
        <f>YEAR(Table1[[#This Row],[Order Date]])</f>
        <v>2016</v>
      </c>
      <c r="B5210" s="3" t="s">
        <v>2037</v>
      </c>
    </row>
    <row r="5211" spans="1:2" ht="16.5" x14ac:dyDescent="0.3">
      <c r="A5211" s="10">
        <f>YEAR(Table1[[#This Row],[Order Date]])</f>
        <v>2016</v>
      </c>
      <c r="B5211" s="4" t="s">
        <v>1378</v>
      </c>
    </row>
    <row r="5212" spans="1:2" ht="16.5" x14ac:dyDescent="0.3">
      <c r="A5212" s="9">
        <f>YEAR(Table1[[#This Row],[Order Date]])</f>
        <v>2016</v>
      </c>
      <c r="B5212" s="3" t="s">
        <v>1378</v>
      </c>
    </row>
    <row r="5213" spans="1:2" ht="16.5" x14ac:dyDescent="0.3">
      <c r="A5213" s="10">
        <f>YEAR(Table1[[#This Row],[Order Date]])</f>
        <v>2016</v>
      </c>
      <c r="B5213" s="4" t="s">
        <v>29</v>
      </c>
    </row>
    <row r="5214" spans="1:2" ht="16.5" x14ac:dyDescent="0.3">
      <c r="A5214" s="9">
        <f>YEAR(Table1[[#This Row],[Order Date]])</f>
        <v>2016</v>
      </c>
      <c r="B5214" s="3" t="s">
        <v>1643</v>
      </c>
    </row>
    <row r="5215" spans="1:2" ht="16.5" x14ac:dyDescent="0.3">
      <c r="A5215" s="10">
        <f>YEAR(Table1[[#This Row],[Order Date]])</f>
        <v>2016</v>
      </c>
      <c r="B5215" s="4" t="s">
        <v>2378</v>
      </c>
    </row>
    <row r="5216" spans="1:2" ht="16.5" x14ac:dyDescent="0.3">
      <c r="A5216" s="9">
        <f>YEAR(Table1[[#This Row],[Order Date]])</f>
        <v>2016</v>
      </c>
      <c r="B5216" s="3" t="s">
        <v>2378</v>
      </c>
    </row>
    <row r="5217" spans="1:2" ht="16.5" x14ac:dyDescent="0.3">
      <c r="A5217" s="10">
        <f>YEAR(Table1[[#This Row],[Order Date]])</f>
        <v>2016</v>
      </c>
      <c r="B5217" s="4" t="s">
        <v>1497</v>
      </c>
    </row>
    <row r="5218" spans="1:2" ht="16.5" x14ac:dyDescent="0.3">
      <c r="A5218" s="9">
        <f>YEAR(Table1[[#This Row],[Order Date]])</f>
        <v>2016</v>
      </c>
      <c r="B5218" s="3" t="s">
        <v>596</v>
      </c>
    </row>
    <row r="5219" spans="1:2" ht="16.5" x14ac:dyDescent="0.3">
      <c r="A5219" s="10">
        <f>YEAR(Table1[[#This Row],[Order Date]])</f>
        <v>2016</v>
      </c>
      <c r="B5219" s="4" t="s">
        <v>596</v>
      </c>
    </row>
    <row r="5220" spans="1:2" ht="16.5" x14ac:dyDescent="0.3">
      <c r="A5220" s="9">
        <f>YEAR(Table1[[#This Row],[Order Date]])</f>
        <v>2016</v>
      </c>
      <c r="B5220" s="3" t="s">
        <v>883</v>
      </c>
    </row>
    <row r="5221" spans="1:2" ht="16.5" x14ac:dyDescent="0.3">
      <c r="A5221" s="10">
        <f>YEAR(Table1[[#This Row],[Order Date]])</f>
        <v>2016</v>
      </c>
      <c r="B5221" s="4" t="s">
        <v>1012</v>
      </c>
    </row>
    <row r="5222" spans="1:2" ht="16.5" x14ac:dyDescent="0.3">
      <c r="A5222" s="9">
        <f>YEAR(Table1[[#This Row],[Order Date]])</f>
        <v>2016</v>
      </c>
      <c r="B5222" s="3" t="s">
        <v>1012</v>
      </c>
    </row>
    <row r="5223" spans="1:2" ht="16.5" x14ac:dyDescent="0.3">
      <c r="A5223" s="10">
        <f>YEAR(Table1[[#This Row],[Order Date]])</f>
        <v>2016</v>
      </c>
      <c r="B5223" s="4" t="s">
        <v>1012</v>
      </c>
    </row>
    <row r="5224" spans="1:2" ht="16.5" x14ac:dyDescent="0.3">
      <c r="A5224" s="9">
        <f>YEAR(Table1[[#This Row],[Order Date]])</f>
        <v>2016</v>
      </c>
      <c r="B5224" s="3" t="s">
        <v>1012</v>
      </c>
    </row>
    <row r="5225" spans="1:2" ht="16.5" x14ac:dyDescent="0.3">
      <c r="A5225" s="10">
        <f>YEAR(Table1[[#This Row],[Order Date]])</f>
        <v>2016</v>
      </c>
      <c r="B5225" s="4" t="s">
        <v>443</v>
      </c>
    </row>
    <row r="5226" spans="1:2" ht="16.5" x14ac:dyDescent="0.3">
      <c r="A5226" s="9">
        <f>YEAR(Table1[[#This Row],[Order Date]])</f>
        <v>2016</v>
      </c>
      <c r="B5226" s="3" t="s">
        <v>410</v>
      </c>
    </row>
    <row r="5227" spans="1:2" ht="16.5" x14ac:dyDescent="0.3">
      <c r="A5227" s="10">
        <f>YEAR(Table1[[#This Row],[Order Date]])</f>
        <v>2016</v>
      </c>
      <c r="B5227" s="4" t="s">
        <v>355</v>
      </c>
    </row>
    <row r="5228" spans="1:2" ht="16.5" x14ac:dyDescent="0.3">
      <c r="A5228" s="9">
        <f>YEAR(Table1[[#This Row],[Order Date]])</f>
        <v>2016</v>
      </c>
      <c r="B5228" s="3" t="s">
        <v>355</v>
      </c>
    </row>
    <row r="5229" spans="1:2" ht="16.5" x14ac:dyDescent="0.3">
      <c r="A5229" s="10">
        <f>YEAR(Table1[[#This Row],[Order Date]])</f>
        <v>2016</v>
      </c>
      <c r="B5229" s="4" t="s">
        <v>1822</v>
      </c>
    </row>
    <row r="5230" spans="1:2" ht="16.5" x14ac:dyDescent="0.3">
      <c r="A5230" s="9">
        <f>YEAR(Table1[[#This Row],[Order Date]])</f>
        <v>2016</v>
      </c>
      <c r="B5230" s="3" t="s">
        <v>202</v>
      </c>
    </row>
    <row r="5231" spans="1:2" ht="16.5" x14ac:dyDescent="0.3">
      <c r="A5231" s="10">
        <f>YEAR(Table1[[#This Row],[Order Date]])</f>
        <v>2016</v>
      </c>
      <c r="B5231" s="4" t="s">
        <v>202</v>
      </c>
    </row>
    <row r="5232" spans="1:2" ht="16.5" x14ac:dyDescent="0.3">
      <c r="A5232" s="9">
        <f>YEAR(Table1[[#This Row],[Order Date]])</f>
        <v>2016</v>
      </c>
      <c r="B5232" s="3" t="s">
        <v>202</v>
      </c>
    </row>
    <row r="5233" spans="1:2" ht="16.5" x14ac:dyDescent="0.3">
      <c r="A5233" s="10">
        <f>YEAR(Table1[[#This Row],[Order Date]])</f>
        <v>2016</v>
      </c>
      <c r="B5233" s="4" t="s">
        <v>2578</v>
      </c>
    </row>
    <row r="5234" spans="1:2" ht="16.5" x14ac:dyDescent="0.3">
      <c r="A5234" s="9">
        <f>YEAR(Table1[[#This Row],[Order Date]])</f>
        <v>2016</v>
      </c>
      <c r="B5234" s="3" t="s">
        <v>2578</v>
      </c>
    </row>
    <row r="5235" spans="1:2" ht="16.5" x14ac:dyDescent="0.3">
      <c r="A5235" s="10">
        <f>YEAR(Table1[[#This Row],[Order Date]])</f>
        <v>2016</v>
      </c>
      <c r="B5235" s="4" t="s">
        <v>2580</v>
      </c>
    </row>
    <row r="5236" spans="1:2" ht="16.5" x14ac:dyDescent="0.3">
      <c r="A5236" s="9">
        <f>YEAR(Table1[[#This Row],[Order Date]])</f>
        <v>2016</v>
      </c>
      <c r="B5236" s="3" t="s">
        <v>2580</v>
      </c>
    </row>
    <row r="5237" spans="1:2" ht="16.5" x14ac:dyDescent="0.3">
      <c r="A5237" s="10">
        <f>YEAR(Table1[[#This Row],[Order Date]])</f>
        <v>2016</v>
      </c>
      <c r="B5237" s="4" t="s">
        <v>2580</v>
      </c>
    </row>
    <row r="5238" spans="1:2" ht="16.5" x14ac:dyDescent="0.3">
      <c r="A5238" s="9">
        <f>YEAR(Table1[[#This Row],[Order Date]])</f>
        <v>2016</v>
      </c>
      <c r="B5238" s="3" t="s">
        <v>2580</v>
      </c>
    </row>
    <row r="5239" spans="1:2" ht="16.5" x14ac:dyDescent="0.3">
      <c r="A5239" s="10">
        <f>YEAR(Table1[[#This Row],[Order Date]])</f>
        <v>2016</v>
      </c>
      <c r="B5239" s="4" t="s">
        <v>1781</v>
      </c>
    </row>
    <row r="5240" spans="1:2" ht="16.5" x14ac:dyDescent="0.3">
      <c r="A5240" s="9">
        <f>YEAR(Table1[[#This Row],[Order Date]])</f>
        <v>2016</v>
      </c>
      <c r="B5240" s="3" t="s">
        <v>212</v>
      </c>
    </row>
    <row r="5241" spans="1:2" ht="16.5" x14ac:dyDescent="0.3">
      <c r="A5241" s="10">
        <f>YEAR(Table1[[#This Row],[Order Date]])</f>
        <v>2016</v>
      </c>
      <c r="B5241" s="4" t="s">
        <v>212</v>
      </c>
    </row>
    <row r="5242" spans="1:2" ht="16.5" x14ac:dyDescent="0.3">
      <c r="A5242" s="9">
        <f>YEAR(Table1[[#This Row],[Order Date]])</f>
        <v>2016</v>
      </c>
      <c r="B5242" s="3" t="s">
        <v>212</v>
      </c>
    </row>
    <row r="5243" spans="1:2" ht="16.5" x14ac:dyDescent="0.3">
      <c r="A5243" s="10">
        <f>YEAR(Table1[[#This Row],[Order Date]])</f>
        <v>2016</v>
      </c>
      <c r="B5243" s="4" t="s">
        <v>1867</v>
      </c>
    </row>
    <row r="5244" spans="1:2" ht="16.5" x14ac:dyDescent="0.3">
      <c r="A5244" s="9">
        <f>YEAR(Table1[[#This Row],[Order Date]])</f>
        <v>2016</v>
      </c>
      <c r="B5244" s="3" t="s">
        <v>443</v>
      </c>
    </row>
    <row r="5245" spans="1:2" ht="16.5" x14ac:dyDescent="0.3">
      <c r="A5245" s="10">
        <f>YEAR(Table1[[#This Row],[Order Date]])</f>
        <v>2016</v>
      </c>
      <c r="B5245" s="4" t="s">
        <v>1093</v>
      </c>
    </row>
    <row r="5246" spans="1:2" ht="16.5" x14ac:dyDescent="0.3">
      <c r="A5246" s="9">
        <f>YEAR(Table1[[#This Row],[Order Date]])</f>
        <v>2016</v>
      </c>
      <c r="B5246" s="3" t="s">
        <v>878</v>
      </c>
    </row>
    <row r="5247" spans="1:2" ht="16.5" x14ac:dyDescent="0.3">
      <c r="A5247" s="10">
        <f>YEAR(Table1[[#This Row],[Order Date]])</f>
        <v>2016</v>
      </c>
      <c r="B5247" s="4" t="s">
        <v>1163</v>
      </c>
    </row>
    <row r="5248" spans="1:2" ht="16.5" x14ac:dyDescent="0.3">
      <c r="A5248" s="9">
        <f>YEAR(Table1[[#This Row],[Order Date]])</f>
        <v>2016</v>
      </c>
      <c r="B5248" s="3" t="s">
        <v>1448</v>
      </c>
    </row>
    <row r="5249" spans="1:2" ht="16.5" x14ac:dyDescent="0.3">
      <c r="A5249" s="10">
        <f>YEAR(Table1[[#This Row],[Order Date]])</f>
        <v>2016</v>
      </c>
      <c r="B5249" s="4" t="s">
        <v>1448</v>
      </c>
    </row>
    <row r="5250" spans="1:2" ht="16.5" x14ac:dyDescent="0.3">
      <c r="A5250" s="9">
        <f>YEAR(Table1[[#This Row],[Order Date]])</f>
        <v>2016</v>
      </c>
      <c r="B5250" s="3" t="s">
        <v>1962</v>
      </c>
    </row>
    <row r="5251" spans="1:2" ht="16.5" x14ac:dyDescent="0.3">
      <c r="A5251" s="10">
        <f>YEAR(Table1[[#This Row],[Order Date]])</f>
        <v>2016</v>
      </c>
      <c r="B5251" s="4" t="s">
        <v>2222</v>
      </c>
    </row>
    <row r="5252" spans="1:2" ht="16.5" x14ac:dyDescent="0.3">
      <c r="A5252" s="9">
        <f>YEAR(Table1[[#This Row],[Order Date]])</f>
        <v>2016</v>
      </c>
      <c r="B5252" s="3" t="s">
        <v>2222</v>
      </c>
    </row>
    <row r="5253" spans="1:2" ht="16.5" x14ac:dyDescent="0.3">
      <c r="A5253" s="10">
        <f>YEAR(Table1[[#This Row],[Order Date]])</f>
        <v>2016</v>
      </c>
      <c r="B5253" s="4" t="s">
        <v>2222</v>
      </c>
    </row>
    <row r="5254" spans="1:2" ht="16.5" x14ac:dyDescent="0.3">
      <c r="A5254" s="9">
        <f>YEAR(Table1[[#This Row],[Order Date]])</f>
        <v>2016</v>
      </c>
      <c r="B5254" s="3" t="s">
        <v>978</v>
      </c>
    </row>
    <row r="5255" spans="1:2" ht="16.5" x14ac:dyDescent="0.3">
      <c r="A5255" s="10">
        <f>YEAR(Table1[[#This Row],[Order Date]])</f>
        <v>2016</v>
      </c>
      <c r="B5255" s="4" t="s">
        <v>1452</v>
      </c>
    </row>
    <row r="5256" spans="1:2" ht="16.5" x14ac:dyDescent="0.3">
      <c r="A5256" s="9">
        <f>YEAR(Table1[[#This Row],[Order Date]])</f>
        <v>2016</v>
      </c>
      <c r="B5256" s="3" t="s">
        <v>1452</v>
      </c>
    </row>
    <row r="5257" spans="1:2" ht="16.5" x14ac:dyDescent="0.3">
      <c r="A5257" s="10">
        <f>YEAR(Table1[[#This Row],[Order Date]])</f>
        <v>2016</v>
      </c>
      <c r="B5257" s="4" t="s">
        <v>1452</v>
      </c>
    </row>
    <row r="5258" spans="1:2" ht="16.5" x14ac:dyDescent="0.3">
      <c r="A5258" s="9">
        <f>YEAR(Table1[[#This Row],[Order Date]])</f>
        <v>2016</v>
      </c>
      <c r="B5258" s="3" t="s">
        <v>925</v>
      </c>
    </row>
    <row r="5259" spans="1:2" ht="16.5" x14ac:dyDescent="0.3">
      <c r="A5259" s="10">
        <f>YEAR(Table1[[#This Row],[Order Date]])</f>
        <v>2016</v>
      </c>
      <c r="B5259" s="4" t="s">
        <v>925</v>
      </c>
    </row>
    <row r="5260" spans="1:2" ht="16.5" x14ac:dyDescent="0.3">
      <c r="A5260" s="9">
        <f>YEAR(Table1[[#This Row],[Order Date]])</f>
        <v>2016</v>
      </c>
      <c r="B5260" s="3" t="s">
        <v>1375</v>
      </c>
    </row>
    <row r="5261" spans="1:2" ht="16.5" x14ac:dyDescent="0.3">
      <c r="A5261" s="10">
        <f>YEAR(Table1[[#This Row],[Order Date]])</f>
        <v>2016</v>
      </c>
      <c r="B5261" s="4" t="s">
        <v>1375</v>
      </c>
    </row>
    <row r="5262" spans="1:2" ht="16.5" x14ac:dyDescent="0.3">
      <c r="A5262" s="9">
        <f>YEAR(Table1[[#This Row],[Order Date]])</f>
        <v>2016</v>
      </c>
      <c r="B5262" s="3" t="s">
        <v>1375</v>
      </c>
    </row>
    <row r="5263" spans="1:2" ht="16.5" x14ac:dyDescent="0.3">
      <c r="A5263" s="10">
        <f>YEAR(Table1[[#This Row],[Order Date]])</f>
        <v>2016</v>
      </c>
      <c r="B5263" s="4" t="s">
        <v>2060</v>
      </c>
    </row>
    <row r="5264" spans="1:2" ht="16.5" x14ac:dyDescent="0.3">
      <c r="A5264" s="9">
        <f>YEAR(Table1[[#This Row],[Order Date]])</f>
        <v>2016</v>
      </c>
      <c r="B5264" s="3" t="s">
        <v>2504</v>
      </c>
    </row>
    <row r="5265" spans="1:2" ht="16.5" x14ac:dyDescent="0.3">
      <c r="A5265" s="10">
        <f>YEAR(Table1[[#This Row],[Order Date]])</f>
        <v>2016</v>
      </c>
      <c r="B5265" s="4" t="s">
        <v>917</v>
      </c>
    </row>
    <row r="5266" spans="1:2" ht="16.5" x14ac:dyDescent="0.3">
      <c r="A5266" s="9">
        <f>YEAR(Table1[[#This Row],[Order Date]])</f>
        <v>2016</v>
      </c>
      <c r="B5266" s="3" t="s">
        <v>1892</v>
      </c>
    </row>
    <row r="5267" spans="1:2" ht="16.5" x14ac:dyDescent="0.3">
      <c r="A5267" s="10">
        <f>YEAR(Table1[[#This Row],[Order Date]])</f>
        <v>2016</v>
      </c>
      <c r="B5267" s="4" t="s">
        <v>1211</v>
      </c>
    </row>
    <row r="5268" spans="1:2" ht="16.5" x14ac:dyDescent="0.3">
      <c r="A5268" s="9">
        <f>YEAR(Table1[[#This Row],[Order Date]])</f>
        <v>2016</v>
      </c>
      <c r="B5268" s="3" t="s">
        <v>1211</v>
      </c>
    </row>
    <row r="5269" spans="1:2" ht="16.5" x14ac:dyDescent="0.3">
      <c r="A5269" s="10">
        <f>YEAR(Table1[[#This Row],[Order Date]])</f>
        <v>2016</v>
      </c>
      <c r="B5269" s="4" t="s">
        <v>167</v>
      </c>
    </row>
    <row r="5270" spans="1:2" ht="16.5" x14ac:dyDescent="0.3">
      <c r="A5270" s="9">
        <f>YEAR(Table1[[#This Row],[Order Date]])</f>
        <v>2016</v>
      </c>
      <c r="B5270" s="3" t="s">
        <v>997</v>
      </c>
    </row>
    <row r="5271" spans="1:2" ht="16.5" x14ac:dyDescent="0.3">
      <c r="A5271" s="10">
        <f>YEAR(Table1[[#This Row],[Order Date]])</f>
        <v>2016</v>
      </c>
      <c r="B5271" s="4" t="s">
        <v>997</v>
      </c>
    </row>
    <row r="5272" spans="1:2" ht="16.5" x14ac:dyDescent="0.3">
      <c r="A5272" s="9">
        <f>YEAR(Table1[[#This Row],[Order Date]])</f>
        <v>2016</v>
      </c>
      <c r="B5272" s="3" t="s">
        <v>560</v>
      </c>
    </row>
    <row r="5273" spans="1:2" ht="16.5" x14ac:dyDescent="0.3">
      <c r="A5273" s="10">
        <f>YEAR(Table1[[#This Row],[Order Date]])</f>
        <v>2016</v>
      </c>
      <c r="B5273" s="4" t="s">
        <v>560</v>
      </c>
    </row>
    <row r="5274" spans="1:2" ht="16.5" x14ac:dyDescent="0.3">
      <c r="A5274" s="9">
        <f>YEAR(Table1[[#This Row],[Order Date]])</f>
        <v>2016</v>
      </c>
      <c r="B5274" s="3" t="s">
        <v>1467</v>
      </c>
    </row>
    <row r="5275" spans="1:2" ht="16.5" x14ac:dyDescent="0.3">
      <c r="A5275" s="10">
        <f>YEAR(Table1[[#This Row],[Order Date]])</f>
        <v>2016</v>
      </c>
      <c r="B5275" s="4" t="s">
        <v>1467</v>
      </c>
    </row>
    <row r="5276" spans="1:2" ht="16.5" x14ac:dyDescent="0.3">
      <c r="A5276" s="9">
        <f>YEAR(Table1[[#This Row],[Order Date]])</f>
        <v>2016</v>
      </c>
      <c r="B5276" s="3" t="s">
        <v>1610</v>
      </c>
    </row>
    <row r="5277" spans="1:2" ht="16.5" x14ac:dyDescent="0.3">
      <c r="A5277" s="10">
        <f>YEAR(Table1[[#This Row],[Order Date]])</f>
        <v>2016</v>
      </c>
      <c r="B5277" s="4" t="s">
        <v>1610</v>
      </c>
    </row>
    <row r="5278" spans="1:2" ht="16.5" x14ac:dyDescent="0.3">
      <c r="A5278" s="9">
        <f>YEAR(Table1[[#This Row],[Order Date]])</f>
        <v>2016</v>
      </c>
      <c r="B5278" s="3" t="s">
        <v>630</v>
      </c>
    </row>
    <row r="5279" spans="1:2" ht="16.5" x14ac:dyDescent="0.3">
      <c r="A5279" s="10">
        <f>YEAR(Table1[[#This Row],[Order Date]])</f>
        <v>2016</v>
      </c>
      <c r="B5279" s="4" t="s">
        <v>630</v>
      </c>
    </row>
    <row r="5280" spans="1:2" ht="16.5" x14ac:dyDescent="0.3">
      <c r="A5280" s="9">
        <f>YEAR(Table1[[#This Row],[Order Date]])</f>
        <v>2016</v>
      </c>
      <c r="B5280" s="3" t="s">
        <v>2486</v>
      </c>
    </row>
    <row r="5281" spans="1:2" ht="16.5" x14ac:dyDescent="0.3">
      <c r="A5281" s="10">
        <f>YEAR(Table1[[#This Row],[Order Date]])</f>
        <v>2016</v>
      </c>
      <c r="B5281" s="4" t="s">
        <v>2486</v>
      </c>
    </row>
    <row r="5282" spans="1:2" ht="16.5" x14ac:dyDescent="0.3">
      <c r="A5282" s="9">
        <f>YEAR(Table1[[#This Row],[Order Date]])</f>
        <v>2016</v>
      </c>
      <c r="B5282" s="3" t="s">
        <v>1727</v>
      </c>
    </row>
    <row r="5283" spans="1:2" ht="16.5" x14ac:dyDescent="0.3">
      <c r="A5283" s="10">
        <f>YEAR(Table1[[#This Row],[Order Date]])</f>
        <v>2016</v>
      </c>
      <c r="B5283" s="4" t="s">
        <v>536</v>
      </c>
    </row>
    <row r="5284" spans="1:2" ht="16.5" x14ac:dyDescent="0.3">
      <c r="A5284" s="9">
        <f>YEAR(Table1[[#This Row],[Order Date]])</f>
        <v>2016</v>
      </c>
      <c r="B5284" s="3" t="s">
        <v>536</v>
      </c>
    </row>
    <row r="5285" spans="1:2" ht="16.5" x14ac:dyDescent="0.3">
      <c r="A5285" s="10">
        <f>YEAR(Table1[[#This Row],[Order Date]])</f>
        <v>2016</v>
      </c>
      <c r="B5285" s="4" t="s">
        <v>536</v>
      </c>
    </row>
    <row r="5286" spans="1:2" ht="16.5" x14ac:dyDescent="0.3">
      <c r="A5286" s="9">
        <f>YEAR(Table1[[#This Row],[Order Date]])</f>
        <v>2016</v>
      </c>
      <c r="B5286" s="3" t="s">
        <v>945</v>
      </c>
    </row>
    <row r="5287" spans="1:2" ht="16.5" x14ac:dyDescent="0.3">
      <c r="A5287" s="10">
        <f>YEAR(Table1[[#This Row],[Order Date]])</f>
        <v>2016</v>
      </c>
      <c r="B5287" s="4" t="s">
        <v>945</v>
      </c>
    </row>
    <row r="5288" spans="1:2" ht="16.5" x14ac:dyDescent="0.3">
      <c r="A5288" s="9">
        <f>YEAR(Table1[[#This Row],[Order Date]])</f>
        <v>2016</v>
      </c>
      <c r="B5288" s="3" t="s">
        <v>1776</v>
      </c>
    </row>
    <row r="5289" spans="1:2" ht="16.5" x14ac:dyDescent="0.3">
      <c r="A5289" s="10">
        <f>YEAR(Table1[[#This Row],[Order Date]])</f>
        <v>2016</v>
      </c>
      <c r="B5289" s="4" t="s">
        <v>1776</v>
      </c>
    </row>
    <row r="5290" spans="1:2" ht="16.5" x14ac:dyDescent="0.3">
      <c r="A5290" s="9">
        <f>YEAR(Table1[[#This Row],[Order Date]])</f>
        <v>2016</v>
      </c>
      <c r="B5290" s="3" t="s">
        <v>1301</v>
      </c>
    </row>
    <row r="5291" spans="1:2" ht="16.5" x14ac:dyDescent="0.3">
      <c r="A5291" s="10">
        <f>YEAR(Table1[[#This Row],[Order Date]])</f>
        <v>2016</v>
      </c>
      <c r="B5291" s="4" t="s">
        <v>2528</v>
      </c>
    </row>
    <row r="5292" spans="1:2" ht="16.5" x14ac:dyDescent="0.3">
      <c r="A5292" s="9">
        <f>YEAR(Table1[[#This Row],[Order Date]])</f>
        <v>2016</v>
      </c>
      <c r="B5292" s="3" t="s">
        <v>2094</v>
      </c>
    </row>
    <row r="5293" spans="1:2" ht="16.5" x14ac:dyDescent="0.3">
      <c r="A5293" s="10">
        <f>YEAR(Table1[[#This Row],[Order Date]])</f>
        <v>2016</v>
      </c>
      <c r="B5293" s="4" t="s">
        <v>2094</v>
      </c>
    </row>
    <row r="5294" spans="1:2" ht="16.5" x14ac:dyDescent="0.3">
      <c r="A5294" s="9">
        <f>YEAR(Table1[[#This Row],[Order Date]])</f>
        <v>2016</v>
      </c>
      <c r="B5294" s="3" t="s">
        <v>2094</v>
      </c>
    </row>
    <row r="5295" spans="1:2" ht="16.5" x14ac:dyDescent="0.3">
      <c r="A5295" s="10">
        <f>YEAR(Table1[[#This Row],[Order Date]])</f>
        <v>2016</v>
      </c>
      <c r="B5295" s="4" t="s">
        <v>2094</v>
      </c>
    </row>
    <row r="5296" spans="1:2" ht="16.5" x14ac:dyDescent="0.3">
      <c r="A5296" s="9">
        <f>YEAR(Table1[[#This Row],[Order Date]])</f>
        <v>2016</v>
      </c>
      <c r="B5296" s="3" t="s">
        <v>1593</v>
      </c>
    </row>
    <row r="5297" spans="1:2" ht="16.5" x14ac:dyDescent="0.3">
      <c r="A5297" s="10">
        <f>YEAR(Table1[[#This Row],[Order Date]])</f>
        <v>2016</v>
      </c>
      <c r="B5297" s="4" t="s">
        <v>2584</v>
      </c>
    </row>
    <row r="5298" spans="1:2" ht="16.5" x14ac:dyDescent="0.3">
      <c r="A5298" s="9">
        <f>YEAR(Table1[[#This Row],[Order Date]])</f>
        <v>2016</v>
      </c>
      <c r="B5298" s="3" t="s">
        <v>1145</v>
      </c>
    </row>
    <row r="5299" spans="1:2" ht="16.5" x14ac:dyDescent="0.3">
      <c r="A5299" s="10">
        <f>YEAR(Table1[[#This Row],[Order Date]])</f>
        <v>2016</v>
      </c>
      <c r="B5299" s="4" t="s">
        <v>2230</v>
      </c>
    </row>
    <row r="5300" spans="1:2" ht="16.5" x14ac:dyDescent="0.3">
      <c r="A5300" s="9">
        <f>YEAR(Table1[[#This Row],[Order Date]])</f>
        <v>2016</v>
      </c>
      <c r="B5300" s="3" t="s">
        <v>2271</v>
      </c>
    </row>
    <row r="5301" spans="1:2" ht="16.5" x14ac:dyDescent="0.3">
      <c r="A5301" s="10">
        <f>YEAR(Table1[[#This Row],[Order Date]])</f>
        <v>2016</v>
      </c>
      <c r="B5301" s="4" t="s">
        <v>1521</v>
      </c>
    </row>
    <row r="5302" spans="1:2" ht="16.5" x14ac:dyDescent="0.3">
      <c r="A5302" s="9">
        <f>YEAR(Table1[[#This Row],[Order Date]])</f>
        <v>2016</v>
      </c>
      <c r="B5302" s="3" t="s">
        <v>182</v>
      </c>
    </row>
    <row r="5303" spans="1:2" ht="16.5" x14ac:dyDescent="0.3">
      <c r="A5303" s="10">
        <f>YEAR(Table1[[#This Row],[Order Date]])</f>
        <v>2016</v>
      </c>
      <c r="B5303" s="4" t="s">
        <v>182</v>
      </c>
    </row>
    <row r="5304" spans="1:2" ht="16.5" x14ac:dyDescent="0.3">
      <c r="A5304" s="9">
        <f>YEAR(Table1[[#This Row],[Order Date]])</f>
        <v>2016</v>
      </c>
      <c r="B5304" s="3" t="s">
        <v>1088</v>
      </c>
    </row>
    <row r="5305" spans="1:2" ht="16.5" x14ac:dyDescent="0.3">
      <c r="A5305" s="10">
        <f>YEAR(Table1[[#This Row],[Order Date]])</f>
        <v>2016</v>
      </c>
      <c r="B5305" s="4" t="s">
        <v>1088</v>
      </c>
    </row>
    <row r="5306" spans="1:2" ht="16.5" x14ac:dyDescent="0.3">
      <c r="A5306" s="9">
        <f>YEAR(Table1[[#This Row],[Order Date]])</f>
        <v>2016</v>
      </c>
      <c r="B5306" s="3" t="s">
        <v>712</v>
      </c>
    </row>
    <row r="5307" spans="1:2" ht="16.5" x14ac:dyDescent="0.3">
      <c r="A5307" s="10">
        <f>YEAR(Table1[[#This Row],[Order Date]])</f>
        <v>2016</v>
      </c>
      <c r="B5307" s="4" t="s">
        <v>712</v>
      </c>
    </row>
    <row r="5308" spans="1:2" ht="16.5" x14ac:dyDescent="0.3">
      <c r="A5308" s="9">
        <f>YEAR(Table1[[#This Row],[Order Date]])</f>
        <v>2016</v>
      </c>
      <c r="B5308" s="3" t="s">
        <v>712</v>
      </c>
    </row>
    <row r="5309" spans="1:2" ht="16.5" x14ac:dyDescent="0.3">
      <c r="A5309" s="10">
        <f>YEAR(Table1[[#This Row],[Order Date]])</f>
        <v>2016</v>
      </c>
      <c r="B5309" s="4" t="s">
        <v>752</v>
      </c>
    </row>
    <row r="5310" spans="1:2" ht="16.5" x14ac:dyDescent="0.3">
      <c r="A5310" s="9">
        <f>YEAR(Table1[[#This Row],[Order Date]])</f>
        <v>2016</v>
      </c>
      <c r="B5310" s="3" t="s">
        <v>2381</v>
      </c>
    </row>
    <row r="5311" spans="1:2" ht="16.5" x14ac:dyDescent="0.3">
      <c r="A5311" s="10">
        <f>YEAR(Table1[[#This Row],[Order Date]])</f>
        <v>2016</v>
      </c>
      <c r="B5311" s="4" t="s">
        <v>2381</v>
      </c>
    </row>
    <row r="5312" spans="1:2" ht="16.5" x14ac:dyDescent="0.3">
      <c r="A5312" s="9">
        <f>YEAR(Table1[[#This Row],[Order Date]])</f>
        <v>2016</v>
      </c>
      <c r="B5312" s="3" t="s">
        <v>301</v>
      </c>
    </row>
    <row r="5313" spans="1:2" ht="16.5" x14ac:dyDescent="0.3">
      <c r="A5313" s="10">
        <f>YEAR(Table1[[#This Row],[Order Date]])</f>
        <v>2016</v>
      </c>
      <c r="B5313" s="4" t="s">
        <v>2537</v>
      </c>
    </row>
    <row r="5314" spans="1:2" ht="16.5" x14ac:dyDescent="0.3">
      <c r="A5314" s="9">
        <f>YEAR(Table1[[#This Row],[Order Date]])</f>
        <v>2016</v>
      </c>
      <c r="B5314" s="3" t="s">
        <v>2537</v>
      </c>
    </row>
    <row r="5315" spans="1:2" ht="16.5" x14ac:dyDescent="0.3">
      <c r="A5315" s="10">
        <f>YEAR(Table1[[#This Row],[Order Date]])</f>
        <v>2016</v>
      </c>
      <c r="B5315" s="4" t="s">
        <v>2537</v>
      </c>
    </row>
    <row r="5316" spans="1:2" ht="16.5" x14ac:dyDescent="0.3">
      <c r="A5316" s="9">
        <f>YEAR(Table1[[#This Row],[Order Date]])</f>
        <v>2016</v>
      </c>
      <c r="B5316" s="3" t="s">
        <v>2537</v>
      </c>
    </row>
    <row r="5317" spans="1:2" ht="16.5" x14ac:dyDescent="0.3">
      <c r="A5317" s="10">
        <f>YEAR(Table1[[#This Row],[Order Date]])</f>
        <v>2016</v>
      </c>
      <c r="B5317" s="4" t="s">
        <v>2537</v>
      </c>
    </row>
    <row r="5318" spans="1:2" ht="16.5" x14ac:dyDescent="0.3">
      <c r="A5318" s="9">
        <f>YEAR(Table1[[#This Row],[Order Date]])</f>
        <v>2016</v>
      </c>
      <c r="B5318" s="3" t="s">
        <v>2537</v>
      </c>
    </row>
    <row r="5319" spans="1:2" ht="16.5" x14ac:dyDescent="0.3">
      <c r="A5319" s="10">
        <f>YEAR(Table1[[#This Row],[Order Date]])</f>
        <v>2016</v>
      </c>
      <c r="B5319" s="4" t="s">
        <v>2537</v>
      </c>
    </row>
    <row r="5320" spans="1:2" ht="16.5" x14ac:dyDescent="0.3">
      <c r="A5320" s="9">
        <f>YEAR(Table1[[#This Row],[Order Date]])</f>
        <v>2016</v>
      </c>
      <c r="B5320" s="3" t="s">
        <v>1489</v>
      </c>
    </row>
    <row r="5321" spans="1:2" ht="16.5" x14ac:dyDescent="0.3">
      <c r="A5321" s="10">
        <f>YEAR(Table1[[#This Row],[Order Date]])</f>
        <v>2016</v>
      </c>
      <c r="B5321" s="4" t="s">
        <v>505</v>
      </c>
    </row>
    <row r="5322" spans="1:2" ht="16.5" x14ac:dyDescent="0.3">
      <c r="A5322" s="9">
        <f>YEAR(Table1[[#This Row],[Order Date]])</f>
        <v>2016</v>
      </c>
      <c r="B5322" s="3" t="s">
        <v>1140</v>
      </c>
    </row>
    <row r="5323" spans="1:2" ht="16.5" x14ac:dyDescent="0.3">
      <c r="A5323" s="10">
        <f>YEAR(Table1[[#This Row],[Order Date]])</f>
        <v>2016</v>
      </c>
      <c r="B5323" s="4" t="s">
        <v>1140</v>
      </c>
    </row>
    <row r="5324" spans="1:2" ht="16.5" x14ac:dyDescent="0.3">
      <c r="A5324" s="9">
        <f>YEAR(Table1[[#This Row],[Order Date]])</f>
        <v>2016</v>
      </c>
      <c r="B5324" s="3" t="s">
        <v>1140</v>
      </c>
    </row>
    <row r="5325" spans="1:2" ht="16.5" x14ac:dyDescent="0.3">
      <c r="A5325" s="10">
        <f>YEAR(Table1[[#This Row],[Order Date]])</f>
        <v>2016</v>
      </c>
      <c r="B5325" s="4" t="s">
        <v>424</v>
      </c>
    </row>
    <row r="5326" spans="1:2" ht="16.5" x14ac:dyDescent="0.3">
      <c r="A5326" s="9">
        <f>YEAR(Table1[[#This Row],[Order Date]])</f>
        <v>2016</v>
      </c>
      <c r="B5326" s="3" t="s">
        <v>1023</v>
      </c>
    </row>
    <row r="5327" spans="1:2" ht="16.5" x14ac:dyDescent="0.3">
      <c r="A5327" s="10">
        <f>YEAR(Table1[[#This Row],[Order Date]])</f>
        <v>2016</v>
      </c>
      <c r="B5327" s="4" t="s">
        <v>1544</v>
      </c>
    </row>
    <row r="5328" spans="1:2" ht="16.5" x14ac:dyDescent="0.3">
      <c r="A5328" s="9">
        <f>YEAR(Table1[[#This Row],[Order Date]])</f>
        <v>2016</v>
      </c>
      <c r="B5328" s="3" t="s">
        <v>1676</v>
      </c>
    </row>
    <row r="5329" spans="1:2" ht="16.5" x14ac:dyDescent="0.3">
      <c r="A5329" s="10">
        <f>YEAR(Table1[[#This Row],[Order Date]])</f>
        <v>2016</v>
      </c>
      <c r="B5329" s="4" t="s">
        <v>671</v>
      </c>
    </row>
    <row r="5330" spans="1:2" ht="16.5" x14ac:dyDescent="0.3">
      <c r="A5330" s="9">
        <f>YEAR(Table1[[#This Row],[Order Date]])</f>
        <v>2016</v>
      </c>
      <c r="B5330" s="3" t="s">
        <v>2585</v>
      </c>
    </row>
    <row r="5331" spans="1:2" ht="16.5" x14ac:dyDescent="0.3">
      <c r="A5331" s="10">
        <f>YEAR(Table1[[#This Row],[Order Date]])</f>
        <v>2016</v>
      </c>
      <c r="B5331" s="4" t="s">
        <v>2585</v>
      </c>
    </row>
    <row r="5332" spans="1:2" ht="16.5" x14ac:dyDescent="0.3">
      <c r="A5332" s="9">
        <f>YEAR(Table1[[#This Row],[Order Date]])</f>
        <v>2016</v>
      </c>
      <c r="B5332" s="3" t="s">
        <v>2585</v>
      </c>
    </row>
    <row r="5333" spans="1:2" ht="16.5" x14ac:dyDescent="0.3">
      <c r="A5333" s="10">
        <f>YEAR(Table1[[#This Row],[Order Date]])</f>
        <v>2016</v>
      </c>
      <c r="B5333" s="4" t="s">
        <v>902</v>
      </c>
    </row>
    <row r="5334" spans="1:2" ht="16.5" x14ac:dyDescent="0.3">
      <c r="A5334" s="9">
        <f>YEAR(Table1[[#This Row],[Order Date]])</f>
        <v>2016</v>
      </c>
      <c r="B5334" s="3" t="s">
        <v>902</v>
      </c>
    </row>
    <row r="5335" spans="1:2" ht="16.5" x14ac:dyDescent="0.3">
      <c r="A5335" s="10">
        <f>YEAR(Table1[[#This Row],[Order Date]])</f>
        <v>2016</v>
      </c>
      <c r="B5335" s="4" t="s">
        <v>902</v>
      </c>
    </row>
    <row r="5336" spans="1:2" ht="16.5" x14ac:dyDescent="0.3">
      <c r="A5336" s="9">
        <f>YEAR(Table1[[#This Row],[Order Date]])</f>
        <v>2016</v>
      </c>
      <c r="B5336" s="3" t="s">
        <v>902</v>
      </c>
    </row>
    <row r="5337" spans="1:2" ht="16.5" x14ac:dyDescent="0.3">
      <c r="A5337" s="10">
        <f>YEAR(Table1[[#This Row],[Order Date]])</f>
        <v>2016</v>
      </c>
      <c r="B5337" s="4" t="s">
        <v>902</v>
      </c>
    </row>
    <row r="5338" spans="1:2" ht="16.5" x14ac:dyDescent="0.3">
      <c r="A5338" s="9">
        <f>YEAR(Table1[[#This Row],[Order Date]])</f>
        <v>2016</v>
      </c>
      <c r="B5338" s="3" t="s">
        <v>902</v>
      </c>
    </row>
    <row r="5339" spans="1:2" ht="16.5" x14ac:dyDescent="0.3">
      <c r="A5339" s="10">
        <f>YEAR(Table1[[#This Row],[Order Date]])</f>
        <v>2016</v>
      </c>
      <c r="B5339" s="4" t="s">
        <v>1161</v>
      </c>
    </row>
    <row r="5340" spans="1:2" ht="16.5" x14ac:dyDescent="0.3">
      <c r="A5340" s="9">
        <f>YEAR(Table1[[#This Row],[Order Date]])</f>
        <v>2016</v>
      </c>
      <c r="B5340" s="3" t="s">
        <v>1161</v>
      </c>
    </row>
    <row r="5341" spans="1:2" ht="16.5" x14ac:dyDescent="0.3">
      <c r="A5341" s="10">
        <f>YEAR(Table1[[#This Row],[Order Date]])</f>
        <v>2016</v>
      </c>
      <c r="B5341" s="4" t="s">
        <v>1161</v>
      </c>
    </row>
    <row r="5342" spans="1:2" ht="16.5" x14ac:dyDescent="0.3">
      <c r="A5342" s="9">
        <f>YEAR(Table1[[#This Row],[Order Date]])</f>
        <v>2016</v>
      </c>
      <c r="B5342" s="3" t="s">
        <v>1088</v>
      </c>
    </row>
    <row r="5343" spans="1:2" ht="16.5" x14ac:dyDescent="0.3">
      <c r="A5343" s="10">
        <f>YEAR(Table1[[#This Row],[Order Date]])</f>
        <v>2016</v>
      </c>
      <c r="B5343" s="4" t="s">
        <v>1088</v>
      </c>
    </row>
    <row r="5344" spans="1:2" ht="16.5" x14ac:dyDescent="0.3">
      <c r="A5344" s="9">
        <f>YEAR(Table1[[#This Row],[Order Date]])</f>
        <v>2016</v>
      </c>
      <c r="B5344" s="3" t="s">
        <v>1088</v>
      </c>
    </row>
    <row r="5345" spans="1:2" ht="16.5" x14ac:dyDescent="0.3">
      <c r="A5345" s="10">
        <f>YEAR(Table1[[#This Row],[Order Date]])</f>
        <v>2016</v>
      </c>
      <c r="B5345" s="4" t="s">
        <v>1088</v>
      </c>
    </row>
    <row r="5346" spans="1:2" ht="16.5" x14ac:dyDescent="0.3">
      <c r="A5346" s="9">
        <f>YEAR(Table1[[#This Row],[Order Date]])</f>
        <v>2016</v>
      </c>
      <c r="B5346" s="3" t="s">
        <v>1076</v>
      </c>
    </row>
    <row r="5347" spans="1:2" ht="16.5" x14ac:dyDescent="0.3">
      <c r="A5347" s="10">
        <f>YEAR(Table1[[#This Row],[Order Date]])</f>
        <v>2016</v>
      </c>
      <c r="B5347" s="4" t="s">
        <v>1076</v>
      </c>
    </row>
    <row r="5348" spans="1:2" ht="16.5" x14ac:dyDescent="0.3">
      <c r="A5348" s="9">
        <f>YEAR(Table1[[#This Row],[Order Date]])</f>
        <v>2016</v>
      </c>
      <c r="B5348" s="3" t="s">
        <v>212</v>
      </c>
    </row>
    <row r="5349" spans="1:2" ht="16.5" x14ac:dyDescent="0.3">
      <c r="A5349" s="10">
        <f>YEAR(Table1[[#This Row],[Order Date]])</f>
        <v>2016</v>
      </c>
      <c r="B5349" s="4" t="s">
        <v>212</v>
      </c>
    </row>
    <row r="5350" spans="1:2" ht="16.5" x14ac:dyDescent="0.3">
      <c r="A5350" s="9">
        <f>YEAR(Table1[[#This Row],[Order Date]])</f>
        <v>2016</v>
      </c>
      <c r="B5350" s="3" t="s">
        <v>978</v>
      </c>
    </row>
    <row r="5351" spans="1:2" ht="16.5" x14ac:dyDescent="0.3">
      <c r="A5351" s="10">
        <f>YEAR(Table1[[#This Row],[Order Date]])</f>
        <v>2016</v>
      </c>
      <c r="B5351" s="4" t="s">
        <v>1131</v>
      </c>
    </row>
    <row r="5352" spans="1:2" ht="16.5" x14ac:dyDescent="0.3">
      <c r="A5352" s="9">
        <f>YEAR(Table1[[#This Row],[Order Date]])</f>
        <v>2016</v>
      </c>
      <c r="B5352" s="3" t="s">
        <v>1359</v>
      </c>
    </row>
    <row r="5353" spans="1:2" ht="16.5" x14ac:dyDescent="0.3">
      <c r="A5353" s="10">
        <f>YEAR(Table1[[#This Row],[Order Date]])</f>
        <v>2016</v>
      </c>
      <c r="B5353" s="4" t="s">
        <v>1359</v>
      </c>
    </row>
    <row r="5354" spans="1:2" ht="16.5" x14ac:dyDescent="0.3">
      <c r="A5354" s="9">
        <f>YEAR(Table1[[#This Row],[Order Date]])</f>
        <v>2016</v>
      </c>
      <c r="B5354" s="3" t="s">
        <v>1038</v>
      </c>
    </row>
    <row r="5355" spans="1:2" ht="16.5" x14ac:dyDescent="0.3">
      <c r="A5355" s="10">
        <f>YEAR(Table1[[#This Row],[Order Date]])</f>
        <v>2016</v>
      </c>
      <c r="B5355" s="4" t="s">
        <v>2265</v>
      </c>
    </row>
    <row r="5356" spans="1:2" ht="16.5" x14ac:dyDescent="0.3">
      <c r="A5356" s="9">
        <f>YEAR(Table1[[#This Row],[Order Date]])</f>
        <v>2016</v>
      </c>
      <c r="B5356" s="3" t="s">
        <v>2265</v>
      </c>
    </row>
    <row r="5357" spans="1:2" ht="16.5" x14ac:dyDescent="0.3">
      <c r="A5357" s="10">
        <f>YEAR(Table1[[#This Row],[Order Date]])</f>
        <v>2016</v>
      </c>
      <c r="B5357" s="4" t="s">
        <v>957</v>
      </c>
    </row>
    <row r="5358" spans="1:2" ht="16.5" x14ac:dyDescent="0.3">
      <c r="A5358" s="9">
        <f>YEAR(Table1[[#This Row],[Order Date]])</f>
        <v>2016</v>
      </c>
      <c r="B5358" s="3" t="s">
        <v>612</v>
      </c>
    </row>
    <row r="5359" spans="1:2" ht="16.5" x14ac:dyDescent="0.3">
      <c r="A5359" s="10">
        <f>YEAR(Table1[[#This Row],[Order Date]])</f>
        <v>2016</v>
      </c>
      <c r="B5359" s="4" t="s">
        <v>612</v>
      </c>
    </row>
    <row r="5360" spans="1:2" ht="16.5" x14ac:dyDescent="0.3">
      <c r="A5360" s="9">
        <f>YEAR(Table1[[#This Row],[Order Date]])</f>
        <v>2016</v>
      </c>
      <c r="B5360" s="3" t="s">
        <v>612</v>
      </c>
    </row>
    <row r="5361" spans="1:2" ht="16.5" x14ac:dyDescent="0.3">
      <c r="A5361" s="10">
        <f>YEAR(Table1[[#This Row],[Order Date]])</f>
        <v>2016</v>
      </c>
      <c r="B5361" s="4" t="s">
        <v>612</v>
      </c>
    </row>
    <row r="5362" spans="1:2" ht="16.5" x14ac:dyDescent="0.3">
      <c r="A5362" s="9">
        <f>YEAR(Table1[[#This Row],[Order Date]])</f>
        <v>2016</v>
      </c>
      <c r="B5362" s="3" t="s">
        <v>612</v>
      </c>
    </row>
    <row r="5363" spans="1:2" ht="16.5" x14ac:dyDescent="0.3">
      <c r="A5363" s="10">
        <f>YEAR(Table1[[#This Row],[Order Date]])</f>
        <v>2016</v>
      </c>
      <c r="B5363" s="4" t="s">
        <v>109</v>
      </c>
    </row>
    <row r="5364" spans="1:2" ht="16.5" x14ac:dyDescent="0.3">
      <c r="A5364" s="9">
        <f>YEAR(Table1[[#This Row],[Order Date]])</f>
        <v>2016</v>
      </c>
      <c r="B5364" s="3" t="s">
        <v>2242</v>
      </c>
    </row>
    <row r="5365" spans="1:2" ht="16.5" x14ac:dyDescent="0.3">
      <c r="A5365" s="10">
        <f>YEAR(Table1[[#This Row],[Order Date]])</f>
        <v>2016</v>
      </c>
      <c r="B5365" s="4" t="s">
        <v>2064</v>
      </c>
    </row>
    <row r="5366" spans="1:2" ht="16.5" x14ac:dyDescent="0.3">
      <c r="A5366" s="9">
        <f>YEAR(Table1[[#This Row],[Order Date]])</f>
        <v>2016</v>
      </c>
      <c r="B5366" s="3" t="s">
        <v>1785</v>
      </c>
    </row>
    <row r="5367" spans="1:2" ht="16.5" x14ac:dyDescent="0.3">
      <c r="A5367" s="10">
        <f>YEAR(Table1[[#This Row],[Order Date]])</f>
        <v>2016</v>
      </c>
      <c r="B5367" s="4" t="s">
        <v>1785</v>
      </c>
    </row>
    <row r="5368" spans="1:2" ht="16.5" x14ac:dyDescent="0.3">
      <c r="A5368" s="9">
        <f>YEAR(Table1[[#This Row],[Order Date]])</f>
        <v>2016</v>
      </c>
      <c r="B5368" s="3" t="s">
        <v>1785</v>
      </c>
    </row>
    <row r="5369" spans="1:2" ht="16.5" x14ac:dyDescent="0.3">
      <c r="A5369" s="10">
        <f>YEAR(Table1[[#This Row],[Order Date]])</f>
        <v>2016</v>
      </c>
      <c r="B5369" s="4" t="s">
        <v>1785</v>
      </c>
    </row>
    <row r="5370" spans="1:2" ht="16.5" x14ac:dyDescent="0.3">
      <c r="A5370" s="9">
        <f>YEAR(Table1[[#This Row],[Order Date]])</f>
        <v>2016</v>
      </c>
      <c r="B5370" s="3" t="s">
        <v>2550</v>
      </c>
    </row>
    <row r="5371" spans="1:2" ht="16.5" x14ac:dyDescent="0.3">
      <c r="A5371" s="10">
        <f>YEAR(Table1[[#This Row],[Order Date]])</f>
        <v>2016</v>
      </c>
      <c r="B5371" s="4" t="s">
        <v>2550</v>
      </c>
    </row>
    <row r="5372" spans="1:2" ht="16.5" x14ac:dyDescent="0.3">
      <c r="A5372" s="9">
        <f>YEAR(Table1[[#This Row],[Order Date]])</f>
        <v>2016</v>
      </c>
      <c r="B5372" s="3" t="s">
        <v>2550</v>
      </c>
    </row>
    <row r="5373" spans="1:2" ht="16.5" x14ac:dyDescent="0.3">
      <c r="A5373" s="10">
        <f>YEAR(Table1[[#This Row],[Order Date]])</f>
        <v>2016</v>
      </c>
      <c r="B5373" s="4" t="s">
        <v>2550</v>
      </c>
    </row>
    <row r="5374" spans="1:2" ht="16.5" x14ac:dyDescent="0.3">
      <c r="A5374" s="9">
        <f>YEAR(Table1[[#This Row],[Order Date]])</f>
        <v>2016</v>
      </c>
      <c r="B5374" s="3" t="s">
        <v>2550</v>
      </c>
    </row>
    <row r="5375" spans="1:2" ht="16.5" x14ac:dyDescent="0.3">
      <c r="A5375" s="10">
        <f>YEAR(Table1[[#This Row],[Order Date]])</f>
        <v>2016</v>
      </c>
      <c r="B5375" s="4" t="s">
        <v>2550</v>
      </c>
    </row>
    <row r="5376" spans="1:2" ht="16.5" x14ac:dyDescent="0.3">
      <c r="A5376" s="9">
        <f>YEAR(Table1[[#This Row],[Order Date]])</f>
        <v>2016</v>
      </c>
      <c r="B5376" s="3" t="s">
        <v>2435</v>
      </c>
    </row>
    <row r="5377" spans="1:2" ht="16.5" x14ac:dyDescent="0.3">
      <c r="A5377" s="10">
        <f>YEAR(Table1[[#This Row],[Order Date]])</f>
        <v>2016</v>
      </c>
      <c r="B5377" s="4" t="s">
        <v>2435</v>
      </c>
    </row>
    <row r="5378" spans="1:2" ht="16.5" x14ac:dyDescent="0.3">
      <c r="A5378" s="9">
        <f>YEAR(Table1[[#This Row],[Order Date]])</f>
        <v>2016</v>
      </c>
      <c r="B5378" s="3" t="s">
        <v>1741</v>
      </c>
    </row>
    <row r="5379" spans="1:2" ht="16.5" x14ac:dyDescent="0.3">
      <c r="A5379" s="10">
        <f>YEAR(Table1[[#This Row],[Order Date]])</f>
        <v>2016</v>
      </c>
      <c r="B5379" s="4" t="s">
        <v>1064</v>
      </c>
    </row>
    <row r="5380" spans="1:2" ht="16.5" x14ac:dyDescent="0.3">
      <c r="A5380" s="9">
        <f>YEAR(Table1[[#This Row],[Order Date]])</f>
        <v>2016</v>
      </c>
      <c r="B5380" s="3" t="s">
        <v>1064</v>
      </c>
    </row>
    <row r="5381" spans="1:2" ht="16.5" x14ac:dyDescent="0.3">
      <c r="A5381" s="10">
        <f>YEAR(Table1[[#This Row],[Order Date]])</f>
        <v>2016</v>
      </c>
      <c r="B5381" s="4" t="s">
        <v>2365</v>
      </c>
    </row>
    <row r="5382" spans="1:2" ht="16.5" x14ac:dyDescent="0.3">
      <c r="A5382" s="9">
        <f>YEAR(Table1[[#This Row],[Order Date]])</f>
        <v>2016</v>
      </c>
      <c r="B5382" s="3" t="s">
        <v>2365</v>
      </c>
    </row>
    <row r="5383" spans="1:2" ht="16.5" x14ac:dyDescent="0.3">
      <c r="A5383" s="10">
        <f>YEAR(Table1[[#This Row],[Order Date]])</f>
        <v>2016</v>
      </c>
      <c r="B5383" s="4" t="s">
        <v>2365</v>
      </c>
    </row>
    <row r="5384" spans="1:2" ht="16.5" x14ac:dyDescent="0.3">
      <c r="A5384" s="9">
        <f>YEAR(Table1[[#This Row],[Order Date]])</f>
        <v>2016</v>
      </c>
      <c r="B5384" s="3" t="s">
        <v>1946</v>
      </c>
    </row>
    <row r="5385" spans="1:2" ht="16.5" x14ac:dyDescent="0.3">
      <c r="A5385" s="10">
        <f>YEAR(Table1[[#This Row],[Order Date]])</f>
        <v>2016</v>
      </c>
      <c r="B5385" s="4" t="s">
        <v>301</v>
      </c>
    </row>
    <row r="5386" spans="1:2" ht="16.5" x14ac:dyDescent="0.3">
      <c r="A5386" s="9">
        <f>YEAR(Table1[[#This Row],[Order Date]])</f>
        <v>2016</v>
      </c>
      <c r="B5386" s="3" t="s">
        <v>301</v>
      </c>
    </row>
    <row r="5387" spans="1:2" ht="16.5" x14ac:dyDescent="0.3">
      <c r="A5387" s="10">
        <f>YEAR(Table1[[#This Row],[Order Date]])</f>
        <v>2016</v>
      </c>
      <c r="B5387" s="4" t="s">
        <v>301</v>
      </c>
    </row>
    <row r="5388" spans="1:2" ht="16.5" x14ac:dyDescent="0.3">
      <c r="A5388" s="9">
        <f>YEAR(Table1[[#This Row],[Order Date]])</f>
        <v>2016</v>
      </c>
      <c r="B5388" s="3" t="s">
        <v>2253</v>
      </c>
    </row>
    <row r="5389" spans="1:2" ht="16.5" x14ac:dyDescent="0.3">
      <c r="A5389" s="10">
        <f>YEAR(Table1[[#This Row],[Order Date]])</f>
        <v>2016</v>
      </c>
      <c r="B5389" s="4" t="s">
        <v>2248</v>
      </c>
    </row>
    <row r="5390" spans="1:2" ht="16.5" x14ac:dyDescent="0.3">
      <c r="A5390" s="9">
        <f>YEAR(Table1[[#This Row],[Order Date]])</f>
        <v>2016</v>
      </c>
      <c r="B5390" s="3" t="s">
        <v>583</v>
      </c>
    </row>
    <row r="5391" spans="1:2" ht="16.5" x14ac:dyDescent="0.3">
      <c r="A5391" s="10">
        <f>YEAR(Table1[[#This Row],[Order Date]])</f>
        <v>2016</v>
      </c>
      <c r="B5391" s="4" t="s">
        <v>583</v>
      </c>
    </row>
    <row r="5392" spans="1:2" ht="16.5" x14ac:dyDescent="0.3">
      <c r="A5392" s="9">
        <f>YEAR(Table1[[#This Row],[Order Date]])</f>
        <v>2016</v>
      </c>
      <c r="B5392" s="3" t="s">
        <v>583</v>
      </c>
    </row>
    <row r="5393" spans="1:2" ht="16.5" x14ac:dyDescent="0.3">
      <c r="A5393" s="10">
        <f>YEAR(Table1[[#This Row],[Order Date]])</f>
        <v>2016</v>
      </c>
      <c r="B5393" s="4" t="s">
        <v>583</v>
      </c>
    </row>
    <row r="5394" spans="1:2" ht="16.5" x14ac:dyDescent="0.3">
      <c r="A5394" s="9">
        <f>YEAR(Table1[[#This Row],[Order Date]])</f>
        <v>2016</v>
      </c>
      <c r="B5394" s="3" t="s">
        <v>1546</v>
      </c>
    </row>
    <row r="5395" spans="1:2" ht="16.5" x14ac:dyDescent="0.3">
      <c r="A5395" s="10">
        <f>YEAR(Table1[[#This Row],[Order Date]])</f>
        <v>2016</v>
      </c>
      <c r="B5395" s="4" t="s">
        <v>1546</v>
      </c>
    </row>
    <row r="5396" spans="1:2" ht="16.5" x14ac:dyDescent="0.3">
      <c r="A5396" s="9">
        <f>YEAR(Table1[[#This Row],[Order Date]])</f>
        <v>2016</v>
      </c>
      <c r="B5396" s="3" t="s">
        <v>1546</v>
      </c>
    </row>
    <row r="5397" spans="1:2" ht="16.5" x14ac:dyDescent="0.3">
      <c r="A5397" s="10">
        <f>YEAR(Table1[[#This Row],[Order Date]])</f>
        <v>2016</v>
      </c>
      <c r="B5397" s="4" t="s">
        <v>1546</v>
      </c>
    </row>
    <row r="5398" spans="1:2" ht="16.5" x14ac:dyDescent="0.3">
      <c r="A5398" s="9">
        <f>YEAR(Table1[[#This Row],[Order Date]])</f>
        <v>2016</v>
      </c>
      <c r="B5398" s="3" t="s">
        <v>1546</v>
      </c>
    </row>
    <row r="5399" spans="1:2" ht="16.5" x14ac:dyDescent="0.3">
      <c r="A5399" s="10">
        <f>YEAR(Table1[[#This Row],[Order Date]])</f>
        <v>2016</v>
      </c>
      <c r="B5399" s="4" t="s">
        <v>376</v>
      </c>
    </row>
    <row r="5400" spans="1:2" ht="16.5" x14ac:dyDescent="0.3">
      <c r="A5400" s="9">
        <f>YEAR(Table1[[#This Row],[Order Date]])</f>
        <v>2016</v>
      </c>
      <c r="B5400" s="3" t="s">
        <v>376</v>
      </c>
    </row>
    <row r="5401" spans="1:2" ht="16.5" x14ac:dyDescent="0.3">
      <c r="A5401" s="10">
        <f>YEAR(Table1[[#This Row],[Order Date]])</f>
        <v>2016</v>
      </c>
      <c r="B5401" s="4" t="s">
        <v>2021</v>
      </c>
    </row>
    <row r="5402" spans="1:2" ht="16.5" x14ac:dyDescent="0.3">
      <c r="A5402" s="9">
        <f>YEAR(Table1[[#This Row],[Order Date]])</f>
        <v>2016</v>
      </c>
      <c r="B5402" s="3" t="s">
        <v>2253</v>
      </c>
    </row>
    <row r="5403" spans="1:2" ht="16.5" x14ac:dyDescent="0.3">
      <c r="A5403" s="10">
        <f>YEAR(Table1[[#This Row],[Order Date]])</f>
        <v>2016</v>
      </c>
      <c r="B5403" s="4" t="s">
        <v>2253</v>
      </c>
    </row>
    <row r="5404" spans="1:2" ht="16.5" x14ac:dyDescent="0.3">
      <c r="A5404" s="9">
        <f>YEAR(Table1[[#This Row],[Order Date]])</f>
        <v>2016</v>
      </c>
      <c r="B5404" s="3" t="s">
        <v>2253</v>
      </c>
    </row>
    <row r="5405" spans="1:2" ht="16.5" x14ac:dyDescent="0.3">
      <c r="A5405" s="10">
        <f>YEAR(Table1[[#This Row],[Order Date]])</f>
        <v>2016</v>
      </c>
      <c r="B5405" s="4" t="s">
        <v>2253</v>
      </c>
    </row>
    <row r="5406" spans="1:2" ht="16.5" x14ac:dyDescent="0.3">
      <c r="A5406" s="9">
        <f>YEAR(Table1[[#This Row],[Order Date]])</f>
        <v>2016</v>
      </c>
      <c r="B5406" s="3" t="s">
        <v>2253</v>
      </c>
    </row>
    <row r="5407" spans="1:2" ht="16.5" x14ac:dyDescent="0.3">
      <c r="A5407" s="10">
        <f>YEAR(Table1[[#This Row],[Order Date]])</f>
        <v>2016</v>
      </c>
      <c r="B5407" s="4" t="s">
        <v>2518</v>
      </c>
    </row>
    <row r="5408" spans="1:2" ht="16.5" x14ac:dyDescent="0.3">
      <c r="A5408" s="9">
        <f>YEAR(Table1[[#This Row],[Order Date]])</f>
        <v>2016</v>
      </c>
      <c r="B5408" s="3" t="s">
        <v>291</v>
      </c>
    </row>
    <row r="5409" spans="1:2" ht="16.5" x14ac:dyDescent="0.3">
      <c r="A5409" s="10">
        <f>YEAR(Table1[[#This Row],[Order Date]])</f>
        <v>2016</v>
      </c>
      <c r="B5409" s="4" t="s">
        <v>291</v>
      </c>
    </row>
    <row r="5410" spans="1:2" ht="16.5" x14ac:dyDescent="0.3">
      <c r="A5410" s="9">
        <f>YEAR(Table1[[#This Row],[Order Date]])</f>
        <v>2016</v>
      </c>
      <c r="B5410" s="3" t="s">
        <v>291</v>
      </c>
    </row>
    <row r="5411" spans="1:2" ht="16.5" x14ac:dyDescent="0.3">
      <c r="A5411" s="10">
        <f>YEAR(Table1[[#This Row],[Order Date]])</f>
        <v>2016</v>
      </c>
      <c r="B5411" s="4" t="s">
        <v>635</v>
      </c>
    </row>
    <row r="5412" spans="1:2" ht="16.5" x14ac:dyDescent="0.3">
      <c r="A5412" s="9">
        <f>YEAR(Table1[[#This Row],[Order Date]])</f>
        <v>2016</v>
      </c>
      <c r="B5412" s="3" t="s">
        <v>635</v>
      </c>
    </row>
    <row r="5413" spans="1:2" ht="16.5" x14ac:dyDescent="0.3">
      <c r="A5413" s="10">
        <f>YEAR(Table1[[#This Row],[Order Date]])</f>
        <v>2016</v>
      </c>
      <c r="B5413" s="4" t="s">
        <v>635</v>
      </c>
    </row>
    <row r="5414" spans="1:2" ht="16.5" x14ac:dyDescent="0.3">
      <c r="A5414" s="9">
        <f>YEAR(Table1[[#This Row],[Order Date]])</f>
        <v>2016</v>
      </c>
      <c r="B5414" s="3" t="s">
        <v>635</v>
      </c>
    </row>
    <row r="5415" spans="1:2" ht="16.5" x14ac:dyDescent="0.3">
      <c r="A5415" s="10">
        <f>YEAR(Table1[[#This Row],[Order Date]])</f>
        <v>2016</v>
      </c>
      <c r="B5415" s="4" t="s">
        <v>1320</v>
      </c>
    </row>
    <row r="5416" spans="1:2" ht="16.5" x14ac:dyDescent="0.3">
      <c r="A5416" s="9">
        <f>YEAR(Table1[[#This Row],[Order Date]])</f>
        <v>2016</v>
      </c>
      <c r="B5416" s="3" t="s">
        <v>1320</v>
      </c>
    </row>
    <row r="5417" spans="1:2" ht="16.5" x14ac:dyDescent="0.3">
      <c r="A5417" s="10">
        <f>YEAR(Table1[[#This Row],[Order Date]])</f>
        <v>2016</v>
      </c>
      <c r="B5417" s="4" t="s">
        <v>1320</v>
      </c>
    </row>
    <row r="5418" spans="1:2" ht="16.5" x14ac:dyDescent="0.3">
      <c r="A5418" s="9">
        <f>YEAR(Table1[[#This Row],[Order Date]])</f>
        <v>2016</v>
      </c>
      <c r="B5418" s="3" t="s">
        <v>1320</v>
      </c>
    </row>
    <row r="5419" spans="1:2" ht="16.5" x14ac:dyDescent="0.3">
      <c r="A5419" s="10">
        <f>YEAR(Table1[[#This Row],[Order Date]])</f>
        <v>2016</v>
      </c>
      <c r="B5419" s="4" t="s">
        <v>1320</v>
      </c>
    </row>
    <row r="5420" spans="1:2" ht="16.5" x14ac:dyDescent="0.3">
      <c r="A5420" s="9">
        <f>YEAR(Table1[[#This Row],[Order Date]])</f>
        <v>2016</v>
      </c>
      <c r="B5420" s="3" t="s">
        <v>1320</v>
      </c>
    </row>
    <row r="5421" spans="1:2" ht="16.5" x14ac:dyDescent="0.3">
      <c r="A5421" s="10">
        <f>YEAR(Table1[[#This Row],[Order Date]])</f>
        <v>2016</v>
      </c>
      <c r="B5421" s="4" t="s">
        <v>562</v>
      </c>
    </row>
    <row r="5422" spans="1:2" ht="16.5" x14ac:dyDescent="0.3">
      <c r="A5422" s="9">
        <f>YEAR(Table1[[#This Row],[Order Date]])</f>
        <v>2016</v>
      </c>
      <c r="B5422" s="3" t="s">
        <v>1598</v>
      </c>
    </row>
    <row r="5423" spans="1:2" ht="16.5" x14ac:dyDescent="0.3">
      <c r="A5423" s="10">
        <f>YEAR(Table1[[#This Row],[Order Date]])</f>
        <v>2016</v>
      </c>
      <c r="B5423" s="4" t="s">
        <v>1598</v>
      </c>
    </row>
    <row r="5424" spans="1:2" ht="16.5" x14ac:dyDescent="0.3">
      <c r="A5424" s="9">
        <f>YEAR(Table1[[#This Row],[Order Date]])</f>
        <v>2016</v>
      </c>
      <c r="B5424" s="3" t="s">
        <v>1067</v>
      </c>
    </row>
    <row r="5425" spans="1:2" ht="16.5" x14ac:dyDescent="0.3">
      <c r="A5425" s="10">
        <f>YEAR(Table1[[#This Row],[Order Date]])</f>
        <v>2016</v>
      </c>
      <c r="B5425" s="4" t="s">
        <v>1067</v>
      </c>
    </row>
    <row r="5426" spans="1:2" ht="16.5" x14ac:dyDescent="0.3">
      <c r="A5426" s="9">
        <f>YEAR(Table1[[#This Row],[Order Date]])</f>
        <v>2016</v>
      </c>
      <c r="B5426" s="3" t="s">
        <v>1223</v>
      </c>
    </row>
    <row r="5427" spans="1:2" ht="16.5" x14ac:dyDescent="0.3">
      <c r="A5427" s="10">
        <f>YEAR(Table1[[#This Row],[Order Date]])</f>
        <v>2016</v>
      </c>
      <c r="B5427" s="4" t="s">
        <v>1751</v>
      </c>
    </row>
    <row r="5428" spans="1:2" ht="16.5" x14ac:dyDescent="0.3">
      <c r="A5428" s="9">
        <f>YEAR(Table1[[#This Row],[Order Date]])</f>
        <v>2016</v>
      </c>
      <c r="B5428" s="3" t="s">
        <v>1751</v>
      </c>
    </row>
    <row r="5429" spans="1:2" ht="16.5" x14ac:dyDescent="0.3">
      <c r="A5429" s="10">
        <f>YEAR(Table1[[#This Row],[Order Date]])</f>
        <v>2016</v>
      </c>
      <c r="B5429" s="4" t="s">
        <v>1751</v>
      </c>
    </row>
    <row r="5430" spans="1:2" ht="16.5" x14ac:dyDescent="0.3">
      <c r="A5430" s="9">
        <f>YEAR(Table1[[#This Row],[Order Date]])</f>
        <v>2016</v>
      </c>
      <c r="B5430" s="3" t="s">
        <v>1282</v>
      </c>
    </row>
    <row r="5431" spans="1:2" ht="16.5" x14ac:dyDescent="0.3">
      <c r="A5431" s="10">
        <f>YEAR(Table1[[#This Row],[Order Date]])</f>
        <v>2016</v>
      </c>
      <c r="B5431" s="4" t="s">
        <v>1173</v>
      </c>
    </row>
    <row r="5432" spans="1:2" ht="16.5" x14ac:dyDescent="0.3">
      <c r="A5432" s="9">
        <f>YEAR(Table1[[#This Row],[Order Date]])</f>
        <v>2016</v>
      </c>
      <c r="B5432" s="3" t="s">
        <v>1173</v>
      </c>
    </row>
    <row r="5433" spans="1:2" ht="16.5" x14ac:dyDescent="0.3">
      <c r="A5433" s="10">
        <f>YEAR(Table1[[#This Row],[Order Date]])</f>
        <v>2016</v>
      </c>
      <c r="B5433" s="4" t="s">
        <v>1173</v>
      </c>
    </row>
    <row r="5434" spans="1:2" ht="16.5" x14ac:dyDescent="0.3">
      <c r="A5434" s="9">
        <f>YEAR(Table1[[#This Row],[Order Date]])</f>
        <v>2016</v>
      </c>
      <c r="B5434" s="3" t="s">
        <v>1173</v>
      </c>
    </row>
    <row r="5435" spans="1:2" ht="16.5" x14ac:dyDescent="0.3">
      <c r="A5435" s="10">
        <f>YEAR(Table1[[#This Row],[Order Date]])</f>
        <v>2016</v>
      </c>
      <c r="B5435" s="4" t="s">
        <v>1173</v>
      </c>
    </row>
    <row r="5436" spans="1:2" ht="16.5" x14ac:dyDescent="0.3">
      <c r="A5436" s="9">
        <f>YEAR(Table1[[#This Row],[Order Date]])</f>
        <v>2016</v>
      </c>
      <c r="B5436" s="3" t="s">
        <v>1173</v>
      </c>
    </row>
    <row r="5437" spans="1:2" ht="16.5" x14ac:dyDescent="0.3">
      <c r="A5437" s="10">
        <f>YEAR(Table1[[#This Row],[Order Date]])</f>
        <v>2016</v>
      </c>
      <c r="B5437" s="4" t="s">
        <v>1945</v>
      </c>
    </row>
    <row r="5438" spans="1:2" ht="16.5" x14ac:dyDescent="0.3">
      <c r="A5438" s="9">
        <f>YEAR(Table1[[#This Row],[Order Date]])</f>
        <v>2016</v>
      </c>
      <c r="B5438" s="3" t="s">
        <v>1513</v>
      </c>
    </row>
    <row r="5439" spans="1:2" ht="16.5" x14ac:dyDescent="0.3">
      <c r="A5439" s="10">
        <f>YEAR(Table1[[#This Row],[Order Date]])</f>
        <v>2016</v>
      </c>
      <c r="B5439" s="4" t="s">
        <v>1513</v>
      </c>
    </row>
    <row r="5440" spans="1:2" ht="16.5" x14ac:dyDescent="0.3">
      <c r="A5440" s="9">
        <f>YEAR(Table1[[#This Row],[Order Date]])</f>
        <v>2016</v>
      </c>
      <c r="B5440" s="3" t="s">
        <v>1234</v>
      </c>
    </row>
    <row r="5441" spans="1:2" ht="16.5" x14ac:dyDescent="0.3">
      <c r="A5441" s="10">
        <f>YEAR(Table1[[#This Row],[Order Date]])</f>
        <v>2016</v>
      </c>
      <c r="B5441" s="4" t="s">
        <v>1234</v>
      </c>
    </row>
    <row r="5442" spans="1:2" ht="16.5" x14ac:dyDescent="0.3">
      <c r="A5442" s="9">
        <f>YEAR(Table1[[#This Row],[Order Date]])</f>
        <v>2016</v>
      </c>
      <c r="B5442" s="3" t="s">
        <v>1079</v>
      </c>
    </row>
    <row r="5443" spans="1:2" ht="16.5" x14ac:dyDescent="0.3">
      <c r="A5443" s="10">
        <f>YEAR(Table1[[#This Row],[Order Date]])</f>
        <v>2016</v>
      </c>
      <c r="B5443" s="4" t="s">
        <v>1079</v>
      </c>
    </row>
    <row r="5444" spans="1:2" ht="16.5" x14ac:dyDescent="0.3">
      <c r="A5444" s="9">
        <f>YEAR(Table1[[#This Row],[Order Date]])</f>
        <v>2016</v>
      </c>
      <c r="B5444" s="3" t="s">
        <v>1079</v>
      </c>
    </row>
    <row r="5445" spans="1:2" ht="16.5" x14ac:dyDescent="0.3">
      <c r="A5445" s="10">
        <f>YEAR(Table1[[#This Row],[Order Date]])</f>
        <v>2016</v>
      </c>
      <c r="B5445" s="4" t="s">
        <v>1079</v>
      </c>
    </row>
    <row r="5446" spans="1:2" ht="16.5" x14ac:dyDescent="0.3">
      <c r="A5446" s="9">
        <f>YEAR(Table1[[#This Row],[Order Date]])</f>
        <v>2016</v>
      </c>
      <c r="B5446" s="3" t="s">
        <v>1079</v>
      </c>
    </row>
    <row r="5447" spans="1:2" ht="16.5" x14ac:dyDescent="0.3">
      <c r="A5447" s="10">
        <f>YEAR(Table1[[#This Row],[Order Date]])</f>
        <v>2016</v>
      </c>
      <c r="B5447" s="4" t="s">
        <v>1079</v>
      </c>
    </row>
    <row r="5448" spans="1:2" ht="16.5" x14ac:dyDescent="0.3">
      <c r="A5448" s="9">
        <f>YEAR(Table1[[#This Row],[Order Date]])</f>
        <v>2016</v>
      </c>
      <c r="B5448" s="3" t="s">
        <v>446</v>
      </c>
    </row>
    <row r="5449" spans="1:2" ht="16.5" x14ac:dyDescent="0.3">
      <c r="A5449" s="10">
        <f>YEAR(Table1[[#This Row],[Order Date]])</f>
        <v>2016</v>
      </c>
      <c r="B5449" s="4" t="s">
        <v>446</v>
      </c>
    </row>
    <row r="5450" spans="1:2" ht="16.5" x14ac:dyDescent="0.3">
      <c r="A5450" s="9">
        <f>YEAR(Table1[[#This Row],[Order Date]])</f>
        <v>2016</v>
      </c>
      <c r="B5450" s="3" t="s">
        <v>1547</v>
      </c>
    </row>
    <row r="5451" spans="1:2" ht="16.5" x14ac:dyDescent="0.3">
      <c r="A5451" s="10">
        <f>YEAR(Table1[[#This Row],[Order Date]])</f>
        <v>2016</v>
      </c>
      <c r="B5451" s="4" t="s">
        <v>791</v>
      </c>
    </row>
    <row r="5452" spans="1:2" ht="16.5" x14ac:dyDescent="0.3">
      <c r="A5452" s="9">
        <f>YEAR(Table1[[#This Row],[Order Date]])</f>
        <v>2016</v>
      </c>
      <c r="B5452" s="3" t="s">
        <v>285</v>
      </c>
    </row>
    <row r="5453" spans="1:2" ht="16.5" x14ac:dyDescent="0.3">
      <c r="A5453" s="10">
        <f>YEAR(Table1[[#This Row],[Order Date]])</f>
        <v>2016</v>
      </c>
      <c r="B5453" s="4" t="s">
        <v>1937</v>
      </c>
    </row>
    <row r="5454" spans="1:2" ht="16.5" x14ac:dyDescent="0.3">
      <c r="A5454" s="9">
        <f>YEAR(Table1[[#This Row],[Order Date]])</f>
        <v>2016</v>
      </c>
      <c r="B5454" s="3" t="s">
        <v>1776</v>
      </c>
    </row>
    <row r="5455" spans="1:2" ht="16.5" x14ac:dyDescent="0.3">
      <c r="A5455" s="10">
        <f>YEAR(Table1[[#This Row],[Order Date]])</f>
        <v>2016</v>
      </c>
      <c r="B5455" s="4" t="s">
        <v>722</v>
      </c>
    </row>
    <row r="5456" spans="1:2" ht="16.5" x14ac:dyDescent="0.3">
      <c r="A5456" s="9">
        <f>YEAR(Table1[[#This Row],[Order Date]])</f>
        <v>2016</v>
      </c>
      <c r="B5456" s="3" t="s">
        <v>722</v>
      </c>
    </row>
    <row r="5457" spans="1:2" ht="16.5" x14ac:dyDescent="0.3">
      <c r="A5457" s="10">
        <f>YEAR(Table1[[#This Row],[Order Date]])</f>
        <v>2016</v>
      </c>
      <c r="B5457" s="4" t="s">
        <v>722</v>
      </c>
    </row>
    <row r="5458" spans="1:2" ht="16.5" x14ac:dyDescent="0.3">
      <c r="A5458" s="9">
        <f>YEAR(Table1[[#This Row],[Order Date]])</f>
        <v>2016</v>
      </c>
      <c r="B5458" s="3" t="s">
        <v>722</v>
      </c>
    </row>
    <row r="5459" spans="1:2" ht="16.5" x14ac:dyDescent="0.3">
      <c r="A5459" s="10">
        <f>YEAR(Table1[[#This Row],[Order Date]])</f>
        <v>2016</v>
      </c>
      <c r="B5459" s="4" t="s">
        <v>2503</v>
      </c>
    </row>
    <row r="5460" spans="1:2" ht="16.5" x14ac:dyDescent="0.3">
      <c r="A5460" s="9">
        <f>YEAR(Table1[[#This Row],[Order Date]])</f>
        <v>2016</v>
      </c>
      <c r="B5460" s="3" t="s">
        <v>2380</v>
      </c>
    </row>
    <row r="5461" spans="1:2" ht="16.5" x14ac:dyDescent="0.3">
      <c r="A5461" s="10">
        <f>YEAR(Table1[[#This Row],[Order Date]])</f>
        <v>2016</v>
      </c>
      <c r="B5461" s="4" t="s">
        <v>1042</v>
      </c>
    </row>
    <row r="5462" spans="1:2" ht="16.5" x14ac:dyDescent="0.3">
      <c r="A5462" s="9">
        <f>YEAR(Table1[[#This Row],[Order Date]])</f>
        <v>2016</v>
      </c>
      <c r="B5462" s="3" t="s">
        <v>1042</v>
      </c>
    </row>
    <row r="5463" spans="1:2" ht="16.5" x14ac:dyDescent="0.3">
      <c r="A5463" s="10">
        <f>YEAR(Table1[[#This Row],[Order Date]])</f>
        <v>2016</v>
      </c>
      <c r="B5463" s="4" t="s">
        <v>394</v>
      </c>
    </row>
    <row r="5464" spans="1:2" ht="16.5" x14ac:dyDescent="0.3">
      <c r="A5464" s="9">
        <f>YEAR(Table1[[#This Row],[Order Date]])</f>
        <v>2016</v>
      </c>
      <c r="B5464" s="3" t="s">
        <v>394</v>
      </c>
    </row>
    <row r="5465" spans="1:2" ht="16.5" x14ac:dyDescent="0.3">
      <c r="A5465" s="10">
        <f>YEAR(Table1[[#This Row],[Order Date]])</f>
        <v>2016</v>
      </c>
      <c r="B5465" s="4" t="s">
        <v>394</v>
      </c>
    </row>
    <row r="5466" spans="1:2" ht="16.5" x14ac:dyDescent="0.3">
      <c r="A5466" s="9">
        <f>YEAR(Table1[[#This Row],[Order Date]])</f>
        <v>2016</v>
      </c>
      <c r="B5466" s="3" t="s">
        <v>85</v>
      </c>
    </row>
    <row r="5467" spans="1:2" ht="16.5" x14ac:dyDescent="0.3">
      <c r="A5467" s="10">
        <f>YEAR(Table1[[#This Row],[Order Date]])</f>
        <v>2016</v>
      </c>
      <c r="B5467" s="4" t="s">
        <v>85</v>
      </c>
    </row>
    <row r="5468" spans="1:2" ht="16.5" x14ac:dyDescent="0.3">
      <c r="A5468" s="9">
        <f>YEAR(Table1[[#This Row],[Order Date]])</f>
        <v>2016</v>
      </c>
      <c r="B5468" s="3" t="s">
        <v>85</v>
      </c>
    </row>
    <row r="5469" spans="1:2" ht="16.5" x14ac:dyDescent="0.3">
      <c r="A5469" s="10">
        <f>YEAR(Table1[[#This Row],[Order Date]])</f>
        <v>2016</v>
      </c>
      <c r="B5469" s="4" t="s">
        <v>861</v>
      </c>
    </row>
    <row r="5470" spans="1:2" ht="16.5" x14ac:dyDescent="0.3">
      <c r="A5470" s="9">
        <f>YEAR(Table1[[#This Row],[Order Date]])</f>
        <v>2016</v>
      </c>
      <c r="B5470" s="3" t="s">
        <v>861</v>
      </c>
    </row>
    <row r="5471" spans="1:2" ht="16.5" x14ac:dyDescent="0.3">
      <c r="A5471" s="10">
        <f>YEAR(Table1[[#This Row],[Order Date]])</f>
        <v>2016</v>
      </c>
      <c r="B5471" s="4" t="s">
        <v>861</v>
      </c>
    </row>
    <row r="5472" spans="1:2" ht="16.5" x14ac:dyDescent="0.3">
      <c r="A5472" s="9">
        <f>YEAR(Table1[[#This Row],[Order Date]])</f>
        <v>2016</v>
      </c>
      <c r="B5472" s="3" t="s">
        <v>861</v>
      </c>
    </row>
    <row r="5473" spans="1:2" ht="16.5" x14ac:dyDescent="0.3">
      <c r="A5473" s="10">
        <f>YEAR(Table1[[#This Row],[Order Date]])</f>
        <v>2016</v>
      </c>
      <c r="B5473" s="4" t="s">
        <v>468</v>
      </c>
    </row>
    <row r="5474" spans="1:2" ht="16.5" x14ac:dyDescent="0.3">
      <c r="A5474" s="9">
        <f>YEAR(Table1[[#This Row],[Order Date]])</f>
        <v>2016</v>
      </c>
      <c r="B5474" s="3" t="s">
        <v>22</v>
      </c>
    </row>
    <row r="5475" spans="1:2" ht="16.5" x14ac:dyDescent="0.3">
      <c r="A5475" s="10">
        <f>YEAR(Table1[[#This Row],[Order Date]])</f>
        <v>2016</v>
      </c>
      <c r="B5475" s="4" t="s">
        <v>22</v>
      </c>
    </row>
    <row r="5476" spans="1:2" ht="16.5" x14ac:dyDescent="0.3">
      <c r="A5476" s="9">
        <f>YEAR(Table1[[#This Row],[Order Date]])</f>
        <v>2016</v>
      </c>
      <c r="B5476" s="3" t="s">
        <v>1145</v>
      </c>
    </row>
    <row r="5477" spans="1:2" ht="16.5" x14ac:dyDescent="0.3">
      <c r="A5477" s="10">
        <f>YEAR(Table1[[#This Row],[Order Date]])</f>
        <v>2016</v>
      </c>
      <c r="B5477" s="4" t="s">
        <v>125</v>
      </c>
    </row>
    <row r="5478" spans="1:2" ht="16.5" x14ac:dyDescent="0.3">
      <c r="A5478" s="9">
        <f>YEAR(Table1[[#This Row],[Order Date]])</f>
        <v>2016</v>
      </c>
      <c r="B5478" s="3" t="s">
        <v>125</v>
      </c>
    </row>
    <row r="5479" spans="1:2" ht="16.5" x14ac:dyDescent="0.3">
      <c r="A5479" s="10">
        <f>YEAR(Table1[[#This Row],[Order Date]])</f>
        <v>2016</v>
      </c>
      <c r="B5479" s="4" t="s">
        <v>387</v>
      </c>
    </row>
    <row r="5480" spans="1:2" ht="16.5" x14ac:dyDescent="0.3">
      <c r="A5480" s="9">
        <f>YEAR(Table1[[#This Row],[Order Date]])</f>
        <v>2016</v>
      </c>
      <c r="B5480" s="3" t="s">
        <v>1593</v>
      </c>
    </row>
    <row r="5481" spans="1:2" ht="16.5" x14ac:dyDescent="0.3">
      <c r="A5481" s="10">
        <f>YEAR(Table1[[#This Row],[Order Date]])</f>
        <v>2016</v>
      </c>
      <c r="B5481" s="4" t="s">
        <v>1593</v>
      </c>
    </row>
    <row r="5482" spans="1:2" ht="16.5" x14ac:dyDescent="0.3">
      <c r="A5482" s="9">
        <f>YEAR(Table1[[#This Row],[Order Date]])</f>
        <v>2016</v>
      </c>
      <c r="B5482" s="3" t="s">
        <v>1593</v>
      </c>
    </row>
    <row r="5483" spans="1:2" ht="16.5" x14ac:dyDescent="0.3">
      <c r="A5483" s="10">
        <f>YEAR(Table1[[#This Row],[Order Date]])</f>
        <v>2016</v>
      </c>
      <c r="B5483" s="4" t="s">
        <v>1593</v>
      </c>
    </row>
    <row r="5484" spans="1:2" ht="16.5" x14ac:dyDescent="0.3">
      <c r="A5484" s="9">
        <f>YEAR(Table1[[#This Row],[Order Date]])</f>
        <v>2016</v>
      </c>
      <c r="B5484" s="3" t="s">
        <v>1593</v>
      </c>
    </row>
    <row r="5485" spans="1:2" ht="16.5" x14ac:dyDescent="0.3">
      <c r="A5485" s="10">
        <f>YEAR(Table1[[#This Row],[Order Date]])</f>
        <v>2016</v>
      </c>
      <c r="B5485" s="4" t="s">
        <v>1593</v>
      </c>
    </row>
    <row r="5486" spans="1:2" ht="16.5" x14ac:dyDescent="0.3">
      <c r="A5486" s="9">
        <f>YEAR(Table1[[#This Row],[Order Date]])</f>
        <v>2016</v>
      </c>
      <c r="B5486" s="3" t="s">
        <v>1727</v>
      </c>
    </row>
    <row r="5487" spans="1:2" ht="16.5" x14ac:dyDescent="0.3">
      <c r="A5487" s="10">
        <f>YEAR(Table1[[#This Row],[Order Date]])</f>
        <v>2016</v>
      </c>
      <c r="B5487" s="4" t="s">
        <v>2174</v>
      </c>
    </row>
    <row r="5488" spans="1:2" ht="16.5" x14ac:dyDescent="0.3">
      <c r="A5488" s="9">
        <f>YEAR(Table1[[#This Row],[Order Date]])</f>
        <v>2016</v>
      </c>
      <c r="B5488" s="3" t="s">
        <v>891</v>
      </c>
    </row>
    <row r="5489" spans="1:2" ht="16.5" x14ac:dyDescent="0.3">
      <c r="A5489" s="10">
        <f>YEAR(Table1[[#This Row],[Order Date]])</f>
        <v>2016</v>
      </c>
      <c r="B5489" s="4" t="s">
        <v>197</v>
      </c>
    </row>
    <row r="5490" spans="1:2" ht="16.5" x14ac:dyDescent="0.3">
      <c r="A5490" s="9">
        <f>YEAR(Table1[[#This Row],[Order Date]])</f>
        <v>2016</v>
      </c>
      <c r="B5490" s="3" t="s">
        <v>148</v>
      </c>
    </row>
    <row r="5491" spans="1:2" ht="16.5" x14ac:dyDescent="0.3">
      <c r="A5491" s="10">
        <f>YEAR(Table1[[#This Row],[Order Date]])</f>
        <v>2016</v>
      </c>
      <c r="B5491" s="4" t="s">
        <v>1303</v>
      </c>
    </row>
    <row r="5492" spans="1:2" ht="16.5" x14ac:dyDescent="0.3">
      <c r="A5492" s="9">
        <f>YEAR(Table1[[#This Row],[Order Date]])</f>
        <v>2016</v>
      </c>
      <c r="B5492" s="3" t="s">
        <v>1303</v>
      </c>
    </row>
    <row r="5493" spans="1:2" ht="16.5" x14ac:dyDescent="0.3">
      <c r="A5493" s="10">
        <f>YEAR(Table1[[#This Row],[Order Date]])</f>
        <v>2016</v>
      </c>
      <c r="B5493" s="4" t="s">
        <v>1303</v>
      </c>
    </row>
    <row r="5494" spans="1:2" ht="16.5" x14ac:dyDescent="0.3">
      <c r="A5494" s="9">
        <f>YEAR(Table1[[#This Row],[Order Date]])</f>
        <v>2016</v>
      </c>
      <c r="B5494" s="3" t="s">
        <v>1303</v>
      </c>
    </row>
    <row r="5495" spans="1:2" ht="16.5" x14ac:dyDescent="0.3">
      <c r="A5495" s="10">
        <f>YEAR(Table1[[#This Row],[Order Date]])</f>
        <v>2016</v>
      </c>
      <c r="B5495" s="4" t="s">
        <v>925</v>
      </c>
    </row>
    <row r="5496" spans="1:2" ht="16.5" x14ac:dyDescent="0.3">
      <c r="A5496" s="9">
        <f>YEAR(Table1[[#This Row],[Order Date]])</f>
        <v>2016</v>
      </c>
      <c r="B5496" s="3" t="s">
        <v>925</v>
      </c>
    </row>
    <row r="5497" spans="1:2" ht="16.5" x14ac:dyDescent="0.3">
      <c r="A5497" s="10">
        <f>YEAR(Table1[[#This Row],[Order Date]])</f>
        <v>2016</v>
      </c>
      <c r="B5497" s="4" t="s">
        <v>1102</v>
      </c>
    </row>
    <row r="5498" spans="1:2" ht="16.5" x14ac:dyDescent="0.3">
      <c r="A5498" s="9">
        <f>YEAR(Table1[[#This Row],[Order Date]])</f>
        <v>2016</v>
      </c>
      <c r="B5498" s="3" t="s">
        <v>1102</v>
      </c>
    </row>
    <row r="5499" spans="1:2" ht="16.5" x14ac:dyDescent="0.3">
      <c r="A5499" s="10">
        <f>YEAR(Table1[[#This Row],[Order Date]])</f>
        <v>2016</v>
      </c>
      <c r="B5499" s="4" t="s">
        <v>1102</v>
      </c>
    </row>
    <row r="5500" spans="1:2" ht="16.5" x14ac:dyDescent="0.3">
      <c r="A5500" s="9">
        <f>YEAR(Table1[[#This Row],[Order Date]])</f>
        <v>2016</v>
      </c>
      <c r="B5500" s="3" t="s">
        <v>912</v>
      </c>
    </row>
    <row r="5501" spans="1:2" ht="16.5" x14ac:dyDescent="0.3">
      <c r="A5501" s="10">
        <f>YEAR(Table1[[#This Row],[Order Date]])</f>
        <v>2016</v>
      </c>
      <c r="B5501" s="4" t="s">
        <v>912</v>
      </c>
    </row>
    <row r="5502" spans="1:2" ht="16.5" x14ac:dyDescent="0.3">
      <c r="A5502" s="9">
        <f>YEAR(Table1[[#This Row],[Order Date]])</f>
        <v>2016</v>
      </c>
      <c r="B5502" s="3" t="s">
        <v>912</v>
      </c>
    </row>
    <row r="5503" spans="1:2" ht="16.5" x14ac:dyDescent="0.3">
      <c r="A5503" s="10">
        <f>YEAR(Table1[[#This Row],[Order Date]])</f>
        <v>2016</v>
      </c>
      <c r="B5503" s="4" t="s">
        <v>107</v>
      </c>
    </row>
    <row r="5504" spans="1:2" ht="16.5" x14ac:dyDescent="0.3">
      <c r="A5504" s="9">
        <f>YEAR(Table1[[#This Row],[Order Date]])</f>
        <v>2016</v>
      </c>
      <c r="B5504" s="3" t="s">
        <v>1279</v>
      </c>
    </row>
    <row r="5505" spans="1:2" ht="16.5" x14ac:dyDescent="0.3">
      <c r="A5505" s="10">
        <f>YEAR(Table1[[#This Row],[Order Date]])</f>
        <v>2016</v>
      </c>
      <c r="B5505" s="4" t="s">
        <v>77</v>
      </c>
    </row>
    <row r="5506" spans="1:2" ht="16.5" x14ac:dyDescent="0.3">
      <c r="A5506" s="9">
        <f>YEAR(Table1[[#This Row],[Order Date]])</f>
        <v>2016</v>
      </c>
      <c r="B5506" s="3" t="s">
        <v>77</v>
      </c>
    </row>
    <row r="5507" spans="1:2" ht="16.5" x14ac:dyDescent="0.3">
      <c r="A5507" s="10">
        <f>YEAR(Table1[[#This Row],[Order Date]])</f>
        <v>2016</v>
      </c>
      <c r="B5507" s="4" t="s">
        <v>2381</v>
      </c>
    </row>
    <row r="5508" spans="1:2" ht="16.5" x14ac:dyDescent="0.3">
      <c r="A5508" s="9">
        <f>YEAR(Table1[[#This Row],[Order Date]])</f>
        <v>2016</v>
      </c>
      <c r="B5508" s="3" t="s">
        <v>1571</v>
      </c>
    </row>
    <row r="5509" spans="1:2" ht="16.5" x14ac:dyDescent="0.3">
      <c r="A5509" s="10">
        <f>YEAR(Table1[[#This Row],[Order Date]])</f>
        <v>2016</v>
      </c>
      <c r="B5509" s="4" t="s">
        <v>1571</v>
      </c>
    </row>
    <row r="5510" spans="1:2" ht="16.5" x14ac:dyDescent="0.3">
      <c r="A5510" s="9">
        <f>YEAR(Table1[[#This Row],[Order Date]])</f>
        <v>2016</v>
      </c>
      <c r="B5510" s="3" t="s">
        <v>1571</v>
      </c>
    </row>
    <row r="5511" spans="1:2" ht="16.5" x14ac:dyDescent="0.3">
      <c r="A5511" s="10">
        <f>YEAR(Table1[[#This Row],[Order Date]])</f>
        <v>2016</v>
      </c>
      <c r="B5511" s="4" t="s">
        <v>1741</v>
      </c>
    </row>
    <row r="5512" spans="1:2" ht="16.5" x14ac:dyDescent="0.3">
      <c r="A5512" s="9">
        <f>YEAR(Table1[[#This Row],[Order Date]])</f>
        <v>2016</v>
      </c>
      <c r="B5512" s="3" t="s">
        <v>1968</v>
      </c>
    </row>
    <row r="5513" spans="1:2" ht="16.5" x14ac:dyDescent="0.3">
      <c r="A5513" s="10">
        <f>YEAR(Table1[[#This Row],[Order Date]])</f>
        <v>2016</v>
      </c>
      <c r="B5513" s="4" t="s">
        <v>1968</v>
      </c>
    </row>
    <row r="5514" spans="1:2" ht="16.5" x14ac:dyDescent="0.3">
      <c r="A5514" s="9">
        <f>YEAR(Table1[[#This Row],[Order Date]])</f>
        <v>2016</v>
      </c>
      <c r="B5514" s="3" t="s">
        <v>1968</v>
      </c>
    </row>
    <row r="5515" spans="1:2" ht="16.5" x14ac:dyDescent="0.3">
      <c r="A5515" s="10">
        <f>YEAR(Table1[[#This Row],[Order Date]])</f>
        <v>2016</v>
      </c>
      <c r="B5515" s="4" t="s">
        <v>1968</v>
      </c>
    </row>
    <row r="5516" spans="1:2" ht="16.5" x14ac:dyDescent="0.3">
      <c r="A5516" s="9">
        <f>YEAR(Table1[[#This Row],[Order Date]])</f>
        <v>2016</v>
      </c>
      <c r="B5516" s="3" t="s">
        <v>1971</v>
      </c>
    </row>
    <row r="5517" spans="1:2" ht="16.5" x14ac:dyDescent="0.3">
      <c r="A5517" s="10">
        <f>YEAR(Table1[[#This Row],[Order Date]])</f>
        <v>2016</v>
      </c>
      <c r="B5517" s="4" t="s">
        <v>2407</v>
      </c>
    </row>
    <row r="5518" spans="1:2" ht="16.5" x14ac:dyDescent="0.3">
      <c r="A5518" s="9">
        <f>YEAR(Table1[[#This Row],[Order Date]])</f>
        <v>2016</v>
      </c>
      <c r="B5518" s="3" t="s">
        <v>1714</v>
      </c>
    </row>
    <row r="5519" spans="1:2" ht="16.5" x14ac:dyDescent="0.3">
      <c r="A5519" s="10">
        <f>YEAR(Table1[[#This Row],[Order Date]])</f>
        <v>2016</v>
      </c>
      <c r="B5519" s="4" t="s">
        <v>1714</v>
      </c>
    </row>
    <row r="5520" spans="1:2" ht="16.5" x14ac:dyDescent="0.3">
      <c r="A5520" s="9">
        <f>YEAR(Table1[[#This Row],[Order Date]])</f>
        <v>2016</v>
      </c>
      <c r="B5520" s="3" t="s">
        <v>1178</v>
      </c>
    </row>
    <row r="5521" spans="1:2" ht="16.5" x14ac:dyDescent="0.3">
      <c r="A5521" s="10">
        <f>YEAR(Table1[[#This Row],[Order Date]])</f>
        <v>2016</v>
      </c>
      <c r="B5521" s="4" t="s">
        <v>1178</v>
      </c>
    </row>
    <row r="5522" spans="1:2" ht="16.5" x14ac:dyDescent="0.3">
      <c r="A5522" s="9">
        <f>YEAR(Table1[[#This Row],[Order Date]])</f>
        <v>2016</v>
      </c>
      <c r="B5522" s="3" t="s">
        <v>376</v>
      </c>
    </row>
    <row r="5523" spans="1:2" ht="16.5" x14ac:dyDescent="0.3">
      <c r="A5523" s="10">
        <f>YEAR(Table1[[#This Row],[Order Date]])</f>
        <v>2016</v>
      </c>
      <c r="B5523" s="4" t="s">
        <v>1638</v>
      </c>
    </row>
    <row r="5524" spans="1:2" ht="16.5" x14ac:dyDescent="0.3">
      <c r="A5524" s="9">
        <f>YEAR(Table1[[#This Row],[Order Date]])</f>
        <v>2016</v>
      </c>
      <c r="B5524" s="3" t="s">
        <v>1638</v>
      </c>
    </row>
    <row r="5525" spans="1:2" ht="16.5" x14ac:dyDescent="0.3">
      <c r="A5525" s="10">
        <f>YEAR(Table1[[#This Row],[Order Date]])</f>
        <v>2016</v>
      </c>
      <c r="B5525" s="4" t="s">
        <v>2065</v>
      </c>
    </row>
    <row r="5526" spans="1:2" ht="16.5" x14ac:dyDescent="0.3">
      <c r="A5526" s="9">
        <f>YEAR(Table1[[#This Row],[Order Date]])</f>
        <v>2016</v>
      </c>
      <c r="B5526" s="3" t="s">
        <v>2065</v>
      </c>
    </row>
    <row r="5527" spans="1:2" ht="16.5" x14ac:dyDescent="0.3">
      <c r="A5527" s="10">
        <f>YEAR(Table1[[#This Row],[Order Date]])</f>
        <v>2016</v>
      </c>
      <c r="B5527" s="4" t="s">
        <v>2065</v>
      </c>
    </row>
    <row r="5528" spans="1:2" ht="16.5" x14ac:dyDescent="0.3">
      <c r="A5528" s="9">
        <f>YEAR(Table1[[#This Row],[Order Date]])</f>
        <v>2016</v>
      </c>
      <c r="B5528" s="3" t="s">
        <v>2065</v>
      </c>
    </row>
    <row r="5529" spans="1:2" ht="16.5" x14ac:dyDescent="0.3">
      <c r="A5529" s="10">
        <f>YEAR(Table1[[#This Row],[Order Date]])</f>
        <v>2016</v>
      </c>
      <c r="B5529" s="4" t="s">
        <v>492</v>
      </c>
    </row>
    <row r="5530" spans="1:2" ht="16.5" x14ac:dyDescent="0.3">
      <c r="A5530" s="9">
        <f>YEAR(Table1[[#This Row],[Order Date]])</f>
        <v>2016</v>
      </c>
      <c r="B5530" s="3" t="s">
        <v>492</v>
      </c>
    </row>
    <row r="5531" spans="1:2" ht="16.5" x14ac:dyDescent="0.3">
      <c r="A5531" s="10">
        <f>YEAR(Table1[[#This Row],[Order Date]])</f>
        <v>2016</v>
      </c>
      <c r="B5531" s="4" t="s">
        <v>246</v>
      </c>
    </row>
    <row r="5532" spans="1:2" ht="16.5" x14ac:dyDescent="0.3">
      <c r="A5532" s="9">
        <f>YEAR(Table1[[#This Row],[Order Date]])</f>
        <v>2016</v>
      </c>
      <c r="B5532" s="3" t="s">
        <v>246</v>
      </c>
    </row>
    <row r="5533" spans="1:2" ht="16.5" x14ac:dyDescent="0.3">
      <c r="A5533" s="10">
        <f>YEAR(Table1[[#This Row],[Order Date]])</f>
        <v>2016</v>
      </c>
      <c r="B5533" s="4" t="s">
        <v>509</v>
      </c>
    </row>
    <row r="5534" spans="1:2" ht="16.5" x14ac:dyDescent="0.3">
      <c r="A5534" s="9">
        <f>YEAR(Table1[[#This Row],[Order Date]])</f>
        <v>2016</v>
      </c>
      <c r="B5534" s="3" t="s">
        <v>509</v>
      </c>
    </row>
    <row r="5535" spans="1:2" ht="16.5" x14ac:dyDescent="0.3">
      <c r="A5535" s="10">
        <f>YEAR(Table1[[#This Row],[Order Date]])</f>
        <v>2016</v>
      </c>
      <c r="B5535" s="4" t="s">
        <v>220</v>
      </c>
    </row>
    <row r="5536" spans="1:2" ht="16.5" x14ac:dyDescent="0.3">
      <c r="A5536" s="9">
        <f>YEAR(Table1[[#This Row],[Order Date]])</f>
        <v>2016</v>
      </c>
      <c r="B5536" s="3" t="s">
        <v>452</v>
      </c>
    </row>
    <row r="5537" spans="1:2" ht="16.5" x14ac:dyDescent="0.3">
      <c r="A5537" s="10">
        <f>YEAR(Table1[[#This Row],[Order Date]])</f>
        <v>2016</v>
      </c>
      <c r="B5537" s="4" t="s">
        <v>452</v>
      </c>
    </row>
    <row r="5538" spans="1:2" ht="16.5" x14ac:dyDescent="0.3">
      <c r="A5538" s="9">
        <f>YEAR(Table1[[#This Row],[Order Date]])</f>
        <v>2016</v>
      </c>
      <c r="B5538" s="3" t="s">
        <v>2486</v>
      </c>
    </row>
    <row r="5539" spans="1:2" ht="16.5" x14ac:dyDescent="0.3">
      <c r="A5539" s="10">
        <f>YEAR(Table1[[#This Row],[Order Date]])</f>
        <v>2016</v>
      </c>
      <c r="B5539" s="4" t="s">
        <v>2486</v>
      </c>
    </row>
    <row r="5540" spans="1:2" ht="16.5" x14ac:dyDescent="0.3">
      <c r="A5540" s="9">
        <f>YEAR(Table1[[#This Row],[Order Date]])</f>
        <v>2016</v>
      </c>
      <c r="B5540" s="3" t="s">
        <v>487</v>
      </c>
    </row>
    <row r="5541" spans="1:2" ht="16.5" x14ac:dyDescent="0.3">
      <c r="A5541" s="10">
        <f>YEAR(Table1[[#This Row],[Order Date]])</f>
        <v>2016</v>
      </c>
      <c r="B5541" s="4" t="s">
        <v>1727</v>
      </c>
    </row>
    <row r="5542" spans="1:2" ht="16.5" x14ac:dyDescent="0.3">
      <c r="A5542" s="9">
        <f>YEAR(Table1[[#This Row],[Order Date]])</f>
        <v>2016</v>
      </c>
      <c r="B5542" s="3" t="s">
        <v>1727</v>
      </c>
    </row>
    <row r="5543" spans="1:2" ht="16.5" x14ac:dyDescent="0.3">
      <c r="A5543" s="10">
        <f>YEAR(Table1[[#This Row],[Order Date]])</f>
        <v>2016</v>
      </c>
      <c r="B5543" s="4" t="s">
        <v>2540</v>
      </c>
    </row>
    <row r="5544" spans="1:2" ht="16.5" x14ac:dyDescent="0.3">
      <c r="A5544" s="9">
        <f>YEAR(Table1[[#This Row],[Order Date]])</f>
        <v>2016</v>
      </c>
      <c r="B5544" s="3" t="s">
        <v>2540</v>
      </c>
    </row>
    <row r="5545" spans="1:2" ht="16.5" x14ac:dyDescent="0.3">
      <c r="A5545" s="10">
        <f>YEAR(Table1[[#This Row],[Order Date]])</f>
        <v>2016</v>
      </c>
      <c r="B5545" s="4" t="s">
        <v>2540</v>
      </c>
    </row>
    <row r="5546" spans="1:2" ht="16.5" x14ac:dyDescent="0.3">
      <c r="A5546" s="9">
        <f>YEAR(Table1[[#This Row],[Order Date]])</f>
        <v>2016</v>
      </c>
      <c r="B5546" s="3" t="s">
        <v>1129</v>
      </c>
    </row>
    <row r="5547" spans="1:2" ht="16.5" x14ac:dyDescent="0.3">
      <c r="A5547" s="10">
        <f>YEAR(Table1[[#This Row],[Order Date]])</f>
        <v>2016</v>
      </c>
      <c r="B5547" s="4" t="s">
        <v>1196</v>
      </c>
    </row>
    <row r="5548" spans="1:2" ht="16.5" x14ac:dyDescent="0.3">
      <c r="A5548" s="9">
        <f>YEAR(Table1[[#This Row],[Order Date]])</f>
        <v>2016</v>
      </c>
      <c r="B5548" s="3" t="s">
        <v>1507</v>
      </c>
    </row>
    <row r="5549" spans="1:2" ht="16.5" x14ac:dyDescent="0.3">
      <c r="A5549" s="10">
        <f>YEAR(Table1[[#This Row],[Order Date]])</f>
        <v>2016</v>
      </c>
      <c r="B5549" s="4" t="s">
        <v>2176</v>
      </c>
    </row>
    <row r="5550" spans="1:2" ht="16.5" x14ac:dyDescent="0.3">
      <c r="A5550" s="9">
        <f>YEAR(Table1[[#This Row],[Order Date]])</f>
        <v>2016</v>
      </c>
      <c r="B5550" s="3" t="s">
        <v>2176</v>
      </c>
    </row>
    <row r="5551" spans="1:2" ht="16.5" x14ac:dyDescent="0.3">
      <c r="A5551" s="10">
        <f>YEAR(Table1[[#This Row],[Order Date]])</f>
        <v>2016</v>
      </c>
      <c r="B5551" s="4" t="s">
        <v>2100</v>
      </c>
    </row>
    <row r="5552" spans="1:2" ht="16.5" x14ac:dyDescent="0.3">
      <c r="A5552" s="9">
        <f>YEAR(Table1[[#This Row],[Order Date]])</f>
        <v>2016</v>
      </c>
      <c r="B5552" s="3" t="s">
        <v>277</v>
      </c>
    </row>
    <row r="5553" spans="1:2" ht="16.5" x14ac:dyDescent="0.3">
      <c r="A5553" s="10">
        <f>YEAR(Table1[[#This Row],[Order Date]])</f>
        <v>2016</v>
      </c>
      <c r="B5553" s="4" t="s">
        <v>277</v>
      </c>
    </row>
    <row r="5554" spans="1:2" ht="16.5" x14ac:dyDescent="0.3">
      <c r="A5554" s="9">
        <f>YEAR(Table1[[#This Row],[Order Date]])</f>
        <v>2016</v>
      </c>
      <c r="B5554" s="3" t="s">
        <v>1797</v>
      </c>
    </row>
    <row r="5555" spans="1:2" ht="16.5" x14ac:dyDescent="0.3">
      <c r="A5555" s="10">
        <f>YEAR(Table1[[#This Row],[Order Date]])</f>
        <v>2016</v>
      </c>
      <c r="B5555" s="4" t="s">
        <v>2456</v>
      </c>
    </row>
    <row r="5556" spans="1:2" ht="16.5" x14ac:dyDescent="0.3">
      <c r="A5556" s="9">
        <f>YEAR(Table1[[#This Row],[Order Date]])</f>
        <v>2016</v>
      </c>
      <c r="B5556" s="3" t="s">
        <v>2456</v>
      </c>
    </row>
    <row r="5557" spans="1:2" ht="16.5" x14ac:dyDescent="0.3">
      <c r="A5557" s="10">
        <f>YEAR(Table1[[#This Row],[Order Date]])</f>
        <v>2016</v>
      </c>
      <c r="B5557" s="4" t="s">
        <v>2456</v>
      </c>
    </row>
    <row r="5558" spans="1:2" ht="16.5" x14ac:dyDescent="0.3">
      <c r="A5558" s="9">
        <f>YEAR(Table1[[#This Row],[Order Date]])</f>
        <v>2016</v>
      </c>
      <c r="B5558" s="3" t="s">
        <v>2456</v>
      </c>
    </row>
    <row r="5559" spans="1:2" ht="16.5" x14ac:dyDescent="0.3">
      <c r="A5559" s="10">
        <f>YEAR(Table1[[#This Row],[Order Date]])</f>
        <v>2016</v>
      </c>
      <c r="B5559" s="4" t="s">
        <v>859</v>
      </c>
    </row>
    <row r="5560" spans="1:2" ht="16.5" x14ac:dyDescent="0.3">
      <c r="A5560" s="9">
        <f>YEAR(Table1[[#This Row],[Order Date]])</f>
        <v>2016</v>
      </c>
      <c r="B5560" s="3" t="s">
        <v>2308</v>
      </c>
    </row>
    <row r="5561" spans="1:2" ht="16.5" x14ac:dyDescent="0.3">
      <c r="A5561" s="10">
        <f>YEAR(Table1[[#This Row],[Order Date]])</f>
        <v>2016</v>
      </c>
      <c r="B5561" s="4" t="s">
        <v>2308</v>
      </c>
    </row>
    <row r="5562" spans="1:2" ht="16.5" x14ac:dyDescent="0.3">
      <c r="A5562" s="9">
        <f>YEAR(Table1[[#This Row],[Order Date]])</f>
        <v>2016</v>
      </c>
      <c r="B5562" s="3" t="s">
        <v>624</v>
      </c>
    </row>
    <row r="5563" spans="1:2" ht="16.5" x14ac:dyDescent="0.3">
      <c r="A5563" s="10">
        <f>YEAR(Table1[[#This Row],[Order Date]])</f>
        <v>2016</v>
      </c>
      <c r="B5563" s="4" t="s">
        <v>624</v>
      </c>
    </row>
    <row r="5564" spans="1:2" ht="16.5" x14ac:dyDescent="0.3">
      <c r="A5564" s="9">
        <f>YEAR(Table1[[#This Row],[Order Date]])</f>
        <v>2016</v>
      </c>
      <c r="B5564" s="3" t="s">
        <v>1046</v>
      </c>
    </row>
    <row r="5565" spans="1:2" ht="16.5" x14ac:dyDescent="0.3">
      <c r="A5565" s="10">
        <f>YEAR(Table1[[#This Row],[Order Date]])</f>
        <v>2016</v>
      </c>
      <c r="B5565" s="4" t="s">
        <v>1046</v>
      </c>
    </row>
    <row r="5566" spans="1:2" ht="16.5" x14ac:dyDescent="0.3">
      <c r="A5566" s="9">
        <f>YEAR(Table1[[#This Row],[Order Date]])</f>
        <v>2016</v>
      </c>
      <c r="B5566" s="3" t="s">
        <v>1448</v>
      </c>
    </row>
    <row r="5567" spans="1:2" ht="16.5" x14ac:dyDescent="0.3">
      <c r="A5567" s="10">
        <f>YEAR(Table1[[#This Row],[Order Date]])</f>
        <v>2016</v>
      </c>
      <c r="B5567" s="4" t="s">
        <v>1448</v>
      </c>
    </row>
    <row r="5568" spans="1:2" ht="16.5" x14ac:dyDescent="0.3">
      <c r="A5568" s="9">
        <f>YEAR(Table1[[#This Row],[Order Date]])</f>
        <v>2016</v>
      </c>
      <c r="B5568" s="3" t="s">
        <v>2017</v>
      </c>
    </row>
    <row r="5569" spans="1:2" ht="16.5" x14ac:dyDescent="0.3">
      <c r="A5569" s="10">
        <f>YEAR(Table1[[#This Row],[Order Date]])</f>
        <v>2016</v>
      </c>
      <c r="B5569" s="4" t="s">
        <v>2017</v>
      </c>
    </row>
    <row r="5570" spans="1:2" ht="16.5" x14ac:dyDescent="0.3">
      <c r="A5570" s="9">
        <f>YEAR(Table1[[#This Row],[Order Date]])</f>
        <v>2016</v>
      </c>
      <c r="B5570" s="3" t="s">
        <v>1077</v>
      </c>
    </row>
    <row r="5571" spans="1:2" ht="16.5" x14ac:dyDescent="0.3">
      <c r="A5571" s="10">
        <f>YEAR(Table1[[#This Row],[Order Date]])</f>
        <v>2016</v>
      </c>
      <c r="B5571" s="4" t="s">
        <v>1361</v>
      </c>
    </row>
    <row r="5572" spans="1:2" ht="16.5" x14ac:dyDescent="0.3">
      <c r="A5572" s="9">
        <f>YEAR(Table1[[#This Row],[Order Date]])</f>
        <v>2016</v>
      </c>
      <c r="B5572" s="3" t="s">
        <v>1361</v>
      </c>
    </row>
    <row r="5573" spans="1:2" ht="16.5" x14ac:dyDescent="0.3">
      <c r="A5573" s="10">
        <f>YEAR(Table1[[#This Row],[Order Date]])</f>
        <v>2016</v>
      </c>
      <c r="B5573" s="4" t="s">
        <v>212</v>
      </c>
    </row>
    <row r="5574" spans="1:2" ht="16.5" x14ac:dyDescent="0.3">
      <c r="A5574" s="9">
        <f>YEAR(Table1[[#This Row],[Order Date]])</f>
        <v>2016</v>
      </c>
      <c r="B5574" s="3" t="s">
        <v>212</v>
      </c>
    </row>
    <row r="5575" spans="1:2" ht="16.5" x14ac:dyDescent="0.3">
      <c r="A5575" s="10">
        <f>YEAR(Table1[[#This Row],[Order Date]])</f>
        <v>2016</v>
      </c>
      <c r="B5575" s="4" t="s">
        <v>212</v>
      </c>
    </row>
    <row r="5576" spans="1:2" ht="16.5" x14ac:dyDescent="0.3">
      <c r="A5576" s="9">
        <f>YEAR(Table1[[#This Row],[Order Date]])</f>
        <v>2016</v>
      </c>
      <c r="B5576" s="3" t="s">
        <v>1164</v>
      </c>
    </row>
    <row r="5577" spans="1:2" ht="16.5" x14ac:dyDescent="0.3">
      <c r="A5577" s="10">
        <f>YEAR(Table1[[#This Row],[Order Date]])</f>
        <v>2016</v>
      </c>
      <c r="B5577" s="4" t="s">
        <v>1974</v>
      </c>
    </row>
    <row r="5578" spans="1:2" ht="16.5" x14ac:dyDescent="0.3">
      <c r="A5578" s="9">
        <f>YEAR(Table1[[#This Row],[Order Date]])</f>
        <v>2016</v>
      </c>
      <c r="B5578" s="3" t="s">
        <v>1974</v>
      </c>
    </row>
    <row r="5579" spans="1:2" ht="16.5" x14ac:dyDescent="0.3">
      <c r="A5579" s="10">
        <f>YEAR(Table1[[#This Row],[Order Date]])</f>
        <v>2016</v>
      </c>
      <c r="B5579" s="4" t="s">
        <v>1974</v>
      </c>
    </row>
    <row r="5580" spans="1:2" ht="16.5" x14ac:dyDescent="0.3">
      <c r="A5580" s="9">
        <f>YEAR(Table1[[#This Row],[Order Date]])</f>
        <v>2016</v>
      </c>
      <c r="B5580" s="3" t="s">
        <v>1974</v>
      </c>
    </row>
    <row r="5581" spans="1:2" ht="16.5" x14ac:dyDescent="0.3">
      <c r="A5581" s="10">
        <f>YEAR(Table1[[#This Row],[Order Date]])</f>
        <v>2016</v>
      </c>
      <c r="B5581" s="4" t="s">
        <v>1828</v>
      </c>
    </row>
    <row r="5582" spans="1:2" ht="16.5" x14ac:dyDescent="0.3">
      <c r="A5582" s="9">
        <f>YEAR(Table1[[#This Row],[Order Date]])</f>
        <v>2016</v>
      </c>
      <c r="B5582" s="3" t="s">
        <v>1828</v>
      </c>
    </row>
    <row r="5583" spans="1:2" ht="16.5" x14ac:dyDescent="0.3">
      <c r="A5583" s="10">
        <f>YEAR(Table1[[#This Row],[Order Date]])</f>
        <v>2016</v>
      </c>
      <c r="B5583" s="4" t="s">
        <v>1828</v>
      </c>
    </row>
    <row r="5584" spans="1:2" ht="16.5" x14ac:dyDescent="0.3">
      <c r="A5584" s="9">
        <f>YEAR(Table1[[#This Row],[Order Date]])</f>
        <v>2016</v>
      </c>
      <c r="B5584" s="3" t="s">
        <v>669</v>
      </c>
    </row>
    <row r="5585" spans="1:2" ht="16.5" x14ac:dyDescent="0.3">
      <c r="A5585" s="10">
        <f>YEAR(Table1[[#This Row],[Order Date]])</f>
        <v>2016</v>
      </c>
      <c r="B5585" s="4" t="s">
        <v>669</v>
      </c>
    </row>
    <row r="5586" spans="1:2" ht="16.5" x14ac:dyDescent="0.3">
      <c r="A5586" s="9">
        <f>YEAR(Table1[[#This Row],[Order Date]])</f>
        <v>2016</v>
      </c>
      <c r="B5586" s="3" t="s">
        <v>669</v>
      </c>
    </row>
    <row r="5587" spans="1:2" ht="16.5" x14ac:dyDescent="0.3">
      <c r="A5587" s="10">
        <f>YEAR(Table1[[#This Row],[Order Date]])</f>
        <v>2016</v>
      </c>
      <c r="B5587" s="4" t="s">
        <v>669</v>
      </c>
    </row>
    <row r="5588" spans="1:2" ht="16.5" x14ac:dyDescent="0.3">
      <c r="A5588" s="9">
        <f>YEAR(Table1[[#This Row],[Order Date]])</f>
        <v>2016</v>
      </c>
      <c r="B5588" s="3" t="s">
        <v>1797</v>
      </c>
    </row>
    <row r="5589" spans="1:2" ht="16.5" x14ac:dyDescent="0.3">
      <c r="A5589" s="10">
        <f>YEAR(Table1[[#This Row],[Order Date]])</f>
        <v>2016</v>
      </c>
      <c r="B5589" s="4" t="s">
        <v>2188</v>
      </c>
    </row>
    <row r="5590" spans="1:2" ht="16.5" x14ac:dyDescent="0.3">
      <c r="A5590" s="9">
        <f>YEAR(Table1[[#This Row],[Order Date]])</f>
        <v>2016</v>
      </c>
      <c r="B5590" s="3" t="s">
        <v>2188</v>
      </c>
    </row>
    <row r="5591" spans="1:2" ht="16.5" x14ac:dyDescent="0.3">
      <c r="A5591" s="10">
        <f>YEAR(Table1[[#This Row],[Order Date]])</f>
        <v>2016</v>
      </c>
      <c r="B5591" s="4" t="s">
        <v>689</v>
      </c>
    </row>
    <row r="5592" spans="1:2" ht="16.5" x14ac:dyDescent="0.3">
      <c r="A5592" s="9">
        <f>YEAR(Table1[[#This Row],[Order Date]])</f>
        <v>2016</v>
      </c>
      <c r="B5592" s="3" t="s">
        <v>664</v>
      </c>
    </row>
    <row r="5593" spans="1:2" ht="16.5" x14ac:dyDescent="0.3">
      <c r="A5593" s="10">
        <f>YEAR(Table1[[#This Row],[Order Date]])</f>
        <v>2016</v>
      </c>
      <c r="B5593" s="4" t="s">
        <v>664</v>
      </c>
    </row>
    <row r="5594" spans="1:2" ht="16.5" x14ac:dyDescent="0.3">
      <c r="A5594" s="9">
        <f>YEAR(Table1[[#This Row],[Order Date]])</f>
        <v>2016</v>
      </c>
      <c r="B5594" s="3" t="s">
        <v>664</v>
      </c>
    </row>
    <row r="5595" spans="1:2" ht="16.5" x14ac:dyDescent="0.3">
      <c r="A5595" s="10">
        <f>YEAR(Table1[[#This Row],[Order Date]])</f>
        <v>2016</v>
      </c>
      <c r="B5595" s="4" t="s">
        <v>664</v>
      </c>
    </row>
    <row r="5596" spans="1:2" ht="16.5" x14ac:dyDescent="0.3">
      <c r="A5596" s="9">
        <f>YEAR(Table1[[#This Row],[Order Date]])</f>
        <v>2016</v>
      </c>
      <c r="B5596" s="3" t="s">
        <v>664</v>
      </c>
    </row>
    <row r="5597" spans="1:2" ht="16.5" x14ac:dyDescent="0.3">
      <c r="A5597" s="10">
        <f>YEAR(Table1[[#This Row],[Order Date]])</f>
        <v>2016</v>
      </c>
      <c r="B5597" s="4" t="s">
        <v>664</v>
      </c>
    </row>
    <row r="5598" spans="1:2" ht="16.5" x14ac:dyDescent="0.3">
      <c r="A5598" s="9">
        <f>YEAR(Table1[[#This Row],[Order Date]])</f>
        <v>2016</v>
      </c>
      <c r="B5598" s="3" t="s">
        <v>664</v>
      </c>
    </row>
    <row r="5599" spans="1:2" ht="16.5" x14ac:dyDescent="0.3">
      <c r="A5599" s="10">
        <f>YEAR(Table1[[#This Row],[Order Date]])</f>
        <v>2016</v>
      </c>
      <c r="B5599" s="4" t="s">
        <v>664</v>
      </c>
    </row>
    <row r="5600" spans="1:2" ht="16.5" x14ac:dyDescent="0.3">
      <c r="A5600" s="9">
        <f>YEAR(Table1[[#This Row],[Order Date]])</f>
        <v>2016</v>
      </c>
      <c r="B5600" s="3" t="s">
        <v>664</v>
      </c>
    </row>
    <row r="5601" spans="1:2" ht="16.5" x14ac:dyDescent="0.3">
      <c r="A5601" s="10">
        <f>YEAR(Table1[[#This Row],[Order Date]])</f>
        <v>2016</v>
      </c>
      <c r="B5601" s="4" t="s">
        <v>664</v>
      </c>
    </row>
    <row r="5602" spans="1:2" ht="16.5" x14ac:dyDescent="0.3">
      <c r="A5602" s="9">
        <f>YEAR(Table1[[#This Row],[Order Date]])</f>
        <v>2016</v>
      </c>
      <c r="B5602" s="3" t="s">
        <v>2176</v>
      </c>
    </row>
    <row r="5603" spans="1:2" ht="16.5" x14ac:dyDescent="0.3">
      <c r="A5603" s="10">
        <f>YEAR(Table1[[#This Row],[Order Date]])</f>
        <v>2016</v>
      </c>
      <c r="B5603" s="4" t="s">
        <v>256</v>
      </c>
    </row>
    <row r="5604" spans="1:2" ht="16.5" x14ac:dyDescent="0.3">
      <c r="A5604" s="9">
        <f>YEAR(Table1[[#This Row],[Order Date]])</f>
        <v>2016</v>
      </c>
      <c r="B5604" s="3" t="s">
        <v>256</v>
      </c>
    </row>
    <row r="5605" spans="1:2" ht="16.5" x14ac:dyDescent="0.3">
      <c r="A5605" s="10">
        <f>YEAR(Table1[[#This Row],[Order Date]])</f>
        <v>2016</v>
      </c>
      <c r="B5605" s="4" t="s">
        <v>1968</v>
      </c>
    </row>
    <row r="5606" spans="1:2" ht="16.5" x14ac:dyDescent="0.3">
      <c r="A5606" s="9">
        <f>YEAR(Table1[[#This Row],[Order Date]])</f>
        <v>2016</v>
      </c>
      <c r="B5606" s="3" t="s">
        <v>1631</v>
      </c>
    </row>
    <row r="5607" spans="1:2" ht="16.5" x14ac:dyDescent="0.3">
      <c r="A5607" s="10">
        <f>YEAR(Table1[[#This Row],[Order Date]])</f>
        <v>2016</v>
      </c>
      <c r="B5607" s="4" t="s">
        <v>2503</v>
      </c>
    </row>
    <row r="5608" spans="1:2" ht="16.5" x14ac:dyDescent="0.3">
      <c r="A5608" s="9">
        <f>YEAR(Table1[[#This Row],[Order Date]])</f>
        <v>2016</v>
      </c>
      <c r="B5608" s="3" t="s">
        <v>2503</v>
      </c>
    </row>
    <row r="5609" spans="1:2" ht="16.5" x14ac:dyDescent="0.3">
      <c r="A5609" s="10">
        <f>YEAR(Table1[[#This Row],[Order Date]])</f>
        <v>2016</v>
      </c>
      <c r="B5609" s="4" t="s">
        <v>1635</v>
      </c>
    </row>
    <row r="5610" spans="1:2" ht="16.5" x14ac:dyDescent="0.3">
      <c r="A5610" s="9">
        <f>YEAR(Table1[[#This Row],[Order Date]])</f>
        <v>2016</v>
      </c>
      <c r="B5610" s="3" t="s">
        <v>1635</v>
      </c>
    </row>
    <row r="5611" spans="1:2" ht="16.5" x14ac:dyDescent="0.3">
      <c r="A5611" s="10">
        <f>YEAR(Table1[[#This Row],[Order Date]])</f>
        <v>2016</v>
      </c>
      <c r="B5611" s="4" t="s">
        <v>1511</v>
      </c>
    </row>
    <row r="5612" spans="1:2" ht="16.5" x14ac:dyDescent="0.3">
      <c r="A5612" s="9">
        <f>YEAR(Table1[[#This Row],[Order Date]])</f>
        <v>2016</v>
      </c>
      <c r="B5612" s="3" t="s">
        <v>917</v>
      </c>
    </row>
    <row r="5613" spans="1:2" ht="16.5" x14ac:dyDescent="0.3">
      <c r="A5613" s="10">
        <f>YEAR(Table1[[#This Row],[Order Date]])</f>
        <v>2016</v>
      </c>
      <c r="B5613" s="4" t="s">
        <v>1394</v>
      </c>
    </row>
    <row r="5614" spans="1:2" ht="16.5" x14ac:dyDescent="0.3">
      <c r="A5614" s="9">
        <f>YEAR(Table1[[#This Row],[Order Date]])</f>
        <v>2016</v>
      </c>
      <c r="B5614" s="3" t="s">
        <v>1394</v>
      </c>
    </row>
    <row r="5615" spans="1:2" ht="16.5" x14ac:dyDescent="0.3">
      <c r="A5615" s="10">
        <f>YEAR(Table1[[#This Row],[Order Date]])</f>
        <v>2016</v>
      </c>
      <c r="B5615" s="4" t="s">
        <v>757</v>
      </c>
    </row>
    <row r="5616" spans="1:2" ht="16.5" x14ac:dyDescent="0.3">
      <c r="A5616" s="9">
        <f>YEAR(Table1[[#This Row],[Order Date]])</f>
        <v>2016</v>
      </c>
      <c r="B5616" s="3" t="s">
        <v>2548</v>
      </c>
    </row>
    <row r="5617" spans="1:2" ht="16.5" x14ac:dyDescent="0.3">
      <c r="A5617" s="10">
        <f>YEAR(Table1[[#This Row],[Order Date]])</f>
        <v>2016</v>
      </c>
      <c r="B5617" s="4" t="s">
        <v>2548</v>
      </c>
    </row>
    <row r="5618" spans="1:2" ht="16.5" x14ac:dyDescent="0.3">
      <c r="A5618" s="9">
        <f>YEAR(Table1[[#This Row],[Order Date]])</f>
        <v>2016</v>
      </c>
      <c r="B5618" s="3" t="s">
        <v>2548</v>
      </c>
    </row>
    <row r="5619" spans="1:2" ht="16.5" x14ac:dyDescent="0.3">
      <c r="A5619" s="10">
        <f>YEAR(Table1[[#This Row],[Order Date]])</f>
        <v>2016</v>
      </c>
      <c r="B5619" s="4" t="s">
        <v>392</v>
      </c>
    </row>
    <row r="5620" spans="1:2" ht="16.5" x14ac:dyDescent="0.3">
      <c r="A5620" s="9">
        <f>YEAR(Table1[[#This Row],[Order Date]])</f>
        <v>2016</v>
      </c>
      <c r="B5620" s="3" t="s">
        <v>593</v>
      </c>
    </row>
    <row r="5621" spans="1:2" ht="16.5" x14ac:dyDescent="0.3">
      <c r="A5621" s="10">
        <f>YEAR(Table1[[#This Row],[Order Date]])</f>
        <v>2016</v>
      </c>
      <c r="B5621" s="4" t="s">
        <v>593</v>
      </c>
    </row>
    <row r="5622" spans="1:2" ht="16.5" x14ac:dyDescent="0.3">
      <c r="A5622" s="9">
        <f>YEAR(Table1[[#This Row],[Order Date]])</f>
        <v>2016</v>
      </c>
      <c r="B5622" s="3" t="s">
        <v>2259</v>
      </c>
    </row>
    <row r="5623" spans="1:2" ht="16.5" x14ac:dyDescent="0.3">
      <c r="A5623" s="10">
        <f>YEAR(Table1[[#This Row],[Order Date]])</f>
        <v>2016</v>
      </c>
      <c r="B5623" s="4" t="s">
        <v>2259</v>
      </c>
    </row>
    <row r="5624" spans="1:2" ht="16.5" x14ac:dyDescent="0.3">
      <c r="A5624" s="9">
        <f>YEAR(Table1[[#This Row],[Order Date]])</f>
        <v>2016</v>
      </c>
      <c r="B5624" s="3" t="s">
        <v>1286</v>
      </c>
    </row>
    <row r="5625" spans="1:2" ht="16.5" x14ac:dyDescent="0.3">
      <c r="A5625" s="10">
        <f>YEAR(Table1[[#This Row],[Order Date]])</f>
        <v>2016</v>
      </c>
      <c r="B5625" s="4" t="s">
        <v>81</v>
      </c>
    </row>
    <row r="5626" spans="1:2" ht="16.5" x14ac:dyDescent="0.3">
      <c r="A5626" s="9">
        <f>YEAR(Table1[[#This Row],[Order Date]])</f>
        <v>2016</v>
      </c>
      <c r="B5626" s="3" t="s">
        <v>373</v>
      </c>
    </row>
    <row r="5627" spans="1:2" ht="16.5" x14ac:dyDescent="0.3">
      <c r="A5627" s="10">
        <f>YEAR(Table1[[#This Row],[Order Date]])</f>
        <v>2016</v>
      </c>
      <c r="B5627" s="4" t="s">
        <v>373</v>
      </c>
    </row>
    <row r="5628" spans="1:2" ht="16.5" x14ac:dyDescent="0.3">
      <c r="A5628" s="9">
        <f>YEAR(Table1[[#This Row],[Order Date]])</f>
        <v>2016</v>
      </c>
      <c r="B5628" s="3" t="s">
        <v>1129</v>
      </c>
    </row>
    <row r="5629" spans="1:2" ht="16.5" x14ac:dyDescent="0.3">
      <c r="A5629" s="10">
        <f>YEAR(Table1[[#This Row],[Order Date]])</f>
        <v>2016</v>
      </c>
      <c r="B5629" s="4" t="s">
        <v>2225</v>
      </c>
    </row>
    <row r="5630" spans="1:2" ht="16.5" x14ac:dyDescent="0.3">
      <c r="A5630" s="9">
        <f>YEAR(Table1[[#This Row],[Order Date]])</f>
        <v>2016</v>
      </c>
      <c r="B5630" s="3" t="s">
        <v>2277</v>
      </c>
    </row>
    <row r="5631" spans="1:2" ht="16.5" x14ac:dyDescent="0.3">
      <c r="A5631" s="10">
        <f>YEAR(Table1[[#This Row],[Order Date]])</f>
        <v>2016</v>
      </c>
      <c r="B5631" s="4" t="s">
        <v>1748</v>
      </c>
    </row>
    <row r="5632" spans="1:2" ht="16.5" x14ac:dyDescent="0.3">
      <c r="A5632" s="9">
        <f>YEAR(Table1[[#This Row],[Order Date]])</f>
        <v>2016</v>
      </c>
      <c r="B5632" s="3" t="s">
        <v>1528</v>
      </c>
    </row>
    <row r="5633" spans="1:2" ht="16.5" x14ac:dyDescent="0.3">
      <c r="A5633" s="10">
        <f>YEAR(Table1[[#This Row],[Order Date]])</f>
        <v>2016</v>
      </c>
      <c r="B5633" s="4" t="s">
        <v>1528</v>
      </c>
    </row>
    <row r="5634" spans="1:2" ht="16.5" x14ac:dyDescent="0.3">
      <c r="A5634" s="9">
        <f>YEAR(Table1[[#This Row],[Order Date]])</f>
        <v>2016</v>
      </c>
      <c r="B5634" s="3" t="s">
        <v>1528</v>
      </c>
    </row>
    <row r="5635" spans="1:2" ht="16.5" x14ac:dyDescent="0.3">
      <c r="A5635" s="10">
        <f>YEAR(Table1[[#This Row],[Order Date]])</f>
        <v>2016</v>
      </c>
      <c r="B5635" s="4" t="s">
        <v>58</v>
      </c>
    </row>
    <row r="5636" spans="1:2" ht="16.5" x14ac:dyDescent="0.3">
      <c r="A5636" s="9">
        <f>YEAR(Table1[[#This Row],[Order Date]])</f>
        <v>2016</v>
      </c>
      <c r="B5636" s="3" t="s">
        <v>58</v>
      </c>
    </row>
    <row r="5637" spans="1:2" ht="16.5" x14ac:dyDescent="0.3">
      <c r="A5637" s="10">
        <f>YEAR(Table1[[#This Row],[Order Date]])</f>
        <v>2016</v>
      </c>
      <c r="B5637" s="4" t="s">
        <v>58</v>
      </c>
    </row>
    <row r="5638" spans="1:2" ht="16.5" x14ac:dyDescent="0.3">
      <c r="A5638" s="9">
        <f>YEAR(Table1[[#This Row],[Order Date]])</f>
        <v>2016</v>
      </c>
      <c r="B5638" s="3" t="s">
        <v>736</v>
      </c>
    </row>
    <row r="5639" spans="1:2" ht="16.5" x14ac:dyDescent="0.3">
      <c r="A5639" s="10">
        <f>YEAR(Table1[[#This Row],[Order Date]])</f>
        <v>2016</v>
      </c>
      <c r="B5639" s="4" t="s">
        <v>736</v>
      </c>
    </row>
    <row r="5640" spans="1:2" ht="16.5" x14ac:dyDescent="0.3">
      <c r="A5640" s="9">
        <f>YEAR(Table1[[#This Row],[Order Date]])</f>
        <v>2016</v>
      </c>
      <c r="B5640" s="3" t="s">
        <v>1546</v>
      </c>
    </row>
    <row r="5641" spans="1:2" ht="16.5" x14ac:dyDescent="0.3">
      <c r="A5641" s="10">
        <f>YEAR(Table1[[#This Row],[Order Date]])</f>
        <v>2016</v>
      </c>
      <c r="B5641" s="4" t="s">
        <v>2048</v>
      </c>
    </row>
    <row r="5642" spans="1:2" ht="16.5" x14ac:dyDescent="0.3">
      <c r="A5642" s="9">
        <f>YEAR(Table1[[#This Row],[Order Date]])</f>
        <v>2016</v>
      </c>
      <c r="B5642" s="3" t="s">
        <v>2048</v>
      </c>
    </row>
    <row r="5643" spans="1:2" ht="16.5" x14ac:dyDescent="0.3">
      <c r="A5643" s="10">
        <f>YEAR(Table1[[#This Row],[Order Date]])</f>
        <v>2016</v>
      </c>
      <c r="B5643" s="4" t="s">
        <v>2048</v>
      </c>
    </row>
    <row r="5644" spans="1:2" ht="16.5" x14ac:dyDescent="0.3">
      <c r="A5644" s="9">
        <f>YEAR(Table1[[#This Row],[Order Date]])</f>
        <v>2016</v>
      </c>
      <c r="B5644" s="3" t="s">
        <v>2094</v>
      </c>
    </row>
    <row r="5645" spans="1:2" ht="16.5" x14ac:dyDescent="0.3">
      <c r="A5645" s="10">
        <f>YEAR(Table1[[#This Row],[Order Date]])</f>
        <v>2016</v>
      </c>
      <c r="B5645" s="4" t="s">
        <v>1494</v>
      </c>
    </row>
    <row r="5646" spans="1:2" ht="16.5" x14ac:dyDescent="0.3">
      <c r="A5646" s="9">
        <f>YEAR(Table1[[#This Row],[Order Date]])</f>
        <v>2016</v>
      </c>
      <c r="B5646" s="3" t="s">
        <v>1494</v>
      </c>
    </row>
    <row r="5647" spans="1:2" ht="16.5" x14ac:dyDescent="0.3">
      <c r="A5647" s="10">
        <f>YEAR(Table1[[#This Row],[Order Date]])</f>
        <v>2016</v>
      </c>
      <c r="B5647" s="4" t="s">
        <v>1629</v>
      </c>
    </row>
    <row r="5648" spans="1:2" ht="16.5" x14ac:dyDescent="0.3">
      <c r="A5648" s="9">
        <f>YEAR(Table1[[#This Row],[Order Date]])</f>
        <v>2016</v>
      </c>
      <c r="B5648" s="3" t="s">
        <v>1629</v>
      </c>
    </row>
    <row r="5649" spans="1:2" ht="16.5" x14ac:dyDescent="0.3">
      <c r="A5649" s="10">
        <f>YEAR(Table1[[#This Row],[Order Date]])</f>
        <v>2016</v>
      </c>
      <c r="B5649" s="4" t="s">
        <v>1629</v>
      </c>
    </row>
    <row r="5650" spans="1:2" ht="16.5" x14ac:dyDescent="0.3">
      <c r="A5650" s="9">
        <f>YEAR(Table1[[#This Row],[Order Date]])</f>
        <v>2016</v>
      </c>
      <c r="B5650" s="3" t="s">
        <v>1629</v>
      </c>
    </row>
    <row r="5651" spans="1:2" ht="16.5" x14ac:dyDescent="0.3">
      <c r="A5651" s="10">
        <f>YEAR(Table1[[#This Row],[Order Date]])</f>
        <v>2016</v>
      </c>
      <c r="B5651" s="4" t="s">
        <v>977</v>
      </c>
    </row>
    <row r="5652" spans="1:2" ht="16.5" x14ac:dyDescent="0.3">
      <c r="A5652" s="9">
        <f>YEAR(Table1[[#This Row],[Order Date]])</f>
        <v>2016</v>
      </c>
      <c r="B5652" s="3" t="s">
        <v>131</v>
      </c>
    </row>
    <row r="5653" spans="1:2" ht="16.5" x14ac:dyDescent="0.3">
      <c r="A5653" s="10">
        <f>YEAR(Table1[[#This Row],[Order Date]])</f>
        <v>2016</v>
      </c>
      <c r="B5653" s="4" t="s">
        <v>131</v>
      </c>
    </row>
    <row r="5654" spans="1:2" ht="16.5" x14ac:dyDescent="0.3">
      <c r="A5654" s="9">
        <f>YEAR(Table1[[#This Row],[Order Date]])</f>
        <v>2016</v>
      </c>
      <c r="B5654" s="3" t="s">
        <v>2021</v>
      </c>
    </row>
    <row r="5655" spans="1:2" ht="16.5" x14ac:dyDescent="0.3">
      <c r="A5655" s="10">
        <f>YEAR(Table1[[#This Row],[Order Date]])</f>
        <v>2016</v>
      </c>
      <c r="B5655" s="4" t="s">
        <v>2021</v>
      </c>
    </row>
    <row r="5656" spans="1:2" ht="16.5" x14ac:dyDescent="0.3">
      <c r="A5656" s="9">
        <f>YEAR(Table1[[#This Row],[Order Date]])</f>
        <v>2016</v>
      </c>
      <c r="B5656" s="3" t="s">
        <v>246</v>
      </c>
    </row>
    <row r="5657" spans="1:2" ht="16.5" x14ac:dyDescent="0.3">
      <c r="A5657" s="10">
        <f>YEAR(Table1[[#This Row],[Order Date]])</f>
        <v>2016</v>
      </c>
      <c r="B5657" s="4" t="s">
        <v>2225</v>
      </c>
    </row>
    <row r="5658" spans="1:2" ht="16.5" x14ac:dyDescent="0.3">
      <c r="A5658" s="9">
        <f>YEAR(Table1[[#This Row],[Order Date]])</f>
        <v>2016</v>
      </c>
      <c r="B5658" s="3" t="s">
        <v>2225</v>
      </c>
    </row>
    <row r="5659" spans="1:2" ht="16.5" x14ac:dyDescent="0.3">
      <c r="A5659" s="10">
        <f>YEAR(Table1[[#This Row],[Order Date]])</f>
        <v>2016</v>
      </c>
      <c r="B5659" s="4" t="s">
        <v>1840</v>
      </c>
    </row>
    <row r="5660" spans="1:2" ht="16.5" x14ac:dyDescent="0.3">
      <c r="A5660" s="9">
        <f>YEAR(Table1[[#This Row],[Order Date]])</f>
        <v>2016</v>
      </c>
      <c r="B5660" s="3" t="s">
        <v>483</v>
      </c>
    </row>
    <row r="5661" spans="1:2" ht="16.5" x14ac:dyDescent="0.3">
      <c r="A5661" s="10">
        <f>YEAR(Table1[[#This Row],[Order Date]])</f>
        <v>2016</v>
      </c>
      <c r="B5661" s="4" t="s">
        <v>458</v>
      </c>
    </row>
    <row r="5662" spans="1:2" ht="16.5" x14ac:dyDescent="0.3">
      <c r="A5662" s="9">
        <f>YEAR(Table1[[#This Row],[Order Date]])</f>
        <v>2016</v>
      </c>
      <c r="B5662" s="3" t="s">
        <v>458</v>
      </c>
    </row>
    <row r="5663" spans="1:2" ht="16.5" x14ac:dyDescent="0.3">
      <c r="A5663" s="10">
        <f>YEAR(Table1[[#This Row],[Order Date]])</f>
        <v>2016</v>
      </c>
      <c r="B5663" s="4" t="s">
        <v>458</v>
      </c>
    </row>
    <row r="5664" spans="1:2" ht="16.5" x14ac:dyDescent="0.3">
      <c r="A5664" s="9">
        <f>YEAR(Table1[[#This Row],[Order Date]])</f>
        <v>2016</v>
      </c>
      <c r="B5664" s="3" t="s">
        <v>458</v>
      </c>
    </row>
    <row r="5665" spans="1:2" ht="16.5" x14ac:dyDescent="0.3">
      <c r="A5665" s="10">
        <f>YEAR(Table1[[#This Row],[Order Date]])</f>
        <v>2016</v>
      </c>
      <c r="B5665" s="4" t="s">
        <v>458</v>
      </c>
    </row>
    <row r="5666" spans="1:2" ht="16.5" x14ac:dyDescent="0.3">
      <c r="A5666" s="9">
        <f>YEAR(Table1[[#This Row],[Order Date]])</f>
        <v>2016</v>
      </c>
      <c r="B5666" s="3" t="s">
        <v>285</v>
      </c>
    </row>
    <row r="5667" spans="1:2" ht="16.5" x14ac:dyDescent="0.3">
      <c r="A5667" s="10">
        <f>YEAR(Table1[[#This Row],[Order Date]])</f>
        <v>2016</v>
      </c>
      <c r="B5667" s="4" t="s">
        <v>285</v>
      </c>
    </row>
    <row r="5668" spans="1:2" ht="16.5" x14ac:dyDescent="0.3">
      <c r="A5668" s="9">
        <f>YEAR(Table1[[#This Row],[Order Date]])</f>
        <v>2016</v>
      </c>
      <c r="B5668" s="3" t="s">
        <v>887</v>
      </c>
    </row>
    <row r="5669" spans="1:2" ht="16.5" x14ac:dyDescent="0.3">
      <c r="A5669" s="10">
        <f>YEAR(Table1[[#This Row],[Order Date]])</f>
        <v>2016</v>
      </c>
      <c r="B5669" s="4" t="s">
        <v>2088</v>
      </c>
    </row>
    <row r="5670" spans="1:2" ht="16.5" x14ac:dyDescent="0.3">
      <c r="A5670" s="9">
        <f>YEAR(Table1[[#This Row],[Order Date]])</f>
        <v>2016</v>
      </c>
      <c r="B5670" s="3" t="s">
        <v>2013</v>
      </c>
    </row>
    <row r="5671" spans="1:2" ht="16.5" x14ac:dyDescent="0.3">
      <c r="A5671" s="10">
        <f>YEAR(Table1[[#This Row],[Order Date]])</f>
        <v>2016</v>
      </c>
      <c r="B5671" s="4" t="s">
        <v>1771</v>
      </c>
    </row>
    <row r="5672" spans="1:2" ht="16.5" x14ac:dyDescent="0.3">
      <c r="A5672" s="9">
        <f>YEAR(Table1[[#This Row],[Order Date]])</f>
        <v>2016</v>
      </c>
      <c r="B5672" s="3" t="s">
        <v>1771</v>
      </c>
    </row>
    <row r="5673" spans="1:2" ht="16.5" x14ac:dyDescent="0.3">
      <c r="A5673" s="10">
        <f>YEAR(Table1[[#This Row],[Order Date]])</f>
        <v>2016</v>
      </c>
      <c r="B5673" s="4" t="s">
        <v>1643</v>
      </c>
    </row>
    <row r="5674" spans="1:2" ht="16.5" x14ac:dyDescent="0.3">
      <c r="A5674" s="9">
        <f>YEAR(Table1[[#This Row],[Order Date]])</f>
        <v>2016</v>
      </c>
      <c r="B5674" s="3" t="s">
        <v>1534</v>
      </c>
    </row>
    <row r="5675" spans="1:2" ht="16.5" x14ac:dyDescent="0.3">
      <c r="A5675" s="10">
        <f>YEAR(Table1[[#This Row],[Order Date]])</f>
        <v>2016</v>
      </c>
      <c r="B5675" s="4" t="s">
        <v>1534</v>
      </c>
    </row>
    <row r="5676" spans="1:2" ht="16.5" x14ac:dyDescent="0.3">
      <c r="A5676" s="9">
        <f>YEAR(Table1[[#This Row],[Order Date]])</f>
        <v>2016</v>
      </c>
      <c r="B5676" s="3" t="s">
        <v>1044</v>
      </c>
    </row>
    <row r="5677" spans="1:2" ht="16.5" x14ac:dyDescent="0.3">
      <c r="A5677" s="10">
        <f>YEAR(Table1[[#This Row],[Order Date]])</f>
        <v>2016</v>
      </c>
      <c r="B5677" s="4" t="s">
        <v>2011</v>
      </c>
    </row>
    <row r="5678" spans="1:2" ht="16.5" x14ac:dyDescent="0.3">
      <c r="A5678" s="9">
        <f>YEAR(Table1[[#This Row],[Order Date]])</f>
        <v>2016</v>
      </c>
      <c r="B5678" s="3" t="s">
        <v>1223</v>
      </c>
    </row>
    <row r="5679" spans="1:2" ht="16.5" x14ac:dyDescent="0.3">
      <c r="A5679" s="10">
        <f>YEAR(Table1[[#This Row],[Order Date]])</f>
        <v>2016</v>
      </c>
      <c r="B5679" s="4" t="s">
        <v>1474</v>
      </c>
    </row>
    <row r="5680" spans="1:2" ht="16.5" x14ac:dyDescent="0.3">
      <c r="A5680" s="9">
        <f>YEAR(Table1[[#This Row],[Order Date]])</f>
        <v>2016</v>
      </c>
      <c r="B5680" s="3" t="s">
        <v>1401</v>
      </c>
    </row>
    <row r="5681" spans="1:2" ht="16.5" x14ac:dyDescent="0.3">
      <c r="A5681" s="10">
        <f>YEAR(Table1[[#This Row],[Order Date]])</f>
        <v>2016</v>
      </c>
      <c r="B5681" s="4" t="s">
        <v>61</v>
      </c>
    </row>
    <row r="5682" spans="1:2" ht="16.5" x14ac:dyDescent="0.3">
      <c r="A5682" s="9">
        <f>YEAR(Table1[[#This Row],[Order Date]])</f>
        <v>2016</v>
      </c>
      <c r="B5682" s="3" t="s">
        <v>268</v>
      </c>
    </row>
    <row r="5683" spans="1:2" ht="16.5" x14ac:dyDescent="0.3">
      <c r="A5683" s="10">
        <f>YEAR(Table1[[#This Row],[Order Date]])</f>
        <v>2016</v>
      </c>
      <c r="B5683" s="4" t="s">
        <v>1164</v>
      </c>
    </row>
    <row r="5684" spans="1:2" ht="16.5" x14ac:dyDescent="0.3">
      <c r="A5684" s="9">
        <f>YEAR(Table1[[#This Row],[Order Date]])</f>
        <v>2016</v>
      </c>
      <c r="B5684" s="3" t="s">
        <v>1164</v>
      </c>
    </row>
    <row r="5685" spans="1:2" ht="16.5" x14ac:dyDescent="0.3">
      <c r="A5685" s="10">
        <f>YEAR(Table1[[#This Row],[Order Date]])</f>
        <v>2016</v>
      </c>
      <c r="B5685" s="4" t="s">
        <v>817</v>
      </c>
    </row>
    <row r="5686" spans="1:2" ht="16.5" x14ac:dyDescent="0.3">
      <c r="A5686" s="9">
        <f>YEAR(Table1[[#This Row],[Order Date]])</f>
        <v>2016</v>
      </c>
      <c r="B5686" s="3" t="s">
        <v>817</v>
      </c>
    </row>
    <row r="5687" spans="1:2" ht="16.5" x14ac:dyDescent="0.3">
      <c r="A5687" s="10">
        <f>YEAR(Table1[[#This Row],[Order Date]])</f>
        <v>2016</v>
      </c>
      <c r="B5687" s="4" t="s">
        <v>889</v>
      </c>
    </row>
    <row r="5688" spans="1:2" ht="16.5" x14ac:dyDescent="0.3">
      <c r="A5688" s="9">
        <f>YEAR(Table1[[#This Row],[Order Date]])</f>
        <v>2016</v>
      </c>
      <c r="B5688" s="3" t="s">
        <v>889</v>
      </c>
    </row>
    <row r="5689" spans="1:2" ht="16.5" x14ac:dyDescent="0.3">
      <c r="A5689" s="10">
        <f>YEAR(Table1[[#This Row],[Order Date]])</f>
        <v>2016</v>
      </c>
      <c r="B5689" s="4" t="s">
        <v>1618</v>
      </c>
    </row>
    <row r="5690" spans="1:2" ht="16.5" x14ac:dyDescent="0.3">
      <c r="A5690" s="9">
        <f>YEAR(Table1[[#This Row],[Order Date]])</f>
        <v>2016</v>
      </c>
      <c r="B5690" s="3" t="s">
        <v>2544</v>
      </c>
    </row>
    <row r="5691" spans="1:2" ht="16.5" x14ac:dyDescent="0.3">
      <c r="A5691" s="10">
        <f>YEAR(Table1[[#This Row],[Order Date]])</f>
        <v>2016</v>
      </c>
      <c r="B5691" s="4" t="s">
        <v>2544</v>
      </c>
    </row>
    <row r="5692" spans="1:2" ht="16.5" x14ac:dyDescent="0.3">
      <c r="A5692" s="9">
        <f>YEAR(Table1[[#This Row],[Order Date]])</f>
        <v>2016</v>
      </c>
      <c r="B5692" s="3" t="s">
        <v>2496</v>
      </c>
    </row>
    <row r="5693" spans="1:2" ht="16.5" x14ac:dyDescent="0.3">
      <c r="A5693" s="10">
        <f>YEAR(Table1[[#This Row],[Order Date]])</f>
        <v>2016</v>
      </c>
      <c r="B5693" s="4" t="s">
        <v>605</v>
      </c>
    </row>
    <row r="5694" spans="1:2" ht="16.5" x14ac:dyDescent="0.3">
      <c r="A5694" s="9">
        <f>YEAR(Table1[[#This Row],[Order Date]])</f>
        <v>2016</v>
      </c>
      <c r="B5694" s="3" t="s">
        <v>605</v>
      </c>
    </row>
    <row r="5695" spans="1:2" ht="16.5" x14ac:dyDescent="0.3">
      <c r="A5695" s="10">
        <f>YEAR(Table1[[#This Row],[Order Date]])</f>
        <v>2016</v>
      </c>
      <c r="B5695" s="4" t="s">
        <v>605</v>
      </c>
    </row>
    <row r="5696" spans="1:2" ht="16.5" x14ac:dyDescent="0.3">
      <c r="A5696" s="9">
        <f>YEAR(Table1[[#This Row],[Order Date]])</f>
        <v>2016</v>
      </c>
      <c r="B5696" s="3" t="s">
        <v>2205</v>
      </c>
    </row>
    <row r="5697" spans="1:2" ht="16.5" x14ac:dyDescent="0.3">
      <c r="A5697" s="10">
        <f>YEAR(Table1[[#This Row],[Order Date]])</f>
        <v>2016</v>
      </c>
      <c r="B5697" s="4" t="s">
        <v>2205</v>
      </c>
    </row>
    <row r="5698" spans="1:2" ht="16.5" x14ac:dyDescent="0.3">
      <c r="A5698" s="9">
        <f>YEAR(Table1[[#This Row],[Order Date]])</f>
        <v>2016</v>
      </c>
      <c r="B5698" s="3" t="s">
        <v>1593</v>
      </c>
    </row>
    <row r="5699" spans="1:2" ht="16.5" x14ac:dyDescent="0.3">
      <c r="A5699" s="10">
        <f>YEAR(Table1[[#This Row],[Order Date]])</f>
        <v>2016</v>
      </c>
      <c r="B5699" s="4" t="s">
        <v>593</v>
      </c>
    </row>
    <row r="5700" spans="1:2" ht="16.5" x14ac:dyDescent="0.3">
      <c r="A5700" s="9">
        <f>YEAR(Table1[[#This Row],[Order Date]])</f>
        <v>2016</v>
      </c>
      <c r="B5700" s="3" t="s">
        <v>593</v>
      </c>
    </row>
    <row r="5701" spans="1:2" ht="16.5" x14ac:dyDescent="0.3">
      <c r="A5701" s="10">
        <f>YEAR(Table1[[#This Row],[Order Date]])</f>
        <v>2016</v>
      </c>
      <c r="B5701" s="4" t="s">
        <v>1946</v>
      </c>
    </row>
    <row r="5702" spans="1:2" ht="16.5" x14ac:dyDescent="0.3">
      <c r="A5702" s="9">
        <f>YEAR(Table1[[#This Row],[Order Date]])</f>
        <v>2016</v>
      </c>
      <c r="B5702" s="3" t="s">
        <v>2501</v>
      </c>
    </row>
    <row r="5703" spans="1:2" ht="16.5" x14ac:dyDescent="0.3">
      <c r="A5703" s="10">
        <f>YEAR(Table1[[#This Row],[Order Date]])</f>
        <v>2016</v>
      </c>
      <c r="B5703" s="4" t="s">
        <v>2501</v>
      </c>
    </row>
    <row r="5704" spans="1:2" ht="16.5" x14ac:dyDescent="0.3">
      <c r="A5704" s="9">
        <f>YEAR(Table1[[#This Row],[Order Date]])</f>
        <v>2016</v>
      </c>
      <c r="B5704" s="3" t="s">
        <v>552</v>
      </c>
    </row>
    <row r="5705" spans="1:2" ht="16.5" x14ac:dyDescent="0.3">
      <c r="A5705" s="10">
        <f>YEAR(Table1[[#This Row],[Order Date]])</f>
        <v>2016</v>
      </c>
      <c r="B5705" s="4" t="s">
        <v>552</v>
      </c>
    </row>
    <row r="5706" spans="1:2" ht="16.5" x14ac:dyDescent="0.3">
      <c r="A5706" s="9">
        <f>YEAR(Table1[[#This Row],[Order Date]])</f>
        <v>2016</v>
      </c>
      <c r="B5706" s="3" t="s">
        <v>465</v>
      </c>
    </row>
    <row r="5707" spans="1:2" ht="16.5" x14ac:dyDescent="0.3">
      <c r="A5707" s="10">
        <f>YEAR(Table1[[#This Row],[Order Date]])</f>
        <v>2016</v>
      </c>
      <c r="B5707" s="4" t="s">
        <v>1657</v>
      </c>
    </row>
    <row r="5708" spans="1:2" ht="16.5" x14ac:dyDescent="0.3">
      <c r="A5708" s="9">
        <f>YEAR(Table1[[#This Row],[Order Date]])</f>
        <v>2016</v>
      </c>
      <c r="B5708" s="3" t="s">
        <v>525</v>
      </c>
    </row>
    <row r="5709" spans="1:2" ht="16.5" x14ac:dyDescent="0.3">
      <c r="A5709" s="10">
        <f>YEAR(Table1[[#This Row],[Order Date]])</f>
        <v>2016</v>
      </c>
      <c r="B5709" s="4" t="s">
        <v>525</v>
      </c>
    </row>
    <row r="5710" spans="1:2" ht="16.5" x14ac:dyDescent="0.3">
      <c r="A5710" s="9">
        <f>YEAR(Table1[[#This Row],[Order Date]])</f>
        <v>2016</v>
      </c>
      <c r="B5710" s="3" t="s">
        <v>1817</v>
      </c>
    </row>
    <row r="5711" spans="1:2" ht="16.5" x14ac:dyDescent="0.3">
      <c r="A5711" s="10">
        <f>YEAR(Table1[[#This Row],[Order Date]])</f>
        <v>2016</v>
      </c>
      <c r="B5711" s="4" t="s">
        <v>241</v>
      </c>
    </row>
    <row r="5712" spans="1:2" ht="16.5" x14ac:dyDescent="0.3">
      <c r="A5712" s="9">
        <f>YEAR(Table1[[#This Row],[Order Date]])</f>
        <v>2016</v>
      </c>
      <c r="B5712" s="3" t="s">
        <v>445</v>
      </c>
    </row>
    <row r="5713" spans="1:2" ht="16.5" x14ac:dyDescent="0.3">
      <c r="A5713" s="10">
        <f>YEAR(Table1[[#This Row],[Order Date]])</f>
        <v>2016</v>
      </c>
      <c r="B5713" s="4" t="s">
        <v>445</v>
      </c>
    </row>
    <row r="5714" spans="1:2" ht="16.5" x14ac:dyDescent="0.3">
      <c r="A5714" s="9">
        <f>YEAR(Table1[[#This Row],[Order Date]])</f>
        <v>2016</v>
      </c>
      <c r="B5714" s="3" t="s">
        <v>1966</v>
      </c>
    </row>
    <row r="5715" spans="1:2" ht="16.5" x14ac:dyDescent="0.3">
      <c r="A5715" s="10">
        <f>YEAR(Table1[[#This Row],[Order Date]])</f>
        <v>2016</v>
      </c>
      <c r="B5715" s="4" t="s">
        <v>1797</v>
      </c>
    </row>
    <row r="5716" spans="1:2" ht="16.5" x14ac:dyDescent="0.3">
      <c r="A5716" s="9">
        <f>YEAR(Table1[[#This Row],[Order Date]])</f>
        <v>2016</v>
      </c>
      <c r="B5716" s="3" t="s">
        <v>1797</v>
      </c>
    </row>
    <row r="5717" spans="1:2" ht="16.5" x14ac:dyDescent="0.3">
      <c r="A5717" s="10">
        <f>YEAR(Table1[[#This Row],[Order Date]])</f>
        <v>2016</v>
      </c>
      <c r="B5717" s="4" t="s">
        <v>1797</v>
      </c>
    </row>
    <row r="5718" spans="1:2" ht="16.5" x14ac:dyDescent="0.3">
      <c r="A5718" s="9">
        <f>YEAR(Table1[[#This Row],[Order Date]])</f>
        <v>2016</v>
      </c>
      <c r="B5718" s="3" t="s">
        <v>1797</v>
      </c>
    </row>
    <row r="5719" spans="1:2" ht="16.5" x14ac:dyDescent="0.3">
      <c r="A5719" s="10">
        <f>YEAR(Table1[[#This Row],[Order Date]])</f>
        <v>2016</v>
      </c>
      <c r="B5719" s="4" t="s">
        <v>1813</v>
      </c>
    </row>
    <row r="5720" spans="1:2" ht="16.5" x14ac:dyDescent="0.3">
      <c r="A5720" s="9">
        <f>YEAR(Table1[[#This Row],[Order Date]])</f>
        <v>2016</v>
      </c>
      <c r="B5720" s="3" t="s">
        <v>1813</v>
      </c>
    </row>
    <row r="5721" spans="1:2" ht="16.5" x14ac:dyDescent="0.3">
      <c r="A5721" s="10">
        <f>YEAR(Table1[[#This Row],[Order Date]])</f>
        <v>2016</v>
      </c>
      <c r="B5721" s="4" t="s">
        <v>1813</v>
      </c>
    </row>
    <row r="5722" spans="1:2" ht="16.5" x14ac:dyDescent="0.3">
      <c r="A5722" s="9">
        <f>YEAR(Table1[[#This Row],[Order Date]])</f>
        <v>2016</v>
      </c>
      <c r="B5722" s="3" t="s">
        <v>1033</v>
      </c>
    </row>
    <row r="5723" spans="1:2" ht="16.5" x14ac:dyDescent="0.3">
      <c r="A5723" s="10">
        <f>YEAR(Table1[[#This Row],[Order Date]])</f>
        <v>2016</v>
      </c>
      <c r="B5723" s="4" t="s">
        <v>884</v>
      </c>
    </row>
    <row r="5724" spans="1:2" ht="16.5" x14ac:dyDescent="0.3">
      <c r="A5724" s="9">
        <f>YEAR(Table1[[#This Row],[Order Date]])</f>
        <v>2016</v>
      </c>
      <c r="B5724" s="3" t="s">
        <v>884</v>
      </c>
    </row>
    <row r="5725" spans="1:2" ht="16.5" x14ac:dyDescent="0.3">
      <c r="A5725" s="10">
        <f>YEAR(Table1[[#This Row],[Order Date]])</f>
        <v>2016</v>
      </c>
      <c r="B5725" s="4" t="s">
        <v>884</v>
      </c>
    </row>
    <row r="5726" spans="1:2" ht="16.5" x14ac:dyDescent="0.3">
      <c r="A5726" s="9">
        <f>YEAR(Table1[[#This Row],[Order Date]])</f>
        <v>2016</v>
      </c>
      <c r="B5726" s="3" t="s">
        <v>884</v>
      </c>
    </row>
    <row r="5727" spans="1:2" ht="16.5" x14ac:dyDescent="0.3">
      <c r="A5727" s="10">
        <f>YEAR(Table1[[#This Row],[Order Date]])</f>
        <v>2016</v>
      </c>
      <c r="B5727" s="4" t="s">
        <v>884</v>
      </c>
    </row>
    <row r="5728" spans="1:2" ht="16.5" x14ac:dyDescent="0.3">
      <c r="A5728" s="9">
        <f>YEAR(Table1[[#This Row],[Order Date]])</f>
        <v>2016</v>
      </c>
      <c r="B5728" s="3" t="s">
        <v>884</v>
      </c>
    </row>
    <row r="5729" spans="1:2" ht="16.5" x14ac:dyDescent="0.3">
      <c r="A5729" s="10">
        <f>YEAR(Table1[[#This Row],[Order Date]])</f>
        <v>2016</v>
      </c>
      <c r="B5729" s="4" t="s">
        <v>884</v>
      </c>
    </row>
    <row r="5730" spans="1:2" ht="16.5" x14ac:dyDescent="0.3">
      <c r="A5730" s="9">
        <f>YEAR(Table1[[#This Row],[Order Date]])</f>
        <v>2016</v>
      </c>
      <c r="B5730" s="3" t="s">
        <v>182</v>
      </c>
    </row>
    <row r="5731" spans="1:2" ht="16.5" x14ac:dyDescent="0.3">
      <c r="A5731" s="10">
        <f>YEAR(Table1[[#This Row],[Order Date]])</f>
        <v>2016</v>
      </c>
      <c r="B5731" s="4" t="s">
        <v>182</v>
      </c>
    </row>
    <row r="5732" spans="1:2" ht="16.5" x14ac:dyDescent="0.3">
      <c r="A5732" s="9">
        <f>YEAR(Table1[[#This Row],[Order Date]])</f>
        <v>2016</v>
      </c>
      <c r="B5732" s="3" t="s">
        <v>1771</v>
      </c>
    </row>
    <row r="5733" spans="1:2" ht="16.5" x14ac:dyDescent="0.3">
      <c r="A5733" s="10">
        <f>YEAR(Table1[[#This Row],[Order Date]])</f>
        <v>2016</v>
      </c>
      <c r="B5733" s="4" t="s">
        <v>628</v>
      </c>
    </row>
    <row r="5734" spans="1:2" ht="16.5" x14ac:dyDescent="0.3">
      <c r="A5734" s="9">
        <f>YEAR(Table1[[#This Row],[Order Date]])</f>
        <v>2016</v>
      </c>
      <c r="B5734" s="3" t="s">
        <v>628</v>
      </c>
    </row>
    <row r="5735" spans="1:2" ht="16.5" x14ac:dyDescent="0.3">
      <c r="A5735" s="10">
        <f>YEAR(Table1[[#This Row],[Order Date]])</f>
        <v>2016</v>
      </c>
      <c r="B5735" s="4" t="s">
        <v>628</v>
      </c>
    </row>
    <row r="5736" spans="1:2" ht="16.5" x14ac:dyDescent="0.3">
      <c r="A5736" s="9">
        <f>YEAR(Table1[[#This Row],[Order Date]])</f>
        <v>2016</v>
      </c>
      <c r="B5736" s="3" t="s">
        <v>1111</v>
      </c>
    </row>
    <row r="5737" spans="1:2" ht="16.5" x14ac:dyDescent="0.3">
      <c r="A5737" s="10">
        <f>YEAR(Table1[[#This Row],[Order Date]])</f>
        <v>2016</v>
      </c>
      <c r="B5737" s="4" t="s">
        <v>806</v>
      </c>
    </row>
    <row r="5738" spans="1:2" ht="16.5" x14ac:dyDescent="0.3">
      <c r="A5738" s="9">
        <f>YEAR(Table1[[#This Row],[Order Date]])</f>
        <v>2016</v>
      </c>
      <c r="B5738" s="3" t="s">
        <v>806</v>
      </c>
    </row>
    <row r="5739" spans="1:2" ht="16.5" x14ac:dyDescent="0.3">
      <c r="A5739" s="10">
        <f>YEAR(Table1[[#This Row],[Order Date]])</f>
        <v>2016</v>
      </c>
      <c r="B5739" s="4" t="s">
        <v>806</v>
      </c>
    </row>
    <row r="5740" spans="1:2" ht="16.5" x14ac:dyDescent="0.3">
      <c r="A5740" s="9">
        <f>YEAR(Table1[[#This Row],[Order Date]])</f>
        <v>2016</v>
      </c>
      <c r="B5740" s="3" t="s">
        <v>806</v>
      </c>
    </row>
    <row r="5741" spans="1:2" ht="16.5" x14ac:dyDescent="0.3">
      <c r="A5741" s="10">
        <f>YEAR(Table1[[#This Row],[Order Date]])</f>
        <v>2016</v>
      </c>
      <c r="B5741" s="4" t="s">
        <v>1163</v>
      </c>
    </row>
    <row r="5742" spans="1:2" ht="16.5" x14ac:dyDescent="0.3">
      <c r="A5742" s="9">
        <f>YEAR(Table1[[#This Row],[Order Date]])</f>
        <v>2016</v>
      </c>
      <c r="B5742" s="3" t="s">
        <v>1443</v>
      </c>
    </row>
    <row r="5743" spans="1:2" ht="16.5" x14ac:dyDescent="0.3">
      <c r="A5743" s="10">
        <f>YEAR(Table1[[#This Row],[Order Date]])</f>
        <v>2016</v>
      </c>
      <c r="B5743" s="4" t="s">
        <v>233</v>
      </c>
    </row>
    <row r="5744" spans="1:2" ht="16.5" x14ac:dyDescent="0.3">
      <c r="A5744" s="9">
        <f>YEAR(Table1[[#This Row],[Order Date]])</f>
        <v>2016</v>
      </c>
      <c r="B5744" s="3" t="s">
        <v>1230</v>
      </c>
    </row>
    <row r="5745" spans="1:2" ht="16.5" x14ac:dyDescent="0.3">
      <c r="A5745" s="10">
        <f>YEAR(Table1[[#This Row],[Order Date]])</f>
        <v>2016</v>
      </c>
      <c r="B5745" s="4" t="s">
        <v>1230</v>
      </c>
    </row>
    <row r="5746" spans="1:2" ht="16.5" x14ac:dyDescent="0.3">
      <c r="A5746" s="9">
        <f>YEAR(Table1[[#This Row],[Order Date]])</f>
        <v>2016</v>
      </c>
      <c r="B5746" s="3" t="s">
        <v>2380</v>
      </c>
    </row>
    <row r="5747" spans="1:2" ht="16.5" x14ac:dyDescent="0.3">
      <c r="A5747" s="10">
        <f>YEAR(Table1[[#This Row],[Order Date]])</f>
        <v>2016</v>
      </c>
      <c r="B5747" s="4" t="s">
        <v>992</v>
      </c>
    </row>
    <row r="5748" spans="1:2" ht="16.5" x14ac:dyDescent="0.3">
      <c r="A5748" s="9">
        <f>YEAR(Table1[[#This Row],[Order Date]])</f>
        <v>2016</v>
      </c>
      <c r="B5748" s="3" t="s">
        <v>923</v>
      </c>
    </row>
    <row r="5749" spans="1:2" ht="16.5" x14ac:dyDescent="0.3">
      <c r="A5749" s="10">
        <f>YEAR(Table1[[#This Row],[Order Date]])</f>
        <v>2016</v>
      </c>
      <c r="B5749" s="4" t="s">
        <v>2126</v>
      </c>
    </row>
    <row r="5750" spans="1:2" ht="16.5" x14ac:dyDescent="0.3">
      <c r="A5750" s="9">
        <f>YEAR(Table1[[#This Row],[Order Date]])</f>
        <v>2016</v>
      </c>
      <c r="B5750" s="3" t="s">
        <v>742</v>
      </c>
    </row>
    <row r="5751" spans="1:2" ht="16.5" x14ac:dyDescent="0.3">
      <c r="A5751" s="10">
        <f>YEAR(Table1[[#This Row],[Order Date]])</f>
        <v>2016</v>
      </c>
      <c r="B5751" s="4" t="s">
        <v>742</v>
      </c>
    </row>
    <row r="5752" spans="1:2" ht="16.5" x14ac:dyDescent="0.3">
      <c r="A5752" s="9">
        <f>YEAR(Table1[[#This Row],[Order Date]])</f>
        <v>2016</v>
      </c>
      <c r="B5752" s="3" t="s">
        <v>119</v>
      </c>
    </row>
    <row r="5753" spans="1:2" ht="16.5" x14ac:dyDescent="0.3">
      <c r="A5753" s="10">
        <f>YEAR(Table1[[#This Row],[Order Date]])</f>
        <v>2016</v>
      </c>
      <c r="B5753" s="4" t="s">
        <v>2042</v>
      </c>
    </row>
    <row r="5754" spans="1:2" ht="16.5" x14ac:dyDescent="0.3">
      <c r="A5754" s="9">
        <f>YEAR(Table1[[#This Row],[Order Date]])</f>
        <v>2016</v>
      </c>
      <c r="B5754" s="3" t="s">
        <v>1793</v>
      </c>
    </row>
    <row r="5755" spans="1:2" ht="16.5" x14ac:dyDescent="0.3">
      <c r="A5755" s="10">
        <f>YEAR(Table1[[#This Row],[Order Date]])</f>
        <v>2016</v>
      </c>
      <c r="B5755" s="4" t="s">
        <v>820</v>
      </c>
    </row>
    <row r="5756" spans="1:2" ht="16.5" x14ac:dyDescent="0.3">
      <c r="A5756" s="9">
        <f>YEAR(Table1[[#This Row],[Order Date]])</f>
        <v>2016</v>
      </c>
      <c r="B5756" s="3" t="s">
        <v>1652</v>
      </c>
    </row>
    <row r="5757" spans="1:2" ht="16.5" x14ac:dyDescent="0.3">
      <c r="A5757" s="10">
        <f>YEAR(Table1[[#This Row],[Order Date]])</f>
        <v>2016</v>
      </c>
      <c r="B5757" s="4" t="s">
        <v>1652</v>
      </c>
    </row>
    <row r="5758" spans="1:2" ht="16.5" x14ac:dyDescent="0.3">
      <c r="A5758" s="9">
        <f>YEAR(Table1[[#This Row],[Order Date]])</f>
        <v>2016</v>
      </c>
      <c r="B5758" s="3" t="s">
        <v>1652</v>
      </c>
    </row>
    <row r="5759" spans="1:2" ht="16.5" x14ac:dyDescent="0.3">
      <c r="A5759" s="10">
        <f>YEAR(Table1[[#This Row],[Order Date]])</f>
        <v>2016</v>
      </c>
      <c r="B5759" s="4" t="s">
        <v>1705</v>
      </c>
    </row>
    <row r="5760" spans="1:2" ht="16.5" x14ac:dyDescent="0.3">
      <c r="A5760" s="9">
        <f>YEAR(Table1[[#This Row],[Order Date]])</f>
        <v>2016</v>
      </c>
      <c r="B5760" s="3" t="s">
        <v>1414</v>
      </c>
    </row>
    <row r="5761" spans="1:2" ht="16.5" x14ac:dyDescent="0.3">
      <c r="A5761" s="10">
        <f>YEAR(Table1[[#This Row],[Order Date]])</f>
        <v>2016</v>
      </c>
      <c r="B5761" s="4" t="s">
        <v>1417</v>
      </c>
    </row>
    <row r="5762" spans="1:2" ht="16.5" x14ac:dyDescent="0.3">
      <c r="A5762" s="9">
        <f>YEAR(Table1[[#This Row],[Order Date]])</f>
        <v>2016</v>
      </c>
      <c r="B5762" s="3" t="s">
        <v>1616</v>
      </c>
    </row>
    <row r="5763" spans="1:2" ht="16.5" x14ac:dyDescent="0.3">
      <c r="A5763" s="10">
        <f>YEAR(Table1[[#This Row],[Order Date]])</f>
        <v>2016</v>
      </c>
      <c r="B5763" s="4" t="s">
        <v>1916</v>
      </c>
    </row>
    <row r="5764" spans="1:2" ht="16.5" x14ac:dyDescent="0.3">
      <c r="A5764" s="9">
        <f>YEAR(Table1[[#This Row],[Order Date]])</f>
        <v>2016</v>
      </c>
      <c r="B5764" s="3" t="s">
        <v>646</v>
      </c>
    </row>
    <row r="5765" spans="1:2" ht="16.5" x14ac:dyDescent="0.3">
      <c r="A5765" s="10">
        <f>YEAR(Table1[[#This Row],[Order Date]])</f>
        <v>2016</v>
      </c>
      <c r="B5765" s="4" t="s">
        <v>895</v>
      </c>
    </row>
    <row r="5766" spans="1:2" ht="16.5" x14ac:dyDescent="0.3">
      <c r="A5766" s="9">
        <f>YEAR(Table1[[#This Row],[Order Date]])</f>
        <v>2016</v>
      </c>
      <c r="B5766" s="3" t="s">
        <v>1271</v>
      </c>
    </row>
    <row r="5767" spans="1:2" ht="16.5" x14ac:dyDescent="0.3">
      <c r="A5767" s="10">
        <f>YEAR(Table1[[#This Row],[Order Date]])</f>
        <v>2016</v>
      </c>
      <c r="B5767" s="4" t="s">
        <v>1271</v>
      </c>
    </row>
    <row r="5768" spans="1:2" ht="16.5" x14ac:dyDescent="0.3">
      <c r="A5768" s="9">
        <f>YEAR(Table1[[#This Row],[Order Date]])</f>
        <v>2016</v>
      </c>
      <c r="B5768" s="3" t="s">
        <v>646</v>
      </c>
    </row>
    <row r="5769" spans="1:2" ht="16.5" x14ac:dyDescent="0.3">
      <c r="A5769" s="10">
        <f>YEAR(Table1[[#This Row],[Order Date]])</f>
        <v>2016</v>
      </c>
      <c r="B5769" s="4" t="s">
        <v>1467</v>
      </c>
    </row>
    <row r="5770" spans="1:2" ht="16.5" x14ac:dyDescent="0.3">
      <c r="A5770" s="9">
        <f>YEAR(Table1[[#This Row],[Order Date]])</f>
        <v>2016</v>
      </c>
      <c r="B5770" s="3" t="s">
        <v>1467</v>
      </c>
    </row>
    <row r="5771" spans="1:2" ht="16.5" x14ac:dyDescent="0.3">
      <c r="A5771" s="10">
        <f>YEAR(Table1[[#This Row],[Order Date]])</f>
        <v>2016</v>
      </c>
      <c r="B5771" s="4" t="s">
        <v>938</v>
      </c>
    </row>
    <row r="5772" spans="1:2" ht="16.5" x14ac:dyDescent="0.3">
      <c r="A5772" s="9">
        <f>YEAR(Table1[[#This Row],[Order Date]])</f>
        <v>2016</v>
      </c>
      <c r="B5772" s="3" t="s">
        <v>938</v>
      </c>
    </row>
    <row r="5773" spans="1:2" ht="16.5" x14ac:dyDescent="0.3">
      <c r="A5773" s="10">
        <f>YEAR(Table1[[#This Row],[Order Date]])</f>
        <v>2016</v>
      </c>
      <c r="B5773" s="4" t="s">
        <v>2190</v>
      </c>
    </row>
    <row r="5774" spans="1:2" ht="16.5" x14ac:dyDescent="0.3">
      <c r="A5774" s="9">
        <f>YEAR(Table1[[#This Row],[Order Date]])</f>
        <v>2016</v>
      </c>
      <c r="B5774" s="3" t="s">
        <v>2540</v>
      </c>
    </row>
    <row r="5775" spans="1:2" ht="16.5" x14ac:dyDescent="0.3">
      <c r="A5775" s="10">
        <f>YEAR(Table1[[#This Row],[Order Date]])</f>
        <v>2016</v>
      </c>
      <c r="B5775" s="4" t="s">
        <v>1576</v>
      </c>
    </row>
    <row r="5776" spans="1:2" ht="16.5" x14ac:dyDescent="0.3">
      <c r="A5776" s="9">
        <f>YEAR(Table1[[#This Row],[Order Date]])</f>
        <v>2016</v>
      </c>
      <c r="B5776" s="3" t="s">
        <v>1576</v>
      </c>
    </row>
    <row r="5777" spans="1:2" ht="16.5" x14ac:dyDescent="0.3">
      <c r="A5777" s="10">
        <f>YEAR(Table1[[#This Row],[Order Date]])</f>
        <v>2016</v>
      </c>
      <c r="B5777" s="4" t="s">
        <v>1576</v>
      </c>
    </row>
    <row r="5778" spans="1:2" ht="16.5" x14ac:dyDescent="0.3">
      <c r="A5778" s="9">
        <f>YEAR(Table1[[#This Row],[Order Date]])</f>
        <v>2016</v>
      </c>
      <c r="B5778" s="3" t="s">
        <v>1576</v>
      </c>
    </row>
    <row r="5779" spans="1:2" ht="16.5" x14ac:dyDescent="0.3">
      <c r="A5779" s="10">
        <f>YEAR(Table1[[#This Row],[Order Date]])</f>
        <v>2016</v>
      </c>
      <c r="B5779" s="4" t="s">
        <v>1576</v>
      </c>
    </row>
    <row r="5780" spans="1:2" ht="16.5" x14ac:dyDescent="0.3">
      <c r="A5780" s="9">
        <f>YEAR(Table1[[#This Row],[Order Date]])</f>
        <v>2016</v>
      </c>
      <c r="B5780" s="3" t="s">
        <v>100</v>
      </c>
    </row>
    <row r="5781" spans="1:2" ht="16.5" x14ac:dyDescent="0.3">
      <c r="A5781" s="10">
        <f>YEAR(Table1[[#This Row],[Order Date]])</f>
        <v>2016</v>
      </c>
      <c r="B5781" s="4" t="s">
        <v>622</v>
      </c>
    </row>
    <row r="5782" spans="1:2" ht="16.5" x14ac:dyDescent="0.3">
      <c r="A5782" s="9">
        <f>YEAR(Table1[[#This Row],[Order Date]])</f>
        <v>2016</v>
      </c>
      <c r="B5782" s="3" t="s">
        <v>1931</v>
      </c>
    </row>
    <row r="5783" spans="1:2" ht="16.5" x14ac:dyDescent="0.3">
      <c r="A5783" s="10">
        <f>YEAR(Table1[[#This Row],[Order Date]])</f>
        <v>2016</v>
      </c>
      <c r="B5783" s="4" t="s">
        <v>1507</v>
      </c>
    </row>
    <row r="5784" spans="1:2" ht="16.5" x14ac:dyDescent="0.3">
      <c r="A5784" s="9">
        <f>YEAR(Table1[[#This Row],[Order Date]])</f>
        <v>2016</v>
      </c>
      <c r="B5784" s="3" t="s">
        <v>1507</v>
      </c>
    </row>
    <row r="5785" spans="1:2" ht="16.5" x14ac:dyDescent="0.3">
      <c r="A5785" s="10">
        <f>YEAR(Table1[[#This Row],[Order Date]])</f>
        <v>2016</v>
      </c>
      <c r="B5785" s="4" t="s">
        <v>1507</v>
      </c>
    </row>
    <row r="5786" spans="1:2" ht="16.5" x14ac:dyDescent="0.3">
      <c r="A5786" s="9">
        <f>YEAR(Table1[[#This Row],[Order Date]])</f>
        <v>2016</v>
      </c>
      <c r="B5786" s="3" t="s">
        <v>1507</v>
      </c>
    </row>
    <row r="5787" spans="1:2" ht="16.5" x14ac:dyDescent="0.3">
      <c r="A5787" s="10">
        <f>YEAR(Table1[[#This Row],[Order Date]])</f>
        <v>2016</v>
      </c>
      <c r="B5787" s="4" t="s">
        <v>1714</v>
      </c>
    </row>
    <row r="5788" spans="1:2" ht="16.5" x14ac:dyDescent="0.3">
      <c r="A5788" s="9">
        <f>YEAR(Table1[[#This Row],[Order Date]])</f>
        <v>2016</v>
      </c>
      <c r="B5788" s="3" t="s">
        <v>398</v>
      </c>
    </row>
    <row r="5789" spans="1:2" ht="16.5" x14ac:dyDescent="0.3">
      <c r="A5789" s="10">
        <f>YEAR(Table1[[#This Row],[Order Date]])</f>
        <v>2016</v>
      </c>
      <c r="B5789" s="4" t="s">
        <v>398</v>
      </c>
    </row>
    <row r="5790" spans="1:2" ht="16.5" x14ac:dyDescent="0.3">
      <c r="A5790" s="9">
        <f>YEAR(Table1[[#This Row],[Order Date]])</f>
        <v>2016</v>
      </c>
      <c r="B5790" s="3" t="s">
        <v>398</v>
      </c>
    </row>
    <row r="5791" spans="1:2" ht="16.5" x14ac:dyDescent="0.3">
      <c r="A5791" s="10">
        <f>YEAR(Table1[[#This Row],[Order Date]])</f>
        <v>2016</v>
      </c>
      <c r="B5791" s="4" t="s">
        <v>50</v>
      </c>
    </row>
    <row r="5792" spans="1:2" ht="16.5" x14ac:dyDescent="0.3">
      <c r="A5792" s="9">
        <f>YEAR(Table1[[#This Row],[Order Date]])</f>
        <v>2016</v>
      </c>
      <c r="B5792" s="3" t="s">
        <v>443</v>
      </c>
    </row>
    <row r="5793" spans="1:2" ht="16.5" x14ac:dyDescent="0.3">
      <c r="A5793" s="10">
        <f>YEAR(Table1[[#This Row],[Order Date]])</f>
        <v>2016</v>
      </c>
      <c r="B5793" s="4" t="s">
        <v>443</v>
      </c>
    </row>
    <row r="5794" spans="1:2" ht="16.5" x14ac:dyDescent="0.3">
      <c r="A5794" s="9">
        <f>YEAR(Table1[[#This Row],[Order Date]])</f>
        <v>2016</v>
      </c>
      <c r="B5794" s="3" t="s">
        <v>2112</v>
      </c>
    </row>
    <row r="5795" spans="1:2" ht="16.5" x14ac:dyDescent="0.3">
      <c r="A5795" s="10">
        <f>YEAR(Table1[[#This Row],[Order Date]])</f>
        <v>2016</v>
      </c>
      <c r="B5795" s="4" t="s">
        <v>562</v>
      </c>
    </row>
    <row r="5796" spans="1:2" ht="16.5" x14ac:dyDescent="0.3">
      <c r="A5796" s="9">
        <f>YEAR(Table1[[#This Row],[Order Date]])</f>
        <v>2016</v>
      </c>
      <c r="B5796" s="3" t="s">
        <v>562</v>
      </c>
    </row>
    <row r="5797" spans="1:2" ht="16.5" x14ac:dyDescent="0.3">
      <c r="A5797" s="10">
        <f>YEAR(Table1[[#This Row],[Order Date]])</f>
        <v>2016</v>
      </c>
      <c r="B5797" s="4" t="s">
        <v>562</v>
      </c>
    </row>
    <row r="5798" spans="1:2" ht="16.5" x14ac:dyDescent="0.3">
      <c r="A5798" s="9">
        <f>YEAR(Table1[[#This Row],[Order Date]])</f>
        <v>2016</v>
      </c>
      <c r="B5798" s="3" t="s">
        <v>562</v>
      </c>
    </row>
    <row r="5799" spans="1:2" ht="16.5" x14ac:dyDescent="0.3">
      <c r="A5799" s="10">
        <f>YEAR(Table1[[#This Row],[Order Date]])</f>
        <v>2016</v>
      </c>
      <c r="B5799" s="4" t="s">
        <v>1762</v>
      </c>
    </row>
    <row r="5800" spans="1:2" ht="16.5" x14ac:dyDescent="0.3">
      <c r="A5800" s="9">
        <f>YEAR(Table1[[#This Row],[Order Date]])</f>
        <v>2016</v>
      </c>
      <c r="B5800" s="3" t="s">
        <v>2412</v>
      </c>
    </row>
    <row r="5801" spans="1:2" ht="16.5" x14ac:dyDescent="0.3">
      <c r="A5801" s="10">
        <f>YEAR(Table1[[#This Row],[Order Date]])</f>
        <v>2016</v>
      </c>
      <c r="B5801" s="4" t="s">
        <v>672</v>
      </c>
    </row>
    <row r="5802" spans="1:2" ht="16.5" x14ac:dyDescent="0.3">
      <c r="A5802" s="9">
        <f>YEAR(Table1[[#This Row],[Order Date]])</f>
        <v>2016</v>
      </c>
      <c r="B5802" s="3" t="s">
        <v>951</v>
      </c>
    </row>
    <row r="5803" spans="1:2" ht="16.5" x14ac:dyDescent="0.3">
      <c r="A5803" s="10">
        <f>YEAR(Table1[[#This Row],[Order Date]])</f>
        <v>2016</v>
      </c>
      <c r="B5803" s="4" t="s">
        <v>831</v>
      </c>
    </row>
    <row r="5804" spans="1:2" ht="16.5" x14ac:dyDescent="0.3">
      <c r="A5804" s="9">
        <f>YEAR(Table1[[#This Row],[Order Date]])</f>
        <v>2016</v>
      </c>
      <c r="B5804" s="3" t="s">
        <v>1963</v>
      </c>
    </row>
    <row r="5805" spans="1:2" ht="16.5" x14ac:dyDescent="0.3">
      <c r="A5805" s="10">
        <f>YEAR(Table1[[#This Row],[Order Date]])</f>
        <v>2016</v>
      </c>
      <c r="B5805" s="4" t="s">
        <v>857</v>
      </c>
    </row>
    <row r="5806" spans="1:2" ht="16.5" x14ac:dyDescent="0.3">
      <c r="A5806" s="9">
        <f>YEAR(Table1[[#This Row],[Order Date]])</f>
        <v>2016</v>
      </c>
      <c r="B5806" s="3" t="s">
        <v>2405</v>
      </c>
    </row>
    <row r="5807" spans="1:2" ht="16.5" x14ac:dyDescent="0.3">
      <c r="A5807" s="10">
        <f>YEAR(Table1[[#This Row],[Order Date]])</f>
        <v>2016</v>
      </c>
      <c r="B5807" s="4" t="s">
        <v>1413</v>
      </c>
    </row>
    <row r="5808" spans="1:2" ht="16.5" x14ac:dyDescent="0.3">
      <c r="A5808" s="9">
        <f>YEAR(Table1[[#This Row],[Order Date]])</f>
        <v>2016</v>
      </c>
      <c r="B5808" s="3" t="s">
        <v>2033</v>
      </c>
    </row>
    <row r="5809" spans="1:2" ht="16.5" x14ac:dyDescent="0.3">
      <c r="A5809" s="10">
        <f>YEAR(Table1[[#This Row],[Order Date]])</f>
        <v>2016</v>
      </c>
      <c r="B5809" s="4" t="s">
        <v>1463</v>
      </c>
    </row>
    <row r="5810" spans="1:2" ht="16.5" x14ac:dyDescent="0.3">
      <c r="A5810" s="9">
        <f>YEAR(Table1[[#This Row],[Order Date]])</f>
        <v>2016</v>
      </c>
      <c r="B5810" s="3" t="s">
        <v>1463</v>
      </c>
    </row>
    <row r="5811" spans="1:2" ht="16.5" x14ac:dyDescent="0.3">
      <c r="A5811" s="10">
        <f>YEAR(Table1[[#This Row],[Order Date]])</f>
        <v>2016</v>
      </c>
      <c r="B5811" s="4" t="s">
        <v>2326</v>
      </c>
    </row>
    <row r="5812" spans="1:2" ht="16.5" x14ac:dyDescent="0.3">
      <c r="A5812" s="9">
        <f>YEAR(Table1[[#This Row],[Order Date]])</f>
        <v>2016</v>
      </c>
      <c r="B5812" s="3" t="s">
        <v>2326</v>
      </c>
    </row>
    <row r="5813" spans="1:2" ht="16.5" x14ac:dyDescent="0.3">
      <c r="A5813" s="10">
        <f>YEAR(Table1[[#This Row],[Order Date]])</f>
        <v>2016</v>
      </c>
      <c r="B5813" s="4" t="s">
        <v>2424</v>
      </c>
    </row>
    <row r="5814" spans="1:2" ht="16.5" x14ac:dyDescent="0.3">
      <c r="A5814" s="9">
        <f>YEAR(Table1[[#This Row],[Order Date]])</f>
        <v>2016</v>
      </c>
      <c r="B5814" s="3" t="s">
        <v>2424</v>
      </c>
    </row>
    <row r="5815" spans="1:2" ht="16.5" x14ac:dyDescent="0.3">
      <c r="A5815" s="10">
        <f>YEAR(Table1[[#This Row],[Order Date]])</f>
        <v>2016</v>
      </c>
      <c r="B5815" s="4" t="s">
        <v>1186</v>
      </c>
    </row>
    <row r="5816" spans="1:2" ht="16.5" x14ac:dyDescent="0.3">
      <c r="A5816" s="9">
        <f>YEAR(Table1[[#This Row],[Order Date]])</f>
        <v>2016</v>
      </c>
      <c r="B5816" s="3" t="s">
        <v>1186</v>
      </c>
    </row>
    <row r="5817" spans="1:2" ht="16.5" x14ac:dyDescent="0.3">
      <c r="A5817" s="10">
        <f>YEAR(Table1[[#This Row],[Order Date]])</f>
        <v>2016</v>
      </c>
      <c r="B5817" s="4" t="s">
        <v>1186</v>
      </c>
    </row>
    <row r="5818" spans="1:2" ht="16.5" x14ac:dyDescent="0.3">
      <c r="A5818" s="9">
        <f>YEAR(Table1[[#This Row],[Order Date]])</f>
        <v>2016</v>
      </c>
      <c r="B5818" s="3" t="s">
        <v>1563</v>
      </c>
    </row>
    <row r="5819" spans="1:2" ht="16.5" x14ac:dyDescent="0.3">
      <c r="A5819" s="10">
        <f>YEAR(Table1[[#This Row],[Order Date]])</f>
        <v>2016</v>
      </c>
      <c r="B5819" s="4" t="s">
        <v>1563</v>
      </c>
    </row>
    <row r="5820" spans="1:2" ht="16.5" x14ac:dyDescent="0.3">
      <c r="A5820" s="9">
        <f>YEAR(Table1[[#This Row],[Order Date]])</f>
        <v>2016</v>
      </c>
      <c r="B5820" s="3" t="s">
        <v>915</v>
      </c>
    </row>
    <row r="5821" spans="1:2" ht="16.5" x14ac:dyDescent="0.3">
      <c r="A5821" s="10">
        <f>YEAR(Table1[[#This Row],[Order Date]])</f>
        <v>2016</v>
      </c>
      <c r="B5821" s="4" t="s">
        <v>915</v>
      </c>
    </row>
    <row r="5822" spans="1:2" ht="16.5" x14ac:dyDescent="0.3">
      <c r="A5822" s="9">
        <f>YEAR(Table1[[#This Row],[Order Date]])</f>
        <v>2016</v>
      </c>
      <c r="B5822" s="3" t="s">
        <v>567</v>
      </c>
    </row>
    <row r="5823" spans="1:2" ht="16.5" x14ac:dyDescent="0.3">
      <c r="A5823" s="10">
        <f>YEAR(Table1[[#This Row],[Order Date]])</f>
        <v>2016</v>
      </c>
      <c r="B5823" s="4" t="s">
        <v>567</v>
      </c>
    </row>
    <row r="5824" spans="1:2" ht="16.5" x14ac:dyDescent="0.3">
      <c r="A5824" s="9">
        <f>YEAR(Table1[[#This Row],[Order Date]])</f>
        <v>2016</v>
      </c>
      <c r="B5824" s="3" t="s">
        <v>567</v>
      </c>
    </row>
    <row r="5825" spans="1:2" ht="16.5" x14ac:dyDescent="0.3">
      <c r="A5825" s="10">
        <f>YEAR(Table1[[#This Row],[Order Date]])</f>
        <v>2016</v>
      </c>
      <c r="B5825" s="4" t="s">
        <v>567</v>
      </c>
    </row>
    <row r="5826" spans="1:2" ht="16.5" x14ac:dyDescent="0.3">
      <c r="A5826" s="9">
        <f>YEAR(Table1[[#This Row],[Order Date]])</f>
        <v>2016</v>
      </c>
      <c r="B5826" s="3" t="s">
        <v>567</v>
      </c>
    </row>
    <row r="5827" spans="1:2" ht="16.5" x14ac:dyDescent="0.3">
      <c r="A5827" s="10">
        <f>YEAR(Table1[[#This Row],[Order Date]])</f>
        <v>2016</v>
      </c>
      <c r="B5827" s="4" t="s">
        <v>567</v>
      </c>
    </row>
    <row r="5828" spans="1:2" ht="16.5" x14ac:dyDescent="0.3">
      <c r="A5828" s="9">
        <f>YEAR(Table1[[#This Row],[Order Date]])</f>
        <v>2016</v>
      </c>
      <c r="B5828" s="3" t="s">
        <v>567</v>
      </c>
    </row>
    <row r="5829" spans="1:2" ht="16.5" x14ac:dyDescent="0.3">
      <c r="A5829" s="10">
        <f>YEAR(Table1[[#This Row],[Order Date]])</f>
        <v>2016</v>
      </c>
      <c r="B5829" s="4" t="s">
        <v>1519</v>
      </c>
    </row>
    <row r="5830" spans="1:2" ht="16.5" x14ac:dyDescent="0.3">
      <c r="A5830" s="9">
        <f>YEAR(Table1[[#This Row],[Order Date]])</f>
        <v>2016</v>
      </c>
      <c r="B5830" s="3" t="s">
        <v>1519</v>
      </c>
    </row>
    <row r="5831" spans="1:2" ht="16.5" x14ac:dyDescent="0.3">
      <c r="A5831" s="10">
        <f>YEAR(Table1[[#This Row],[Order Date]])</f>
        <v>2016</v>
      </c>
      <c r="B5831" s="4" t="s">
        <v>1452</v>
      </c>
    </row>
    <row r="5832" spans="1:2" ht="16.5" x14ac:dyDescent="0.3">
      <c r="A5832" s="9">
        <f>YEAR(Table1[[#This Row],[Order Date]])</f>
        <v>2016</v>
      </c>
      <c r="B5832" s="3" t="s">
        <v>1452</v>
      </c>
    </row>
    <row r="5833" spans="1:2" ht="16.5" x14ac:dyDescent="0.3">
      <c r="A5833" s="10">
        <f>YEAR(Table1[[#This Row],[Order Date]])</f>
        <v>2016</v>
      </c>
      <c r="B5833" s="4" t="s">
        <v>1452</v>
      </c>
    </row>
    <row r="5834" spans="1:2" ht="16.5" x14ac:dyDescent="0.3">
      <c r="A5834" s="9">
        <f>YEAR(Table1[[#This Row],[Order Date]])</f>
        <v>2016</v>
      </c>
      <c r="B5834" s="3" t="s">
        <v>1452</v>
      </c>
    </row>
    <row r="5835" spans="1:2" ht="16.5" x14ac:dyDescent="0.3">
      <c r="A5835" s="10">
        <f>YEAR(Table1[[#This Row],[Order Date]])</f>
        <v>2016</v>
      </c>
      <c r="B5835" s="4" t="s">
        <v>1452</v>
      </c>
    </row>
    <row r="5836" spans="1:2" ht="16.5" x14ac:dyDescent="0.3">
      <c r="A5836" s="9">
        <f>YEAR(Table1[[#This Row],[Order Date]])</f>
        <v>2016</v>
      </c>
      <c r="B5836" s="3" t="s">
        <v>1963</v>
      </c>
    </row>
    <row r="5837" spans="1:2" ht="16.5" x14ac:dyDescent="0.3">
      <c r="A5837" s="10">
        <f>YEAR(Table1[[#This Row],[Order Date]])</f>
        <v>2016</v>
      </c>
      <c r="B5837" s="4" t="s">
        <v>1963</v>
      </c>
    </row>
    <row r="5838" spans="1:2" ht="16.5" x14ac:dyDescent="0.3">
      <c r="A5838" s="9">
        <f>YEAR(Table1[[#This Row],[Order Date]])</f>
        <v>2016</v>
      </c>
      <c r="B5838" s="3" t="s">
        <v>1963</v>
      </c>
    </row>
    <row r="5839" spans="1:2" ht="16.5" x14ac:dyDescent="0.3">
      <c r="A5839" s="10">
        <f>YEAR(Table1[[#This Row],[Order Date]])</f>
        <v>2016</v>
      </c>
      <c r="B5839" s="4" t="s">
        <v>1963</v>
      </c>
    </row>
    <row r="5840" spans="1:2" ht="16.5" x14ac:dyDescent="0.3">
      <c r="A5840" s="9">
        <f>YEAR(Table1[[#This Row],[Order Date]])</f>
        <v>2016</v>
      </c>
      <c r="B5840" s="3" t="s">
        <v>1963</v>
      </c>
    </row>
    <row r="5841" spans="1:2" ht="16.5" x14ac:dyDescent="0.3">
      <c r="A5841" s="10">
        <f>YEAR(Table1[[#This Row],[Order Date]])</f>
        <v>2016</v>
      </c>
      <c r="B5841" s="4" t="s">
        <v>319</v>
      </c>
    </row>
    <row r="5842" spans="1:2" ht="16.5" x14ac:dyDescent="0.3">
      <c r="A5842" s="9">
        <f>YEAR(Table1[[#This Row],[Order Date]])</f>
        <v>2016</v>
      </c>
      <c r="B5842" s="3" t="s">
        <v>607</v>
      </c>
    </row>
    <row r="5843" spans="1:2" ht="16.5" x14ac:dyDescent="0.3">
      <c r="A5843" s="10">
        <f>YEAR(Table1[[#This Row],[Order Date]])</f>
        <v>2016</v>
      </c>
      <c r="B5843" s="4" t="s">
        <v>607</v>
      </c>
    </row>
    <row r="5844" spans="1:2" ht="16.5" x14ac:dyDescent="0.3">
      <c r="A5844" s="9">
        <f>YEAR(Table1[[#This Row],[Order Date]])</f>
        <v>2016</v>
      </c>
      <c r="B5844" s="3" t="s">
        <v>607</v>
      </c>
    </row>
    <row r="5845" spans="1:2" ht="16.5" x14ac:dyDescent="0.3">
      <c r="A5845" s="10">
        <f>YEAR(Table1[[#This Row],[Order Date]])</f>
        <v>2016</v>
      </c>
      <c r="B5845" s="4" t="s">
        <v>607</v>
      </c>
    </row>
    <row r="5846" spans="1:2" ht="16.5" x14ac:dyDescent="0.3">
      <c r="A5846" s="9">
        <f>YEAR(Table1[[#This Row],[Order Date]])</f>
        <v>2016</v>
      </c>
      <c r="B5846" s="3" t="s">
        <v>607</v>
      </c>
    </row>
    <row r="5847" spans="1:2" ht="16.5" x14ac:dyDescent="0.3">
      <c r="A5847" s="10">
        <f>YEAR(Table1[[#This Row],[Order Date]])</f>
        <v>2016</v>
      </c>
      <c r="B5847" s="4" t="s">
        <v>607</v>
      </c>
    </row>
    <row r="5848" spans="1:2" ht="16.5" x14ac:dyDescent="0.3">
      <c r="A5848" s="9">
        <f>YEAR(Table1[[#This Row],[Order Date]])</f>
        <v>2016</v>
      </c>
      <c r="B5848" s="3" t="s">
        <v>671</v>
      </c>
    </row>
    <row r="5849" spans="1:2" ht="16.5" x14ac:dyDescent="0.3">
      <c r="A5849" s="10">
        <f>YEAR(Table1[[#This Row],[Order Date]])</f>
        <v>2016</v>
      </c>
      <c r="B5849" s="4" t="s">
        <v>671</v>
      </c>
    </row>
    <row r="5850" spans="1:2" ht="16.5" x14ac:dyDescent="0.3">
      <c r="A5850" s="9">
        <f>YEAR(Table1[[#This Row],[Order Date]])</f>
        <v>2016</v>
      </c>
      <c r="B5850" s="3" t="s">
        <v>2444</v>
      </c>
    </row>
    <row r="5851" spans="1:2" ht="16.5" x14ac:dyDescent="0.3">
      <c r="A5851" s="10">
        <f>YEAR(Table1[[#This Row],[Order Date]])</f>
        <v>2016</v>
      </c>
      <c r="B5851" s="4" t="s">
        <v>2346</v>
      </c>
    </row>
    <row r="5852" spans="1:2" ht="16.5" x14ac:dyDescent="0.3">
      <c r="A5852" s="9">
        <f>YEAR(Table1[[#This Row],[Order Date]])</f>
        <v>2016</v>
      </c>
      <c r="B5852" s="3" t="s">
        <v>2346</v>
      </c>
    </row>
    <row r="5853" spans="1:2" ht="16.5" x14ac:dyDescent="0.3">
      <c r="A5853" s="10">
        <f>YEAR(Table1[[#This Row],[Order Date]])</f>
        <v>2016</v>
      </c>
      <c r="B5853" s="4" t="s">
        <v>2346</v>
      </c>
    </row>
    <row r="5854" spans="1:2" ht="16.5" x14ac:dyDescent="0.3">
      <c r="A5854" s="9">
        <f>YEAR(Table1[[#This Row],[Order Date]])</f>
        <v>2016</v>
      </c>
      <c r="B5854" s="3" t="s">
        <v>2346</v>
      </c>
    </row>
    <row r="5855" spans="1:2" ht="16.5" x14ac:dyDescent="0.3">
      <c r="A5855" s="10">
        <f>YEAR(Table1[[#This Row],[Order Date]])</f>
        <v>2016</v>
      </c>
      <c r="B5855" s="4" t="s">
        <v>159</v>
      </c>
    </row>
    <row r="5856" spans="1:2" ht="16.5" x14ac:dyDescent="0.3">
      <c r="A5856" s="9">
        <f>YEAR(Table1[[#This Row],[Order Date]])</f>
        <v>2016</v>
      </c>
      <c r="B5856" s="3" t="s">
        <v>159</v>
      </c>
    </row>
    <row r="5857" spans="1:2" ht="16.5" x14ac:dyDescent="0.3">
      <c r="A5857" s="10">
        <f>YEAR(Table1[[#This Row],[Order Date]])</f>
        <v>2016</v>
      </c>
      <c r="B5857" s="4" t="s">
        <v>159</v>
      </c>
    </row>
    <row r="5858" spans="1:2" ht="16.5" x14ac:dyDescent="0.3">
      <c r="A5858" s="9">
        <f>YEAR(Table1[[#This Row],[Order Date]])</f>
        <v>2016</v>
      </c>
      <c r="B5858" s="3" t="s">
        <v>159</v>
      </c>
    </row>
    <row r="5859" spans="1:2" ht="16.5" x14ac:dyDescent="0.3">
      <c r="A5859" s="10">
        <f>YEAR(Table1[[#This Row],[Order Date]])</f>
        <v>2016</v>
      </c>
      <c r="B5859" s="4" t="s">
        <v>159</v>
      </c>
    </row>
    <row r="5860" spans="1:2" ht="16.5" x14ac:dyDescent="0.3">
      <c r="A5860" s="9">
        <f>YEAR(Table1[[#This Row],[Order Date]])</f>
        <v>2016</v>
      </c>
      <c r="B5860" s="3" t="s">
        <v>159</v>
      </c>
    </row>
    <row r="5861" spans="1:2" ht="16.5" x14ac:dyDescent="0.3">
      <c r="A5861" s="10">
        <f>YEAR(Table1[[#This Row],[Order Date]])</f>
        <v>2016</v>
      </c>
      <c r="B5861" s="4" t="s">
        <v>334</v>
      </c>
    </row>
    <row r="5862" spans="1:2" ht="16.5" x14ac:dyDescent="0.3">
      <c r="A5862" s="9">
        <f>YEAR(Table1[[#This Row],[Order Date]])</f>
        <v>2016</v>
      </c>
      <c r="B5862" s="3" t="s">
        <v>334</v>
      </c>
    </row>
    <row r="5863" spans="1:2" ht="16.5" x14ac:dyDescent="0.3">
      <c r="A5863" s="10">
        <f>YEAR(Table1[[#This Row],[Order Date]])</f>
        <v>2016</v>
      </c>
      <c r="B5863" s="4" t="s">
        <v>334</v>
      </c>
    </row>
    <row r="5864" spans="1:2" ht="16.5" x14ac:dyDescent="0.3">
      <c r="A5864" s="9">
        <f>YEAR(Table1[[#This Row],[Order Date]])</f>
        <v>2016</v>
      </c>
      <c r="B5864" s="3" t="s">
        <v>1748</v>
      </c>
    </row>
    <row r="5865" spans="1:2" ht="16.5" x14ac:dyDescent="0.3">
      <c r="A5865" s="10">
        <f>YEAR(Table1[[#This Row],[Order Date]])</f>
        <v>2016</v>
      </c>
      <c r="B5865" s="4" t="s">
        <v>2083</v>
      </c>
    </row>
    <row r="5866" spans="1:2" ht="16.5" x14ac:dyDescent="0.3">
      <c r="A5866" s="9">
        <f>YEAR(Table1[[#This Row],[Order Date]])</f>
        <v>2016</v>
      </c>
      <c r="B5866" s="3" t="s">
        <v>1863</v>
      </c>
    </row>
    <row r="5867" spans="1:2" ht="16.5" x14ac:dyDescent="0.3">
      <c r="A5867" s="10">
        <f>YEAR(Table1[[#This Row],[Order Date]])</f>
        <v>2016</v>
      </c>
      <c r="B5867" s="4" t="s">
        <v>2115</v>
      </c>
    </row>
    <row r="5868" spans="1:2" ht="16.5" x14ac:dyDescent="0.3">
      <c r="A5868" s="9">
        <f>YEAR(Table1[[#This Row],[Order Date]])</f>
        <v>2016</v>
      </c>
      <c r="B5868" s="3" t="s">
        <v>2115</v>
      </c>
    </row>
    <row r="5869" spans="1:2" ht="16.5" x14ac:dyDescent="0.3">
      <c r="A5869" s="10">
        <f>YEAR(Table1[[#This Row],[Order Date]])</f>
        <v>2016</v>
      </c>
      <c r="B5869" s="4" t="s">
        <v>789</v>
      </c>
    </row>
    <row r="5870" spans="1:2" ht="16.5" x14ac:dyDescent="0.3">
      <c r="A5870" s="9">
        <f>YEAR(Table1[[#This Row],[Order Date]])</f>
        <v>2016</v>
      </c>
      <c r="B5870" s="3" t="s">
        <v>789</v>
      </c>
    </row>
    <row r="5871" spans="1:2" ht="16.5" x14ac:dyDescent="0.3">
      <c r="A5871" s="10">
        <f>YEAR(Table1[[#This Row],[Order Date]])</f>
        <v>2016</v>
      </c>
      <c r="B5871" s="4" t="s">
        <v>915</v>
      </c>
    </row>
    <row r="5872" spans="1:2" ht="16.5" x14ac:dyDescent="0.3">
      <c r="A5872" s="9">
        <f>YEAR(Table1[[#This Row],[Order Date]])</f>
        <v>2016</v>
      </c>
      <c r="B5872" s="3" t="s">
        <v>1027</v>
      </c>
    </row>
    <row r="5873" spans="1:2" ht="16.5" x14ac:dyDescent="0.3">
      <c r="A5873" s="10">
        <f>YEAR(Table1[[#This Row],[Order Date]])</f>
        <v>2016</v>
      </c>
      <c r="B5873" s="4" t="s">
        <v>806</v>
      </c>
    </row>
    <row r="5874" spans="1:2" ht="16.5" x14ac:dyDescent="0.3">
      <c r="A5874" s="9">
        <f>YEAR(Table1[[#This Row],[Order Date]])</f>
        <v>2016</v>
      </c>
      <c r="B5874" s="3" t="s">
        <v>806</v>
      </c>
    </row>
    <row r="5875" spans="1:2" ht="16.5" x14ac:dyDescent="0.3">
      <c r="A5875" s="10">
        <f>YEAR(Table1[[#This Row],[Order Date]])</f>
        <v>2016</v>
      </c>
      <c r="B5875" s="4" t="s">
        <v>806</v>
      </c>
    </row>
    <row r="5876" spans="1:2" ht="16.5" x14ac:dyDescent="0.3">
      <c r="A5876" s="9">
        <f>YEAR(Table1[[#This Row],[Order Date]])</f>
        <v>2016</v>
      </c>
      <c r="B5876" s="3" t="s">
        <v>225</v>
      </c>
    </row>
    <row r="5877" spans="1:2" ht="16.5" x14ac:dyDescent="0.3">
      <c r="A5877" s="10">
        <f>YEAR(Table1[[#This Row],[Order Date]])</f>
        <v>2016</v>
      </c>
      <c r="B5877" s="4" t="s">
        <v>225</v>
      </c>
    </row>
    <row r="5878" spans="1:2" ht="16.5" x14ac:dyDescent="0.3">
      <c r="A5878" s="9">
        <f>YEAR(Table1[[#This Row],[Order Date]])</f>
        <v>2016</v>
      </c>
      <c r="B5878" s="3" t="s">
        <v>225</v>
      </c>
    </row>
    <row r="5879" spans="1:2" ht="16.5" x14ac:dyDescent="0.3">
      <c r="A5879" s="10">
        <f>YEAR(Table1[[#This Row],[Order Date]])</f>
        <v>2016</v>
      </c>
      <c r="B5879" s="4" t="s">
        <v>1886</v>
      </c>
    </row>
    <row r="5880" spans="1:2" ht="16.5" x14ac:dyDescent="0.3">
      <c r="A5880" s="9">
        <f>YEAR(Table1[[#This Row],[Order Date]])</f>
        <v>2016</v>
      </c>
      <c r="B5880" s="3" t="s">
        <v>1922</v>
      </c>
    </row>
    <row r="5881" spans="1:2" ht="16.5" x14ac:dyDescent="0.3">
      <c r="A5881" s="10">
        <f>YEAR(Table1[[#This Row],[Order Date]])</f>
        <v>2016</v>
      </c>
      <c r="B5881" s="4" t="s">
        <v>578</v>
      </c>
    </row>
    <row r="5882" spans="1:2" ht="16.5" x14ac:dyDescent="0.3">
      <c r="A5882" s="9">
        <f>YEAR(Table1[[#This Row],[Order Date]])</f>
        <v>2016</v>
      </c>
      <c r="B5882" s="3" t="s">
        <v>1657</v>
      </c>
    </row>
    <row r="5883" spans="1:2" ht="16.5" x14ac:dyDescent="0.3">
      <c r="A5883" s="10">
        <f>YEAR(Table1[[#This Row],[Order Date]])</f>
        <v>2016</v>
      </c>
      <c r="B5883" s="4" t="s">
        <v>1657</v>
      </c>
    </row>
    <row r="5884" spans="1:2" ht="16.5" x14ac:dyDescent="0.3">
      <c r="A5884" s="9">
        <f>YEAR(Table1[[#This Row],[Order Date]])</f>
        <v>2016</v>
      </c>
      <c r="B5884" s="3" t="s">
        <v>1657</v>
      </c>
    </row>
    <row r="5885" spans="1:2" ht="16.5" x14ac:dyDescent="0.3">
      <c r="A5885" s="10">
        <f>YEAR(Table1[[#This Row],[Order Date]])</f>
        <v>2016</v>
      </c>
      <c r="B5885" s="4" t="s">
        <v>1657</v>
      </c>
    </row>
    <row r="5886" spans="1:2" ht="16.5" x14ac:dyDescent="0.3">
      <c r="A5886" s="9">
        <f>YEAR(Table1[[#This Row],[Order Date]])</f>
        <v>2016</v>
      </c>
      <c r="B5886" s="3" t="s">
        <v>2230</v>
      </c>
    </row>
    <row r="5887" spans="1:2" ht="16.5" x14ac:dyDescent="0.3">
      <c r="A5887" s="10">
        <f>YEAR(Table1[[#This Row],[Order Date]])</f>
        <v>2016</v>
      </c>
      <c r="B5887" s="4" t="s">
        <v>857</v>
      </c>
    </row>
    <row r="5888" spans="1:2" ht="16.5" x14ac:dyDescent="0.3">
      <c r="A5888" s="9">
        <f>YEAR(Table1[[#This Row],[Order Date]])</f>
        <v>2016</v>
      </c>
      <c r="B5888" s="3" t="s">
        <v>578</v>
      </c>
    </row>
    <row r="5889" spans="1:2" ht="16.5" x14ac:dyDescent="0.3">
      <c r="A5889" s="10">
        <f>YEAR(Table1[[#This Row],[Order Date]])</f>
        <v>2016</v>
      </c>
      <c r="B5889" s="4" t="s">
        <v>2614</v>
      </c>
    </row>
    <row r="5890" spans="1:2" ht="16.5" x14ac:dyDescent="0.3">
      <c r="A5890" s="9">
        <f>YEAR(Table1[[#This Row],[Order Date]])</f>
        <v>2016</v>
      </c>
      <c r="B5890" s="3" t="s">
        <v>2466</v>
      </c>
    </row>
    <row r="5891" spans="1:2" ht="16.5" x14ac:dyDescent="0.3">
      <c r="A5891" s="10">
        <f>YEAR(Table1[[#This Row],[Order Date]])</f>
        <v>2016</v>
      </c>
      <c r="B5891" s="4" t="s">
        <v>659</v>
      </c>
    </row>
    <row r="5892" spans="1:2" ht="16.5" x14ac:dyDescent="0.3">
      <c r="A5892" s="9">
        <f>YEAR(Table1[[#This Row],[Order Date]])</f>
        <v>2016</v>
      </c>
      <c r="B5892" s="3" t="s">
        <v>910</v>
      </c>
    </row>
    <row r="5893" spans="1:2" ht="16.5" x14ac:dyDescent="0.3">
      <c r="A5893" s="10">
        <f>YEAR(Table1[[#This Row],[Order Date]])</f>
        <v>2016</v>
      </c>
      <c r="B5893" s="4" t="s">
        <v>910</v>
      </c>
    </row>
    <row r="5894" spans="1:2" ht="16.5" x14ac:dyDescent="0.3">
      <c r="A5894" s="9">
        <f>YEAR(Table1[[#This Row],[Order Date]])</f>
        <v>2016</v>
      </c>
      <c r="B5894" s="3" t="s">
        <v>910</v>
      </c>
    </row>
    <row r="5895" spans="1:2" ht="16.5" x14ac:dyDescent="0.3">
      <c r="A5895" s="10">
        <f>YEAR(Table1[[#This Row],[Order Date]])</f>
        <v>2016</v>
      </c>
      <c r="B5895" s="4" t="s">
        <v>237</v>
      </c>
    </row>
    <row r="5896" spans="1:2" ht="16.5" x14ac:dyDescent="0.3">
      <c r="A5896" s="9">
        <f>YEAR(Table1[[#This Row],[Order Date]])</f>
        <v>2016</v>
      </c>
      <c r="B5896" s="3" t="s">
        <v>1448</v>
      </c>
    </row>
    <row r="5897" spans="1:2" ht="16.5" x14ac:dyDescent="0.3">
      <c r="A5897" s="10">
        <f>YEAR(Table1[[#This Row],[Order Date]])</f>
        <v>2016</v>
      </c>
      <c r="B5897" s="4" t="s">
        <v>791</v>
      </c>
    </row>
    <row r="5898" spans="1:2" ht="16.5" x14ac:dyDescent="0.3">
      <c r="A5898" s="9">
        <f>YEAR(Table1[[#This Row],[Order Date]])</f>
        <v>2016</v>
      </c>
      <c r="B5898" s="3" t="s">
        <v>791</v>
      </c>
    </row>
    <row r="5899" spans="1:2" ht="16.5" x14ac:dyDescent="0.3">
      <c r="A5899" s="10">
        <f>YEAR(Table1[[#This Row],[Order Date]])</f>
        <v>2016</v>
      </c>
      <c r="B5899" s="4" t="s">
        <v>791</v>
      </c>
    </row>
    <row r="5900" spans="1:2" ht="16.5" x14ac:dyDescent="0.3">
      <c r="A5900" s="9">
        <f>YEAR(Table1[[#This Row],[Order Date]])</f>
        <v>2016</v>
      </c>
      <c r="B5900" s="3" t="s">
        <v>791</v>
      </c>
    </row>
    <row r="5901" spans="1:2" ht="16.5" x14ac:dyDescent="0.3">
      <c r="A5901" s="10">
        <f>YEAR(Table1[[#This Row],[Order Date]])</f>
        <v>2016</v>
      </c>
      <c r="B5901" s="4" t="s">
        <v>246</v>
      </c>
    </row>
    <row r="5902" spans="1:2" ht="16.5" x14ac:dyDescent="0.3">
      <c r="A5902" s="9">
        <f>YEAR(Table1[[#This Row],[Order Date]])</f>
        <v>2016</v>
      </c>
      <c r="B5902" s="3" t="s">
        <v>246</v>
      </c>
    </row>
    <row r="5903" spans="1:2" ht="16.5" x14ac:dyDescent="0.3">
      <c r="A5903" s="10">
        <f>YEAR(Table1[[#This Row],[Order Date]])</f>
        <v>2016</v>
      </c>
      <c r="B5903" s="4" t="s">
        <v>2405</v>
      </c>
    </row>
    <row r="5904" spans="1:2" ht="16.5" x14ac:dyDescent="0.3">
      <c r="A5904" s="9">
        <f>YEAR(Table1[[#This Row],[Order Date]])</f>
        <v>2016</v>
      </c>
      <c r="B5904" s="3" t="s">
        <v>161</v>
      </c>
    </row>
    <row r="5905" spans="1:2" ht="16.5" x14ac:dyDescent="0.3">
      <c r="A5905" s="10">
        <f>YEAR(Table1[[#This Row],[Order Date]])</f>
        <v>2016</v>
      </c>
      <c r="B5905" s="4" t="s">
        <v>1562</v>
      </c>
    </row>
    <row r="5906" spans="1:2" ht="16.5" x14ac:dyDescent="0.3">
      <c r="A5906" s="9">
        <f>YEAR(Table1[[#This Row],[Order Date]])</f>
        <v>2016</v>
      </c>
      <c r="B5906" s="3" t="s">
        <v>1562</v>
      </c>
    </row>
    <row r="5907" spans="1:2" ht="16.5" x14ac:dyDescent="0.3">
      <c r="A5907" s="10">
        <f>YEAR(Table1[[#This Row],[Order Date]])</f>
        <v>2016</v>
      </c>
      <c r="B5907" s="4" t="s">
        <v>1562</v>
      </c>
    </row>
    <row r="5908" spans="1:2" ht="16.5" x14ac:dyDescent="0.3">
      <c r="A5908" s="9">
        <f>YEAR(Table1[[#This Row],[Order Date]])</f>
        <v>2016</v>
      </c>
      <c r="B5908" s="3" t="s">
        <v>215</v>
      </c>
    </row>
    <row r="5909" spans="1:2" ht="16.5" x14ac:dyDescent="0.3">
      <c r="A5909" s="10">
        <f>YEAR(Table1[[#This Row],[Order Date]])</f>
        <v>2016</v>
      </c>
      <c r="B5909" s="4" t="s">
        <v>813</v>
      </c>
    </row>
    <row r="5910" spans="1:2" ht="16.5" x14ac:dyDescent="0.3">
      <c r="A5910" s="9">
        <f>YEAR(Table1[[#This Row],[Order Date]])</f>
        <v>2016</v>
      </c>
      <c r="B5910" s="3" t="s">
        <v>813</v>
      </c>
    </row>
    <row r="5911" spans="1:2" ht="16.5" x14ac:dyDescent="0.3">
      <c r="A5911" s="10">
        <f>YEAR(Table1[[#This Row],[Order Date]])</f>
        <v>2016</v>
      </c>
      <c r="B5911" s="4" t="s">
        <v>1003</v>
      </c>
    </row>
    <row r="5912" spans="1:2" ht="16.5" x14ac:dyDescent="0.3">
      <c r="A5912" s="9">
        <f>YEAR(Table1[[#This Row],[Order Date]])</f>
        <v>2016</v>
      </c>
      <c r="B5912" s="3" t="s">
        <v>659</v>
      </c>
    </row>
    <row r="5913" spans="1:2" ht="16.5" x14ac:dyDescent="0.3">
      <c r="A5913" s="10">
        <f>YEAR(Table1[[#This Row],[Order Date]])</f>
        <v>2016</v>
      </c>
      <c r="B5913" s="4" t="s">
        <v>659</v>
      </c>
    </row>
    <row r="5914" spans="1:2" ht="16.5" x14ac:dyDescent="0.3">
      <c r="A5914" s="9">
        <f>YEAR(Table1[[#This Row],[Order Date]])</f>
        <v>2016</v>
      </c>
      <c r="B5914" s="3" t="s">
        <v>2100</v>
      </c>
    </row>
    <row r="5915" spans="1:2" ht="16.5" x14ac:dyDescent="0.3">
      <c r="A5915" s="10">
        <f>YEAR(Table1[[#This Row],[Order Date]])</f>
        <v>2016</v>
      </c>
      <c r="B5915" s="4" t="s">
        <v>1067</v>
      </c>
    </row>
    <row r="5916" spans="1:2" ht="16.5" x14ac:dyDescent="0.3">
      <c r="A5916" s="9">
        <f>YEAR(Table1[[#This Row],[Order Date]])</f>
        <v>2016</v>
      </c>
      <c r="B5916" s="3" t="s">
        <v>1161</v>
      </c>
    </row>
    <row r="5917" spans="1:2" ht="16.5" x14ac:dyDescent="0.3">
      <c r="A5917" s="10">
        <f>YEAR(Table1[[#This Row],[Order Date]])</f>
        <v>2016</v>
      </c>
      <c r="B5917" s="4" t="s">
        <v>1097</v>
      </c>
    </row>
    <row r="5918" spans="1:2" ht="16.5" x14ac:dyDescent="0.3">
      <c r="A5918" s="9">
        <f>YEAR(Table1[[#This Row],[Order Date]])</f>
        <v>2016</v>
      </c>
      <c r="B5918" s="3" t="s">
        <v>249</v>
      </c>
    </row>
    <row r="5919" spans="1:2" ht="16.5" x14ac:dyDescent="0.3">
      <c r="A5919" s="10">
        <f>YEAR(Table1[[#This Row],[Order Date]])</f>
        <v>2016</v>
      </c>
      <c r="B5919" s="4" t="s">
        <v>1951</v>
      </c>
    </row>
    <row r="5920" spans="1:2" ht="16.5" x14ac:dyDescent="0.3">
      <c r="A5920" s="9">
        <f>YEAR(Table1[[#This Row],[Order Date]])</f>
        <v>2016</v>
      </c>
      <c r="B5920" s="3" t="s">
        <v>788</v>
      </c>
    </row>
    <row r="5921" spans="1:2" ht="16.5" x14ac:dyDescent="0.3">
      <c r="A5921" s="10">
        <f>YEAR(Table1[[#This Row],[Order Date]])</f>
        <v>2016</v>
      </c>
      <c r="B5921" s="4" t="s">
        <v>788</v>
      </c>
    </row>
    <row r="5922" spans="1:2" ht="16.5" x14ac:dyDescent="0.3">
      <c r="A5922" s="9">
        <f>YEAR(Table1[[#This Row],[Order Date]])</f>
        <v>2016</v>
      </c>
      <c r="B5922" s="3" t="s">
        <v>1113</v>
      </c>
    </row>
    <row r="5923" spans="1:2" ht="16.5" x14ac:dyDescent="0.3">
      <c r="A5923" s="10">
        <f>YEAR(Table1[[#This Row],[Order Date]])</f>
        <v>2016</v>
      </c>
      <c r="B5923" s="4" t="s">
        <v>674</v>
      </c>
    </row>
    <row r="5924" spans="1:2" ht="16.5" x14ac:dyDescent="0.3">
      <c r="A5924" s="9">
        <f>YEAR(Table1[[#This Row],[Order Date]])</f>
        <v>2016</v>
      </c>
      <c r="B5924" s="3" t="s">
        <v>1113</v>
      </c>
    </row>
    <row r="5925" spans="1:2" ht="16.5" x14ac:dyDescent="0.3">
      <c r="A5925" s="10">
        <f>YEAR(Table1[[#This Row],[Order Date]])</f>
        <v>2016</v>
      </c>
      <c r="B5925" s="4" t="s">
        <v>1113</v>
      </c>
    </row>
    <row r="5926" spans="1:2" ht="16.5" x14ac:dyDescent="0.3">
      <c r="A5926" s="9">
        <f>YEAR(Table1[[#This Row],[Order Date]])</f>
        <v>2016</v>
      </c>
      <c r="B5926" s="3" t="s">
        <v>1113</v>
      </c>
    </row>
    <row r="5927" spans="1:2" ht="16.5" x14ac:dyDescent="0.3">
      <c r="A5927" s="10">
        <f>YEAR(Table1[[#This Row],[Order Date]])</f>
        <v>2016</v>
      </c>
      <c r="B5927" s="4" t="s">
        <v>1113</v>
      </c>
    </row>
    <row r="5928" spans="1:2" ht="16.5" x14ac:dyDescent="0.3">
      <c r="A5928" s="9">
        <f>YEAR(Table1[[#This Row],[Order Date]])</f>
        <v>2016</v>
      </c>
      <c r="B5928" s="3" t="s">
        <v>2112</v>
      </c>
    </row>
    <row r="5929" spans="1:2" ht="16.5" x14ac:dyDescent="0.3">
      <c r="A5929" s="10">
        <f>YEAR(Table1[[#This Row],[Order Date]])</f>
        <v>2016</v>
      </c>
      <c r="B5929" s="4" t="s">
        <v>2112</v>
      </c>
    </row>
    <row r="5930" spans="1:2" ht="16.5" x14ac:dyDescent="0.3">
      <c r="A5930" s="9">
        <f>YEAR(Table1[[#This Row],[Order Date]])</f>
        <v>2016</v>
      </c>
      <c r="B5930" s="3" t="s">
        <v>387</v>
      </c>
    </row>
    <row r="5931" spans="1:2" ht="16.5" x14ac:dyDescent="0.3">
      <c r="A5931" s="10">
        <f>YEAR(Table1[[#This Row],[Order Date]])</f>
        <v>2016</v>
      </c>
      <c r="B5931" s="4" t="s">
        <v>387</v>
      </c>
    </row>
    <row r="5932" spans="1:2" ht="16.5" x14ac:dyDescent="0.3">
      <c r="A5932" s="9">
        <f>YEAR(Table1[[#This Row],[Order Date]])</f>
        <v>2016</v>
      </c>
      <c r="B5932" s="3" t="s">
        <v>387</v>
      </c>
    </row>
    <row r="5933" spans="1:2" ht="16.5" x14ac:dyDescent="0.3">
      <c r="A5933" s="10">
        <f>YEAR(Table1[[#This Row],[Order Date]])</f>
        <v>2016</v>
      </c>
      <c r="B5933" s="4" t="s">
        <v>387</v>
      </c>
    </row>
    <row r="5934" spans="1:2" ht="16.5" x14ac:dyDescent="0.3">
      <c r="A5934" s="9">
        <f>YEAR(Table1[[#This Row],[Order Date]])</f>
        <v>2016</v>
      </c>
      <c r="B5934" s="3" t="s">
        <v>387</v>
      </c>
    </row>
    <row r="5935" spans="1:2" ht="16.5" x14ac:dyDescent="0.3">
      <c r="A5935" s="10">
        <f>YEAR(Table1[[#This Row],[Order Date]])</f>
        <v>2016</v>
      </c>
      <c r="B5935" s="4" t="s">
        <v>2526</v>
      </c>
    </row>
    <row r="5936" spans="1:2" ht="16.5" x14ac:dyDescent="0.3">
      <c r="A5936" s="9">
        <f>YEAR(Table1[[#This Row],[Order Date]])</f>
        <v>2016</v>
      </c>
      <c r="B5936" s="3" t="s">
        <v>2526</v>
      </c>
    </row>
    <row r="5937" spans="1:2" ht="16.5" x14ac:dyDescent="0.3">
      <c r="A5937" s="10">
        <f>YEAR(Table1[[#This Row],[Order Date]])</f>
        <v>2016</v>
      </c>
      <c r="B5937" s="4" t="s">
        <v>635</v>
      </c>
    </row>
    <row r="5938" spans="1:2" ht="16.5" x14ac:dyDescent="0.3">
      <c r="A5938" s="9">
        <f>YEAR(Table1[[#This Row],[Order Date]])</f>
        <v>2016</v>
      </c>
      <c r="B5938" s="3" t="s">
        <v>635</v>
      </c>
    </row>
    <row r="5939" spans="1:2" ht="16.5" x14ac:dyDescent="0.3">
      <c r="A5939" s="10">
        <f>YEAR(Table1[[#This Row],[Order Date]])</f>
        <v>2016</v>
      </c>
      <c r="B5939" s="4" t="s">
        <v>635</v>
      </c>
    </row>
    <row r="5940" spans="1:2" ht="16.5" x14ac:dyDescent="0.3">
      <c r="A5940" s="9">
        <f>YEAR(Table1[[#This Row],[Order Date]])</f>
        <v>2016</v>
      </c>
      <c r="B5940" s="3" t="s">
        <v>635</v>
      </c>
    </row>
    <row r="5941" spans="1:2" ht="16.5" x14ac:dyDescent="0.3">
      <c r="A5941" s="10">
        <f>YEAR(Table1[[#This Row],[Order Date]])</f>
        <v>2016</v>
      </c>
      <c r="B5941" s="4" t="s">
        <v>1401</v>
      </c>
    </row>
    <row r="5942" spans="1:2" ht="16.5" x14ac:dyDescent="0.3">
      <c r="A5942" s="9">
        <f>YEAR(Table1[[#This Row],[Order Date]])</f>
        <v>2016</v>
      </c>
      <c r="B5942" s="3" t="s">
        <v>915</v>
      </c>
    </row>
    <row r="5943" spans="1:2" ht="16.5" x14ac:dyDescent="0.3">
      <c r="A5943" s="10">
        <f>YEAR(Table1[[#This Row],[Order Date]])</f>
        <v>2016</v>
      </c>
      <c r="B5943" s="4" t="s">
        <v>868</v>
      </c>
    </row>
    <row r="5944" spans="1:2" ht="16.5" x14ac:dyDescent="0.3">
      <c r="A5944" s="9">
        <f>YEAR(Table1[[#This Row],[Order Date]])</f>
        <v>2016</v>
      </c>
      <c r="B5944" s="3" t="s">
        <v>2162</v>
      </c>
    </row>
    <row r="5945" spans="1:2" ht="16.5" x14ac:dyDescent="0.3">
      <c r="A5945" s="10">
        <f>YEAR(Table1[[#This Row],[Order Date]])</f>
        <v>2016</v>
      </c>
      <c r="B5945" s="4" t="s">
        <v>495</v>
      </c>
    </row>
    <row r="5946" spans="1:2" ht="16.5" x14ac:dyDescent="0.3">
      <c r="A5946" s="9">
        <f>YEAR(Table1[[#This Row],[Order Date]])</f>
        <v>2016</v>
      </c>
      <c r="B5946" s="3" t="s">
        <v>495</v>
      </c>
    </row>
    <row r="5947" spans="1:2" ht="16.5" x14ac:dyDescent="0.3">
      <c r="A5947" s="10">
        <f>YEAR(Table1[[#This Row],[Order Date]])</f>
        <v>2016</v>
      </c>
      <c r="B5947" s="4" t="s">
        <v>2212</v>
      </c>
    </row>
    <row r="5948" spans="1:2" ht="16.5" x14ac:dyDescent="0.3">
      <c r="A5948" s="9">
        <f>YEAR(Table1[[#This Row],[Order Date]])</f>
        <v>2016</v>
      </c>
      <c r="B5948" s="3" t="s">
        <v>1778</v>
      </c>
    </row>
    <row r="5949" spans="1:2" ht="16.5" x14ac:dyDescent="0.3">
      <c r="A5949" s="10">
        <f>YEAR(Table1[[#This Row],[Order Date]])</f>
        <v>2016</v>
      </c>
      <c r="B5949" s="4" t="s">
        <v>295</v>
      </c>
    </row>
    <row r="5950" spans="1:2" ht="16.5" x14ac:dyDescent="0.3">
      <c r="A5950" s="9">
        <f>YEAR(Table1[[#This Row],[Order Date]])</f>
        <v>2016</v>
      </c>
      <c r="B5950" s="3" t="s">
        <v>525</v>
      </c>
    </row>
    <row r="5951" spans="1:2" ht="16.5" x14ac:dyDescent="0.3">
      <c r="A5951" s="10">
        <f>YEAR(Table1[[#This Row],[Order Date]])</f>
        <v>2016</v>
      </c>
      <c r="B5951" s="4" t="s">
        <v>525</v>
      </c>
    </row>
    <row r="5952" spans="1:2" ht="16.5" x14ac:dyDescent="0.3">
      <c r="A5952" s="9">
        <f>YEAR(Table1[[#This Row],[Order Date]])</f>
        <v>2016</v>
      </c>
      <c r="B5952" s="3" t="s">
        <v>1677</v>
      </c>
    </row>
    <row r="5953" spans="1:2" ht="16.5" x14ac:dyDescent="0.3">
      <c r="A5953" s="10">
        <f>YEAR(Table1[[#This Row],[Order Date]])</f>
        <v>2016</v>
      </c>
      <c r="B5953" s="4" t="s">
        <v>2094</v>
      </c>
    </row>
    <row r="5954" spans="1:2" ht="16.5" x14ac:dyDescent="0.3">
      <c r="A5954" s="9">
        <f>YEAR(Table1[[#This Row],[Order Date]])</f>
        <v>2016</v>
      </c>
      <c r="B5954" s="3" t="s">
        <v>387</v>
      </c>
    </row>
    <row r="5955" spans="1:2" ht="16.5" x14ac:dyDescent="0.3">
      <c r="A5955" s="10">
        <f>YEAR(Table1[[#This Row],[Order Date]])</f>
        <v>2016</v>
      </c>
      <c r="B5955" s="4" t="s">
        <v>809</v>
      </c>
    </row>
    <row r="5956" spans="1:2" ht="16.5" x14ac:dyDescent="0.3">
      <c r="A5956" s="9">
        <f>YEAR(Table1[[#This Row],[Order Date]])</f>
        <v>2016</v>
      </c>
      <c r="B5956" s="3" t="s">
        <v>2271</v>
      </c>
    </row>
    <row r="5957" spans="1:2" ht="16.5" x14ac:dyDescent="0.3">
      <c r="A5957" s="10">
        <f>YEAR(Table1[[#This Row],[Order Date]])</f>
        <v>2016</v>
      </c>
      <c r="B5957" s="4" t="s">
        <v>2271</v>
      </c>
    </row>
    <row r="5958" spans="1:2" ht="16.5" x14ac:dyDescent="0.3">
      <c r="A5958" s="9">
        <f>YEAR(Table1[[#This Row],[Order Date]])</f>
        <v>2016</v>
      </c>
      <c r="B5958" s="3" t="s">
        <v>2271</v>
      </c>
    </row>
    <row r="5959" spans="1:2" ht="16.5" x14ac:dyDescent="0.3">
      <c r="A5959" s="10">
        <f>YEAR(Table1[[#This Row],[Order Date]])</f>
        <v>2016</v>
      </c>
      <c r="B5959" s="4" t="s">
        <v>2271</v>
      </c>
    </row>
    <row r="5960" spans="1:2" ht="16.5" x14ac:dyDescent="0.3">
      <c r="A5960" s="9">
        <f>YEAR(Table1[[#This Row],[Order Date]])</f>
        <v>2016</v>
      </c>
      <c r="B5960" s="3" t="s">
        <v>1502</v>
      </c>
    </row>
    <row r="5961" spans="1:2" ht="16.5" x14ac:dyDescent="0.3">
      <c r="A5961" s="10">
        <f>YEAR(Table1[[#This Row],[Order Date]])</f>
        <v>2016</v>
      </c>
      <c r="B5961" s="4" t="s">
        <v>973</v>
      </c>
    </row>
    <row r="5962" spans="1:2" ht="16.5" x14ac:dyDescent="0.3">
      <c r="A5962" s="9">
        <f>YEAR(Table1[[#This Row],[Order Date]])</f>
        <v>2016</v>
      </c>
      <c r="B5962" s="3" t="s">
        <v>973</v>
      </c>
    </row>
    <row r="5963" spans="1:2" ht="16.5" x14ac:dyDescent="0.3">
      <c r="A5963" s="10">
        <f>YEAR(Table1[[#This Row],[Order Date]])</f>
        <v>2016</v>
      </c>
      <c r="B5963" s="4" t="s">
        <v>1892</v>
      </c>
    </row>
    <row r="5964" spans="1:2" ht="16.5" x14ac:dyDescent="0.3">
      <c r="A5964" s="9">
        <f>YEAR(Table1[[#This Row],[Order Date]])</f>
        <v>2016</v>
      </c>
      <c r="B5964" s="3" t="s">
        <v>109</v>
      </c>
    </row>
    <row r="5965" spans="1:2" ht="16.5" x14ac:dyDescent="0.3">
      <c r="A5965" s="10">
        <f>YEAR(Table1[[#This Row],[Order Date]])</f>
        <v>2016</v>
      </c>
      <c r="B5965" s="4" t="s">
        <v>256</v>
      </c>
    </row>
    <row r="5966" spans="1:2" ht="16.5" x14ac:dyDescent="0.3">
      <c r="A5966" s="9">
        <f>YEAR(Table1[[#This Row],[Order Date]])</f>
        <v>2016</v>
      </c>
      <c r="B5966" s="3" t="s">
        <v>256</v>
      </c>
    </row>
    <row r="5967" spans="1:2" ht="16.5" x14ac:dyDescent="0.3">
      <c r="A5967" s="10">
        <f>YEAR(Table1[[#This Row],[Order Date]])</f>
        <v>2016</v>
      </c>
      <c r="B5967" s="4" t="s">
        <v>1828</v>
      </c>
    </row>
    <row r="5968" spans="1:2" ht="16.5" x14ac:dyDescent="0.3">
      <c r="A5968" s="9">
        <f>YEAR(Table1[[#This Row],[Order Date]])</f>
        <v>2016</v>
      </c>
      <c r="B5968" s="3" t="s">
        <v>2558</v>
      </c>
    </row>
    <row r="5969" spans="1:2" ht="16.5" x14ac:dyDescent="0.3">
      <c r="A5969" s="10">
        <f>YEAR(Table1[[#This Row],[Order Date]])</f>
        <v>2016</v>
      </c>
      <c r="B5969" s="4" t="s">
        <v>2558</v>
      </c>
    </row>
    <row r="5970" spans="1:2" ht="16.5" x14ac:dyDescent="0.3">
      <c r="A5970" s="9">
        <f>YEAR(Table1[[#This Row],[Order Date]])</f>
        <v>2016</v>
      </c>
      <c r="B5970" s="3" t="s">
        <v>2558</v>
      </c>
    </row>
    <row r="5971" spans="1:2" ht="16.5" x14ac:dyDescent="0.3">
      <c r="A5971" s="10">
        <f>YEAR(Table1[[#This Row],[Order Date]])</f>
        <v>2016</v>
      </c>
      <c r="B5971" s="4" t="s">
        <v>2558</v>
      </c>
    </row>
    <row r="5972" spans="1:2" ht="16.5" x14ac:dyDescent="0.3">
      <c r="A5972" s="9">
        <f>YEAR(Table1[[#This Row],[Order Date]])</f>
        <v>2016</v>
      </c>
      <c r="B5972" s="3" t="s">
        <v>1152</v>
      </c>
    </row>
    <row r="5973" spans="1:2" ht="16.5" x14ac:dyDescent="0.3">
      <c r="A5973" s="10">
        <f>YEAR(Table1[[#This Row],[Order Date]])</f>
        <v>2016</v>
      </c>
      <c r="B5973" s="4" t="s">
        <v>1152</v>
      </c>
    </row>
    <row r="5974" spans="1:2" ht="16.5" x14ac:dyDescent="0.3">
      <c r="A5974" s="9">
        <f>YEAR(Table1[[#This Row],[Order Date]])</f>
        <v>2016</v>
      </c>
      <c r="B5974" s="3" t="s">
        <v>1152</v>
      </c>
    </row>
    <row r="5975" spans="1:2" ht="16.5" x14ac:dyDescent="0.3">
      <c r="A5975" s="10">
        <f>YEAR(Table1[[#This Row],[Order Date]])</f>
        <v>2016</v>
      </c>
      <c r="B5975" s="4" t="s">
        <v>1152</v>
      </c>
    </row>
    <row r="5976" spans="1:2" ht="16.5" x14ac:dyDescent="0.3">
      <c r="A5976" s="9">
        <f>YEAR(Table1[[#This Row],[Order Date]])</f>
        <v>2016</v>
      </c>
      <c r="B5976" s="3" t="s">
        <v>1152</v>
      </c>
    </row>
    <row r="5977" spans="1:2" ht="16.5" x14ac:dyDescent="0.3">
      <c r="A5977" s="10">
        <f>YEAR(Table1[[#This Row],[Order Date]])</f>
        <v>2016</v>
      </c>
      <c r="B5977" s="4" t="s">
        <v>109</v>
      </c>
    </row>
    <row r="5978" spans="1:2" ht="16.5" x14ac:dyDescent="0.3">
      <c r="A5978" s="9">
        <f>YEAR(Table1[[#This Row],[Order Date]])</f>
        <v>2016</v>
      </c>
      <c r="B5978" s="3" t="s">
        <v>109</v>
      </c>
    </row>
    <row r="5979" spans="1:2" ht="16.5" x14ac:dyDescent="0.3">
      <c r="A5979" s="10">
        <f>YEAR(Table1[[#This Row],[Order Date]])</f>
        <v>2016</v>
      </c>
      <c r="B5979" s="4" t="s">
        <v>109</v>
      </c>
    </row>
    <row r="5980" spans="1:2" ht="16.5" x14ac:dyDescent="0.3">
      <c r="A5980" s="9">
        <f>YEAR(Table1[[#This Row],[Order Date]])</f>
        <v>2016</v>
      </c>
      <c r="B5980" s="3" t="s">
        <v>109</v>
      </c>
    </row>
    <row r="5981" spans="1:2" ht="16.5" x14ac:dyDescent="0.3">
      <c r="A5981" s="10">
        <f>YEAR(Table1[[#This Row],[Order Date]])</f>
        <v>2016</v>
      </c>
      <c r="B5981" s="4" t="s">
        <v>109</v>
      </c>
    </row>
    <row r="5982" spans="1:2" ht="16.5" x14ac:dyDescent="0.3">
      <c r="A5982" s="9">
        <f>YEAR(Table1[[#This Row],[Order Date]])</f>
        <v>2016</v>
      </c>
      <c r="B5982" s="3" t="s">
        <v>109</v>
      </c>
    </row>
    <row r="5983" spans="1:2" ht="16.5" x14ac:dyDescent="0.3">
      <c r="A5983" s="10">
        <f>YEAR(Table1[[#This Row],[Order Date]])</f>
        <v>2016</v>
      </c>
      <c r="B5983" s="4" t="s">
        <v>109</v>
      </c>
    </row>
    <row r="5984" spans="1:2" ht="16.5" x14ac:dyDescent="0.3">
      <c r="A5984" s="9">
        <f>YEAR(Table1[[#This Row],[Order Date]])</f>
        <v>2016</v>
      </c>
      <c r="B5984" s="3" t="s">
        <v>734</v>
      </c>
    </row>
    <row r="5985" spans="1:2" ht="16.5" x14ac:dyDescent="0.3">
      <c r="A5985" s="10">
        <f>YEAR(Table1[[#This Row],[Order Date]])</f>
        <v>2016</v>
      </c>
      <c r="B5985" s="4" t="s">
        <v>848</v>
      </c>
    </row>
    <row r="5986" spans="1:2" ht="16.5" x14ac:dyDescent="0.3">
      <c r="A5986" s="9">
        <f>YEAR(Table1[[#This Row],[Order Date]])</f>
        <v>2016</v>
      </c>
      <c r="B5986" s="3" t="s">
        <v>848</v>
      </c>
    </row>
    <row r="5987" spans="1:2" ht="16.5" x14ac:dyDescent="0.3">
      <c r="A5987" s="10">
        <f>YEAR(Table1[[#This Row],[Order Date]])</f>
        <v>2016</v>
      </c>
      <c r="B5987" s="4" t="s">
        <v>1369</v>
      </c>
    </row>
    <row r="5988" spans="1:2" ht="16.5" x14ac:dyDescent="0.3">
      <c r="A5988" s="9">
        <f>YEAR(Table1[[#This Row],[Order Date]])</f>
        <v>2016</v>
      </c>
      <c r="B5988" s="3" t="s">
        <v>1369</v>
      </c>
    </row>
    <row r="5989" spans="1:2" ht="16.5" x14ac:dyDescent="0.3">
      <c r="A5989" s="10">
        <f>YEAR(Table1[[#This Row],[Order Date]])</f>
        <v>2016</v>
      </c>
      <c r="B5989" s="4" t="s">
        <v>1747</v>
      </c>
    </row>
    <row r="5990" spans="1:2" ht="16.5" x14ac:dyDescent="0.3">
      <c r="A5990" s="9">
        <f>YEAR(Table1[[#This Row],[Order Date]])</f>
        <v>2016</v>
      </c>
      <c r="B5990" s="3" t="s">
        <v>2526</v>
      </c>
    </row>
    <row r="5991" spans="1:2" ht="16.5" x14ac:dyDescent="0.3">
      <c r="A5991" s="10">
        <f>YEAR(Table1[[#This Row],[Order Date]])</f>
        <v>2016</v>
      </c>
      <c r="B5991" s="4" t="s">
        <v>1241</v>
      </c>
    </row>
    <row r="5992" spans="1:2" ht="16.5" x14ac:dyDescent="0.3">
      <c r="A5992" s="9">
        <f>YEAR(Table1[[#This Row],[Order Date]])</f>
        <v>2016</v>
      </c>
      <c r="B5992" s="3" t="s">
        <v>1371</v>
      </c>
    </row>
    <row r="5993" spans="1:2" ht="16.5" x14ac:dyDescent="0.3">
      <c r="A5993" s="10">
        <f>YEAR(Table1[[#This Row],[Order Date]])</f>
        <v>2016</v>
      </c>
      <c r="B5993" s="4" t="s">
        <v>1931</v>
      </c>
    </row>
    <row r="5994" spans="1:2" ht="16.5" x14ac:dyDescent="0.3">
      <c r="A5994" s="9">
        <f>YEAR(Table1[[#This Row],[Order Date]])</f>
        <v>2016</v>
      </c>
      <c r="B5994" s="3" t="s">
        <v>1931</v>
      </c>
    </row>
    <row r="5995" spans="1:2" ht="16.5" x14ac:dyDescent="0.3">
      <c r="A5995" s="10">
        <f>YEAR(Table1[[#This Row],[Order Date]])</f>
        <v>2016</v>
      </c>
      <c r="B5995" s="4" t="s">
        <v>1931</v>
      </c>
    </row>
    <row r="5996" spans="1:2" ht="16.5" x14ac:dyDescent="0.3">
      <c r="A5996" s="9">
        <f>YEAR(Table1[[#This Row],[Order Date]])</f>
        <v>2016</v>
      </c>
      <c r="B5996" s="3" t="s">
        <v>1931</v>
      </c>
    </row>
    <row r="5997" spans="1:2" ht="16.5" x14ac:dyDescent="0.3">
      <c r="A5997" s="10">
        <f>YEAR(Table1[[#This Row],[Order Date]])</f>
        <v>2016</v>
      </c>
      <c r="B5997" s="4" t="s">
        <v>1931</v>
      </c>
    </row>
    <row r="5998" spans="1:2" ht="16.5" x14ac:dyDescent="0.3">
      <c r="A5998" s="9">
        <f>YEAR(Table1[[#This Row],[Order Date]])</f>
        <v>2016</v>
      </c>
      <c r="B5998" s="3" t="s">
        <v>1931</v>
      </c>
    </row>
    <row r="5999" spans="1:2" ht="16.5" x14ac:dyDescent="0.3">
      <c r="A5999" s="10">
        <f>YEAR(Table1[[#This Row],[Order Date]])</f>
        <v>2016</v>
      </c>
      <c r="B5999" s="4" t="s">
        <v>1867</v>
      </c>
    </row>
    <row r="6000" spans="1:2" ht="16.5" x14ac:dyDescent="0.3">
      <c r="A6000" s="9">
        <f>YEAR(Table1[[#This Row],[Order Date]])</f>
        <v>2016</v>
      </c>
      <c r="B6000" s="3" t="s">
        <v>803</v>
      </c>
    </row>
    <row r="6001" spans="1:2" ht="16.5" x14ac:dyDescent="0.3">
      <c r="A6001" s="10">
        <f>YEAR(Table1[[#This Row],[Order Date]])</f>
        <v>2016</v>
      </c>
      <c r="B6001" s="4" t="s">
        <v>803</v>
      </c>
    </row>
    <row r="6002" spans="1:2" ht="16.5" x14ac:dyDescent="0.3">
      <c r="A6002" s="9">
        <f>YEAR(Table1[[#This Row],[Order Date]])</f>
        <v>2016</v>
      </c>
      <c r="B6002" s="3" t="s">
        <v>803</v>
      </c>
    </row>
    <row r="6003" spans="1:2" ht="16.5" x14ac:dyDescent="0.3">
      <c r="A6003" s="10">
        <f>YEAR(Table1[[#This Row],[Order Date]])</f>
        <v>2016</v>
      </c>
      <c r="B6003" s="4" t="s">
        <v>2407</v>
      </c>
    </row>
    <row r="6004" spans="1:2" ht="16.5" x14ac:dyDescent="0.3">
      <c r="A6004" s="9">
        <f>YEAR(Table1[[#This Row],[Order Date]])</f>
        <v>2016</v>
      </c>
      <c r="B6004" s="3" t="s">
        <v>2407</v>
      </c>
    </row>
    <row r="6005" spans="1:2" ht="16.5" x14ac:dyDescent="0.3">
      <c r="A6005" s="10">
        <f>YEAR(Table1[[#This Row],[Order Date]])</f>
        <v>2016</v>
      </c>
      <c r="B6005" s="4" t="s">
        <v>2407</v>
      </c>
    </row>
    <row r="6006" spans="1:2" ht="16.5" x14ac:dyDescent="0.3">
      <c r="A6006" s="9">
        <f>YEAR(Table1[[#This Row],[Order Date]])</f>
        <v>2016</v>
      </c>
      <c r="B6006" s="3" t="s">
        <v>672</v>
      </c>
    </row>
    <row r="6007" spans="1:2" ht="16.5" x14ac:dyDescent="0.3">
      <c r="A6007" s="10">
        <f>YEAR(Table1[[#This Row],[Order Date]])</f>
        <v>2016</v>
      </c>
      <c r="B6007" s="4" t="s">
        <v>1684</v>
      </c>
    </row>
    <row r="6008" spans="1:2" ht="16.5" x14ac:dyDescent="0.3">
      <c r="A6008" s="9">
        <f>YEAR(Table1[[#This Row],[Order Date]])</f>
        <v>2016</v>
      </c>
      <c r="B6008" s="3" t="s">
        <v>1684</v>
      </c>
    </row>
    <row r="6009" spans="1:2" ht="16.5" x14ac:dyDescent="0.3">
      <c r="A6009" s="10">
        <f>YEAR(Table1[[#This Row],[Order Date]])</f>
        <v>2016</v>
      </c>
      <c r="B6009" s="4" t="s">
        <v>1383</v>
      </c>
    </row>
    <row r="6010" spans="1:2" ht="16.5" x14ac:dyDescent="0.3">
      <c r="A6010" s="9">
        <f>YEAR(Table1[[#This Row],[Order Date]])</f>
        <v>2016</v>
      </c>
      <c r="B6010" s="3" t="s">
        <v>2526</v>
      </c>
    </row>
    <row r="6011" spans="1:2" ht="16.5" x14ac:dyDescent="0.3">
      <c r="A6011" s="10">
        <f>YEAR(Table1[[#This Row],[Order Date]])</f>
        <v>2016</v>
      </c>
      <c r="B6011" s="4" t="s">
        <v>915</v>
      </c>
    </row>
    <row r="6012" spans="1:2" ht="16.5" x14ac:dyDescent="0.3">
      <c r="A6012" s="9">
        <f>YEAR(Table1[[#This Row],[Order Date]])</f>
        <v>2016</v>
      </c>
      <c r="B6012" s="3" t="s">
        <v>915</v>
      </c>
    </row>
    <row r="6013" spans="1:2" ht="16.5" x14ac:dyDescent="0.3">
      <c r="A6013" s="10">
        <f>YEAR(Table1[[#This Row],[Order Date]])</f>
        <v>2016</v>
      </c>
      <c r="B6013" s="4" t="s">
        <v>915</v>
      </c>
    </row>
    <row r="6014" spans="1:2" ht="16.5" x14ac:dyDescent="0.3">
      <c r="A6014" s="9">
        <f>YEAR(Table1[[#This Row],[Order Date]])</f>
        <v>2016</v>
      </c>
      <c r="B6014" s="3" t="s">
        <v>915</v>
      </c>
    </row>
    <row r="6015" spans="1:2" ht="16.5" x14ac:dyDescent="0.3">
      <c r="A6015" s="10">
        <f>YEAR(Table1[[#This Row],[Order Date]])</f>
        <v>2016</v>
      </c>
      <c r="B6015" s="4" t="s">
        <v>915</v>
      </c>
    </row>
    <row r="6016" spans="1:2" ht="16.5" x14ac:dyDescent="0.3">
      <c r="A6016" s="9">
        <f>YEAR(Table1[[#This Row],[Order Date]])</f>
        <v>2016</v>
      </c>
      <c r="B6016" s="3" t="s">
        <v>1338</v>
      </c>
    </row>
    <row r="6017" spans="1:2" ht="16.5" x14ac:dyDescent="0.3">
      <c r="A6017" s="10">
        <f>YEAR(Table1[[#This Row],[Order Date]])</f>
        <v>2016</v>
      </c>
      <c r="B6017" s="4" t="s">
        <v>1338</v>
      </c>
    </row>
    <row r="6018" spans="1:2" ht="16.5" x14ac:dyDescent="0.3">
      <c r="A6018" s="9">
        <f>YEAR(Table1[[#This Row],[Order Date]])</f>
        <v>2016</v>
      </c>
      <c r="B6018" s="3" t="s">
        <v>1338</v>
      </c>
    </row>
    <row r="6019" spans="1:2" ht="16.5" x14ac:dyDescent="0.3">
      <c r="A6019" s="10">
        <f>YEAR(Table1[[#This Row],[Order Date]])</f>
        <v>2016</v>
      </c>
      <c r="B6019" s="4" t="s">
        <v>1102</v>
      </c>
    </row>
    <row r="6020" spans="1:2" ht="16.5" x14ac:dyDescent="0.3">
      <c r="A6020" s="9">
        <f>YEAR(Table1[[#This Row],[Order Date]])</f>
        <v>2016</v>
      </c>
      <c r="B6020" s="3" t="s">
        <v>1408</v>
      </c>
    </row>
    <row r="6021" spans="1:2" ht="16.5" x14ac:dyDescent="0.3">
      <c r="A6021" s="10">
        <f>YEAR(Table1[[#This Row],[Order Date]])</f>
        <v>2016</v>
      </c>
      <c r="B6021" s="4" t="s">
        <v>1211</v>
      </c>
    </row>
    <row r="6022" spans="1:2" ht="16.5" x14ac:dyDescent="0.3">
      <c r="A6022" s="9">
        <f>YEAR(Table1[[#This Row],[Order Date]])</f>
        <v>2016</v>
      </c>
      <c r="B6022" s="3" t="s">
        <v>1778</v>
      </c>
    </row>
    <row r="6023" spans="1:2" ht="16.5" x14ac:dyDescent="0.3">
      <c r="A6023" s="10">
        <f>YEAR(Table1[[#This Row],[Order Date]])</f>
        <v>2016</v>
      </c>
      <c r="B6023" s="4" t="s">
        <v>1778</v>
      </c>
    </row>
    <row r="6024" spans="1:2" ht="16.5" x14ac:dyDescent="0.3">
      <c r="A6024" s="9">
        <f>YEAR(Table1[[#This Row],[Order Date]])</f>
        <v>2016</v>
      </c>
      <c r="B6024" s="3" t="s">
        <v>1778</v>
      </c>
    </row>
    <row r="6025" spans="1:2" ht="16.5" x14ac:dyDescent="0.3">
      <c r="A6025" s="10">
        <f>YEAR(Table1[[#This Row],[Order Date]])</f>
        <v>2016</v>
      </c>
      <c r="B6025" s="4" t="s">
        <v>1275</v>
      </c>
    </row>
    <row r="6026" spans="1:2" ht="16.5" x14ac:dyDescent="0.3">
      <c r="A6026" s="9">
        <f>YEAR(Table1[[#This Row],[Order Date]])</f>
        <v>2016</v>
      </c>
      <c r="B6026" s="3" t="s">
        <v>1275</v>
      </c>
    </row>
    <row r="6027" spans="1:2" ht="16.5" x14ac:dyDescent="0.3">
      <c r="A6027" s="10">
        <f>YEAR(Table1[[#This Row],[Order Date]])</f>
        <v>2016</v>
      </c>
      <c r="B6027" s="4" t="s">
        <v>1275</v>
      </c>
    </row>
    <row r="6028" spans="1:2" ht="16.5" x14ac:dyDescent="0.3">
      <c r="A6028" s="9">
        <f>YEAR(Table1[[#This Row],[Order Date]])</f>
        <v>2016</v>
      </c>
      <c r="B6028" s="3" t="s">
        <v>1497</v>
      </c>
    </row>
    <row r="6029" spans="1:2" ht="16.5" x14ac:dyDescent="0.3">
      <c r="A6029" s="10">
        <f>YEAR(Table1[[#This Row],[Order Date]])</f>
        <v>2016</v>
      </c>
      <c r="B6029" s="4" t="s">
        <v>1497</v>
      </c>
    </row>
    <row r="6030" spans="1:2" ht="16.5" x14ac:dyDescent="0.3">
      <c r="A6030" s="9">
        <f>YEAR(Table1[[#This Row],[Order Date]])</f>
        <v>2016</v>
      </c>
      <c r="B6030" s="3" t="s">
        <v>817</v>
      </c>
    </row>
    <row r="6031" spans="1:2" ht="16.5" x14ac:dyDescent="0.3">
      <c r="A6031" s="10">
        <f>YEAR(Table1[[#This Row],[Order Date]])</f>
        <v>2016</v>
      </c>
      <c r="B6031" s="4" t="s">
        <v>817</v>
      </c>
    </row>
    <row r="6032" spans="1:2" ht="16.5" x14ac:dyDescent="0.3">
      <c r="A6032" s="9">
        <f>YEAR(Table1[[#This Row],[Order Date]])</f>
        <v>2016</v>
      </c>
      <c r="B6032" s="3" t="s">
        <v>817</v>
      </c>
    </row>
    <row r="6033" spans="1:2" ht="16.5" x14ac:dyDescent="0.3">
      <c r="A6033" s="10">
        <f>YEAR(Table1[[#This Row],[Order Date]])</f>
        <v>2016</v>
      </c>
      <c r="B6033" s="4" t="s">
        <v>817</v>
      </c>
    </row>
    <row r="6034" spans="1:2" ht="16.5" x14ac:dyDescent="0.3">
      <c r="A6034" s="9">
        <f>YEAR(Table1[[#This Row],[Order Date]])</f>
        <v>2016</v>
      </c>
      <c r="B6034" s="3" t="s">
        <v>1803</v>
      </c>
    </row>
    <row r="6035" spans="1:2" ht="16.5" x14ac:dyDescent="0.3">
      <c r="A6035" s="10">
        <f>YEAR(Table1[[#This Row],[Order Date]])</f>
        <v>2016</v>
      </c>
      <c r="B6035" s="4" t="s">
        <v>2107</v>
      </c>
    </row>
    <row r="6036" spans="1:2" ht="16.5" x14ac:dyDescent="0.3">
      <c r="A6036" s="9">
        <f>YEAR(Table1[[#This Row],[Order Date]])</f>
        <v>2016</v>
      </c>
      <c r="B6036" s="3" t="s">
        <v>2179</v>
      </c>
    </row>
    <row r="6037" spans="1:2" ht="16.5" x14ac:dyDescent="0.3">
      <c r="A6037" s="10">
        <f>YEAR(Table1[[#This Row],[Order Date]])</f>
        <v>2016</v>
      </c>
      <c r="B6037" s="4" t="s">
        <v>2179</v>
      </c>
    </row>
    <row r="6038" spans="1:2" ht="16.5" x14ac:dyDescent="0.3">
      <c r="A6038" s="9">
        <f>YEAR(Table1[[#This Row],[Order Date]])</f>
        <v>2016</v>
      </c>
      <c r="B6038" s="3" t="s">
        <v>2179</v>
      </c>
    </row>
    <row r="6039" spans="1:2" ht="16.5" x14ac:dyDescent="0.3">
      <c r="A6039" s="10">
        <f>YEAR(Table1[[#This Row],[Order Date]])</f>
        <v>2016</v>
      </c>
      <c r="B6039" s="4" t="s">
        <v>2179</v>
      </c>
    </row>
    <row r="6040" spans="1:2" ht="16.5" x14ac:dyDescent="0.3">
      <c r="A6040" s="9">
        <f>YEAR(Table1[[#This Row],[Order Date]])</f>
        <v>2016</v>
      </c>
      <c r="B6040" s="3" t="s">
        <v>1883</v>
      </c>
    </row>
    <row r="6041" spans="1:2" ht="16.5" x14ac:dyDescent="0.3">
      <c r="A6041" s="10">
        <f>YEAR(Table1[[#This Row],[Order Date]])</f>
        <v>2016</v>
      </c>
      <c r="B6041" s="4" t="s">
        <v>1555</v>
      </c>
    </row>
    <row r="6042" spans="1:2" ht="16.5" x14ac:dyDescent="0.3">
      <c r="A6042" s="9">
        <f>YEAR(Table1[[#This Row],[Order Date]])</f>
        <v>2016</v>
      </c>
      <c r="B6042" s="3" t="s">
        <v>672</v>
      </c>
    </row>
    <row r="6043" spans="1:2" ht="16.5" x14ac:dyDescent="0.3">
      <c r="A6043" s="10">
        <f>YEAR(Table1[[#This Row],[Order Date]])</f>
        <v>2016</v>
      </c>
      <c r="B6043" s="4" t="s">
        <v>1811</v>
      </c>
    </row>
    <row r="6044" spans="1:2" ht="16.5" x14ac:dyDescent="0.3">
      <c r="A6044" s="9">
        <f>YEAR(Table1[[#This Row],[Order Date]])</f>
        <v>2016</v>
      </c>
      <c r="B6044" s="3" t="s">
        <v>1338</v>
      </c>
    </row>
    <row r="6045" spans="1:2" ht="16.5" x14ac:dyDescent="0.3">
      <c r="A6045" s="10">
        <f>YEAR(Table1[[#This Row],[Order Date]])</f>
        <v>2016</v>
      </c>
      <c r="B6045" s="4" t="s">
        <v>1286</v>
      </c>
    </row>
    <row r="6046" spans="1:2" ht="16.5" x14ac:dyDescent="0.3">
      <c r="A6046" s="9">
        <f>YEAR(Table1[[#This Row],[Order Date]])</f>
        <v>2016</v>
      </c>
      <c r="B6046" s="3" t="s">
        <v>1286</v>
      </c>
    </row>
    <row r="6047" spans="1:2" ht="16.5" x14ac:dyDescent="0.3">
      <c r="A6047" s="10">
        <f>YEAR(Table1[[#This Row],[Order Date]])</f>
        <v>2016</v>
      </c>
      <c r="B6047" s="4" t="s">
        <v>1286</v>
      </c>
    </row>
    <row r="6048" spans="1:2" ht="16.5" x14ac:dyDescent="0.3">
      <c r="A6048" s="9">
        <f>YEAR(Table1[[#This Row],[Order Date]])</f>
        <v>2016</v>
      </c>
      <c r="B6048" s="3" t="s">
        <v>1286</v>
      </c>
    </row>
    <row r="6049" spans="1:2" ht="16.5" x14ac:dyDescent="0.3">
      <c r="A6049" s="10">
        <f>YEAR(Table1[[#This Row],[Order Date]])</f>
        <v>2016</v>
      </c>
      <c r="B6049" s="4" t="s">
        <v>1286</v>
      </c>
    </row>
    <row r="6050" spans="1:2" ht="16.5" x14ac:dyDescent="0.3">
      <c r="A6050" s="9">
        <f>YEAR(Table1[[#This Row],[Order Date]])</f>
        <v>2016</v>
      </c>
      <c r="B6050" s="3" t="s">
        <v>904</v>
      </c>
    </row>
    <row r="6051" spans="1:2" ht="16.5" x14ac:dyDescent="0.3">
      <c r="A6051" s="10">
        <f>YEAR(Table1[[#This Row],[Order Date]])</f>
        <v>2016</v>
      </c>
      <c r="B6051" s="4" t="s">
        <v>904</v>
      </c>
    </row>
    <row r="6052" spans="1:2" ht="16.5" x14ac:dyDescent="0.3">
      <c r="A6052" s="9">
        <f>YEAR(Table1[[#This Row],[Order Date]])</f>
        <v>2016</v>
      </c>
      <c r="B6052" s="3" t="s">
        <v>197</v>
      </c>
    </row>
    <row r="6053" spans="1:2" ht="16.5" x14ac:dyDescent="0.3">
      <c r="A6053" s="10">
        <f>YEAR(Table1[[#This Row],[Order Date]])</f>
        <v>2016</v>
      </c>
      <c r="B6053" s="4" t="s">
        <v>1405</v>
      </c>
    </row>
    <row r="6054" spans="1:2" ht="16.5" x14ac:dyDescent="0.3">
      <c r="A6054" s="9">
        <f>YEAR(Table1[[#This Row],[Order Date]])</f>
        <v>2016</v>
      </c>
      <c r="B6054" s="3" t="s">
        <v>2286</v>
      </c>
    </row>
    <row r="6055" spans="1:2" ht="16.5" x14ac:dyDescent="0.3">
      <c r="A6055" s="10">
        <f>YEAR(Table1[[#This Row],[Order Date]])</f>
        <v>2016</v>
      </c>
      <c r="B6055" s="4" t="s">
        <v>2286</v>
      </c>
    </row>
    <row r="6056" spans="1:2" ht="16.5" x14ac:dyDescent="0.3">
      <c r="A6056" s="9">
        <f>YEAR(Table1[[#This Row],[Order Date]])</f>
        <v>2016</v>
      </c>
      <c r="B6056" s="3" t="s">
        <v>1334</v>
      </c>
    </row>
    <row r="6057" spans="1:2" ht="16.5" x14ac:dyDescent="0.3">
      <c r="A6057" s="10">
        <f>YEAR(Table1[[#This Row],[Order Date]])</f>
        <v>2016</v>
      </c>
      <c r="B6057" s="4" t="s">
        <v>1871</v>
      </c>
    </row>
    <row r="6058" spans="1:2" ht="16.5" x14ac:dyDescent="0.3">
      <c r="A6058" s="9">
        <f>YEAR(Table1[[#This Row],[Order Date]])</f>
        <v>2016</v>
      </c>
      <c r="B6058" s="3" t="s">
        <v>1871</v>
      </c>
    </row>
    <row r="6059" spans="1:2" ht="16.5" x14ac:dyDescent="0.3">
      <c r="A6059" s="10">
        <f>YEAR(Table1[[#This Row],[Order Date]])</f>
        <v>2016</v>
      </c>
      <c r="B6059" s="4" t="s">
        <v>2225</v>
      </c>
    </row>
    <row r="6060" spans="1:2" ht="16.5" x14ac:dyDescent="0.3">
      <c r="A6060" s="9">
        <f>YEAR(Table1[[#This Row],[Order Date]])</f>
        <v>2016</v>
      </c>
      <c r="B6060" s="3" t="s">
        <v>2225</v>
      </c>
    </row>
    <row r="6061" spans="1:2" ht="16.5" x14ac:dyDescent="0.3">
      <c r="A6061" s="10">
        <f>YEAR(Table1[[#This Row],[Order Date]])</f>
        <v>2016</v>
      </c>
      <c r="B6061" s="4" t="s">
        <v>1856</v>
      </c>
    </row>
    <row r="6062" spans="1:2" ht="16.5" x14ac:dyDescent="0.3">
      <c r="A6062" s="9">
        <f>YEAR(Table1[[#This Row],[Order Date]])</f>
        <v>2016</v>
      </c>
      <c r="B6062" s="3" t="s">
        <v>643</v>
      </c>
    </row>
    <row r="6063" spans="1:2" ht="16.5" x14ac:dyDescent="0.3">
      <c r="A6063" s="10">
        <f>YEAR(Table1[[#This Row],[Order Date]])</f>
        <v>2016</v>
      </c>
      <c r="B6063" s="4" t="s">
        <v>643</v>
      </c>
    </row>
    <row r="6064" spans="1:2" ht="16.5" x14ac:dyDescent="0.3">
      <c r="A6064" s="9">
        <f>YEAR(Table1[[#This Row],[Order Date]])</f>
        <v>2016</v>
      </c>
      <c r="B6064" s="3" t="s">
        <v>1181</v>
      </c>
    </row>
    <row r="6065" spans="1:2" ht="16.5" x14ac:dyDescent="0.3">
      <c r="A6065" s="10">
        <f>YEAR(Table1[[#This Row],[Order Date]])</f>
        <v>2016</v>
      </c>
      <c r="B6065" s="4" t="s">
        <v>1181</v>
      </c>
    </row>
    <row r="6066" spans="1:2" ht="16.5" x14ac:dyDescent="0.3">
      <c r="A6066" s="9">
        <f>YEAR(Table1[[#This Row],[Order Date]])</f>
        <v>2016</v>
      </c>
      <c r="B6066" s="3" t="s">
        <v>1181</v>
      </c>
    </row>
    <row r="6067" spans="1:2" ht="16.5" x14ac:dyDescent="0.3">
      <c r="A6067" s="10">
        <f>YEAR(Table1[[#This Row],[Order Date]])</f>
        <v>2016</v>
      </c>
      <c r="B6067" s="4" t="s">
        <v>1181</v>
      </c>
    </row>
    <row r="6068" spans="1:2" ht="16.5" x14ac:dyDescent="0.3">
      <c r="A6068" s="9">
        <f>YEAR(Table1[[#This Row],[Order Date]])</f>
        <v>2016</v>
      </c>
      <c r="B6068" s="3" t="s">
        <v>1181</v>
      </c>
    </row>
    <row r="6069" spans="1:2" ht="16.5" x14ac:dyDescent="0.3">
      <c r="A6069" s="10">
        <f>YEAR(Table1[[#This Row],[Order Date]])</f>
        <v>2016</v>
      </c>
      <c r="B6069" s="4" t="s">
        <v>1181</v>
      </c>
    </row>
    <row r="6070" spans="1:2" ht="16.5" x14ac:dyDescent="0.3">
      <c r="A6070" s="9">
        <f>YEAR(Table1[[#This Row],[Order Date]])</f>
        <v>2016</v>
      </c>
      <c r="B6070" s="3" t="s">
        <v>1181</v>
      </c>
    </row>
    <row r="6071" spans="1:2" ht="16.5" x14ac:dyDescent="0.3">
      <c r="A6071" s="10">
        <f>YEAR(Table1[[#This Row],[Order Date]])</f>
        <v>2016</v>
      </c>
      <c r="B6071" s="4" t="s">
        <v>1181</v>
      </c>
    </row>
    <row r="6072" spans="1:2" ht="16.5" x14ac:dyDescent="0.3">
      <c r="A6072" s="9">
        <f>YEAR(Table1[[#This Row],[Order Date]])</f>
        <v>2016</v>
      </c>
      <c r="B6072" s="3" t="s">
        <v>1181</v>
      </c>
    </row>
    <row r="6073" spans="1:2" ht="16.5" x14ac:dyDescent="0.3">
      <c r="A6073" s="10">
        <f>YEAR(Table1[[#This Row],[Order Date]])</f>
        <v>2016</v>
      </c>
      <c r="B6073" s="4" t="s">
        <v>902</v>
      </c>
    </row>
    <row r="6074" spans="1:2" ht="16.5" x14ac:dyDescent="0.3">
      <c r="A6074" s="9">
        <f>YEAR(Table1[[#This Row],[Order Date]])</f>
        <v>2016</v>
      </c>
      <c r="B6074" s="3" t="s">
        <v>2147</v>
      </c>
    </row>
    <row r="6075" spans="1:2" ht="16.5" x14ac:dyDescent="0.3">
      <c r="A6075" s="10">
        <f>YEAR(Table1[[#This Row],[Order Date]])</f>
        <v>2016</v>
      </c>
      <c r="B6075" s="4" t="s">
        <v>2147</v>
      </c>
    </row>
    <row r="6076" spans="1:2" ht="16.5" x14ac:dyDescent="0.3">
      <c r="A6076" s="9">
        <f>YEAR(Table1[[#This Row],[Order Date]])</f>
        <v>2016</v>
      </c>
      <c r="B6076" s="3" t="s">
        <v>1771</v>
      </c>
    </row>
    <row r="6077" spans="1:2" ht="16.5" x14ac:dyDescent="0.3">
      <c r="A6077" s="10">
        <f>YEAR(Table1[[#This Row],[Order Date]])</f>
        <v>2016</v>
      </c>
      <c r="B6077" s="4" t="s">
        <v>1771</v>
      </c>
    </row>
    <row r="6078" spans="1:2" ht="16.5" x14ac:dyDescent="0.3">
      <c r="A6078" s="9">
        <f>YEAR(Table1[[#This Row],[Order Date]])</f>
        <v>2016</v>
      </c>
      <c r="B6078" s="3" t="s">
        <v>587</v>
      </c>
    </row>
    <row r="6079" spans="1:2" ht="16.5" x14ac:dyDescent="0.3">
      <c r="A6079" s="10">
        <f>YEAR(Table1[[#This Row],[Order Date]])</f>
        <v>2016</v>
      </c>
      <c r="B6079" s="4" t="s">
        <v>587</v>
      </c>
    </row>
    <row r="6080" spans="1:2" ht="16.5" x14ac:dyDescent="0.3">
      <c r="A6080" s="9">
        <f>YEAR(Table1[[#This Row],[Order Date]])</f>
        <v>2016</v>
      </c>
      <c r="B6080" s="3" t="s">
        <v>587</v>
      </c>
    </row>
    <row r="6081" spans="1:2" ht="16.5" x14ac:dyDescent="0.3">
      <c r="A6081" s="10">
        <f>YEAR(Table1[[#This Row],[Order Date]])</f>
        <v>2016</v>
      </c>
      <c r="B6081" s="4" t="s">
        <v>587</v>
      </c>
    </row>
    <row r="6082" spans="1:2" ht="16.5" x14ac:dyDescent="0.3">
      <c r="A6082" s="9">
        <f>YEAR(Table1[[#This Row],[Order Date]])</f>
        <v>2016</v>
      </c>
      <c r="B6082" s="3" t="s">
        <v>587</v>
      </c>
    </row>
    <row r="6083" spans="1:2" ht="16.5" x14ac:dyDescent="0.3">
      <c r="A6083" s="10">
        <f>YEAR(Table1[[#This Row],[Order Date]])</f>
        <v>2016</v>
      </c>
      <c r="B6083" s="4" t="s">
        <v>587</v>
      </c>
    </row>
    <row r="6084" spans="1:2" ht="16.5" x14ac:dyDescent="0.3">
      <c r="A6084" s="9">
        <f>YEAR(Table1[[#This Row],[Order Date]])</f>
        <v>2016</v>
      </c>
      <c r="B6084" s="3" t="s">
        <v>587</v>
      </c>
    </row>
    <row r="6085" spans="1:2" ht="16.5" x14ac:dyDescent="0.3">
      <c r="A6085" s="10">
        <f>YEAR(Table1[[#This Row],[Order Date]])</f>
        <v>2016</v>
      </c>
      <c r="B6085" s="4" t="s">
        <v>530</v>
      </c>
    </row>
    <row r="6086" spans="1:2" ht="16.5" x14ac:dyDescent="0.3">
      <c r="A6086" s="9">
        <f>YEAR(Table1[[#This Row],[Order Date]])</f>
        <v>2016</v>
      </c>
      <c r="B6086" s="3" t="s">
        <v>2071</v>
      </c>
    </row>
    <row r="6087" spans="1:2" ht="16.5" x14ac:dyDescent="0.3">
      <c r="A6087" s="10">
        <f>YEAR(Table1[[#This Row],[Order Date]])</f>
        <v>2016</v>
      </c>
      <c r="B6087" s="4" t="s">
        <v>58</v>
      </c>
    </row>
    <row r="6088" spans="1:2" ht="16.5" x14ac:dyDescent="0.3">
      <c r="A6088" s="9">
        <f>YEAR(Table1[[#This Row],[Order Date]])</f>
        <v>2016</v>
      </c>
      <c r="B6088" s="3" t="s">
        <v>210</v>
      </c>
    </row>
    <row r="6089" spans="1:2" ht="16.5" x14ac:dyDescent="0.3">
      <c r="A6089" s="10">
        <f>YEAR(Table1[[#This Row],[Order Date]])</f>
        <v>2016</v>
      </c>
      <c r="B6089" s="4" t="s">
        <v>210</v>
      </c>
    </row>
    <row r="6090" spans="1:2" ht="16.5" x14ac:dyDescent="0.3">
      <c r="A6090" s="9">
        <f>YEAR(Table1[[#This Row],[Order Date]])</f>
        <v>2016</v>
      </c>
      <c r="B6090" s="3" t="s">
        <v>275</v>
      </c>
    </row>
    <row r="6091" spans="1:2" ht="16.5" x14ac:dyDescent="0.3">
      <c r="A6091" s="10">
        <f>YEAR(Table1[[#This Row],[Order Date]])</f>
        <v>2016</v>
      </c>
      <c r="B6091" s="4" t="s">
        <v>275</v>
      </c>
    </row>
    <row r="6092" spans="1:2" ht="16.5" x14ac:dyDescent="0.3">
      <c r="A6092" s="9">
        <f>YEAR(Table1[[#This Row],[Order Date]])</f>
        <v>2016</v>
      </c>
      <c r="B6092" s="3" t="s">
        <v>2456</v>
      </c>
    </row>
    <row r="6093" spans="1:2" ht="16.5" x14ac:dyDescent="0.3">
      <c r="A6093" s="10">
        <f>YEAR(Table1[[#This Row],[Order Date]])</f>
        <v>2016</v>
      </c>
      <c r="B6093" s="4" t="s">
        <v>2456</v>
      </c>
    </row>
    <row r="6094" spans="1:2" ht="16.5" x14ac:dyDescent="0.3">
      <c r="A6094" s="9">
        <f>YEAR(Table1[[#This Row],[Order Date]])</f>
        <v>2016</v>
      </c>
      <c r="B6094" s="3" t="s">
        <v>2103</v>
      </c>
    </row>
    <row r="6095" spans="1:2" ht="16.5" x14ac:dyDescent="0.3">
      <c r="A6095" s="10">
        <f>YEAR(Table1[[#This Row],[Order Date]])</f>
        <v>2016</v>
      </c>
      <c r="B6095" s="4" t="s">
        <v>2103</v>
      </c>
    </row>
    <row r="6096" spans="1:2" ht="16.5" x14ac:dyDescent="0.3">
      <c r="A6096" s="9">
        <f>YEAR(Table1[[#This Row],[Order Date]])</f>
        <v>2016</v>
      </c>
      <c r="B6096" s="3" t="s">
        <v>1405</v>
      </c>
    </row>
    <row r="6097" spans="1:2" ht="16.5" x14ac:dyDescent="0.3">
      <c r="A6097" s="10">
        <f>YEAR(Table1[[#This Row],[Order Date]])</f>
        <v>2016</v>
      </c>
      <c r="B6097" s="4" t="s">
        <v>1051</v>
      </c>
    </row>
    <row r="6098" spans="1:2" ht="16.5" x14ac:dyDescent="0.3">
      <c r="A6098" s="9">
        <f>YEAR(Table1[[#This Row],[Order Date]])</f>
        <v>2016</v>
      </c>
      <c r="B6098" s="3" t="s">
        <v>562</v>
      </c>
    </row>
    <row r="6099" spans="1:2" ht="16.5" x14ac:dyDescent="0.3">
      <c r="A6099" s="10">
        <f>YEAR(Table1[[#This Row],[Order Date]])</f>
        <v>2016</v>
      </c>
      <c r="B6099" s="4" t="s">
        <v>562</v>
      </c>
    </row>
    <row r="6100" spans="1:2" ht="16.5" x14ac:dyDescent="0.3">
      <c r="A6100" s="9">
        <f>YEAR(Table1[[#This Row],[Order Date]])</f>
        <v>2016</v>
      </c>
      <c r="B6100" s="3" t="s">
        <v>1946</v>
      </c>
    </row>
    <row r="6101" spans="1:2" ht="16.5" x14ac:dyDescent="0.3">
      <c r="A6101" s="10">
        <f>YEAR(Table1[[#This Row],[Order Date]])</f>
        <v>2016</v>
      </c>
      <c r="B6101" s="4" t="s">
        <v>1946</v>
      </c>
    </row>
    <row r="6102" spans="1:2" ht="16.5" x14ac:dyDescent="0.3">
      <c r="A6102" s="9">
        <f>YEAR(Table1[[#This Row],[Order Date]])</f>
        <v>2016</v>
      </c>
      <c r="B6102" s="3" t="s">
        <v>1946</v>
      </c>
    </row>
    <row r="6103" spans="1:2" ht="16.5" x14ac:dyDescent="0.3">
      <c r="A6103" s="10">
        <f>YEAR(Table1[[#This Row],[Order Date]])</f>
        <v>2016</v>
      </c>
      <c r="B6103" s="4" t="s">
        <v>1946</v>
      </c>
    </row>
    <row r="6104" spans="1:2" ht="16.5" x14ac:dyDescent="0.3">
      <c r="A6104" s="9">
        <f>YEAR(Table1[[#This Row],[Order Date]])</f>
        <v>2016</v>
      </c>
      <c r="B6104" s="3" t="s">
        <v>1946</v>
      </c>
    </row>
    <row r="6105" spans="1:2" ht="16.5" x14ac:dyDescent="0.3">
      <c r="A6105" s="10">
        <f>YEAR(Table1[[#This Row],[Order Date]])</f>
        <v>2016</v>
      </c>
      <c r="B6105" s="4" t="s">
        <v>1946</v>
      </c>
    </row>
    <row r="6106" spans="1:2" ht="16.5" x14ac:dyDescent="0.3">
      <c r="A6106" s="9">
        <f>YEAR(Table1[[#This Row],[Order Date]])</f>
        <v>2016</v>
      </c>
      <c r="B6106" s="3" t="s">
        <v>871</v>
      </c>
    </row>
    <row r="6107" spans="1:2" ht="16.5" x14ac:dyDescent="0.3">
      <c r="A6107" s="10">
        <f>YEAR(Table1[[#This Row],[Order Date]])</f>
        <v>2016</v>
      </c>
      <c r="B6107" s="4" t="s">
        <v>871</v>
      </c>
    </row>
    <row r="6108" spans="1:2" ht="16.5" x14ac:dyDescent="0.3">
      <c r="A6108" s="9">
        <f>YEAR(Table1[[#This Row],[Order Date]])</f>
        <v>2016</v>
      </c>
      <c r="B6108" s="3" t="s">
        <v>871</v>
      </c>
    </row>
    <row r="6109" spans="1:2" ht="16.5" x14ac:dyDescent="0.3">
      <c r="A6109" s="10">
        <f>YEAR(Table1[[#This Row],[Order Date]])</f>
        <v>2016</v>
      </c>
      <c r="B6109" s="4" t="s">
        <v>2526</v>
      </c>
    </row>
    <row r="6110" spans="1:2" ht="16.5" x14ac:dyDescent="0.3">
      <c r="A6110" s="9">
        <f>YEAR(Table1[[#This Row],[Order Date]])</f>
        <v>2016</v>
      </c>
      <c r="B6110" s="3" t="s">
        <v>2624</v>
      </c>
    </row>
    <row r="6111" spans="1:2" ht="16.5" x14ac:dyDescent="0.3">
      <c r="A6111" s="10">
        <f>YEAR(Table1[[#This Row],[Order Date]])</f>
        <v>2016</v>
      </c>
      <c r="B6111" s="4" t="s">
        <v>380</v>
      </c>
    </row>
    <row r="6112" spans="1:2" ht="16.5" x14ac:dyDescent="0.3">
      <c r="A6112" s="9">
        <f>YEAR(Table1[[#This Row],[Order Date]])</f>
        <v>2016</v>
      </c>
      <c r="B6112" s="3" t="s">
        <v>380</v>
      </c>
    </row>
    <row r="6113" spans="1:2" ht="16.5" x14ac:dyDescent="0.3">
      <c r="A6113" s="10">
        <f>YEAR(Table1[[#This Row],[Order Date]])</f>
        <v>2016</v>
      </c>
      <c r="B6113" s="4" t="s">
        <v>380</v>
      </c>
    </row>
    <row r="6114" spans="1:2" ht="16.5" x14ac:dyDescent="0.3">
      <c r="A6114" s="9">
        <f>YEAR(Table1[[#This Row],[Order Date]])</f>
        <v>2016</v>
      </c>
      <c r="B6114" s="3" t="s">
        <v>483</v>
      </c>
    </row>
    <row r="6115" spans="1:2" ht="16.5" x14ac:dyDescent="0.3">
      <c r="A6115" s="10">
        <f>YEAR(Table1[[#This Row],[Order Date]])</f>
        <v>2016</v>
      </c>
      <c r="B6115" s="4" t="s">
        <v>483</v>
      </c>
    </row>
    <row r="6116" spans="1:2" ht="16.5" x14ac:dyDescent="0.3">
      <c r="A6116" s="9">
        <f>YEAR(Table1[[#This Row],[Order Date]])</f>
        <v>2016</v>
      </c>
      <c r="B6116" s="3" t="s">
        <v>483</v>
      </c>
    </row>
    <row r="6117" spans="1:2" ht="16.5" x14ac:dyDescent="0.3">
      <c r="A6117" s="10">
        <f>YEAR(Table1[[#This Row],[Order Date]])</f>
        <v>2016</v>
      </c>
      <c r="B6117" s="4" t="s">
        <v>483</v>
      </c>
    </row>
    <row r="6118" spans="1:2" ht="16.5" x14ac:dyDescent="0.3">
      <c r="A6118" s="9">
        <f>YEAR(Table1[[#This Row],[Order Date]])</f>
        <v>2016</v>
      </c>
      <c r="B6118" s="3" t="s">
        <v>483</v>
      </c>
    </row>
    <row r="6119" spans="1:2" ht="16.5" x14ac:dyDescent="0.3">
      <c r="A6119" s="10">
        <f>YEAR(Table1[[#This Row],[Order Date]])</f>
        <v>2016</v>
      </c>
      <c r="B6119" s="4" t="s">
        <v>1677</v>
      </c>
    </row>
    <row r="6120" spans="1:2" ht="16.5" x14ac:dyDescent="0.3">
      <c r="A6120" s="9">
        <f>YEAR(Table1[[#This Row],[Order Date]])</f>
        <v>2016</v>
      </c>
      <c r="B6120" s="3" t="s">
        <v>1677</v>
      </c>
    </row>
    <row r="6121" spans="1:2" ht="16.5" x14ac:dyDescent="0.3">
      <c r="A6121" s="10">
        <f>YEAR(Table1[[#This Row],[Order Date]])</f>
        <v>2016</v>
      </c>
      <c r="B6121" s="4" t="s">
        <v>1677</v>
      </c>
    </row>
    <row r="6122" spans="1:2" ht="16.5" x14ac:dyDescent="0.3">
      <c r="A6122" s="9">
        <f>YEAR(Table1[[#This Row],[Order Date]])</f>
        <v>2016</v>
      </c>
      <c r="B6122" s="3" t="s">
        <v>1677</v>
      </c>
    </row>
    <row r="6123" spans="1:2" ht="16.5" x14ac:dyDescent="0.3">
      <c r="A6123" s="10">
        <f>YEAR(Table1[[#This Row],[Order Date]])</f>
        <v>2016</v>
      </c>
      <c r="B6123" s="4" t="s">
        <v>1677</v>
      </c>
    </row>
    <row r="6124" spans="1:2" ht="16.5" x14ac:dyDescent="0.3">
      <c r="A6124" s="9">
        <f>YEAR(Table1[[#This Row],[Order Date]])</f>
        <v>2016</v>
      </c>
      <c r="B6124" s="3" t="s">
        <v>752</v>
      </c>
    </row>
    <row r="6125" spans="1:2" ht="16.5" x14ac:dyDescent="0.3">
      <c r="A6125" s="10">
        <f>YEAR(Table1[[#This Row],[Order Date]])</f>
        <v>2016</v>
      </c>
      <c r="B6125" s="4" t="s">
        <v>752</v>
      </c>
    </row>
    <row r="6126" spans="1:2" ht="16.5" x14ac:dyDescent="0.3">
      <c r="A6126" s="9">
        <f>YEAR(Table1[[#This Row],[Order Date]])</f>
        <v>2016</v>
      </c>
      <c r="B6126" s="3" t="s">
        <v>536</v>
      </c>
    </row>
    <row r="6127" spans="1:2" ht="16.5" x14ac:dyDescent="0.3">
      <c r="A6127" s="10">
        <f>YEAR(Table1[[#This Row],[Order Date]])</f>
        <v>2016</v>
      </c>
      <c r="B6127" s="4" t="s">
        <v>1177</v>
      </c>
    </row>
    <row r="6128" spans="1:2" ht="16.5" x14ac:dyDescent="0.3">
      <c r="A6128" s="9">
        <f>YEAR(Table1[[#This Row],[Order Date]])</f>
        <v>2016</v>
      </c>
      <c r="B6128" s="3" t="s">
        <v>392</v>
      </c>
    </row>
    <row r="6129" spans="1:2" ht="16.5" x14ac:dyDescent="0.3">
      <c r="A6129" s="10">
        <f>YEAR(Table1[[#This Row],[Order Date]])</f>
        <v>2016</v>
      </c>
      <c r="B6129" s="4" t="s">
        <v>2625</v>
      </c>
    </row>
    <row r="6130" spans="1:2" ht="16.5" x14ac:dyDescent="0.3">
      <c r="A6130" s="9">
        <f>YEAR(Table1[[#This Row],[Order Date]])</f>
        <v>2016</v>
      </c>
      <c r="B6130" s="3" t="s">
        <v>2225</v>
      </c>
    </row>
    <row r="6131" spans="1:2" ht="16.5" x14ac:dyDescent="0.3">
      <c r="A6131" s="10">
        <f>YEAR(Table1[[#This Row],[Order Date]])</f>
        <v>2016</v>
      </c>
      <c r="B6131" s="4" t="s">
        <v>562</v>
      </c>
    </row>
    <row r="6132" spans="1:2" ht="16.5" x14ac:dyDescent="0.3">
      <c r="A6132" s="9">
        <f>YEAR(Table1[[#This Row],[Order Date]])</f>
        <v>2016</v>
      </c>
      <c r="B6132" s="3" t="s">
        <v>176</v>
      </c>
    </row>
    <row r="6133" spans="1:2" ht="16.5" x14ac:dyDescent="0.3">
      <c r="A6133" s="10">
        <f>YEAR(Table1[[#This Row],[Order Date]])</f>
        <v>2016</v>
      </c>
      <c r="B6133" s="4" t="s">
        <v>176</v>
      </c>
    </row>
    <row r="6134" spans="1:2" ht="16.5" x14ac:dyDescent="0.3">
      <c r="A6134" s="9">
        <f>YEAR(Table1[[#This Row],[Order Date]])</f>
        <v>2016</v>
      </c>
      <c r="B6134" s="3" t="s">
        <v>176</v>
      </c>
    </row>
    <row r="6135" spans="1:2" ht="16.5" x14ac:dyDescent="0.3">
      <c r="A6135" s="10">
        <f>YEAR(Table1[[#This Row],[Order Date]])</f>
        <v>2016</v>
      </c>
      <c r="B6135" s="4" t="s">
        <v>176</v>
      </c>
    </row>
    <row r="6136" spans="1:2" ht="16.5" x14ac:dyDescent="0.3">
      <c r="A6136" s="9">
        <f>YEAR(Table1[[#This Row],[Order Date]])</f>
        <v>2016</v>
      </c>
      <c r="B6136" s="3" t="s">
        <v>1038</v>
      </c>
    </row>
    <row r="6137" spans="1:2" ht="16.5" x14ac:dyDescent="0.3">
      <c r="A6137" s="10">
        <f>YEAR(Table1[[#This Row],[Order Date]])</f>
        <v>2016</v>
      </c>
      <c r="B6137" s="4" t="s">
        <v>1962</v>
      </c>
    </row>
    <row r="6138" spans="1:2" ht="16.5" x14ac:dyDescent="0.3">
      <c r="A6138" s="9">
        <f>YEAR(Table1[[#This Row],[Order Date]])</f>
        <v>2016</v>
      </c>
      <c r="B6138" s="3" t="s">
        <v>1962</v>
      </c>
    </row>
    <row r="6139" spans="1:2" ht="16.5" x14ac:dyDescent="0.3">
      <c r="A6139" s="10">
        <f>YEAR(Table1[[#This Row],[Order Date]])</f>
        <v>2016</v>
      </c>
      <c r="B6139" s="4" t="s">
        <v>2188</v>
      </c>
    </row>
    <row r="6140" spans="1:2" ht="16.5" x14ac:dyDescent="0.3">
      <c r="A6140" s="9">
        <f>YEAR(Table1[[#This Row],[Order Date]])</f>
        <v>2016</v>
      </c>
      <c r="B6140" s="3" t="s">
        <v>554</v>
      </c>
    </row>
    <row r="6141" spans="1:2" ht="16.5" x14ac:dyDescent="0.3">
      <c r="A6141" s="10">
        <f>YEAR(Table1[[#This Row],[Order Date]])</f>
        <v>2016</v>
      </c>
      <c r="B6141" s="4" t="s">
        <v>554</v>
      </c>
    </row>
    <row r="6142" spans="1:2" ht="16.5" x14ac:dyDescent="0.3">
      <c r="A6142" s="9">
        <f>YEAR(Table1[[#This Row],[Order Date]])</f>
        <v>2016</v>
      </c>
      <c r="B6142" s="3" t="s">
        <v>554</v>
      </c>
    </row>
    <row r="6143" spans="1:2" ht="16.5" x14ac:dyDescent="0.3">
      <c r="A6143" s="10">
        <f>YEAR(Table1[[#This Row],[Order Date]])</f>
        <v>2016</v>
      </c>
      <c r="B6143" s="4" t="s">
        <v>2627</v>
      </c>
    </row>
    <row r="6144" spans="1:2" ht="16.5" x14ac:dyDescent="0.3">
      <c r="A6144" s="9">
        <f>YEAR(Table1[[#This Row],[Order Date]])</f>
        <v>2016</v>
      </c>
      <c r="B6144" s="3" t="s">
        <v>2308</v>
      </c>
    </row>
    <row r="6145" spans="1:2" ht="16.5" x14ac:dyDescent="0.3">
      <c r="A6145" s="10">
        <f>YEAR(Table1[[#This Row],[Order Date]])</f>
        <v>2016</v>
      </c>
      <c r="B6145" s="4" t="s">
        <v>1084</v>
      </c>
    </row>
    <row r="6146" spans="1:2" ht="16.5" x14ac:dyDescent="0.3">
      <c r="A6146" s="9">
        <f>YEAR(Table1[[#This Row],[Order Date]])</f>
        <v>2016</v>
      </c>
      <c r="B6146" s="3" t="s">
        <v>1084</v>
      </c>
    </row>
    <row r="6147" spans="1:2" ht="16.5" x14ac:dyDescent="0.3">
      <c r="A6147" s="10">
        <f>YEAR(Table1[[#This Row],[Order Date]])</f>
        <v>2016</v>
      </c>
      <c r="B6147" s="4" t="s">
        <v>2017</v>
      </c>
    </row>
    <row r="6148" spans="1:2" ht="16.5" x14ac:dyDescent="0.3">
      <c r="A6148" s="9">
        <f>YEAR(Table1[[#This Row],[Order Date]])</f>
        <v>2016</v>
      </c>
      <c r="B6148" s="3" t="s">
        <v>2017</v>
      </c>
    </row>
    <row r="6149" spans="1:2" ht="16.5" x14ac:dyDescent="0.3">
      <c r="A6149" s="10">
        <f>YEAR(Table1[[#This Row],[Order Date]])</f>
        <v>2016</v>
      </c>
      <c r="B6149" s="4" t="s">
        <v>2017</v>
      </c>
    </row>
    <row r="6150" spans="1:2" ht="16.5" x14ac:dyDescent="0.3">
      <c r="A6150" s="9">
        <f>YEAR(Table1[[#This Row],[Order Date]])</f>
        <v>2016</v>
      </c>
      <c r="B6150" s="3" t="s">
        <v>1762</v>
      </c>
    </row>
    <row r="6151" spans="1:2" ht="16.5" x14ac:dyDescent="0.3">
      <c r="A6151" s="10">
        <f>YEAR(Table1[[#This Row],[Order Date]])</f>
        <v>2016</v>
      </c>
      <c r="B6151" s="4" t="s">
        <v>599</v>
      </c>
    </row>
    <row r="6152" spans="1:2" ht="16.5" x14ac:dyDescent="0.3">
      <c r="A6152" s="9">
        <f>YEAR(Table1[[#This Row],[Order Date]])</f>
        <v>2016</v>
      </c>
      <c r="B6152" s="3" t="s">
        <v>599</v>
      </c>
    </row>
    <row r="6153" spans="1:2" ht="16.5" x14ac:dyDescent="0.3">
      <c r="A6153" s="10">
        <f>YEAR(Table1[[#This Row],[Order Date]])</f>
        <v>2016</v>
      </c>
      <c r="B6153" s="4" t="s">
        <v>1164</v>
      </c>
    </row>
    <row r="6154" spans="1:2" ht="16.5" x14ac:dyDescent="0.3">
      <c r="A6154" s="9">
        <f>YEAR(Table1[[#This Row],[Order Date]])</f>
        <v>2016</v>
      </c>
      <c r="B6154" s="3" t="s">
        <v>9</v>
      </c>
    </row>
    <row r="6155" spans="1:2" ht="16.5" x14ac:dyDescent="0.3">
      <c r="A6155" s="10">
        <f>YEAR(Table1[[#This Row],[Order Date]])</f>
        <v>2016</v>
      </c>
      <c r="B6155" s="4" t="s">
        <v>9</v>
      </c>
    </row>
    <row r="6156" spans="1:2" ht="16.5" x14ac:dyDescent="0.3">
      <c r="A6156" s="9">
        <f>YEAR(Table1[[#This Row],[Order Date]])</f>
        <v>2016</v>
      </c>
      <c r="B6156" s="3" t="s">
        <v>2124</v>
      </c>
    </row>
    <row r="6157" spans="1:2" ht="16.5" x14ac:dyDescent="0.3">
      <c r="A6157" s="10">
        <f>YEAR(Table1[[#This Row],[Order Date]])</f>
        <v>2016</v>
      </c>
      <c r="B6157" s="4" t="s">
        <v>1945</v>
      </c>
    </row>
    <row r="6158" spans="1:2" ht="16.5" x14ac:dyDescent="0.3">
      <c r="A6158" s="9">
        <f>YEAR(Table1[[#This Row],[Order Date]])</f>
        <v>2016</v>
      </c>
      <c r="B6158" s="3" t="s">
        <v>1945</v>
      </c>
    </row>
    <row r="6159" spans="1:2" ht="16.5" x14ac:dyDescent="0.3">
      <c r="A6159" s="10">
        <f>YEAR(Table1[[#This Row],[Order Date]])</f>
        <v>2016</v>
      </c>
      <c r="B6159" s="4" t="s">
        <v>443</v>
      </c>
    </row>
    <row r="6160" spans="1:2" ht="16.5" x14ac:dyDescent="0.3">
      <c r="A6160" s="9">
        <f>YEAR(Table1[[#This Row],[Order Date]])</f>
        <v>2016</v>
      </c>
      <c r="B6160" s="3" t="s">
        <v>1289</v>
      </c>
    </row>
    <row r="6161" spans="1:2" ht="16.5" x14ac:dyDescent="0.3">
      <c r="A6161" s="10">
        <f>YEAR(Table1[[#This Row],[Order Date]])</f>
        <v>2016</v>
      </c>
      <c r="B6161" s="4" t="s">
        <v>465</v>
      </c>
    </row>
    <row r="6162" spans="1:2" ht="16.5" x14ac:dyDescent="0.3">
      <c r="A6162" s="9">
        <f>YEAR(Table1[[#This Row],[Order Date]])</f>
        <v>2016</v>
      </c>
      <c r="B6162" s="3" t="s">
        <v>125</v>
      </c>
    </row>
    <row r="6163" spans="1:2" ht="16.5" x14ac:dyDescent="0.3">
      <c r="A6163" s="10">
        <f>YEAR(Table1[[#This Row],[Order Date]])</f>
        <v>2016</v>
      </c>
      <c r="B6163" s="4" t="s">
        <v>1258</v>
      </c>
    </row>
    <row r="6164" spans="1:2" ht="16.5" x14ac:dyDescent="0.3">
      <c r="A6164" s="9">
        <f>YEAR(Table1[[#This Row],[Order Date]])</f>
        <v>2016</v>
      </c>
      <c r="B6164" s="3" t="s">
        <v>1574</v>
      </c>
    </row>
    <row r="6165" spans="1:2" ht="16.5" x14ac:dyDescent="0.3">
      <c r="A6165" s="10">
        <f>YEAR(Table1[[#This Row],[Order Date]])</f>
        <v>2016</v>
      </c>
      <c r="B6165" s="4" t="s">
        <v>1574</v>
      </c>
    </row>
    <row r="6166" spans="1:2" ht="16.5" x14ac:dyDescent="0.3">
      <c r="A6166" s="9">
        <f>YEAR(Table1[[#This Row],[Order Date]])</f>
        <v>2016</v>
      </c>
      <c r="B6166" s="3" t="s">
        <v>2013</v>
      </c>
    </row>
    <row r="6167" spans="1:2" ht="16.5" x14ac:dyDescent="0.3">
      <c r="A6167" s="10">
        <f>YEAR(Table1[[#This Row],[Order Date]])</f>
        <v>2016</v>
      </c>
      <c r="B6167" s="4" t="s">
        <v>951</v>
      </c>
    </row>
    <row r="6168" spans="1:2" ht="16.5" x14ac:dyDescent="0.3">
      <c r="A6168" s="9">
        <f>YEAR(Table1[[#This Row],[Order Date]])</f>
        <v>2016</v>
      </c>
      <c r="B6168" s="3" t="s">
        <v>628</v>
      </c>
    </row>
    <row r="6169" spans="1:2" ht="16.5" x14ac:dyDescent="0.3">
      <c r="A6169" s="10">
        <f>YEAR(Table1[[#This Row],[Order Date]])</f>
        <v>2016</v>
      </c>
      <c r="B6169" s="4" t="s">
        <v>628</v>
      </c>
    </row>
    <row r="6170" spans="1:2" ht="16.5" x14ac:dyDescent="0.3">
      <c r="A6170" s="9">
        <f>YEAR(Table1[[#This Row],[Order Date]])</f>
        <v>2016</v>
      </c>
      <c r="B6170" s="3" t="s">
        <v>628</v>
      </c>
    </row>
    <row r="6171" spans="1:2" ht="16.5" x14ac:dyDescent="0.3">
      <c r="A6171" s="10">
        <f>YEAR(Table1[[#This Row],[Order Date]])</f>
        <v>2016</v>
      </c>
      <c r="B6171" s="4" t="s">
        <v>628</v>
      </c>
    </row>
    <row r="6172" spans="1:2" ht="16.5" x14ac:dyDescent="0.3">
      <c r="A6172" s="9">
        <f>YEAR(Table1[[#This Row],[Order Date]])</f>
        <v>2016</v>
      </c>
      <c r="B6172" s="3" t="s">
        <v>637</v>
      </c>
    </row>
    <row r="6173" spans="1:2" ht="16.5" x14ac:dyDescent="0.3">
      <c r="A6173" s="10">
        <f>YEAR(Table1[[#This Row],[Order Date]])</f>
        <v>2016</v>
      </c>
      <c r="B6173" s="4" t="s">
        <v>1557</v>
      </c>
    </row>
    <row r="6174" spans="1:2" ht="16.5" x14ac:dyDescent="0.3">
      <c r="A6174" s="9">
        <f>YEAR(Table1[[#This Row],[Order Date]])</f>
        <v>2016</v>
      </c>
      <c r="B6174" s="3" t="s">
        <v>1557</v>
      </c>
    </row>
    <row r="6175" spans="1:2" ht="16.5" x14ac:dyDescent="0.3">
      <c r="A6175" s="10">
        <f>YEAR(Table1[[#This Row],[Order Date]])</f>
        <v>2016</v>
      </c>
      <c r="B6175" s="4" t="s">
        <v>244</v>
      </c>
    </row>
    <row r="6176" spans="1:2" ht="16.5" x14ac:dyDescent="0.3">
      <c r="A6176" s="9">
        <f>YEAR(Table1[[#This Row],[Order Date]])</f>
        <v>2016</v>
      </c>
      <c r="B6176" s="3" t="s">
        <v>1242</v>
      </c>
    </row>
    <row r="6177" spans="1:2" ht="16.5" x14ac:dyDescent="0.3">
      <c r="A6177" s="10">
        <f>YEAR(Table1[[#This Row],[Order Date]])</f>
        <v>2016</v>
      </c>
      <c r="B6177" s="4" t="s">
        <v>635</v>
      </c>
    </row>
    <row r="6178" spans="1:2" ht="16.5" x14ac:dyDescent="0.3">
      <c r="A6178" s="9">
        <f>YEAR(Table1[[#This Row],[Order Date]])</f>
        <v>2016</v>
      </c>
      <c r="B6178" s="3" t="s">
        <v>2444</v>
      </c>
    </row>
    <row r="6179" spans="1:2" ht="16.5" x14ac:dyDescent="0.3">
      <c r="A6179" s="10">
        <f>YEAR(Table1[[#This Row],[Order Date]])</f>
        <v>2016</v>
      </c>
      <c r="B6179" s="4" t="s">
        <v>2396</v>
      </c>
    </row>
    <row r="6180" spans="1:2" ht="16.5" x14ac:dyDescent="0.3">
      <c r="A6180" s="9">
        <f>YEAR(Table1[[#This Row],[Order Date]])</f>
        <v>2016</v>
      </c>
      <c r="B6180" s="3" t="s">
        <v>2396</v>
      </c>
    </row>
    <row r="6181" spans="1:2" ht="16.5" x14ac:dyDescent="0.3">
      <c r="A6181" s="10">
        <f>YEAR(Table1[[#This Row],[Order Date]])</f>
        <v>2016</v>
      </c>
      <c r="B6181" s="4" t="s">
        <v>2396</v>
      </c>
    </row>
    <row r="6182" spans="1:2" ht="16.5" x14ac:dyDescent="0.3">
      <c r="A6182" s="9">
        <f>YEAR(Table1[[#This Row],[Order Date]])</f>
        <v>2016</v>
      </c>
      <c r="B6182" s="3" t="s">
        <v>900</v>
      </c>
    </row>
    <row r="6183" spans="1:2" ht="16.5" x14ac:dyDescent="0.3">
      <c r="A6183" s="10">
        <f>YEAR(Table1[[#This Row],[Order Date]])</f>
        <v>2016</v>
      </c>
      <c r="B6183" s="4" t="s">
        <v>900</v>
      </c>
    </row>
    <row r="6184" spans="1:2" ht="16.5" x14ac:dyDescent="0.3">
      <c r="A6184" s="9">
        <f>YEAR(Table1[[#This Row],[Order Date]])</f>
        <v>2016</v>
      </c>
      <c r="B6184" s="3" t="s">
        <v>900</v>
      </c>
    </row>
    <row r="6185" spans="1:2" ht="16.5" x14ac:dyDescent="0.3">
      <c r="A6185" s="10">
        <f>YEAR(Table1[[#This Row],[Order Date]])</f>
        <v>2016</v>
      </c>
      <c r="B6185" s="4" t="s">
        <v>900</v>
      </c>
    </row>
    <row r="6186" spans="1:2" ht="16.5" x14ac:dyDescent="0.3">
      <c r="A6186" s="9">
        <f>YEAR(Table1[[#This Row],[Order Date]])</f>
        <v>2016</v>
      </c>
      <c r="B6186" s="3" t="s">
        <v>900</v>
      </c>
    </row>
    <row r="6187" spans="1:2" ht="16.5" x14ac:dyDescent="0.3">
      <c r="A6187" s="10">
        <f>YEAR(Table1[[#This Row],[Order Date]])</f>
        <v>2016</v>
      </c>
      <c r="B6187" s="4" t="s">
        <v>900</v>
      </c>
    </row>
    <row r="6188" spans="1:2" ht="16.5" x14ac:dyDescent="0.3">
      <c r="A6188" s="9">
        <f>YEAR(Table1[[#This Row],[Order Date]])</f>
        <v>2016</v>
      </c>
      <c r="B6188" s="3" t="s">
        <v>900</v>
      </c>
    </row>
    <row r="6189" spans="1:2" ht="16.5" x14ac:dyDescent="0.3">
      <c r="A6189" s="10">
        <f>YEAR(Table1[[#This Row],[Order Date]])</f>
        <v>2016</v>
      </c>
      <c r="B6189" s="4" t="s">
        <v>900</v>
      </c>
    </row>
    <row r="6190" spans="1:2" ht="16.5" x14ac:dyDescent="0.3">
      <c r="A6190" s="9">
        <f>YEAR(Table1[[#This Row],[Order Date]])</f>
        <v>2016</v>
      </c>
      <c r="B6190" s="3" t="s">
        <v>268</v>
      </c>
    </row>
    <row r="6191" spans="1:2" ht="16.5" x14ac:dyDescent="0.3">
      <c r="A6191" s="10">
        <f>YEAR(Table1[[#This Row],[Order Date]])</f>
        <v>2016</v>
      </c>
      <c r="B6191" s="4" t="s">
        <v>268</v>
      </c>
    </row>
    <row r="6192" spans="1:2" ht="16.5" x14ac:dyDescent="0.3">
      <c r="A6192" s="9">
        <f>YEAR(Table1[[#This Row],[Order Date]])</f>
        <v>2016</v>
      </c>
      <c r="B6192" s="3" t="s">
        <v>2190</v>
      </c>
    </row>
    <row r="6193" spans="1:2" ht="16.5" x14ac:dyDescent="0.3">
      <c r="A6193" s="10">
        <f>YEAR(Table1[[#This Row],[Order Date]])</f>
        <v>2016</v>
      </c>
      <c r="B6193" s="4" t="s">
        <v>760</v>
      </c>
    </row>
    <row r="6194" spans="1:2" ht="16.5" x14ac:dyDescent="0.3">
      <c r="A6194" s="9">
        <f>YEAR(Table1[[#This Row],[Order Date]])</f>
        <v>2016</v>
      </c>
      <c r="B6194" s="3" t="s">
        <v>69</v>
      </c>
    </row>
    <row r="6195" spans="1:2" ht="16.5" x14ac:dyDescent="0.3">
      <c r="A6195" s="10">
        <f>YEAR(Table1[[#This Row],[Order Date]])</f>
        <v>2016</v>
      </c>
      <c r="B6195" s="4" t="s">
        <v>69</v>
      </c>
    </row>
    <row r="6196" spans="1:2" ht="16.5" x14ac:dyDescent="0.3">
      <c r="A6196" s="9">
        <f>YEAR(Table1[[#This Row],[Order Date]])</f>
        <v>2016</v>
      </c>
      <c r="B6196" s="3" t="s">
        <v>1167</v>
      </c>
    </row>
    <row r="6197" spans="1:2" ht="16.5" x14ac:dyDescent="0.3">
      <c r="A6197" s="10">
        <f>YEAR(Table1[[#This Row],[Order Date]])</f>
        <v>2016</v>
      </c>
      <c r="B6197" s="4" t="s">
        <v>1926</v>
      </c>
    </row>
    <row r="6198" spans="1:2" ht="16.5" x14ac:dyDescent="0.3">
      <c r="A6198" s="9">
        <f>YEAR(Table1[[#This Row],[Order Date]])</f>
        <v>2016</v>
      </c>
      <c r="B6198" s="3" t="s">
        <v>1926</v>
      </c>
    </row>
    <row r="6199" spans="1:2" ht="16.5" x14ac:dyDescent="0.3">
      <c r="A6199" s="10">
        <f>YEAR(Table1[[#This Row],[Order Date]])</f>
        <v>2016</v>
      </c>
      <c r="B6199" s="4" t="s">
        <v>1046</v>
      </c>
    </row>
    <row r="6200" spans="1:2" ht="16.5" x14ac:dyDescent="0.3">
      <c r="A6200" s="9">
        <f>YEAR(Table1[[#This Row],[Order Date]])</f>
        <v>2016</v>
      </c>
      <c r="B6200" s="3" t="s">
        <v>1046</v>
      </c>
    </row>
    <row r="6201" spans="1:2" ht="16.5" x14ac:dyDescent="0.3">
      <c r="A6201" s="10">
        <f>YEAR(Table1[[#This Row],[Order Date]])</f>
        <v>2016</v>
      </c>
      <c r="B6201" s="4" t="s">
        <v>1046</v>
      </c>
    </row>
    <row r="6202" spans="1:2" ht="16.5" x14ac:dyDescent="0.3">
      <c r="A6202" s="9">
        <f>YEAR(Table1[[#This Row],[Order Date]])</f>
        <v>2016</v>
      </c>
      <c r="B6202" s="3" t="s">
        <v>1046</v>
      </c>
    </row>
    <row r="6203" spans="1:2" ht="16.5" x14ac:dyDescent="0.3">
      <c r="A6203" s="10">
        <f>YEAR(Table1[[#This Row],[Order Date]])</f>
        <v>2016</v>
      </c>
      <c r="B6203" s="4" t="s">
        <v>547</v>
      </c>
    </row>
    <row r="6204" spans="1:2" ht="16.5" x14ac:dyDescent="0.3">
      <c r="A6204" s="9">
        <f>YEAR(Table1[[#This Row],[Order Date]])</f>
        <v>2016</v>
      </c>
      <c r="B6204" s="3" t="s">
        <v>547</v>
      </c>
    </row>
    <row r="6205" spans="1:2" ht="16.5" x14ac:dyDescent="0.3">
      <c r="A6205" s="10">
        <f>YEAR(Table1[[#This Row],[Order Date]])</f>
        <v>2016</v>
      </c>
      <c r="B6205" s="4" t="s">
        <v>547</v>
      </c>
    </row>
    <row r="6206" spans="1:2" ht="16.5" x14ac:dyDescent="0.3">
      <c r="A6206" s="9">
        <f>YEAR(Table1[[#This Row],[Order Date]])</f>
        <v>2016</v>
      </c>
      <c r="B6206" s="3" t="s">
        <v>90</v>
      </c>
    </row>
    <row r="6207" spans="1:2" ht="16.5" x14ac:dyDescent="0.3">
      <c r="A6207" s="10">
        <f>YEAR(Table1[[#This Row],[Order Date]])</f>
        <v>2016</v>
      </c>
      <c r="B6207" s="4" t="s">
        <v>90</v>
      </c>
    </row>
    <row r="6208" spans="1:2" ht="16.5" x14ac:dyDescent="0.3">
      <c r="A6208" s="9">
        <f>YEAR(Table1[[#This Row],[Order Date]])</f>
        <v>2016</v>
      </c>
      <c r="B6208" s="3" t="s">
        <v>90</v>
      </c>
    </row>
    <row r="6209" spans="1:2" ht="16.5" x14ac:dyDescent="0.3">
      <c r="A6209" s="10">
        <f>YEAR(Table1[[#This Row],[Order Date]])</f>
        <v>2016</v>
      </c>
      <c r="B6209" s="4" t="s">
        <v>959</v>
      </c>
    </row>
    <row r="6210" spans="1:2" ht="16.5" x14ac:dyDescent="0.3">
      <c r="A6210" s="9">
        <f>YEAR(Table1[[#This Row],[Order Date]])</f>
        <v>2016</v>
      </c>
      <c r="B6210" s="3" t="s">
        <v>959</v>
      </c>
    </row>
    <row r="6211" spans="1:2" ht="16.5" x14ac:dyDescent="0.3">
      <c r="A6211" s="10">
        <f>YEAR(Table1[[#This Row],[Order Date]])</f>
        <v>2016</v>
      </c>
      <c r="B6211" s="4" t="s">
        <v>959</v>
      </c>
    </row>
    <row r="6212" spans="1:2" ht="16.5" x14ac:dyDescent="0.3">
      <c r="A6212" s="9">
        <f>YEAR(Table1[[#This Row],[Order Date]])</f>
        <v>2016</v>
      </c>
      <c r="B6212" s="3" t="s">
        <v>83</v>
      </c>
    </row>
    <row r="6213" spans="1:2" ht="16.5" x14ac:dyDescent="0.3">
      <c r="A6213" s="10">
        <f>YEAR(Table1[[#This Row],[Order Date]])</f>
        <v>2016</v>
      </c>
      <c r="B6213" s="4" t="s">
        <v>346</v>
      </c>
    </row>
    <row r="6214" spans="1:2" ht="16.5" x14ac:dyDescent="0.3">
      <c r="A6214" s="9">
        <f>YEAR(Table1[[#This Row],[Order Date]])</f>
        <v>2016</v>
      </c>
      <c r="B6214" s="3" t="s">
        <v>1198</v>
      </c>
    </row>
    <row r="6215" spans="1:2" ht="16.5" x14ac:dyDescent="0.3">
      <c r="A6215" s="10">
        <f>YEAR(Table1[[#This Row],[Order Date]])</f>
        <v>2016</v>
      </c>
      <c r="B6215" s="4" t="s">
        <v>1327</v>
      </c>
    </row>
    <row r="6216" spans="1:2" ht="16.5" x14ac:dyDescent="0.3">
      <c r="A6216" s="9">
        <f>YEAR(Table1[[#This Row],[Order Date]])</f>
        <v>2016</v>
      </c>
      <c r="B6216" s="3" t="s">
        <v>1327</v>
      </c>
    </row>
    <row r="6217" spans="1:2" ht="16.5" x14ac:dyDescent="0.3">
      <c r="A6217" s="10">
        <f>YEAR(Table1[[#This Row],[Order Date]])</f>
        <v>2016</v>
      </c>
      <c r="B6217" s="4" t="s">
        <v>1327</v>
      </c>
    </row>
    <row r="6218" spans="1:2" ht="16.5" x14ac:dyDescent="0.3">
      <c r="A6218" s="9">
        <f>YEAR(Table1[[#This Row],[Order Date]])</f>
        <v>2016</v>
      </c>
      <c r="B6218" s="3" t="s">
        <v>2244</v>
      </c>
    </row>
    <row r="6219" spans="1:2" ht="16.5" x14ac:dyDescent="0.3">
      <c r="A6219" s="10">
        <f>YEAR(Table1[[#This Row],[Order Date]])</f>
        <v>2016</v>
      </c>
      <c r="B6219" s="4" t="s">
        <v>2079</v>
      </c>
    </row>
    <row r="6220" spans="1:2" ht="16.5" x14ac:dyDescent="0.3">
      <c r="A6220" s="9">
        <f>YEAR(Table1[[#This Row],[Order Date]])</f>
        <v>2016</v>
      </c>
      <c r="B6220" s="3" t="s">
        <v>1555</v>
      </c>
    </row>
    <row r="6221" spans="1:2" ht="16.5" x14ac:dyDescent="0.3">
      <c r="A6221" s="10">
        <f>YEAR(Table1[[#This Row],[Order Date]])</f>
        <v>2016</v>
      </c>
      <c r="B6221" s="4" t="s">
        <v>1555</v>
      </c>
    </row>
    <row r="6222" spans="1:2" ht="16.5" x14ac:dyDescent="0.3">
      <c r="A6222" s="9">
        <f>YEAR(Table1[[#This Row],[Order Date]])</f>
        <v>2016</v>
      </c>
      <c r="B6222" s="3" t="s">
        <v>280</v>
      </c>
    </row>
    <row r="6223" spans="1:2" ht="16.5" x14ac:dyDescent="0.3">
      <c r="A6223" s="10">
        <f>YEAR(Table1[[#This Row],[Order Date]])</f>
        <v>2016</v>
      </c>
      <c r="B6223" s="4" t="s">
        <v>280</v>
      </c>
    </row>
    <row r="6224" spans="1:2" ht="16.5" x14ac:dyDescent="0.3">
      <c r="A6224" s="9">
        <f>YEAR(Table1[[#This Row],[Order Date]])</f>
        <v>2016</v>
      </c>
      <c r="B6224" s="3" t="s">
        <v>280</v>
      </c>
    </row>
    <row r="6225" spans="1:2" ht="16.5" x14ac:dyDescent="0.3">
      <c r="A6225" s="10">
        <f>YEAR(Table1[[#This Row],[Order Date]])</f>
        <v>2016</v>
      </c>
      <c r="B6225" s="4" t="s">
        <v>983</v>
      </c>
    </row>
    <row r="6226" spans="1:2" ht="16.5" x14ac:dyDescent="0.3">
      <c r="A6226" s="9">
        <f>YEAR(Table1[[#This Row],[Order Date]])</f>
        <v>2016</v>
      </c>
      <c r="B6226" s="3" t="s">
        <v>983</v>
      </c>
    </row>
    <row r="6227" spans="1:2" ht="16.5" x14ac:dyDescent="0.3">
      <c r="A6227" s="10">
        <f>YEAR(Table1[[#This Row],[Order Date]])</f>
        <v>2016</v>
      </c>
      <c r="B6227" s="4" t="s">
        <v>983</v>
      </c>
    </row>
    <row r="6228" spans="1:2" ht="16.5" x14ac:dyDescent="0.3">
      <c r="A6228" s="9">
        <f>YEAR(Table1[[#This Row],[Order Date]])</f>
        <v>2016</v>
      </c>
      <c r="B6228" s="3" t="s">
        <v>151</v>
      </c>
    </row>
    <row r="6229" spans="1:2" ht="16.5" x14ac:dyDescent="0.3">
      <c r="A6229" s="10">
        <f>YEAR(Table1[[#This Row],[Order Date]])</f>
        <v>2016</v>
      </c>
      <c r="B6229" s="4" t="s">
        <v>1547</v>
      </c>
    </row>
    <row r="6230" spans="1:2" ht="16.5" x14ac:dyDescent="0.3">
      <c r="A6230" s="9">
        <f>YEAR(Table1[[#This Row],[Order Date]])</f>
        <v>2016</v>
      </c>
      <c r="B6230" s="3" t="s">
        <v>1568</v>
      </c>
    </row>
    <row r="6231" spans="1:2" ht="16.5" x14ac:dyDescent="0.3">
      <c r="A6231" s="10">
        <f>YEAR(Table1[[#This Row],[Order Date]])</f>
        <v>2016</v>
      </c>
      <c r="B6231" s="4" t="s">
        <v>2435</v>
      </c>
    </row>
    <row r="6232" spans="1:2" ht="16.5" x14ac:dyDescent="0.3">
      <c r="A6232" s="9">
        <f>YEAR(Table1[[#This Row],[Order Date]])</f>
        <v>2016</v>
      </c>
      <c r="B6232" s="3" t="s">
        <v>2435</v>
      </c>
    </row>
    <row r="6233" spans="1:2" ht="16.5" x14ac:dyDescent="0.3">
      <c r="A6233" s="10">
        <f>YEAR(Table1[[#This Row],[Order Date]])</f>
        <v>2016</v>
      </c>
      <c r="B6233" s="4" t="s">
        <v>2435</v>
      </c>
    </row>
    <row r="6234" spans="1:2" ht="16.5" x14ac:dyDescent="0.3">
      <c r="A6234" s="9">
        <f>YEAR(Table1[[#This Row],[Order Date]])</f>
        <v>2016</v>
      </c>
      <c r="B6234" s="3" t="s">
        <v>437</v>
      </c>
    </row>
    <row r="6235" spans="1:2" ht="16.5" x14ac:dyDescent="0.3">
      <c r="A6235" s="10">
        <f>YEAR(Table1[[#This Row],[Order Date]])</f>
        <v>2016</v>
      </c>
      <c r="B6235" s="4" t="s">
        <v>1951</v>
      </c>
    </row>
    <row r="6236" spans="1:2" ht="16.5" x14ac:dyDescent="0.3">
      <c r="A6236" s="9">
        <f>YEAR(Table1[[#This Row],[Order Date]])</f>
        <v>2016</v>
      </c>
      <c r="B6236" s="3" t="s">
        <v>1951</v>
      </c>
    </row>
    <row r="6237" spans="1:2" ht="16.5" x14ac:dyDescent="0.3">
      <c r="A6237" s="10">
        <f>YEAR(Table1[[#This Row],[Order Date]])</f>
        <v>2016</v>
      </c>
      <c r="B6237" s="4" t="s">
        <v>1951</v>
      </c>
    </row>
    <row r="6238" spans="1:2" ht="16.5" x14ac:dyDescent="0.3">
      <c r="A6238" s="9">
        <f>YEAR(Table1[[#This Row],[Order Date]])</f>
        <v>2016</v>
      </c>
      <c r="B6238" s="3" t="s">
        <v>1951</v>
      </c>
    </row>
    <row r="6239" spans="1:2" ht="16.5" x14ac:dyDescent="0.3">
      <c r="A6239" s="10">
        <f>YEAR(Table1[[#This Row],[Order Date]])</f>
        <v>2016</v>
      </c>
      <c r="B6239" s="4" t="s">
        <v>1951</v>
      </c>
    </row>
    <row r="6240" spans="1:2" ht="16.5" x14ac:dyDescent="0.3">
      <c r="A6240" s="9">
        <f>YEAR(Table1[[#This Row],[Order Date]])</f>
        <v>2016</v>
      </c>
      <c r="B6240" s="3" t="s">
        <v>2222</v>
      </c>
    </row>
    <row r="6241" spans="1:2" ht="16.5" x14ac:dyDescent="0.3">
      <c r="A6241" s="10">
        <f>YEAR(Table1[[#This Row],[Order Date]])</f>
        <v>2016</v>
      </c>
      <c r="B6241" s="4" t="s">
        <v>1483</v>
      </c>
    </row>
    <row r="6242" spans="1:2" ht="16.5" x14ac:dyDescent="0.3">
      <c r="A6242" s="9">
        <f>YEAR(Table1[[#This Row],[Order Date]])</f>
        <v>2016</v>
      </c>
      <c r="B6242" s="3" t="s">
        <v>1483</v>
      </c>
    </row>
    <row r="6243" spans="1:2" ht="16.5" x14ac:dyDescent="0.3">
      <c r="A6243" s="10">
        <f>YEAR(Table1[[#This Row],[Order Date]])</f>
        <v>2016</v>
      </c>
      <c r="B6243" s="4" t="s">
        <v>1483</v>
      </c>
    </row>
    <row r="6244" spans="1:2" ht="16.5" x14ac:dyDescent="0.3">
      <c r="A6244" s="9">
        <f>YEAR(Table1[[#This Row],[Order Date]])</f>
        <v>2016</v>
      </c>
      <c r="B6244" s="3" t="s">
        <v>1099</v>
      </c>
    </row>
    <row r="6245" spans="1:2" ht="16.5" x14ac:dyDescent="0.3">
      <c r="A6245" s="10">
        <f>YEAR(Table1[[#This Row],[Order Date]])</f>
        <v>2016</v>
      </c>
      <c r="B6245" s="4" t="s">
        <v>417</v>
      </c>
    </row>
    <row r="6246" spans="1:2" ht="16.5" x14ac:dyDescent="0.3">
      <c r="A6246" s="9">
        <f>YEAR(Table1[[#This Row],[Order Date]])</f>
        <v>2016</v>
      </c>
      <c r="B6246" s="3" t="s">
        <v>417</v>
      </c>
    </row>
    <row r="6247" spans="1:2" ht="16.5" x14ac:dyDescent="0.3">
      <c r="A6247" s="10">
        <f>YEAR(Table1[[#This Row],[Order Date]])</f>
        <v>2016</v>
      </c>
      <c r="B6247" s="4" t="s">
        <v>417</v>
      </c>
    </row>
    <row r="6248" spans="1:2" ht="16.5" x14ac:dyDescent="0.3">
      <c r="A6248" s="9">
        <f>YEAR(Table1[[#This Row],[Order Date]])</f>
        <v>2016</v>
      </c>
      <c r="B6248" s="3" t="s">
        <v>417</v>
      </c>
    </row>
    <row r="6249" spans="1:2" ht="16.5" x14ac:dyDescent="0.3">
      <c r="A6249" s="10">
        <f>YEAR(Table1[[#This Row],[Order Date]])</f>
        <v>2016</v>
      </c>
      <c r="B6249" s="4" t="s">
        <v>1699</v>
      </c>
    </row>
    <row r="6250" spans="1:2" ht="16.5" x14ac:dyDescent="0.3">
      <c r="A6250" s="9">
        <f>YEAR(Table1[[#This Row],[Order Date]])</f>
        <v>2016</v>
      </c>
      <c r="B6250" s="3" t="s">
        <v>1699</v>
      </c>
    </row>
    <row r="6251" spans="1:2" ht="16.5" x14ac:dyDescent="0.3">
      <c r="A6251" s="10">
        <f>YEAR(Table1[[#This Row],[Order Date]])</f>
        <v>2016</v>
      </c>
      <c r="B6251" s="4" t="s">
        <v>2631</v>
      </c>
    </row>
    <row r="6252" spans="1:2" ht="16.5" x14ac:dyDescent="0.3">
      <c r="A6252" s="9">
        <f>YEAR(Table1[[#This Row],[Order Date]])</f>
        <v>2016</v>
      </c>
      <c r="B6252" s="3" t="s">
        <v>2631</v>
      </c>
    </row>
    <row r="6253" spans="1:2" ht="16.5" x14ac:dyDescent="0.3">
      <c r="A6253" s="10">
        <f>YEAR(Table1[[#This Row],[Order Date]])</f>
        <v>2016</v>
      </c>
      <c r="B6253" s="4" t="s">
        <v>2631</v>
      </c>
    </row>
    <row r="6254" spans="1:2" ht="16.5" x14ac:dyDescent="0.3">
      <c r="A6254" s="9">
        <f>YEAR(Table1[[#This Row],[Order Date]])</f>
        <v>2016</v>
      </c>
      <c r="B6254" s="3" t="s">
        <v>2631</v>
      </c>
    </row>
    <row r="6255" spans="1:2" ht="16.5" x14ac:dyDescent="0.3">
      <c r="A6255" s="10">
        <f>YEAR(Table1[[#This Row],[Order Date]])</f>
        <v>2016</v>
      </c>
      <c r="B6255" s="4" t="s">
        <v>2631</v>
      </c>
    </row>
    <row r="6256" spans="1:2" ht="16.5" x14ac:dyDescent="0.3">
      <c r="A6256" s="9">
        <f>YEAR(Table1[[#This Row],[Order Date]])</f>
        <v>2016</v>
      </c>
      <c r="B6256" s="3" t="s">
        <v>2631</v>
      </c>
    </row>
    <row r="6257" spans="1:2" ht="16.5" x14ac:dyDescent="0.3">
      <c r="A6257" s="10">
        <f>YEAR(Table1[[#This Row],[Order Date]])</f>
        <v>2016</v>
      </c>
      <c r="B6257" s="4" t="s">
        <v>2632</v>
      </c>
    </row>
    <row r="6258" spans="1:2" ht="16.5" x14ac:dyDescent="0.3">
      <c r="A6258" s="9">
        <f>YEAR(Table1[[#This Row],[Order Date]])</f>
        <v>2016</v>
      </c>
      <c r="B6258" s="3" t="s">
        <v>680</v>
      </c>
    </row>
    <row r="6259" spans="1:2" ht="16.5" x14ac:dyDescent="0.3">
      <c r="A6259" s="10">
        <f>YEAR(Table1[[#This Row],[Order Date]])</f>
        <v>2016</v>
      </c>
      <c r="B6259" s="4" t="s">
        <v>1791</v>
      </c>
    </row>
    <row r="6260" spans="1:2" ht="16.5" x14ac:dyDescent="0.3">
      <c r="A6260" s="9">
        <f>YEAR(Table1[[#This Row],[Order Date]])</f>
        <v>2016</v>
      </c>
      <c r="B6260" s="3" t="s">
        <v>1791</v>
      </c>
    </row>
    <row r="6261" spans="1:2" ht="16.5" x14ac:dyDescent="0.3">
      <c r="A6261" s="10">
        <f>YEAR(Table1[[#This Row],[Order Date]])</f>
        <v>2016</v>
      </c>
      <c r="B6261" s="4" t="s">
        <v>1791</v>
      </c>
    </row>
    <row r="6262" spans="1:2" ht="16.5" x14ac:dyDescent="0.3">
      <c r="A6262" s="9">
        <f>YEAR(Table1[[#This Row],[Order Date]])</f>
        <v>2016</v>
      </c>
      <c r="B6262" s="3" t="s">
        <v>1534</v>
      </c>
    </row>
    <row r="6263" spans="1:2" ht="16.5" x14ac:dyDescent="0.3">
      <c r="A6263" s="10">
        <f>YEAR(Table1[[#This Row],[Order Date]])</f>
        <v>2016</v>
      </c>
      <c r="B6263" s="4" t="s">
        <v>593</v>
      </c>
    </row>
    <row r="6264" spans="1:2" ht="16.5" x14ac:dyDescent="0.3">
      <c r="A6264" s="9">
        <f>YEAR(Table1[[#This Row],[Order Date]])</f>
        <v>2016</v>
      </c>
      <c r="B6264" s="3" t="s">
        <v>2222</v>
      </c>
    </row>
    <row r="6265" spans="1:2" ht="16.5" x14ac:dyDescent="0.3">
      <c r="A6265" s="10">
        <f>YEAR(Table1[[#This Row],[Order Date]])</f>
        <v>2016</v>
      </c>
      <c r="B6265" s="4" t="s">
        <v>2222</v>
      </c>
    </row>
    <row r="6266" spans="1:2" ht="16.5" x14ac:dyDescent="0.3">
      <c r="A6266" s="9">
        <f>YEAR(Table1[[#This Row],[Order Date]])</f>
        <v>2016</v>
      </c>
      <c r="B6266" s="3" t="s">
        <v>2496</v>
      </c>
    </row>
    <row r="6267" spans="1:2" ht="16.5" x14ac:dyDescent="0.3">
      <c r="A6267" s="10">
        <f>YEAR(Table1[[#This Row],[Order Date]])</f>
        <v>2016</v>
      </c>
      <c r="B6267" s="4" t="s">
        <v>1672</v>
      </c>
    </row>
    <row r="6268" spans="1:2" ht="16.5" x14ac:dyDescent="0.3">
      <c r="A6268" s="9">
        <f>YEAR(Table1[[#This Row],[Order Date]])</f>
        <v>2016</v>
      </c>
      <c r="B6268" s="3" t="s">
        <v>343</v>
      </c>
    </row>
    <row r="6269" spans="1:2" ht="16.5" x14ac:dyDescent="0.3">
      <c r="A6269" s="10">
        <f>YEAR(Table1[[#This Row],[Order Date]])</f>
        <v>2016</v>
      </c>
      <c r="B6269" s="4" t="s">
        <v>343</v>
      </c>
    </row>
    <row r="6270" spans="1:2" ht="16.5" x14ac:dyDescent="0.3">
      <c r="A6270" s="9">
        <f>YEAR(Table1[[#This Row],[Order Date]])</f>
        <v>2016</v>
      </c>
      <c r="B6270" s="3" t="s">
        <v>343</v>
      </c>
    </row>
    <row r="6271" spans="1:2" ht="16.5" x14ac:dyDescent="0.3">
      <c r="A6271" s="10">
        <f>YEAR(Table1[[#This Row],[Order Date]])</f>
        <v>2016</v>
      </c>
      <c r="B6271" s="4" t="s">
        <v>2013</v>
      </c>
    </row>
    <row r="6272" spans="1:2" ht="16.5" x14ac:dyDescent="0.3">
      <c r="A6272" s="9">
        <f>YEAR(Table1[[#This Row],[Order Date]])</f>
        <v>2016</v>
      </c>
      <c r="B6272" s="3" t="s">
        <v>1457</v>
      </c>
    </row>
    <row r="6273" spans="1:2" ht="16.5" x14ac:dyDescent="0.3">
      <c r="A6273" s="10">
        <f>YEAR(Table1[[#This Row],[Order Date]])</f>
        <v>2016</v>
      </c>
      <c r="B6273" s="4" t="s">
        <v>1457</v>
      </c>
    </row>
    <row r="6274" spans="1:2" ht="16.5" x14ac:dyDescent="0.3">
      <c r="A6274" s="9">
        <f>YEAR(Table1[[#This Row],[Order Date]])</f>
        <v>2016</v>
      </c>
      <c r="B6274" s="3" t="s">
        <v>915</v>
      </c>
    </row>
    <row r="6275" spans="1:2" ht="16.5" x14ac:dyDescent="0.3">
      <c r="A6275" s="10">
        <f>YEAR(Table1[[#This Row],[Order Date]])</f>
        <v>2016</v>
      </c>
      <c r="B6275" s="4" t="s">
        <v>2103</v>
      </c>
    </row>
    <row r="6276" spans="1:2" ht="16.5" x14ac:dyDescent="0.3">
      <c r="A6276" s="9">
        <f>YEAR(Table1[[#This Row],[Order Date]])</f>
        <v>2016</v>
      </c>
      <c r="B6276" s="3" t="s">
        <v>2103</v>
      </c>
    </row>
    <row r="6277" spans="1:2" ht="16.5" x14ac:dyDescent="0.3">
      <c r="A6277" s="10">
        <f>YEAR(Table1[[#This Row],[Order Date]])</f>
        <v>2016</v>
      </c>
      <c r="B6277" s="4" t="s">
        <v>2103</v>
      </c>
    </row>
    <row r="6278" spans="1:2" ht="16.5" x14ac:dyDescent="0.3">
      <c r="A6278" s="9">
        <f>YEAR(Table1[[#This Row],[Order Date]])</f>
        <v>2016</v>
      </c>
      <c r="B6278" s="3" t="s">
        <v>392</v>
      </c>
    </row>
    <row r="6279" spans="1:2" ht="16.5" x14ac:dyDescent="0.3">
      <c r="A6279" s="10">
        <f>YEAR(Table1[[#This Row],[Order Date]])</f>
        <v>2016</v>
      </c>
      <c r="B6279" s="4" t="s">
        <v>392</v>
      </c>
    </row>
    <row r="6280" spans="1:2" ht="16.5" x14ac:dyDescent="0.3">
      <c r="A6280" s="9">
        <f>YEAR(Table1[[#This Row],[Order Date]])</f>
        <v>2016</v>
      </c>
      <c r="B6280" s="3" t="s">
        <v>392</v>
      </c>
    </row>
    <row r="6281" spans="1:2" ht="16.5" x14ac:dyDescent="0.3">
      <c r="A6281" s="10">
        <f>YEAR(Table1[[#This Row],[Order Date]])</f>
        <v>2016</v>
      </c>
      <c r="B6281" s="4" t="s">
        <v>505</v>
      </c>
    </row>
    <row r="6282" spans="1:2" ht="16.5" x14ac:dyDescent="0.3">
      <c r="A6282" s="9">
        <f>YEAR(Table1[[#This Row],[Order Date]])</f>
        <v>2016</v>
      </c>
      <c r="B6282" s="3" t="s">
        <v>935</v>
      </c>
    </row>
    <row r="6283" spans="1:2" ht="16.5" x14ac:dyDescent="0.3">
      <c r="A6283" s="10">
        <f>YEAR(Table1[[#This Row],[Order Date]])</f>
        <v>2016</v>
      </c>
      <c r="B6283" s="4" t="s">
        <v>748</v>
      </c>
    </row>
    <row r="6284" spans="1:2" ht="16.5" x14ac:dyDescent="0.3">
      <c r="A6284" s="9">
        <f>YEAR(Table1[[#This Row],[Order Date]])</f>
        <v>2016</v>
      </c>
      <c r="B6284" s="3" t="s">
        <v>748</v>
      </c>
    </row>
    <row r="6285" spans="1:2" ht="16.5" x14ac:dyDescent="0.3">
      <c r="A6285" s="10">
        <f>YEAR(Table1[[#This Row],[Order Date]])</f>
        <v>2016</v>
      </c>
      <c r="B6285" s="4" t="s">
        <v>748</v>
      </c>
    </row>
    <row r="6286" spans="1:2" ht="16.5" x14ac:dyDescent="0.3">
      <c r="A6286" s="9">
        <f>YEAR(Table1[[#This Row],[Order Date]])</f>
        <v>2016</v>
      </c>
      <c r="B6286" s="3" t="s">
        <v>748</v>
      </c>
    </row>
    <row r="6287" spans="1:2" ht="16.5" x14ac:dyDescent="0.3">
      <c r="A6287" s="10">
        <f>YEAR(Table1[[#This Row],[Order Date]])</f>
        <v>2016</v>
      </c>
      <c r="B6287" s="4" t="s">
        <v>1576</v>
      </c>
    </row>
    <row r="6288" spans="1:2" ht="16.5" x14ac:dyDescent="0.3">
      <c r="A6288" s="9">
        <f>YEAR(Table1[[#This Row],[Order Date]])</f>
        <v>2016</v>
      </c>
      <c r="B6288" s="3" t="s">
        <v>630</v>
      </c>
    </row>
    <row r="6289" spans="1:2" ht="16.5" x14ac:dyDescent="0.3">
      <c r="A6289" s="10">
        <f>YEAR(Table1[[#This Row],[Order Date]])</f>
        <v>2016</v>
      </c>
      <c r="B6289" s="4" t="s">
        <v>674</v>
      </c>
    </row>
    <row r="6290" spans="1:2" ht="16.5" x14ac:dyDescent="0.3">
      <c r="A6290" s="9">
        <f>YEAR(Table1[[#This Row],[Order Date]])</f>
        <v>2016</v>
      </c>
      <c r="B6290" s="3" t="s">
        <v>291</v>
      </c>
    </row>
    <row r="6291" spans="1:2" ht="16.5" x14ac:dyDescent="0.3">
      <c r="A6291" s="10">
        <f>YEAR(Table1[[#This Row],[Order Date]])</f>
        <v>2016</v>
      </c>
      <c r="B6291" s="4" t="s">
        <v>680</v>
      </c>
    </row>
    <row r="6292" spans="1:2" ht="16.5" x14ac:dyDescent="0.3">
      <c r="A6292" s="9">
        <f>YEAR(Table1[[#This Row],[Order Date]])</f>
        <v>2016</v>
      </c>
      <c r="B6292" s="3" t="s">
        <v>159</v>
      </c>
    </row>
    <row r="6293" spans="1:2" ht="16.5" x14ac:dyDescent="0.3">
      <c r="A6293" s="10">
        <f>YEAR(Table1[[#This Row],[Order Date]])</f>
        <v>2016</v>
      </c>
      <c r="B6293" s="4" t="s">
        <v>159</v>
      </c>
    </row>
    <row r="6294" spans="1:2" ht="16.5" x14ac:dyDescent="0.3">
      <c r="A6294" s="9">
        <f>YEAR(Table1[[#This Row],[Order Date]])</f>
        <v>2016</v>
      </c>
      <c r="B6294" s="3" t="s">
        <v>900</v>
      </c>
    </row>
    <row r="6295" spans="1:2" ht="16.5" x14ac:dyDescent="0.3">
      <c r="A6295" s="10">
        <f>YEAR(Table1[[#This Row],[Order Date]])</f>
        <v>2016</v>
      </c>
      <c r="B6295" s="4" t="s">
        <v>1258</v>
      </c>
    </row>
    <row r="6296" spans="1:2" ht="16.5" x14ac:dyDescent="0.3">
      <c r="A6296" s="9">
        <f>YEAR(Table1[[#This Row],[Order Date]])</f>
        <v>2016</v>
      </c>
      <c r="B6296" s="3" t="s">
        <v>1258</v>
      </c>
    </row>
    <row r="6297" spans="1:2" ht="16.5" x14ac:dyDescent="0.3">
      <c r="A6297" s="10">
        <f>YEAR(Table1[[#This Row],[Order Date]])</f>
        <v>2016</v>
      </c>
      <c r="B6297" s="4" t="s">
        <v>1258</v>
      </c>
    </row>
    <row r="6298" spans="1:2" ht="16.5" x14ac:dyDescent="0.3">
      <c r="A6298" s="9">
        <f>YEAR(Table1[[#This Row],[Order Date]])</f>
        <v>2016</v>
      </c>
      <c r="B6298" s="3" t="s">
        <v>1258</v>
      </c>
    </row>
    <row r="6299" spans="1:2" ht="16.5" x14ac:dyDescent="0.3">
      <c r="A6299" s="10">
        <f>YEAR(Table1[[#This Row],[Order Date]])</f>
        <v>2016</v>
      </c>
      <c r="B6299" s="4" t="s">
        <v>1521</v>
      </c>
    </row>
    <row r="6300" spans="1:2" ht="16.5" x14ac:dyDescent="0.3">
      <c r="A6300" s="9">
        <f>YEAR(Table1[[#This Row],[Order Date]])</f>
        <v>2016</v>
      </c>
      <c r="B6300" s="3" t="s">
        <v>1521</v>
      </c>
    </row>
    <row r="6301" spans="1:2" ht="16.5" x14ac:dyDescent="0.3">
      <c r="A6301" s="10">
        <f>YEAR(Table1[[#This Row],[Order Date]])</f>
        <v>2016</v>
      </c>
      <c r="B6301" s="4" t="s">
        <v>1831</v>
      </c>
    </row>
    <row r="6302" spans="1:2" ht="16.5" x14ac:dyDescent="0.3">
      <c r="A6302" s="9">
        <f>YEAR(Table1[[#This Row],[Order Date]])</f>
        <v>2016</v>
      </c>
      <c r="B6302" s="3" t="s">
        <v>2162</v>
      </c>
    </row>
    <row r="6303" spans="1:2" ht="16.5" x14ac:dyDescent="0.3">
      <c r="A6303" s="10">
        <f>YEAR(Table1[[#This Row],[Order Date]])</f>
        <v>2016</v>
      </c>
      <c r="B6303" s="4" t="s">
        <v>883</v>
      </c>
    </row>
    <row r="6304" spans="1:2" ht="16.5" x14ac:dyDescent="0.3">
      <c r="A6304" s="9">
        <f>YEAR(Table1[[#This Row],[Order Date]])</f>
        <v>2016</v>
      </c>
      <c r="B6304" s="3" t="s">
        <v>883</v>
      </c>
    </row>
    <row r="6305" spans="1:2" ht="16.5" x14ac:dyDescent="0.3">
      <c r="A6305" s="10">
        <f>YEAR(Table1[[#This Row],[Order Date]])</f>
        <v>2016</v>
      </c>
      <c r="B6305" s="4" t="s">
        <v>1871</v>
      </c>
    </row>
    <row r="6306" spans="1:2" ht="16.5" x14ac:dyDescent="0.3">
      <c r="A6306" s="9">
        <f>YEAR(Table1[[#This Row],[Order Date]])</f>
        <v>2016</v>
      </c>
      <c r="B6306" s="3" t="s">
        <v>722</v>
      </c>
    </row>
    <row r="6307" spans="1:2" ht="16.5" x14ac:dyDescent="0.3">
      <c r="A6307" s="10">
        <f>YEAR(Table1[[#This Row],[Order Date]])</f>
        <v>2016</v>
      </c>
      <c r="B6307" s="4" t="s">
        <v>722</v>
      </c>
    </row>
    <row r="6308" spans="1:2" ht="16.5" x14ac:dyDescent="0.3">
      <c r="A6308" s="9">
        <f>YEAR(Table1[[#This Row],[Order Date]])</f>
        <v>2016</v>
      </c>
      <c r="B6308" s="3" t="s">
        <v>2504</v>
      </c>
    </row>
    <row r="6309" spans="1:2" ht="16.5" x14ac:dyDescent="0.3">
      <c r="A6309" s="10">
        <f>YEAR(Table1[[#This Row],[Order Date]])</f>
        <v>2016</v>
      </c>
      <c r="B6309" s="4" t="s">
        <v>352</v>
      </c>
    </row>
    <row r="6310" spans="1:2" ht="16.5" x14ac:dyDescent="0.3">
      <c r="A6310" s="9">
        <f>YEAR(Table1[[#This Row],[Order Date]])</f>
        <v>2016</v>
      </c>
      <c r="B6310" s="3" t="s">
        <v>352</v>
      </c>
    </row>
    <row r="6311" spans="1:2" ht="16.5" x14ac:dyDescent="0.3">
      <c r="A6311" s="10">
        <f>YEAR(Table1[[#This Row],[Order Date]])</f>
        <v>2016</v>
      </c>
      <c r="B6311" s="4" t="s">
        <v>352</v>
      </c>
    </row>
    <row r="6312" spans="1:2" ht="16.5" x14ac:dyDescent="0.3">
      <c r="A6312" s="9">
        <f>YEAR(Table1[[#This Row],[Order Date]])</f>
        <v>2016</v>
      </c>
      <c r="B6312" s="3" t="s">
        <v>352</v>
      </c>
    </row>
    <row r="6313" spans="1:2" ht="16.5" x14ac:dyDescent="0.3">
      <c r="A6313" s="10">
        <f>YEAR(Table1[[#This Row],[Order Date]])</f>
        <v>2016</v>
      </c>
      <c r="B6313" s="4" t="s">
        <v>2639</v>
      </c>
    </row>
    <row r="6314" spans="1:2" ht="16.5" x14ac:dyDescent="0.3">
      <c r="A6314" s="9">
        <f>YEAR(Table1[[#This Row],[Order Date]])</f>
        <v>2016</v>
      </c>
      <c r="B6314" s="3" t="s">
        <v>54</v>
      </c>
    </row>
    <row r="6315" spans="1:2" ht="16.5" x14ac:dyDescent="0.3">
      <c r="A6315" s="10">
        <f>YEAR(Table1[[#This Row],[Order Date]])</f>
        <v>2016</v>
      </c>
      <c r="B6315" s="4" t="s">
        <v>684</v>
      </c>
    </row>
    <row r="6316" spans="1:2" ht="16.5" x14ac:dyDescent="0.3">
      <c r="A6316" s="9">
        <f>YEAR(Table1[[#This Row],[Order Date]])</f>
        <v>2016</v>
      </c>
      <c r="B6316" s="3" t="s">
        <v>684</v>
      </c>
    </row>
    <row r="6317" spans="1:2" ht="16.5" x14ac:dyDescent="0.3">
      <c r="A6317" s="10">
        <f>YEAR(Table1[[#This Row],[Order Date]])</f>
        <v>2016</v>
      </c>
      <c r="B6317" s="4" t="s">
        <v>684</v>
      </c>
    </row>
    <row r="6318" spans="1:2" ht="16.5" x14ac:dyDescent="0.3">
      <c r="A6318" s="9">
        <f>YEAR(Table1[[#This Row],[Order Date]])</f>
        <v>2016</v>
      </c>
      <c r="B6318" s="3" t="s">
        <v>684</v>
      </c>
    </row>
    <row r="6319" spans="1:2" ht="16.5" x14ac:dyDescent="0.3">
      <c r="A6319" s="10">
        <f>YEAR(Table1[[#This Row],[Order Date]])</f>
        <v>2016</v>
      </c>
      <c r="B6319" s="4" t="s">
        <v>589</v>
      </c>
    </row>
    <row r="6320" spans="1:2" ht="16.5" x14ac:dyDescent="0.3">
      <c r="A6320" s="9">
        <f>YEAR(Table1[[#This Row],[Order Date]])</f>
        <v>2016</v>
      </c>
      <c r="B6320" s="3" t="s">
        <v>589</v>
      </c>
    </row>
    <row r="6321" spans="1:2" ht="16.5" x14ac:dyDescent="0.3">
      <c r="A6321" s="10">
        <f>YEAR(Table1[[#This Row],[Order Date]])</f>
        <v>2016</v>
      </c>
      <c r="B6321" s="4" t="s">
        <v>589</v>
      </c>
    </row>
    <row r="6322" spans="1:2" ht="16.5" x14ac:dyDescent="0.3">
      <c r="A6322" s="9">
        <f>YEAR(Table1[[#This Row],[Order Date]])</f>
        <v>2016</v>
      </c>
      <c r="B6322" s="3" t="s">
        <v>589</v>
      </c>
    </row>
    <row r="6323" spans="1:2" ht="16.5" x14ac:dyDescent="0.3">
      <c r="A6323" s="10">
        <f>YEAR(Table1[[#This Row],[Order Date]])</f>
        <v>2016</v>
      </c>
      <c r="B6323" s="4" t="s">
        <v>589</v>
      </c>
    </row>
    <row r="6324" spans="1:2" ht="16.5" x14ac:dyDescent="0.3">
      <c r="A6324" s="9">
        <f>YEAR(Table1[[#This Row],[Order Date]])</f>
        <v>2016</v>
      </c>
      <c r="B6324" s="3" t="s">
        <v>1009</v>
      </c>
    </row>
    <row r="6325" spans="1:2" ht="16.5" x14ac:dyDescent="0.3">
      <c r="A6325" s="10">
        <f>YEAR(Table1[[#This Row],[Order Date]])</f>
        <v>2016</v>
      </c>
      <c r="B6325" s="4" t="s">
        <v>398</v>
      </c>
    </row>
    <row r="6326" spans="1:2" ht="16.5" x14ac:dyDescent="0.3">
      <c r="A6326" s="9">
        <f>YEAR(Table1[[#This Row],[Order Date]])</f>
        <v>2016</v>
      </c>
      <c r="B6326" s="3" t="s">
        <v>1968</v>
      </c>
    </row>
    <row r="6327" spans="1:2" ht="16.5" x14ac:dyDescent="0.3">
      <c r="A6327" s="10">
        <f>YEAR(Table1[[#This Row],[Order Date]])</f>
        <v>2016</v>
      </c>
      <c r="B6327" s="4" t="s">
        <v>675</v>
      </c>
    </row>
    <row r="6328" spans="1:2" ht="16.5" x14ac:dyDescent="0.3">
      <c r="A6328" s="9">
        <f>YEAR(Table1[[#This Row],[Order Date]])</f>
        <v>2016</v>
      </c>
      <c r="B6328" s="3" t="s">
        <v>675</v>
      </c>
    </row>
    <row r="6329" spans="1:2" ht="16.5" x14ac:dyDescent="0.3">
      <c r="A6329" s="10">
        <f>YEAR(Table1[[#This Row],[Order Date]])</f>
        <v>2016</v>
      </c>
      <c r="B6329" s="4" t="s">
        <v>675</v>
      </c>
    </row>
    <row r="6330" spans="1:2" ht="16.5" x14ac:dyDescent="0.3">
      <c r="A6330" s="9">
        <f>YEAR(Table1[[#This Row],[Order Date]])</f>
        <v>2016</v>
      </c>
      <c r="B6330" s="3" t="s">
        <v>675</v>
      </c>
    </row>
    <row r="6331" spans="1:2" ht="16.5" x14ac:dyDescent="0.3">
      <c r="A6331" s="10">
        <f>YEAR(Table1[[#This Row],[Order Date]])</f>
        <v>2016</v>
      </c>
      <c r="B6331" s="4" t="s">
        <v>1074</v>
      </c>
    </row>
    <row r="6332" spans="1:2" ht="16.5" x14ac:dyDescent="0.3">
      <c r="A6332" s="9">
        <f>YEAR(Table1[[#This Row],[Order Date]])</f>
        <v>2016</v>
      </c>
      <c r="B6332" s="3" t="s">
        <v>857</v>
      </c>
    </row>
    <row r="6333" spans="1:2" ht="16.5" x14ac:dyDescent="0.3">
      <c r="A6333" s="10">
        <f>YEAR(Table1[[#This Row],[Order Date]])</f>
        <v>2016</v>
      </c>
      <c r="B6333" s="4" t="s">
        <v>857</v>
      </c>
    </row>
    <row r="6334" spans="1:2" ht="16.5" x14ac:dyDescent="0.3">
      <c r="A6334" s="9">
        <f>YEAR(Table1[[#This Row],[Order Date]])</f>
        <v>2016</v>
      </c>
      <c r="B6334" s="3" t="s">
        <v>794</v>
      </c>
    </row>
    <row r="6335" spans="1:2" ht="16.5" x14ac:dyDescent="0.3">
      <c r="A6335" s="10">
        <f>YEAR(Table1[[#This Row],[Order Date]])</f>
        <v>2016</v>
      </c>
      <c r="B6335" s="4" t="s">
        <v>547</v>
      </c>
    </row>
    <row r="6336" spans="1:2" ht="16.5" x14ac:dyDescent="0.3">
      <c r="A6336" s="9">
        <f>YEAR(Table1[[#This Row],[Order Date]])</f>
        <v>2016</v>
      </c>
      <c r="B6336" s="3" t="s">
        <v>1016</v>
      </c>
    </row>
    <row r="6337" spans="1:2" ht="16.5" x14ac:dyDescent="0.3">
      <c r="A6337" s="10">
        <f>YEAR(Table1[[#This Row],[Order Date]])</f>
        <v>2016</v>
      </c>
      <c r="B6337" s="4" t="s">
        <v>1198</v>
      </c>
    </row>
    <row r="6338" spans="1:2" ht="16.5" x14ac:dyDescent="0.3">
      <c r="A6338" s="9">
        <f>YEAR(Table1[[#This Row],[Order Date]])</f>
        <v>2016</v>
      </c>
      <c r="B6338" s="3" t="s">
        <v>1198</v>
      </c>
    </row>
    <row r="6339" spans="1:2" ht="16.5" x14ac:dyDescent="0.3">
      <c r="A6339" s="10">
        <f>YEAR(Table1[[#This Row],[Order Date]])</f>
        <v>2016</v>
      </c>
      <c r="B6339" s="4" t="s">
        <v>151</v>
      </c>
    </row>
    <row r="6340" spans="1:2" ht="16.5" x14ac:dyDescent="0.3">
      <c r="A6340" s="9">
        <f>YEAR(Table1[[#This Row],[Order Date]])</f>
        <v>2016</v>
      </c>
      <c r="B6340" s="3" t="s">
        <v>1661</v>
      </c>
    </row>
    <row r="6341" spans="1:2" ht="16.5" x14ac:dyDescent="0.3">
      <c r="A6341" s="10">
        <f>YEAR(Table1[[#This Row],[Order Date]])</f>
        <v>2016</v>
      </c>
      <c r="B6341" s="4" t="s">
        <v>1661</v>
      </c>
    </row>
    <row r="6342" spans="1:2" ht="16.5" x14ac:dyDescent="0.3">
      <c r="A6342" s="9">
        <f>YEAR(Table1[[#This Row],[Order Date]])</f>
        <v>2016</v>
      </c>
      <c r="B6342" s="3" t="s">
        <v>1661</v>
      </c>
    </row>
    <row r="6343" spans="1:2" ht="16.5" x14ac:dyDescent="0.3">
      <c r="A6343" s="10">
        <f>YEAR(Table1[[#This Row],[Order Date]])</f>
        <v>2016</v>
      </c>
      <c r="B6343" s="4" t="s">
        <v>254</v>
      </c>
    </row>
    <row r="6344" spans="1:2" ht="16.5" x14ac:dyDescent="0.3">
      <c r="A6344" s="9">
        <f>YEAR(Table1[[#This Row],[Order Date]])</f>
        <v>2016</v>
      </c>
      <c r="B6344" s="3" t="s">
        <v>254</v>
      </c>
    </row>
    <row r="6345" spans="1:2" ht="16.5" x14ac:dyDescent="0.3">
      <c r="A6345" s="10">
        <f>YEAR(Table1[[#This Row],[Order Date]])</f>
        <v>2016</v>
      </c>
      <c r="B6345" s="4" t="s">
        <v>254</v>
      </c>
    </row>
    <row r="6346" spans="1:2" ht="16.5" x14ac:dyDescent="0.3">
      <c r="A6346" s="9">
        <f>YEAR(Table1[[#This Row],[Order Date]])</f>
        <v>2016</v>
      </c>
      <c r="B6346" s="3" t="s">
        <v>254</v>
      </c>
    </row>
    <row r="6347" spans="1:2" ht="16.5" x14ac:dyDescent="0.3">
      <c r="A6347" s="10">
        <f>YEAR(Table1[[#This Row],[Order Date]])</f>
        <v>2016</v>
      </c>
      <c r="B6347" s="4" t="s">
        <v>387</v>
      </c>
    </row>
    <row r="6348" spans="1:2" ht="16.5" x14ac:dyDescent="0.3">
      <c r="A6348" s="9">
        <f>YEAR(Table1[[#This Row],[Order Date]])</f>
        <v>2016</v>
      </c>
      <c r="B6348" s="3" t="s">
        <v>387</v>
      </c>
    </row>
    <row r="6349" spans="1:2" ht="16.5" x14ac:dyDescent="0.3">
      <c r="A6349" s="10">
        <f>YEAR(Table1[[#This Row],[Order Date]])</f>
        <v>2016</v>
      </c>
      <c r="B6349" s="4" t="s">
        <v>562</v>
      </c>
    </row>
    <row r="6350" spans="1:2" ht="16.5" x14ac:dyDescent="0.3">
      <c r="A6350" s="9">
        <f>YEAR(Table1[[#This Row],[Order Date]])</f>
        <v>2016</v>
      </c>
      <c r="B6350" s="3" t="s">
        <v>562</v>
      </c>
    </row>
    <row r="6351" spans="1:2" ht="16.5" x14ac:dyDescent="0.3">
      <c r="A6351" s="10">
        <f>YEAR(Table1[[#This Row],[Order Date]])</f>
        <v>2016</v>
      </c>
      <c r="B6351" s="4" t="s">
        <v>562</v>
      </c>
    </row>
    <row r="6352" spans="1:2" ht="16.5" x14ac:dyDescent="0.3">
      <c r="A6352" s="9">
        <f>YEAR(Table1[[#This Row],[Order Date]])</f>
        <v>2016</v>
      </c>
      <c r="B6352" s="3" t="s">
        <v>562</v>
      </c>
    </row>
    <row r="6353" spans="1:2" ht="16.5" x14ac:dyDescent="0.3">
      <c r="A6353" s="10">
        <f>YEAR(Table1[[#This Row],[Order Date]])</f>
        <v>2016</v>
      </c>
      <c r="B6353" s="4" t="s">
        <v>1495</v>
      </c>
    </row>
    <row r="6354" spans="1:2" ht="16.5" x14ac:dyDescent="0.3">
      <c r="A6354" s="9">
        <f>YEAR(Table1[[#This Row],[Order Date]])</f>
        <v>2016</v>
      </c>
      <c r="B6354" s="3" t="s">
        <v>1801</v>
      </c>
    </row>
    <row r="6355" spans="1:2" ht="16.5" x14ac:dyDescent="0.3">
      <c r="A6355" s="10">
        <f>YEAR(Table1[[#This Row],[Order Date]])</f>
        <v>2016</v>
      </c>
      <c r="B6355" s="4" t="s">
        <v>1801</v>
      </c>
    </row>
    <row r="6356" spans="1:2" ht="16.5" x14ac:dyDescent="0.3">
      <c r="A6356" s="9">
        <f>YEAR(Table1[[#This Row],[Order Date]])</f>
        <v>2016</v>
      </c>
      <c r="B6356" s="3" t="s">
        <v>1801</v>
      </c>
    </row>
    <row r="6357" spans="1:2" ht="16.5" x14ac:dyDescent="0.3">
      <c r="A6357" s="10">
        <f>YEAR(Table1[[#This Row],[Order Date]])</f>
        <v>2016</v>
      </c>
      <c r="B6357" s="4" t="s">
        <v>1394</v>
      </c>
    </row>
    <row r="6358" spans="1:2" ht="16.5" x14ac:dyDescent="0.3">
      <c r="A6358" s="9">
        <f>YEAR(Table1[[#This Row],[Order Date]])</f>
        <v>2016</v>
      </c>
      <c r="B6358" s="3" t="s">
        <v>1394</v>
      </c>
    </row>
    <row r="6359" spans="1:2" ht="16.5" x14ac:dyDescent="0.3">
      <c r="A6359" s="10">
        <f>YEAR(Table1[[#This Row],[Order Date]])</f>
        <v>2016</v>
      </c>
      <c r="B6359" s="4" t="s">
        <v>1394</v>
      </c>
    </row>
    <row r="6360" spans="1:2" ht="16.5" x14ac:dyDescent="0.3">
      <c r="A6360" s="9">
        <f>YEAR(Table1[[#This Row],[Order Date]])</f>
        <v>2016</v>
      </c>
      <c r="B6360" s="3" t="s">
        <v>1394</v>
      </c>
    </row>
    <row r="6361" spans="1:2" ht="16.5" x14ac:dyDescent="0.3">
      <c r="A6361" s="10">
        <f>YEAR(Table1[[#This Row],[Order Date]])</f>
        <v>2016</v>
      </c>
      <c r="B6361" s="4" t="s">
        <v>167</v>
      </c>
    </row>
    <row r="6362" spans="1:2" ht="16.5" x14ac:dyDescent="0.3">
      <c r="A6362" s="9">
        <f>YEAR(Table1[[#This Row],[Order Date]])</f>
        <v>2016</v>
      </c>
      <c r="B6362" s="3" t="s">
        <v>167</v>
      </c>
    </row>
    <row r="6363" spans="1:2" ht="16.5" x14ac:dyDescent="0.3">
      <c r="A6363" s="10">
        <f>YEAR(Table1[[#This Row],[Order Date]])</f>
        <v>2016</v>
      </c>
      <c r="B6363" s="4" t="s">
        <v>167</v>
      </c>
    </row>
    <row r="6364" spans="1:2" ht="16.5" x14ac:dyDescent="0.3">
      <c r="A6364" s="9">
        <f>YEAR(Table1[[#This Row],[Order Date]])</f>
        <v>2016</v>
      </c>
      <c r="B6364" s="3" t="s">
        <v>1623</v>
      </c>
    </row>
    <row r="6365" spans="1:2" ht="16.5" x14ac:dyDescent="0.3">
      <c r="A6365" s="10">
        <f>YEAR(Table1[[#This Row],[Order Date]])</f>
        <v>2016</v>
      </c>
      <c r="B6365" s="4" t="s">
        <v>1623</v>
      </c>
    </row>
    <row r="6366" spans="1:2" ht="16.5" x14ac:dyDescent="0.3">
      <c r="A6366" s="9">
        <f>YEAR(Table1[[#This Row],[Order Date]])</f>
        <v>2016</v>
      </c>
      <c r="B6366" s="3" t="s">
        <v>1623</v>
      </c>
    </row>
    <row r="6367" spans="1:2" ht="16.5" x14ac:dyDescent="0.3">
      <c r="A6367" s="10">
        <f>YEAR(Table1[[#This Row],[Order Date]])</f>
        <v>2016</v>
      </c>
      <c r="B6367" s="4" t="s">
        <v>1478</v>
      </c>
    </row>
    <row r="6368" spans="1:2" ht="16.5" x14ac:dyDescent="0.3">
      <c r="A6368" s="9">
        <f>YEAR(Table1[[#This Row],[Order Date]])</f>
        <v>2016</v>
      </c>
      <c r="B6368" s="3" t="s">
        <v>671</v>
      </c>
    </row>
    <row r="6369" spans="1:2" ht="16.5" x14ac:dyDescent="0.3">
      <c r="A6369" s="10">
        <f>YEAR(Table1[[#This Row],[Order Date]])</f>
        <v>2016</v>
      </c>
      <c r="B6369" s="4" t="s">
        <v>578</v>
      </c>
    </row>
    <row r="6370" spans="1:2" ht="16.5" x14ac:dyDescent="0.3">
      <c r="A6370" s="9">
        <f>YEAR(Table1[[#This Row],[Order Date]])</f>
        <v>2016</v>
      </c>
      <c r="B6370" s="3" t="s">
        <v>578</v>
      </c>
    </row>
    <row r="6371" spans="1:2" ht="16.5" x14ac:dyDescent="0.3">
      <c r="A6371" s="10">
        <f>YEAR(Table1[[#This Row],[Order Date]])</f>
        <v>2016</v>
      </c>
      <c r="B6371" s="4" t="s">
        <v>2313</v>
      </c>
    </row>
    <row r="6372" spans="1:2" ht="16.5" x14ac:dyDescent="0.3">
      <c r="A6372" s="9">
        <f>YEAR(Table1[[#This Row],[Order Date]])</f>
        <v>2016</v>
      </c>
      <c r="B6372" s="3" t="s">
        <v>2313</v>
      </c>
    </row>
    <row r="6373" spans="1:2" ht="16.5" x14ac:dyDescent="0.3">
      <c r="A6373" s="10">
        <f>YEAR(Table1[[#This Row],[Order Date]])</f>
        <v>2016</v>
      </c>
      <c r="B6373" s="4" t="s">
        <v>2313</v>
      </c>
    </row>
    <row r="6374" spans="1:2" ht="16.5" x14ac:dyDescent="0.3">
      <c r="A6374" s="9">
        <f>YEAR(Table1[[#This Row],[Order Date]])</f>
        <v>2016</v>
      </c>
      <c r="B6374" s="3" t="s">
        <v>2313</v>
      </c>
    </row>
    <row r="6375" spans="1:2" ht="16.5" x14ac:dyDescent="0.3">
      <c r="A6375" s="10">
        <f>YEAR(Table1[[#This Row],[Order Date]])</f>
        <v>2016</v>
      </c>
      <c r="B6375" s="4" t="s">
        <v>2313</v>
      </c>
    </row>
    <row r="6376" spans="1:2" ht="16.5" x14ac:dyDescent="0.3">
      <c r="A6376" s="9">
        <f>YEAR(Table1[[#This Row],[Order Date]])</f>
        <v>2016</v>
      </c>
      <c r="B6376" s="3" t="s">
        <v>2455</v>
      </c>
    </row>
    <row r="6377" spans="1:2" ht="16.5" x14ac:dyDescent="0.3">
      <c r="A6377" s="10">
        <f>YEAR(Table1[[#This Row],[Order Date]])</f>
        <v>2016</v>
      </c>
      <c r="B6377" s="4" t="s">
        <v>2455</v>
      </c>
    </row>
    <row r="6378" spans="1:2" ht="16.5" x14ac:dyDescent="0.3">
      <c r="A6378" s="9">
        <f>YEAR(Table1[[#This Row],[Order Date]])</f>
        <v>2016</v>
      </c>
      <c r="B6378" s="3" t="s">
        <v>2230</v>
      </c>
    </row>
    <row r="6379" spans="1:2" ht="16.5" x14ac:dyDescent="0.3">
      <c r="A6379" s="10">
        <f>YEAR(Table1[[#This Row],[Order Date]])</f>
        <v>2016</v>
      </c>
      <c r="B6379" s="4" t="s">
        <v>2230</v>
      </c>
    </row>
    <row r="6380" spans="1:2" ht="16.5" x14ac:dyDescent="0.3">
      <c r="A6380" s="9">
        <f>YEAR(Table1[[#This Row],[Order Date]])</f>
        <v>2016</v>
      </c>
      <c r="B6380" s="3" t="s">
        <v>77</v>
      </c>
    </row>
    <row r="6381" spans="1:2" ht="16.5" x14ac:dyDescent="0.3">
      <c r="A6381" s="10">
        <f>YEAR(Table1[[#This Row],[Order Date]])</f>
        <v>2016</v>
      </c>
      <c r="B6381" s="4" t="s">
        <v>77</v>
      </c>
    </row>
    <row r="6382" spans="1:2" ht="16.5" x14ac:dyDescent="0.3">
      <c r="A6382" s="9">
        <f>YEAR(Table1[[#This Row],[Order Date]])</f>
        <v>2016</v>
      </c>
      <c r="B6382" s="3" t="s">
        <v>363</v>
      </c>
    </row>
    <row r="6383" spans="1:2" ht="16.5" x14ac:dyDescent="0.3">
      <c r="A6383" s="10">
        <f>YEAR(Table1[[#This Row],[Order Date]])</f>
        <v>2016</v>
      </c>
      <c r="B6383" s="4" t="s">
        <v>983</v>
      </c>
    </row>
    <row r="6384" spans="1:2" ht="16.5" x14ac:dyDescent="0.3">
      <c r="A6384" s="9">
        <f>YEAR(Table1[[#This Row],[Order Date]])</f>
        <v>2016</v>
      </c>
      <c r="B6384" s="3" t="s">
        <v>983</v>
      </c>
    </row>
    <row r="6385" spans="1:2" ht="16.5" x14ac:dyDescent="0.3">
      <c r="A6385" s="10">
        <f>YEAR(Table1[[#This Row],[Order Date]])</f>
        <v>2016</v>
      </c>
      <c r="B6385" s="4" t="s">
        <v>983</v>
      </c>
    </row>
    <row r="6386" spans="1:2" ht="16.5" x14ac:dyDescent="0.3">
      <c r="A6386" s="9">
        <f>YEAR(Table1[[#This Row],[Order Date]])</f>
        <v>2016</v>
      </c>
      <c r="B6386" s="3" t="s">
        <v>983</v>
      </c>
    </row>
    <row r="6387" spans="1:2" ht="16.5" x14ac:dyDescent="0.3">
      <c r="A6387" s="10">
        <f>YEAR(Table1[[#This Row],[Order Date]])</f>
        <v>2016</v>
      </c>
      <c r="B6387" s="4" t="s">
        <v>1234</v>
      </c>
    </row>
    <row r="6388" spans="1:2" ht="16.5" x14ac:dyDescent="0.3">
      <c r="A6388" s="9">
        <f>YEAR(Table1[[#This Row],[Order Date]])</f>
        <v>2016</v>
      </c>
      <c r="B6388" s="3" t="s">
        <v>1234</v>
      </c>
    </row>
    <row r="6389" spans="1:2" ht="16.5" x14ac:dyDescent="0.3">
      <c r="A6389" s="10">
        <f>YEAR(Table1[[#This Row],[Order Date]])</f>
        <v>2016</v>
      </c>
      <c r="B6389" s="4" t="s">
        <v>1234</v>
      </c>
    </row>
    <row r="6390" spans="1:2" ht="16.5" x14ac:dyDescent="0.3">
      <c r="A6390" s="9">
        <f>YEAR(Table1[[#This Row],[Order Date]])</f>
        <v>2016</v>
      </c>
      <c r="B6390" s="3" t="s">
        <v>1234</v>
      </c>
    </row>
    <row r="6391" spans="1:2" ht="16.5" x14ac:dyDescent="0.3">
      <c r="A6391" s="10">
        <f>YEAR(Table1[[#This Row],[Order Date]])</f>
        <v>2016</v>
      </c>
      <c r="B6391" s="4" t="s">
        <v>1234</v>
      </c>
    </row>
    <row r="6392" spans="1:2" ht="16.5" x14ac:dyDescent="0.3">
      <c r="A6392" s="9">
        <f>YEAR(Table1[[#This Row],[Order Date]])</f>
        <v>2016</v>
      </c>
      <c r="B6392" s="3" t="s">
        <v>1234</v>
      </c>
    </row>
    <row r="6393" spans="1:2" ht="16.5" x14ac:dyDescent="0.3">
      <c r="A6393" s="10">
        <f>YEAR(Table1[[#This Row],[Order Date]])</f>
        <v>2016</v>
      </c>
      <c r="B6393" s="4" t="s">
        <v>738</v>
      </c>
    </row>
    <row r="6394" spans="1:2" ht="16.5" x14ac:dyDescent="0.3">
      <c r="A6394" s="9">
        <f>YEAR(Table1[[#This Row],[Order Date]])</f>
        <v>2016</v>
      </c>
      <c r="B6394" s="3" t="s">
        <v>878</v>
      </c>
    </row>
    <row r="6395" spans="1:2" ht="16.5" x14ac:dyDescent="0.3">
      <c r="A6395" s="10">
        <f>YEAR(Table1[[#This Row],[Order Date]])</f>
        <v>2016</v>
      </c>
      <c r="B6395" s="4" t="s">
        <v>1254</v>
      </c>
    </row>
    <row r="6396" spans="1:2" ht="16.5" x14ac:dyDescent="0.3">
      <c r="A6396" s="9">
        <f>YEAR(Table1[[#This Row],[Order Date]])</f>
        <v>2016</v>
      </c>
      <c r="B6396" s="3" t="s">
        <v>1803</v>
      </c>
    </row>
    <row r="6397" spans="1:2" ht="16.5" x14ac:dyDescent="0.3">
      <c r="A6397" s="10">
        <f>YEAR(Table1[[#This Row],[Order Date]])</f>
        <v>2016</v>
      </c>
      <c r="B6397" s="4" t="s">
        <v>2641</v>
      </c>
    </row>
    <row r="6398" spans="1:2" ht="16.5" x14ac:dyDescent="0.3">
      <c r="A6398" s="9">
        <f>YEAR(Table1[[#This Row],[Order Date]])</f>
        <v>2016</v>
      </c>
      <c r="B6398" s="3" t="s">
        <v>2641</v>
      </c>
    </row>
    <row r="6399" spans="1:2" ht="16.5" x14ac:dyDescent="0.3">
      <c r="A6399" s="10">
        <f>YEAR(Table1[[#This Row],[Order Date]])</f>
        <v>2016</v>
      </c>
      <c r="B6399" s="4" t="s">
        <v>2641</v>
      </c>
    </row>
    <row r="6400" spans="1:2" ht="16.5" x14ac:dyDescent="0.3">
      <c r="A6400" s="9">
        <f>YEAR(Table1[[#This Row],[Order Date]])</f>
        <v>2016</v>
      </c>
      <c r="B6400" s="3" t="s">
        <v>2641</v>
      </c>
    </row>
    <row r="6401" spans="1:2" ht="16.5" x14ac:dyDescent="0.3">
      <c r="A6401" s="10">
        <f>YEAR(Table1[[#This Row],[Order Date]])</f>
        <v>2016</v>
      </c>
      <c r="B6401" s="4" t="s">
        <v>742</v>
      </c>
    </row>
    <row r="6402" spans="1:2" ht="16.5" x14ac:dyDescent="0.3">
      <c r="A6402" s="9">
        <f>YEAR(Table1[[#This Row],[Order Date]])</f>
        <v>2016</v>
      </c>
      <c r="B6402" s="3" t="s">
        <v>742</v>
      </c>
    </row>
    <row r="6403" spans="1:2" ht="16.5" x14ac:dyDescent="0.3">
      <c r="A6403" s="10">
        <f>YEAR(Table1[[#This Row],[Order Date]])</f>
        <v>2016</v>
      </c>
      <c r="B6403" s="4" t="s">
        <v>573</v>
      </c>
    </row>
    <row r="6404" spans="1:2" ht="16.5" x14ac:dyDescent="0.3">
      <c r="A6404" s="9">
        <f>YEAR(Table1[[#This Row],[Order Date]])</f>
        <v>2016</v>
      </c>
      <c r="B6404" s="3" t="s">
        <v>1676</v>
      </c>
    </row>
    <row r="6405" spans="1:2" ht="16.5" x14ac:dyDescent="0.3">
      <c r="A6405" s="10">
        <f>YEAR(Table1[[#This Row],[Order Date]])</f>
        <v>2016</v>
      </c>
      <c r="B6405" s="4" t="s">
        <v>2021</v>
      </c>
    </row>
    <row r="6406" spans="1:2" ht="16.5" x14ac:dyDescent="0.3">
      <c r="A6406" s="9">
        <f>YEAR(Table1[[#This Row],[Order Date]])</f>
        <v>2016</v>
      </c>
      <c r="B6406" s="3" t="s">
        <v>2021</v>
      </c>
    </row>
    <row r="6407" spans="1:2" ht="16.5" x14ac:dyDescent="0.3">
      <c r="A6407" s="10">
        <f>YEAR(Table1[[#This Row],[Order Date]])</f>
        <v>2016</v>
      </c>
      <c r="B6407" s="4" t="s">
        <v>684</v>
      </c>
    </row>
    <row r="6408" spans="1:2" ht="16.5" x14ac:dyDescent="0.3">
      <c r="A6408" s="9">
        <f>YEAR(Table1[[#This Row],[Order Date]])</f>
        <v>2016</v>
      </c>
      <c r="B6408" s="3" t="s">
        <v>401</v>
      </c>
    </row>
    <row r="6409" spans="1:2" ht="16.5" x14ac:dyDescent="0.3">
      <c r="A6409" s="10">
        <f>YEAR(Table1[[#This Row],[Order Date]])</f>
        <v>2016</v>
      </c>
      <c r="B6409" s="4" t="s">
        <v>2439</v>
      </c>
    </row>
    <row r="6410" spans="1:2" ht="16.5" x14ac:dyDescent="0.3">
      <c r="A6410" s="9">
        <f>YEAR(Table1[[#This Row],[Order Date]])</f>
        <v>2016</v>
      </c>
      <c r="B6410" s="3" t="s">
        <v>2439</v>
      </c>
    </row>
    <row r="6411" spans="1:2" ht="16.5" x14ac:dyDescent="0.3">
      <c r="A6411" s="10">
        <f>YEAR(Table1[[#This Row],[Order Date]])</f>
        <v>2016</v>
      </c>
      <c r="B6411" s="4" t="s">
        <v>2439</v>
      </c>
    </row>
    <row r="6412" spans="1:2" ht="16.5" x14ac:dyDescent="0.3">
      <c r="A6412" s="9">
        <f>YEAR(Table1[[#This Row],[Order Date]])</f>
        <v>2016</v>
      </c>
      <c r="B6412" s="3" t="s">
        <v>1521</v>
      </c>
    </row>
    <row r="6413" spans="1:2" ht="16.5" x14ac:dyDescent="0.3">
      <c r="A6413" s="10">
        <f>YEAR(Table1[[#This Row],[Order Date]])</f>
        <v>2016</v>
      </c>
      <c r="B6413" s="4" t="s">
        <v>709</v>
      </c>
    </row>
    <row r="6414" spans="1:2" ht="16.5" x14ac:dyDescent="0.3">
      <c r="A6414" s="9">
        <f>YEAR(Table1[[#This Row],[Order Date]])</f>
        <v>2016</v>
      </c>
      <c r="B6414" s="3" t="s">
        <v>709</v>
      </c>
    </row>
    <row r="6415" spans="1:2" ht="16.5" x14ac:dyDescent="0.3">
      <c r="A6415" s="10">
        <f>YEAR(Table1[[#This Row],[Order Date]])</f>
        <v>2016</v>
      </c>
      <c r="B6415" s="4" t="s">
        <v>709</v>
      </c>
    </row>
    <row r="6416" spans="1:2" ht="16.5" x14ac:dyDescent="0.3">
      <c r="A6416" s="9">
        <f>YEAR(Table1[[#This Row],[Order Date]])</f>
        <v>2016</v>
      </c>
      <c r="B6416" s="3" t="s">
        <v>709</v>
      </c>
    </row>
    <row r="6417" spans="1:2" ht="16.5" x14ac:dyDescent="0.3">
      <c r="A6417" s="10">
        <f>YEAR(Table1[[#This Row],[Order Date]])</f>
        <v>2016</v>
      </c>
      <c r="B6417" s="4" t="s">
        <v>709</v>
      </c>
    </row>
    <row r="6418" spans="1:2" ht="16.5" x14ac:dyDescent="0.3">
      <c r="A6418" s="9">
        <f>YEAR(Table1[[#This Row],[Order Date]])</f>
        <v>2016</v>
      </c>
      <c r="B6418" s="3" t="s">
        <v>709</v>
      </c>
    </row>
    <row r="6419" spans="1:2" ht="16.5" x14ac:dyDescent="0.3">
      <c r="A6419" s="10">
        <f>YEAR(Table1[[#This Row],[Order Date]])</f>
        <v>2016</v>
      </c>
      <c r="B6419" s="4" t="s">
        <v>709</v>
      </c>
    </row>
    <row r="6420" spans="1:2" ht="16.5" x14ac:dyDescent="0.3">
      <c r="A6420" s="9">
        <f>YEAR(Table1[[#This Row],[Order Date]])</f>
        <v>2016</v>
      </c>
      <c r="B6420" s="3" t="s">
        <v>2205</v>
      </c>
    </row>
    <row r="6421" spans="1:2" ht="16.5" x14ac:dyDescent="0.3">
      <c r="A6421" s="10">
        <f>YEAR(Table1[[#This Row],[Order Date]])</f>
        <v>2016</v>
      </c>
      <c r="B6421" s="4" t="s">
        <v>2205</v>
      </c>
    </row>
    <row r="6422" spans="1:2" ht="16.5" x14ac:dyDescent="0.3">
      <c r="A6422" s="9">
        <f>YEAR(Table1[[#This Row],[Order Date]])</f>
        <v>2016</v>
      </c>
      <c r="B6422" s="3" t="s">
        <v>2205</v>
      </c>
    </row>
    <row r="6423" spans="1:2" ht="16.5" x14ac:dyDescent="0.3">
      <c r="A6423" s="10">
        <f>YEAR(Table1[[#This Row],[Order Date]])</f>
        <v>2016</v>
      </c>
      <c r="B6423" s="4" t="s">
        <v>246</v>
      </c>
    </row>
    <row r="6424" spans="1:2" ht="16.5" x14ac:dyDescent="0.3">
      <c r="A6424" s="9">
        <f>YEAR(Table1[[#This Row],[Order Date]])</f>
        <v>2016</v>
      </c>
      <c r="B6424" s="3" t="s">
        <v>246</v>
      </c>
    </row>
    <row r="6425" spans="1:2" ht="16.5" x14ac:dyDescent="0.3">
      <c r="A6425" s="10">
        <f>YEAR(Table1[[#This Row],[Order Date]])</f>
        <v>2016</v>
      </c>
      <c r="B6425" s="4" t="s">
        <v>246</v>
      </c>
    </row>
    <row r="6426" spans="1:2" ht="16.5" x14ac:dyDescent="0.3">
      <c r="A6426" s="9">
        <f>YEAR(Table1[[#This Row],[Order Date]])</f>
        <v>2016</v>
      </c>
      <c r="B6426" s="3" t="s">
        <v>246</v>
      </c>
    </row>
    <row r="6427" spans="1:2" ht="16.5" x14ac:dyDescent="0.3">
      <c r="A6427" s="10">
        <f>YEAR(Table1[[#This Row],[Order Date]])</f>
        <v>2016</v>
      </c>
      <c r="B6427" s="4" t="s">
        <v>246</v>
      </c>
    </row>
    <row r="6428" spans="1:2" ht="16.5" x14ac:dyDescent="0.3">
      <c r="A6428" s="9">
        <f>YEAR(Table1[[#This Row],[Order Date]])</f>
        <v>2016</v>
      </c>
      <c r="B6428" s="3" t="s">
        <v>246</v>
      </c>
    </row>
    <row r="6429" spans="1:2" ht="16.5" x14ac:dyDescent="0.3">
      <c r="A6429" s="10">
        <f>YEAR(Table1[[#This Row],[Order Date]])</f>
        <v>2016</v>
      </c>
      <c r="B6429" s="4" t="s">
        <v>246</v>
      </c>
    </row>
    <row r="6430" spans="1:2" ht="16.5" x14ac:dyDescent="0.3">
      <c r="A6430" s="9">
        <f>YEAR(Table1[[#This Row],[Order Date]])</f>
        <v>2016</v>
      </c>
      <c r="B6430" s="3" t="s">
        <v>2282</v>
      </c>
    </row>
    <row r="6431" spans="1:2" ht="16.5" x14ac:dyDescent="0.3">
      <c r="A6431" s="10">
        <f>YEAR(Table1[[#This Row],[Order Date]])</f>
        <v>2016</v>
      </c>
      <c r="B6431" s="4" t="s">
        <v>2282</v>
      </c>
    </row>
    <row r="6432" spans="1:2" ht="16.5" x14ac:dyDescent="0.3">
      <c r="A6432" s="9">
        <f>YEAR(Table1[[#This Row],[Order Date]])</f>
        <v>2016</v>
      </c>
      <c r="B6432" s="3" t="s">
        <v>334</v>
      </c>
    </row>
    <row r="6433" spans="1:2" ht="16.5" x14ac:dyDescent="0.3">
      <c r="A6433" s="10">
        <f>YEAR(Table1[[#This Row],[Order Date]])</f>
        <v>2016</v>
      </c>
      <c r="B6433" s="4" t="s">
        <v>1369</v>
      </c>
    </row>
    <row r="6434" spans="1:2" ht="16.5" x14ac:dyDescent="0.3">
      <c r="A6434" s="9">
        <f>YEAR(Table1[[#This Row],[Order Date]])</f>
        <v>2016</v>
      </c>
      <c r="B6434" s="3" t="s">
        <v>1249</v>
      </c>
    </row>
    <row r="6435" spans="1:2" ht="16.5" x14ac:dyDescent="0.3">
      <c r="A6435" s="10">
        <f>YEAR(Table1[[#This Row],[Order Date]])</f>
        <v>2016</v>
      </c>
      <c r="B6435" s="4" t="s">
        <v>1249</v>
      </c>
    </row>
    <row r="6436" spans="1:2" ht="16.5" x14ac:dyDescent="0.3">
      <c r="A6436" s="9">
        <f>YEAR(Table1[[#This Row],[Order Date]])</f>
        <v>2016</v>
      </c>
      <c r="B6436" s="3" t="s">
        <v>1249</v>
      </c>
    </row>
    <row r="6437" spans="1:2" ht="16.5" x14ac:dyDescent="0.3">
      <c r="A6437" s="10">
        <f>YEAR(Table1[[#This Row],[Order Date]])</f>
        <v>2016</v>
      </c>
      <c r="B6437" s="4" t="s">
        <v>1413</v>
      </c>
    </row>
    <row r="6438" spans="1:2" ht="16.5" x14ac:dyDescent="0.3">
      <c r="A6438" s="9">
        <f>YEAR(Table1[[#This Row],[Order Date]])</f>
        <v>2016</v>
      </c>
      <c r="B6438" s="3" t="s">
        <v>1413</v>
      </c>
    </row>
    <row r="6439" spans="1:2" ht="16.5" x14ac:dyDescent="0.3">
      <c r="A6439" s="10">
        <f>YEAR(Table1[[#This Row],[Order Date]])</f>
        <v>2016</v>
      </c>
      <c r="B6439" s="4" t="s">
        <v>1138</v>
      </c>
    </row>
    <row r="6440" spans="1:2" ht="16.5" x14ac:dyDescent="0.3">
      <c r="A6440" s="9">
        <f>YEAR(Table1[[#This Row],[Order Date]])</f>
        <v>2016</v>
      </c>
      <c r="B6440" s="3" t="s">
        <v>1138</v>
      </c>
    </row>
    <row r="6441" spans="1:2" ht="16.5" x14ac:dyDescent="0.3">
      <c r="A6441" s="10">
        <f>YEAR(Table1[[#This Row],[Order Date]])</f>
        <v>2016</v>
      </c>
      <c r="B6441" s="4" t="s">
        <v>1138</v>
      </c>
    </row>
    <row r="6442" spans="1:2" ht="16.5" x14ac:dyDescent="0.3">
      <c r="A6442" s="9">
        <f>YEAR(Table1[[#This Row],[Order Date]])</f>
        <v>2016</v>
      </c>
      <c r="B6442" s="3" t="s">
        <v>2057</v>
      </c>
    </row>
    <row r="6443" spans="1:2" ht="16.5" x14ac:dyDescent="0.3">
      <c r="A6443" s="10">
        <f>YEAR(Table1[[#This Row],[Order Date]])</f>
        <v>2016</v>
      </c>
      <c r="B6443" s="4" t="s">
        <v>1005</v>
      </c>
    </row>
    <row r="6444" spans="1:2" ht="16.5" x14ac:dyDescent="0.3">
      <c r="A6444" s="9">
        <f>YEAR(Table1[[#This Row],[Order Date]])</f>
        <v>2016</v>
      </c>
      <c r="B6444" s="3" t="s">
        <v>1005</v>
      </c>
    </row>
    <row r="6445" spans="1:2" ht="16.5" x14ac:dyDescent="0.3">
      <c r="A6445" s="10">
        <f>YEAR(Table1[[#This Row],[Order Date]])</f>
        <v>2016</v>
      </c>
      <c r="B6445" s="4" t="s">
        <v>452</v>
      </c>
    </row>
    <row r="6446" spans="1:2" ht="16.5" x14ac:dyDescent="0.3">
      <c r="A6446" s="9">
        <f>YEAR(Table1[[#This Row],[Order Date]])</f>
        <v>2016</v>
      </c>
      <c r="B6446" s="3" t="s">
        <v>452</v>
      </c>
    </row>
    <row r="6447" spans="1:2" ht="16.5" x14ac:dyDescent="0.3">
      <c r="A6447" s="10">
        <f>YEAR(Table1[[#This Row],[Order Date]])</f>
        <v>2016</v>
      </c>
      <c r="B6447" s="4" t="s">
        <v>2156</v>
      </c>
    </row>
    <row r="6448" spans="1:2" ht="16.5" x14ac:dyDescent="0.3">
      <c r="A6448" s="9">
        <f>YEAR(Table1[[#This Row],[Order Date]])</f>
        <v>2016</v>
      </c>
      <c r="B6448" s="3" t="s">
        <v>2156</v>
      </c>
    </row>
    <row r="6449" spans="1:2" ht="16.5" x14ac:dyDescent="0.3">
      <c r="A6449" s="10">
        <f>YEAR(Table1[[#This Row],[Order Date]])</f>
        <v>2016</v>
      </c>
      <c r="B6449" s="4" t="s">
        <v>583</v>
      </c>
    </row>
    <row r="6450" spans="1:2" ht="16.5" x14ac:dyDescent="0.3">
      <c r="A6450" s="9">
        <f>YEAR(Table1[[#This Row],[Order Date]])</f>
        <v>2016</v>
      </c>
      <c r="B6450" s="3" t="s">
        <v>583</v>
      </c>
    </row>
    <row r="6451" spans="1:2" ht="16.5" x14ac:dyDescent="0.3">
      <c r="A6451" s="10">
        <f>YEAR(Table1[[#This Row],[Order Date]])</f>
        <v>2016</v>
      </c>
      <c r="B6451" s="4" t="s">
        <v>389</v>
      </c>
    </row>
    <row r="6452" spans="1:2" ht="16.5" x14ac:dyDescent="0.3">
      <c r="A6452" s="9">
        <f>YEAR(Table1[[#This Row],[Order Date]])</f>
        <v>2016</v>
      </c>
      <c r="B6452" s="3" t="s">
        <v>389</v>
      </c>
    </row>
    <row r="6453" spans="1:2" ht="16.5" x14ac:dyDescent="0.3">
      <c r="A6453" s="10">
        <f>YEAR(Table1[[#This Row],[Order Date]])</f>
        <v>2016</v>
      </c>
      <c r="B6453" s="4" t="s">
        <v>1778</v>
      </c>
    </row>
    <row r="6454" spans="1:2" ht="16.5" x14ac:dyDescent="0.3">
      <c r="A6454" s="9">
        <f>YEAR(Table1[[#This Row],[Order Date]])</f>
        <v>2016</v>
      </c>
      <c r="B6454" s="3" t="s">
        <v>1778</v>
      </c>
    </row>
    <row r="6455" spans="1:2" ht="16.5" x14ac:dyDescent="0.3">
      <c r="A6455" s="10">
        <f>YEAR(Table1[[#This Row],[Order Date]])</f>
        <v>2016</v>
      </c>
      <c r="B6455" s="4" t="s">
        <v>1778</v>
      </c>
    </row>
    <row r="6456" spans="1:2" ht="16.5" x14ac:dyDescent="0.3">
      <c r="A6456" s="9">
        <f>YEAR(Table1[[#This Row],[Order Date]])</f>
        <v>2016</v>
      </c>
      <c r="B6456" s="3" t="s">
        <v>622</v>
      </c>
    </row>
    <row r="6457" spans="1:2" ht="16.5" x14ac:dyDescent="0.3">
      <c r="A6457" s="10">
        <f>YEAR(Table1[[#This Row],[Order Date]])</f>
        <v>2016</v>
      </c>
      <c r="B6457" s="4" t="s">
        <v>883</v>
      </c>
    </row>
    <row r="6458" spans="1:2" ht="16.5" x14ac:dyDescent="0.3">
      <c r="A6458" s="9">
        <f>YEAR(Table1[[#This Row],[Order Date]])</f>
        <v>2016</v>
      </c>
      <c r="B6458" s="3" t="s">
        <v>883</v>
      </c>
    </row>
    <row r="6459" spans="1:2" ht="16.5" x14ac:dyDescent="0.3">
      <c r="A6459" s="10">
        <f>YEAR(Table1[[#This Row],[Order Date]])</f>
        <v>2016</v>
      </c>
      <c r="B6459" s="4" t="s">
        <v>883</v>
      </c>
    </row>
    <row r="6460" spans="1:2" ht="16.5" x14ac:dyDescent="0.3">
      <c r="A6460" s="9">
        <f>YEAR(Table1[[#This Row],[Order Date]])</f>
        <v>2016</v>
      </c>
      <c r="B6460" s="3" t="s">
        <v>536</v>
      </c>
    </row>
    <row r="6461" spans="1:2" ht="16.5" x14ac:dyDescent="0.3">
      <c r="A6461" s="10">
        <f>YEAR(Table1[[#This Row],[Order Date]])</f>
        <v>2016</v>
      </c>
      <c r="B6461" s="4" t="s">
        <v>610</v>
      </c>
    </row>
    <row r="6462" spans="1:2" ht="16.5" x14ac:dyDescent="0.3">
      <c r="A6462" s="9">
        <f>YEAR(Table1[[#This Row],[Order Date]])</f>
        <v>2016</v>
      </c>
      <c r="B6462" s="3" t="s">
        <v>1778</v>
      </c>
    </row>
    <row r="6463" spans="1:2" ht="16.5" x14ac:dyDescent="0.3">
      <c r="A6463" s="10">
        <f>YEAR(Table1[[#This Row],[Order Date]])</f>
        <v>2016</v>
      </c>
      <c r="B6463" s="4" t="s">
        <v>85</v>
      </c>
    </row>
    <row r="6464" spans="1:2" ht="16.5" x14ac:dyDescent="0.3">
      <c r="A6464" s="9">
        <f>YEAR(Table1[[#This Row],[Order Date]])</f>
        <v>2016</v>
      </c>
      <c r="B6464" s="3" t="s">
        <v>85</v>
      </c>
    </row>
    <row r="6465" spans="1:2" ht="16.5" x14ac:dyDescent="0.3">
      <c r="A6465" s="10">
        <f>YEAR(Table1[[#This Row],[Order Date]])</f>
        <v>2016</v>
      </c>
      <c r="B6465" s="4" t="s">
        <v>1152</v>
      </c>
    </row>
    <row r="6466" spans="1:2" ht="16.5" x14ac:dyDescent="0.3">
      <c r="A6466" s="9">
        <f>YEAR(Table1[[#This Row],[Order Date]])</f>
        <v>2016</v>
      </c>
      <c r="B6466" s="3" t="s">
        <v>1152</v>
      </c>
    </row>
    <row r="6467" spans="1:2" ht="16.5" x14ac:dyDescent="0.3">
      <c r="A6467" s="10">
        <f>YEAR(Table1[[#This Row],[Order Date]])</f>
        <v>2016</v>
      </c>
      <c r="B6467" s="4" t="s">
        <v>1152</v>
      </c>
    </row>
    <row r="6468" spans="1:2" ht="16.5" x14ac:dyDescent="0.3">
      <c r="A6468" s="9">
        <f>YEAR(Table1[[#This Row],[Order Date]])</f>
        <v>2016</v>
      </c>
      <c r="B6468" s="3" t="s">
        <v>1152</v>
      </c>
    </row>
    <row r="6469" spans="1:2" ht="16.5" x14ac:dyDescent="0.3">
      <c r="A6469" s="10">
        <f>YEAR(Table1[[#This Row],[Order Date]])</f>
        <v>2016</v>
      </c>
      <c r="B6469" s="4" t="s">
        <v>1152</v>
      </c>
    </row>
    <row r="6470" spans="1:2" ht="16.5" x14ac:dyDescent="0.3">
      <c r="A6470" s="9">
        <f>YEAR(Table1[[#This Row],[Order Date]])</f>
        <v>2016</v>
      </c>
      <c r="B6470" s="3" t="s">
        <v>935</v>
      </c>
    </row>
    <row r="6471" spans="1:2" ht="16.5" x14ac:dyDescent="0.3">
      <c r="A6471" s="10">
        <f>YEAR(Table1[[#This Row],[Order Date]])</f>
        <v>2016</v>
      </c>
      <c r="B6471" s="4" t="s">
        <v>2259</v>
      </c>
    </row>
    <row r="6472" spans="1:2" ht="16.5" x14ac:dyDescent="0.3">
      <c r="A6472" s="9">
        <f>YEAR(Table1[[#This Row],[Order Date]])</f>
        <v>2016</v>
      </c>
      <c r="B6472" s="3" t="s">
        <v>2504</v>
      </c>
    </row>
    <row r="6473" spans="1:2" ht="16.5" x14ac:dyDescent="0.3">
      <c r="A6473" s="10">
        <f>YEAR(Table1[[#This Row],[Order Date]])</f>
        <v>2016</v>
      </c>
      <c r="B6473" s="4" t="s">
        <v>2504</v>
      </c>
    </row>
    <row r="6474" spans="1:2" ht="16.5" x14ac:dyDescent="0.3">
      <c r="A6474" s="9">
        <f>YEAR(Table1[[#This Row],[Order Date]])</f>
        <v>2016</v>
      </c>
      <c r="B6474" s="3" t="s">
        <v>1963</v>
      </c>
    </row>
    <row r="6475" spans="1:2" ht="16.5" x14ac:dyDescent="0.3">
      <c r="A6475" s="10">
        <f>YEAR(Table1[[#This Row],[Order Date]])</f>
        <v>2016</v>
      </c>
      <c r="B6475" s="4" t="s">
        <v>1357</v>
      </c>
    </row>
    <row r="6476" spans="1:2" ht="16.5" x14ac:dyDescent="0.3">
      <c r="A6476" s="9">
        <f>YEAR(Table1[[#This Row],[Order Date]])</f>
        <v>2016</v>
      </c>
      <c r="B6476" s="3" t="s">
        <v>1167</v>
      </c>
    </row>
    <row r="6477" spans="1:2" ht="16.5" x14ac:dyDescent="0.3">
      <c r="A6477" s="10">
        <f>YEAR(Table1[[#This Row],[Order Date]])</f>
        <v>2016</v>
      </c>
      <c r="B6477" s="4" t="s">
        <v>1167</v>
      </c>
    </row>
    <row r="6478" spans="1:2" ht="16.5" x14ac:dyDescent="0.3">
      <c r="A6478" s="9">
        <f>YEAR(Table1[[#This Row],[Order Date]])</f>
        <v>2016</v>
      </c>
      <c r="B6478" s="3" t="s">
        <v>2156</v>
      </c>
    </row>
    <row r="6479" spans="1:2" ht="16.5" x14ac:dyDescent="0.3">
      <c r="A6479" s="10">
        <f>YEAR(Table1[[#This Row],[Order Date]])</f>
        <v>2016</v>
      </c>
      <c r="B6479" s="4" t="s">
        <v>2156</v>
      </c>
    </row>
    <row r="6480" spans="1:2" ht="16.5" x14ac:dyDescent="0.3">
      <c r="A6480" s="9">
        <f>YEAR(Table1[[#This Row],[Order Date]])</f>
        <v>2016</v>
      </c>
      <c r="B6480" s="3" t="s">
        <v>2156</v>
      </c>
    </row>
    <row r="6481" spans="1:2" ht="16.5" x14ac:dyDescent="0.3">
      <c r="A6481" s="10">
        <f>YEAR(Table1[[#This Row],[Order Date]])</f>
        <v>2016</v>
      </c>
      <c r="B6481" s="4" t="s">
        <v>891</v>
      </c>
    </row>
    <row r="6482" spans="1:2" ht="16.5" x14ac:dyDescent="0.3">
      <c r="A6482" s="9">
        <f>YEAR(Table1[[#This Row],[Order Date]])</f>
        <v>2016</v>
      </c>
      <c r="B6482" s="3" t="s">
        <v>891</v>
      </c>
    </row>
    <row r="6483" spans="1:2" ht="16.5" x14ac:dyDescent="0.3">
      <c r="A6483" s="10">
        <f>YEAR(Table1[[#This Row],[Order Date]])</f>
        <v>2016</v>
      </c>
      <c r="B6483" s="4" t="s">
        <v>891</v>
      </c>
    </row>
    <row r="6484" spans="1:2" ht="16.5" x14ac:dyDescent="0.3">
      <c r="A6484" s="9">
        <f>YEAR(Table1[[#This Row],[Order Date]])</f>
        <v>2016</v>
      </c>
      <c r="B6484" s="3" t="s">
        <v>1079</v>
      </c>
    </row>
    <row r="6485" spans="1:2" ht="16.5" x14ac:dyDescent="0.3">
      <c r="A6485" s="10">
        <f>YEAR(Table1[[#This Row],[Order Date]])</f>
        <v>2016</v>
      </c>
      <c r="B6485" s="4" t="s">
        <v>879</v>
      </c>
    </row>
    <row r="6486" spans="1:2" ht="16.5" x14ac:dyDescent="0.3">
      <c r="A6486" s="9">
        <f>YEAR(Table1[[#This Row],[Order Date]])</f>
        <v>2016</v>
      </c>
      <c r="B6486" s="3" t="s">
        <v>873</v>
      </c>
    </row>
    <row r="6487" spans="1:2" ht="16.5" x14ac:dyDescent="0.3">
      <c r="A6487" s="10">
        <f>YEAR(Table1[[#This Row],[Order Date]])</f>
        <v>2016</v>
      </c>
      <c r="B6487" s="4" t="s">
        <v>873</v>
      </c>
    </row>
    <row r="6488" spans="1:2" ht="16.5" x14ac:dyDescent="0.3">
      <c r="A6488" s="9">
        <f>YEAR(Table1[[#This Row],[Order Date]])</f>
        <v>2016</v>
      </c>
      <c r="B6488" s="3" t="s">
        <v>873</v>
      </c>
    </row>
    <row r="6489" spans="1:2" ht="16.5" x14ac:dyDescent="0.3">
      <c r="A6489" s="10">
        <f>YEAR(Table1[[#This Row],[Order Date]])</f>
        <v>2016</v>
      </c>
      <c r="B6489" s="4" t="s">
        <v>873</v>
      </c>
    </row>
    <row r="6490" spans="1:2" ht="16.5" x14ac:dyDescent="0.3">
      <c r="A6490" s="9">
        <f>YEAR(Table1[[#This Row],[Order Date]])</f>
        <v>2016</v>
      </c>
      <c r="B6490" s="3" t="s">
        <v>873</v>
      </c>
    </row>
    <row r="6491" spans="1:2" ht="16.5" x14ac:dyDescent="0.3">
      <c r="A6491" s="10">
        <f>YEAR(Table1[[#This Row],[Order Date]])</f>
        <v>2016</v>
      </c>
      <c r="B6491" s="4" t="s">
        <v>167</v>
      </c>
    </row>
    <row r="6492" spans="1:2" ht="16.5" x14ac:dyDescent="0.3">
      <c r="A6492" s="9">
        <f>YEAR(Table1[[#This Row],[Order Date]])</f>
        <v>2016</v>
      </c>
      <c r="B6492" s="3" t="s">
        <v>1563</v>
      </c>
    </row>
    <row r="6493" spans="1:2" ht="16.5" x14ac:dyDescent="0.3">
      <c r="A6493" s="10">
        <f>YEAR(Table1[[#This Row],[Order Date]])</f>
        <v>2016</v>
      </c>
      <c r="B6493" s="4" t="s">
        <v>1563</v>
      </c>
    </row>
    <row r="6494" spans="1:2" ht="16.5" x14ac:dyDescent="0.3">
      <c r="A6494" s="9">
        <f>YEAR(Table1[[#This Row],[Order Date]])</f>
        <v>2016</v>
      </c>
      <c r="B6494" s="3" t="s">
        <v>1563</v>
      </c>
    </row>
    <row r="6495" spans="1:2" ht="16.5" x14ac:dyDescent="0.3">
      <c r="A6495" s="10">
        <f>YEAR(Table1[[#This Row],[Order Date]])</f>
        <v>2016</v>
      </c>
      <c r="B6495" s="4" t="s">
        <v>1563</v>
      </c>
    </row>
    <row r="6496" spans="1:2" ht="16.5" x14ac:dyDescent="0.3">
      <c r="A6496" s="9">
        <f>YEAR(Table1[[#This Row],[Order Date]])</f>
        <v>2016</v>
      </c>
      <c r="B6496" s="3" t="s">
        <v>1563</v>
      </c>
    </row>
    <row r="6497" spans="1:2" ht="16.5" x14ac:dyDescent="0.3">
      <c r="A6497" s="10">
        <f>YEAR(Table1[[#This Row],[Order Date]])</f>
        <v>2016</v>
      </c>
      <c r="B6497" s="4" t="s">
        <v>1563</v>
      </c>
    </row>
    <row r="6498" spans="1:2" ht="16.5" x14ac:dyDescent="0.3">
      <c r="A6498" s="9">
        <f>YEAR(Table1[[#This Row],[Order Date]])</f>
        <v>2016</v>
      </c>
      <c r="B6498" s="3" t="s">
        <v>1563</v>
      </c>
    </row>
    <row r="6499" spans="1:2" ht="16.5" x14ac:dyDescent="0.3">
      <c r="A6499" s="10">
        <f>YEAR(Table1[[#This Row],[Order Date]])</f>
        <v>2016</v>
      </c>
      <c r="B6499" s="4" t="s">
        <v>1563</v>
      </c>
    </row>
    <row r="6500" spans="1:2" ht="16.5" x14ac:dyDescent="0.3">
      <c r="A6500" s="9">
        <f>YEAR(Table1[[#This Row],[Order Date]])</f>
        <v>2016</v>
      </c>
      <c r="B6500" s="3" t="s">
        <v>1563</v>
      </c>
    </row>
    <row r="6501" spans="1:2" ht="16.5" x14ac:dyDescent="0.3">
      <c r="A6501" s="10">
        <f>YEAR(Table1[[#This Row],[Order Date]])</f>
        <v>2016</v>
      </c>
      <c r="B6501" s="4" t="s">
        <v>1563</v>
      </c>
    </row>
    <row r="6502" spans="1:2" ht="16.5" x14ac:dyDescent="0.3">
      <c r="A6502" s="9">
        <f>YEAR(Table1[[#This Row],[Order Date]])</f>
        <v>2016</v>
      </c>
      <c r="B6502" s="3" t="s">
        <v>1563</v>
      </c>
    </row>
    <row r="6503" spans="1:2" ht="16.5" x14ac:dyDescent="0.3">
      <c r="A6503" s="10">
        <f>YEAR(Table1[[#This Row],[Order Date]])</f>
        <v>2016</v>
      </c>
      <c r="B6503" s="4" t="s">
        <v>1797</v>
      </c>
    </row>
    <row r="6504" spans="1:2" ht="16.5" x14ac:dyDescent="0.3">
      <c r="A6504" s="9">
        <f>YEAR(Table1[[#This Row],[Order Date]])</f>
        <v>2016</v>
      </c>
      <c r="B6504" s="3" t="s">
        <v>495</v>
      </c>
    </row>
    <row r="6505" spans="1:2" ht="16.5" x14ac:dyDescent="0.3">
      <c r="A6505" s="10">
        <f>YEAR(Table1[[#This Row],[Order Date]])</f>
        <v>2016</v>
      </c>
      <c r="B6505" s="4" t="s">
        <v>495</v>
      </c>
    </row>
    <row r="6506" spans="1:2" ht="16.5" x14ac:dyDescent="0.3">
      <c r="A6506" s="9">
        <f>YEAR(Table1[[#This Row],[Order Date]])</f>
        <v>2016</v>
      </c>
      <c r="B6506" s="3" t="s">
        <v>1099</v>
      </c>
    </row>
    <row r="6507" spans="1:2" ht="16.5" x14ac:dyDescent="0.3">
      <c r="A6507" s="10">
        <f>YEAR(Table1[[#This Row],[Order Date]])</f>
        <v>2016</v>
      </c>
      <c r="B6507" s="4" t="s">
        <v>1099</v>
      </c>
    </row>
    <row r="6508" spans="1:2" ht="16.5" x14ac:dyDescent="0.3">
      <c r="A6508" s="9">
        <f>YEAR(Table1[[#This Row],[Order Date]])</f>
        <v>2016</v>
      </c>
      <c r="B6508" s="3" t="s">
        <v>1099</v>
      </c>
    </row>
    <row r="6509" spans="1:2" ht="16.5" x14ac:dyDescent="0.3">
      <c r="A6509" s="10">
        <f>YEAR(Table1[[#This Row],[Order Date]])</f>
        <v>2016</v>
      </c>
      <c r="B6509" s="4" t="s">
        <v>1099</v>
      </c>
    </row>
    <row r="6510" spans="1:2" ht="16.5" x14ac:dyDescent="0.3">
      <c r="A6510" s="9">
        <f>YEAR(Table1[[#This Row],[Order Date]])</f>
        <v>2016</v>
      </c>
      <c r="B6510" s="3" t="s">
        <v>1800</v>
      </c>
    </row>
    <row r="6511" spans="1:2" ht="16.5" x14ac:dyDescent="0.3">
      <c r="A6511" s="10">
        <f>YEAR(Table1[[#This Row],[Order Date]])</f>
        <v>2016</v>
      </c>
      <c r="B6511" s="4" t="s">
        <v>1800</v>
      </c>
    </row>
    <row r="6512" spans="1:2" ht="16.5" x14ac:dyDescent="0.3">
      <c r="A6512" s="9">
        <f>YEAR(Table1[[#This Row],[Order Date]])</f>
        <v>2016</v>
      </c>
      <c r="B6512" s="3" t="s">
        <v>1610</v>
      </c>
    </row>
    <row r="6513" spans="1:2" ht="16.5" x14ac:dyDescent="0.3">
      <c r="A6513" s="10">
        <f>YEAR(Table1[[#This Row],[Order Date]])</f>
        <v>2016</v>
      </c>
      <c r="B6513" s="4" t="s">
        <v>1610</v>
      </c>
    </row>
    <row r="6514" spans="1:2" ht="16.5" x14ac:dyDescent="0.3">
      <c r="A6514" s="9">
        <f>YEAR(Table1[[#This Row],[Order Date]])</f>
        <v>2016</v>
      </c>
      <c r="B6514" s="3" t="s">
        <v>873</v>
      </c>
    </row>
    <row r="6515" spans="1:2" ht="16.5" x14ac:dyDescent="0.3">
      <c r="A6515" s="10">
        <f>YEAR(Table1[[#This Row],[Order Date]])</f>
        <v>2016</v>
      </c>
      <c r="B6515" s="4" t="s">
        <v>873</v>
      </c>
    </row>
    <row r="6516" spans="1:2" ht="16.5" x14ac:dyDescent="0.3">
      <c r="A6516" s="9">
        <f>YEAR(Table1[[#This Row],[Order Date]])</f>
        <v>2016</v>
      </c>
      <c r="B6516" s="3" t="s">
        <v>873</v>
      </c>
    </row>
    <row r="6517" spans="1:2" ht="16.5" x14ac:dyDescent="0.3">
      <c r="A6517" s="10">
        <f>YEAR(Table1[[#This Row],[Order Date]])</f>
        <v>2016</v>
      </c>
      <c r="B6517" s="4" t="s">
        <v>1538</v>
      </c>
    </row>
    <row r="6518" spans="1:2" ht="16.5" x14ac:dyDescent="0.3">
      <c r="A6518" s="9">
        <f>YEAR(Table1[[#This Row],[Order Date]])</f>
        <v>2016</v>
      </c>
      <c r="B6518" s="3" t="s">
        <v>883</v>
      </c>
    </row>
    <row r="6519" spans="1:2" ht="16.5" x14ac:dyDescent="0.3">
      <c r="A6519" s="10">
        <f>YEAR(Table1[[#This Row],[Order Date]])</f>
        <v>2016</v>
      </c>
      <c r="B6519" s="4" t="s">
        <v>883</v>
      </c>
    </row>
    <row r="6520" spans="1:2" ht="16.5" x14ac:dyDescent="0.3">
      <c r="A6520" s="9">
        <f>YEAR(Table1[[#This Row],[Order Date]])</f>
        <v>2016</v>
      </c>
      <c r="B6520" s="3" t="s">
        <v>148</v>
      </c>
    </row>
    <row r="6521" spans="1:2" ht="16.5" x14ac:dyDescent="0.3">
      <c r="A6521" s="10">
        <f>YEAR(Table1[[#This Row],[Order Date]])</f>
        <v>2016</v>
      </c>
      <c r="B6521" s="4" t="s">
        <v>904</v>
      </c>
    </row>
    <row r="6522" spans="1:2" ht="16.5" x14ac:dyDescent="0.3">
      <c r="A6522" s="9">
        <f>YEAR(Table1[[#This Row],[Order Date]])</f>
        <v>2016</v>
      </c>
      <c r="B6522" s="3" t="s">
        <v>1593</v>
      </c>
    </row>
    <row r="6523" spans="1:2" ht="16.5" x14ac:dyDescent="0.3">
      <c r="A6523" s="10">
        <f>YEAR(Table1[[#This Row],[Order Date]])</f>
        <v>2016</v>
      </c>
      <c r="B6523" s="4" t="s">
        <v>1593</v>
      </c>
    </row>
    <row r="6524" spans="1:2" ht="16.5" x14ac:dyDescent="0.3">
      <c r="A6524" s="9">
        <f>YEAR(Table1[[#This Row],[Order Date]])</f>
        <v>2016</v>
      </c>
      <c r="B6524" s="3" t="s">
        <v>1593</v>
      </c>
    </row>
    <row r="6525" spans="1:2" ht="16.5" x14ac:dyDescent="0.3">
      <c r="A6525" s="10">
        <f>YEAR(Table1[[#This Row],[Order Date]])</f>
        <v>2016</v>
      </c>
      <c r="B6525" s="4" t="s">
        <v>1593</v>
      </c>
    </row>
    <row r="6526" spans="1:2" ht="16.5" x14ac:dyDescent="0.3">
      <c r="A6526" s="9">
        <f>YEAR(Table1[[#This Row],[Order Date]])</f>
        <v>2016</v>
      </c>
      <c r="B6526" s="3" t="s">
        <v>1593</v>
      </c>
    </row>
    <row r="6527" spans="1:2" ht="16.5" x14ac:dyDescent="0.3">
      <c r="A6527" s="10">
        <f>YEAR(Table1[[#This Row],[Order Date]])</f>
        <v>2016</v>
      </c>
      <c r="B6527" s="4" t="s">
        <v>1593</v>
      </c>
    </row>
    <row r="6528" spans="1:2" ht="16.5" x14ac:dyDescent="0.3">
      <c r="A6528" s="9">
        <f>YEAR(Table1[[#This Row],[Order Date]])</f>
        <v>2016</v>
      </c>
      <c r="B6528" s="3" t="s">
        <v>589</v>
      </c>
    </row>
    <row r="6529" spans="1:2" ht="16.5" x14ac:dyDescent="0.3">
      <c r="A6529" s="10">
        <f>YEAR(Table1[[#This Row],[Order Date]])</f>
        <v>2016</v>
      </c>
      <c r="B6529" s="4" t="s">
        <v>589</v>
      </c>
    </row>
    <row r="6530" spans="1:2" ht="16.5" x14ac:dyDescent="0.3">
      <c r="A6530" s="9">
        <f>YEAR(Table1[[#This Row],[Order Date]])</f>
        <v>2016</v>
      </c>
      <c r="B6530" s="3" t="s">
        <v>2033</v>
      </c>
    </row>
    <row r="6531" spans="1:2" ht="16.5" x14ac:dyDescent="0.3">
      <c r="A6531" s="10">
        <f>YEAR(Table1[[#This Row],[Order Date]])</f>
        <v>2016</v>
      </c>
      <c r="B6531" s="4" t="s">
        <v>2033</v>
      </c>
    </row>
    <row r="6532" spans="1:2" ht="16.5" x14ac:dyDescent="0.3">
      <c r="A6532" s="9">
        <f>YEAR(Table1[[#This Row],[Order Date]])</f>
        <v>2016</v>
      </c>
      <c r="B6532" s="3" t="s">
        <v>552</v>
      </c>
    </row>
    <row r="6533" spans="1:2" ht="16.5" x14ac:dyDescent="0.3">
      <c r="A6533" s="10">
        <f>YEAR(Table1[[#This Row],[Order Date]])</f>
        <v>2016</v>
      </c>
      <c r="B6533" s="4" t="s">
        <v>401</v>
      </c>
    </row>
    <row r="6534" spans="1:2" ht="16.5" x14ac:dyDescent="0.3">
      <c r="A6534" s="9">
        <f>YEAR(Table1[[#This Row],[Order Date]])</f>
        <v>2016</v>
      </c>
      <c r="B6534" s="3" t="s">
        <v>401</v>
      </c>
    </row>
    <row r="6535" spans="1:2" ht="16.5" x14ac:dyDescent="0.3">
      <c r="A6535" s="10">
        <f>YEAR(Table1[[#This Row],[Order Date]])</f>
        <v>2016</v>
      </c>
      <c r="B6535" s="4" t="s">
        <v>1548</v>
      </c>
    </row>
    <row r="6536" spans="1:2" ht="16.5" x14ac:dyDescent="0.3">
      <c r="A6536" s="9">
        <f>YEAR(Table1[[#This Row],[Order Date]])</f>
        <v>2016</v>
      </c>
      <c r="B6536" s="3" t="s">
        <v>1676</v>
      </c>
    </row>
    <row r="6537" spans="1:2" ht="16.5" x14ac:dyDescent="0.3">
      <c r="A6537" s="10">
        <f>YEAR(Table1[[#This Row],[Order Date]])</f>
        <v>2016</v>
      </c>
      <c r="B6537" s="4" t="s">
        <v>1831</v>
      </c>
    </row>
    <row r="6538" spans="1:2" ht="16.5" x14ac:dyDescent="0.3">
      <c r="A6538" s="9">
        <f>YEAR(Table1[[#This Row],[Order Date]])</f>
        <v>2016</v>
      </c>
      <c r="B6538" s="3" t="s">
        <v>1394</v>
      </c>
    </row>
    <row r="6539" spans="1:2" ht="16.5" x14ac:dyDescent="0.3">
      <c r="A6539" s="10">
        <f>YEAR(Table1[[#This Row],[Order Date]])</f>
        <v>2016</v>
      </c>
      <c r="B6539" s="4" t="s">
        <v>1593</v>
      </c>
    </row>
    <row r="6540" spans="1:2" ht="16.5" x14ac:dyDescent="0.3">
      <c r="A6540" s="9">
        <f>YEAR(Table1[[#This Row],[Order Date]])</f>
        <v>2016</v>
      </c>
      <c r="B6540" s="3" t="s">
        <v>1273</v>
      </c>
    </row>
    <row r="6541" spans="1:2" ht="16.5" x14ac:dyDescent="0.3">
      <c r="A6541" s="10">
        <f>YEAR(Table1[[#This Row],[Order Date]])</f>
        <v>2016</v>
      </c>
      <c r="B6541" s="4" t="s">
        <v>1443</v>
      </c>
    </row>
    <row r="6542" spans="1:2" ht="16.5" x14ac:dyDescent="0.3">
      <c r="A6542" s="9">
        <f>YEAR(Table1[[#This Row],[Order Date]])</f>
        <v>2016</v>
      </c>
      <c r="B6542" s="3" t="s">
        <v>2614</v>
      </c>
    </row>
    <row r="6543" spans="1:2" ht="16.5" x14ac:dyDescent="0.3">
      <c r="A6543" s="10">
        <f>YEAR(Table1[[#This Row],[Order Date]])</f>
        <v>2016</v>
      </c>
      <c r="B6543" s="4" t="s">
        <v>1672</v>
      </c>
    </row>
    <row r="6544" spans="1:2" ht="16.5" x14ac:dyDescent="0.3">
      <c r="A6544" s="9">
        <f>YEAR(Table1[[#This Row],[Order Date]])</f>
        <v>2016</v>
      </c>
      <c r="B6544" s="3" t="s">
        <v>1631</v>
      </c>
    </row>
    <row r="6545" spans="1:2" ht="16.5" x14ac:dyDescent="0.3">
      <c r="A6545" s="10">
        <f>YEAR(Table1[[#This Row],[Order Date]])</f>
        <v>2016</v>
      </c>
      <c r="B6545" s="4" t="s">
        <v>1631</v>
      </c>
    </row>
    <row r="6546" spans="1:2" ht="16.5" x14ac:dyDescent="0.3">
      <c r="A6546" s="9">
        <f>YEAR(Table1[[#This Row],[Order Date]])</f>
        <v>2016</v>
      </c>
      <c r="B6546" s="3" t="s">
        <v>873</v>
      </c>
    </row>
    <row r="6547" spans="1:2" ht="16.5" x14ac:dyDescent="0.3">
      <c r="A6547" s="10">
        <f>YEAR(Table1[[#This Row],[Order Date]])</f>
        <v>2016</v>
      </c>
      <c r="B6547" s="4" t="s">
        <v>873</v>
      </c>
    </row>
    <row r="6548" spans="1:2" ht="16.5" x14ac:dyDescent="0.3">
      <c r="A6548" s="9">
        <f>YEAR(Table1[[#This Row],[Order Date]])</f>
        <v>2016</v>
      </c>
      <c r="B6548" s="3" t="s">
        <v>1817</v>
      </c>
    </row>
    <row r="6549" spans="1:2" ht="16.5" x14ac:dyDescent="0.3">
      <c r="A6549" s="10">
        <f>YEAR(Table1[[#This Row],[Order Date]])</f>
        <v>2016</v>
      </c>
      <c r="B6549" s="4" t="s">
        <v>1935</v>
      </c>
    </row>
    <row r="6550" spans="1:2" ht="16.5" x14ac:dyDescent="0.3">
      <c r="A6550" s="9">
        <f>YEAR(Table1[[#This Row],[Order Date]])</f>
        <v>2016</v>
      </c>
      <c r="B6550" s="3" t="s">
        <v>1935</v>
      </c>
    </row>
    <row r="6551" spans="1:2" ht="16.5" x14ac:dyDescent="0.3">
      <c r="A6551" s="10">
        <f>YEAR(Table1[[#This Row],[Order Date]])</f>
        <v>2016</v>
      </c>
      <c r="B6551" s="4" t="s">
        <v>1935</v>
      </c>
    </row>
    <row r="6552" spans="1:2" ht="16.5" x14ac:dyDescent="0.3">
      <c r="A6552" s="9">
        <f>YEAR(Table1[[#This Row],[Order Date]])</f>
        <v>2016</v>
      </c>
      <c r="B6552" s="3" t="s">
        <v>1635</v>
      </c>
    </row>
    <row r="6553" spans="1:2" ht="16.5" x14ac:dyDescent="0.3">
      <c r="A6553" s="10">
        <f>YEAR(Table1[[#This Row],[Order Date]])</f>
        <v>2016</v>
      </c>
      <c r="B6553" s="4" t="s">
        <v>1343</v>
      </c>
    </row>
    <row r="6554" spans="1:2" ht="16.5" x14ac:dyDescent="0.3">
      <c r="A6554" s="9">
        <f>YEAR(Table1[[#This Row],[Order Date]])</f>
        <v>2016</v>
      </c>
      <c r="B6554" s="3" t="s">
        <v>1343</v>
      </c>
    </row>
    <row r="6555" spans="1:2" ht="16.5" x14ac:dyDescent="0.3">
      <c r="A6555" s="10">
        <f>YEAR(Table1[[#This Row],[Order Date]])</f>
        <v>2016</v>
      </c>
      <c r="B6555" s="4" t="s">
        <v>1343</v>
      </c>
    </row>
    <row r="6556" spans="1:2" ht="16.5" x14ac:dyDescent="0.3">
      <c r="A6556" s="9">
        <f>YEAR(Table1[[#This Row],[Order Date]])</f>
        <v>2016</v>
      </c>
      <c r="B6556" s="3" t="s">
        <v>1547</v>
      </c>
    </row>
    <row r="6557" spans="1:2" ht="16.5" x14ac:dyDescent="0.3">
      <c r="A6557" s="10">
        <f>YEAR(Table1[[#This Row],[Order Date]])</f>
        <v>2016</v>
      </c>
      <c r="B6557" s="4" t="s">
        <v>875</v>
      </c>
    </row>
    <row r="6558" spans="1:2" ht="16.5" x14ac:dyDescent="0.3">
      <c r="A6558" s="9">
        <f>YEAR(Table1[[#This Row],[Order Date]])</f>
        <v>2016</v>
      </c>
      <c r="B6558" s="3" t="s">
        <v>1951</v>
      </c>
    </row>
    <row r="6559" spans="1:2" ht="16.5" x14ac:dyDescent="0.3">
      <c r="A6559" s="10">
        <f>YEAR(Table1[[#This Row],[Order Date]])</f>
        <v>2016</v>
      </c>
      <c r="B6559" s="4" t="s">
        <v>1951</v>
      </c>
    </row>
    <row r="6560" spans="1:2" ht="16.5" x14ac:dyDescent="0.3">
      <c r="A6560" s="9">
        <f>YEAR(Table1[[#This Row],[Order Date]])</f>
        <v>2016</v>
      </c>
      <c r="B6560" s="3" t="s">
        <v>1951</v>
      </c>
    </row>
    <row r="6561" spans="1:2" ht="16.5" x14ac:dyDescent="0.3">
      <c r="A6561" s="10">
        <f>YEAR(Table1[[#This Row],[Order Date]])</f>
        <v>2016</v>
      </c>
      <c r="B6561" s="4" t="s">
        <v>963</v>
      </c>
    </row>
    <row r="6562" spans="1:2" ht="16.5" x14ac:dyDescent="0.3">
      <c r="A6562" s="9">
        <f>YEAR(Table1[[#This Row],[Order Date]])</f>
        <v>2016</v>
      </c>
      <c r="B6562" s="3" t="s">
        <v>963</v>
      </c>
    </row>
    <row r="6563" spans="1:2" ht="16.5" x14ac:dyDescent="0.3">
      <c r="A6563" s="10">
        <f>YEAR(Table1[[#This Row],[Order Date]])</f>
        <v>2016</v>
      </c>
      <c r="B6563" s="4" t="s">
        <v>963</v>
      </c>
    </row>
    <row r="6564" spans="1:2" ht="16.5" x14ac:dyDescent="0.3">
      <c r="A6564" s="9">
        <f>YEAR(Table1[[#This Row],[Order Date]])</f>
        <v>2016</v>
      </c>
      <c r="B6564" s="3" t="s">
        <v>963</v>
      </c>
    </row>
    <row r="6565" spans="1:2" ht="16.5" x14ac:dyDescent="0.3">
      <c r="A6565" s="10">
        <f>YEAR(Table1[[#This Row],[Order Date]])</f>
        <v>2016</v>
      </c>
      <c r="B6565" s="4" t="s">
        <v>963</v>
      </c>
    </row>
    <row r="6566" spans="1:2" ht="16.5" x14ac:dyDescent="0.3">
      <c r="A6566" s="9">
        <f>YEAR(Table1[[#This Row],[Order Date]])</f>
        <v>2016</v>
      </c>
      <c r="B6566" s="3" t="s">
        <v>963</v>
      </c>
    </row>
    <row r="6567" spans="1:2" ht="16.5" x14ac:dyDescent="0.3">
      <c r="A6567" s="10">
        <f>YEAR(Table1[[#This Row],[Order Date]])</f>
        <v>2016</v>
      </c>
      <c r="B6567" s="4" t="s">
        <v>963</v>
      </c>
    </row>
    <row r="6568" spans="1:2" ht="16.5" x14ac:dyDescent="0.3">
      <c r="A6568" s="9">
        <f>YEAR(Table1[[#This Row],[Order Date]])</f>
        <v>2016</v>
      </c>
      <c r="B6568" s="3" t="s">
        <v>2176</v>
      </c>
    </row>
    <row r="6569" spans="1:2" ht="16.5" x14ac:dyDescent="0.3">
      <c r="A6569" s="10">
        <f>YEAR(Table1[[#This Row],[Order Date]])</f>
        <v>2016</v>
      </c>
      <c r="B6569" s="4" t="s">
        <v>478</v>
      </c>
    </row>
    <row r="6570" spans="1:2" ht="16.5" x14ac:dyDescent="0.3">
      <c r="A6570" s="9">
        <f>YEAR(Table1[[#This Row],[Order Date]])</f>
        <v>2016</v>
      </c>
      <c r="B6570" s="3" t="s">
        <v>1417</v>
      </c>
    </row>
    <row r="6571" spans="1:2" ht="16.5" x14ac:dyDescent="0.3">
      <c r="A6571" s="10">
        <f>YEAR(Table1[[#This Row],[Order Date]])</f>
        <v>2016</v>
      </c>
      <c r="B6571" s="4" t="s">
        <v>1417</v>
      </c>
    </row>
    <row r="6572" spans="1:2" ht="16.5" x14ac:dyDescent="0.3">
      <c r="A6572" s="9">
        <f>YEAR(Table1[[#This Row],[Order Date]])</f>
        <v>2016</v>
      </c>
      <c r="B6572" s="3" t="s">
        <v>1417</v>
      </c>
    </row>
    <row r="6573" spans="1:2" ht="16.5" x14ac:dyDescent="0.3">
      <c r="A6573" s="10">
        <f>YEAR(Table1[[#This Row],[Order Date]])</f>
        <v>2016</v>
      </c>
      <c r="B6573" s="4" t="s">
        <v>170</v>
      </c>
    </row>
    <row r="6574" spans="1:2" ht="16.5" x14ac:dyDescent="0.3">
      <c r="A6574" s="9">
        <f>YEAR(Table1[[#This Row],[Order Date]])</f>
        <v>2016</v>
      </c>
      <c r="B6574" s="3" t="s">
        <v>170</v>
      </c>
    </row>
    <row r="6575" spans="1:2" ht="16.5" x14ac:dyDescent="0.3">
      <c r="A6575" s="10">
        <f>YEAR(Table1[[#This Row],[Order Date]])</f>
        <v>2016</v>
      </c>
      <c r="B6575" s="4" t="s">
        <v>1457</v>
      </c>
    </row>
    <row r="6576" spans="1:2" ht="16.5" x14ac:dyDescent="0.3">
      <c r="A6576" s="9">
        <f>YEAR(Table1[[#This Row],[Order Date]])</f>
        <v>2016</v>
      </c>
      <c r="B6576" s="3" t="s">
        <v>256</v>
      </c>
    </row>
    <row r="6577" spans="1:2" ht="16.5" x14ac:dyDescent="0.3">
      <c r="A6577" s="10">
        <f>YEAR(Table1[[#This Row],[Order Date]])</f>
        <v>2016</v>
      </c>
      <c r="B6577" s="4" t="s">
        <v>2388</v>
      </c>
    </row>
    <row r="6578" spans="1:2" ht="16.5" x14ac:dyDescent="0.3">
      <c r="A6578" s="9">
        <f>YEAR(Table1[[#This Row],[Order Date]])</f>
        <v>2016</v>
      </c>
      <c r="B6578" s="3" t="s">
        <v>1003</v>
      </c>
    </row>
    <row r="6579" spans="1:2" ht="16.5" x14ac:dyDescent="0.3">
      <c r="A6579" s="10">
        <f>YEAR(Table1[[#This Row],[Order Date]])</f>
        <v>2016</v>
      </c>
      <c r="B6579" s="4" t="s">
        <v>1003</v>
      </c>
    </row>
    <row r="6580" spans="1:2" ht="16.5" x14ac:dyDescent="0.3">
      <c r="A6580" s="9">
        <f>YEAR(Table1[[#This Row],[Order Date]])</f>
        <v>2016</v>
      </c>
      <c r="B6580" s="3" t="s">
        <v>1738</v>
      </c>
    </row>
    <row r="6581" spans="1:2" ht="16.5" x14ac:dyDescent="0.3">
      <c r="A6581" s="10">
        <f>YEAR(Table1[[#This Row],[Order Date]])</f>
        <v>2016</v>
      </c>
      <c r="B6581" s="4" t="s">
        <v>218</v>
      </c>
    </row>
    <row r="6582" spans="1:2" ht="16.5" x14ac:dyDescent="0.3">
      <c r="A6582" s="9">
        <f>YEAR(Table1[[#This Row],[Order Date]])</f>
        <v>2016</v>
      </c>
      <c r="B6582" s="3" t="s">
        <v>218</v>
      </c>
    </row>
    <row r="6583" spans="1:2" ht="16.5" x14ac:dyDescent="0.3">
      <c r="A6583" s="10">
        <f>YEAR(Table1[[#This Row],[Order Date]])</f>
        <v>2016</v>
      </c>
      <c r="B6583" s="4" t="s">
        <v>218</v>
      </c>
    </row>
    <row r="6584" spans="1:2" ht="16.5" x14ac:dyDescent="0.3">
      <c r="A6584" s="9">
        <f>YEAR(Table1[[#This Row],[Order Date]])</f>
        <v>2016</v>
      </c>
      <c r="B6584" s="3" t="s">
        <v>567</v>
      </c>
    </row>
    <row r="6585" spans="1:2" ht="16.5" x14ac:dyDescent="0.3">
      <c r="A6585" s="10">
        <f>YEAR(Table1[[#This Row],[Order Date]])</f>
        <v>2016</v>
      </c>
      <c r="B6585" s="4" t="s">
        <v>1097</v>
      </c>
    </row>
    <row r="6586" spans="1:2" ht="16.5" x14ac:dyDescent="0.3">
      <c r="A6586" s="9">
        <f>YEAR(Table1[[#This Row],[Order Date]])</f>
        <v>2016</v>
      </c>
      <c r="B6586" s="3" t="s">
        <v>1097</v>
      </c>
    </row>
    <row r="6587" spans="1:2" ht="16.5" x14ac:dyDescent="0.3">
      <c r="A6587" s="10">
        <f>YEAR(Table1[[#This Row],[Order Date]])</f>
        <v>2016</v>
      </c>
      <c r="B6587" s="4" t="s">
        <v>1339</v>
      </c>
    </row>
    <row r="6588" spans="1:2" ht="16.5" x14ac:dyDescent="0.3">
      <c r="A6588" s="9">
        <f>YEAR(Table1[[#This Row],[Order Date]])</f>
        <v>2016</v>
      </c>
      <c r="B6588" s="3" t="s">
        <v>1339</v>
      </c>
    </row>
    <row r="6589" spans="1:2" ht="16.5" x14ac:dyDescent="0.3">
      <c r="A6589" s="10">
        <f>YEAR(Table1[[#This Row],[Order Date]])</f>
        <v>2016</v>
      </c>
      <c r="B6589" s="4" t="s">
        <v>1263</v>
      </c>
    </row>
    <row r="6590" spans="1:2" ht="16.5" x14ac:dyDescent="0.3">
      <c r="A6590" s="9">
        <f>YEAR(Table1[[#This Row],[Order Date]])</f>
        <v>2016</v>
      </c>
      <c r="B6590" s="3" t="s">
        <v>1263</v>
      </c>
    </row>
    <row r="6591" spans="1:2" ht="16.5" x14ac:dyDescent="0.3">
      <c r="A6591" s="10">
        <f>YEAR(Table1[[#This Row],[Order Date]])</f>
        <v>2016</v>
      </c>
      <c r="B6591" s="4" t="s">
        <v>1974</v>
      </c>
    </row>
    <row r="6592" spans="1:2" ht="16.5" x14ac:dyDescent="0.3">
      <c r="A6592" s="9">
        <f>YEAR(Table1[[#This Row],[Order Date]])</f>
        <v>2016</v>
      </c>
      <c r="B6592" s="3" t="s">
        <v>689</v>
      </c>
    </row>
    <row r="6593" spans="1:2" ht="16.5" x14ac:dyDescent="0.3">
      <c r="A6593" s="10">
        <f>YEAR(Table1[[#This Row],[Order Date]])</f>
        <v>2016</v>
      </c>
      <c r="B6593" s="4" t="s">
        <v>2230</v>
      </c>
    </row>
    <row r="6594" spans="1:2" ht="16.5" x14ac:dyDescent="0.3">
      <c r="A6594" s="9">
        <f>YEAR(Table1[[#This Row],[Order Date]])</f>
        <v>2016</v>
      </c>
      <c r="B6594" s="3" t="s">
        <v>525</v>
      </c>
    </row>
    <row r="6595" spans="1:2" ht="16.5" x14ac:dyDescent="0.3">
      <c r="A6595" s="10">
        <f>YEAR(Table1[[#This Row],[Order Date]])</f>
        <v>2016</v>
      </c>
      <c r="B6595" s="4" t="s">
        <v>525</v>
      </c>
    </row>
    <row r="6596" spans="1:2" ht="16.5" x14ac:dyDescent="0.3">
      <c r="A6596" s="9">
        <f>YEAR(Table1[[#This Row],[Order Date]])</f>
        <v>2016</v>
      </c>
      <c r="B6596" s="3" t="s">
        <v>525</v>
      </c>
    </row>
    <row r="6597" spans="1:2" ht="16.5" x14ac:dyDescent="0.3">
      <c r="A6597" s="10">
        <f>YEAR(Table1[[#This Row],[Order Date]])</f>
        <v>2016</v>
      </c>
      <c r="B6597" s="4" t="s">
        <v>525</v>
      </c>
    </row>
    <row r="6598" spans="1:2" ht="16.5" x14ac:dyDescent="0.3">
      <c r="A6598" s="9">
        <f>YEAR(Table1[[#This Row],[Order Date]])</f>
        <v>2016</v>
      </c>
      <c r="B6598" s="3" t="s">
        <v>525</v>
      </c>
    </row>
    <row r="6599" spans="1:2" ht="16.5" x14ac:dyDescent="0.3">
      <c r="A6599" s="10">
        <f>YEAR(Table1[[#This Row],[Order Date]])</f>
        <v>2016</v>
      </c>
      <c r="B6599" s="4" t="s">
        <v>525</v>
      </c>
    </row>
    <row r="6600" spans="1:2" ht="16.5" x14ac:dyDescent="0.3">
      <c r="A6600" s="9">
        <f>YEAR(Table1[[#This Row],[Order Date]])</f>
        <v>2016</v>
      </c>
      <c r="B6600" s="3" t="s">
        <v>525</v>
      </c>
    </row>
    <row r="6601" spans="1:2" ht="16.5" x14ac:dyDescent="0.3">
      <c r="A6601" s="10">
        <f>YEAR(Table1[[#This Row],[Order Date]])</f>
        <v>2016</v>
      </c>
      <c r="B6601" s="4" t="s">
        <v>139</v>
      </c>
    </row>
    <row r="6602" spans="1:2" ht="16.5" x14ac:dyDescent="0.3">
      <c r="A6602" s="9">
        <f>YEAR(Table1[[#This Row],[Order Date]])</f>
        <v>2016</v>
      </c>
      <c r="B6602" s="3" t="s">
        <v>593</v>
      </c>
    </row>
    <row r="6603" spans="1:2" ht="16.5" x14ac:dyDescent="0.3">
      <c r="A6603" s="10">
        <f>YEAR(Table1[[#This Row],[Order Date]])</f>
        <v>2016</v>
      </c>
      <c r="B6603" s="4" t="s">
        <v>593</v>
      </c>
    </row>
    <row r="6604" spans="1:2" ht="16.5" x14ac:dyDescent="0.3">
      <c r="A6604" s="9">
        <f>YEAR(Table1[[#This Row],[Order Date]])</f>
        <v>2016</v>
      </c>
      <c r="B6604" s="3" t="s">
        <v>593</v>
      </c>
    </row>
    <row r="6605" spans="1:2" ht="16.5" x14ac:dyDescent="0.3">
      <c r="A6605" s="10">
        <f>YEAR(Table1[[#This Row],[Order Date]])</f>
        <v>2016</v>
      </c>
      <c r="B6605" s="4" t="s">
        <v>593</v>
      </c>
    </row>
    <row r="6606" spans="1:2" ht="16.5" x14ac:dyDescent="0.3">
      <c r="A6606" s="9">
        <f>YEAR(Table1[[#This Row],[Order Date]])</f>
        <v>2016</v>
      </c>
      <c r="B6606" s="3" t="s">
        <v>593</v>
      </c>
    </row>
    <row r="6607" spans="1:2" ht="16.5" x14ac:dyDescent="0.3">
      <c r="A6607" s="10">
        <f>YEAR(Table1[[#This Row],[Order Date]])</f>
        <v>2016</v>
      </c>
      <c r="B6607" s="4" t="s">
        <v>1177</v>
      </c>
    </row>
    <row r="6608" spans="1:2" ht="16.5" x14ac:dyDescent="0.3">
      <c r="A6608" s="9">
        <f>YEAR(Table1[[#This Row],[Order Date]])</f>
        <v>2016</v>
      </c>
      <c r="B6608" s="3" t="s">
        <v>1177</v>
      </c>
    </row>
    <row r="6609" spans="1:2" ht="16.5" x14ac:dyDescent="0.3">
      <c r="A6609" s="10">
        <f>YEAR(Table1[[#This Row],[Order Date]])</f>
        <v>2016</v>
      </c>
      <c r="B6609" s="4" t="s">
        <v>769</v>
      </c>
    </row>
    <row r="6610" spans="1:2" ht="16.5" x14ac:dyDescent="0.3">
      <c r="A6610" s="9">
        <f>YEAR(Table1[[#This Row],[Order Date]])</f>
        <v>2016</v>
      </c>
      <c r="B6610" s="3" t="s">
        <v>769</v>
      </c>
    </row>
    <row r="6611" spans="1:2" ht="16.5" x14ac:dyDescent="0.3">
      <c r="A6611" s="10">
        <f>YEAR(Table1[[#This Row],[Order Date]])</f>
        <v>2016</v>
      </c>
      <c r="B6611" s="4" t="s">
        <v>769</v>
      </c>
    </row>
    <row r="6612" spans="1:2" ht="16.5" x14ac:dyDescent="0.3">
      <c r="A6612" s="9">
        <f>YEAR(Table1[[#This Row],[Order Date]])</f>
        <v>2016</v>
      </c>
      <c r="B6612" s="3" t="s">
        <v>1977</v>
      </c>
    </row>
    <row r="6613" spans="1:2" ht="16.5" x14ac:dyDescent="0.3">
      <c r="A6613" s="10">
        <f>YEAR(Table1[[#This Row],[Order Date]])</f>
        <v>2016</v>
      </c>
      <c r="B6613" s="4" t="s">
        <v>1288</v>
      </c>
    </row>
    <row r="6614" spans="1:2" ht="16.5" x14ac:dyDescent="0.3">
      <c r="A6614" s="9">
        <f>YEAR(Table1[[#This Row],[Order Date]])</f>
        <v>2016</v>
      </c>
      <c r="B6614" s="3" t="s">
        <v>671</v>
      </c>
    </row>
    <row r="6615" spans="1:2" ht="16.5" x14ac:dyDescent="0.3">
      <c r="A6615" s="10">
        <f>YEAR(Table1[[#This Row],[Order Date]])</f>
        <v>2016</v>
      </c>
      <c r="B6615" s="4" t="s">
        <v>1799</v>
      </c>
    </row>
    <row r="6616" spans="1:2" ht="16.5" x14ac:dyDescent="0.3">
      <c r="A6616" s="9">
        <f>YEAR(Table1[[#This Row],[Order Date]])</f>
        <v>2016</v>
      </c>
      <c r="B6616" s="3" t="s">
        <v>1799</v>
      </c>
    </row>
    <row r="6617" spans="1:2" ht="16.5" x14ac:dyDescent="0.3">
      <c r="A6617" s="10">
        <f>YEAR(Table1[[#This Row],[Order Date]])</f>
        <v>2016</v>
      </c>
      <c r="B6617" s="4" t="s">
        <v>875</v>
      </c>
    </row>
    <row r="6618" spans="1:2" ht="16.5" x14ac:dyDescent="0.3">
      <c r="A6618" s="9">
        <f>YEAR(Table1[[#This Row],[Order Date]])</f>
        <v>2016</v>
      </c>
      <c r="B6618" s="3" t="s">
        <v>875</v>
      </c>
    </row>
    <row r="6619" spans="1:2" ht="16.5" x14ac:dyDescent="0.3">
      <c r="A6619" s="10">
        <f>YEAR(Table1[[#This Row],[Order Date]])</f>
        <v>2016</v>
      </c>
      <c r="B6619" s="4" t="s">
        <v>875</v>
      </c>
    </row>
    <row r="6620" spans="1:2" ht="16.5" x14ac:dyDescent="0.3">
      <c r="A6620" s="9">
        <f>YEAR(Table1[[#This Row],[Order Date]])</f>
        <v>2016</v>
      </c>
      <c r="B6620" s="3" t="s">
        <v>895</v>
      </c>
    </row>
    <row r="6621" spans="1:2" ht="16.5" x14ac:dyDescent="0.3">
      <c r="A6621" s="10">
        <f>YEAR(Table1[[#This Row],[Order Date]])</f>
        <v>2016</v>
      </c>
      <c r="B6621" s="4" t="s">
        <v>1680</v>
      </c>
    </row>
    <row r="6622" spans="1:2" ht="16.5" x14ac:dyDescent="0.3">
      <c r="A6622" s="9">
        <f>YEAR(Table1[[#This Row],[Order Date]])</f>
        <v>2016</v>
      </c>
      <c r="B6622" s="3" t="s">
        <v>1173</v>
      </c>
    </row>
    <row r="6623" spans="1:2" ht="16.5" x14ac:dyDescent="0.3">
      <c r="A6623" s="10">
        <f>YEAR(Table1[[#This Row],[Order Date]])</f>
        <v>2016</v>
      </c>
      <c r="B6623" s="4" t="s">
        <v>1173</v>
      </c>
    </row>
    <row r="6624" spans="1:2" ht="16.5" x14ac:dyDescent="0.3">
      <c r="A6624" s="9">
        <f>YEAR(Table1[[#This Row],[Order Date]])</f>
        <v>2016</v>
      </c>
      <c r="B6624" s="3" t="s">
        <v>743</v>
      </c>
    </row>
    <row r="6625" spans="1:2" ht="16.5" x14ac:dyDescent="0.3">
      <c r="A6625" s="10">
        <f>YEAR(Table1[[#This Row],[Order Date]])</f>
        <v>2016</v>
      </c>
      <c r="B6625" s="4" t="s">
        <v>743</v>
      </c>
    </row>
    <row r="6626" spans="1:2" ht="16.5" x14ac:dyDescent="0.3">
      <c r="A6626" s="9">
        <f>YEAR(Table1[[#This Row],[Order Date]])</f>
        <v>2016</v>
      </c>
      <c r="B6626" s="3" t="s">
        <v>743</v>
      </c>
    </row>
    <row r="6627" spans="1:2" ht="16.5" x14ac:dyDescent="0.3">
      <c r="A6627" s="10">
        <f>YEAR(Table1[[#This Row],[Order Date]])</f>
        <v>2016</v>
      </c>
      <c r="B6627" s="4" t="s">
        <v>743</v>
      </c>
    </row>
    <row r="6628" spans="1:2" ht="16.5" x14ac:dyDescent="0.3">
      <c r="A6628" s="9">
        <f>YEAR(Table1[[#This Row],[Order Date]])</f>
        <v>2016</v>
      </c>
      <c r="B6628" s="3" t="s">
        <v>743</v>
      </c>
    </row>
    <row r="6629" spans="1:2" ht="16.5" x14ac:dyDescent="0.3">
      <c r="A6629" s="10">
        <f>YEAR(Table1[[#This Row],[Order Date]])</f>
        <v>2016</v>
      </c>
      <c r="B6629" s="4" t="s">
        <v>1614</v>
      </c>
    </row>
    <row r="6630" spans="1:2" ht="16.5" x14ac:dyDescent="0.3">
      <c r="A6630" s="9">
        <f>YEAR(Table1[[#This Row],[Order Date]])</f>
        <v>2016</v>
      </c>
      <c r="B6630" s="3" t="s">
        <v>1614</v>
      </c>
    </row>
    <row r="6631" spans="1:2" ht="16.5" x14ac:dyDescent="0.3">
      <c r="A6631" s="10">
        <f>YEAR(Table1[[#This Row],[Order Date]])</f>
        <v>2016</v>
      </c>
      <c r="B6631" s="4" t="s">
        <v>1910</v>
      </c>
    </row>
    <row r="6632" spans="1:2" ht="16.5" x14ac:dyDescent="0.3">
      <c r="A6632" s="9">
        <f>YEAR(Table1[[#This Row],[Order Date]])</f>
        <v>2016</v>
      </c>
      <c r="B6632" s="3" t="s">
        <v>1910</v>
      </c>
    </row>
    <row r="6633" spans="1:2" ht="16.5" x14ac:dyDescent="0.3">
      <c r="A6633" s="10">
        <f>YEAR(Table1[[#This Row],[Order Date]])</f>
        <v>2016</v>
      </c>
      <c r="B6633" s="4" t="s">
        <v>1910</v>
      </c>
    </row>
    <row r="6634" spans="1:2" ht="16.5" x14ac:dyDescent="0.3">
      <c r="A6634" s="9">
        <f>YEAR(Table1[[#This Row],[Order Date]])</f>
        <v>2016</v>
      </c>
      <c r="B6634" s="3" t="s">
        <v>1910</v>
      </c>
    </row>
    <row r="6635" spans="1:2" ht="16.5" x14ac:dyDescent="0.3">
      <c r="A6635" s="10">
        <f>YEAR(Table1[[#This Row],[Order Date]])</f>
        <v>2016</v>
      </c>
      <c r="B6635" s="4" t="s">
        <v>1173</v>
      </c>
    </row>
    <row r="6636" spans="1:2" ht="16.5" x14ac:dyDescent="0.3">
      <c r="A6636" s="9">
        <f>YEAR(Table1[[#This Row],[Order Date]])</f>
        <v>2016</v>
      </c>
      <c r="B6636" s="3" t="s">
        <v>1758</v>
      </c>
    </row>
    <row r="6637" spans="1:2" ht="16.5" x14ac:dyDescent="0.3">
      <c r="A6637" s="10">
        <f>YEAR(Table1[[#This Row],[Order Date]])</f>
        <v>2016</v>
      </c>
      <c r="B6637" s="4" t="s">
        <v>601</v>
      </c>
    </row>
    <row r="6638" spans="1:2" ht="16.5" x14ac:dyDescent="0.3">
      <c r="A6638" s="9">
        <f>YEAR(Table1[[#This Row],[Order Date]])</f>
        <v>2016</v>
      </c>
      <c r="B6638" s="3" t="s">
        <v>1771</v>
      </c>
    </row>
    <row r="6639" spans="1:2" ht="16.5" x14ac:dyDescent="0.3">
      <c r="A6639" s="10">
        <f>YEAR(Table1[[#This Row],[Order Date]])</f>
        <v>2016</v>
      </c>
      <c r="B6639" s="4" t="s">
        <v>1747</v>
      </c>
    </row>
    <row r="6640" spans="1:2" ht="16.5" x14ac:dyDescent="0.3">
      <c r="A6640" s="9">
        <f>YEAR(Table1[[#This Row],[Order Date]])</f>
        <v>2016</v>
      </c>
      <c r="B6640" s="3" t="s">
        <v>1330</v>
      </c>
    </row>
    <row r="6641" spans="1:2" ht="16.5" x14ac:dyDescent="0.3">
      <c r="A6641" s="10">
        <f>YEAR(Table1[[#This Row],[Order Date]])</f>
        <v>2016</v>
      </c>
      <c r="B6641" s="4" t="s">
        <v>1330</v>
      </c>
    </row>
    <row r="6642" spans="1:2" ht="16.5" x14ac:dyDescent="0.3">
      <c r="A6642" s="9">
        <f>YEAR(Table1[[#This Row],[Order Date]])</f>
        <v>2016</v>
      </c>
      <c r="B6642" s="3" t="s">
        <v>1330</v>
      </c>
    </row>
    <row r="6643" spans="1:2" ht="16.5" x14ac:dyDescent="0.3">
      <c r="A6643" s="10">
        <f>YEAR(Table1[[#This Row],[Order Date]])</f>
        <v>2016</v>
      </c>
      <c r="B6643" s="4" t="s">
        <v>1330</v>
      </c>
    </row>
    <row r="6644" spans="1:2" ht="16.5" x14ac:dyDescent="0.3">
      <c r="A6644" s="9">
        <f>YEAR(Table1[[#This Row],[Order Date]])</f>
        <v>2016</v>
      </c>
      <c r="B6644" s="3" t="s">
        <v>1330</v>
      </c>
    </row>
    <row r="6645" spans="1:2" ht="16.5" x14ac:dyDescent="0.3">
      <c r="A6645" s="10">
        <f>YEAR(Table1[[#This Row],[Order Date]])</f>
        <v>2016</v>
      </c>
      <c r="B6645" s="4" t="s">
        <v>1330</v>
      </c>
    </row>
    <row r="6646" spans="1:2" ht="16.5" x14ac:dyDescent="0.3">
      <c r="A6646" s="9">
        <f>YEAR(Table1[[#This Row],[Order Date]])</f>
        <v>2016</v>
      </c>
      <c r="B6646" s="3" t="s">
        <v>2103</v>
      </c>
    </row>
    <row r="6647" spans="1:2" ht="16.5" x14ac:dyDescent="0.3">
      <c r="A6647" s="10">
        <f>YEAR(Table1[[#This Row],[Order Date]])</f>
        <v>2016</v>
      </c>
      <c r="B6647" s="4" t="s">
        <v>2103</v>
      </c>
    </row>
    <row r="6648" spans="1:2" ht="16.5" x14ac:dyDescent="0.3">
      <c r="A6648" s="9">
        <f>YEAR(Table1[[#This Row],[Order Date]])</f>
        <v>2016</v>
      </c>
      <c r="B6648" s="3" t="s">
        <v>669</v>
      </c>
    </row>
    <row r="6649" spans="1:2" ht="16.5" x14ac:dyDescent="0.3">
      <c r="A6649" s="10">
        <f>YEAR(Table1[[#This Row],[Order Date]])</f>
        <v>2016</v>
      </c>
      <c r="B6649" s="4" t="s">
        <v>657</v>
      </c>
    </row>
    <row r="6650" spans="1:2" ht="16.5" x14ac:dyDescent="0.3">
      <c r="A6650" s="9">
        <f>YEAR(Table1[[#This Row],[Order Date]])</f>
        <v>2016</v>
      </c>
      <c r="B6650" s="3" t="s">
        <v>2319</v>
      </c>
    </row>
    <row r="6651" spans="1:2" ht="16.5" x14ac:dyDescent="0.3">
      <c r="A6651" s="10">
        <f>YEAR(Table1[[#This Row],[Order Date]])</f>
        <v>2016</v>
      </c>
      <c r="B6651" s="4" t="s">
        <v>2319</v>
      </c>
    </row>
    <row r="6652" spans="1:2" ht="16.5" x14ac:dyDescent="0.3">
      <c r="A6652" s="9">
        <f>YEAR(Table1[[#This Row],[Order Date]])</f>
        <v>2016</v>
      </c>
      <c r="B6652" s="3" t="s">
        <v>1172</v>
      </c>
    </row>
    <row r="6653" spans="1:2" ht="16.5" x14ac:dyDescent="0.3">
      <c r="A6653" s="10">
        <f>YEAR(Table1[[#This Row],[Order Date]])</f>
        <v>2016</v>
      </c>
      <c r="B6653" s="4" t="s">
        <v>971</v>
      </c>
    </row>
    <row r="6654" spans="1:2" ht="16.5" x14ac:dyDescent="0.3">
      <c r="A6654" s="9">
        <f>YEAR(Table1[[#This Row],[Order Date]])</f>
        <v>2016</v>
      </c>
      <c r="B6654" s="3" t="s">
        <v>1513</v>
      </c>
    </row>
    <row r="6655" spans="1:2" ht="16.5" x14ac:dyDescent="0.3">
      <c r="A6655" s="10">
        <f>YEAR(Table1[[#This Row],[Order Date]])</f>
        <v>2016</v>
      </c>
      <c r="B6655" s="4" t="s">
        <v>2197</v>
      </c>
    </row>
    <row r="6656" spans="1:2" ht="16.5" x14ac:dyDescent="0.3">
      <c r="A6656" s="9">
        <f>YEAR(Table1[[#This Row],[Order Date]])</f>
        <v>2016</v>
      </c>
      <c r="B6656" s="3" t="s">
        <v>208</v>
      </c>
    </row>
    <row r="6657" spans="1:2" ht="16.5" x14ac:dyDescent="0.3">
      <c r="A6657" s="10">
        <f>YEAR(Table1[[#This Row],[Order Date]])</f>
        <v>2016</v>
      </c>
      <c r="B6657" s="4" t="s">
        <v>283</v>
      </c>
    </row>
    <row r="6658" spans="1:2" ht="16.5" x14ac:dyDescent="0.3">
      <c r="A6658" s="9">
        <f>YEAR(Table1[[#This Row],[Order Date]])</f>
        <v>2016</v>
      </c>
      <c r="B6658" s="3" t="s">
        <v>2033</v>
      </c>
    </row>
    <row r="6659" spans="1:2" ht="16.5" x14ac:dyDescent="0.3">
      <c r="A6659" s="10">
        <f>YEAR(Table1[[#This Row],[Order Date]])</f>
        <v>2016</v>
      </c>
      <c r="B6659" s="4" t="s">
        <v>2033</v>
      </c>
    </row>
    <row r="6660" spans="1:2" ht="16.5" x14ac:dyDescent="0.3">
      <c r="A6660" s="9">
        <f>YEAR(Table1[[#This Row],[Order Date]])</f>
        <v>2016</v>
      </c>
      <c r="B6660" s="3" t="s">
        <v>378</v>
      </c>
    </row>
    <row r="6661" spans="1:2" ht="16.5" x14ac:dyDescent="0.3">
      <c r="A6661" s="10">
        <f>YEAR(Table1[[#This Row],[Order Date]])</f>
        <v>2016</v>
      </c>
      <c r="B6661" s="4" t="s">
        <v>378</v>
      </c>
    </row>
    <row r="6662" spans="1:2" ht="16.5" x14ac:dyDescent="0.3">
      <c r="A6662" s="9">
        <f>YEAR(Table1[[#This Row],[Order Date]])</f>
        <v>2016</v>
      </c>
      <c r="B6662" s="3" t="s">
        <v>2558</v>
      </c>
    </row>
    <row r="6663" spans="1:2" ht="16.5" x14ac:dyDescent="0.3">
      <c r="A6663" s="10">
        <f>YEAR(Table1[[#This Row],[Order Date]])</f>
        <v>2016</v>
      </c>
      <c r="B6663" s="4" t="s">
        <v>1012</v>
      </c>
    </row>
    <row r="6664" spans="1:2" ht="16.5" x14ac:dyDescent="0.3">
      <c r="A6664" s="9">
        <f>YEAR(Table1[[#This Row],[Order Date]])</f>
        <v>2016</v>
      </c>
      <c r="B6664" s="3" t="s">
        <v>576</v>
      </c>
    </row>
    <row r="6665" spans="1:2" ht="16.5" x14ac:dyDescent="0.3">
      <c r="A6665" s="10">
        <f>YEAR(Table1[[#This Row],[Order Date]])</f>
        <v>2016</v>
      </c>
      <c r="B6665" s="4" t="s">
        <v>576</v>
      </c>
    </row>
    <row r="6666" spans="1:2" ht="16.5" x14ac:dyDescent="0.3">
      <c r="A6666" s="9">
        <f>YEAR(Table1[[#This Row],[Order Date]])</f>
        <v>2016</v>
      </c>
      <c r="B6666" s="3" t="s">
        <v>809</v>
      </c>
    </row>
    <row r="6667" spans="1:2" ht="16.5" x14ac:dyDescent="0.3">
      <c r="A6667" s="10">
        <f>YEAR(Table1[[#This Row],[Order Date]])</f>
        <v>2016</v>
      </c>
      <c r="B6667" s="4" t="s">
        <v>809</v>
      </c>
    </row>
    <row r="6668" spans="1:2" ht="16.5" x14ac:dyDescent="0.3">
      <c r="A6668" s="9">
        <f>YEAR(Table1[[#This Row],[Order Date]])</f>
        <v>2016</v>
      </c>
      <c r="B6668" s="3" t="s">
        <v>1394</v>
      </c>
    </row>
    <row r="6669" spans="1:2" ht="16.5" x14ac:dyDescent="0.3">
      <c r="A6669" s="10">
        <f>YEAR(Table1[[#This Row],[Order Date]])</f>
        <v>2016</v>
      </c>
      <c r="B6669" s="4" t="s">
        <v>778</v>
      </c>
    </row>
    <row r="6670" spans="1:2" ht="16.5" x14ac:dyDescent="0.3">
      <c r="A6670" s="9">
        <f>YEAR(Table1[[#This Row],[Order Date]])</f>
        <v>2016</v>
      </c>
      <c r="B6670" s="3" t="s">
        <v>778</v>
      </c>
    </row>
    <row r="6671" spans="1:2" ht="16.5" x14ac:dyDescent="0.3">
      <c r="A6671" s="10">
        <f>YEAR(Table1[[#This Row],[Order Date]])</f>
        <v>2016</v>
      </c>
      <c r="B6671" s="4" t="s">
        <v>1369</v>
      </c>
    </row>
    <row r="6672" spans="1:2" ht="16.5" x14ac:dyDescent="0.3">
      <c r="A6672" s="9">
        <f>YEAR(Table1[[#This Row],[Order Date]])</f>
        <v>2016</v>
      </c>
      <c r="B6672" s="3" t="s">
        <v>1369</v>
      </c>
    </row>
    <row r="6673" spans="1:2" ht="16.5" x14ac:dyDescent="0.3">
      <c r="A6673" s="10">
        <f>YEAR(Table1[[#This Row],[Order Date]])</f>
        <v>2016</v>
      </c>
      <c r="B6673" s="4" t="s">
        <v>72</v>
      </c>
    </row>
    <row r="6674" spans="1:2" ht="16.5" x14ac:dyDescent="0.3">
      <c r="A6674" s="9">
        <f>YEAR(Table1[[#This Row],[Order Date]])</f>
        <v>2016</v>
      </c>
      <c r="B6674" s="3" t="s">
        <v>2651</v>
      </c>
    </row>
    <row r="6675" spans="1:2" ht="16.5" x14ac:dyDescent="0.3">
      <c r="A6675" s="10">
        <f>YEAR(Table1[[#This Row],[Order Date]])</f>
        <v>2016</v>
      </c>
      <c r="B6675" s="4" t="s">
        <v>702</v>
      </c>
    </row>
    <row r="6676" spans="1:2" ht="16.5" x14ac:dyDescent="0.3">
      <c r="A6676" s="9">
        <f>YEAR(Table1[[#This Row],[Order Date]])</f>
        <v>2016</v>
      </c>
      <c r="B6676" s="3" t="s">
        <v>817</v>
      </c>
    </row>
    <row r="6677" spans="1:2" ht="16.5" x14ac:dyDescent="0.3">
      <c r="A6677" s="10">
        <f>YEAR(Table1[[#This Row],[Order Date]])</f>
        <v>2016</v>
      </c>
      <c r="B6677" s="4" t="s">
        <v>817</v>
      </c>
    </row>
    <row r="6678" spans="1:2" ht="16.5" x14ac:dyDescent="0.3">
      <c r="A6678" s="9">
        <f>YEAR(Table1[[#This Row],[Order Date]])</f>
        <v>2016</v>
      </c>
      <c r="B6678" s="3" t="s">
        <v>895</v>
      </c>
    </row>
    <row r="6679" spans="1:2" ht="16.5" x14ac:dyDescent="0.3">
      <c r="A6679" s="10">
        <f>YEAR(Table1[[#This Row],[Order Date]])</f>
        <v>2016</v>
      </c>
      <c r="B6679" s="4" t="s">
        <v>915</v>
      </c>
    </row>
    <row r="6680" spans="1:2" ht="16.5" x14ac:dyDescent="0.3">
      <c r="A6680" s="9">
        <f>YEAR(Table1[[#This Row],[Order Date]])</f>
        <v>2016</v>
      </c>
      <c r="B6680" s="3" t="s">
        <v>915</v>
      </c>
    </row>
    <row r="6681" spans="1:2" ht="16.5" x14ac:dyDescent="0.3">
      <c r="A6681" s="10">
        <f>YEAR(Table1[[#This Row],[Order Date]])</f>
        <v>2016</v>
      </c>
      <c r="B6681" s="4" t="s">
        <v>2101</v>
      </c>
    </row>
    <row r="6682" spans="1:2" ht="16.5" x14ac:dyDescent="0.3">
      <c r="A6682" s="9">
        <f>YEAR(Table1[[#This Row],[Order Date]])</f>
        <v>2016</v>
      </c>
      <c r="B6682" s="3" t="s">
        <v>824</v>
      </c>
    </row>
    <row r="6683" spans="1:2" ht="16.5" x14ac:dyDescent="0.3">
      <c r="A6683" s="10">
        <f>YEAR(Table1[[#This Row],[Order Date]])</f>
        <v>2017</v>
      </c>
      <c r="B6683" s="4" t="s">
        <v>185</v>
      </c>
    </row>
    <row r="6684" spans="1:2" ht="16.5" x14ac:dyDescent="0.3">
      <c r="A6684" s="9">
        <f>YEAR(Table1[[#This Row],[Order Date]])</f>
        <v>2017</v>
      </c>
      <c r="B6684" s="3" t="s">
        <v>768</v>
      </c>
    </row>
    <row r="6685" spans="1:2" ht="16.5" x14ac:dyDescent="0.3">
      <c r="A6685" s="10">
        <f>YEAR(Table1[[#This Row],[Order Date]])</f>
        <v>2017</v>
      </c>
      <c r="B6685" s="4" t="s">
        <v>910</v>
      </c>
    </row>
    <row r="6686" spans="1:2" ht="16.5" x14ac:dyDescent="0.3">
      <c r="A6686" s="9">
        <f>YEAR(Table1[[#This Row],[Order Date]])</f>
        <v>2017</v>
      </c>
      <c r="B6686" s="3" t="s">
        <v>2472</v>
      </c>
    </row>
    <row r="6687" spans="1:2" ht="16.5" x14ac:dyDescent="0.3">
      <c r="A6687" s="10">
        <f>YEAR(Table1[[#This Row],[Order Date]])</f>
        <v>2017</v>
      </c>
      <c r="B6687" s="4" t="s">
        <v>2472</v>
      </c>
    </row>
    <row r="6688" spans="1:2" ht="16.5" x14ac:dyDescent="0.3">
      <c r="A6688" s="9">
        <f>YEAR(Table1[[#This Row],[Order Date]])</f>
        <v>2017</v>
      </c>
      <c r="B6688" s="3" t="s">
        <v>2472</v>
      </c>
    </row>
    <row r="6689" spans="1:2" ht="16.5" x14ac:dyDescent="0.3">
      <c r="A6689" s="10">
        <f>YEAR(Table1[[#This Row],[Order Date]])</f>
        <v>2017</v>
      </c>
      <c r="B6689" s="4" t="s">
        <v>2472</v>
      </c>
    </row>
    <row r="6690" spans="1:2" ht="16.5" x14ac:dyDescent="0.3">
      <c r="A6690" s="9">
        <f>YEAR(Table1[[#This Row],[Order Date]])</f>
        <v>2017</v>
      </c>
      <c r="B6690" s="3" t="s">
        <v>2472</v>
      </c>
    </row>
    <row r="6691" spans="1:2" ht="16.5" x14ac:dyDescent="0.3">
      <c r="A6691" s="10">
        <f>YEAR(Table1[[#This Row],[Order Date]])</f>
        <v>2017</v>
      </c>
      <c r="B6691" s="4" t="s">
        <v>2472</v>
      </c>
    </row>
    <row r="6692" spans="1:2" ht="16.5" x14ac:dyDescent="0.3">
      <c r="A6692" s="9">
        <f>YEAR(Table1[[#This Row],[Order Date]])</f>
        <v>2017</v>
      </c>
      <c r="B6692" s="3" t="s">
        <v>2472</v>
      </c>
    </row>
    <row r="6693" spans="1:2" ht="16.5" x14ac:dyDescent="0.3">
      <c r="A6693" s="10">
        <f>YEAR(Table1[[#This Row],[Order Date]])</f>
        <v>2017</v>
      </c>
      <c r="B6693" s="4" t="s">
        <v>1033</v>
      </c>
    </row>
    <row r="6694" spans="1:2" ht="16.5" x14ac:dyDescent="0.3">
      <c r="A6694" s="9">
        <f>YEAR(Table1[[#This Row],[Order Date]])</f>
        <v>2017</v>
      </c>
      <c r="B6694" s="3" t="s">
        <v>1033</v>
      </c>
    </row>
    <row r="6695" spans="1:2" ht="16.5" x14ac:dyDescent="0.3">
      <c r="A6695" s="10">
        <f>YEAR(Table1[[#This Row],[Order Date]])</f>
        <v>2017</v>
      </c>
      <c r="B6695" s="4" t="s">
        <v>1033</v>
      </c>
    </row>
    <row r="6696" spans="1:2" ht="16.5" x14ac:dyDescent="0.3">
      <c r="A6696" s="9">
        <f>YEAR(Table1[[#This Row],[Order Date]])</f>
        <v>2017</v>
      </c>
      <c r="B6696" s="3" t="s">
        <v>1910</v>
      </c>
    </row>
    <row r="6697" spans="1:2" ht="16.5" x14ac:dyDescent="0.3">
      <c r="A6697" s="10">
        <f>YEAR(Table1[[#This Row],[Order Date]])</f>
        <v>2017</v>
      </c>
      <c r="B6697" s="4" t="s">
        <v>1910</v>
      </c>
    </row>
    <row r="6698" spans="1:2" ht="16.5" x14ac:dyDescent="0.3">
      <c r="A6698" s="9">
        <f>YEAR(Table1[[#This Row],[Order Date]])</f>
        <v>2017</v>
      </c>
      <c r="B6698" s="3" t="s">
        <v>1910</v>
      </c>
    </row>
    <row r="6699" spans="1:2" ht="16.5" x14ac:dyDescent="0.3">
      <c r="A6699" s="10">
        <f>YEAR(Table1[[#This Row],[Order Date]])</f>
        <v>2017</v>
      </c>
      <c r="B6699" s="4" t="s">
        <v>1910</v>
      </c>
    </row>
    <row r="6700" spans="1:2" ht="16.5" x14ac:dyDescent="0.3">
      <c r="A6700" s="9">
        <f>YEAR(Table1[[#This Row],[Order Date]])</f>
        <v>2017</v>
      </c>
      <c r="B6700" s="3" t="s">
        <v>1971</v>
      </c>
    </row>
    <row r="6701" spans="1:2" ht="16.5" x14ac:dyDescent="0.3">
      <c r="A6701" s="10">
        <f>YEAR(Table1[[#This Row],[Order Date]])</f>
        <v>2017</v>
      </c>
      <c r="B6701" s="4" t="s">
        <v>85</v>
      </c>
    </row>
    <row r="6702" spans="1:2" ht="16.5" x14ac:dyDescent="0.3">
      <c r="A6702" s="9">
        <f>YEAR(Table1[[#This Row],[Order Date]])</f>
        <v>2017</v>
      </c>
      <c r="B6702" s="3" t="s">
        <v>1948</v>
      </c>
    </row>
    <row r="6703" spans="1:2" ht="16.5" x14ac:dyDescent="0.3">
      <c r="A6703" s="10">
        <f>YEAR(Table1[[#This Row],[Order Date]])</f>
        <v>2017</v>
      </c>
      <c r="B6703" s="4" t="s">
        <v>1948</v>
      </c>
    </row>
    <row r="6704" spans="1:2" ht="16.5" x14ac:dyDescent="0.3">
      <c r="A6704" s="9">
        <f>YEAR(Table1[[#This Row],[Order Date]])</f>
        <v>2017</v>
      </c>
      <c r="B6704" s="3" t="s">
        <v>910</v>
      </c>
    </row>
    <row r="6705" spans="1:2" ht="16.5" x14ac:dyDescent="0.3">
      <c r="A6705" s="10">
        <f>YEAR(Table1[[#This Row],[Order Date]])</f>
        <v>2017</v>
      </c>
      <c r="B6705" s="4" t="s">
        <v>1963</v>
      </c>
    </row>
    <row r="6706" spans="1:2" ht="16.5" x14ac:dyDescent="0.3">
      <c r="A6706" s="9">
        <f>YEAR(Table1[[#This Row],[Order Date]])</f>
        <v>2017</v>
      </c>
      <c r="B6706" s="3" t="s">
        <v>2164</v>
      </c>
    </row>
    <row r="6707" spans="1:2" ht="16.5" x14ac:dyDescent="0.3">
      <c r="A6707" s="10">
        <f>YEAR(Table1[[#This Row],[Order Date]])</f>
        <v>2017</v>
      </c>
      <c r="B6707" s="4" t="s">
        <v>1623</v>
      </c>
    </row>
    <row r="6708" spans="1:2" ht="16.5" x14ac:dyDescent="0.3">
      <c r="A6708" s="9">
        <f>YEAR(Table1[[#This Row],[Order Date]])</f>
        <v>2017</v>
      </c>
      <c r="B6708" s="3" t="s">
        <v>1623</v>
      </c>
    </row>
    <row r="6709" spans="1:2" ht="16.5" x14ac:dyDescent="0.3">
      <c r="A6709" s="10">
        <f>YEAR(Table1[[#This Row],[Order Date]])</f>
        <v>2017</v>
      </c>
      <c r="B6709" s="4" t="s">
        <v>1623</v>
      </c>
    </row>
    <row r="6710" spans="1:2" ht="16.5" x14ac:dyDescent="0.3">
      <c r="A6710" s="9">
        <f>YEAR(Table1[[#This Row],[Order Date]])</f>
        <v>2017</v>
      </c>
      <c r="B6710" s="3" t="s">
        <v>1623</v>
      </c>
    </row>
    <row r="6711" spans="1:2" ht="16.5" x14ac:dyDescent="0.3">
      <c r="A6711" s="10">
        <f>YEAR(Table1[[#This Row],[Order Date]])</f>
        <v>2017</v>
      </c>
      <c r="B6711" s="4" t="s">
        <v>1070</v>
      </c>
    </row>
    <row r="6712" spans="1:2" ht="16.5" x14ac:dyDescent="0.3">
      <c r="A6712" s="9">
        <f>YEAR(Table1[[#This Row],[Order Date]])</f>
        <v>2017</v>
      </c>
      <c r="B6712" s="3" t="s">
        <v>1423</v>
      </c>
    </row>
    <row r="6713" spans="1:2" ht="16.5" x14ac:dyDescent="0.3">
      <c r="A6713" s="10">
        <f>YEAR(Table1[[#This Row],[Order Date]])</f>
        <v>2017</v>
      </c>
      <c r="B6713" s="4" t="s">
        <v>564</v>
      </c>
    </row>
    <row r="6714" spans="1:2" ht="16.5" x14ac:dyDescent="0.3">
      <c r="A6714" s="9">
        <f>YEAR(Table1[[#This Row],[Order Date]])</f>
        <v>2017</v>
      </c>
      <c r="B6714" s="3" t="s">
        <v>564</v>
      </c>
    </row>
    <row r="6715" spans="1:2" ht="16.5" x14ac:dyDescent="0.3">
      <c r="A6715" s="10">
        <f>YEAR(Table1[[#This Row],[Order Date]])</f>
        <v>2017</v>
      </c>
      <c r="B6715" s="4" t="s">
        <v>2042</v>
      </c>
    </row>
    <row r="6716" spans="1:2" ht="16.5" x14ac:dyDescent="0.3">
      <c r="A6716" s="9">
        <f>YEAR(Table1[[#This Row],[Order Date]])</f>
        <v>2017</v>
      </c>
      <c r="B6716" s="3" t="s">
        <v>2053</v>
      </c>
    </row>
    <row r="6717" spans="1:2" ht="16.5" x14ac:dyDescent="0.3">
      <c r="A6717" s="10">
        <f>YEAR(Table1[[#This Row],[Order Date]])</f>
        <v>2017</v>
      </c>
      <c r="B6717" s="4" t="s">
        <v>1744</v>
      </c>
    </row>
    <row r="6718" spans="1:2" ht="16.5" x14ac:dyDescent="0.3">
      <c r="A6718" s="9">
        <f>YEAR(Table1[[#This Row],[Order Date]])</f>
        <v>2017</v>
      </c>
      <c r="B6718" s="3" t="s">
        <v>1744</v>
      </c>
    </row>
    <row r="6719" spans="1:2" ht="16.5" x14ac:dyDescent="0.3">
      <c r="A6719" s="10">
        <f>YEAR(Table1[[#This Row],[Order Date]])</f>
        <v>2017</v>
      </c>
      <c r="B6719" s="4" t="s">
        <v>1744</v>
      </c>
    </row>
    <row r="6720" spans="1:2" ht="16.5" x14ac:dyDescent="0.3">
      <c r="A6720" s="9">
        <f>YEAR(Table1[[#This Row],[Order Date]])</f>
        <v>2017</v>
      </c>
      <c r="B6720" s="3" t="s">
        <v>1744</v>
      </c>
    </row>
    <row r="6721" spans="1:2" ht="16.5" x14ac:dyDescent="0.3">
      <c r="A6721" s="10">
        <f>YEAR(Table1[[#This Row],[Order Date]])</f>
        <v>2017</v>
      </c>
      <c r="B6721" s="4" t="s">
        <v>2503</v>
      </c>
    </row>
    <row r="6722" spans="1:2" ht="16.5" x14ac:dyDescent="0.3">
      <c r="A6722" s="9">
        <f>YEAR(Table1[[#This Row],[Order Date]])</f>
        <v>2017</v>
      </c>
      <c r="B6722" s="3" t="s">
        <v>2503</v>
      </c>
    </row>
    <row r="6723" spans="1:2" ht="16.5" x14ac:dyDescent="0.3">
      <c r="A6723" s="10">
        <f>YEAR(Table1[[#This Row],[Order Date]])</f>
        <v>2017</v>
      </c>
      <c r="B6723" s="4" t="s">
        <v>1931</v>
      </c>
    </row>
    <row r="6724" spans="1:2" ht="16.5" x14ac:dyDescent="0.3">
      <c r="A6724" s="9">
        <f>YEAR(Table1[[#This Row],[Order Date]])</f>
        <v>2017</v>
      </c>
      <c r="B6724" s="3" t="s">
        <v>1931</v>
      </c>
    </row>
    <row r="6725" spans="1:2" ht="16.5" x14ac:dyDescent="0.3">
      <c r="A6725" s="10">
        <f>YEAR(Table1[[#This Row],[Order Date]])</f>
        <v>2017</v>
      </c>
      <c r="B6725" s="4" t="s">
        <v>796</v>
      </c>
    </row>
    <row r="6726" spans="1:2" ht="16.5" x14ac:dyDescent="0.3">
      <c r="A6726" s="9">
        <f>YEAR(Table1[[#This Row],[Order Date]])</f>
        <v>2017</v>
      </c>
      <c r="B6726" s="3" t="s">
        <v>796</v>
      </c>
    </row>
    <row r="6727" spans="1:2" ht="16.5" x14ac:dyDescent="0.3">
      <c r="A6727" s="10">
        <f>YEAR(Table1[[#This Row],[Order Date]])</f>
        <v>2017</v>
      </c>
      <c r="B6727" s="4" t="s">
        <v>796</v>
      </c>
    </row>
    <row r="6728" spans="1:2" ht="16.5" x14ac:dyDescent="0.3">
      <c r="A6728" s="9">
        <f>YEAR(Table1[[#This Row],[Order Date]])</f>
        <v>2017</v>
      </c>
      <c r="B6728" s="3" t="s">
        <v>796</v>
      </c>
    </row>
    <row r="6729" spans="1:2" ht="16.5" x14ac:dyDescent="0.3">
      <c r="A6729" s="10">
        <f>YEAR(Table1[[#This Row],[Order Date]])</f>
        <v>2017</v>
      </c>
      <c r="B6729" s="4" t="s">
        <v>796</v>
      </c>
    </row>
    <row r="6730" spans="1:2" ht="16.5" x14ac:dyDescent="0.3">
      <c r="A6730" s="9">
        <f>YEAR(Table1[[#This Row],[Order Date]])</f>
        <v>2017</v>
      </c>
      <c r="B6730" s="3" t="s">
        <v>2284</v>
      </c>
    </row>
    <row r="6731" spans="1:2" ht="16.5" x14ac:dyDescent="0.3">
      <c r="A6731" s="10">
        <f>YEAR(Table1[[#This Row],[Order Date]])</f>
        <v>2017</v>
      </c>
      <c r="B6731" s="4" t="s">
        <v>228</v>
      </c>
    </row>
    <row r="6732" spans="1:2" ht="16.5" x14ac:dyDescent="0.3">
      <c r="A6732" s="9">
        <f>YEAR(Table1[[#This Row],[Order Date]])</f>
        <v>2017</v>
      </c>
      <c r="B6732" s="3" t="s">
        <v>228</v>
      </c>
    </row>
    <row r="6733" spans="1:2" ht="16.5" x14ac:dyDescent="0.3">
      <c r="A6733" s="10">
        <f>YEAR(Table1[[#This Row],[Order Date]])</f>
        <v>2017</v>
      </c>
      <c r="B6733" s="4" t="s">
        <v>228</v>
      </c>
    </row>
    <row r="6734" spans="1:2" ht="16.5" x14ac:dyDescent="0.3">
      <c r="A6734" s="9">
        <f>YEAR(Table1[[#This Row],[Order Date]])</f>
        <v>2017</v>
      </c>
      <c r="B6734" s="3" t="s">
        <v>228</v>
      </c>
    </row>
    <row r="6735" spans="1:2" ht="16.5" x14ac:dyDescent="0.3">
      <c r="A6735" s="10">
        <f>YEAR(Table1[[#This Row],[Order Date]])</f>
        <v>2017</v>
      </c>
      <c r="B6735" s="4" t="s">
        <v>228</v>
      </c>
    </row>
    <row r="6736" spans="1:2" ht="16.5" x14ac:dyDescent="0.3">
      <c r="A6736" s="9">
        <f>YEAR(Table1[[#This Row],[Order Date]])</f>
        <v>2017</v>
      </c>
      <c r="B6736" s="3" t="s">
        <v>228</v>
      </c>
    </row>
    <row r="6737" spans="1:2" ht="16.5" x14ac:dyDescent="0.3">
      <c r="A6737" s="10">
        <f>YEAR(Table1[[#This Row],[Order Date]])</f>
        <v>2017</v>
      </c>
      <c r="B6737" s="4" t="s">
        <v>228</v>
      </c>
    </row>
    <row r="6738" spans="1:2" ht="16.5" x14ac:dyDescent="0.3">
      <c r="A6738" s="9">
        <f>YEAR(Table1[[#This Row],[Order Date]])</f>
        <v>2017</v>
      </c>
      <c r="B6738" s="3" t="s">
        <v>228</v>
      </c>
    </row>
    <row r="6739" spans="1:2" ht="16.5" x14ac:dyDescent="0.3">
      <c r="A6739" s="10">
        <f>YEAR(Table1[[#This Row],[Order Date]])</f>
        <v>2017</v>
      </c>
      <c r="B6739" s="4" t="s">
        <v>2534</v>
      </c>
    </row>
    <row r="6740" spans="1:2" ht="16.5" x14ac:dyDescent="0.3">
      <c r="A6740" s="9">
        <f>YEAR(Table1[[#This Row],[Order Date]])</f>
        <v>2017</v>
      </c>
      <c r="B6740" s="3" t="s">
        <v>2534</v>
      </c>
    </row>
    <row r="6741" spans="1:2" ht="16.5" x14ac:dyDescent="0.3">
      <c r="A6741" s="10">
        <f>YEAR(Table1[[#This Row],[Order Date]])</f>
        <v>2017</v>
      </c>
      <c r="B6741" s="4" t="s">
        <v>193</v>
      </c>
    </row>
    <row r="6742" spans="1:2" ht="16.5" x14ac:dyDescent="0.3">
      <c r="A6742" s="9">
        <f>YEAR(Table1[[#This Row],[Order Date]])</f>
        <v>2017</v>
      </c>
      <c r="B6742" s="3" t="s">
        <v>2385</v>
      </c>
    </row>
    <row r="6743" spans="1:2" ht="16.5" x14ac:dyDescent="0.3">
      <c r="A6743" s="10">
        <f>YEAR(Table1[[#This Row],[Order Date]])</f>
        <v>2017</v>
      </c>
      <c r="B6743" s="4" t="s">
        <v>1762</v>
      </c>
    </row>
    <row r="6744" spans="1:2" ht="16.5" x14ac:dyDescent="0.3">
      <c r="A6744" s="9">
        <f>YEAR(Table1[[#This Row],[Order Date]])</f>
        <v>2017</v>
      </c>
      <c r="B6744" s="3" t="s">
        <v>1762</v>
      </c>
    </row>
    <row r="6745" spans="1:2" ht="16.5" x14ac:dyDescent="0.3">
      <c r="A6745" s="10">
        <f>YEAR(Table1[[#This Row],[Order Date]])</f>
        <v>2017</v>
      </c>
      <c r="B6745" s="4" t="s">
        <v>1762</v>
      </c>
    </row>
    <row r="6746" spans="1:2" ht="16.5" x14ac:dyDescent="0.3">
      <c r="A6746" s="9">
        <f>YEAR(Table1[[#This Row],[Order Date]])</f>
        <v>2017</v>
      </c>
      <c r="B6746" s="3" t="s">
        <v>1762</v>
      </c>
    </row>
    <row r="6747" spans="1:2" ht="16.5" x14ac:dyDescent="0.3">
      <c r="A6747" s="10">
        <f>YEAR(Table1[[#This Row],[Order Date]])</f>
        <v>2017</v>
      </c>
      <c r="B6747" s="4" t="s">
        <v>29</v>
      </c>
    </row>
    <row r="6748" spans="1:2" ht="16.5" x14ac:dyDescent="0.3">
      <c r="A6748" s="9">
        <f>YEAR(Table1[[#This Row],[Order Date]])</f>
        <v>2017</v>
      </c>
      <c r="B6748" s="3" t="s">
        <v>29</v>
      </c>
    </row>
    <row r="6749" spans="1:2" ht="16.5" x14ac:dyDescent="0.3">
      <c r="A6749" s="10">
        <f>YEAR(Table1[[#This Row],[Order Date]])</f>
        <v>2017</v>
      </c>
      <c r="B6749" s="4" t="s">
        <v>1705</v>
      </c>
    </row>
    <row r="6750" spans="1:2" ht="16.5" x14ac:dyDescent="0.3">
      <c r="A6750" s="9">
        <f>YEAR(Table1[[#This Row],[Order Date]])</f>
        <v>2017</v>
      </c>
      <c r="B6750" s="3" t="s">
        <v>1705</v>
      </c>
    </row>
    <row r="6751" spans="1:2" ht="16.5" x14ac:dyDescent="0.3">
      <c r="A6751" s="10">
        <f>YEAR(Table1[[#This Row],[Order Date]])</f>
        <v>2017</v>
      </c>
      <c r="B6751" s="4" t="s">
        <v>1705</v>
      </c>
    </row>
    <row r="6752" spans="1:2" ht="16.5" x14ac:dyDescent="0.3">
      <c r="A6752" s="9">
        <f>YEAR(Table1[[#This Row],[Order Date]])</f>
        <v>2017</v>
      </c>
      <c r="B6752" s="3" t="s">
        <v>884</v>
      </c>
    </row>
    <row r="6753" spans="1:2" ht="16.5" x14ac:dyDescent="0.3">
      <c r="A6753" s="10">
        <f>YEAR(Table1[[#This Row],[Order Date]])</f>
        <v>2017</v>
      </c>
      <c r="B6753" s="4" t="s">
        <v>2631</v>
      </c>
    </row>
    <row r="6754" spans="1:2" ht="16.5" x14ac:dyDescent="0.3">
      <c r="A6754" s="9">
        <f>YEAR(Table1[[#This Row],[Order Date]])</f>
        <v>2017</v>
      </c>
      <c r="B6754" s="3" t="s">
        <v>2631</v>
      </c>
    </row>
    <row r="6755" spans="1:2" ht="16.5" x14ac:dyDescent="0.3">
      <c r="A6755" s="10">
        <f>YEAR(Table1[[#This Row],[Order Date]])</f>
        <v>2017</v>
      </c>
      <c r="B6755" s="4" t="s">
        <v>2631</v>
      </c>
    </row>
    <row r="6756" spans="1:2" ht="16.5" x14ac:dyDescent="0.3">
      <c r="A6756" s="9">
        <f>YEAR(Table1[[#This Row],[Order Date]])</f>
        <v>2017</v>
      </c>
      <c r="B6756" s="3" t="s">
        <v>2631</v>
      </c>
    </row>
    <row r="6757" spans="1:2" ht="16.5" x14ac:dyDescent="0.3">
      <c r="A6757" s="10">
        <f>YEAR(Table1[[#This Row],[Order Date]])</f>
        <v>2017</v>
      </c>
      <c r="B6757" s="4" t="s">
        <v>655</v>
      </c>
    </row>
    <row r="6758" spans="1:2" ht="16.5" x14ac:dyDescent="0.3">
      <c r="A6758" s="9">
        <f>YEAR(Table1[[#This Row],[Order Date]])</f>
        <v>2017</v>
      </c>
      <c r="B6758" s="3" t="s">
        <v>655</v>
      </c>
    </row>
    <row r="6759" spans="1:2" ht="16.5" x14ac:dyDescent="0.3">
      <c r="A6759" s="10">
        <f>YEAR(Table1[[#This Row],[Order Date]])</f>
        <v>2017</v>
      </c>
      <c r="B6759" s="4" t="s">
        <v>655</v>
      </c>
    </row>
    <row r="6760" spans="1:2" ht="16.5" x14ac:dyDescent="0.3">
      <c r="A6760" s="9">
        <f>YEAR(Table1[[#This Row],[Order Date]])</f>
        <v>2017</v>
      </c>
      <c r="B6760" s="3" t="s">
        <v>655</v>
      </c>
    </row>
    <row r="6761" spans="1:2" ht="16.5" x14ac:dyDescent="0.3">
      <c r="A6761" s="10">
        <f>YEAR(Table1[[#This Row],[Order Date]])</f>
        <v>2017</v>
      </c>
      <c r="B6761" s="4" t="s">
        <v>2518</v>
      </c>
    </row>
    <row r="6762" spans="1:2" ht="16.5" x14ac:dyDescent="0.3">
      <c r="A6762" s="9">
        <f>YEAR(Table1[[#This Row],[Order Date]])</f>
        <v>2017</v>
      </c>
      <c r="B6762" s="3" t="s">
        <v>1392</v>
      </c>
    </row>
    <row r="6763" spans="1:2" ht="16.5" x14ac:dyDescent="0.3">
      <c r="A6763" s="10">
        <f>YEAR(Table1[[#This Row],[Order Date]])</f>
        <v>2017</v>
      </c>
      <c r="B6763" s="4" t="s">
        <v>217</v>
      </c>
    </row>
    <row r="6764" spans="1:2" ht="16.5" x14ac:dyDescent="0.3">
      <c r="A6764" s="9">
        <f>YEAR(Table1[[#This Row],[Order Date]])</f>
        <v>2017</v>
      </c>
      <c r="B6764" s="3" t="s">
        <v>217</v>
      </c>
    </row>
    <row r="6765" spans="1:2" ht="16.5" x14ac:dyDescent="0.3">
      <c r="A6765" s="10">
        <f>YEAR(Table1[[#This Row],[Order Date]])</f>
        <v>2017</v>
      </c>
      <c r="B6765" s="4" t="s">
        <v>1487</v>
      </c>
    </row>
    <row r="6766" spans="1:2" ht="16.5" x14ac:dyDescent="0.3">
      <c r="A6766" s="9">
        <f>YEAR(Table1[[#This Row],[Order Date]])</f>
        <v>2017</v>
      </c>
      <c r="B6766" s="3" t="s">
        <v>1616</v>
      </c>
    </row>
    <row r="6767" spans="1:2" ht="16.5" x14ac:dyDescent="0.3">
      <c r="A6767" s="10">
        <f>YEAR(Table1[[#This Row],[Order Date]])</f>
        <v>2017</v>
      </c>
      <c r="B6767" s="4" t="s">
        <v>928</v>
      </c>
    </row>
    <row r="6768" spans="1:2" ht="16.5" x14ac:dyDescent="0.3">
      <c r="A6768" s="9">
        <f>YEAR(Table1[[#This Row],[Order Date]])</f>
        <v>2017</v>
      </c>
      <c r="B6768" s="3" t="s">
        <v>928</v>
      </c>
    </row>
    <row r="6769" spans="1:2" ht="16.5" x14ac:dyDescent="0.3">
      <c r="A6769" s="10">
        <f>YEAR(Table1[[#This Row],[Order Date]])</f>
        <v>2017</v>
      </c>
      <c r="B6769" s="4" t="s">
        <v>928</v>
      </c>
    </row>
    <row r="6770" spans="1:2" ht="16.5" x14ac:dyDescent="0.3">
      <c r="A6770" s="9">
        <f>YEAR(Table1[[#This Row],[Order Date]])</f>
        <v>2017</v>
      </c>
      <c r="B6770" s="3" t="s">
        <v>928</v>
      </c>
    </row>
    <row r="6771" spans="1:2" ht="16.5" x14ac:dyDescent="0.3">
      <c r="A6771" s="10">
        <f>YEAR(Table1[[#This Row],[Order Date]])</f>
        <v>2017</v>
      </c>
      <c r="B6771" s="4" t="s">
        <v>928</v>
      </c>
    </row>
    <row r="6772" spans="1:2" ht="16.5" x14ac:dyDescent="0.3">
      <c r="A6772" s="9">
        <f>YEAR(Table1[[#This Row],[Order Date]])</f>
        <v>2017</v>
      </c>
      <c r="B6772" s="3" t="s">
        <v>928</v>
      </c>
    </row>
    <row r="6773" spans="1:2" ht="16.5" x14ac:dyDescent="0.3">
      <c r="A6773" s="10">
        <f>YEAR(Table1[[#This Row],[Order Date]])</f>
        <v>2017</v>
      </c>
      <c r="B6773" s="4" t="s">
        <v>1811</v>
      </c>
    </row>
    <row r="6774" spans="1:2" ht="16.5" x14ac:dyDescent="0.3">
      <c r="A6774" s="9">
        <f>YEAR(Table1[[#This Row],[Order Date]])</f>
        <v>2017</v>
      </c>
      <c r="B6774" s="3" t="s">
        <v>1811</v>
      </c>
    </row>
    <row r="6775" spans="1:2" ht="16.5" x14ac:dyDescent="0.3">
      <c r="A6775" s="10">
        <f>YEAR(Table1[[#This Row],[Order Date]])</f>
        <v>2017</v>
      </c>
      <c r="B6775" s="4" t="s">
        <v>2585</v>
      </c>
    </row>
    <row r="6776" spans="1:2" ht="16.5" x14ac:dyDescent="0.3">
      <c r="A6776" s="9">
        <f>YEAR(Table1[[#This Row],[Order Date]])</f>
        <v>2017</v>
      </c>
      <c r="B6776" s="3" t="s">
        <v>2585</v>
      </c>
    </row>
    <row r="6777" spans="1:2" ht="16.5" x14ac:dyDescent="0.3">
      <c r="A6777" s="10">
        <f>YEAR(Table1[[#This Row],[Order Date]])</f>
        <v>2017</v>
      </c>
      <c r="B6777" s="4" t="s">
        <v>2585</v>
      </c>
    </row>
    <row r="6778" spans="1:2" ht="16.5" x14ac:dyDescent="0.3">
      <c r="A6778" s="9">
        <f>YEAR(Table1[[#This Row],[Order Date]])</f>
        <v>2017</v>
      </c>
      <c r="B6778" s="3" t="s">
        <v>2585</v>
      </c>
    </row>
    <row r="6779" spans="1:2" ht="16.5" x14ac:dyDescent="0.3">
      <c r="A6779" s="10">
        <f>YEAR(Table1[[#This Row],[Order Date]])</f>
        <v>2017</v>
      </c>
      <c r="B6779" s="4" t="s">
        <v>2585</v>
      </c>
    </row>
    <row r="6780" spans="1:2" ht="16.5" x14ac:dyDescent="0.3">
      <c r="A6780" s="9">
        <f>YEAR(Table1[[#This Row],[Order Date]])</f>
        <v>2017</v>
      </c>
      <c r="B6780" s="3" t="s">
        <v>2444</v>
      </c>
    </row>
    <row r="6781" spans="1:2" ht="16.5" x14ac:dyDescent="0.3">
      <c r="A6781" s="10">
        <f>YEAR(Table1[[#This Row],[Order Date]])</f>
        <v>2017</v>
      </c>
      <c r="B6781" s="4" t="s">
        <v>1665</v>
      </c>
    </row>
    <row r="6782" spans="1:2" ht="16.5" x14ac:dyDescent="0.3">
      <c r="A6782" s="9">
        <f>YEAR(Table1[[#This Row],[Order Date]])</f>
        <v>2017</v>
      </c>
      <c r="B6782" s="3" t="s">
        <v>1665</v>
      </c>
    </row>
    <row r="6783" spans="1:2" ht="16.5" x14ac:dyDescent="0.3">
      <c r="A6783" s="10">
        <f>YEAR(Table1[[#This Row],[Order Date]])</f>
        <v>2017</v>
      </c>
      <c r="B6783" s="4" t="s">
        <v>1665</v>
      </c>
    </row>
    <row r="6784" spans="1:2" ht="16.5" x14ac:dyDescent="0.3">
      <c r="A6784" s="9">
        <f>YEAR(Table1[[#This Row],[Order Date]])</f>
        <v>2017</v>
      </c>
      <c r="B6784" s="3" t="s">
        <v>1665</v>
      </c>
    </row>
    <row r="6785" spans="1:2" ht="16.5" x14ac:dyDescent="0.3">
      <c r="A6785" s="10">
        <f>YEAR(Table1[[#This Row],[Order Date]])</f>
        <v>2017</v>
      </c>
      <c r="B6785" s="4" t="s">
        <v>525</v>
      </c>
    </row>
    <row r="6786" spans="1:2" ht="16.5" x14ac:dyDescent="0.3">
      <c r="A6786" s="9">
        <f>YEAR(Table1[[#This Row],[Order Date]])</f>
        <v>2017</v>
      </c>
      <c r="B6786" s="3" t="s">
        <v>525</v>
      </c>
    </row>
    <row r="6787" spans="1:2" ht="16.5" x14ac:dyDescent="0.3">
      <c r="A6787" s="10">
        <f>YEAR(Table1[[#This Row],[Order Date]])</f>
        <v>2017</v>
      </c>
      <c r="B6787" s="4" t="s">
        <v>346</v>
      </c>
    </row>
    <row r="6788" spans="1:2" ht="16.5" x14ac:dyDescent="0.3">
      <c r="A6788" s="9">
        <f>YEAR(Table1[[#This Row],[Order Date]])</f>
        <v>2017</v>
      </c>
      <c r="B6788" s="3" t="s">
        <v>61</v>
      </c>
    </row>
    <row r="6789" spans="1:2" ht="16.5" x14ac:dyDescent="0.3">
      <c r="A6789" s="10">
        <f>YEAR(Table1[[#This Row],[Order Date]])</f>
        <v>2017</v>
      </c>
      <c r="B6789" s="4" t="s">
        <v>61</v>
      </c>
    </row>
    <row r="6790" spans="1:2" ht="16.5" x14ac:dyDescent="0.3">
      <c r="A6790" s="9">
        <f>YEAR(Table1[[#This Row],[Order Date]])</f>
        <v>2017</v>
      </c>
      <c r="B6790" s="3" t="s">
        <v>61</v>
      </c>
    </row>
    <row r="6791" spans="1:2" ht="16.5" x14ac:dyDescent="0.3">
      <c r="A6791" s="10">
        <f>YEAR(Table1[[#This Row],[Order Date]])</f>
        <v>2017</v>
      </c>
      <c r="B6791" s="4" t="s">
        <v>61</v>
      </c>
    </row>
    <row r="6792" spans="1:2" ht="16.5" x14ac:dyDescent="0.3">
      <c r="A6792" s="9">
        <f>YEAR(Table1[[#This Row],[Order Date]])</f>
        <v>2017</v>
      </c>
      <c r="B6792" s="3" t="s">
        <v>626</v>
      </c>
    </row>
    <row r="6793" spans="1:2" ht="16.5" x14ac:dyDescent="0.3">
      <c r="A6793" s="10">
        <f>YEAR(Table1[[#This Row],[Order Date]])</f>
        <v>2017</v>
      </c>
      <c r="B6793" s="4" t="s">
        <v>626</v>
      </c>
    </row>
    <row r="6794" spans="1:2" ht="16.5" x14ac:dyDescent="0.3">
      <c r="A6794" s="9">
        <f>YEAR(Table1[[#This Row],[Order Date]])</f>
        <v>2017</v>
      </c>
      <c r="B6794" s="3" t="s">
        <v>2021</v>
      </c>
    </row>
    <row r="6795" spans="1:2" ht="16.5" x14ac:dyDescent="0.3">
      <c r="A6795" s="10">
        <f>YEAR(Table1[[#This Row],[Order Date]])</f>
        <v>2017</v>
      </c>
      <c r="B6795" s="4" t="s">
        <v>1394</v>
      </c>
    </row>
    <row r="6796" spans="1:2" ht="16.5" x14ac:dyDescent="0.3">
      <c r="A6796" s="9">
        <f>YEAR(Table1[[#This Row],[Order Date]])</f>
        <v>2017</v>
      </c>
      <c r="B6796" s="3" t="s">
        <v>1394</v>
      </c>
    </row>
    <row r="6797" spans="1:2" ht="16.5" x14ac:dyDescent="0.3">
      <c r="A6797" s="10">
        <f>YEAR(Table1[[#This Row],[Order Date]])</f>
        <v>2017</v>
      </c>
      <c r="B6797" s="4" t="s">
        <v>1394</v>
      </c>
    </row>
    <row r="6798" spans="1:2" ht="16.5" x14ac:dyDescent="0.3">
      <c r="A6798" s="9">
        <f>YEAR(Table1[[#This Row],[Order Date]])</f>
        <v>2017</v>
      </c>
      <c r="B6798" s="3" t="s">
        <v>139</v>
      </c>
    </row>
    <row r="6799" spans="1:2" ht="16.5" x14ac:dyDescent="0.3">
      <c r="A6799" s="10">
        <f>YEAR(Table1[[#This Row],[Order Date]])</f>
        <v>2017</v>
      </c>
      <c r="B6799" s="4" t="s">
        <v>139</v>
      </c>
    </row>
    <row r="6800" spans="1:2" ht="16.5" x14ac:dyDescent="0.3">
      <c r="A6800" s="9">
        <f>YEAR(Table1[[#This Row],[Order Date]])</f>
        <v>2017</v>
      </c>
      <c r="B6800" s="3" t="s">
        <v>2286</v>
      </c>
    </row>
    <row r="6801" spans="1:2" ht="16.5" x14ac:dyDescent="0.3">
      <c r="A6801" s="10">
        <f>YEAR(Table1[[#This Row],[Order Date]])</f>
        <v>2017</v>
      </c>
      <c r="B6801" s="4" t="s">
        <v>2455</v>
      </c>
    </row>
    <row r="6802" spans="1:2" ht="16.5" x14ac:dyDescent="0.3">
      <c r="A6802" s="9">
        <f>YEAR(Table1[[#This Row],[Order Date]])</f>
        <v>2017</v>
      </c>
      <c r="B6802" s="3" t="s">
        <v>156</v>
      </c>
    </row>
    <row r="6803" spans="1:2" ht="16.5" x14ac:dyDescent="0.3">
      <c r="A6803" s="10">
        <f>YEAR(Table1[[#This Row],[Order Date]])</f>
        <v>2017</v>
      </c>
      <c r="B6803" s="4" t="s">
        <v>156</v>
      </c>
    </row>
    <row r="6804" spans="1:2" ht="16.5" x14ac:dyDescent="0.3">
      <c r="A6804" s="9">
        <f>YEAR(Table1[[#This Row],[Order Date]])</f>
        <v>2017</v>
      </c>
      <c r="B6804" s="3" t="s">
        <v>681</v>
      </c>
    </row>
    <row r="6805" spans="1:2" ht="16.5" x14ac:dyDescent="0.3">
      <c r="A6805" s="10">
        <f>YEAR(Table1[[#This Row],[Order Date]])</f>
        <v>2017</v>
      </c>
      <c r="B6805" s="4" t="s">
        <v>681</v>
      </c>
    </row>
    <row r="6806" spans="1:2" ht="16.5" x14ac:dyDescent="0.3">
      <c r="A6806" s="9">
        <f>YEAR(Table1[[#This Row],[Order Date]])</f>
        <v>2017</v>
      </c>
      <c r="B6806" s="3" t="s">
        <v>681</v>
      </c>
    </row>
    <row r="6807" spans="1:2" ht="16.5" x14ac:dyDescent="0.3">
      <c r="A6807" s="10">
        <f>YEAR(Table1[[#This Row],[Order Date]])</f>
        <v>2017</v>
      </c>
      <c r="B6807" s="4" t="s">
        <v>1945</v>
      </c>
    </row>
    <row r="6808" spans="1:2" ht="16.5" x14ac:dyDescent="0.3">
      <c r="A6808" s="9">
        <f>YEAR(Table1[[#This Row],[Order Date]])</f>
        <v>2017</v>
      </c>
      <c r="B6808" s="3" t="s">
        <v>569</v>
      </c>
    </row>
    <row r="6809" spans="1:2" ht="16.5" x14ac:dyDescent="0.3">
      <c r="A6809" s="10">
        <f>YEAR(Table1[[#This Row],[Order Date]])</f>
        <v>2017</v>
      </c>
      <c r="B6809" s="4" t="s">
        <v>569</v>
      </c>
    </row>
    <row r="6810" spans="1:2" ht="16.5" x14ac:dyDescent="0.3">
      <c r="A6810" s="9">
        <f>YEAR(Table1[[#This Row],[Order Date]])</f>
        <v>2017</v>
      </c>
      <c r="B6810" s="3" t="s">
        <v>2111</v>
      </c>
    </row>
    <row r="6811" spans="1:2" ht="16.5" x14ac:dyDescent="0.3">
      <c r="A6811" s="10">
        <f>YEAR(Table1[[#This Row],[Order Date]])</f>
        <v>2017</v>
      </c>
      <c r="B6811" s="4" t="s">
        <v>2501</v>
      </c>
    </row>
    <row r="6812" spans="1:2" ht="16.5" x14ac:dyDescent="0.3">
      <c r="A6812" s="9">
        <f>YEAR(Table1[[#This Row],[Order Date]])</f>
        <v>2017</v>
      </c>
      <c r="B6812" s="3" t="s">
        <v>1840</v>
      </c>
    </row>
    <row r="6813" spans="1:2" ht="16.5" x14ac:dyDescent="0.3">
      <c r="A6813" s="10">
        <f>YEAR(Table1[[#This Row],[Order Date]])</f>
        <v>2017</v>
      </c>
      <c r="B6813" s="4" t="s">
        <v>1093</v>
      </c>
    </row>
    <row r="6814" spans="1:2" ht="16.5" x14ac:dyDescent="0.3">
      <c r="A6814" s="9">
        <f>YEAR(Table1[[#This Row],[Order Date]])</f>
        <v>2017</v>
      </c>
      <c r="B6814" s="3" t="s">
        <v>1093</v>
      </c>
    </row>
    <row r="6815" spans="1:2" ht="16.5" x14ac:dyDescent="0.3">
      <c r="A6815" s="10">
        <f>YEAR(Table1[[#This Row],[Order Date]])</f>
        <v>2017</v>
      </c>
      <c r="B6815" s="4" t="s">
        <v>1093</v>
      </c>
    </row>
    <row r="6816" spans="1:2" ht="16.5" x14ac:dyDescent="0.3">
      <c r="A6816" s="9">
        <f>YEAR(Table1[[#This Row],[Order Date]])</f>
        <v>2017</v>
      </c>
      <c r="B6816" s="3" t="s">
        <v>437</v>
      </c>
    </row>
    <row r="6817" spans="1:2" ht="16.5" x14ac:dyDescent="0.3">
      <c r="A6817" s="10">
        <f>YEAR(Table1[[#This Row],[Order Date]])</f>
        <v>2017</v>
      </c>
      <c r="B6817" s="4" t="s">
        <v>2456</v>
      </c>
    </row>
    <row r="6818" spans="1:2" ht="16.5" x14ac:dyDescent="0.3">
      <c r="A6818" s="9">
        <f>YEAR(Table1[[#This Row],[Order Date]])</f>
        <v>2017</v>
      </c>
      <c r="B6818" s="3" t="s">
        <v>217</v>
      </c>
    </row>
    <row r="6819" spans="1:2" ht="16.5" x14ac:dyDescent="0.3">
      <c r="A6819" s="10">
        <f>YEAR(Table1[[#This Row],[Order Date]])</f>
        <v>2017</v>
      </c>
      <c r="B6819" s="4" t="s">
        <v>217</v>
      </c>
    </row>
    <row r="6820" spans="1:2" ht="16.5" x14ac:dyDescent="0.3">
      <c r="A6820" s="9">
        <f>YEAR(Table1[[#This Row],[Order Date]])</f>
        <v>2017</v>
      </c>
      <c r="B6820" s="3" t="s">
        <v>217</v>
      </c>
    </row>
    <row r="6821" spans="1:2" ht="16.5" x14ac:dyDescent="0.3">
      <c r="A6821" s="10">
        <f>YEAR(Table1[[#This Row],[Order Date]])</f>
        <v>2017</v>
      </c>
      <c r="B6821" s="4" t="s">
        <v>217</v>
      </c>
    </row>
    <row r="6822" spans="1:2" ht="16.5" x14ac:dyDescent="0.3">
      <c r="A6822" s="9">
        <f>YEAR(Table1[[#This Row],[Order Date]])</f>
        <v>2017</v>
      </c>
      <c r="B6822" s="3" t="s">
        <v>1977</v>
      </c>
    </row>
    <row r="6823" spans="1:2" ht="16.5" x14ac:dyDescent="0.3">
      <c r="A6823" s="10">
        <f>YEAR(Table1[[#This Row],[Order Date]])</f>
        <v>2017</v>
      </c>
      <c r="B6823" s="4" t="s">
        <v>1977</v>
      </c>
    </row>
    <row r="6824" spans="1:2" ht="16.5" x14ac:dyDescent="0.3">
      <c r="A6824" s="9">
        <f>YEAR(Table1[[#This Row],[Order Date]])</f>
        <v>2017</v>
      </c>
      <c r="B6824" s="3" t="s">
        <v>1977</v>
      </c>
    </row>
    <row r="6825" spans="1:2" ht="16.5" x14ac:dyDescent="0.3">
      <c r="A6825" s="10">
        <f>YEAR(Table1[[#This Row],[Order Date]])</f>
        <v>2017</v>
      </c>
      <c r="B6825" s="4" t="s">
        <v>1977</v>
      </c>
    </row>
    <row r="6826" spans="1:2" ht="16.5" x14ac:dyDescent="0.3">
      <c r="A6826" s="9">
        <f>YEAR(Table1[[#This Row],[Order Date]])</f>
        <v>2017</v>
      </c>
      <c r="B6826" s="3" t="s">
        <v>1977</v>
      </c>
    </row>
    <row r="6827" spans="1:2" ht="16.5" x14ac:dyDescent="0.3">
      <c r="A6827" s="10">
        <f>YEAR(Table1[[#This Row],[Order Date]])</f>
        <v>2017</v>
      </c>
      <c r="B6827" s="4" t="s">
        <v>1977</v>
      </c>
    </row>
    <row r="6828" spans="1:2" ht="16.5" x14ac:dyDescent="0.3">
      <c r="A6828" s="9">
        <f>YEAR(Table1[[#This Row],[Order Date]])</f>
        <v>2017</v>
      </c>
      <c r="B6828" s="3" t="s">
        <v>77</v>
      </c>
    </row>
    <row r="6829" spans="1:2" ht="16.5" x14ac:dyDescent="0.3">
      <c r="A6829" s="10">
        <f>YEAR(Table1[[#This Row],[Order Date]])</f>
        <v>2017</v>
      </c>
      <c r="B6829" s="4" t="s">
        <v>1494</v>
      </c>
    </row>
    <row r="6830" spans="1:2" ht="16.5" x14ac:dyDescent="0.3">
      <c r="A6830" s="9">
        <f>YEAR(Table1[[#This Row],[Order Date]])</f>
        <v>2017</v>
      </c>
      <c r="B6830" s="3" t="s">
        <v>1494</v>
      </c>
    </row>
    <row r="6831" spans="1:2" ht="16.5" x14ac:dyDescent="0.3">
      <c r="A6831" s="10">
        <f>YEAR(Table1[[#This Row],[Order Date]])</f>
        <v>2017</v>
      </c>
      <c r="B6831" s="4" t="s">
        <v>1494</v>
      </c>
    </row>
    <row r="6832" spans="1:2" ht="16.5" x14ac:dyDescent="0.3">
      <c r="A6832" s="9">
        <f>YEAR(Table1[[#This Row],[Order Date]])</f>
        <v>2017</v>
      </c>
      <c r="B6832" s="3" t="s">
        <v>622</v>
      </c>
    </row>
    <row r="6833" spans="1:2" ht="16.5" x14ac:dyDescent="0.3">
      <c r="A6833" s="10">
        <f>YEAR(Table1[[#This Row],[Order Date]])</f>
        <v>2017</v>
      </c>
      <c r="B6833" s="4" t="s">
        <v>2540</v>
      </c>
    </row>
    <row r="6834" spans="1:2" ht="16.5" x14ac:dyDescent="0.3">
      <c r="A6834" s="9">
        <f>YEAR(Table1[[#This Row],[Order Date]])</f>
        <v>2017</v>
      </c>
      <c r="B6834" s="3" t="s">
        <v>2540</v>
      </c>
    </row>
    <row r="6835" spans="1:2" ht="16.5" x14ac:dyDescent="0.3">
      <c r="A6835" s="10">
        <f>YEAR(Table1[[#This Row],[Order Date]])</f>
        <v>2017</v>
      </c>
      <c r="B6835" s="4" t="s">
        <v>2540</v>
      </c>
    </row>
    <row r="6836" spans="1:2" ht="16.5" x14ac:dyDescent="0.3">
      <c r="A6836" s="9">
        <f>YEAR(Table1[[#This Row],[Order Date]])</f>
        <v>2017</v>
      </c>
      <c r="B6836" s="3" t="s">
        <v>2540</v>
      </c>
    </row>
    <row r="6837" spans="1:2" ht="16.5" x14ac:dyDescent="0.3">
      <c r="A6837" s="10">
        <f>YEAR(Table1[[#This Row],[Order Date]])</f>
        <v>2017</v>
      </c>
      <c r="B6837" s="4" t="s">
        <v>1223</v>
      </c>
    </row>
    <row r="6838" spans="1:2" ht="16.5" x14ac:dyDescent="0.3">
      <c r="A6838" s="9">
        <f>YEAR(Table1[[#This Row],[Order Date]])</f>
        <v>2017</v>
      </c>
      <c r="B6838" s="3" t="s">
        <v>1163</v>
      </c>
    </row>
    <row r="6839" spans="1:2" ht="16.5" x14ac:dyDescent="0.3">
      <c r="A6839" s="10">
        <f>YEAR(Table1[[#This Row],[Order Date]])</f>
        <v>2017</v>
      </c>
      <c r="B6839" s="4" t="s">
        <v>1163</v>
      </c>
    </row>
    <row r="6840" spans="1:2" ht="16.5" x14ac:dyDescent="0.3">
      <c r="A6840" s="9">
        <f>YEAR(Table1[[#This Row],[Order Date]])</f>
        <v>2017</v>
      </c>
      <c r="B6840" s="3" t="s">
        <v>1163</v>
      </c>
    </row>
    <row r="6841" spans="1:2" ht="16.5" x14ac:dyDescent="0.3">
      <c r="A6841" s="10">
        <f>YEAR(Table1[[#This Row],[Order Date]])</f>
        <v>2017</v>
      </c>
      <c r="B6841" s="4" t="s">
        <v>537</v>
      </c>
    </row>
    <row r="6842" spans="1:2" ht="16.5" x14ac:dyDescent="0.3">
      <c r="A6842" s="9">
        <f>YEAR(Table1[[#This Row],[Order Date]])</f>
        <v>2017</v>
      </c>
      <c r="B6842" s="3" t="s">
        <v>537</v>
      </c>
    </row>
    <row r="6843" spans="1:2" ht="16.5" x14ac:dyDescent="0.3">
      <c r="A6843" s="10">
        <f>YEAR(Table1[[#This Row],[Order Date]])</f>
        <v>2017</v>
      </c>
      <c r="B6843" s="4" t="s">
        <v>537</v>
      </c>
    </row>
    <row r="6844" spans="1:2" ht="16.5" x14ac:dyDescent="0.3">
      <c r="A6844" s="9">
        <f>YEAR(Table1[[#This Row],[Order Date]])</f>
        <v>2017</v>
      </c>
      <c r="B6844" s="3" t="s">
        <v>2423</v>
      </c>
    </row>
    <row r="6845" spans="1:2" ht="16.5" x14ac:dyDescent="0.3">
      <c r="A6845" s="10">
        <f>YEAR(Table1[[#This Row],[Order Date]])</f>
        <v>2017</v>
      </c>
      <c r="B6845" s="4" t="s">
        <v>2423</v>
      </c>
    </row>
    <row r="6846" spans="1:2" ht="16.5" x14ac:dyDescent="0.3">
      <c r="A6846" s="9">
        <f>YEAR(Table1[[#This Row],[Order Date]])</f>
        <v>2017</v>
      </c>
      <c r="B6846" s="3" t="s">
        <v>2423</v>
      </c>
    </row>
    <row r="6847" spans="1:2" ht="16.5" x14ac:dyDescent="0.3">
      <c r="A6847" s="10">
        <f>YEAR(Table1[[#This Row],[Order Date]])</f>
        <v>2017</v>
      </c>
      <c r="B6847" s="4" t="s">
        <v>1738</v>
      </c>
    </row>
    <row r="6848" spans="1:2" ht="16.5" x14ac:dyDescent="0.3">
      <c r="A6848" s="9">
        <f>YEAR(Table1[[#This Row],[Order Date]])</f>
        <v>2017</v>
      </c>
      <c r="B6848" s="3" t="s">
        <v>1738</v>
      </c>
    </row>
    <row r="6849" spans="1:2" ht="16.5" x14ac:dyDescent="0.3">
      <c r="A6849" s="10">
        <f>YEAR(Table1[[#This Row],[Order Date]])</f>
        <v>2017</v>
      </c>
      <c r="B6849" s="4" t="s">
        <v>233</v>
      </c>
    </row>
    <row r="6850" spans="1:2" ht="16.5" x14ac:dyDescent="0.3">
      <c r="A6850" s="9">
        <f>YEAR(Table1[[#This Row],[Order Date]])</f>
        <v>2017</v>
      </c>
      <c r="B6850" s="3" t="s">
        <v>233</v>
      </c>
    </row>
    <row r="6851" spans="1:2" ht="16.5" x14ac:dyDescent="0.3">
      <c r="A6851" s="10">
        <f>YEAR(Table1[[#This Row],[Order Date]])</f>
        <v>2017</v>
      </c>
      <c r="B6851" s="4" t="s">
        <v>1513</v>
      </c>
    </row>
    <row r="6852" spans="1:2" ht="16.5" x14ac:dyDescent="0.3">
      <c r="A6852" s="9">
        <f>YEAR(Table1[[#This Row],[Order Date]])</f>
        <v>2017</v>
      </c>
      <c r="B6852" s="3" t="s">
        <v>1513</v>
      </c>
    </row>
    <row r="6853" spans="1:2" ht="16.5" x14ac:dyDescent="0.3">
      <c r="A6853" s="10">
        <f>YEAR(Table1[[#This Row],[Order Date]])</f>
        <v>2017</v>
      </c>
      <c r="B6853" s="4" t="s">
        <v>1513</v>
      </c>
    </row>
    <row r="6854" spans="1:2" ht="16.5" x14ac:dyDescent="0.3">
      <c r="A6854" s="9">
        <f>YEAR(Table1[[#This Row],[Order Date]])</f>
        <v>2017</v>
      </c>
      <c r="B6854" s="3" t="s">
        <v>1513</v>
      </c>
    </row>
    <row r="6855" spans="1:2" ht="16.5" x14ac:dyDescent="0.3">
      <c r="A6855" s="10">
        <f>YEAR(Table1[[#This Row],[Order Date]])</f>
        <v>2017</v>
      </c>
      <c r="B6855" s="4" t="s">
        <v>2294</v>
      </c>
    </row>
    <row r="6856" spans="1:2" ht="16.5" x14ac:dyDescent="0.3">
      <c r="A6856" s="9">
        <f>YEAR(Table1[[#This Row],[Order Date]])</f>
        <v>2017</v>
      </c>
      <c r="B6856" s="3" t="s">
        <v>352</v>
      </c>
    </row>
    <row r="6857" spans="1:2" ht="16.5" x14ac:dyDescent="0.3">
      <c r="A6857" s="10">
        <f>YEAR(Table1[[#This Row],[Order Date]])</f>
        <v>2017</v>
      </c>
      <c r="B6857" s="4" t="s">
        <v>352</v>
      </c>
    </row>
    <row r="6858" spans="1:2" ht="16.5" x14ac:dyDescent="0.3">
      <c r="A6858" s="9">
        <f>YEAR(Table1[[#This Row],[Order Date]])</f>
        <v>2017</v>
      </c>
      <c r="B6858" s="3" t="s">
        <v>1446</v>
      </c>
    </row>
    <row r="6859" spans="1:2" ht="16.5" x14ac:dyDescent="0.3">
      <c r="A6859" s="10">
        <f>YEAR(Table1[[#This Row],[Order Date]])</f>
        <v>2017</v>
      </c>
      <c r="B6859" s="4" t="s">
        <v>1446</v>
      </c>
    </row>
    <row r="6860" spans="1:2" ht="16.5" x14ac:dyDescent="0.3">
      <c r="A6860" s="9">
        <f>YEAR(Table1[[#This Row],[Order Date]])</f>
        <v>2017</v>
      </c>
      <c r="B6860" s="3" t="s">
        <v>107</v>
      </c>
    </row>
    <row r="6861" spans="1:2" ht="16.5" x14ac:dyDescent="0.3">
      <c r="A6861" s="10">
        <f>YEAR(Table1[[#This Row],[Order Date]])</f>
        <v>2017</v>
      </c>
      <c r="B6861" s="4" t="s">
        <v>2456</v>
      </c>
    </row>
    <row r="6862" spans="1:2" ht="16.5" x14ac:dyDescent="0.3">
      <c r="A6862" s="9">
        <f>YEAR(Table1[[#This Row],[Order Date]])</f>
        <v>2017</v>
      </c>
      <c r="B6862" s="3" t="s">
        <v>1463</v>
      </c>
    </row>
    <row r="6863" spans="1:2" ht="16.5" x14ac:dyDescent="0.3">
      <c r="A6863" s="10">
        <f>YEAR(Table1[[#This Row],[Order Date]])</f>
        <v>2017</v>
      </c>
      <c r="B6863" s="4" t="s">
        <v>1463</v>
      </c>
    </row>
    <row r="6864" spans="1:2" ht="16.5" x14ac:dyDescent="0.3">
      <c r="A6864" s="9">
        <f>YEAR(Table1[[#This Row],[Order Date]])</f>
        <v>2017</v>
      </c>
      <c r="B6864" s="3" t="s">
        <v>2117</v>
      </c>
    </row>
    <row r="6865" spans="1:2" ht="16.5" x14ac:dyDescent="0.3">
      <c r="A6865" s="10">
        <f>YEAR(Table1[[#This Row],[Order Date]])</f>
        <v>2017</v>
      </c>
      <c r="B6865" s="4" t="s">
        <v>2365</v>
      </c>
    </row>
    <row r="6866" spans="1:2" ht="16.5" x14ac:dyDescent="0.3">
      <c r="A6866" s="9">
        <f>YEAR(Table1[[#This Row],[Order Date]])</f>
        <v>2017</v>
      </c>
      <c r="B6866" s="3" t="s">
        <v>2365</v>
      </c>
    </row>
    <row r="6867" spans="1:2" ht="16.5" x14ac:dyDescent="0.3">
      <c r="A6867" s="10">
        <f>YEAR(Table1[[#This Row],[Order Date]])</f>
        <v>2017</v>
      </c>
      <c r="B6867" s="4" t="s">
        <v>2365</v>
      </c>
    </row>
    <row r="6868" spans="1:2" ht="16.5" x14ac:dyDescent="0.3">
      <c r="A6868" s="9">
        <f>YEAR(Table1[[#This Row],[Order Date]])</f>
        <v>2017</v>
      </c>
      <c r="B6868" s="3" t="s">
        <v>2365</v>
      </c>
    </row>
    <row r="6869" spans="1:2" ht="16.5" x14ac:dyDescent="0.3">
      <c r="A6869" s="10">
        <f>YEAR(Table1[[#This Row],[Order Date]])</f>
        <v>2017</v>
      </c>
      <c r="B6869" s="4" t="s">
        <v>197</v>
      </c>
    </row>
    <row r="6870" spans="1:2" ht="16.5" x14ac:dyDescent="0.3">
      <c r="A6870" s="9">
        <f>YEAR(Table1[[#This Row],[Order Date]])</f>
        <v>2017</v>
      </c>
      <c r="B6870" s="3" t="s">
        <v>784</v>
      </c>
    </row>
    <row r="6871" spans="1:2" ht="16.5" x14ac:dyDescent="0.3">
      <c r="A6871" s="10">
        <f>YEAR(Table1[[#This Row],[Order Date]])</f>
        <v>2017</v>
      </c>
      <c r="B6871" s="4" t="s">
        <v>401</v>
      </c>
    </row>
    <row r="6872" spans="1:2" ht="16.5" x14ac:dyDescent="0.3">
      <c r="A6872" s="9">
        <f>YEAR(Table1[[#This Row],[Order Date]])</f>
        <v>2017</v>
      </c>
      <c r="B6872" s="3" t="s">
        <v>204</v>
      </c>
    </row>
    <row r="6873" spans="1:2" ht="16.5" x14ac:dyDescent="0.3">
      <c r="A6873" s="10">
        <f>YEAR(Table1[[#This Row],[Order Date]])</f>
        <v>2017</v>
      </c>
      <c r="B6873" s="4" t="s">
        <v>659</v>
      </c>
    </row>
    <row r="6874" spans="1:2" ht="16.5" x14ac:dyDescent="0.3">
      <c r="A6874" s="9">
        <f>YEAR(Table1[[#This Row],[Order Date]])</f>
        <v>2017</v>
      </c>
      <c r="B6874" s="3" t="s">
        <v>1788</v>
      </c>
    </row>
    <row r="6875" spans="1:2" ht="16.5" x14ac:dyDescent="0.3">
      <c r="A6875" s="10">
        <f>YEAR(Table1[[#This Row],[Order Date]])</f>
        <v>2017</v>
      </c>
      <c r="B6875" s="4" t="s">
        <v>1788</v>
      </c>
    </row>
    <row r="6876" spans="1:2" ht="16.5" x14ac:dyDescent="0.3">
      <c r="A6876" s="9">
        <f>YEAR(Table1[[#This Row],[Order Date]])</f>
        <v>2017</v>
      </c>
      <c r="B6876" s="3" t="s">
        <v>1131</v>
      </c>
    </row>
    <row r="6877" spans="1:2" ht="16.5" x14ac:dyDescent="0.3">
      <c r="A6877" s="10">
        <f>YEAR(Table1[[#This Row],[Order Date]])</f>
        <v>2017</v>
      </c>
      <c r="B6877" s="4" t="s">
        <v>736</v>
      </c>
    </row>
    <row r="6878" spans="1:2" ht="16.5" x14ac:dyDescent="0.3">
      <c r="A6878" s="9">
        <f>YEAR(Table1[[#This Row],[Order Date]])</f>
        <v>2017</v>
      </c>
      <c r="B6878" s="3" t="s">
        <v>2209</v>
      </c>
    </row>
    <row r="6879" spans="1:2" ht="16.5" x14ac:dyDescent="0.3">
      <c r="A6879" s="10">
        <f>YEAR(Table1[[#This Row],[Order Date]])</f>
        <v>2017</v>
      </c>
      <c r="B6879" s="4" t="s">
        <v>2209</v>
      </c>
    </row>
    <row r="6880" spans="1:2" ht="16.5" x14ac:dyDescent="0.3">
      <c r="A6880" s="9">
        <f>YEAR(Table1[[#This Row],[Order Date]])</f>
        <v>2017</v>
      </c>
      <c r="B6880" s="3" t="s">
        <v>2209</v>
      </c>
    </row>
    <row r="6881" spans="1:2" ht="16.5" x14ac:dyDescent="0.3">
      <c r="A6881" s="10">
        <f>YEAR(Table1[[#This Row],[Order Date]])</f>
        <v>2017</v>
      </c>
      <c r="B6881" s="4" t="s">
        <v>523</v>
      </c>
    </row>
    <row r="6882" spans="1:2" ht="16.5" x14ac:dyDescent="0.3">
      <c r="A6882" s="9">
        <f>YEAR(Table1[[#This Row],[Order Date]])</f>
        <v>2017</v>
      </c>
      <c r="B6882" s="3" t="s">
        <v>523</v>
      </c>
    </row>
    <row r="6883" spans="1:2" ht="16.5" x14ac:dyDescent="0.3">
      <c r="A6883" s="10">
        <f>YEAR(Table1[[#This Row],[Order Date]])</f>
        <v>2017</v>
      </c>
      <c r="B6883" s="4" t="s">
        <v>1161</v>
      </c>
    </row>
    <row r="6884" spans="1:2" ht="16.5" x14ac:dyDescent="0.3">
      <c r="A6884" s="9">
        <f>YEAR(Table1[[#This Row],[Order Date]])</f>
        <v>2017</v>
      </c>
      <c r="B6884" s="3" t="s">
        <v>935</v>
      </c>
    </row>
    <row r="6885" spans="1:2" ht="16.5" x14ac:dyDescent="0.3">
      <c r="A6885" s="10">
        <f>YEAR(Table1[[#This Row],[Order Date]])</f>
        <v>2017</v>
      </c>
      <c r="B6885" s="4" t="s">
        <v>1027</v>
      </c>
    </row>
    <row r="6886" spans="1:2" ht="16.5" x14ac:dyDescent="0.3">
      <c r="A6886" s="9">
        <f>YEAR(Table1[[#This Row],[Order Date]])</f>
        <v>2017</v>
      </c>
      <c r="B6886" s="3" t="s">
        <v>1696</v>
      </c>
    </row>
    <row r="6887" spans="1:2" ht="16.5" x14ac:dyDescent="0.3">
      <c r="A6887" s="10">
        <f>YEAR(Table1[[#This Row],[Order Date]])</f>
        <v>2017</v>
      </c>
      <c r="B6887" s="4" t="s">
        <v>1696</v>
      </c>
    </row>
    <row r="6888" spans="1:2" ht="16.5" x14ac:dyDescent="0.3">
      <c r="A6888" s="9">
        <f>YEAR(Table1[[#This Row],[Order Date]])</f>
        <v>2017</v>
      </c>
      <c r="B6888" s="3" t="s">
        <v>225</v>
      </c>
    </row>
    <row r="6889" spans="1:2" ht="16.5" x14ac:dyDescent="0.3">
      <c r="A6889" s="10">
        <f>YEAR(Table1[[#This Row],[Order Date]])</f>
        <v>2017</v>
      </c>
      <c r="B6889" s="4" t="s">
        <v>225</v>
      </c>
    </row>
    <row r="6890" spans="1:2" ht="16.5" x14ac:dyDescent="0.3">
      <c r="A6890" s="9">
        <f>YEAR(Table1[[#This Row],[Order Date]])</f>
        <v>2017</v>
      </c>
      <c r="B6890" s="3" t="s">
        <v>225</v>
      </c>
    </row>
    <row r="6891" spans="1:2" ht="16.5" x14ac:dyDescent="0.3">
      <c r="A6891" s="10">
        <f>YEAR(Table1[[#This Row],[Order Date]])</f>
        <v>2017</v>
      </c>
      <c r="B6891" s="4" t="s">
        <v>225</v>
      </c>
    </row>
    <row r="6892" spans="1:2" ht="16.5" x14ac:dyDescent="0.3">
      <c r="A6892" s="9">
        <f>YEAR(Table1[[#This Row],[Order Date]])</f>
        <v>2017</v>
      </c>
      <c r="B6892" s="3" t="s">
        <v>225</v>
      </c>
    </row>
    <row r="6893" spans="1:2" ht="16.5" x14ac:dyDescent="0.3">
      <c r="A6893" s="10">
        <f>YEAR(Table1[[#This Row],[Order Date]])</f>
        <v>2017</v>
      </c>
      <c r="B6893" s="4" t="s">
        <v>1547</v>
      </c>
    </row>
    <row r="6894" spans="1:2" ht="16.5" x14ac:dyDescent="0.3">
      <c r="A6894" s="9">
        <f>YEAR(Table1[[#This Row],[Order Date]])</f>
        <v>2017</v>
      </c>
      <c r="B6894" s="3" t="s">
        <v>1547</v>
      </c>
    </row>
    <row r="6895" spans="1:2" ht="16.5" x14ac:dyDescent="0.3">
      <c r="A6895" s="10">
        <f>YEAR(Table1[[#This Row],[Order Date]])</f>
        <v>2017</v>
      </c>
      <c r="B6895" s="4" t="s">
        <v>590</v>
      </c>
    </row>
    <row r="6896" spans="1:2" ht="16.5" x14ac:dyDescent="0.3">
      <c r="A6896" s="9">
        <f>YEAR(Table1[[#This Row],[Order Date]])</f>
        <v>2017</v>
      </c>
      <c r="B6896" s="3" t="s">
        <v>925</v>
      </c>
    </row>
    <row r="6897" spans="1:2" ht="16.5" x14ac:dyDescent="0.3">
      <c r="A6897" s="10">
        <f>YEAR(Table1[[#This Row],[Order Date]])</f>
        <v>2017</v>
      </c>
      <c r="B6897" s="4" t="s">
        <v>925</v>
      </c>
    </row>
    <row r="6898" spans="1:2" ht="16.5" x14ac:dyDescent="0.3">
      <c r="A6898" s="9">
        <f>YEAR(Table1[[#This Row],[Order Date]])</f>
        <v>2017</v>
      </c>
      <c r="B6898" s="3" t="s">
        <v>1900</v>
      </c>
    </row>
    <row r="6899" spans="1:2" ht="16.5" x14ac:dyDescent="0.3">
      <c r="A6899" s="10">
        <f>YEAR(Table1[[#This Row],[Order Date]])</f>
        <v>2017</v>
      </c>
      <c r="B6899" s="4" t="s">
        <v>1900</v>
      </c>
    </row>
    <row r="6900" spans="1:2" ht="16.5" x14ac:dyDescent="0.3">
      <c r="A6900" s="9">
        <f>YEAR(Table1[[#This Row],[Order Date]])</f>
        <v>2017</v>
      </c>
      <c r="B6900" s="3" t="s">
        <v>1900</v>
      </c>
    </row>
    <row r="6901" spans="1:2" ht="16.5" x14ac:dyDescent="0.3">
      <c r="A6901" s="10">
        <f>YEAR(Table1[[#This Row],[Order Date]])</f>
        <v>2017</v>
      </c>
      <c r="B6901" s="4" t="s">
        <v>293</v>
      </c>
    </row>
    <row r="6902" spans="1:2" ht="16.5" x14ac:dyDescent="0.3">
      <c r="A6902" s="9">
        <f>YEAR(Table1[[#This Row],[Order Date]])</f>
        <v>2017</v>
      </c>
      <c r="B6902" s="3" t="s">
        <v>293</v>
      </c>
    </row>
    <row r="6903" spans="1:2" ht="16.5" x14ac:dyDescent="0.3">
      <c r="A6903" s="10">
        <f>YEAR(Table1[[#This Row],[Order Date]])</f>
        <v>2017</v>
      </c>
      <c r="B6903" s="4" t="s">
        <v>293</v>
      </c>
    </row>
    <row r="6904" spans="1:2" ht="16.5" x14ac:dyDescent="0.3">
      <c r="A6904" s="9">
        <f>YEAR(Table1[[#This Row],[Order Date]])</f>
        <v>2017</v>
      </c>
      <c r="B6904" s="3" t="s">
        <v>293</v>
      </c>
    </row>
    <row r="6905" spans="1:2" ht="16.5" x14ac:dyDescent="0.3">
      <c r="A6905" s="10">
        <f>YEAR(Table1[[#This Row],[Order Date]])</f>
        <v>2017</v>
      </c>
      <c r="B6905" s="4" t="s">
        <v>293</v>
      </c>
    </row>
    <row r="6906" spans="1:2" ht="16.5" x14ac:dyDescent="0.3">
      <c r="A6906" s="9">
        <f>YEAR(Table1[[#This Row],[Order Date]])</f>
        <v>2017</v>
      </c>
      <c r="B6906" s="3" t="s">
        <v>2518</v>
      </c>
    </row>
    <row r="6907" spans="1:2" ht="16.5" x14ac:dyDescent="0.3">
      <c r="A6907" s="10">
        <f>YEAR(Table1[[#This Row],[Order Date]])</f>
        <v>2017</v>
      </c>
      <c r="B6907" s="4" t="s">
        <v>2518</v>
      </c>
    </row>
    <row r="6908" spans="1:2" ht="16.5" x14ac:dyDescent="0.3">
      <c r="A6908" s="9">
        <f>YEAR(Table1[[#This Row],[Order Date]])</f>
        <v>2017</v>
      </c>
      <c r="B6908" s="3" t="s">
        <v>2518</v>
      </c>
    </row>
    <row r="6909" spans="1:2" ht="16.5" x14ac:dyDescent="0.3">
      <c r="A6909" s="10">
        <f>YEAR(Table1[[#This Row],[Order Date]])</f>
        <v>2017</v>
      </c>
      <c r="B6909" s="4" t="s">
        <v>241</v>
      </c>
    </row>
    <row r="6910" spans="1:2" ht="16.5" x14ac:dyDescent="0.3">
      <c r="A6910" s="9">
        <f>YEAR(Table1[[#This Row],[Order Date]])</f>
        <v>2017</v>
      </c>
      <c r="B6910" s="3" t="s">
        <v>945</v>
      </c>
    </row>
    <row r="6911" spans="1:2" ht="16.5" x14ac:dyDescent="0.3">
      <c r="A6911" s="10">
        <f>YEAR(Table1[[#This Row],[Order Date]])</f>
        <v>2017</v>
      </c>
      <c r="B6911" s="4" t="s">
        <v>1097</v>
      </c>
    </row>
    <row r="6912" spans="1:2" ht="16.5" x14ac:dyDescent="0.3">
      <c r="A6912" s="9">
        <f>YEAR(Table1[[#This Row],[Order Date]])</f>
        <v>2017</v>
      </c>
      <c r="B6912" s="3" t="s">
        <v>1097</v>
      </c>
    </row>
    <row r="6913" spans="1:2" ht="16.5" x14ac:dyDescent="0.3">
      <c r="A6913" s="10">
        <f>YEAR(Table1[[#This Row],[Order Date]])</f>
        <v>2017</v>
      </c>
      <c r="B6913" s="4" t="s">
        <v>2271</v>
      </c>
    </row>
    <row r="6914" spans="1:2" ht="16.5" x14ac:dyDescent="0.3">
      <c r="A6914" s="9">
        <f>YEAR(Table1[[#This Row],[Order Date]])</f>
        <v>2017</v>
      </c>
      <c r="B6914" s="3" t="s">
        <v>2271</v>
      </c>
    </row>
    <row r="6915" spans="1:2" ht="16.5" x14ac:dyDescent="0.3">
      <c r="A6915" s="10">
        <f>YEAR(Table1[[#This Row],[Order Date]])</f>
        <v>2017</v>
      </c>
      <c r="B6915" s="4" t="s">
        <v>1369</v>
      </c>
    </row>
    <row r="6916" spans="1:2" ht="16.5" x14ac:dyDescent="0.3">
      <c r="A6916" s="9">
        <f>YEAR(Table1[[#This Row],[Order Date]])</f>
        <v>2017</v>
      </c>
      <c r="B6916" s="3" t="s">
        <v>1369</v>
      </c>
    </row>
    <row r="6917" spans="1:2" ht="16.5" x14ac:dyDescent="0.3">
      <c r="A6917" s="10">
        <f>YEAR(Table1[[#This Row],[Order Date]])</f>
        <v>2017</v>
      </c>
      <c r="B6917" s="4" t="s">
        <v>788</v>
      </c>
    </row>
    <row r="6918" spans="1:2" ht="16.5" x14ac:dyDescent="0.3">
      <c r="A6918" s="9">
        <f>YEAR(Table1[[#This Row],[Order Date]])</f>
        <v>2017</v>
      </c>
      <c r="B6918" s="3" t="s">
        <v>973</v>
      </c>
    </row>
    <row r="6919" spans="1:2" ht="16.5" x14ac:dyDescent="0.3">
      <c r="A6919" s="10">
        <f>YEAR(Table1[[#This Row],[Order Date]])</f>
        <v>2017</v>
      </c>
      <c r="B6919" s="4" t="s">
        <v>973</v>
      </c>
    </row>
    <row r="6920" spans="1:2" ht="16.5" x14ac:dyDescent="0.3">
      <c r="A6920" s="9">
        <f>YEAR(Table1[[#This Row],[Order Date]])</f>
        <v>2017</v>
      </c>
      <c r="B6920" s="3" t="s">
        <v>973</v>
      </c>
    </row>
    <row r="6921" spans="1:2" ht="16.5" x14ac:dyDescent="0.3">
      <c r="A6921" s="10">
        <f>YEAR(Table1[[#This Row],[Order Date]])</f>
        <v>2017</v>
      </c>
      <c r="B6921" s="4" t="s">
        <v>973</v>
      </c>
    </row>
    <row r="6922" spans="1:2" ht="16.5" x14ac:dyDescent="0.3">
      <c r="A6922" s="9">
        <f>YEAR(Table1[[#This Row],[Order Date]])</f>
        <v>2017</v>
      </c>
      <c r="B6922" s="3" t="s">
        <v>973</v>
      </c>
    </row>
    <row r="6923" spans="1:2" ht="16.5" x14ac:dyDescent="0.3">
      <c r="A6923" s="10">
        <f>YEAR(Table1[[#This Row],[Order Date]])</f>
        <v>2017</v>
      </c>
      <c r="B6923" s="4" t="s">
        <v>973</v>
      </c>
    </row>
    <row r="6924" spans="1:2" ht="16.5" x14ac:dyDescent="0.3">
      <c r="A6924" s="9">
        <f>YEAR(Table1[[#This Row],[Order Date]])</f>
        <v>2017</v>
      </c>
      <c r="B6924" s="3" t="s">
        <v>1933</v>
      </c>
    </row>
    <row r="6925" spans="1:2" ht="16.5" x14ac:dyDescent="0.3">
      <c r="A6925" s="10">
        <f>YEAR(Table1[[#This Row],[Order Date]])</f>
        <v>2017</v>
      </c>
      <c r="B6925" s="4" t="s">
        <v>1840</v>
      </c>
    </row>
    <row r="6926" spans="1:2" ht="16.5" x14ac:dyDescent="0.3">
      <c r="A6926" s="9">
        <f>YEAR(Table1[[#This Row],[Order Date]])</f>
        <v>2017</v>
      </c>
      <c r="B6926" s="3" t="s">
        <v>2246</v>
      </c>
    </row>
    <row r="6927" spans="1:2" ht="16.5" x14ac:dyDescent="0.3">
      <c r="A6927" s="10">
        <f>YEAR(Table1[[#This Row],[Order Date]])</f>
        <v>2017</v>
      </c>
      <c r="B6927" s="4" t="s">
        <v>2246</v>
      </c>
    </row>
    <row r="6928" spans="1:2" ht="16.5" x14ac:dyDescent="0.3">
      <c r="A6928" s="9">
        <f>YEAR(Table1[[#This Row],[Order Date]])</f>
        <v>2017</v>
      </c>
      <c r="B6928" s="3" t="s">
        <v>2318</v>
      </c>
    </row>
    <row r="6929" spans="1:2" ht="16.5" x14ac:dyDescent="0.3">
      <c r="A6929" s="10">
        <f>YEAR(Table1[[#This Row],[Order Date]])</f>
        <v>2017</v>
      </c>
      <c r="B6929" s="4" t="s">
        <v>1417</v>
      </c>
    </row>
    <row r="6930" spans="1:2" ht="16.5" x14ac:dyDescent="0.3">
      <c r="A6930" s="9">
        <f>YEAR(Table1[[#This Row],[Order Date]])</f>
        <v>2017</v>
      </c>
      <c r="B6930" s="3" t="s">
        <v>1417</v>
      </c>
    </row>
    <row r="6931" spans="1:2" ht="16.5" x14ac:dyDescent="0.3">
      <c r="A6931" s="10">
        <f>YEAR(Table1[[#This Row],[Order Date]])</f>
        <v>2017</v>
      </c>
      <c r="B6931" s="4" t="s">
        <v>921</v>
      </c>
    </row>
    <row r="6932" spans="1:2" ht="16.5" x14ac:dyDescent="0.3">
      <c r="A6932" s="9">
        <f>YEAR(Table1[[#This Row],[Order Date]])</f>
        <v>2017</v>
      </c>
      <c r="B6932" s="3" t="s">
        <v>977</v>
      </c>
    </row>
    <row r="6933" spans="1:2" ht="16.5" x14ac:dyDescent="0.3">
      <c r="A6933" s="10">
        <f>YEAR(Table1[[#This Row],[Order Date]])</f>
        <v>2017</v>
      </c>
      <c r="B6933" s="4" t="s">
        <v>977</v>
      </c>
    </row>
    <row r="6934" spans="1:2" ht="16.5" x14ac:dyDescent="0.3">
      <c r="A6934" s="9">
        <f>YEAR(Table1[[#This Row],[Order Date]])</f>
        <v>2017</v>
      </c>
      <c r="B6934" s="3" t="s">
        <v>695</v>
      </c>
    </row>
    <row r="6935" spans="1:2" ht="16.5" x14ac:dyDescent="0.3">
      <c r="A6935" s="10">
        <f>YEAR(Table1[[#This Row],[Order Date]])</f>
        <v>2017</v>
      </c>
      <c r="B6935" s="4" t="s">
        <v>695</v>
      </c>
    </row>
    <row r="6936" spans="1:2" ht="16.5" x14ac:dyDescent="0.3">
      <c r="A6936" s="9">
        <f>YEAR(Table1[[#This Row],[Order Date]])</f>
        <v>2017</v>
      </c>
      <c r="B6936" s="3" t="s">
        <v>695</v>
      </c>
    </row>
    <row r="6937" spans="1:2" ht="16.5" x14ac:dyDescent="0.3">
      <c r="A6937" s="10">
        <f>YEAR(Table1[[#This Row],[Order Date]])</f>
        <v>2017</v>
      </c>
      <c r="B6937" s="4" t="s">
        <v>695</v>
      </c>
    </row>
    <row r="6938" spans="1:2" ht="16.5" x14ac:dyDescent="0.3">
      <c r="A6938" s="9">
        <f>YEAR(Table1[[#This Row],[Order Date]])</f>
        <v>2017</v>
      </c>
      <c r="B6938" s="3" t="s">
        <v>695</v>
      </c>
    </row>
    <row r="6939" spans="1:2" ht="16.5" x14ac:dyDescent="0.3">
      <c r="A6939" s="10">
        <f>YEAR(Table1[[#This Row],[Order Date]])</f>
        <v>2017</v>
      </c>
      <c r="B6939" s="4" t="s">
        <v>1234</v>
      </c>
    </row>
    <row r="6940" spans="1:2" ht="16.5" x14ac:dyDescent="0.3">
      <c r="A6940" s="9">
        <f>YEAR(Table1[[#This Row],[Order Date]])</f>
        <v>2017</v>
      </c>
      <c r="B6940" s="3" t="s">
        <v>227</v>
      </c>
    </row>
    <row r="6941" spans="1:2" ht="16.5" x14ac:dyDescent="0.3">
      <c r="A6941" s="10">
        <f>YEAR(Table1[[#This Row],[Order Date]])</f>
        <v>2017</v>
      </c>
      <c r="B6941" s="4" t="s">
        <v>227</v>
      </c>
    </row>
    <row r="6942" spans="1:2" ht="16.5" x14ac:dyDescent="0.3">
      <c r="A6942" s="9">
        <f>YEAR(Table1[[#This Row],[Order Date]])</f>
        <v>2017</v>
      </c>
      <c r="B6942" s="3" t="s">
        <v>227</v>
      </c>
    </row>
    <row r="6943" spans="1:2" ht="16.5" x14ac:dyDescent="0.3">
      <c r="A6943" s="10">
        <f>YEAR(Table1[[#This Row],[Order Date]])</f>
        <v>2017</v>
      </c>
      <c r="B6943" s="4" t="s">
        <v>824</v>
      </c>
    </row>
    <row r="6944" spans="1:2" ht="16.5" x14ac:dyDescent="0.3">
      <c r="A6944" s="9">
        <f>YEAR(Table1[[#This Row],[Order Date]])</f>
        <v>2017</v>
      </c>
      <c r="B6944" s="3" t="s">
        <v>824</v>
      </c>
    </row>
    <row r="6945" spans="1:2" ht="16.5" x14ac:dyDescent="0.3">
      <c r="A6945" s="10">
        <f>YEAR(Table1[[#This Row],[Order Date]])</f>
        <v>2017</v>
      </c>
      <c r="B6945" s="4" t="s">
        <v>2124</v>
      </c>
    </row>
    <row r="6946" spans="1:2" ht="16.5" x14ac:dyDescent="0.3">
      <c r="A6946" s="9">
        <f>YEAR(Table1[[#This Row],[Order Date]])</f>
        <v>2017</v>
      </c>
      <c r="B6946" s="3" t="s">
        <v>2124</v>
      </c>
    </row>
    <row r="6947" spans="1:2" ht="16.5" x14ac:dyDescent="0.3">
      <c r="A6947" s="10">
        <f>YEAR(Table1[[#This Row],[Order Date]])</f>
        <v>2017</v>
      </c>
      <c r="B6947" s="4" t="s">
        <v>2298</v>
      </c>
    </row>
    <row r="6948" spans="1:2" ht="16.5" x14ac:dyDescent="0.3">
      <c r="A6948" s="9">
        <f>YEAR(Table1[[#This Row],[Order Date]])</f>
        <v>2017</v>
      </c>
      <c r="B6948" s="3" t="s">
        <v>2298</v>
      </c>
    </row>
    <row r="6949" spans="1:2" ht="16.5" x14ac:dyDescent="0.3">
      <c r="A6949" s="10">
        <f>YEAR(Table1[[#This Row],[Order Date]])</f>
        <v>2017</v>
      </c>
      <c r="B6949" s="4" t="s">
        <v>556</v>
      </c>
    </row>
    <row r="6950" spans="1:2" ht="16.5" x14ac:dyDescent="0.3">
      <c r="A6950" s="9">
        <f>YEAR(Table1[[#This Row],[Order Date]])</f>
        <v>2017</v>
      </c>
      <c r="B6950" s="3" t="s">
        <v>556</v>
      </c>
    </row>
    <row r="6951" spans="1:2" ht="16.5" x14ac:dyDescent="0.3">
      <c r="A6951" s="10">
        <f>YEAR(Table1[[#This Row],[Order Date]])</f>
        <v>2017</v>
      </c>
      <c r="B6951" s="4" t="s">
        <v>556</v>
      </c>
    </row>
    <row r="6952" spans="1:2" ht="16.5" x14ac:dyDescent="0.3">
      <c r="A6952" s="9">
        <f>YEAR(Table1[[#This Row],[Order Date]])</f>
        <v>2017</v>
      </c>
      <c r="B6952" s="3" t="s">
        <v>556</v>
      </c>
    </row>
    <row r="6953" spans="1:2" ht="16.5" x14ac:dyDescent="0.3">
      <c r="A6953" s="10">
        <f>YEAR(Table1[[#This Row],[Order Date]])</f>
        <v>2017</v>
      </c>
      <c r="B6953" s="4" t="s">
        <v>1320</v>
      </c>
    </row>
    <row r="6954" spans="1:2" ht="16.5" x14ac:dyDescent="0.3">
      <c r="A6954" s="9">
        <f>YEAR(Table1[[#This Row],[Order Date]])</f>
        <v>2017</v>
      </c>
      <c r="B6954" s="3" t="s">
        <v>2242</v>
      </c>
    </row>
    <row r="6955" spans="1:2" ht="16.5" x14ac:dyDescent="0.3">
      <c r="A6955" s="10">
        <f>YEAR(Table1[[#This Row],[Order Date]])</f>
        <v>2017</v>
      </c>
      <c r="B6955" s="4" t="s">
        <v>490</v>
      </c>
    </row>
    <row r="6956" spans="1:2" ht="16.5" x14ac:dyDescent="0.3">
      <c r="A6956" s="9">
        <f>YEAR(Table1[[#This Row],[Order Date]])</f>
        <v>2017</v>
      </c>
      <c r="B6956" s="3" t="s">
        <v>2540</v>
      </c>
    </row>
    <row r="6957" spans="1:2" ht="16.5" x14ac:dyDescent="0.3">
      <c r="A6957" s="10">
        <f>YEAR(Table1[[#This Row],[Order Date]])</f>
        <v>2017</v>
      </c>
      <c r="B6957" s="4" t="s">
        <v>771</v>
      </c>
    </row>
    <row r="6958" spans="1:2" ht="16.5" x14ac:dyDescent="0.3">
      <c r="A6958" s="9">
        <f>YEAR(Table1[[#This Row],[Order Date]])</f>
        <v>2017</v>
      </c>
      <c r="B6958" s="3" t="s">
        <v>915</v>
      </c>
    </row>
    <row r="6959" spans="1:2" ht="16.5" x14ac:dyDescent="0.3">
      <c r="A6959" s="10">
        <f>YEAR(Table1[[#This Row],[Order Date]])</f>
        <v>2017</v>
      </c>
      <c r="B6959" s="4" t="s">
        <v>915</v>
      </c>
    </row>
    <row r="6960" spans="1:2" ht="16.5" x14ac:dyDescent="0.3">
      <c r="A6960" s="9">
        <f>YEAR(Table1[[#This Row],[Order Date]])</f>
        <v>2017</v>
      </c>
      <c r="B6960" s="3" t="s">
        <v>143</v>
      </c>
    </row>
    <row r="6961" spans="1:2" ht="16.5" x14ac:dyDescent="0.3">
      <c r="A6961" s="10">
        <f>YEAR(Table1[[#This Row],[Order Date]])</f>
        <v>2017</v>
      </c>
      <c r="B6961" s="4" t="s">
        <v>143</v>
      </c>
    </row>
    <row r="6962" spans="1:2" ht="16.5" x14ac:dyDescent="0.3">
      <c r="A6962" s="9">
        <f>YEAR(Table1[[#This Row],[Order Date]])</f>
        <v>2017</v>
      </c>
      <c r="B6962" s="3" t="s">
        <v>1517</v>
      </c>
    </row>
    <row r="6963" spans="1:2" ht="16.5" x14ac:dyDescent="0.3">
      <c r="A6963" s="10">
        <f>YEAR(Table1[[#This Row],[Order Date]])</f>
        <v>2017</v>
      </c>
      <c r="B6963" s="4" t="s">
        <v>1791</v>
      </c>
    </row>
    <row r="6964" spans="1:2" ht="16.5" x14ac:dyDescent="0.3">
      <c r="A6964" s="9">
        <f>YEAR(Table1[[#This Row],[Order Date]])</f>
        <v>2017</v>
      </c>
      <c r="B6964" s="3" t="s">
        <v>1791</v>
      </c>
    </row>
    <row r="6965" spans="1:2" ht="16.5" x14ac:dyDescent="0.3">
      <c r="A6965" s="10">
        <f>YEAR(Table1[[#This Row],[Order Date]])</f>
        <v>2017</v>
      </c>
      <c r="B6965" s="4" t="s">
        <v>9</v>
      </c>
    </row>
    <row r="6966" spans="1:2" ht="16.5" x14ac:dyDescent="0.3">
      <c r="A6966" s="9">
        <f>YEAR(Table1[[#This Row],[Order Date]])</f>
        <v>2017</v>
      </c>
      <c r="B6966" s="3" t="s">
        <v>2385</v>
      </c>
    </row>
    <row r="6967" spans="1:2" ht="16.5" x14ac:dyDescent="0.3">
      <c r="A6967" s="10">
        <f>YEAR(Table1[[#This Row],[Order Date]])</f>
        <v>2017</v>
      </c>
      <c r="B6967" s="4" t="s">
        <v>2385</v>
      </c>
    </row>
    <row r="6968" spans="1:2" ht="16.5" x14ac:dyDescent="0.3">
      <c r="A6968" s="9">
        <f>YEAR(Table1[[#This Row],[Order Date]])</f>
        <v>2017</v>
      </c>
      <c r="B6968" s="3" t="s">
        <v>2385</v>
      </c>
    </row>
    <row r="6969" spans="1:2" ht="16.5" x14ac:dyDescent="0.3">
      <c r="A6969" s="10">
        <f>YEAR(Table1[[#This Row],[Order Date]])</f>
        <v>2017</v>
      </c>
      <c r="B6969" s="4" t="s">
        <v>1593</v>
      </c>
    </row>
    <row r="6970" spans="1:2" ht="16.5" x14ac:dyDescent="0.3">
      <c r="A6970" s="9">
        <f>YEAR(Table1[[#This Row],[Order Date]])</f>
        <v>2017</v>
      </c>
      <c r="B6970" s="3" t="s">
        <v>1373</v>
      </c>
    </row>
    <row r="6971" spans="1:2" ht="16.5" x14ac:dyDescent="0.3">
      <c r="A6971" s="10">
        <f>YEAR(Table1[[#This Row],[Order Date]])</f>
        <v>2017</v>
      </c>
      <c r="B6971" s="4" t="s">
        <v>1373</v>
      </c>
    </row>
    <row r="6972" spans="1:2" ht="16.5" x14ac:dyDescent="0.3">
      <c r="A6972" s="9">
        <f>YEAR(Table1[[#This Row],[Order Date]])</f>
        <v>2017</v>
      </c>
      <c r="B6972" s="3" t="s">
        <v>1373</v>
      </c>
    </row>
    <row r="6973" spans="1:2" ht="16.5" x14ac:dyDescent="0.3">
      <c r="A6973" s="10">
        <f>YEAR(Table1[[#This Row],[Order Date]])</f>
        <v>2017</v>
      </c>
      <c r="B6973" s="4" t="s">
        <v>1373</v>
      </c>
    </row>
    <row r="6974" spans="1:2" ht="16.5" x14ac:dyDescent="0.3">
      <c r="A6974" s="9">
        <f>YEAR(Table1[[#This Row],[Order Date]])</f>
        <v>2017</v>
      </c>
      <c r="B6974" s="3" t="s">
        <v>1883</v>
      </c>
    </row>
    <row r="6975" spans="1:2" ht="16.5" x14ac:dyDescent="0.3">
      <c r="A6975" s="10">
        <f>YEAR(Table1[[#This Row],[Order Date]])</f>
        <v>2017</v>
      </c>
      <c r="B6975" s="4" t="s">
        <v>1883</v>
      </c>
    </row>
    <row r="6976" spans="1:2" ht="16.5" x14ac:dyDescent="0.3">
      <c r="A6976" s="9">
        <f>YEAR(Table1[[#This Row],[Order Date]])</f>
        <v>2017</v>
      </c>
      <c r="B6976" s="3" t="s">
        <v>1883</v>
      </c>
    </row>
    <row r="6977" spans="1:2" ht="16.5" x14ac:dyDescent="0.3">
      <c r="A6977" s="10">
        <f>YEAR(Table1[[#This Row],[Order Date]])</f>
        <v>2017</v>
      </c>
      <c r="B6977" s="4" t="s">
        <v>1883</v>
      </c>
    </row>
    <row r="6978" spans="1:2" ht="16.5" x14ac:dyDescent="0.3">
      <c r="A6978" s="9">
        <f>YEAR(Table1[[#This Row],[Order Date]])</f>
        <v>2017</v>
      </c>
      <c r="B6978" s="3" t="s">
        <v>2657</v>
      </c>
    </row>
    <row r="6979" spans="1:2" ht="16.5" x14ac:dyDescent="0.3">
      <c r="A6979" s="10">
        <f>YEAR(Table1[[#This Row],[Order Date]])</f>
        <v>2017</v>
      </c>
      <c r="B6979" s="4" t="s">
        <v>2657</v>
      </c>
    </row>
    <row r="6980" spans="1:2" ht="16.5" x14ac:dyDescent="0.3">
      <c r="A6980" s="9">
        <f>YEAR(Table1[[#This Row],[Order Date]])</f>
        <v>2017</v>
      </c>
      <c r="B6980" s="3" t="s">
        <v>530</v>
      </c>
    </row>
    <row r="6981" spans="1:2" ht="16.5" x14ac:dyDescent="0.3">
      <c r="A6981" s="10">
        <f>YEAR(Table1[[#This Row],[Order Date]])</f>
        <v>2017</v>
      </c>
      <c r="B6981" s="4" t="s">
        <v>1771</v>
      </c>
    </row>
    <row r="6982" spans="1:2" ht="16.5" x14ac:dyDescent="0.3">
      <c r="A6982" s="9">
        <f>YEAR(Table1[[#This Row],[Order Date]])</f>
        <v>2017</v>
      </c>
      <c r="B6982" s="3" t="s">
        <v>2115</v>
      </c>
    </row>
    <row r="6983" spans="1:2" ht="16.5" x14ac:dyDescent="0.3">
      <c r="A6983" s="10">
        <f>YEAR(Table1[[#This Row],[Order Date]])</f>
        <v>2017</v>
      </c>
      <c r="B6983" s="4" t="s">
        <v>2115</v>
      </c>
    </row>
    <row r="6984" spans="1:2" ht="16.5" x14ac:dyDescent="0.3">
      <c r="A6984" s="9">
        <f>YEAR(Table1[[#This Row],[Order Date]])</f>
        <v>2017</v>
      </c>
      <c r="B6984" s="3" t="s">
        <v>2115</v>
      </c>
    </row>
    <row r="6985" spans="1:2" ht="16.5" x14ac:dyDescent="0.3">
      <c r="A6985" s="10">
        <f>YEAR(Table1[[#This Row],[Order Date]])</f>
        <v>2017</v>
      </c>
      <c r="B6985" s="4" t="s">
        <v>2115</v>
      </c>
    </row>
    <row r="6986" spans="1:2" ht="16.5" x14ac:dyDescent="0.3">
      <c r="A6986" s="9">
        <f>YEAR(Table1[[#This Row],[Order Date]])</f>
        <v>2017</v>
      </c>
      <c r="B6986" s="3" t="s">
        <v>2447</v>
      </c>
    </row>
    <row r="6987" spans="1:2" ht="16.5" x14ac:dyDescent="0.3">
      <c r="A6987" s="10">
        <f>YEAR(Table1[[#This Row],[Order Date]])</f>
        <v>2017</v>
      </c>
      <c r="B6987" s="4" t="s">
        <v>2447</v>
      </c>
    </row>
    <row r="6988" spans="1:2" ht="16.5" x14ac:dyDescent="0.3">
      <c r="A6988" s="9">
        <f>YEAR(Table1[[#This Row],[Order Date]])</f>
        <v>2017</v>
      </c>
      <c r="B6988" s="3" t="s">
        <v>1863</v>
      </c>
    </row>
    <row r="6989" spans="1:2" ht="16.5" x14ac:dyDescent="0.3">
      <c r="A6989" s="10">
        <f>YEAR(Table1[[#This Row],[Order Date]])</f>
        <v>2017</v>
      </c>
      <c r="B6989" s="4" t="s">
        <v>1548</v>
      </c>
    </row>
    <row r="6990" spans="1:2" ht="16.5" x14ac:dyDescent="0.3">
      <c r="A6990" s="9">
        <f>YEAR(Table1[[#This Row],[Order Date]])</f>
        <v>2017</v>
      </c>
      <c r="B6990" s="3" t="s">
        <v>1548</v>
      </c>
    </row>
    <row r="6991" spans="1:2" ht="16.5" x14ac:dyDescent="0.3">
      <c r="A6991" s="10">
        <f>YEAR(Table1[[#This Row],[Order Date]])</f>
        <v>2017</v>
      </c>
      <c r="B6991" s="4" t="s">
        <v>2162</v>
      </c>
    </row>
    <row r="6992" spans="1:2" ht="16.5" x14ac:dyDescent="0.3">
      <c r="A6992" s="9">
        <f>YEAR(Table1[[#This Row],[Order Date]])</f>
        <v>2017</v>
      </c>
      <c r="B6992" s="3" t="s">
        <v>2162</v>
      </c>
    </row>
    <row r="6993" spans="1:2" ht="16.5" x14ac:dyDescent="0.3">
      <c r="A6993" s="10">
        <f>YEAR(Table1[[#This Row],[Order Date]])</f>
        <v>2017</v>
      </c>
      <c r="B6993" s="4" t="s">
        <v>1723</v>
      </c>
    </row>
    <row r="6994" spans="1:2" ht="16.5" x14ac:dyDescent="0.3">
      <c r="A6994" s="9">
        <f>YEAR(Table1[[#This Row],[Order Date]])</f>
        <v>2017</v>
      </c>
      <c r="B6994" s="3" t="s">
        <v>1723</v>
      </c>
    </row>
    <row r="6995" spans="1:2" ht="16.5" x14ac:dyDescent="0.3">
      <c r="A6995" s="10">
        <f>YEAR(Table1[[#This Row],[Order Date]])</f>
        <v>2017</v>
      </c>
      <c r="B6995" s="4" t="s">
        <v>2510</v>
      </c>
    </row>
    <row r="6996" spans="1:2" ht="16.5" x14ac:dyDescent="0.3">
      <c r="A6996" s="9">
        <f>YEAR(Table1[[#This Row],[Order Date]])</f>
        <v>2017</v>
      </c>
      <c r="B6996" s="3" t="s">
        <v>1178</v>
      </c>
    </row>
    <row r="6997" spans="1:2" ht="16.5" x14ac:dyDescent="0.3">
      <c r="A6997" s="10">
        <f>YEAR(Table1[[#This Row],[Order Date]])</f>
        <v>2017</v>
      </c>
      <c r="B6997" s="4" t="s">
        <v>1178</v>
      </c>
    </row>
    <row r="6998" spans="1:2" ht="16.5" x14ac:dyDescent="0.3">
      <c r="A6998" s="9">
        <f>YEAR(Table1[[#This Row],[Order Date]])</f>
        <v>2017</v>
      </c>
      <c r="B6998" s="3" t="s">
        <v>2585</v>
      </c>
    </row>
    <row r="6999" spans="1:2" ht="16.5" x14ac:dyDescent="0.3">
      <c r="A6999" s="10">
        <f>YEAR(Table1[[#This Row],[Order Date]])</f>
        <v>2017</v>
      </c>
      <c r="B6999" s="4" t="s">
        <v>2585</v>
      </c>
    </row>
    <row r="7000" spans="1:2" ht="16.5" x14ac:dyDescent="0.3">
      <c r="A7000" s="9">
        <f>YEAR(Table1[[#This Row],[Order Date]])</f>
        <v>2017</v>
      </c>
      <c r="B7000" s="3" t="s">
        <v>2585</v>
      </c>
    </row>
    <row r="7001" spans="1:2" ht="16.5" x14ac:dyDescent="0.3">
      <c r="A7001" s="10">
        <f>YEAR(Table1[[#This Row],[Order Date]])</f>
        <v>2017</v>
      </c>
      <c r="B7001" s="4" t="s">
        <v>2585</v>
      </c>
    </row>
    <row r="7002" spans="1:2" ht="16.5" x14ac:dyDescent="0.3">
      <c r="A7002" s="9">
        <f>YEAR(Table1[[#This Row],[Order Date]])</f>
        <v>2017</v>
      </c>
      <c r="B7002" s="3" t="s">
        <v>622</v>
      </c>
    </row>
    <row r="7003" spans="1:2" ht="16.5" x14ac:dyDescent="0.3">
      <c r="A7003" s="10">
        <f>YEAR(Table1[[#This Row],[Order Date]])</f>
        <v>2017</v>
      </c>
      <c r="B7003" s="4" t="s">
        <v>1898</v>
      </c>
    </row>
    <row r="7004" spans="1:2" ht="16.5" x14ac:dyDescent="0.3">
      <c r="A7004" s="9">
        <f>YEAR(Table1[[#This Row],[Order Date]])</f>
        <v>2017</v>
      </c>
      <c r="B7004" s="3" t="s">
        <v>1898</v>
      </c>
    </row>
    <row r="7005" spans="1:2" ht="16.5" x14ac:dyDescent="0.3">
      <c r="A7005" s="10">
        <f>YEAR(Table1[[#This Row],[Order Date]])</f>
        <v>2017</v>
      </c>
      <c r="B7005" s="4" t="s">
        <v>1618</v>
      </c>
    </row>
    <row r="7006" spans="1:2" ht="16.5" x14ac:dyDescent="0.3">
      <c r="A7006" s="9">
        <f>YEAR(Table1[[#This Row],[Order Date]])</f>
        <v>2017</v>
      </c>
      <c r="B7006" s="3" t="s">
        <v>1571</v>
      </c>
    </row>
    <row r="7007" spans="1:2" ht="16.5" x14ac:dyDescent="0.3">
      <c r="A7007" s="10">
        <f>YEAR(Table1[[#This Row],[Order Date]])</f>
        <v>2017</v>
      </c>
      <c r="B7007" s="4" t="s">
        <v>2107</v>
      </c>
    </row>
    <row r="7008" spans="1:2" ht="16.5" x14ac:dyDescent="0.3">
      <c r="A7008" s="9">
        <f>YEAR(Table1[[#This Row],[Order Date]])</f>
        <v>2017</v>
      </c>
      <c r="B7008" s="3" t="s">
        <v>576</v>
      </c>
    </row>
    <row r="7009" spans="1:2" ht="16.5" x14ac:dyDescent="0.3">
      <c r="A7009" s="10">
        <f>YEAR(Table1[[#This Row],[Order Date]])</f>
        <v>2017</v>
      </c>
      <c r="B7009" s="4" t="s">
        <v>576</v>
      </c>
    </row>
    <row r="7010" spans="1:2" ht="16.5" x14ac:dyDescent="0.3">
      <c r="A7010" s="9">
        <f>YEAR(Table1[[#This Row],[Order Date]])</f>
        <v>2017</v>
      </c>
      <c r="B7010" s="3" t="s">
        <v>576</v>
      </c>
    </row>
    <row r="7011" spans="1:2" ht="16.5" x14ac:dyDescent="0.3">
      <c r="A7011" s="10">
        <f>YEAR(Table1[[#This Row],[Order Date]])</f>
        <v>2017</v>
      </c>
      <c r="B7011" s="4" t="s">
        <v>576</v>
      </c>
    </row>
    <row r="7012" spans="1:2" ht="16.5" x14ac:dyDescent="0.3">
      <c r="A7012" s="9">
        <f>YEAR(Table1[[#This Row],[Order Date]])</f>
        <v>2017</v>
      </c>
      <c r="B7012" s="3" t="s">
        <v>947</v>
      </c>
    </row>
    <row r="7013" spans="1:2" ht="16.5" x14ac:dyDescent="0.3">
      <c r="A7013" s="10">
        <f>YEAR(Table1[[#This Row],[Order Date]])</f>
        <v>2017</v>
      </c>
      <c r="B7013" s="4" t="s">
        <v>947</v>
      </c>
    </row>
    <row r="7014" spans="1:2" ht="16.5" x14ac:dyDescent="0.3">
      <c r="A7014" s="9">
        <f>YEAR(Table1[[#This Row],[Order Date]])</f>
        <v>2017</v>
      </c>
      <c r="B7014" s="3" t="s">
        <v>452</v>
      </c>
    </row>
    <row r="7015" spans="1:2" ht="16.5" x14ac:dyDescent="0.3">
      <c r="A7015" s="10">
        <f>YEAR(Table1[[#This Row],[Order Date]])</f>
        <v>2017</v>
      </c>
      <c r="B7015" s="4" t="s">
        <v>1722</v>
      </c>
    </row>
    <row r="7016" spans="1:2" ht="16.5" x14ac:dyDescent="0.3">
      <c r="A7016" s="9">
        <f>YEAR(Table1[[#This Row],[Order Date]])</f>
        <v>2017</v>
      </c>
      <c r="B7016" s="3" t="s">
        <v>185</v>
      </c>
    </row>
    <row r="7017" spans="1:2" ht="16.5" x14ac:dyDescent="0.3">
      <c r="A7017" s="10">
        <f>YEAR(Table1[[#This Row],[Order Date]])</f>
        <v>2017</v>
      </c>
      <c r="B7017" s="4" t="s">
        <v>1385</v>
      </c>
    </row>
    <row r="7018" spans="1:2" ht="16.5" x14ac:dyDescent="0.3">
      <c r="A7018" s="9">
        <f>YEAR(Table1[[#This Row],[Order Date]])</f>
        <v>2017</v>
      </c>
      <c r="B7018" s="3" t="s">
        <v>1584</v>
      </c>
    </row>
    <row r="7019" spans="1:2" ht="16.5" x14ac:dyDescent="0.3">
      <c r="A7019" s="10">
        <f>YEAR(Table1[[#This Row],[Order Date]])</f>
        <v>2017</v>
      </c>
      <c r="B7019" s="4" t="s">
        <v>1584</v>
      </c>
    </row>
    <row r="7020" spans="1:2" ht="16.5" x14ac:dyDescent="0.3">
      <c r="A7020" s="9">
        <f>YEAR(Table1[[#This Row],[Order Date]])</f>
        <v>2017</v>
      </c>
      <c r="B7020" s="3" t="s">
        <v>1584</v>
      </c>
    </row>
    <row r="7021" spans="1:2" ht="16.5" x14ac:dyDescent="0.3">
      <c r="A7021" s="10">
        <f>YEAR(Table1[[#This Row],[Order Date]])</f>
        <v>2017</v>
      </c>
      <c r="B7021" s="4" t="s">
        <v>1584</v>
      </c>
    </row>
    <row r="7022" spans="1:2" ht="16.5" x14ac:dyDescent="0.3">
      <c r="A7022" s="9">
        <f>YEAR(Table1[[#This Row],[Order Date]])</f>
        <v>2017</v>
      </c>
      <c r="B7022" s="3" t="s">
        <v>1584</v>
      </c>
    </row>
    <row r="7023" spans="1:2" ht="16.5" x14ac:dyDescent="0.3">
      <c r="A7023" s="10">
        <f>YEAR(Table1[[#This Row],[Order Date]])</f>
        <v>2017</v>
      </c>
      <c r="B7023" s="4" t="s">
        <v>509</v>
      </c>
    </row>
    <row r="7024" spans="1:2" ht="16.5" x14ac:dyDescent="0.3">
      <c r="A7024" s="9">
        <f>YEAR(Table1[[#This Row],[Order Date]])</f>
        <v>2017</v>
      </c>
      <c r="B7024" s="3" t="s">
        <v>2381</v>
      </c>
    </row>
    <row r="7025" spans="1:2" ht="16.5" x14ac:dyDescent="0.3">
      <c r="A7025" s="10">
        <f>YEAR(Table1[[#This Row],[Order Date]])</f>
        <v>2017</v>
      </c>
      <c r="B7025" s="4" t="s">
        <v>2381</v>
      </c>
    </row>
    <row r="7026" spans="1:2" ht="16.5" x14ac:dyDescent="0.3">
      <c r="A7026" s="9">
        <f>YEAR(Table1[[#This Row],[Order Date]])</f>
        <v>2017</v>
      </c>
      <c r="B7026" s="3" t="s">
        <v>2381</v>
      </c>
    </row>
    <row r="7027" spans="1:2" ht="16.5" x14ac:dyDescent="0.3">
      <c r="A7027" s="10">
        <f>YEAR(Table1[[#This Row],[Order Date]])</f>
        <v>2017</v>
      </c>
      <c r="B7027" s="4" t="s">
        <v>2381</v>
      </c>
    </row>
    <row r="7028" spans="1:2" ht="16.5" x14ac:dyDescent="0.3">
      <c r="A7028" s="9">
        <f>YEAR(Table1[[#This Row],[Order Date]])</f>
        <v>2017</v>
      </c>
      <c r="B7028" s="3" t="s">
        <v>2381</v>
      </c>
    </row>
    <row r="7029" spans="1:2" ht="16.5" x14ac:dyDescent="0.3">
      <c r="A7029" s="10">
        <f>YEAR(Table1[[#This Row],[Order Date]])</f>
        <v>2017</v>
      </c>
      <c r="B7029" s="4" t="s">
        <v>2381</v>
      </c>
    </row>
    <row r="7030" spans="1:2" ht="16.5" x14ac:dyDescent="0.3">
      <c r="A7030" s="9">
        <f>YEAR(Table1[[#This Row],[Order Date]])</f>
        <v>2017</v>
      </c>
      <c r="B7030" s="3" t="s">
        <v>2381</v>
      </c>
    </row>
    <row r="7031" spans="1:2" ht="16.5" x14ac:dyDescent="0.3">
      <c r="A7031" s="10">
        <f>YEAR(Table1[[#This Row],[Order Date]])</f>
        <v>2017</v>
      </c>
      <c r="B7031" s="4" t="s">
        <v>233</v>
      </c>
    </row>
    <row r="7032" spans="1:2" ht="16.5" x14ac:dyDescent="0.3">
      <c r="A7032" s="9">
        <f>YEAR(Table1[[#This Row],[Order Date]])</f>
        <v>2017</v>
      </c>
      <c r="B7032" s="3" t="s">
        <v>233</v>
      </c>
    </row>
    <row r="7033" spans="1:2" ht="16.5" x14ac:dyDescent="0.3">
      <c r="A7033" s="10">
        <f>YEAR(Table1[[#This Row],[Order Date]])</f>
        <v>2017</v>
      </c>
      <c r="B7033" s="4" t="s">
        <v>233</v>
      </c>
    </row>
    <row r="7034" spans="1:2" ht="16.5" x14ac:dyDescent="0.3">
      <c r="A7034" s="9">
        <f>YEAR(Table1[[#This Row],[Order Date]])</f>
        <v>2017</v>
      </c>
      <c r="B7034" s="3" t="s">
        <v>2429</v>
      </c>
    </row>
    <row r="7035" spans="1:2" ht="16.5" x14ac:dyDescent="0.3">
      <c r="A7035" s="10">
        <f>YEAR(Table1[[#This Row],[Order Date]])</f>
        <v>2017</v>
      </c>
      <c r="B7035" s="4" t="s">
        <v>2319</v>
      </c>
    </row>
    <row r="7036" spans="1:2" ht="16.5" x14ac:dyDescent="0.3">
      <c r="A7036" s="9">
        <f>YEAR(Table1[[#This Row],[Order Date]])</f>
        <v>2017</v>
      </c>
      <c r="B7036" s="3" t="s">
        <v>483</v>
      </c>
    </row>
    <row r="7037" spans="1:2" ht="16.5" x14ac:dyDescent="0.3">
      <c r="A7037" s="10">
        <f>YEAR(Table1[[#This Row],[Order Date]])</f>
        <v>2017</v>
      </c>
      <c r="B7037" s="4" t="s">
        <v>1277</v>
      </c>
    </row>
    <row r="7038" spans="1:2" ht="16.5" x14ac:dyDescent="0.3">
      <c r="A7038" s="9">
        <f>YEAR(Table1[[#This Row],[Order Date]])</f>
        <v>2017</v>
      </c>
      <c r="B7038" s="3" t="s">
        <v>492</v>
      </c>
    </row>
    <row r="7039" spans="1:2" ht="16.5" x14ac:dyDescent="0.3">
      <c r="A7039" s="10">
        <f>YEAR(Table1[[#This Row],[Order Date]])</f>
        <v>2017</v>
      </c>
      <c r="B7039" s="4" t="s">
        <v>492</v>
      </c>
    </row>
    <row r="7040" spans="1:2" ht="16.5" x14ac:dyDescent="0.3">
      <c r="A7040" s="9">
        <f>YEAR(Table1[[#This Row],[Order Date]])</f>
        <v>2017</v>
      </c>
      <c r="B7040" s="3" t="s">
        <v>492</v>
      </c>
    </row>
    <row r="7041" spans="1:2" ht="16.5" x14ac:dyDescent="0.3">
      <c r="A7041" s="10">
        <f>YEAR(Table1[[#This Row],[Order Date]])</f>
        <v>2017</v>
      </c>
      <c r="B7041" s="4" t="s">
        <v>1099</v>
      </c>
    </row>
    <row r="7042" spans="1:2" ht="16.5" x14ac:dyDescent="0.3">
      <c r="A7042" s="9">
        <f>YEAR(Table1[[#This Row],[Order Date]])</f>
        <v>2017</v>
      </c>
      <c r="B7042" s="3" t="s">
        <v>1677</v>
      </c>
    </row>
    <row r="7043" spans="1:2" ht="16.5" x14ac:dyDescent="0.3">
      <c r="A7043" s="10">
        <f>YEAR(Table1[[#This Row],[Order Date]])</f>
        <v>2017</v>
      </c>
      <c r="B7043" s="4" t="s">
        <v>1677</v>
      </c>
    </row>
    <row r="7044" spans="1:2" ht="16.5" x14ac:dyDescent="0.3">
      <c r="A7044" s="9">
        <f>YEAR(Table1[[#This Row],[Order Date]])</f>
        <v>2017</v>
      </c>
      <c r="B7044" s="3" t="s">
        <v>1677</v>
      </c>
    </row>
    <row r="7045" spans="1:2" ht="16.5" x14ac:dyDescent="0.3">
      <c r="A7045" s="10">
        <f>YEAR(Table1[[#This Row],[Order Date]])</f>
        <v>2017</v>
      </c>
      <c r="B7045" s="4" t="s">
        <v>1677</v>
      </c>
    </row>
    <row r="7046" spans="1:2" ht="16.5" x14ac:dyDescent="0.3">
      <c r="A7046" s="9">
        <f>YEAR(Table1[[#This Row],[Order Date]])</f>
        <v>2017</v>
      </c>
      <c r="B7046" s="3" t="s">
        <v>1677</v>
      </c>
    </row>
    <row r="7047" spans="1:2" ht="16.5" x14ac:dyDescent="0.3">
      <c r="A7047" s="10">
        <f>YEAR(Table1[[#This Row],[Order Date]])</f>
        <v>2017</v>
      </c>
      <c r="B7047" s="4" t="s">
        <v>2242</v>
      </c>
    </row>
    <row r="7048" spans="1:2" ht="16.5" x14ac:dyDescent="0.3">
      <c r="A7048" s="9">
        <f>YEAR(Table1[[#This Row],[Order Date]])</f>
        <v>2017</v>
      </c>
      <c r="B7048" s="3" t="s">
        <v>2242</v>
      </c>
    </row>
    <row r="7049" spans="1:2" ht="16.5" x14ac:dyDescent="0.3">
      <c r="A7049" s="10">
        <f>YEAR(Table1[[#This Row],[Order Date]])</f>
        <v>2017</v>
      </c>
      <c r="B7049" s="4" t="s">
        <v>2242</v>
      </c>
    </row>
    <row r="7050" spans="1:2" ht="16.5" x14ac:dyDescent="0.3">
      <c r="A7050" s="9">
        <f>YEAR(Table1[[#This Row],[Order Date]])</f>
        <v>2017</v>
      </c>
      <c r="B7050" s="3" t="s">
        <v>2242</v>
      </c>
    </row>
    <row r="7051" spans="1:2" ht="16.5" x14ac:dyDescent="0.3">
      <c r="A7051" s="10">
        <f>YEAR(Table1[[#This Row],[Order Date]])</f>
        <v>2017</v>
      </c>
      <c r="B7051" s="4" t="s">
        <v>256</v>
      </c>
    </row>
    <row r="7052" spans="1:2" ht="16.5" x14ac:dyDescent="0.3">
      <c r="A7052" s="9">
        <f>YEAR(Table1[[#This Row],[Order Date]])</f>
        <v>2017</v>
      </c>
      <c r="B7052" s="3" t="s">
        <v>2183</v>
      </c>
    </row>
    <row r="7053" spans="1:2" ht="16.5" x14ac:dyDescent="0.3">
      <c r="A7053" s="10">
        <f>YEAR(Table1[[#This Row],[Order Date]])</f>
        <v>2017</v>
      </c>
      <c r="B7053" s="4" t="s">
        <v>2183</v>
      </c>
    </row>
    <row r="7054" spans="1:2" ht="16.5" x14ac:dyDescent="0.3">
      <c r="A7054" s="9">
        <f>YEAR(Table1[[#This Row],[Order Date]])</f>
        <v>2017</v>
      </c>
      <c r="B7054" s="3" t="s">
        <v>2183</v>
      </c>
    </row>
    <row r="7055" spans="1:2" ht="16.5" x14ac:dyDescent="0.3">
      <c r="A7055" s="10">
        <f>YEAR(Table1[[#This Row],[Order Date]])</f>
        <v>2017</v>
      </c>
      <c r="B7055" s="4" t="s">
        <v>2183</v>
      </c>
    </row>
    <row r="7056" spans="1:2" ht="16.5" x14ac:dyDescent="0.3">
      <c r="A7056" s="9">
        <f>YEAR(Table1[[#This Row],[Order Date]])</f>
        <v>2017</v>
      </c>
      <c r="B7056" s="3" t="s">
        <v>2183</v>
      </c>
    </row>
    <row r="7057" spans="1:2" ht="16.5" x14ac:dyDescent="0.3">
      <c r="A7057" s="10">
        <f>YEAR(Table1[[#This Row],[Order Date]])</f>
        <v>2017</v>
      </c>
      <c r="B7057" s="4" t="s">
        <v>2183</v>
      </c>
    </row>
    <row r="7058" spans="1:2" ht="16.5" x14ac:dyDescent="0.3">
      <c r="A7058" s="9">
        <f>YEAR(Table1[[#This Row],[Order Date]])</f>
        <v>2017</v>
      </c>
      <c r="B7058" s="3" t="s">
        <v>2183</v>
      </c>
    </row>
    <row r="7059" spans="1:2" ht="16.5" x14ac:dyDescent="0.3">
      <c r="A7059" s="10">
        <f>YEAR(Table1[[#This Row],[Order Date]])</f>
        <v>2017</v>
      </c>
      <c r="B7059" s="4" t="s">
        <v>2183</v>
      </c>
    </row>
    <row r="7060" spans="1:2" ht="16.5" x14ac:dyDescent="0.3">
      <c r="A7060" s="9">
        <f>YEAR(Table1[[#This Row],[Order Date]])</f>
        <v>2017</v>
      </c>
      <c r="B7060" s="3" t="s">
        <v>2183</v>
      </c>
    </row>
    <row r="7061" spans="1:2" ht="16.5" x14ac:dyDescent="0.3">
      <c r="A7061" s="10">
        <f>YEAR(Table1[[#This Row],[Order Date]])</f>
        <v>2017</v>
      </c>
      <c r="B7061" s="4" t="s">
        <v>2188</v>
      </c>
    </row>
    <row r="7062" spans="1:2" ht="16.5" x14ac:dyDescent="0.3">
      <c r="A7062" s="9">
        <f>YEAR(Table1[[#This Row],[Order Date]])</f>
        <v>2017</v>
      </c>
      <c r="B7062" s="3" t="s">
        <v>2188</v>
      </c>
    </row>
    <row r="7063" spans="1:2" ht="16.5" x14ac:dyDescent="0.3">
      <c r="A7063" s="10">
        <f>YEAR(Table1[[#This Row],[Order Date]])</f>
        <v>2017</v>
      </c>
      <c r="B7063" s="4" t="s">
        <v>1044</v>
      </c>
    </row>
    <row r="7064" spans="1:2" ht="16.5" x14ac:dyDescent="0.3">
      <c r="A7064" s="9">
        <f>YEAR(Table1[[#This Row],[Order Date]])</f>
        <v>2017</v>
      </c>
      <c r="B7064" s="3" t="s">
        <v>2632</v>
      </c>
    </row>
    <row r="7065" spans="1:2" ht="16.5" x14ac:dyDescent="0.3">
      <c r="A7065" s="10">
        <f>YEAR(Table1[[#This Row],[Order Date]])</f>
        <v>2017</v>
      </c>
      <c r="B7065" s="4" t="s">
        <v>2632</v>
      </c>
    </row>
    <row r="7066" spans="1:2" ht="16.5" x14ac:dyDescent="0.3">
      <c r="A7066" s="9">
        <f>YEAR(Table1[[#This Row],[Order Date]])</f>
        <v>2017</v>
      </c>
      <c r="B7066" s="3" t="s">
        <v>2632</v>
      </c>
    </row>
    <row r="7067" spans="1:2" ht="16.5" x14ac:dyDescent="0.3">
      <c r="A7067" s="10">
        <f>YEAR(Table1[[#This Row],[Order Date]])</f>
        <v>2017</v>
      </c>
      <c r="B7067" s="4" t="s">
        <v>2632</v>
      </c>
    </row>
    <row r="7068" spans="1:2" ht="16.5" x14ac:dyDescent="0.3">
      <c r="A7068" s="9">
        <f>YEAR(Table1[[#This Row],[Order Date]])</f>
        <v>2017</v>
      </c>
      <c r="B7068" s="3" t="s">
        <v>2088</v>
      </c>
    </row>
    <row r="7069" spans="1:2" ht="16.5" x14ac:dyDescent="0.3">
      <c r="A7069" s="10">
        <f>YEAR(Table1[[#This Row],[Order Date]])</f>
        <v>2017</v>
      </c>
      <c r="B7069" s="4" t="s">
        <v>275</v>
      </c>
    </row>
    <row r="7070" spans="1:2" ht="16.5" x14ac:dyDescent="0.3">
      <c r="A7070" s="9">
        <f>YEAR(Table1[[#This Row],[Order Date]])</f>
        <v>2017</v>
      </c>
      <c r="B7070" s="3" t="s">
        <v>1371</v>
      </c>
    </row>
    <row r="7071" spans="1:2" ht="16.5" x14ac:dyDescent="0.3">
      <c r="A7071" s="10">
        <f>YEAR(Table1[[#This Row],[Order Date]])</f>
        <v>2017</v>
      </c>
      <c r="B7071" s="4" t="s">
        <v>1457</v>
      </c>
    </row>
    <row r="7072" spans="1:2" ht="16.5" x14ac:dyDescent="0.3">
      <c r="A7072" s="9">
        <f>YEAR(Table1[[#This Row],[Order Date]])</f>
        <v>2017</v>
      </c>
      <c r="B7072" s="3" t="s">
        <v>1457</v>
      </c>
    </row>
    <row r="7073" spans="1:2" ht="16.5" x14ac:dyDescent="0.3">
      <c r="A7073" s="10">
        <f>YEAR(Table1[[#This Row],[Order Date]])</f>
        <v>2017</v>
      </c>
      <c r="B7073" s="4" t="s">
        <v>1671</v>
      </c>
    </row>
    <row r="7074" spans="1:2" ht="16.5" x14ac:dyDescent="0.3">
      <c r="A7074" s="9">
        <f>YEAR(Table1[[#This Row],[Order Date]])</f>
        <v>2017</v>
      </c>
      <c r="B7074" s="3" t="s">
        <v>2100</v>
      </c>
    </row>
    <row r="7075" spans="1:2" ht="16.5" x14ac:dyDescent="0.3">
      <c r="A7075" s="10">
        <f>YEAR(Table1[[#This Row],[Order Date]])</f>
        <v>2017</v>
      </c>
      <c r="B7075" s="4" t="s">
        <v>69</v>
      </c>
    </row>
    <row r="7076" spans="1:2" ht="16.5" x14ac:dyDescent="0.3">
      <c r="A7076" s="9">
        <f>YEAR(Table1[[#This Row],[Order Date]])</f>
        <v>2017</v>
      </c>
      <c r="B7076" s="3" t="s">
        <v>69</v>
      </c>
    </row>
    <row r="7077" spans="1:2" ht="16.5" x14ac:dyDescent="0.3">
      <c r="A7077" s="10">
        <f>YEAR(Table1[[#This Row],[Order Date]])</f>
        <v>2017</v>
      </c>
      <c r="B7077" s="4" t="s">
        <v>69</v>
      </c>
    </row>
    <row r="7078" spans="1:2" ht="16.5" x14ac:dyDescent="0.3">
      <c r="A7078" s="9">
        <f>YEAR(Table1[[#This Row],[Order Date]])</f>
        <v>2017</v>
      </c>
      <c r="B7078" s="3" t="s">
        <v>69</v>
      </c>
    </row>
    <row r="7079" spans="1:2" ht="16.5" x14ac:dyDescent="0.3">
      <c r="A7079" s="10">
        <f>YEAR(Table1[[#This Row],[Order Date]])</f>
        <v>2017</v>
      </c>
      <c r="B7079" s="4" t="s">
        <v>218</v>
      </c>
    </row>
    <row r="7080" spans="1:2" ht="16.5" x14ac:dyDescent="0.3">
      <c r="A7080" s="9">
        <f>YEAR(Table1[[#This Row],[Order Date]])</f>
        <v>2017</v>
      </c>
      <c r="B7080" s="3" t="s">
        <v>218</v>
      </c>
    </row>
    <row r="7081" spans="1:2" ht="16.5" x14ac:dyDescent="0.3">
      <c r="A7081" s="10">
        <f>YEAR(Table1[[#This Row],[Order Date]])</f>
        <v>2017</v>
      </c>
      <c r="B7081" s="4" t="s">
        <v>218</v>
      </c>
    </row>
    <row r="7082" spans="1:2" ht="16.5" x14ac:dyDescent="0.3">
      <c r="A7082" s="9">
        <f>YEAR(Table1[[#This Row],[Order Date]])</f>
        <v>2017</v>
      </c>
      <c r="B7082" s="3" t="s">
        <v>218</v>
      </c>
    </row>
    <row r="7083" spans="1:2" ht="16.5" x14ac:dyDescent="0.3">
      <c r="A7083" s="10">
        <f>YEAR(Table1[[#This Row],[Order Date]])</f>
        <v>2017</v>
      </c>
      <c r="B7083" s="4" t="s">
        <v>1393</v>
      </c>
    </row>
    <row r="7084" spans="1:2" ht="16.5" x14ac:dyDescent="0.3">
      <c r="A7084" s="9">
        <f>YEAR(Table1[[#This Row],[Order Date]])</f>
        <v>2017</v>
      </c>
      <c r="B7084" s="3" t="s">
        <v>1359</v>
      </c>
    </row>
    <row r="7085" spans="1:2" ht="16.5" x14ac:dyDescent="0.3">
      <c r="A7085" s="10">
        <f>YEAR(Table1[[#This Row],[Order Date]])</f>
        <v>2017</v>
      </c>
      <c r="B7085" s="4" t="s">
        <v>208</v>
      </c>
    </row>
    <row r="7086" spans="1:2" ht="16.5" x14ac:dyDescent="0.3">
      <c r="A7086" s="9">
        <f>YEAR(Table1[[#This Row],[Order Date]])</f>
        <v>2017</v>
      </c>
      <c r="B7086" s="3" t="s">
        <v>2271</v>
      </c>
    </row>
    <row r="7087" spans="1:2" ht="16.5" x14ac:dyDescent="0.3">
      <c r="A7087" s="10">
        <f>YEAR(Table1[[#This Row],[Order Date]])</f>
        <v>2017</v>
      </c>
      <c r="B7087" s="4" t="s">
        <v>983</v>
      </c>
    </row>
    <row r="7088" spans="1:2" ht="16.5" x14ac:dyDescent="0.3">
      <c r="A7088" s="9">
        <f>YEAR(Table1[[#This Row],[Order Date]])</f>
        <v>2017</v>
      </c>
      <c r="B7088" s="3" t="s">
        <v>983</v>
      </c>
    </row>
    <row r="7089" spans="1:2" ht="16.5" x14ac:dyDescent="0.3">
      <c r="A7089" s="10">
        <f>YEAR(Table1[[#This Row],[Order Date]])</f>
        <v>2017</v>
      </c>
      <c r="B7089" s="4" t="s">
        <v>592</v>
      </c>
    </row>
    <row r="7090" spans="1:2" ht="16.5" x14ac:dyDescent="0.3">
      <c r="A7090" s="9">
        <f>YEAR(Table1[[#This Row],[Order Date]])</f>
        <v>2017</v>
      </c>
      <c r="B7090" s="3" t="s">
        <v>592</v>
      </c>
    </row>
    <row r="7091" spans="1:2" ht="16.5" x14ac:dyDescent="0.3">
      <c r="A7091" s="10">
        <f>YEAR(Table1[[#This Row],[Order Date]])</f>
        <v>2017</v>
      </c>
      <c r="B7091" s="4" t="s">
        <v>2534</v>
      </c>
    </row>
    <row r="7092" spans="1:2" ht="16.5" x14ac:dyDescent="0.3">
      <c r="A7092" s="9">
        <f>YEAR(Table1[[#This Row],[Order Date]])</f>
        <v>2017</v>
      </c>
      <c r="B7092" s="3" t="s">
        <v>2534</v>
      </c>
    </row>
    <row r="7093" spans="1:2" ht="16.5" x14ac:dyDescent="0.3">
      <c r="A7093" s="10">
        <f>YEAR(Table1[[#This Row],[Order Date]])</f>
        <v>2017</v>
      </c>
      <c r="B7093" s="4" t="s">
        <v>256</v>
      </c>
    </row>
    <row r="7094" spans="1:2" ht="16.5" x14ac:dyDescent="0.3">
      <c r="A7094" s="9">
        <f>YEAR(Table1[[#This Row],[Order Date]])</f>
        <v>2017</v>
      </c>
      <c r="B7094" s="3" t="s">
        <v>768</v>
      </c>
    </row>
    <row r="7095" spans="1:2" ht="16.5" x14ac:dyDescent="0.3">
      <c r="A7095" s="10">
        <f>YEAR(Table1[[#This Row],[Order Date]])</f>
        <v>2017</v>
      </c>
      <c r="B7095" s="4" t="s">
        <v>768</v>
      </c>
    </row>
    <row r="7096" spans="1:2" ht="16.5" x14ac:dyDescent="0.3">
      <c r="A7096" s="9">
        <f>YEAR(Table1[[#This Row],[Order Date]])</f>
        <v>2017</v>
      </c>
      <c r="B7096" s="3" t="s">
        <v>768</v>
      </c>
    </row>
    <row r="7097" spans="1:2" ht="16.5" x14ac:dyDescent="0.3">
      <c r="A7097" s="10">
        <f>YEAR(Table1[[#This Row],[Order Date]])</f>
        <v>2017</v>
      </c>
      <c r="B7097" s="4" t="s">
        <v>671</v>
      </c>
    </row>
    <row r="7098" spans="1:2" ht="16.5" x14ac:dyDescent="0.3">
      <c r="A7098" s="9">
        <f>YEAR(Table1[[#This Row],[Order Date]])</f>
        <v>2017</v>
      </c>
      <c r="B7098" s="3" t="s">
        <v>2550</v>
      </c>
    </row>
    <row r="7099" spans="1:2" ht="16.5" x14ac:dyDescent="0.3">
      <c r="A7099" s="10">
        <f>YEAR(Table1[[#This Row],[Order Date]])</f>
        <v>2017</v>
      </c>
      <c r="B7099" s="4" t="s">
        <v>533</v>
      </c>
    </row>
    <row r="7100" spans="1:2" ht="16.5" x14ac:dyDescent="0.3">
      <c r="A7100" s="9">
        <f>YEAR(Table1[[#This Row],[Order Date]])</f>
        <v>2017</v>
      </c>
      <c r="B7100" s="3" t="s">
        <v>533</v>
      </c>
    </row>
    <row r="7101" spans="1:2" ht="16.5" x14ac:dyDescent="0.3">
      <c r="A7101" s="10">
        <f>YEAR(Table1[[#This Row],[Order Date]])</f>
        <v>2017</v>
      </c>
      <c r="B7101" s="4" t="s">
        <v>533</v>
      </c>
    </row>
    <row r="7102" spans="1:2" ht="16.5" x14ac:dyDescent="0.3">
      <c r="A7102" s="9">
        <f>YEAR(Table1[[#This Row],[Order Date]])</f>
        <v>2017</v>
      </c>
      <c r="B7102" s="3" t="s">
        <v>533</v>
      </c>
    </row>
    <row r="7103" spans="1:2" ht="16.5" x14ac:dyDescent="0.3">
      <c r="A7103" s="10">
        <f>YEAR(Table1[[#This Row],[Order Date]])</f>
        <v>2017</v>
      </c>
      <c r="B7103" s="4" t="s">
        <v>2432</v>
      </c>
    </row>
    <row r="7104" spans="1:2" ht="16.5" x14ac:dyDescent="0.3">
      <c r="A7104" s="9">
        <f>YEAR(Table1[[#This Row],[Order Date]])</f>
        <v>2017</v>
      </c>
      <c r="B7104" s="3" t="s">
        <v>1474</v>
      </c>
    </row>
    <row r="7105" spans="1:2" ht="16.5" x14ac:dyDescent="0.3">
      <c r="A7105" s="10">
        <f>YEAR(Table1[[#This Row],[Order Date]])</f>
        <v>2017</v>
      </c>
      <c r="B7105" s="4" t="s">
        <v>1800</v>
      </c>
    </row>
    <row r="7106" spans="1:2" ht="16.5" x14ac:dyDescent="0.3">
      <c r="A7106" s="9">
        <f>YEAR(Table1[[#This Row],[Order Date]])</f>
        <v>2017</v>
      </c>
      <c r="B7106" s="3" t="s">
        <v>450</v>
      </c>
    </row>
    <row r="7107" spans="1:2" ht="16.5" x14ac:dyDescent="0.3">
      <c r="A7107" s="10">
        <f>YEAR(Table1[[#This Row],[Order Date]])</f>
        <v>2017</v>
      </c>
      <c r="B7107" s="4" t="s">
        <v>2259</v>
      </c>
    </row>
    <row r="7108" spans="1:2" ht="16.5" x14ac:dyDescent="0.3">
      <c r="A7108" s="9">
        <f>YEAR(Table1[[#This Row],[Order Date]])</f>
        <v>2017</v>
      </c>
      <c r="B7108" s="3" t="s">
        <v>2474</v>
      </c>
    </row>
    <row r="7109" spans="1:2" ht="16.5" x14ac:dyDescent="0.3">
      <c r="A7109" s="10">
        <f>YEAR(Table1[[#This Row],[Order Date]])</f>
        <v>2017</v>
      </c>
      <c r="B7109" s="4" t="s">
        <v>2474</v>
      </c>
    </row>
    <row r="7110" spans="1:2" ht="16.5" x14ac:dyDescent="0.3">
      <c r="A7110" s="9">
        <f>YEAR(Table1[[#This Row],[Order Date]])</f>
        <v>2017</v>
      </c>
      <c r="B7110" s="3" t="s">
        <v>2474</v>
      </c>
    </row>
    <row r="7111" spans="1:2" ht="16.5" x14ac:dyDescent="0.3">
      <c r="A7111" s="10">
        <f>YEAR(Table1[[#This Row],[Order Date]])</f>
        <v>2017</v>
      </c>
      <c r="B7111" s="4" t="s">
        <v>923</v>
      </c>
    </row>
    <row r="7112" spans="1:2" ht="16.5" x14ac:dyDescent="0.3">
      <c r="A7112" s="9">
        <f>YEAR(Table1[[#This Row],[Order Date]])</f>
        <v>2017</v>
      </c>
      <c r="B7112" s="3" t="s">
        <v>923</v>
      </c>
    </row>
    <row r="7113" spans="1:2" ht="16.5" x14ac:dyDescent="0.3">
      <c r="A7113" s="10">
        <f>YEAR(Table1[[#This Row],[Order Date]])</f>
        <v>2017</v>
      </c>
      <c r="B7113" s="4" t="s">
        <v>1688</v>
      </c>
    </row>
    <row r="7114" spans="1:2" ht="16.5" x14ac:dyDescent="0.3">
      <c r="A7114" s="9">
        <f>YEAR(Table1[[#This Row],[Order Date]])</f>
        <v>2017</v>
      </c>
      <c r="B7114" s="3" t="s">
        <v>1688</v>
      </c>
    </row>
    <row r="7115" spans="1:2" ht="16.5" x14ac:dyDescent="0.3">
      <c r="A7115" s="10">
        <f>YEAR(Table1[[#This Row],[Order Date]])</f>
        <v>2017</v>
      </c>
      <c r="B7115" s="4" t="s">
        <v>1688</v>
      </c>
    </row>
    <row r="7116" spans="1:2" ht="16.5" x14ac:dyDescent="0.3">
      <c r="A7116" s="9">
        <f>YEAR(Table1[[#This Row],[Order Date]])</f>
        <v>2017</v>
      </c>
      <c r="B7116" s="3" t="s">
        <v>107</v>
      </c>
    </row>
    <row r="7117" spans="1:2" ht="16.5" x14ac:dyDescent="0.3">
      <c r="A7117" s="10">
        <f>YEAR(Table1[[#This Row],[Order Date]])</f>
        <v>2017</v>
      </c>
      <c r="B7117" s="4" t="s">
        <v>2246</v>
      </c>
    </row>
    <row r="7118" spans="1:2" ht="16.5" x14ac:dyDescent="0.3">
      <c r="A7118" s="9">
        <f>YEAR(Table1[[#This Row],[Order Date]])</f>
        <v>2017</v>
      </c>
      <c r="B7118" s="3" t="s">
        <v>1301</v>
      </c>
    </row>
    <row r="7119" spans="1:2" ht="16.5" x14ac:dyDescent="0.3">
      <c r="A7119" s="10">
        <f>YEAR(Table1[[#This Row],[Order Date]])</f>
        <v>2017</v>
      </c>
      <c r="B7119" s="4" t="s">
        <v>394</v>
      </c>
    </row>
    <row r="7120" spans="1:2" ht="16.5" x14ac:dyDescent="0.3">
      <c r="A7120" s="9">
        <f>YEAR(Table1[[#This Row],[Order Date]])</f>
        <v>2017</v>
      </c>
      <c r="B7120" s="3" t="s">
        <v>394</v>
      </c>
    </row>
    <row r="7121" spans="1:2" ht="16.5" x14ac:dyDescent="0.3">
      <c r="A7121" s="10">
        <f>YEAR(Table1[[#This Row],[Order Date]])</f>
        <v>2017</v>
      </c>
      <c r="B7121" s="4" t="s">
        <v>394</v>
      </c>
    </row>
    <row r="7122" spans="1:2" ht="16.5" x14ac:dyDescent="0.3">
      <c r="A7122" s="9">
        <f>YEAR(Table1[[#This Row],[Order Date]])</f>
        <v>2017</v>
      </c>
      <c r="B7122" s="3" t="s">
        <v>394</v>
      </c>
    </row>
    <row r="7123" spans="1:2" ht="16.5" x14ac:dyDescent="0.3">
      <c r="A7123" s="10">
        <f>YEAR(Table1[[#This Row],[Order Date]])</f>
        <v>2017</v>
      </c>
      <c r="B7123" s="4" t="s">
        <v>394</v>
      </c>
    </row>
    <row r="7124" spans="1:2" ht="16.5" x14ac:dyDescent="0.3">
      <c r="A7124" s="9">
        <f>YEAR(Table1[[#This Row],[Order Date]])</f>
        <v>2017</v>
      </c>
      <c r="B7124" s="3" t="s">
        <v>1635</v>
      </c>
    </row>
    <row r="7125" spans="1:2" ht="16.5" x14ac:dyDescent="0.3">
      <c r="A7125" s="10">
        <f>YEAR(Table1[[#This Row],[Order Date]])</f>
        <v>2017</v>
      </c>
      <c r="B7125" s="4" t="s">
        <v>1635</v>
      </c>
    </row>
    <row r="7126" spans="1:2" ht="16.5" x14ac:dyDescent="0.3">
      <c r="A7126" s="9">
        <f>YEAR(Table1[[#This Row],[Order Date]])</f>
        <v>2017</v>
      </c>
      <c r="B7126" s="3" t="s">
        <v>1635</v>
      </c>
    </row>
    <row r="7127" spans="1:2" ht="16.5" x14ac:dyDescent="0.3">
      <c r="A7127" s="10">
        <f>YEAR(Table1[[#This Row],[Order Date]])</f>
        <v>2017</v>
      </c>
      <c r="B7127" s="4" t="s">
        <v>824</v>
      </c>
    </row>
    <row r="7128" spans="1:2" ht="16.5" x14ac:dyDescent="0.3">
      <c r="A7128" s="9">
        <f>YEAR(Table1[[#This Row],[Order Date]])</f>
        <v>2017</v>
      </c>
      <c r="B7128" s="3" t="s">
        <v>285</v>
      </c>
    </row>
    <row r="7129" spans="1:2" ht="16.5" x14ac:dyDescent="0.3">
      <c r="A7129" s="10">
        <f>YEAR(Table1[[#This Row],[Order Date]])</f>
        <v>2017</v>
      </c>
      <c r="B7129" s="4" t="s">
        <v>537</v>
      </c>
    </row>
    <row r="7130" spans="1:2" ht="16.5" x14ac:dyDescent="0.3">
      <c r="A7130" s="9">
        <f>YEAR(Table1[[#This Row],[Order Date]])</f>
        <v>2017</v>
      </c>
      <c r="B7130" s="3" t="s">
        <v>363</v>
      </c>
    </row>
    <row r="7131" spans="1:2" ht="16.5" x14ac:dyDescent="0.3">
      <c r="A7131" s="10">
        <f>YEAR(Table1[[#This Row],[Order Date]])</f>
        <v>2017</v>
      </c>
      <c r="B7131" s="4" t="s">
        <v>363</v>
      </c>
    </row>
    <row r="7132" spans="1:2" ht="16.5" x14ac:dyDescent="0.3">
      <c r="A7132" s="9">
        <f>YEAR(Table1[[#This Row],[Order Date]])</f>
        <v>2017</v>
      </c>
      <c r="B7132" s="3" t="s">
        <v>2326</v>
      </c>
    </row>
    <row r="7133" spans="1:2" ht="16.5" x14ac:dyDescent="0.3">
      <c r="A7133" s="10">
        <f>YEAR(Table1[[#This Row],[Order Date]])</f>
        <v>2017</v>
      </c>
      <c r="B7133" s="4" t="s">
        <v>2661</v>
      </c>
    </row>
    <row r="7134" spans="1:2" ht="16.5" x14ac:dyDescent="0.3">
      <c r="A7134" s="9">
        <f>YEAR(Table1[[#This Row],[Order Date]])</f>
        <v>2017</v>
      </c>
      <c r="B7134" s="3" t="s">
        <v>2406</v>
      </c>
    </row>
    <row r="7135" spans="1:2" ht="16.5" x14ac:dyDescent="0.3">
      <c r="A7135" s="10">
        <f>YEAR(Table1[[#This Row],[Order Date]])</f>
        <v>2017</v>
      </c>
      <c r="B7135" s="4" t="s">
        <v>2406</v>
      </c>
    </row>
    <row r="7136" spans="1:2" ht="16.5" x14ac:dyDescent="0.3">
      <c r="A7136" s="9">
        <f>YEAR(Table1[[#This Row],[Order Date]])</f>
        <v>2017</v>
      </c>
      <c r="B7136" s="3" t="s">
        <v>813</v>
      </c>
    </row>
    <row r="7137" spans="1:2" ht="16.5" x14ac:dyDescent="0.3">
      <c r="A7137" s="10">
        <f>YEAR(Table1[[#This Row],[Order Date]])</f>
        <v>2017</v>
      </c>
      <c r="B7137" s="4" t="s">
        <v>813</v>
      </c>
    </row>
    <row r="7138" spans="1:2" ht="16.5" x14ac:dyDescent="0.3">
      <c r="A7138" s="9">
        <f>YEAR(Table1[[#This Row],[Order Date]])</f>
        <v>2017</v>
      </c>
      <c r="B7138" s="3" t="s">
        <v>813</v>
      </c>
    </row>
    <row r="7139" spans="1:2" ht="16.5" x14ac:dyDescent="0.3">
      <c r="A7139" s="10">
        <f>YEAR(Table1[[#This Row],[Order Date]])</f>
        <v>2017</v>
      </c>
      <c r="B7139" s="4" t="s">
        <v>813</v>
      </c>
    </row>
    <row r="7140" spans="1:2" ht="16.5" x14ac:dyDescent="0.3">
      <c r="A7140" s="9">
        <f>YEAR(Table1[[#This Row],[Order Date]])</f>
        <v>2017</v>
      </c>
      <c r="B7140" s="3" t="s">
        <v>813</v>
      </c>
    </row>
    <row r="7141" spans="1:2" ht="16.5" x14ac:dyDescent="0.3">
      <c r="A7141" s="10">
        <f>YEAR(Table1[[#This Row],[Order Date]])</f>
        <v>2017</v>
      </c>
      <c r="B7141" s="4" t="s">
        <v>664</v>
      </c>
    </row>
    <row r="7142" spans="1:2" ht="16.5" x14ac:dyDescent="0.3">
      <c r="A7142" s="9">
        <f>YEAR(Table1[[#This Row],[Order Date]])</f>
        <v>2017</v>
      </c>
      <c r="B7142" s="3" t="s">
        <v>2091</v>
      </c>
    </row>
    <row r="7143" spans="1:2" ht="16.5" x14ac:dyDescent="0.3">
      <c r="A7143" s="10">
        <f>YEAR(Table1[[#This Row],[Order Date]])</f>
        <v>2017</v>
      </c>
      <c r="B7143" s="4" t="s">
        <v>2091</v>
      </c>
    </row>
    <row r="7144" spans="1:2" ht="16.5" x14ac:dyDescent="0.3">
      <c r="A7144" s="9">
        <f>YEAR(Table1[[#This Row],[Order Date]])</f>
        <v>2017</v>
      </c>
      <c r="B7144" s="3" t="s">
        <v>2091</v>
      </c>
    </row>
    <row r="7145" spans="1:2" ht="16.5" x14ac:dyDescent="0.3">
      <c r="A7145" s="10">
        <f>YEAR(Table1[[#This Row],[Order Date]])</f>
        <v>2017</v>
      </c>
      <c r="B7145" s="4" t="s">
        <v>2060</v>
      </c>
    </row>
    <row r="7146" spans="1:2" ht="16.5" x14ac:dyDescent="0.3">
      <c r="A7146" s="9">
        <f>YEAR(Table1[[#This Row],[Order Date]])</f>
        <v>2017</v>
      </c>
      <c r="B7146" s="3" t="s">
        <v>2060</v>
      </c>
    </row>
    <row r="7147" spans="1:2" ht="16.5" x14ac:dyDescent="0.3">
      <c r="A7147" s="10">
        <f>YEAR(Table1[[#This Row],[Order Date]])</f>
        <v>2017</v>
      </c>
      <c r="B7147" s="4" t="s">
        <v>2060</v>
      </c>
    </row>
    <row r="7148" spans="1:2" ht="16.5" x14ac:dyDescent="0.3">
      <c r="A7148" s="9">
        <f>YEAR(Table1[[#This Row],[Order Date]])</f>
        <v>2017</v>
      </c>
      <c r="B7148" s="3" t="s">
        <v>2060</v>
      </c>
    </row>
    <row r="7149" spans="1:2" ht="16.5" x14ac:dyDescent="0.3">
      <c r="A7149" s="10">
        <f>YEAR(Table1[[#This Row],[Order Date]])</f>
        <v>2017</v>
      </c>
      <c r="B7149" s="4" t="s">
        <v>2060</v>
      </c>
    </row>
    <row r="7150" spans="1:2" ht="16.5" x14ac:dyDescent="0.3">
      <c r="A7150" s="9">
        <f>YEAR(Table1[[#This Row],[Order Date]])</f>
        <v>2017</v>
      </c>
      <c r="B7150" s="3" t="s">
        <v>2060</v>
      </c>
    </row>
    <row r="7151" spans="1:2" ht="16.5" x14ac:dyDescent="0.3">
      <c r="A7151" s="10">
        <f>YEAR(Table1[[#This Row],[Order Date]])</f>
        <v>2017</v>
      </c>
      <c r="B7151" s="4" t="s">
        <v>2455</v>
      </c>
    </row>
    <row r="7152" spans="1:2" ht="16.5" x14ac:dyDescent="0.3">
      <c r="A7152" s="9">
        <f>YEAR(Table1[[#This Row],[Order Date]])</f>
        <v>2017</v>
      </c>
      <c r="B7152" s="3" t="s">
        <v>2455</v>
      </c>
    </row>
    <row r="7153" spans="1:2" ht="16.5" x14ac:dyDescent="0.3">
      <c r="A7153" s="10">
        <f>YEAR(Table1[[#This Row],[Order Date]])</f>
        <v>2017</v>
      </c>
      <c r="B7153" s="4" t="s">
        <v>2455</v>
      </c>
    </row>
    <row r="7154" spans="1:2" ht="16.5" x14ac:dyDescent="0.3">
      <c r="A7154" s="9">
        <f>YEAR(Table1[[#This Row],[Order Date]])</f>
        <v>2017</v>
      </c>
      <c r="B7154" s="3" t="s">
        <v>2455</v>
      </c>
    </row>
    <row r="7155" spans="1:2" ht="16.5" x14ac:dyDescent="0.3">
      <c r="A7155" s="10">
        <f>YEAR(Table1[[#This Row],[Order Date]])</f>
        <v>2017</v>
      </c>
      <c r="B7155" s="4" t="s">
        <v>176</v>
      </c>
    </row>
    <row r="7156" spans="1:2" ht="16.5" x14ac:dyDescent="0.3">
      <c r="A7156" s="9">
        <f>YEAR(Table1[[#This Row],[Order Date]])</f>
        <v>2017</v>
      </c>
      <c r="B7156" s="3" t="s">
        <v>1669</v>
      </c>
    </row>
    <row r="7157" spans="1:2" ht="16.5" x14ac:dyDescent="0.3">
      <c r="A7157" s="10">
        <f>YEAR(Table1[[#This Row],[Order Date]])</f>
        <v>2017</v>
      </c>
      <c r="B7157" s="4" t="s">
        <v>1669</v>
      </c>
    </row>
    <row r="7158" spans="1:2" ht="16.5" x14ac:dyDescent="0.3">
      <c r="A7158" s="9">
        <f>YEAR(Table1[[#This Row],[Order Date]])</f>
        <v>2017</v>
      </c>
      <c r="B7158" s="3" t="s">
        <v>1669</v>
      </c>
    </row>
    <row r="7159" spans="1:2" ht="16.5" x14ac:dyDescent="0.3">
      <c r="A7159" s="10">
        <f>YEAR(Table1[[#This Row],[Order Date]])</f>
        <v>2017</v>
      </c>
      <c r="B7159" s="4" t="s">
        <v>1669</v>
      </c>
    </row>
    <row r="7160" spans="1:2" ht="16.5" x14ac:dyDescent="0.3">
      <c r="A7160" s="9">
        <f>YEAR(Table1[[#This Row],[Order Date]])</f>
        <v>2017</v>
      </c>
      <c r="B7160" s="3" t="s">
        <v>1669</v>
      </c>
    </row>
    <row r="7161" spans="1:2" ht="16.5" x14ac:dyDescent="0.3">
      <c r="A7161" s="10">
        <f>YEAR(Table1[[#This Row],[Order Date]])</f>
        <v>2017</v>
      </c>
      <c r="B7161" s="4" t="s">
        <v>1669</v>
      </c>
    </row>
    <row r="7162" spans="1:2" ht="16.5" x14ac:dyDescent="0.3">
      <c r="A7162" s="9">
        <f>YEAR(Table1[[#This Row],[Order Date]])</f>
        <v>2017</v>
      </c>
      <c r="B7162" s="3" t="s">
        <v>1669</v>
      </c>
    </row>
    <row r="7163" spans="1:2" ht="16.5" x14ac:dyDescent="0.3">
      <c r="A7163" s="10">
        <f>YEAR(Table1[[#This Row],[Order Date]])</f>
        <v>2017</v>
      </c>
      <c r="B7163" s="4" t="s">
        <v>983</v>
      </c>
    </row>
    <row r="7164" spans="1:2" ht="16.5" x14ac:dyDescent="0.3">
      <c r="A7164" s="9">
        <f>YEAR(Table1[[#This Row],[Order Date]])</f>
        <v>2017</v>
      </c>
      <c r="B7164" s="3" t="s">
        <v>2665</v>
      </c>
    </row>
    <row r="7165" spans="1:2" ht="16.5" x14ac:dyDescent="0.3">
      <c r="A7165" s="10">
        <f>YEAR(Table1[[#This Row],[Order Date]])</f>
        <v>2017</v>
      </c>
      <c r="B7165" s="4" t="s">
        <v>2101</v>
      </c>
    </row>
    <row r="7166" spans="1:2" ht="16.5" x14ac:dyDescent="0.3">
      <c r="A7166" s="9">
        <f>YEAR(Table1[[#This Row],[Order Date]])</f>
        <v>2017</v>
      </c>
      <c r="B7166" s="3" t="s">
        <v>32</v>
      </c>
    </row>
    <row r="7167" spans="1:2" ht="16.5" x14ac:dyDescent="0.3">
      <c r="A7167" s="10">
        <f>YEAR(Table1[[#This Row],[Order Date]])</f>
        <v>2017</v>
      </c>
      <c r="B7167" s="4" t="s">
        <v>122</v>
      </c>
    </row>
    <row r="7168" spans="1:2" ht="16.5" x14ac:dyDescent="0.3">
      <c r="A7168" s="9">
        <f>YEAR(Table1[[#This Row],[Order Date]])</f>
        <v>2017</v>
      </c>
      <c r="B7168" s="3" t="s">
        <v>122</v>
      </c>
    </row>
    <row r="7169" spans="1:2" ht="16.5" x14ac:dyDescent="0.3">
      <c r="A7169" s="10">
        <f>YEAR(Table1[[#This Row],[Order Date]])</f>
        <v>2017</v>
      </c>
      <c r="B7169" s="4" t="s">
        <v>1633</v>
      </c>
    </row>
    <row r="7170" spans="1:2" ht="16.5" x14ac:dyDescent="0.3">
      <c r="A7170" s="9">
        <f>YEAR(Table1[[#This Row],[Order Date]])</f>
        <v>2017</v>
      </c>
      <c r="B7170" s="3" t="s">
        <v>589</v>
      </c>
    </row>
    <row r="7171" spans="1:2" ht="16.5" x14ac:dyDescent="0.3">
      <c r="A7171" s="10">
        <f>YEAR(Table1[[#This Row],[Order Date]])</f>
        <v>2017</v>
      </c>
      <c r="B7171" s="4" t="s">
        <v>1986</v>
      </c>
    </row>
    <row r="7172" spans="1:2" ht="16.5" x14ac:dyDescent="0.3">
      <c r="A7172" s="9">
        <f>YEAR(Table1[[#This Row],[Order Date]])</f>
        <v>2017</v>
      </c>
      <c r="B7172" s="3" t="s">
        <v>1986</v>
      </c>
    </row>
    <row r="7173" spans="1:2" ht="16.5" x14ac:dyDescent="0.3">
      <c r="A7173" s="10">
        <f>YEAR(Table1[[#This Row],[Order Date]])</f>
        <v>2017</v>
      </c>
      <c r="B7173" s="4" t="s">
        <v>1986</v>
      </c>
    </row>
    <row r="7174" spans="1:2" ht="16.5" x14ac:dyDescent="0.3">
      <c r="A7174" s="9">
        <f>YEAR(Table1[[#This Row],[Order Date]])</f>
        <v>2017</v>
      </c>
      <c r="B7174" s="3" t="s">
        <v>1426</v>
      </c>
    </row>
    <row r="7175" spans="1:2" ht="16.5" x14ac:dyDescent="0.3">
      <c r="A7175" s="10">
        <f>YEAR(Table1[[#This Row],[Order Date]])</f>
        <v>2017</v>
      </c>
      <c r="B7175" s="4" t="s">
        <v>1507</v>
      </c>
    </row>
    <row r="7176" spans="1:2" ht="16.5" x14ac:dyDescent="0.3">
      <c r="A7176" s="9">
        <f>YEAR(Table1[[#This Row],[Order Date]])</f>
        <v>2017</v>
      </c>
      <c r="B7176" s="3" t="s">
        <v>1507</v>
      </c>
    </row>
    <row r="7177" spans="1:2" ht="16.5" x14ac:dyDescent="0.3">
      <c r="A7177" s="10">
        <f>YEAR(Table1[[#This Row],[Order Date]])</f>
        <v>2017</v>
      </c>
      <c r="B7177" s="4" t="s">
        <v>2313</v>
      </c>
    </row>
    <row r="7178" spans="1:2" ht="16.5" x14ac:dyDescent="0.3">
      <c r="A7178" s="9">
        <f>YEAR(Table1[[#This Row],[Order Date]])</f>
        <v>2017</v>
      </c>
      <c r="B7178" s="3" t="s">
        <v>1466</v>
      </c>
    </row>
    <row r="7179" spans="1:2" ht="16.5" x14ac:dyDescent="0.3">
      <c r="A7179" s="10">
        <f>YEAR(Table1[[#This Row],[Order Date]])</f>
        <v>2017</v>
      </c>
      <c r="B7179" s="4" t="s">
        <v>1466</v>
      </c>
    </row>
    <row r="7180" spans="1:2" ht="16.5" x14ac:dyDescent="0.3">
      <c r="A7180" s="9">
        <f>YEAR(Table1[[#This Row],[Order Date]])</f>
        <v>2017</v>
      </c>
      <c r="B7180" s="3" t="s">
        <v>1466</v>
      </c>
    </row>
    <row r="7181" spans="1:2" ht="16.5" x14ac:dyDescent="0.3">
      <c r="A7181" s="10">
        <f>YEAR(Table1[[#This Row],[Order Date]])</f>
        <v>2017</v>
      </c>
      <c r="B7181" s="4" t="s">
        <v>475</v>
      </c>
    </row>
    <row r="7182" spans="1:2" ht="16.5" x14ac:dyDescent="0.3">
      <c r="A7182" s="9">
        <f>YEAR(Table1[[#This Row],[Order Date]])</f>
        <v>2017</v>
      </c>
      <c r="B7182" s="3" t="s">
        <v>1343</v>
      </c>
    </row>
    <row r="7183" spans="1:2" ht="16.5" x14ac:dyDescent="0.3">
      <c r="A7183" s="10">
        <f>YEAR(Table1[[#This Row],[Order Date]])</f>
        <v>2017</v>
      </c>
      <c r="B7183" s="4" t="s">
        <v>1361</v>
      </c>
    </row>
    <row r="7184" spans="1:2" ht="16.5" x14ac:dyDescent="0.3">
      <c r="A7184" s="9">
        <f>YEAR(Table1[[#This Row],[Order Date]])</f>
        <v>2017</v>
      </c>
      <c r="B7184" s="3" t="s">
        <v>1361</v>
      </c>
    </row>
    <row r="7185" spans="1:2" ht="16.5" x14ac:dyDescent="0.3">
      <c r="A7185" s="10">
        <f>YEAR(Table1[[#This Row],[Order Date]])</f>
        <v>2017</v>
      </c>
      <c r="B7185" s="4" t="s">
        <v>1258</v>
      </c>
    </row>
    <row r="7186" spans="1:2" ht="16.5" x14ac:dyDescent="0.3">
      <c r="A7186" s="9">
        <f>YEAR(Table1[[#This Row],[Order Date]])</f>
        <v>2017</v>
      </c>
      <c r="B7186" s="3" t="s">
        <v>1258</v>
      </c>
    </row>
    <row r="7187" spans="1:2" ht="16.5" x14ac:dyDescent="0.3">
      <c r="A7187" s="10">
        <f>YEAR(Table1[[#This Row],[Order Date]])</f>
        <v>2017</v>
      </c>
      <c r="B7187" s="4" t="s">
        <v>1009</v>
      </c>
    </row>
    <row r="7188" spans="1:2" ht="16.5" x14ac:dyDescent="0.3">
      <c r="A7188" s="9">
        <f>YEAR(Table1[[#This Row],[Order Date]])</f>
        <v>2017</v>
      </c>
      <c r="B7188" s="3" t="s">
        <v>1009</v>
      </c>
    </row>
    <row r="7189" spans="1:2" ht="16.5" x14ac:dyDescent="0.3">
      <c r="A7189" s="10">
        <f>YEAR(Table1[[#This Row],[Order Date]])</f>
        <v>2017</v>
      </c>
      <c r="B7189" s="4" t="s">
        <v>1301</v>
      </c>
    </row>
    <row r="7190" spans="1:2" ht="16.5" x14ac:dyDescent="0.3">
      <c r="A7190" s="9">
        <f>YEAR(Table1[[#This Row],[Order Date]])</f>
        <v>2017</v>
      </c>
      <c r="B7190" s="3" t="s">
        <v>202</v>
      </c>
    </row>
    <row r="7191" spans="1:2" ht="16.5" x14ac:dyDescent="0.3">
      <c r="A7191" s="10">
        <f>YEAR(Table1[[#This Row],[Order Date]])</f>
        <v>2017</v>
      </c>
      <c r="B7191" s="4" t="s">
        <v>202</v>
      </c>
    </row>
    <row r="7192" spans="1:2" ht="16.5" x14ac:dyDescent="0.3">
      <c r="A7192" s="9">
        <f>YEAR(Table1[[#This Row],[Order Date]])</f>
        <v>2017</v>
      </c>
      <c r="B7192" s="3" t="s">
        <v>202</v>
      </c>
    </row>
    <row r="7193" spans="1:2" ht="16.5" x14ac:dyDescent="0.3">
      <c r="A7193" s="10">
        <f>YEAR(Table1[[#This Row],[Order Date]])</f>
        <v>2017</v>
      </c>
      <c r="B7193" s="4" t="s">
        <v>202</v>
      </c>
    </row>
    <row r="7194" spans="1:2" ht="16.5" x14ac:dyDescent="0.3">
      <c r="A7194" s="9">
        <f>YEAR(Table1[[#This Row],[Order Date]])</f>
        <v>2017</v>
      </c>
      <c r="B7194" s="3" t="s">
        <v>583</v>
      </c>
    </row>
    <row r="7195" spans="1:2" ht="16.5" x14ac:dyDescent="0.3">
      <c r="A7195" s="10">
        <f>YEAR(Table1[[#This Row],[Order Date]])</f>
        <v>2017</v>
      </c>
      <c r="B7195" s="4" t="s">
        <v>1623</v>
      </c>
    </row>
    <row r="7196" spans="1:2" ht="16.5" x14ac:dyDescent="0.3">
      <c r="A7196" s="9">
        <f>YEAR(Table1[[#This Row],[Order Date]])</f>
        <v>2017</v>
      </c>
      <c r="B7196" s="3" t="s">
        <v>1676</v>
      </c>
    </row>
    <row r="7197" spans="1:2" ht="16.5" x14ac:dyDescent="0.3">
      <c r="A7197" s="10">
        <f>YEAR(Table1[[#This Row],[Order Date]])</f>
        <v>2017</v>
      </c>
      <c r="B7197" s="4" t="s">
        <v>1676</v>
      </c>
    </row>
    <row r="7198" spans="1:2" ht="16.5" x14ac:dyDescent="0.3">
      <c r="A7198" s="9">
        <f>YEAR(Table1[[#This Row],[Order Date]])</f>
        <v>2017</v>
      </c>
      <c r="B7198" s="3" t="s">
        <v>1699</v>
      </c>
    </row>
    <row r="7199" spans="1:2" ht="16.5" x14ac:dyDescent="0.3">
      <c r="A7199" s="10">
        <f>YEAR(Table1[[#This Row],[Order Date]])</f>
        <v>2017</v>
      </c>
      <c r="B7199" s="4" t="s">
        <v>1885</v>
      </c>
    </row>
    <row r="7200" spans="1:2" ht="16.5" x14ac:dyDescent="0.3">
      <c r="A7200" s="9">
        <f>YEAR(Table1[[#This Row],[Order Date]])</f>
        <v>2017</v>
      </c>
      <c r="B7200" s="3" t="s">
        <v>596</v>
      </c>
    </row>
    <row r="7201" spans="1:2" ht="16.5" x14ac:dyDescent="0.3">
      <c r="A7201" s="10">
        <f>YEAR(Table1[[#This Row],[Order Date]])</f>
        <v>2017</v>
      </c>
      <c r="B7201" s="4" t="s">
        <v>218</v>
      </c>
    </row>
    <row r="7202" spans="1:2" ht="16.5" x14ac:dyDescent="0.3">
      <c r="A7202" s="9">
        <f>YEAR(Table1[[#This Row],[Order Date]])</f>
        <v>2017</v>
      </c>
      <c r="B7202" s="3" t="s">
        <v>1528</v>
      </c>
    </row>
    <row r="7203" spans="1:2" ht="16.5" x14ac:dyDescent="0.3">
      <c r="A7203" s="10">
        <f>YEAR(Table1[[#This Row],[Order Date]])</f>
        <v>2017</v>
      </c>
      <c r="B7203" s="4" t="s">
        <v>928</v>
      </c>
    </row>
    <row r="7204" spans="1:2" ht="16.5" x14ac:dyDescent="0.3">
      <c r="A7204" s="9">
        <f>YEAR(Table1[[#This Row],[Order Date]])</f>
        <v>2017</v>
      </c>
      <c r="B7204" s="3" t="s">
        <v>928</v>
      </c>
    </row>
    <row r="7205" spans="1:2" ht="16.5" x14ac:dyDescent="0.3">
      <c r="A7205" s="10">
        <f>YEAR(Table1[[#This Row],[Order Date]])</f>
        <v>2017</v>
      </c>
      <c r="B7205" s="4" t="s">
        <v>928</v>
      </c>
    </row>
    <row r="7206" spans="1:2" ht="16.5" x14ac:dyDescent="0.3">
      <c r="A7206" s="9">
        <f>YEAR(Table1[[#This Row],[Order Date]])</f>
        <v>2017</v>
      </c>
      <c r="B7206" s="3" t="s">
        <v>1811</v>
      </c>
    </row>
    <row r="7207" spans="1:2" ht="16.5" x14ac:dyDescent="0.3">
      <c r="A7207" s="10">
        <f>YEAR(Table1[[#This Row],[Order Date]])</f>
        <v>2017</v>
      </c>
      <c r="B7207" s="4" t="s">
        <v>1282</v>
      </c>
    </row>
    <row r="7208" spans="1:2" ht="16.5" x14ac:dyDescent="0.3">
      <c r="A7208" s="9">
        <f>YEAR(Table1[[#This Row],[Order Date]])</f>
        <v>2017</v>
      </c>
      <c r="B7208" s="3" t="s">
        <v>2580</v>
      </c>
    </row>
    <row r="7209" spans="1:2" ht="16.5" x14ac:dyDescent="0.3">
      <c r="A7209" s="10">
        <f>YEAR(Table1[[#This Row],[Order Date]])</f>
        <v>2017</v>
      </c>
      <c r="B7209" s="4" t="s">
        <v>1111</v>
      </c>
    </row>
    <row r="7210" spans="1:2" ht="16.5" x14ac:dyDescent="0.3">
      <c r="A7210" s="9">
        <f>YEAR(Table1[[#This Row],[Order Date]])</f>
        <v>2017</v>
      </c>
      <c r="B7210" s="3" t="s">
        <v>1383</v>
      </c>
    </row>
    <row r="7211" spans="1:2" ht="16.5" x14ac:dyDescent="0.3">
      <c r="A7211" s="10">
        <f>YEAR(Table1[[#This Row],[Order Date]])</f>
        <v>2017</v>
      </c>
      <c r="B7211" s="4" t="s">
        <v>1383</v>
      </c>
    </row>
    <row r="7212" spans="1:2" ht="16.5" x14ac:dyDescent="0.3">
      <c r="A7212" s="9">
        <f>YEAR(Table1[[#This Row],[Order Date]])</f>
        <v>2017</v>
      </c>
      <c r="B7212" s="3" t="s">
        <v>1383</v>
      </c>
    </row>
    <row r="7213" spans="1:2" ht="16.5" x14ac:dyDescent="0.3">
      <c r="A7213" s="10">
        <f>YEAR(Table1[[#This Row],[Order Date]])</f>
        <v>2017</v>
      </c>
      <c r="B7213" s="4" t="s">
        <v>1383</v>
      </c>
    </row>
    <row r="7214" spans="1:2" ht="16.5" x14ac:dyDescent="0.3">
      <c r="A7214" s="9">
        <f>YEAR(Table1[[#This Row],[Order Date]])</f>
        <v>2017</v>
      </c>
      <c r="B7214" s="3" t="s">
        <v>1383</v>
      </c>
    </row>
    <row r="7215" spans="1:2" ht="16.5" x14ac:dyDescent="0.3">
      <c r="A7215" s="10">
        <f>YEAR(Table1[[#This Row],[Order Date]])</f>
        <v>2017</v>
      </c>
      <c r="B7215" s="4" t="s">
        <v>228</v>
      </c>
    </row>
    <row r="7216" spans="1:2" ht="16.5" x14ac:dyDescent="0.3">
      <c r="A7216" s="9">
        <f>YEAR(Table1[[#This Row],[Order Date]])</f>
        <v>2017</v>
      </c>
      <c r="B7216" s="3" t="s">
        <v>228</v>
      </c>
    </row>
    <row r="7217" spans="1:2" ht="16.5" x14ac:dyDescent="0.3">
      <c r="A7217" s="10">
        <f>YEAR(Table1[[#This Row],[Order Date]])</f>
        <v>2017</v>
      </c>
      <c r="B7217" s="4" t="s">
        <v>1555</v>
      </c>
    </row>
    <row r="7218" spans="1:2" ht="16.5" x14ac:dyDescent="0.3">
      <c r="A7218" s="9">
        <f>YEAR(Table1[[#This Row],[Order Date]])</f>
        <v>2017</v>
      </c>
      <c r="B7218" s="3" t="s">
        <v>1555</v>
      </c>
    </row>
    <row r="7219" spans="1:2" ht="16.5" x14ac:dyDescent="0.3">
      <c r="A7219" s="10">
        <f>YEAR(Table1[[#This Row],[Order Date]])</f>
        <v>2017</v>
      </c>
      <c r="B7219" s="4" t="s">
        <v>1385</v>
      </c>
    </row>
    <row r="7220" spans="1:2" ht="16.5" x14ac:dyDescent="0.3">
      <c r="A7220" s="9">
        <f>YEAR(Table1[[#This Row],[Order Date]])</f>
        <v>2017</v>
      </c>
      <c r="B7220" s="3" t="s">
        <v>1385</v>
      </c>
    </row>
    <row r="7221" spans="1:2" ht="16.5" x14ac:dyDescent="0.3">
      <c r="A7221" s="10">
        <f>YEAR(Table1[[#This Row],[Order Date]])</f>
        <v>2017</v>
      </c>
      <c r="B7221" s="4" t="s">
        <v>963</v>
      </c>
    </row>
    <row r="7222" spans="1:2" ht="16.5" x14ac:dyDescent="0.3">
      <c r="A7222" s="9">
        <f>YEAR(Table1[[#This Row],[Order Date]])</f>
        <v>2017</v>
      </c>
      <c r="B7222" s="3" t="s">
        <v>963</v>
      </c>
    </row>
    <row r="7223" spans="1:2" ht="16.5" x14ac:dyDescent="0.3">
      <c r="A7223" s="10">
        <f>YEAR(Table1[[#This Row],[Order Date]])</f>
        <v>2017</v>
      </c>
      <c r="B7223" s="4" t="s">
        <v>241</v>
      </c>
    </row>
    <row r="7224" spans="1:2" ht="16.5" x14ac:dyDescent="0.3">
      <c r="A7224" s="9">
        <f>YEAR(Table1[[#This Row],[Order Date]])</f>
        <v>2017</v>
      </c>
      <c r="B7224" s="3" t="s">
        <v>241</v>
      </c>
    </row>
    <row r="7225" spans="1:2" ht="16.5" x14ac:dyDescent="0.3">
      <c r="A7225" s="10">
        <f>YEAR(Table1[[#This Row],[Order Date]])</f>
        <v>2017</v>
      </c>
      <c r="B7225" s="4" t="s">
        <v>2270</v>
      </c>
    </row>
    <row r="7226" spans="1:2" ht="16.5" x14ac:dyDescent="0.3">
      <c r="A7226" s="9">
        <f>YEAR(Table1[[#This Row],[Order Date]])</f>
        <v>2017</v>
      </c>
      <c r="B7226" s="3" t="s">
        <v>2270</v>
      </c>
    </row>
    <row r="7227" spans="1:2" ht="16.5" x14ac:dyDescent="0.3">
      <c r="A7227" s="10">
        <f>YEAR(Table1[[#This Row],[Order Date]])</f>
        <v>2017</v>
      </c>
      <c r="B7227" s="4" t="s">
        <v>2270</v>
      </c>
    </row>
    <row r="7228" spans="1:2" ht="16.5" x14ac:dyDescent="0.3">
      <c r="A7228" s="9">
        <f>YEAR(Table1[[#This Row],[Order Date]])</f>
        <v>2017</v>
      </c>
      <c r="B7228" s="3" t="s">
        <v>2270</v>
      </c>
    </row>
    <row r="7229" spans="1:2" ht="16.5" x14ac:dyDescent="0.3">
      <c r="A7229" s="10">
        <f>YEAR(Table1[[#This Row],[Order Date]])</f>
        <v>2017</v>
      </c>
      <c r="B7229" s="4" t="s">
        <v>2270</v>
      </c>
    </row>
    <row r="7230" spans="1:2" ht="16.5" x14ac:dyDescent="0.3">
      <c r="A7230" s="9">
        <f>YEAR(Table1[[#This Row],[Order Date]])</f>
        <v>2017</v>
      </c>
      <c r="B7230" s="3" t="s">
        <v>2270</v>
      </c>
    </row>
    <row r="7231" spans="1:2" ht="16.5" x14ac:dyDescent="0.3">
      <c r="A7231" s="10">
        <f>YEAR(Table1[[#This Row],[Order Date]])</f>
        <v>2017</v>
      </c>
      <c r="B7231" s="4" t="s">
        <v>218</v>
      </c>
    </row>
    <row r="7232" spans="1:2" ht="16.5" x14ac:dyDescent="0.3">
      <c r="A7232" s="9">
        <f>YEAR(Table1[[#This Row],[Order Date]])</f>
        <v>2017</v>
      </c>
      <c r="B7232" s="3" t="s">
        <v>218</v>
      </c>
    </row>
    <row r="7233" spans="1:2" ht="16.5" x14ac:dyDescent="0.3">
      <c r="A7233" s="10">
        <f>YEAR(Table1[[#This Row],[Order Date]])</f>
        <v>2017</v>
      </c>
      <c r="B7233" s="4" t="s">
        <v>218</v>
      </c>
    </row>
    <row r="7234" spans="1:2" ht="16.5" x14ac:dyDescent="0.3">
      <c r="A7234" s="9">
        <f>YEAR(Table1[[#This Row],[Order Date]])</f>
        <v>2017</v>
      </c>
      <c r="B7234" s="3" t="s">
        <v>1012</v>
      </c>
    </row>
    <row r="7235" spans="1:2" ht="16.5" x14ac:dyDescent="0.3">
      <c r="A7235" s="10">
        <f>YEAR(Table1[[#This Row],[Order Date]])</f>
        <v>2017</v>
      </c>
      <c r="B7235" s="4" t="s">
        <v>1519</v>
      </c>
    </row>
    <row r="7236" spans="1:2" ht="16.5" x14ac:dyDescent="0.3">
      <c r="A7236" s="9">
        <f>YEAR(Table1[[#This Row],[Order Date]])</f>
        <v>2017</v>
      </c>
      <c r="B7236" s="3" t="s">
        <v>1519</v>
      </c>
    </row>
    <row r="7237" spans="1:2" ht="16.5" x14ac:dyDescent="0.3">
      <c r="A7237" s="10">
        <f>YEAR(Table1[[#This Row],[Order Date]])</f>
        <v>2017</v>
      </c>
      <c r="B7237" s="4" t="s">
        <v>2259</v>
      </c>
    </row>
    <row r="7238" spans="1:2" ht="16.5" x14ac:dyDescent="0.3">
      <c r="A7238" s="9">
        <f>YEAR(Table1[[#This Row],[Order Date]])</f>
        <v>2017</v>
      </c>
      <c r="B7238" s="3" t="s">
        <v>2259</v>
      </c>
    </row>
    <row r="7239" spans="1:2" ht="16.5" x14ac:dyDescent="0.3">
      <c r="A7239" s="10">
        <f>YEAR(Table1[[#This Row],[Order Date]])</f>
        <v>2017</v>
      </c>
      <c r="B7239" s="4" t="s">
        <v>1429</v>
      </c>
    </row>
    <row r="7240" spans="1:2" ht="16.5" x14ac:dyDescent="0.3">
      <c r="A7240" s="9">
        <f>YEAR(Table1[[#This Row],[Order Date]])</f>
        <v>2017</v>
      </c>
      <c r="B7240" s="3" t="s">
        <v>1429</v>
      </c>
    </row>
    <row r="7241" spans="1:2" ht="16.5" x14ac:dyDescent="0.3">
      <c r="A7241" s="10">
        <f>YEAR(Table1[[#This Row],[Order Date]])</f>
        <v>2017</v>
      </c>
      <c r="B7241" s="4" t="s">
        <v>2669</v>
      </c>
    </row>
    <row r="7242" spans="1:2" ht="16.5" x14ac:dyDescent="0.3">
      <c r="A7242" s="9">
        <f>YEAR(Table1[[#This Row],[Order Date]])</f>
        <v>2017</v>
      </c>
      <c r="B7242" s="3" t="s">
        <v>2669</v>
      </c>
    </row>
    <row r="7243" spans="1:2" ht="16.5" x14ac:dyDescent="0.3">
      <c r="A7243" s="10">
        <f>YEAR(Table1[[#This Row],[Order Date]])</f>
        <v>2017</v>
      </c>
      <c r="B7243" s="4" t="s">
        <v>1663</v>
      </c>
    </row>
    <row r="7244" spans="1:2" ht="16.5" x14ac:dyDescent="0.3">
      <c r="A7244" s="9">
        <f>YEAR(Table1[[#This Row],[Order Date]])</f>
        <v>2017</v>
      </c>
      <c r="B7244" s="3" t="s">
        <v>1663</v>
      </c>
    </row>
    <row r="7245" spans="1:2" ht="16.5" x14ac:dyDescent="0.3">
      <c r="A7245" s="10">
        <f>YEAR(Table1[[#This Row],[Order Date]])</f>
        <v>2017</v>
      </c>
      <c r="B7245" s="4" t="s">
        <v>675</v>
      </c>
    </row>
    <row r="7246" spans="1:2" ht="16.5" x14ac:dyDescent="0.3">
      <c r="A7246" s="9">
        <f>YEAR(Table1[[#This Row],[Order Date]])</f>
        <v>2017</v>
      </c>
      <c r="B7246" s="3" t="s">
        <v>675</v>
      </c>
    </row>
    <row r="7247" spans="1:2" ht="16.5" x14ac:dyDescent="0.3">
      <c r="A7247" s="10">
        <f>YEAR(Table1[[#This Row],[Order Date]])</f>
        <v>2017</v>
      </c>
      <c r="B7247" s="4" t="s">
        <v>1286</v>
      </c>
    </row>
    <row r="7248" spans="1:2" ht="16.5" x14ac:dyDescent="0.3">
      <c r="A7248" s="9">
        <f>YEAR(Table1[[#This Row],[Order Date]])</f>
        <v>2017</v>
      </c>
      <c r="B7248" s="3" t="s">
        <v>1286</v>
      </c>
    </row>
    <row r="7249" spans="1:2" ht="16.5" x14ac:dyDescent="0.3">
      <c r="A7249" s="10">
        <f>YEAR(Table1[[#This Row],[Order Date]])</f>
        <v>2017</v>
      </c>
      <c r="B7249" s="4" t="s">
        <v>343</v>
      </c>
    </row>
    <row r="7250" spans="1:2" ht="16.5" x14ac:dyDescent="0.3">
      <c r="A7250" s="9">
        <f>YEAR(Table1[[#This Row],[Order Date]])</f>
        <v>2017</v>
      </c>
      <c r="B7250" s="3" t="s">
        <v>965</v>
      </c>
    </row>
    <row r="7251" spans="1:2" ht="16.5" x14ac:dyDescent="0.3">
      <c r="A7251" s="10">
        <f>YEAR(Table1[[#This Row],[Order Date]])</f>
        <v>2017</v>
      </c>
      <c r="B7251" s="4" t="s">
        <v>965</v>
      </c>
    </row>
    <row r="7252" spans="1:2" ht="16.5" x14ac:dyDescent="0.3">
      <c r="A7252" s="9">
        <f>YEAR(Table1[[#This Row],[Order Date]])</f>
        <v>2017</v>
      </c>
      <c r="B7252" s="3" t="s">
        <v>2277</v>
      </c>
    </row>
    <row r="7253" spans="1:2" ht="16.5" x14ac:dyDescent="0.3">
      <c r="A7253" s="10">
        <f>YEAR(Table1[[#This Row],[Order Date]])</f>
        <v>2017</v>
      </c>
      <c r="B7253" s="4" t="s">
        <v>2277</v>
      </c>
    </row>
    <row r="7254" spans="1:2" ht="16.5" x14ac:dyDescent="0.3">
      <c r="A7254" s="9">
        <f>YEAR(Table1[[#This Row],[Order Date]])</f>
        <v>2017</v>
      </c>
      <c r="B7254" s="3" t="s">
        <v>2094</v>
      </c>
    </row>
    <row r="7255" spans="1:2" ht="16.5" x14ac:dyDescent="0.3">
      <c r="A7255" s="10">
        <f>YEAR(Table1[[#This Row],[Order Date]])</f>
        <v>2017</v>
      </c>
      <c r="B7255" s="4" t="s">
        <v>2094</v>
      </c>
    </row>
    <row r="7256" spans="1:2" ht="16.5" x14ac:dyDescent="0.3">
      <c r="A7256" s="9">
        <f>YEAR(Table1[[#This Row],[Order Date]])</f>
        <v>2017</v>
      </c>
      <c r="B7256" s="3" t="s">
        <v>883</v>
      </c>
    </row>
    <row r="7257" spans="1:2" ht="16.5" x14ac:dyDescent="0.3">
      <c r="A7257" s="10">
        <f>YEAR(Table1[[#This Row],[Order Date]])</f>
        <v>2017</v>
      </c>
      <c r="B7257" s="4" t="s">
        <v>883</v>
      </c>
    </row>
    <row r="7258" spans="1:2" ht="16.5" x14ac:dyDescent="0.3">
      <c r="A7258" s="9">
        <f>YEAR(Table1[[#This Row],[Order Date]])</f>
        <v>2017</v>
      </c>
      <c r="B7258" s="3" t="s">
        <v>1891</v>
      </c>
    </row>
    <row r="7259" spans="1:2" ht="16.5" x14ac:dyDescent="0.3">
      <c r="A7259" s="10">
        <f>YEAR(Table1[[#This Row],[Order Date]])</f>
        <v>2017</v>
      </c>
      <c r="B7259" s="4" t="s">
        <v>2205</v>
      </c>
    </row>
    <row r="7260" spans="1:2" ht="16.5" x14ac:dyDescent="0.3">
      <c r="A7260" s="9">
        <f>YEAR(Table1[[#This Row],[Order Date]])</f>
        <v>2017</v>
      </c>
      <c r="B7260" s="3" t="s">
        <v>1633</v>
      </c>
    </row>
    <row r="7261" spans="1:2" ht="16.5" x14ac:dyDescent="0.3">
      <c r="A7261" s="10">
        <f>YEAR(Table1[[#This Row],[Order Date]])</f>
        <v>2017</v>
      </c>
      <c r="B7261" s="4" t="s">
        <v>1633</v>
      </c>
    </row>
    <row r="7262" spans="1:2" ht="16.5" x14ac:dyDescent="0.3">
      <c r="A7262" s="9">
        <f>YEAR(Table1[[#This Row],[Order Date]])</f>
        <v>2017</v>
      </c>
      <c r="B7262" s="3" t="s">
        <v>1633</v>
      </c>
    </row>
    <row r="7263" spans="1:2" ht="16.5" x14ac:dyDescent="0.3">
      <c r="A7263" s="10">
        <f>YEAR(Table1[[#This Row],[Order Date]])</f>
        <v>2017</v>
      </c>
      <c r="B7263" s="4" t="s">
        <v>2501</v>
      </c>
    </row>
    <row r="7264" spans="1:2" ht="16.5" x14ac:dyDescent="0.3">
      <c r="A7264" s="9">
        <f>YEAR(Table1[[#This Row],[Order Date]])</f>
        <v>2017</v>
      </c>
      <c r="B7264" s="3" t="s">
        <v>1122</v>
      </c>
    </row>
    <row r="7265" spans="1:2" ht="16.5" x14ac:dyDescent="0.3">
      <c r="A7265" s="10">
        <f>YEAR(Table1[[#This Row],[Order Date]])</f>
        <v>2017</v>
      </c>
      <c r="B7265" s="4" t="s">
        <v>1122</v>
      </c>
    </row>
    <row r="7266" spans="1:2" ht="16.5" x14ac:dyDescent="0.3">
      <c r="A7266" s="9">
        <f>YEAR(Table1[[#This Row],[Order Date]])</f>
        <v>2017</v>
      </c>
      <c r="B7266" s="3" t="s">
        <v>1163</v>
      </c>
    </row>
    <row r="7267" spans="1:2" ht="16.5" x14ac:dyDescent="0.3">
      <c r="A7267" s="10">
        <f>YEAR(Table1[[#This Row],[Order Date]])</f>
        <v>2017</v>
      </c>
      <c r="B7267" s="4" t="s">
        <v>992</v>
      </c>
    </row>
    <row r="7268" spans="1:2" ht="16.5" x14ac:dyDescent="0.3">
      <c r="A7268" s="9">
        <f>YEAR(Table1[[#This Row],[Order Date]])</f>
        <v>2017</v>
      </c>
      <c r="B7268" s="3" t="s">
        <v>612</v>
      </c>
    </row>
    <row r="7269" spans="1:2" ht="16.5" x14ac:dyDescent="0.3">
      <c r="A7269" s="10">
        <f>YEAR(Table1[[#This Row],[Order Date]])</f>
        <v>2017</v>
      </c>
      <c r="B7269" s="4" t="s">
        <v>1548</v>
      </c>
    </row>
    <row r="7270" spans="1:2" ht="16.5" x14ac:dyDescent="0.3">
      <c r="A7270" s="9">
        <f>YEAR(Table1[[#This Row],[Order Date]])</f>
        <v>2017</v>
      </c>
      <c r="B7270" s="3" t="s">
        <v>1631</v>
      </c>
    </row>
    <row r="7271" spans="1:2" ht="16.5" x14ac:dyDescent="0.3">
      <c r="A7271" s="10">
        <f>YEAR(Table1[[#This Row],[Order Date]])</f>
        <v>2017</v>
      </c>
      <c r="B7271" s="4" t="s">
        <v>873</v>
      </c>
    </row>
    <row r="7272" spans="1:2" ht="16.5" x14ac:dyDescent="0.3">
      <c r="A7272" s="9">
        <f>YEAR(Table1[[#This Row],[Order Date]])</f>
        <v>2017</v>
      </c>
      <c r="B7272" s="3" t="s">
        <v>131</v>
      </c>
    </row>
    <row r="7273" spans="1:2" ht="16.5" x14ac:dyDescent="0.3">
      <c r="A7273" s="10">
        <f>YEAR(Table1[[#This Row],[Order Date]])</f>
        <v>2017</v>
      </c>
      <c r="B7273" s="4" t="s">
        <v>788</v>
      </c>
    </row>
    <row r="7274" spans="1:2" ht="16.5" x14ac:dyDescent="0.3">
      <c r="A7274" s="9">
        <f>YEAR(Table1[[#This Row],[Order Date]])</f>
        <v>2017</v>
      </c>
      <c r="B7274" s="3" t="s">
        <v>1541</v>
      </c>
    </row>
    <row r="7275" spans="1:2" ht="16.5" x14ac:dyDescent="0.3">
      <c r="A7275" s="10">
        <f>YEAR(Table1[[#This Row],[Order Date]])</f>
        <v>2017</v>
      </c>
      <c r="B7275" s="4" t="s">
        <v>1610</v>
      </c>
    </row>
    <row r="7276" spans="1:2" ht="16.5" x14ac:dyDescent="0.3">
      <c r="A7276" s="9">
        <f>YEAR(Table1[[#This Row],[Order Date]])</f>
        <v>2017</v>
      </c>
      <c r="B7276" s="3" t="s">
        <v>857</v>
      </c>
    </row>
    <row r="7277" spans="1:2" ht="16.5" x14ac:dyDescent="0.3">
      <c r="A7277" s="10">
        <f>YEAR(Table1[[#This Row],[Order Date]])</f>
        <v>2017</v>
      </c>
      <c r="B7277" s="4" t="s">
        <v>857</v>
      </c>
    </row>
    <row r="7278" spans="1:2" ht="16.5" x14ac:dyDescent="0.3">
      <c r="A7278" s="9">
        <f>YEAR(Table1[[#This Row],[Order Date]])</f>
        <v>2017</v>
      </c>
      <c r="B7278" s="3" t="s">
        <v>1946</v>
      </c>
    </row>
    <row r="7279" spans="1:2" ht="16.5" x14ac:dyDescent="0.3">
      <c r="A7279" s="10">
        <f>YEAR(Table1[[#This Row],[Order Date]])</f>
        <v>2017</v>
      </c>
      <c r="B7279" s="4" t="s">
        <v>1946</v>
      </c>
    </row>
    <row r="7280" spans="1:2" ht="16.5" x14ac:dyDescent="0.3">
      <c r="A7280" s="9">
        <f>YEAR(Table1[[#This Row],[Order Date]])</f>
        <v>2017</v>
      </c>
      <c r="B7280" s="3" t="s">
        <v>69</v>
      </c>
    </row>
    <row r="7281" spans="1:2" ht="16.5" x14ac:dyDescent="0.3">
      <c r="A7281" s="10">
        <f>YEAR(Table1[[#This Row],[Order Date]])</f>
        <v>2017</v>
      </c>
      <c r="B7281" s="4" t="s">
        <v>69</v>
      </c>
    </row>
    <row r="7282" spans="1:2" ht="16.5" x14ac:dyDescent="0.3">
      <c r="A7282" s="9">
        <f>YEAR(Table1[[#This Row],[Order Date]])</f>
        <v>2017</v>
      </c>
      <c r="B7282" s="3" t="s">
        <v>69</v>
      </c>
    </row>
    <row r="7283" spans="1:2" ht="16.5" x14ac:dyDescent="0.3">
      <c r="A7283" s="10">
        <f>YEAR(Table1[[#This Row],[Order Date]])</f>
        <v>2017</v>
      </c>
      <c r="B7283" s="4" t="s">
        <v>1957</v>
      </c>
    </row>
    <row r="7284" spans="1:2" ht="16.5" x14ac:dyDescent="0.3">
      <c r="A7284" s="9">
        <f>YEAR(Table1[[#This Row],[Order Date]])</f>
        <v>2017</v>
      </c>
      <c r="B7284" s="3" t="s">
        <v>815</v>
      </c>
    </row>
    <row r="7285" spans="1:2" ht="16.5" x14ac:dyDescent="0.3">
      <c r="A7285" s="10">
        <f>YEAR(Table1[[#This Row],[Order Date]])</f>
        <v>2017</v>
      </c>
      <c r="B7285" s="4" t="s">
        <v>815</v>
      </c>
    </row>
    <row r="7286" spans="1:2" ht="16.5" x14ac:dyDescent="0.3">
      <c r="A7286" s="9">
        <f>YEAR(Table1[[#This Row],[Order Date]])</f>
        <v>2017</v>
      </c>
      <c r="B7286" s="3" t="s">
        <v>815</v>
      </c>
    </row>
    <row r="7287" spans="1:2" ht="16.5" x14ac:dyDescent="0.3">
      <c r="A7287" s="10">
        <f>YEAR(Table1[[#This Row],[Order Date]])</f>
        <v>2017</v>
      </c>
      <c r="B7287" s="4" t="s">
        <v>815</v>
      </c>
    </row>
    <row r="7288" spans="1:2" ht="16.5" x14ac:dyDescent="0.3">
      <c r="A7288" s="9">
        <f>YEAR(Table1[[#This Row],[Order Date]])</f>
        <v>2017</v>
      </c>
      <c r="B7288" s="3" t="s">
        <v>815</v>
      </c>
    </row>
    <row r="7289" spans="1:2" ht="16.5" x14ac:dyDescent="0.3">
      <c r="A7289" s="10">
        <f>YEAR(Table1[[#This Row],[Order Date]])</f>
        <v>2017</v>
      </c>
      <c r="B7289" s="4" t="s">
        <v>376</v>
      </c>
    </row>
    <row r="7290" spans="1:2" ht="16.5" x14ac:dyDescent="0.3">
      <c r="A7290" s="9">
        <f>YEAR(Table1[[#This Row],[Order Date]])</f>
        <v>2017</v>
      </c>
      <c r="B7290" s="3" t="s">
        <v>820</v>
      </c>
    </row>
    <row r="7291" spans="1:2" ht="16.5" x14ac:dyDescent="0.3">
      <c r="A7291" s="10">
        <f>YEAR(Table1[[#This Row],[Order Date]])</f>
        <v>2017</v>
      </c>
      <c r="B7291" s="4" t="s">
        <v>820</v>
      </c>
    </row>
    <row r="7292" spans="1:2" ht="16.5" x14ac:dyDescent="0.3">
      <c r="A7292" s="9">
        <f>YEAR(Table1[[#This Row],[Order Date]])</f>
        <v>2017</v>
      </c>
      <c r="B7292" s="3" t="s">
        <v>820</v>
      </c>
    </row>
    <row r="7293" spans="1:2" ht="16.5" x14ac:dyDescent="0.3">
      <c r="A7293" s="10">
        <f>YEAR(Table1[[#This Row],[Order Date]])</f>
        <v>2017</v>
      </c>
      <c r="B7293" s="4" t="s">
        <v>820</v>
      </c>
    </row>
    <row r="7294" spans="1:2" ht="16.5" x14ac:dyDescent="0.3">
      <c r="A7294" s="9">
        <f>YEAR(Table1[[#This Row],[Order Date]])</f>
        <v>2017</v>
      </c>
      <c r="B7294" s="3" t="s">
        <v>820</v>
      </c>
    </row>
    <row r="7295" spans="1:2" ht="16.5" x14ac:dyDescent="0.3">
      <c r="A7295" s="10">
        <f>YEAR(Table1[[#This Row],[Order Date]])</f>
        <v>2017</v>
      </c>
      <c r="B7295" s="4" t="s">
        <v>820</v>
      </c>
    </row>
    <row r="7296" spans="1:2" ht="16.5" x14ac:dyDescent="0.3">
      <c r="A7296" s="9">
        <f>YEAR(Table1[[#This Row],[Order Date]])</f>
        <v>2017</v>
      </c>
      <c r="B7296" s="3" t="s">
        <v>2244</v>
      </c>
    </row>
    <row r="7297" spans="1:2" ht="16.5" x14ac:dyDescent="0.3">
      <c r="A7297" s="10">
        <f>YEAR(Table1[[#This Row],[Order Date]])</f>
        <v>2017</v>
      </c>
      <c r="B7297" s="4" t="s">
        <v>2259</v>
      </c>
    </row>
    <row r="7298" spans="1:2" ht="16.5" x14ac:dyDescent="0.3">
      <c r="A7298" s="9">
        <f>YEAR(Table1[[#This Row],[Order Date]])</f>
        <v>2017</v>
      </c>
      <c r="B7298" s="3" t="s">
        <v>2518</v>
      </c>
    </row>
    <row r="7299" spans="1:2" ht="16.5" x14ac:dyDescent="0.3">
      <c r="A7299" s="10">
        <f>YEAR(Table1[[#This Row],[Order Date]])</f>
        <v>2017</v>
      </c>
      <c r="B7299" s="4" t="s">
        <v>2518</v>
      </c>
    </row>
    <row r="7300" spans="1:2" ht="16.5" x14ac:dyDescent="0.3">
      <c r="A7300" s="9">
        <f>YEAR(Table1[[#This Row],[Order Date]])</f>
        <v>2017</v>
      </c>
      <c r="B7300" s="3" t="s">
        <v>2518</v>
      </c>
    </row>
    <row r="7301" spans="1:2" ht="16.5" x14ac:dyDescent="0.3">
      <c r="A7301" s="10">
        <f>YEAR(Table1[[#This Row],[Order Date]])</f>
        <v>2017</v>
      </c>
      <c r="B7301" s="4" t="s">
        <v>2518</v>
      </c>
    </row>
    <row r="7302" spans="1:2" ht="16.5" x14ac:dyDescent="0.3">
      <c r="A7302" s="9">
        <f>YEAR(Table1[[#This Row],[Order Date]])</f>
        <v>2017</v>
      </c>
      <c r="B7302" s="3" t="s">
        <v>1916</v>
      </c>
    </row>
    <row r="7303" spans="1:2" ht="16.5" x14ac:dyDescent="0.3">
      <c r="A7303" s="10">
        <f>YEAR(Table1[[#This Row],[Order Date]])</f>
        <v>2017</v>
      </c>
      <c r="B7303" s="4" t="s">
        <v>1916</v>
      </c>
    </row>
    <row r="7304" spans="1:2" ht="16.5" x14ac:dyDescent="0.3">
      <c r="A7304" s="9">
        <f>YEAR(Table1[[#This Row],[Order Date]])</f>
        <v>2017</v>
      </c>
      <c r="B7304" s="3" t="s">
        <v>1916</v>
      </c>
    </row>
    <row r="7305" spans="1:2" ht="16.5" x14ac:dyDescent="0.3">
      <c r="A7305" s="10">
        <f>YEAR(Table1[[#This Row],[Order Date]])</f>
        <v>2017</v>
      </c>
      <c r="B7305" s="4" t="s">
        <v>394</v>
      </c>
    </row>
    <row r="7306" spans="1:2" ht="16.5" x14ac:dyDescent="0.3">
      <c r="A7306" s="9">
        <f>YEAR(Table1[[#This Row],[Order Date]])</f>
        <v>2017</v>
      </c>
      <c r="B7306" s="3" t="s">
        <v>394</v>
      </c>
    </row>
    <row r="7307" spans="1:2" ht="16.5" x14ac:dyDescent="0.3">
      <c r="A7307" s="10">
        <f>YEAR(Table1[[#This Row],[Order Date]])</f>
        <v>2017</v>
      </c>
      <c r="B7307" s="4" t="s">
        <v>2174</v>
      </c>
    </row>
    <row r="7308" spans="1:2" ht="16.5" x14ac:dyDescent="0.3">
      <c r="A7308" s="9">
        <f>YEAR(Table1[[#This Row],[Order Date]])</f>
        <v>2017</v>
      </c>
      <c r="B7308" s="3" t="s">
        <v>2174</v>
      </c>
    </row>
    <row r="7309" spans="1:2" ht="16.5" x14ac:dyDescent="0.3">
      <c r="A7309" s="10">
        <f>YEAR(Table1[[#This Row],[Order Date]])</f>
        <v>2017</v>
      </c>
      <c r="B7309" s="4" t="s">
        <v>2174</v>
      </c>
    </row>
    <row r="7310" spans="1:2" ht="16.5" x14ac:dyDescent="0.3">
      <c r="A7310" s="9">
        <f>YEAR(Table1[[#This Row],[Order Date]])</f>
        <v>2017</v>
      </c>
      <c r="B7310" s="3" t="s">
        <v>1198</v>
      </c>
    </row>
    <row r="7311" spans="1:2" ht="16.5" x14ac:dyDescent="0.3">
      <c r="A7311" s="10">
        <f>YEAR(Table1[[#This Row],[Order Date]])</f>
        <v>2017</v>
      </c>
      <c r="B7311" s="4" t="s">
        <v>712</v>
      </c>
    </row>
    <row r="7312" spans="1:2" ht="16.5" x14ac:dyDescent="0.3">
      <c r="A7312" s="9">
        <f>YEAR(Table1[[#This Row],[Order Date]])</f>
        <v>2017</v>
      </c>
      <c r="B7312" s="3" t="s">
        <v>712</v>
      </c>
    </row>
    <row r="7313" spans="1:2" ht="16.5" x14ac:dyDescent="0.3">
      <c r="A7313" s="10">
        <f>YEAR(Table1[[#This Row],[Order Date]])</f>
        <v>2017</v>
      </c>
      <c r="B7313" s="4" t="s">
        <v>2197</v>
      </c>
    </row>
    <row r="7314" spans="1:2" ht="16.5" x14ac:dyDescent="0.3">
      <c r="A7314" s="9">
        <f>YEAR(Table1[[#This Row],[Order Date]])</f>
        <v>2017</v>
      </c>
      <c r="B7314" s="3" t="s">
        <v>2197</v>
      </c>
    </row>
    <row r="7315" spans="1:2" ht="16.5" x14ac:dyDescent="0.3">
      <c r="A7315" s="10">
        <f>YEAR(Table1[[#This Row],[Order Date]])</f>
        <v>2017</v>
      </c>
      <c r="B7315" s="4" t="s">
        <v>2472</v>
      </c>
    </row>
    <row r="7316" spans="1:2" ht="16.5" x14ac:dyDescent="0.3">
      <c r="A7316" s="9">
        <f>YEAR(Table1[[#This Row],[Order Date]])</f>
        <v>2017</v>
      </c>
      <c r="B7316" s="3" t="s">
        <v>1736</v>
      </c>
    </row>
    <row r="7317" spans="1:2" ht="16.5" x14ac:dyDescent="0.3">
      <c r="A7317" s="10">
        <f>YEAR(Table1[[#This Row],[Order Date]])</f>
        <v>2017</v>
      </c>
      <c r="B7317" s="4" t="s">
        <v>1736</v>
      </c>
    </row>
    <row r="7318" spans="1:2" ht="16.5" x14ac:dyDescent="0.3">
      <c r="A7318" s="9">
        <f>YEAR(Table1[[#This Row],[Order Date]])</f>
        <v>2017</v>
      </c>
      <c r="B7318" s="3" t="s">
        <v>363</v>
      </c>
    </row>
    <row r="7319" spans="1:2" ht="16.5" x14ac:dyDescent="0.3">
      <c r="A7319" s="10">
        <f>YEAR(Table1[[#This Row],[Order Date]])</f>
        <v>2017</v>
      </c>
      <c r="B7319" s="4" t="s">
        <v>2248</v>
      </c>
    </row>
    <row r="7320" spans="1:2" ht="16.5" x14ac:dyDescent="0.3">
      <c r="A7320" s="9">
        <f>YEAR(Table1[[#This Row],[Order Date]])</f>
        <v>2017</v>
      </c>
      <c r="B7320" s="3" t="s">
        <v>2138</v>
      </c>
    </row>
    <row r="7321" spans="1:2" ht="16.5" x14ac:dyDescent="0.3">
      <c r="A7321" s="10">
        <f>YEAR(Table1[[#This Row],[Order Date]])</f>
        <v>2017</v>
      </c>
      <c r="B7321" s="4" t="s">
        <v>2639</v>
      </c>
    </row>
    <row r="7322" spans="1:2" ht="16.5" x14ac:dyDescent="0.3">
      <c r="A7322" s="9">
        <f>YEAR(Table1[[#This Row],[Order Date]])</f>
        <v>2017</v>
      </c>
      <c r="B7322" s="3" t="s">
        <v>2639</v>
      </c>
    </row>
    <row r="7323" spans="1:2" ht="16.5" x14ac:dyDescent="0.3">
      <c r="A7323" s="10">
        <f>YEAR(Table1[[#This Row],[Order Date]])</f>
        <v>2017</v>
      </c>
      <c r="B7323" s="4" t="s">
        <v>1799</v>
      </c>
    </row>
    <row r="7324" spans="1:2" ht="16.5" x14ac:dyDescent="0.3">
      <c r="A7324" s="9">
        <f>YEAR(Table1[[#This Row],[Order Date]])</f>
        <v>2017</v>
      </c>
      <c r="B7324" s="3" t="s">
        <v>683</v>
      </c>
    </row>
    <row r="7325" spans="1:2" ht="16.5" x14ac:dyDescent="0.3">
      <c r="A7325" s="10">
        <f>YEAR(Table1[[#This Row],[Order Date]])</f>
        <v>2017</v>
      </c>
      <c r="B7325" s="4" t="s">
        <v>1521</v>
      </c>
    </row>
    <row r="7326" spans="1:2" ht="16.5" x14ac:dyDescent="0.3">
      <c r="A7326" s="9">
        <f>YEAR(Table1[[#This Row],[Order Date]])</f>
        <v>2017</v>
      </c>
      <c r="B7326" s="3" t="s">
        <v>1521</v>
      </c>
    </row>
    <row r="7327" spans="1:2" ht="16.5" x14ac:dyDescent="0.3">
      <c r="A7327" s="10">
        <f>YEAR(Table1[[#This Row],[Order Date]])</f>
        <v>2017</v>
      </c>
      <c r="B7327" s="4" t="s">
        <v>2294</v>
      </c>
    </row>
    <row r="7328" spans="1:2" ht="16.5" x14ac:dyDescent="0.3">
      <c r="A7328" s="9">
        <f>YEAR(Table1[[#This Row],[Order Date]])</f>
        <v>2017</v>
      </c>
      <c r="B7328" s="3" t="s">
        <v>2294</v>
      </c>
    </row>
    <row r="7329" spans="1:2" ht="16.5" x14ac:dyDescent="0.3">
      <c r="A7329" s="10">
        <f>YEAR(Table1[[#This Row],[Order Date]])</f>
        <v>2017</v>
      </c>
      <c r="B7329" s="4" t="s">
        <v>2294</v>
      </c>
    </row>
    <row r="7330" spans="1:2" ht="16.5" x14ac:dyDescent="0.3">
      <c r="A7330" s="9">
        <f>YEAR(Table1[[#This Row],[Order Date]])</f>
        <v>2017</v>
      </c>
      <c r="B7330" s="3" t="s">
        <v>2176</v>
      </c>
    </row>
    <row r="7331" spans="1:2" ht="16.5" x14ac:dyDescent="0.3">
      <c r="A7331" s="10">
        <f>YEAR(Table1[[#This Row],[Order Date]])</f>
        <v>2017</v>
      </c>
      <c r="B7331" s="4" t="s">
        <v>2176</v>
      </c>
    </row>
    <row r="7332" spans="1:2" ht="16.5" x14ac:dyDescent="0.3">
      <c r="A7332" s="9">
        <f>YEAR(Table1[[#This Row],[Order Date]])</f>
        <v>2017</v>
      </c>
      <c r="B7332" s="3" t="s">
        <v>2176</v>
      </c>
    </row>
    <row r="7333" spans="1:2" ht="16.5" x14ac:dyDescent="0.3">
      <c r="A7333" s="10">
        <f>YEAR(Table1[[#This Row],[Order Date]])</f>
        <v>2017</v>
      </c>
      <c r="B7333" s="4" t="s">
        <v>2176</v>
      </c>
    </row>
    <row r="7334" spans="1:2" ht="16.5" x14ac:dyDescent="0.3">
      <c r="A7334" s="9">
        <f>YEAR(Table1[[#This Row],[Order Date]])</f>
        <v>2017</v>
      </c>
      <c r="B7334" s="3" t="s">
        <v>2284</v>
      </c>
    </row>
    <row r="7335" spans="1:2" ht="16.5" x14ac:dyDescent="0.3">
      <c r="A7335" s="10">
        <f>YEAR(Table1[[#This Row],[Order Date]])</f>
        <v>2017</v>
      </c>
      <c r="B7335" s="4" t="s">
        <v>2284</v>
      </c>
    </row>
    <row r="7336" spans="1:2" ht="16.5" x14ac:dyDescent="0.3">
      <c r="A7336" s="9">
        <f>YEAR(Table1[[#This Row],[Order Date]])</f>
        <v>2017</v>
      </c>
      <c r="B7336" s="3" t="s">
        <v>389</v>
      </c>
    </row>
    <row r="7337" spans="1:2" ht="16.5" x14ac:dyDescent="0.3">
      <c r="A7337" s="10">
        <f>YEAR(Table1[[#This Row],[Order Date]])</f>
        <v>2017</v>
      </c>
      <c r="B7337" s="4" t="s">
        <v>389</v>
      </c>
    </row>
    <row r="7338" spans="1:2" ht="16.5" x14ac:dyDescent="0.3">
      <c r="A7338" s="9">
        <f>YEAR(Table1[[#This Row],[Order Date]])</f>
        <v>2017</v>
      </c>
      <c r="B7338" s="3" t="s">
        <v>389</v>
      </c>
    </row>
    <row r="7339" spans="1:2" ht="16.5" x14ac:dyDescent="0.3">
      <c r="A7339" s="10">
        <f>YEAR(Table1[[#This Row],[Order Date]])</f>
        <v>2017</v>
      </c>
      <c r="B7339" s="4" t="s">
        <v>319</v>
      </c>
    </row>
    <row r="7340" spans="1:2" ht="16.5" x14ac:dyDescent="0.3">
      <c r="A7340" s="9">
        <f>YEAR(Table1[[#This Row],[Order Date]])</f>
        <v>2017</v>
      </c>
      <c r="B7340" s="3" t="s">
        <v>1863</v>
      </c>
    </row>
    <row r="7341" spans="1:2" ht="16.5" x14ac:dyDescent="0.3">
      <c r="A7341" s="10">
        <f>YEAR(Table1[[#This Row],[Order Date]])</f>
        <v>2017</v>
      </c>
      <c r="B7341" s="4" t="s">
        <v>2466</v>
      </c>
    </row>
    <row r="7342" spans="1:2" ht="16.5" x14ac:dyDescent="0.3">
      <c r="A7342" s="9">
        <f>YEAR(Table1[[#This Row],[Order Date]])</f>
        <v>2017</v>
      </c>
      <c r="B7342" s="3" t="s">
        <v>2042</v>
      </c>
    </row>
    <row r="7343" spans="1:2" ht="16.5" x14ac:dyDescent="0.3">
      <c r="A7343" s="10">
        <f>YEAR(Table1[[#This Row],[Order Date]])</f>
        <v>2017</v>
      </c>
      <c r="B7343" s="4" t="s">
        <v>2383</v>
      </c>
    </row>
    <row r="7344" spans="1:2" ht="16.5" x14ac:dyDescent="0.3">
      <c r="A7344" s="9">
        <f>YEAR(Table1[[#This Row],[Order Date]])</f>
        <v>2017</v>
      </c>
      <c r="B7344" s="3" t="s">
        <v>2383</v>
      </c>
    </row>
    <row r="7345" spans="1:2" ht="16.5" x14ac:dyDescent="0.3">
      <c r="A7345" s="10">
        <f>YEAR(Table1[[#This Row],[Order Date]])</f>
        <v>2017</v>
      </c>
      <c r="B7345" s="4" t="s">
        <v>22</v>
      </c>
    </row>
    <row r="7346" spans="1:2" ht="16.5" x14ac:dyDescent="0.3">
      <c r="A7346" s="9">
        <f>YEAR(Table1[[#This Row],[Order Date]])</f>
        <v>2017</v>
      </c>
      <c r="B7346" s="3" t="s">
        <v>2176</v>
      </c>
    </row>
    <row r="7347" spans="1:2" ht="16.5" x14ac:dyDescent="0.3">
      <c r="A7347" s="10">
        <f>YEAR(Table1[[#This Row],[Order Date]])</f>
        <v>2017</v>
      </c>
      <c r="B7347" s="4" t="s">
        <v>2176</v>
      </c>
    </row>
    <row r="7348" spans="1:2" ht="16.5" x14ac:dyDescent="0.3">
      <c r="A7348" s="9">
        <f>YEAR(Table1[[#This Row],[Order Date]])</f>
        <v>2017</v>
      </c>
      <c r="B7348" s="3" t="s">
        <v>1356</v>
      </c>
    </row>
    <row r="7349" spans="1:2" ht="16.5" x14ac:dyDescent="0.3">
      <c r="A7349" s="10">
        <f>YEAR(Table1[[#This Row],[Order Date]])</f>
        <v>2017</v>
      </c>
      <c r="B7349" s="4" t="s">
        <v>590</v>
      </c>
    </row>
    <row r="7350" spans="1:2" ht="16.5" x14ac:dyDescent="0.3">
      <c r="A7350" s="9">
        <f>YEAR(Table1[[#This Row],[Order Date]])</f>
        <v>2017</v>
      </c>
      <c r="B7350" s="3" t="s">
        <v>590</v>
      </c>
    </row>
    <row r="7351" spans="1:2" ht="16.5" x14ac:dyDescent="0.3">
      <c r="A7351" s="10">
        <f>YEAR(Table1[[#This Row],[Order Date]])</f>
        <v>2017</v>
      </c>
      <c r="B7351" s="4" t="s">
        <v>128</v>
      </c>
    </row>
    <row r="7352" spans="1:2" ht="16.5" x14ac:dyDescent="0.3">
      <c r="A7352" s="9">
        <f>YEAR(Table1[[#This Row],[Order Date]])</f>
        <v>2017</v>
      </c>
      <c r="B7352" s="3" t="s">
        <v>1751</v>
      </c>
    </row>
    <row r="7353" spans="1:2" ht="16.5" x14ac:dyDescent="0.3">
      <c r="A7353" s="10">
        <f>YEAR(Table1[[#This Row],[Order Date]])</f>
        <v>2017</v>
      </c>
      <c r="B7353" s="4" t="s">
        <v>2573</v>
      </c>
    </row>
    <row r="7354" spans="1:2" ht="16.5" x14ac:dyDescent="0.3">
      <c r="A7354" s="9">
        <f>YEAR(Table1[[#This Row],[Order Date]])</f>
        <v>2017</v>
      </c>
      <c r="B7354" s="3" t="s">
        <v>2188</v>
      </c>
    </row>
    <row r="7355" spans="1:2" ht="16.5" x14ac:dyDescent="0.3">
      <c r="A7355" s="10">
        <f>YEAR(Table1[[#This Row],[Order Date]])</f>
        <v>2017</v>
      </c>
      <c r="B7355" s="4" t="s">
        <v>2188</v>
      </c>
    </row>
    <row r="7356" spans="1:2" ht="16.5" x14ac:dyDescent="0.3">
      <c r="A7356" s="9">
        <f>YEAR(Table1[[#This Row],[Order Date]])</f>
        <v>2017</v>
      </c>
      <c r="B7356" s="3" t="s">
        <v>2518</v>
      </c>
    </row>
    <row r="7357" spans="1:2" ht="16.5" x14ac:dyDescent="0.3">
      <c r="A7357" s="10">
        <f>YEAR(Table1[[#This Row],[Order Date]])</f>
        <v>2017</v>
      </c>
      <c r="B7357" s="4" t="s">
        <v>2518</v>
      </c>
    </row>
    <row r="7358" spans="1:2" ht="16.5" x14ac:dyDescent="0.3">
      <c r="A7358" s="9">
        <f>YEAR(Table1[[#This Row],[Order Date]])</f>
        <v>2017</v>
      </c>
      <c r="B7358" s="3" t="s">
        <v>1152</v>
      </c>
    </row>
    <row r="7359" spans="1:2" ht="16.5" x14ac:dyDescent="0.3">
      <c r="A7359" s="10">
        <f>YEAR(Table1[[#This Row],[Order Date]])</f>
        <v>2017</v>
      </c>
      <c r="B7359" s="4" t="s">
        <v>1152</v>
      </c>
    </row>
    <row r="7360" spans="1:2" ht="16.5" x14ac:dyDescent="0.3">
      <c r="A7360" s="9">
        <f>YEAR(Table1[[#This Row],[Order Date]])</f>
        <v>2017</v>
      </c>
      <c r="B7360" s="3" t="s">
        <v>1152</v>
      </c>
    </row>
    <row r="7361" spans="1:2" ht="16.5" x14ac:dyDescent="0.3">
      <c r="A7361" s="10">
        <f>YEAR(Table1[[#This Row],[Order Date]])</f>
        <v>2017</v>
      </c>
      <c r="B7361" s="4" t="s">
        <v>2277</v>
      </c>
    </row>
    <row r="7362" spans="1:2" ht="16.5" x14ac:dyDescent="0.3">
      <c r="A7362" s="9">
        <f>YEAR(Table1[[#This Row],[Order Date]])</f>
        <v>2017</v>
      </c>
      <c r="B7362" s="3" t="s">
        <v>346</v>
      </c>
    </row>
    <row r="7363" spans="1:2" ht="16.5" x14ac:dyDescent="0.3">
      <c r="A7363" s="10">
        <f>YEAR(Table1[[#This Row],[Order Date]])</f>
        <v>2017</v>
      </c>
      <c r="B7363" s="4" t="s">
        <v>346</v>
      </c>
    </row>
    <row r="7364" spans="1:2" ht="16.5" x14ac:dyDescent="0.3">
      <c r="A7364" s="9">
        <f>YEAR(Table1[[#This Row],[Order Date]])</f>
        <v>2017</v>
      </c>
      <c r="B7364" s="3" t="s">
        <v>965</v>
      </c>
    </row>
    <row r="7365" spans="1:2" ht="16.5" x14ac:dyDescent="0.3">
      <c r="A7365" s="10">
        <f>YEAR(Table1[[#This Row],[Order Date]])</f>
        <v>2017</v>
      </c>
      <c r="B7365" s="4" t="s">
        <v>714</v>
      </c>
    </row>
    <row r="7366" spans="1:2" ht="16.5" x14ac:dyDescent="0.3">
      <c r="A7366" s="9">
        <f>YEAR(Table1[[#This Row],[Order Date]])</f>
        <v>2017</v>
      </c>
      <c r="B7366" s="3" t="s">
        <v>285</v>
      </c>
    </row>
    <row r="7367" spans="1:2" ht="16.5" x14ac:dyDescent="0.3">
      <c r="A7367" s="10">
        <f>YEAR(Table1[[#This Row],[Order Date]])</f>
        <v>2017</v>
      </c>
      <c r="B7367" s="4" t="s">
        <v>277</v>
      </c>
    </row>
    <row r="7368" spans="1:2" ht="16.5" x14ac:dyDescent="0.3">
      <c r="A7368" s="9">
        <f>YEAR(Table1[[#This Row],[Order Date]])</f>
        <v>2017</v>
      </c>
      <c r="B7368" s="3" t="s">
        <v>2412</v>
      </c>
    </row>
    <row r="7369" spans="1:2" ht="16.5" x14ac:dyDescent="0.3">
      <c r="A7369" s="10">
        <f>YEAR(Table1[[#This Row],[Order Date]])</f>
        <v>2017</v>
      </c>
      <c r="B7369" s="4" t="s">
        <v>334</v>
      </c>
    </row>
    <row r="7370" spans="1:2" ht="16.5" x14ac:dyDescent="0.3">
      <c r="A7370" s="9">
        <f>YEAR(Table1[[#This Row],[Order Date]])</f>
        <v>2017</v>
      </c>
      <c r="B7370" s="3" t="s">
        <v>334</v>
      </c>
    </row>
    <row r="7371" spans="1:2" ht="16.5" x14ac:dyDescent="0.3">
      <c r="A7371" s="10">
        <f>YEAR(Table1[[#This Row],[Order Date]])</f>
        <v>2017</v>
      </c>
      <c r="B7371" s="4" t="s">
        <v>1044</v>
      </c>
    </row>
    <row r="7372" spans="1:2" ht="16.5" x14ac:dyDescent="0.3">
      <c r="A7372" s="9">
        <f>YEAR(Table1[[#This Row],[Order Date]])</f>
        <v>2017</v>
      </c>
      <c r="B7372" s="3" t="s">
        <v>1044</v>
      </c>
    </row>
    <row r="7373" spans="1:2" ht="16.5" x14ac:dyDescent="0.3">
      <c r="A7373" s="10">
        <f>YEAR(Table1[[#This Row],[Order Date]])</f>
        <v>2017</v>
      </c>
      <c r="B7373" s="4" t="s">
        <v>1044</v>
      </c>
    </row>
    <row r="7374" spans="1:2" ht="16.5" x14ac:dyDescent="0.3">
      <c r="A7374" s="9">
        <f>YEAR(Table1[[#This Row],[Order Date]])</f>
        <v>2017</v>
      </c>
      <c r="B7374" s="3" t="s">
        <v>1680</v>
      </c>
    </row>
    <row r="7375" spans="1:2" ht="16.5" x14ac:dyDescent="0.3">
      <c r="A7375" s="10">
        <f>YEAR(Table1[[#This Row],[Order Date]])</f>
        <v>2017</v>
      </c>
      <c r="B7375" s="4" t="s">
        <v>1680</v>
      </c>
    </row>
    <row r="7376" spans="1:2" ht="16.5" x14ac:dyDescent="0.3">
      <c r="A7376" s="9">
        <f>YEAR(Table1[[#This Row],[Order Date]])</f>
        <v>2017</v>
      </c>
      <c r="B7376" s="3" t="s">
        <v>1487</v>
      </c>
    </row>
    <row r="7377" spans="1:2" ht="16.5" x14ac:dyDescent="0.3">
      <c r="A7377" s="10">
        <f>YEAR(Table1[[#This Row],[Order Date]])</f>
        <v>2017</v>
      </c>
      <c r="B7377" s="4" t="s">
        <v>2230</v>
      </c>
    </row>
    <row r="7378" spans="1:2" ht="16.5" x14ac:dyDescent="0.3">
      <c r="A7378" s="9">
        <f>YEAR(Table1[[#This Row],[Order Date]])</f>
        <v>2017</v>
      </c>
      <c r="B7378" s="3" t="s">
        <v>1676</v>
      </c>
    </row>
    <row r="7379" spans="1:2" ht="16.5" x14ac:dyDescent="0.3">
      <c r="A7379" s="10">
        <f>YEAR(Table1[[#This Row],[Order Date]])</f>
        <v>2017</v>
      </c>
      <c r="B7379" s="4" t="s">
        <v>1665</v>
      </c>
    </row>
    <row r="7380" spans="1:2" ht="16.5" x14ac:dyDescent="0.3">
      <c r="A7380" s="9">
        <f>YEAR(Table1[[#This Row],[Order Date]])</f>
        <v>2017</v>
      </c>
      <c r="B7380" s="3" t="s">
        <v>1131</v>
      </c>
    </row>
    <row r="7381" spans="1:2" ht="16.5" x14ac:dyDescent="0.3">
      <c r="A7381" s="10">
        <f>YEAR(Table1[[#This Row],[Order Date]])</f>
        <v>2017</v>
      </c>
      <c r="B7381" s="4" t="s">
        <v>1131</v>
      </c>
    </row>
    <row r="7382" spans="1:2" ht="16.5" x14ac:dyDescent="0.3">
      <c r="A7382" s="9">
        <f>YEAR(Table1[[#This Row],[Order Date]])</f>
        <v>2017</v>
      </c>
      <c r="B7382" s="3" t="s">
        <v>1287</v>
      </c>
    </row>
    <row r="7383" spans="1:2" ht="16.5" x14ac:dyDescent="0.3">
      <c r="A7383" s="10">
        <f>YEAR(Table1[[#This Row],[Order Date]])</f>
        <v>2017</v>
      </c>
      <c r="B7383" s="4" t="s">
        <v>1046</v>
      </c>
    </row>
    <row r="7384" spans="1:2" ht="16.5" x14ac:dyDescent="0.3">
      <c r="A7384" s="9">
        <f>YEAR(Table1[[#This Row],[Order Date]])</f>
        <v>2017</v>
      </c>
      <c r="B7384" s="3" t="s">
        <v>2585</v>
      </c>
    </row>
    <row r="7385" spans="1:2" ht="16.5" x14ac:dyDescent="0.3">
      <c r="A7385" s="10">
        <f>YEAR(Table1[[#This Row],[Order Date]])</f>
        <v>2017</v>
      </c>
      <c r="B7385" s="4" t="s">
        <v>2585</v>
      </c>
    </row>
    <row r="7386" spans="1:2" ht="16.5" x14ac:dyDescent="0.3">
      <c r="A7386" s="9">
        <f>YEAR(Table1[[#This Row],[Order Date]])</f>
        <v>2017</v>
      </c>
      <c r="B7386" s="3" t="s">
        <v>2259</v>
      </c>
    </row>
    <row r="7387" spans="1:2" ht="16.5" x14ac:dyDescent="0.3">
      <c r="A7387" s="10">
        <f>YEAR(Table1[[#This Row],[Order Date]])</f>
        <v>2017</v>
      </c>
      <c r="B7387" s="4" t="s">
        <v>2455</v>
      </c>
    </row>
    <row r="7388" spans="1:2" ht="16.5" x14ac:dyDescent="0.3">
      <c r="A7388" s="9">
        <f>YEAR(Table1[[#This Row],[Order Date]])</f>
        <v>2017</v>
      </c>
      <c r="B7388" s="3" t="s">
        <v>2455</v>
      </c>
    </row>
    <row r="7389" spans="1:2" ht="16.5" x14ac:dyDescent="0.3">
      <c r="A7389" s="10">
        <f>YEAR(Table1[[#This Row],[Order Date]])</f>
        <v>2017</v>
      </c>
      <c r="B7389" s="4" t="s">
        <v>2455</v>
      </c>
    </row>
    <row r="7390" spans="1:2" ht="16.5" x14ac:dyDescent="0.3">
      <c r="A7390" s="9">
        <f>YEAR(Table1[[#This Row],[Order Date]])</f>
        <v>2017</v>
      </c>
      <c r="B7390" s="3" t="s">
        <v>1005</v>
      </c>
    </row>
    <row r="7391" spans="1:2" ht="16.5" x14ac:dyDescent="0.3">
      <c r="A7391" s="10">
        <f>YEAR(Table1[[#This Row],[Order Date]])</f>
        <v>2017</v>
      </c>
      <c r="B7391" s="4" t="s">
        <v>1005</v>
      </c>
    </row>
    <row r="7392" spans="1:2" ht="16.5" x14ac:dyDescent="0.3">
      <c r="A7392" s="9">
        <f>YEAR(Table1[[#This Row],[Order Date]])</f>
        <v>2017</v>
      </c>
      <c r="B7392" s="3" t="s">
        <v>1163</v>
      </c>
    </row>
    <row r="7393" spans="1:2" ht="16.5" x14ac:dyDescent="0.3">
      <c r="A7393" s="10">
        <f>YEAR(Table1[[#This Row],[Order Date]])</f>
        <v>2017</v>
      </c>
      <c r="B7393" s="4" t="s">
        <v>1741</v>
      </c>
    </row>
    <row r="7394" spans="1:2" ht="16.5" x14ac:dyDescent="0.3">
      <c r="A7394" s="9">
        <f>YEAR(Table1[[#This Row],[Order Date]])</f>
        <v>2017</v>
      </c>
      <c r="B7394" s="3" t="s">
        <v>424</v>
      </c>
    </row>
    <row r="7395" spans="1:2" ht="16.5" x14ac:dyDescent="0.3">
      <c r="A7395" s="10">
        <f>YEAR(Table1[[#This Row],[Order Date]])</f>
        <v>2017</v>
      </c>
      <c r="B7395" s="4" t="s">
        <v>424</v>
      </c>
    </row>
    <row r="7396" spans="1:2" ht="16.5" x14ac:dyDescent="0.3">
      <c r="A7396" s="9">
        <f>YEAR(Table1[[#This Row],[Order Date]])</f>
        <v>2017</v>
      </c>
      <c r="B7396" s="3" t="s">
        <v>424</v>
      </c>
    </row>
    <row r="7397" spans="1:2" ht="16.5" x14ac:dyDescent="0.3">
      <c r="A7397" s="10">
        <f>YEAR(Table1[[#This Row],[Order Date]])</f>
        <v>2017</v>
      </c>
      <c r="B7397" s="4" t="s">
        <v>1614</v>
      </c>
    </row>
    <row r="7398" spans="1:2" ht="16.5" x14ac:dyDescent="0.3">
      <c r="A7398" s="9">
        <f>YEAR(Table1[[#This Row],[Order Date]])</f>
        <v>2017</v>
      </c>
      <c r="B7398" s="3" t="s">
        <v>1614</v>
      </c>
    </row>
    <row r="7399" spans="1:2" ht="16.5" x14ac:dyDescent="0.3">
      <c r="A7399" s="10">
        <f>YEAR(Table1[[#This Row],[Order Date]])</f>
        <v>2017</v>
      </c>
      <c r="B7399" s="4" t="s">
        <v>1801</v>
      </c>
    </row>
    <row r="7400" spans="1:2" ht="16.5" x14ac:dyDescent="0.3">
      <c r="A7400" s="9">
        <f>YEAR(Table1[[#This Row],[Order Date]])</f>
        <v>2017</v>
      </c>
      <c r="B7400" s="3" t="s">
        <v>1801</v>
      </c>
    </row>
    <row r="7401" spans="1:2" ht="16.5" x14ac:dyDescent="0.3">
      <c r="A7401" s="10">
        <f>YEAR(Table1[[#This Row],[Order Date]])</f>
        <v>2017</v>
      </c>
      <c r="B7401" s="4" t="s">
        <v>2423</v>
      </c>
    </row>
    <row r="7402" spans="1:2" ht="16.5" x14ac:dyDescent="0.3">
      <c r="A7402" s="9">
        <f>YEAR(Table1[[#This Row],[Order Date]])</f>
        <v>2017</v>
      </c>
      <c r="B7402" s="3" t="s">
        <v>2423</v>
      </c>
    </row>
    <row r="7403" spans="1:2" ht="16.5" x14ac:dyDescent="0.3">
      <c r="A7403" s="10">
        <f>YEAR(Table1[[#This Row],[Order Date]])</f>
        <v>2017</v>
      </c>
      <c r="B7403" s="4" t="s">
        <v>2423</v>
      </c>
    </row>
    <row r="7404" spans="1:2" ht="16.5" x14ac:dyDescent="0.3">
      <c r="A7404" s="9">
        <f>YEAR(Table1[[#This Row],[Order Date]])</f>
        <v>2017</v>
      </c>
      <c r="B7404" s="3" t="s">
        <v>2423</v>
      </c>
    </row>
    <row r="7405" spans="1:2" ht="16.5" x14ac:dyDescent="0.3">
      <c r="A7405" s="10">
        <f>YEAR(Table1[[#This Row],[Order Date]])</f>
        <v>2017</v>
      </c>
      <c r="B7405" s="4" t="s">
        <v>2423</v>
      </c>
    </row>
    <row r="7406" spans="1:2" ht="16.5" x14ac:dyDescent="0.3">
      <c r="A7406" s="9">
        <f>YEAR(Table1[[#This Row],[Order Date]])</f>
        <v>2017</v>
      </c>
      <c r="B7406" s="3" t="s">
        <v>2510</v>
      </c>
    </row>
    <row r="7407" spans="1:2" ht="16.5" x14ac:dyDescent="0.3">
      <c r="A7407" s="10">
        <f>YEAR(Table1[[#This Row],[Order Date]])</f>
        <v>2017</v>
      </c>
      <c r="B7407" s="4" t="s">
        <v>2510</v>
      </c>
    </row>
    <row r="7408" spans="1:2" ht="16.5" x14ac:dyDescent="0.3">
      <c r="A7408" s="9">
        <f>YEAR(Table1[[#This Row],[Order Date]])</f>
        <v>2017</v>
      </c>
      <c r="B7408" s="3" t="s">
        <v>2510</v>
      </c>
    </row>
    <row r="7409" spans="1:2" ht="16.5" x14ac:dyDescent="0.3">
      <c r="A7409" s="10">
        <f>YEAR(Table1[[#This Row],[Order Date]])</f>
        <v>2017</v>
      </c>
      <c r="B7409" s="4" t="s">
        <v>1801</v>
      </c>
    </row>
    <row r="7410" spans="1:2" ht="16.5" x14ac:dyDescent="0.3">
      <c r="A7410" s="9">
        <f>YEAR(Table1[[#This Row],[Order Date]])</f>
        <v>2017</v>
      </c>
      <c r="B7410" s="3" t="s">
        <v>1801</v>
      </c>
    </row>
    <row r="7411" spans="1:2" ht="16.5" x14ac:dyDescent="0.3">
      <c r="A7411" s="10">
        <f>YEAR(Table1[[#This Row],[Order Date]])</f>
        <v>2017</v>
      </c>
      <c r="B7411" s="4" t="s">
        <v>1801</v>
      </c>
    </row>
    <row r="7412" spans="1:2" ht="16.5" x14ac:dyDescent="0.3">
      <c r="A7412" s="9">
        <f>YEAR(Table1[[#This Row],[Order Date]])</f>
        <v>2017</v>
      </c>
      <c r="B7412" s="3" t="s">
        <v>1801</v>
      </c>
    </row>
    <row r="7413" spans="1:2" ht="16.5" x14ac:dyDescent="0.3">
      <c r="A7413" s="10">
        <f>YEAR(Table1[[#This Row],[Order Date]])</f>
        <v>2017</v>
      </c>
      <c r="B7413" s="4" t="s">
        <v>1548</v>
      </c>
    </row>
    <row r="7414" spans="1:2" ht="16.5" x14ac:dyDescent="0.3">
      <c r="A7414" s="9">
        <f>YEAR(Table1[[#This Row],[Order Date]])</f>
        <v>2017</v>
      </c>
      <c r="B7414" s="3" t="s">
        <v>578</v>
      </c>
    </row>
    <row r="7415" spans="1:2" ht="16.5" x14ac:dyDescent="0.3">
      <c r="A7415" s="10">
        <f>YEAR(Table1[[#This Row],[Order Date]])</f>
        <v>2017</v>
      </c>
      <c r="B7415" s="4" t="s">
        <v>578</v>
      </c>
    </row>
    <row r="7416" spans="1:2" ht="16.5" x14ac:dyDescent="0.3">
      <c r="A7416" s="9">
        <f>YEAR(Table1[[#This Row],[Order Date]])</f>
        <v>2017</v>
      </c>
      <c r="B7416" s="3" t="s">
        <v>1271</v>
      </c>
    </row>
    <row r="7417" spans="1:2" ht="16.5" x14ac:dyDescent="0.3">
      <c r="A7417" s="10">
        <f>YEAR(Table1[[#This Row],[Order Date]])</f>
        <v>2017</v>
      </c>
      <c r="B7417" s="4" t="s">
        <v>1693</v>
      </c>
    </row>
    <row r="7418" spans="1:2" ht="16.5" x14ac:dyDescent="0.3">
      <c r="A7418" s="9">
        <f>YEAR(Table1[[#This Row],[Order Date]])</f>
        <v>2017</v>
      </c>
      <c r="B7418" s="3" t="s">
        <v>1241</v>
      </c>
    </row>
    <row r="7419" spans="1:2" ht="16.5" x14ac:dyDescent="0.3">
      <c r="A7419" s="10">
        <f>YEAR(Table1[[#This Row],[Order Date]])</f>
        <v>2017</v>
      </c>
      <c r="B7419" s="4" t="s">
        <v>1241</v>
      </c>
    </row>
    <row r="7420" spans="1:2" ht="16.5" x14ac:dyDescent="0.3">
      <c r="A7420" s="9">
        <f>YEAR(Table1[[#This Row],[Order Date]])</f>
        <v>2017</v>
      </c>
      <c r="B7420" s="3" t="s">
        <v>1241</v>
      </c>
    </row>
    <row r="7421" spans="1:2" ht="16.5" x14ac:dyDescent="0.3">
      <c r="A7421" s="10">
        <f>YEAR(Table1[[#This Row],[Order Date]])</f>
        <v>2017</v>
      </c>
      <c r="B7421" s="4" t="s">
        <v>1891</v>
      </c>
    </row>
    <row r="7422" spans="1:2" ht="16.5" x14ac:dyDescent="0.3">
      <c r="A7422" s="9">
        <f>YEAR(Table1[[#This Row],[Order Date]])</f>
        <v>2017</v>
      </c>
      <c r="B7422" s="3" t="s">
        <v>587</v>
      </c>
    </row>
    <row r="7423" spans="1:2" ht="16.5" x14ac:dyDescent="0.3">
      <c r="A7423" s="10">
        <f>YEAR(Table1[[#This Row],[Order Date]])</f>
        <v>2017</v>
      </c>
      <c r="B7423" s="4" t="s">
        <v>2580</v>
      </c>
    </row>
    <row r="7424" spans="1:2" ht="16.5" x14ac:dyDescent="0.3">
      <c r="A7424" s="9">
        <f>YEAR(Table1[[#This Row],[Order Date]])</f>
        <v>2017</v>
      </c>
      <c r="B7424" s="3" t="s">
        <v>2580</v>
      </c>
    </row>
    <row r="7425" spans="1:2" ht="16.5" x14ac:dyDescent="0.3">
      <c r="A7425" s="10">
        <f>YEAR(Table1[[#This Row],[Order Date]])</f>
        <v>2017</v>
      </c>
      <c r="B7425" s="4" t="s">
        <v>1471</v>
      </c>
    </row>
    <row r="7426" spans="1:2" ht="16.5" x14ac:dyDescent="0.3">
      <c r="A7426" s="9">
        <f>YEAR(Table1[[#This Row],[Order Date]])</f>
        <v>2017</v>
      </c>
      <c r="B7426" s="3" t="s">
        <v>1074</v>
      </c>
    </row>
    <row r="7427" spans="1:2" ht="16.5" x14ac:dyDescent="0.3">
      <c r="A7427" s="10">
        <f>YEAR(Table1[[#This Row],[Order Date]])</f>
        <v>2017</v>
      </c>
      <c r="B7427" s="4" t="s">
        <v>556</v>
      </c>
    </row>
    <row r="7428" spans="1:2" ht="16.5" x14ac:dyDescent="0.3">
      <c r="A7428" s="9">
        <f>YEAR(Table1[[#This Row],[Order Date]])</f>
        <v>2017</v>
      </c>
      <c r="B7428" s="3" t="s">
        <v>556</v>
      </c>
    </row>
    <row r="7429" spans="1:2" ht="16.5" x14ac:dyDescent="0.3">
      <c r="A7429" s="10">
        <f>YEAR(Table1[[#This Row],[Order Date]])</f>
        <v>2017</v>
      </c>
      <c r="B7429" s="4" t="s">
        <v>556</v>
      </c>
    </row>
    <row r="7430" spans="1:2" ht="16.5" x14ac:dyDescent="0.3">
      <c r="A7430" s="9">
        <f>YEAR(Table1[[#This Row],[Order Date]])</f>
        <v>2017</v>
      </c>
      <c r="B7430" s="3" t="s">
        <v>22</v>
      </c>
    </row>
    <row r="7431" spans="1:2" ht="16.5" x14ac:dyDescent="0.3">
      <c r="A7431" s="10">
        <f>YEAR(Table1[[#This Row],[Order Date]])</f>
        <v>2017</v>
      </c>
      <c r="B7431" s="4" t="s">
        <v>22</v>
      </c>
    </row>
    <row r="7432" spans="1:2" ht="16.5" x14ac:dyDescent="0.3">
      <c r="A7432" s="9">
        <f>YEAR(Table1[[#This Row],[Order Date]])</f>
        <v>2017</v>
      </c>
      <c r="B7432" s="3" t="s">
        <v>22</v>
      </c>
    </row>
    <row r="7433" spans="1:2" ht="16.5" x14ac:dyDescent="0.3">
      <c r="A7433" s="10">
        <f>YEAR(Table1[[#This Row],[Order Date]])</f>
        <v>2017</v>
      </c>
      <c r="B7433" s="4" t="s">
        <v>1910</v>
      </c>
    </row>
    <row r="7434" spans="1:2" ht="16.5" x14ac:dyDescent="0.3">
      <c r="A7434" s="9">
        <f>YEAR(Table1[[#This Row],[Order Date]])</f>
        <v>2017</v>
      </c>
      <c r="B7434" s="3" t="s">
        <v>1413</v>
      </c>
    </row>
    <row r="7435" spans="1:2" ht="16.5" x14ac:dyDescent="0.3">
      <c r="A7435" s="10">
        <f>YEAR(Table1[[#This Row],[Order Date]])</f>
        <v>2017</v>
      </c>
      <c r="B7435" s="4" t="s">
        <v>1487</v>
      </c>
    </row>
    <row r="7436" spans="1:2" ht="16.5" x14ac:dyDescent="0.3">
      <c r="A7436" s="9">
        <f>YEAR(Table1[[#This Row],[Order Date]])</f>
        <v>2017</v>
      </c>
      <c r="B7436" s="3" t="s">
        <v>1907</v>
      </c>
    </row>
    <row r="7437" spans="1:2" ht="16.5" x14ac:dyDescent="0.3">
      <c r="A7437" s="10">
        <f>YEAR(Table1[[#This Row],[Order Date]])</f>
        <v>2017</v>
      </c>
      <c r="B7437" s="4" t="s">
        <v>1907</v>
      </c>
    </row>
    <row r="7438" spans="1:2" ht="16.5" x14ac:dyDescent="0.3">
      <c r="A7438" s="9">
        <f>YEAR(Table1[[#This Row],[Order Date]])</f>
        <v>2017</v>
      </c>
      <c r="B7438" s="3" t="s">
        <v>1907</v>
      </c>
    </row>
    <row r="7439" spans="1:2" ht="16.5" x14ac:dyDescent="0.3">
      <c r="A7439" s="10">
        <f>YEAR(Table1[[#This Row],[Order Date]])</f>
        <v>2017</v>
      </c>
      <c r="B7439" s="4" t="s">
        <v>1907</v>
      </c>
    </row>
    <row r="7440" spans="1:2" ht="16.5" x14ac:dyDescent="0.3">
      <c r="A7440" s="9">
        <f>YEAR(Table1[[#This Row],[Order Date]])</f>
        <v>2017</v>
      </c>
      <c r="B7440" s="3" t="s">
        <v>2253</v>
      </c>
    </row>
    <row r="7441" spans="1:2" ht="16.5" x14ac:dyDescent="0.3">
      <c r="A7441" s="10">
        <f>YEAR(Table1[[#This Row],[Order Date]])</f>
        <v>2017</v>
      </c>
      <c r="B7441" s="4" t="s">
        <v>791</v>
      </c>
    </row>
    <row r="7442" spans="1:2" ht="16.5" x14ac:dyDescent="0.3">
      <c r="A7442" s="9">
        <f>YEAR(Table1[[#This Row],[Order Date]])</f>
        <v>2017</v>
      </c>
      <c r="B7442" s="3" t="s">
        <v>1571</v>
      </c>
    </row>
    <row r="7443" spans="1:2" ht="16.5" x14ac:dyDescent="0.3">
      <c r="A7443" s="10">
        <f>YEAR(Table1[[#This Row],[Order Date]])</f>
        <v>2017</v>
      </c>
      <c r="B7443" s="4" t="s">
        <v>1811</v>
      </c>
    </row>
    <row r="7444" spans="1:2" ht="16.5" x14ac:dyDescent="0.3">
      <c r="A7444" s="9">
        <f>YEAR(Table1[[#This Row],[Order Date]])</f>
        <v>2017</v>
      </c>
      <c r="B7444" s="3" t="s">
        <v>1131</v>
      </c>
    </row>
    <row r="7445" spans="1:2" ht="16.5" x14ac:dyDescent="0.3">
      <c r="A7445" s="10">
        <f>YEAR(Table1[[#This Row],[Order Date]])</f>
        <v>2017</v>
      </c>
      <c r="B7445" s="4" t="s">
        <v>514</v>
      </c>
    </row>
    <row r="7446" spans="1:2" ht="16.5" x14ac:dyDescent="0.3">
      <c r="A7446" s="9">
        <f>YEAR(Table1[[#This Row],[Order Date]])</f>
        <v>2017</v>
      </c>
      <c r="B7446" s="3" t="s">
        <v>922</v>
      </c>
    </row>
    <row r="7447" spans="1:2" ht="16.5" x14ac:dyDescent="0.3">
      <c r="A7447" s="10">
        <f>YEAR(Table1[[#This Row],[Order Date]])</f>
        <v>2017</v>
      </c>
      <c r="B7447" s="4" t="s">
        <v>346</v>
      </c>
    </row>
    <row r="7448" spans="1:2" ht="16.5" x14ac:dyDescent="0.3">
      <c r="A7448" s="9">
        <f>YEAR(Table1[[#This Row],[Order Date]])</f>
        <v>2017</v>
      </c>
      <c r="B7448" s="3" t="s">
        <v>346</v>
      </c>
    </row>
    <row r="7449" spans="1:2" ht="16.5" x14ac:dyDescent="0.3">
      <c r="A7449" s="10">
        <f>YEAR(Table1[[#This Row],[Order Date]])</f>
        <v>2017</v>
      </c>
      <c r="B7449" s="4" t="s">
        <v>562</v>
      </c>
    </row>
    <row r="7450" spans="1:2" ht="16.5" x14ac:dyDescent="0.3">
      <c r="A7450" s="9">
        <f>YEAR(Table1[[#This Row],[Order Date]])</f>
        <v>2017</v>
      </c>
      <c r="B7450" s="3" t="s">
        <v>562</v>
      </c>
    </row>
    <row r="7451" spans="1:2" ht="16.5" x14ac:dyDescent="0.3">
      <c r="A7451" s="10">
        <f>YEAR(Table1[[#This Row],[Order Date]])</f>
        <v>2017</v>
      </c>
      <c r="B7451" s="4" t="s">
        <v>562</v>
      </c>
    </row>
    <row r="7452" spans="1:2" ht="16.5" x14ac:dyDescent="0.3">
      <c r="A7452" s="9">
        <f>YEAR(Table1[[#This Row],[Order Date]])</f>
        <v>2017</v>
      </c>
      <c r="B7452" s="3" t="s">
        <v>562</v>
      </c>
    </row>
    <row r="7453" spans="1:2" ht="16.5" x14ac:dyDescent="0.3">
      <c r="A7453" s="10">
        <f>YEAR(Table1[[#This Row],[Order Date]])</f>
        <v>2017</v>
      </c>
      <c r="B7453" s="4" t="s">
        <v>562</v>
      </c>
    </row>
    <row r="7454" spans="1:2" ht="16.5" x14ac:dyDescent="0.3">
      <c r="A7454" s="9">
        <f>YEAR(Table1[[#This Row],[Order Date]])</f>
        <v>2017</v>
      </c>
      <c r="B7454" s="3" t="s">
        <v>871</v>
      </c>
    </row>
    <row r="7455" spans="1:2" ht="16.5" x14ac:dyDescent="0.3">
      <c r="A7455" s="10">
        <f>YEAR(Table1[[#This Row],[Order Date]])</f>
        <v>2017</v>
      </c>
      <c r="B7455" s="4" t="s">
        <v>871</v>
      </c>
    </row>
    <row r="7456" spans="1:2" ht="16.5" x14ac:dyDescent="0.3">
      <c r="A7456" s="9">
        <f>YEAR(Table1[[#This Row],[Order Date]])</f>
        <v>2017</v>
      </c>
      <c r="B7456" s="3" t="s">
        <v>871</v>
      </c>
    </row>
    <row r="7457" spans="1:2" ht="16.5" x14ac:dyDescent="0.3">
      <c r="A7457" s="10">
        <f>YEAR(Table1[[#This Row],[Order Date]])</f>
        <v>2017</v>
      </c>
      <c r="B7457" s="4" t="s">
        <v>1547</v>
      </c>
    </row>
    <row r="7458" spans="1:2" ht="16.5" x14ac:dyDescent="0.3">
      <c r="A7458" s="9">
        <f>YEAR(Table1[[#This Row],[Order Date]])</f>
        <v>2017</v>
      </c>
      <c r="B7458" s="3" t="s">
        <v>1547</v>
      </c>
    </row>
    <row r="7459" spans="1:2" ht="16.5" x14ac:dyDescent="0.3">
      <c r="A7459" s="10">
        <f>YEAR(Table1[[#This Row],[Order Date]])</f>
        <v>2017</v>
      </c>
      <c r="B7459" s="4" t="s">
        <v>1547</v>
      </c>
    </row>
    <row r="7460" spans="1:2" ht="16.5" x14ac:dyDescent="0.3">
      <c r="A7460" s="9">
        <f>YEAR(Table1[[#This Row],[Order Date]])</f>
        <v>2017</v>
      </c>
      <c r="B7460" s="3" t="s">
        <v>1547</v>
      </c>
    </row>
    <row r="7461" spans="1:2" ht="16.5" x14ac:dyDescent="0.3">
      <c r="A7461" s="10">
        <f>YEAR(Table1[[#This Row],[Order Date]])</f>
        <v>2017</v>
      </c>
      <c r="B7461" s="4" t="s">
        <v>1514</v>
      </c>
    </row>
    <row r="7462" spans="1:2" ht="16.5" x14ac:dyDescent="0.3">
      <c r="A7462" s="9">
        <f>YEAR(Table1[[#This Row],[Order Date]])</f>
        <v>2017</v>
      </c>
      <c r="B7462" s="3" t="s">
        <v>1459</v>
      </c>
    </row>
    <row r="7463" spans="1:2" ht="16.5" x14ac:dyDescent="0.3">
      <c r="A7463" s="10">
        <f>YEAR(Table1[[#This Row],[Order Date]])</f>
        <v>2017</v>
      </c>
      <c r="B7463" s="4" t="s">
        <v>940</v>
      </c>
    </row>
    <row r="7464" spans="1:2" ht="16.5" x14ac:dyDescent="0.3">
      <c r="A7464" s="9">
        <f>YEAR(Table1[[#This Row],[Order Date]])</f>
        <v>2017</v>
      </c>
      <c r="B7464" s="3" t="s">
        <v>940</v>
      </c>
    </row>
    <row r="7465" spans="1:2" ht="16.5" x14ac:dyDescent="0.3">
      <c r="A7465" s="10">
        <f>YEAR(Table1[[#This Row],[Order Date]])</f>
        <v>2017</v>
      </c>
      <c r="B7465" s="4" t="s">
        <v>280</v>
      </c>
    </row>
    <row r="7466" spans="1:2" ht="16.5" x14ac:dyDescent="0.3">
      <c r="A7466" s="9">
        <f>YEAR(Table1[[#This Row],[Order Date]])</f>
        <v>2017</v>
      </c>
      <c r="B7466" s="3" t="s">
        <v>1369</v>
      </c>
    </row>
    <row r="7467" spans="1:2" ht="16.5" x14ac:dyDescent="0.3">
      <c r="A7467" s="10">
        <f>YEAR(Table1[[#This Row],[Order Date]])</f>
        <v>2017</v>
      </c>
      <c r="B7467" s="4" t="s">
        <v>1111</v>
      </c>
    </row>
    <row r="7468" spans="1:2" ht="16.5" x14ac:dyDescent="0.3">
      <c r="A7468" s="9">
        <f>YEAR(Table1[[#This Row],[Order Date]])</f>
        <v>2017</v>
      </c>
      <c r="B7468" s="3" t="s">
        <v>1111</v>
      </c>
    </row>
    <row r="7469" spans="1:2" ht="16.5" x14ac:dyDescent="0.3">
      <c r="A7469" s="10">
        <f>YEAR(Table1[[#This Row],[Order Date]])</f>
        <v>2017</v>
      </c>
      <c r="B7469" s="4" t="s">
        <v>1111</v>
      </c>
    </row>
    <row r="7470" spans="1:2" ht="16.5" x14ac:dyDescent="0.3">
      <c r="A7470" s="9">
        <f>YEAR(Table1[[#This Row],[Order Date]])</f>
        <v>2017</v>
      </c>
      <c r="B7470" s="3" t="s">
        <v>1111</v>
      </c>
    </row>
    <row r="7471" spans="1:2" ht="16.5" x14ac:dyDescent="0.3">
      <c r="A7471" s="10">
        <f>YEAR(Table1[[#This Row],[Order Date]])</f>
        <v>2017</v>
      </c>
      <c r="B7471" s="4" t="s">
        <v>2112</v>
      </c>
    </row>
    <row r="7472" spans="1:2" ht="16.5" x14ac:dyDescent="0.3">
      <c r="A7472" s="9">
        <f>YEAR(Table1[[#This Row],[Order Date]])</f>
        <v>2017</v>
      </c>
      <c r="B7472" s="3" t="s">
        <v>879</v>
      </c>
    </row>
    <row r="7473" spans="1:2" ht="16.5" x14ac:dyDescent="0.3">
      <c r="A7473" s="10">
        <f>YEAR(Table1[[#This Row],[Order Date]])</f>
        <v>2017</v>
      </c>
      <c r="B7473" s="4" t="s">
        <v>879</v>
      </c>
    </row>
    <row r="7474" spans="1:2" ht="16.5" x14ac:dyDescent="0.3">
      <c r="A7474" s="9">
        <f>YEAR(Table1[[#This Row],[Order Date]])</f>
        <v>2017</v>
      </c>
      <c r="B7474" s="3" t="s">
        <v>879</v>
      </c>
    </row>
    <row r="7475" spans="1:2" ht="16.5" x14ac:dyDescent="0.3">
      <c r="A7475" s="10">
        <f>YEAR(Table1[[#This Row],[Order Date]])</f>
        <v>2017</v>
      </c>
      <c r="B7475" s="4" t="s">
        <v>879</v>
      </c>
    </row>
    <row r="7476" spans="1:2" ht="16.5" x14ac:dyDescent="0.3">
      <c r="A7476" s="9">
        <f>YEAR(Table1[[#This Row],[Order Date]])</f>
        <v>2017</v>
      </c>
      <c r="B7476" s="3" t="s">
        <v>769</v>
      </c>
    </row>
    <row r="7477" spans="1:2" ht="16.5" x14ac:dyDescent="0.3">
      <c r="A7477" s="10">
        <f>YEAR(Table1[[#This Row],[Order Date]])</f>
        <v>2017</v>
      </c>
      <c r="B7477" s="4" t="s">
        <v>923</v>
      </c>
    </row>
    <row r="7478" spans="1:2" ht="16.5" x14ac:dyDescent="0.3">
      <c r="A7478" s="9">
        <f>YEAR(Table1[[#This Row],[Order Date]])</f>
        <v>2017</v>
      </c>
      <c r="B7478" s="3" t="s">
        <v>923</v>
      </c>
    </row>
    <row r="7479" spans="1:2" ht="16.5" x14ac:dyDescent="0.3">
      <c r="A7479" s="10">
        <f>YEAR(Table1[[#This Row],[Order Date]])</f>
        <v>2017</v>
      </c>
      <c r="B7479" s="4" t="s">
        <v>923</v>
      </c>
    </row>
    <row r="7480" spans="1:2" ht="16.5" x14ac:dyDescent="0.3">
      <c r="A7480" s="9">
        <f>YEAR(Table1[[#This Row],[Order Date]])</f>
        <v>2017</v>
      </c>
      <c r="B7480" s="3" t="s">
        <v>923</v>
      </c>
    </row>
    <row r="7481" spans="1:2" ht="16.5" x14ac:dyDescent="0.3">
      <c r="A7481" s="10">
        <f>YEAR(Table1[[#This Row],[Order Date]])</f>
        <v>2017</v>
      </c>
      <c r="B7481" s="4" t="s">
        <v>923</v>
      </c>
    </row>
    <row r="7482" spans="1:2" ht="16.5" x14ac:dyDescent="0.3">
      <c r="A7482" s="9">
        <f>YEAR(Table1[[#This Row],[Order Date]])</f>
        <v>2017</v>
      </c>
      <c r="B7482" s="3" t="s">
        <v>803</v>
      </c>
    </row>
    <row r="7483" spans="1:2" ht="16.5" x14ac:dyDescent="0.3">
      <c r="A7483" s="10">
        <f>YEAR(Table1[[#This Row],[Order Date]])</f>
        <v>2017</v>
      </c>
      <c r="B7483" s="4" t="s">
        <v>483</v>
      </c>
    </row>
    <row r="7484" spans="1:2" ht="16.5" x14ac:dyDescent="0.3">
      <c r="A7484" s="9">
        <f>YEAR(Table1[[#This Row],[Order Date]])</f>
        <v>2017</v>
      </c>
      <c r="B7484" s="3" t="s">
        <v>2585</v>
      </c>
    </row>
    <row r="7485" spans="1:2" ht="16.5" x14ac:dyDescent="0.3">
      <c r="A7485" s="10">
        <f>YEAR(Table1[[#This Row],[Order Date]])</f>
        <v>2017</v>
      </c>
      <c r="B7485" s="4" t="s">
        <v>487</v>
      </c>
    </row>
    <row r="7486" spans="1:2" ht="16.5" x14ac:dyDescent="0.3">
      <c r="A7486" s="9">
        <f>YEAR(Table1[[#This Row],[Order Date]])</f>
        <v>2017</v>
      </c>
      <c r="B7486" s="3" t="s">
        <v>487</v>
      </c>
    </row>
    <row r="7487" spans="1:2" ht="16.5" x14ac:dyDescent="0.3">
      <c r="A7487" s="10">
        <f>YEAR(Table1[[#This Row],[Order Date]])</f>
        <v>2017</v>
      </c>
      <c r="B7487" s="4" t="s">
        <v>254</v>
      </c>
    </row>
    <row r="7488" spans="1:2" ht="16.5" x14ac:dyDescent="0.3">
      <c r="A7488" s="9">
        <f>YEAR(Table1[[#This Row],[Order Date]])</f>
        <v>2017</v>
      </c>
      <c r="B7488" s="3" t="s">
        <v>1885</v>
      </c>
    </row>
    <row r="7489" spans="1:2" ht="16.5" x14ac:dyDescent="0.3">
      <c r="A7489" s="10">
        <f>YEAR(Table1[[#This Row],[Order Date]])</f>
        <v>2017</v>
      </c>
      <c r="B7489" s="4" t="s">
        <v>1885</v>
      </c>
    </row>
    <row r="7490" spans="1:2" ht="16.5" x14ac:dyDescent="0.3">
      <c r="A7490" s="9">
        <f>YEAR(Table1[[#This Row],[Order Date]])</f>
        <v>2017</v>
      </c>
      <c r="B7490" s="3" t="s">
        <v>452</v>
      </c>
    </row>
    <row r="7491" spans="1:2" ht="16.5" x14ac:dyDescent="0.3">
      <c r="A7491" s="10">
        <f>YEAR(Table1[[#This Row],[Order Date]])</f>
        <v>2017</v>
      </c>
      <c r="B7491" s="4" t="s">
        <v>452</v>
      </c>
    </row>
    <row r="7492" spans="1:2" ht="16.5" x14ac:dyDescent="0.3">
      <c r="A7492" s="9">
        <f>YEAR(Table1[[#This Row],[Order Date]])</f>
        <v>2017</v>
      </c>
      <c r="B7492" s="3" t="s">
        <v>709</v>
      </c>
    </row>
    <row r="7493" spans="1:2" ht="16.5" x14ac:dyDescent="0.3">
      <c r="A7493" s="10">
        <f>YEAR(Table1[[#This Row],[Order Date]])</f>
        <v>2017</v>
      </c>
      <c r="B7493" s="4" t="s">
        <v>709</v>
      </c>
    </row>
    <row r="7494" spans="1:2" ht="16.5" x14ac:dyDescent="0.3">
      <c r="A7494" s="9">
        <f>YEAR(Table1[[#This Row],[Order Date]])</f>
        <v>2017</v>
      </c>
      <c r="B7494" s="3" t="s">
        <v>709</v>
      </c>
    </row>
    <row r="7495" spans="1:2" ht="16.5" x14ac:dyDescent="0.3">
      <c r="A7495" s="10">
        <f>YEAR(Table1[[#This Row],[Order Date]])</f>
        <v>2017</v>
      </c>
      <c r="B7495" s="4" t="s">
        <v>709</v>
      </c>
    </row>
    <row r="7496" spans="1:2" ht="16.5" x14ac:dyDescent="0.3">
      <c r="A7496" s="9">
        <f>YEAR(Table1[[#This Row],[Order Date]])</f>
        <v>2017</v>
      </c>
      <c r="B7496" s="3" t="s">
        <v>709</v>
      </c>
    </row>
    <row r="7497" spans="1:2" ht="16.5" x14ac:dyDescent="0.3">
      <c r="A7497" s="10">
        <f>YEAR(Table1[[#This Row],[Order Date]])</f>
        <v>2017</v>
      </c>
      <c r="B7497" s="4" t="s">
        <v>54</v>
      </c>
    </row>
    <row r="7498" spans="1:2" ht="16.5" x14ac:dyDescent="0.3">
      <c r="A7498" s="9">
        <f>YEAR(Table1[[#This Row],[Order Date]])</f>
        <v>2017</v>
      </c>
      <c r="B7498" s="3" t="s">
        <v>54</v>
      </c>
    </row>
    <row r="7499" spans="1:2" ht="16.5" x14ac:dyDescent="0.3">
      <c r="A7499" s="10">
        <f>YEAR(Table1[[#This Row],[Order Date]])</f>
        <v>2017</v>
      </c>
      <c r="B7499" s="4" t="s">
        <v>54</v>
      </c>
    </row>
    <row r="7500" spans="1:2" ht="16.5" x14ac:dyDescent="0.3">
      <c r="A7500" s="9">
        <f>YEAR(Table1[[#This Row],[Order Date]])</f>
        <v>2017</v>
      </c>
      <c r="B7500" s="3" t="s">
        <v>54</v>
      </c>
    </row>
    <row r="7501" spans="1:2" ht="16.5" x14ac:dyDescent="0.3">
      <c r="A7501" s="10">
        <f>YEAR(Table1[[#This Row],[Order Date]])</f>
        <v>2017</v>
      </c>
      <c r="B7501" s="4" t="s">
        <v>54</v>
      </c>
    </row>
    <row r="7502" spans="1:2" ht="16.5" x14ac:dyDescent="0.3">
      <c r="A7502" s="9">
        <f>YEAR(Table1[[#This Row],[Order Date]])</f>
        <v>2017</v>
      </c>
      <c r="B7502" s="3" t="s">
        <v>54</v>
      </c>
    </row>
    <row r="7503" spans="1:2" ht="16.5" x14ac:dyDescent="0.3">
      <c r="A7503" s="10">
        <f>YEAR(Table1[[#This Row],[Order Date]])</f>
        <v>2017</v>
      </c>
      <c r="B7503" s="4" t="s">
        <v>9</v>
      </c>
    </row>
    <row r="7504" spans="1:2" ht="16.5" x14ac:dyDescent="0.3">
      <c r="A7504" s="9">
        <f>YEAR(Table1[[#This Row],[Order Date]])</f>
        <v>2017</v>
      </c>
      <c r="B7504" s="3" t="s">
        <v>9</v>
      </c>
    </row>
    <row r="7505" spans="1:2" ht="16.5" x14ac:dyDescent="0.3">
      <c r="A7505" s="10">
        <f>YEAR(Table1[[#This Row],[Order Date]])</f>
        <v>2017</v>
      </c>
      <c r="B7505" s="4" t="s">
        <v>9</v>
      </c>
    </row>
    <row r="7506" spans="1:2" ht="16.5" x14ac:dyDescent="0.3">
      <c r="A7506" s="9">
        <f>YEAR(Table1[[#This Row],[Order Date]])</f>
        <v>2017</v>
      </c>
      <c r="B7506" s="3" t="s">
        <v>1320</v>
      </c>
    </row>
    <row r="7507" spans="1:2" ht="16.5" x14ac:dyDescent="0.3">
      <c r="A7507" s="10">
        <f>YEAR(Table1[[#This Row],[Order Date]])</f>
        <v>2017</v>
      </c>
      <c r="B7507" s="4" t="s">
        <v>1320</v>
      </c>
    </row>
    <row r="7508" spans="1:2" ht="16.5" x14ac:dyDescent="0.3">
      <c r="A7508" s="9">
        <f>YEAR(Table1[[#This Row],[Order Date]])</f>
        <v>2017</v>
      </c>
      <c r="B7508" s="3" t="s">
        <v>1320</v>
      </c>
    </row>
    <row r="7509" spans="1:2" ht="16.5" x14ac:dyDescent="0.3">
      <c r="A7509" s="10">
        <f>YEAR(Table1[[#This Row],[Order Date]])</f>
        <v>2017</v>
      </c>
      <c r="B7509" s="4" t="s">
        <v>295</v>
      </c>
    </row>
    <row r="7510" spans="1:2" ht="16.5" x14ac:dyDescent="0.3">
      <c r="A7510" s="9">
        <f>YEAR(Table1[[#This Row],[Order Date]])</f>
        <v>2017</v>
      </c>
      <c r="B7510" s="3" t="s">
        <v>295</v>
      </c>
    </row>
    <row r="7511" spans="1:2" ht="16.5" x14ac:dyDescent="0.3">
      <c r="A7511" s="10">
        <f>YEAR(Table1[[#This Row],[Order Date]])</f>
        <v>2017</v>
      </c>
      <c r="B7511" s="4" t="s">
        <v>295</v>
      </c>
    </row>
    <row r="7512" spans="1:2" ht="16.5" x14ac:dyDescent="0.3">
      <c r="A7512" s="9">
        <f>YEAR(Table1[[#This Row],[Order Date]])</f>
        <v>2017</v>
      </c>
      <c r="B7512" s="3" t="s">
        <v>1433</v>
      </c>
    </row>
    <row r="7513" spans="1:2" ht="16.5" x14ac:dyDescent="0.3">
      <c r="A7513" s="10">
        <f>YEAR(Table1[[#This Row],[Order Date]])</f>
        <v>2017</v>
      </c>
      <c r="B7513" s="4" t="s">
        <v>1433</v>
      </c>
    </row>
    <row r="7514" spans="1:2" ht="16.5" x14ac:dyDescent="0.3">
      <c r="A7514" s="9">
        <f>YEAR(Table1[[#This Row],[Order Date]])</f>
        <v>2017</v>
      </c>
      <c r="B7514" s="3" t="s">
        <v>1661</v>
      </c>
    </row>
    <row r="7515" spans="1:2" ht="16.5" x14ac:dyDescent="0.3">
      <c r="A7515" s="10">
        <f>YEAR(Table1[[#This Row],[Order Date]])</f>
        <v>2017</v>
      </c>
      <c r="B7515" s="4" t="s">
        <v>796</v>
      </c>
    </row>
    <row r="7516" spans="1:2" ht="16.5" x14ac:dyDescent="0.3">
      <c r="A7516" s="9">
        <f>YEAR(Table1[[#This Row],[Order Date]])</f>
        <v>2017</v>
      </c>
      <c r="B7516" s="3" t="s">
        <v>94</v>
      </c>
    </row>
    <row r="7517" spans="1:2" ht="16.5" x14ac:dyDescent="0.3">
      <c r="A7517" s="10">
        <f>YEAR(Table1[[#This Row],[Order Date]])</f>
        <v>2017</v>
      </c>
      <c r="B7517" s="4" t="s">
        <v>94</v>
      </c>
    </row>
    <row r="7518" spans="1:2" ht="16.5" x14ac:dyDescent="0.3">
      <c r="A7518" s="9">
        <f>YEAR(Table1[[#This Row],[Order Date]])</f>
        <v>2017</v>
      </c>
      <c r="B7518" s="3" t="s">
        <v>410</v>
      </c>
    </row>
    <row r="7519" spans="1:2" ht="16.5" x14ac:dyDescent="0.3">
      <c r="A7519" s="10">
        <f>YEAR(Table1[[#This Row],[Order Date]])</f>
        <v>2017</v>
      </c>
      <c r="B7519" s="4" t="s">
        <v>410</v>
      </c>
    </row>
    <row r="7520" spans="1:2" ht="16.5" x14ac:dyDescent="0.3">
      <c r="A7520" s="9">
        <f>YEAR(Table1[[#This Row],[Order Date]])</f>
        <v>2017</v>
      </c>
      <c r="B7520" s="3" t="s">
        <v>410</v>
      </c>
    </row>
    <row r="7521" spans="1:2" ht="16.5" x14ac:dyDescent="0.3">
      <c r="A7521" s="10">
        <f>YEAR(Table1[[#This Row],[Order Date]])</f>
        <v>2017</v>
      </c>
      <c r="B7521" s="4" t="s">
        <v>2435</v>
      </c>
    </row>
    <row r="7522" spans="1:2" ht="16.5" x14ac:dyDescent="0.3">
      <c r="A7522" s="9">
        <f>YEAR(Table1[[#This Row],[Order Date]])</f>
        <v>2017</v>
      </c>
      <c r="B7522" s="3" t="s">
        <v>2435</v>
      </c>
    </row>
    <row r="7523" spans="1:2" ht="16.5" x14ac:dyDescent="0.3">
      <c r="A7523" s="10">
        <f>YEAR(Table1[[#This Row],[Order Date]])</f>
        <v>2017</v>
      </c>
      <c r="B7523" s="4" t="s">
        <v>2435</v>
      </c>
    </row>
    <row r="7524" spans="1:2" ht="16.5" x14ac:dyDescent="0.3">
      <c r="A7524" s="9">
        <f>YEAR(Table1[[#This Row],[Order Date]])</f>
        <v>2017</v>
      </c>
      <c r="B7524" s="3" t="s">
        <v>2435</v>
      </c>
    </row>
    <row r="7525" spans="1:2" ht="16.5" x14ac:dyDescent="0.3">
      <c r="A7525" s="10">
        <f>YEAR(Table1[[#This Row],[Order Date]])</f>
        <v>2017</v>
      </c>
      <c r="B7525" s="4" t="s">
        <v>2435</v>
      </c>
    </row>
    <row r="7526" spans="1:2" ht="16.5" x14ac:dyDescent="0.3">
      <c r="A7526" s="9">
        <f>YEAR(Table1[[#This Row],[Order Date]])</f>
        <v>2017</v>
      </c>
      <c r="B7526" s="3" t="s">
        <v>1817</v>
      </c>
    </row>
    <row r="7527" spans="1:2" ht="16.5" x14ac:dyDescent="0.3">
      <c r="A7527" s="10">
        <f>YEAR(Table1[[#This Row],[Order Date]])</f>
        <v>2017</v>
      </c>
      <c r="B7527" s="4" t="s">
        <v>1181</v>
      </c>
    </row>
    <row r="7528" spans="1:2" ht="16.5" x14ac:dyDescent="0.3">
      <c r="A7528" s="9">
        <f>YEAR(Table1[[#This Row],[Order Date]])</f>
        <v>2017</v>
      </c>
      <c r="B7528" s="3" t="s">
        <v>1181</v>
      </c>
    </row>
    <row r="7529" spans="1:2" ht="16.5" x14ac:dyDescent="0.3">
      <c r="A7529" s="10">
        <f>YEAR(Table1[[#This Row],[Order Date]])</f>
        <v>2017</v>
      </c>
      <c r="B7529" s="4" t="s">
        <v>1181</v>
      </c>
    </row>
    <row r="7530" spans="1:2" ht="16.5" x14ac:dyDescent="0.3">
      <c r="A7530" s="9">
        <f>YEAR(Table1[[#This Row],[Order Date]])</f>
        <v>2017</v>
      </c>
      <c r="B7530" s="3" t="s">
        <v>2244</v>
      </c>
    </row>
    <row r="7531" spans="1:2" ht="16.5" x14ac:dyDescent="0.3">
      <c r="A7531" s="10">
        <f>YEAR(Table1[[#This Row],[Order Date]])</f>
        <v>2017</v>
      </c>
      <c r="B7531" s="4" t="s">
        <v>2244</v>
      </c>
    </row>
    <row r="7532" spans="1:2" ht="16.5" x14ac:dyDescent="0.3">
      <c r="A7532" s="9">
        <f>YEAR(Table1[[#This Row],[Order Date]])</f>
        <v>2017</v>
      </c>
      <c r="B7532" s="3" t="s">
        <v>1196</v>
      </c>
    </row>
    <row r="7533" spans="1:2" ht="16.5" x14ac:dyDescent="0.3">
      <c r="A7533" s="10">
        <f>YEAR(Table1[[#This Row],[Order Date]])</f>
        <v>2017</v>
      </c>
      <c r="B7533" s="4" t="s">
        <v>490</v>
      </c>
    </row>
    <row r="7534" spans="1:2" ht="16.5" x14ac:dyDescent="0.3">
      <c r="A7534" s="9">
        <f>YEAR(Table1[[#This Row],[Order Date]])</f>
        <v>2017</v>
      </c>
      <c r="B7534" s="3" t="s">
        <v>490</v>
      </c>
    </row>
    <row r="7535" spans="1:2" ht="16.5" x14ac:dyDescent="0.3">
      <c r="A7535" s="10">
        <f>YEAR(Table1[[#This Row],[Order Date]])</f>
        <v>2017</v>
      </c>
      <c r="B7535" s="4" t="s">
        <v>490</v>
      </c>
    </row>
    <row r="7536" spans="1:2" ht="16.5" x14ac:dyDescent="0.3">
      <c r="A7536" s="9">
        <f>YEAR(Table1[[#This Row],[Order Date]])</f>
        <v>2017</v>
      </c>
      <c r="B7536" s="3" t="s">
        <v>233</v>
      </c>
    </row>
    <row r="7537" spans="1:2" ht="16.5" x14ac:dyDescent="0.3">
      <c r="A7537" s="10">
        <f>YEAR(Table1[[#This Row],[Order Date]])</f>
        <v>2017</v>
      </c>
      <c r="B7537" s="4" t="s">
        <v>233</v>
      </c>
    </row>
    <row r="7538" spans="1:2" ht="16.5" x14ac:dyDescent="0.3">
      <c r="A7538" s="9">
        <f>YEAR(Table1[[#This Row],[Order Date]])</f>
        <v>2017</v>
      </c>
      <c r="B7538" s="3" t="s">
        <v>233</v>
      </c>
    </row>
    <row r="7539" spans="1:2" ht="16.5" x14ac:dyDescent="0.3">
      <c r="A7539" s="10">
        <f>YEAR(Table1[[#This Row],[Order Date]])</f>
        <v>2017</v>
      </c>
      <c r="B7539" s="4" t="s">
        <v>233</v>
      </c>
    </row>
    <row r="7540" spans="1:2" ht="16.5" x14ac:dyDescent="0.3">
      <c r="A7540" s="9">
        <f>YEAR(Table1[[#This Row],[Order Date]])</f>
        <v>2017</v>
      </c>
      <c r="B7540" s="3" t="s">
        <v>917</v>
      </c>
    </row>
    <row r="7541" spans="1:2" ht="16.5" x14ac:dyDescent="0.3">
      <c r="A7541" s="10">
        <f>YEAR(Table1[[#This Row],[Order Date]])</f>
        <v>2017</v>
      </c>
      <c r="B7541" s="4" t="s">
        <v>917</v>
      </c>
    </row>
    <row r="7542" spans="1:2" ht="16.5" x14ac:dyDescent="0.3">
      <c r="A7542" s="9">
        <f>YEAR(Table1[[#This Row],[Order Date]])</f>
        <v>2017</v>
      </c>
      <c r="B7542" s="3" t="s">
        <v>917</v>
      </c>
    </row>
    <row r="7543" spans="1:2" ht="16.5" x14ac:dyDescent="0.3">
      <c r="A7543" s="10">
        <f>YEAR(Table1[[#This Row],[Order Date]])</f>
        <v>2017</v>
      </c>
      <c r="B7543" s="4" t="s">
        <v>917</v>
      </c>
    </row>
    <row r="7544" spans="1:2" ht="16.5" x14ac:dyDescent="0.3">
      <c r="A7544" s="9">
        <f>YEAR(Table1[[#This Row],[Order Date]])</f>
        <v>2017</v>
      </c>
      <c r="B7544" s="3" t="s">
        <v>1301</v>
      </c>
    </row>
    <row r="7545" spans="1:2" ht="16.5" x14ac:dyDescent="0.3">
      <c r="A7545" s="10">
        <f>YEAR(Table1[[#This Row],[Order Date]])</f>
        <v>2017</v>
      </c>
      <c r="B7545" s="4" t="s">
        <v>734</v>
      </c>
    </row>
    <row r="7546" spans="1:2" ht="16.5" x14ac:dyDescent="0.3">
      <c r="A7546" s="9">
        <f>YEAR(Table1[[#This Row],[Order Date]])</f>
        <v>2017</v>
      </c>
      <c r="B7546" s="3" t="s">
        <v>295</v>
      </c>
    </row>
    <row r="7547" spans="1:2" ht="16.5" x14ac:dyDescent="0.3">
      <c r="A7547" s="10">
        <f>YEAR(Table1[[#This Row],[Order Date]])</f>
        <v>2017</v>
      </c>
      <c r="B7547" s="4" t="s">
        <v>295</v>
      </c>
    </row>
    <row r="7548" spans="1:2" ht="16.5" x14ac:dyDescent="0.3">
      <c r="A7548" s="9">
        <f>YEAR(Table1[[#This Row],[Order Date]])</f>
        <v>2017</v>
      </c>
      <c r="B7548" s="3" t="s">
        <v>1631</v>
      </c>
    </row>
    <row r="7549" spans="1:2" ht="16.5" x14ac:dyDescent="0.3">
      <c r="A7549" s="10">
        <f>YEAR(Table1[[#This Row],[Order Date]])</f>
        <v>2017</v>
      </c>
      <c r="B7549" s="4" t="s">
        <v>1631</v>
      </c>
    </row>
    <row r="7550" spans="1:2" ht="16.5" x14ac:dyDescent="0.3">
      <c r="A7550" s="9">
        <f>YEAR(Table1[[#This Row],[Order Date]])</f>
        <v>2017</v>
      </c>
      <c r="B7550" s="3" t="s">
        <v>218</v>
      </c>
    </row>
    <row r="7551" spans="1:2" ht="16.5" x14ac:dyDescent="0.3">
      <c r="A7551" s="10">
        <f>YEAR(Table1[[#This Row],[Order Date]])</f>
        <v>2017</v>
      </c>
      <c r="B7551" s="4" t="s">
        <v>171</v>
      </c>
    </row>
    <row r="7552" spans="1:2" ht="16.5" x14ac:dyDescent="0.3">
      <c r="A7552" s="9">
        <f>YEAR(Table1[[#This Row],[Order Date]])</f>
        <v>2017</v>
      </c>
      <c r="B7552" s="3" t="s">
        <v>417</v>
      </c>
    </row>
    <row r="7553" spans="1:2" ht="16.5" x14ac:dyDescent="0.3">
      <c r="A7553" s="10">
        <f>YEAR(Table1[[#This Row],[Order Date]])</f>
        <v>2017</v>
      </c>
      <c r="B7553" s="4" t="s">
        <v>417</v>
      </c>
    </row>
    <row r="7554" spans="1:2" ht="16.5" x14ac:dyDescent="0.3">
      <c r="A7554" s="9">
        <f>YEAR(Table1[[#This Row],[Order Date]])</f>
        <v>2017</v>
      </c>
      <c r="B7554" s="3" t="s">
        <v>417</v>
      </c>
    </row>
    <row r="7555" spans="1:2" ht="16.5" x14ac:dyDescent="0.3">
      <c r="A7555" s="10">
        <f>YEAR(Table1[[#This Row],[Order Date]])</f>
        <v>2017</v>
      </c>
      <c r="B7555" s="4" t="s">
        <v>417</v>
      </c>
    </row>
    <row r="7556" spans="1:2" ht="16.5" x14ac:dyDescent="0.3">
      <c r="A7556" s="9">
        <f>YEAR(Table1[[#This Row],[Order Date]])</f>
        <v>2017</v>
      </c>
      <c r="B7556" s="3" t="s">
        <v>417</v>
      </c>
    </row>
    <row r="7557" spans="1:2" ht="16.5" x14ac:dyDescent="0.3">
      <c r="A7557" s="10">
        <f>YEAR(Table1[[#This Row],[Order Date]])</f>
        <v>2017</v>
      </c>
      <c r="B7557" s="4" t="s">
        <v>2225</v>
      </c>
    </row>
    <row r="7558" spans="1:2" ht="16.5" x14ac:dyDescent="0.3">
      <c r="A7558" s="9">
        <f>YEAR(Table1[[#This Row],[Order Date]])</f>
        <v>2017</v>
      </c>
      <c r="B7558" s="3" t="s">
        <v>2225</v>
      </c>
    </row>
    <row r="7559" spans="1:2" ht="16.5" x14ac:dyDescent="0.3">
      <c r="A7559" s="10">
        <f>YEAR(Table1[[#This Row],[Order Date]])</f>
        <v>2017</v>
      </c>
      <c r="B7559" s="4" t="s">
        <v>2225</v>
      </c>
    </row>
    <row r="7560" spans="1:2" ht="16.5" x14ac:dyDescent="0.3">
      <c r="A7560" s="9">
        <f>YEAR(Table1[[#This Row],[Order Date]])</f>
        <v>2017</v>
      </c>
      <c r="B7560" s="3" t="s">
        <v>1424</v>
      </c>
    </row>
    <row r="7561" spans="1:2" ht="16.5" x14ac:dyDescent="0.3">
      <c r="A7561" s="10">
        <f>YEAR(Table1[[#This Row],[Order Date]])</f>
        <v>2017</v>
      </c>
      <c r="B7561" s="4" t="s">
        <v>794</v>
      </c>
    </row>
    <row r="7562" spans="1:2" ht="16.5" x14ac:dyDescent="0.3">
      <c r="A7562" s="9">
        <f>YEAR(Table1[[#This Row],[Order Date]])</f>
        <v>2017</v>
      </c>
      <c r="B7562" s="3" t="s">
        <v>794</v>
      </c>
    </row>
    <row r="7563" spans="1:2" ht="16.5" x14ac:dyDescent="0.3">
      <c r="A7563" s="10">
        <f>YEAR(Table1[[#This Row],[Order Date]])</f>
        <v>2017</v>
      </c>
      <c r="B7563" s="4" t="s">
        <v>794</v>
      </c>
    </row>
    <row r="7564" spans="1:2" ht="16.5" x14ac:dyDescent="0.3">
      <c r="A7564" s="9">
        <f>YEAR(Table1[[#This Row],[Order Date]])</f>
        <v>2017</v>
      </c>
      <c r="B7564" s="3" t="s">
        <v>462</v>
      </c>
    </row>
    <row r="7565" spans="1:2" ht="16.5" x14ac:dyDescent="0.3">
      <c r="A7565" s="10">
        <f>YEAR(Table1[[#This Row],[Order Date]])</f>
        <v>2017</v>
      </c>
      <c r="B7565" s="4" t="s">
        <v>462</v>
      </c>
    </row>
    <row r="7566" spans="1:2" ht="16.5" x14ac:dyDescent="0.3">
      <c r="A7566" s="9">
        <f>YEAR(Table1[[#This Row],[Order Date]])</f>
        <v>2017</v>
      </c>
      <c r="B7566" s="3" t="s">
        <v>732</v>
      </c>
    </row>
    <row r="7567" spans="1:2" ht="16.5" x14ac:dyDescent="0.3">
      <c r="A7567" s="10">
        <f>YEAR(Table1[[#This Row],[Order Date]])</f>
        <v>2017</v>
      </c>
      <c r="B7567" s="4" t="s">
        <v>732</v>
      </c>
    </row>
    <row r="7568" spans="1:2" ht="16.5" x14ac:dyDescent="0.3">
      <c r="A7568" s="9">
        <f>YEAR(Table1[[#This Row],[Order Date]])</f>
        <v>2017</v>
      </c>
      <c r="B7568" s="3" t="s">
        <v>732</v>
      </c>
    </row>
    <row r="7569" spans="1:2" ht="16.5" x14ac:dyDescent="0.3">
      <c r="A7569" s="10">
        <f>YEAR(Table1[[#This Row],[Order Date]])</f>
        <v>2017</v>
      </c>
      <c r="B7569" s="4" t="s">
        <v>900</v>
      </c>
    </row>
    <row r="7570" spans="1:2" ht="16.5" x14ac:dyDescent="0.3">
      <c r="A7570" s="9">
        <f>YEAR(Table1[[#This Row],[Order Date]])</f>
        <v>2017</v>
      </c>
      <c r="B7570" s="3" t="s">
        <v>1751</v>
      </c>
    </row>
    <row r="7571" spans="1:2" ht="16.5" x14ac:dyDescent="0.3">
      <c r="A7571" s="10">
        <f>YEAR(Table1[[#This Row],[Order Date]])</f>
        <v>2017</v>
      </c>
      <c r="B7571" s="4" t="s">
        <v>230</v>
      </c>
    </row>
    <row r="7572" spans="1:2" ht="16.5" x14ac:dyDescent="0.3">
      <c r="A7572" s="9">
        <f>YEAR(Table1[[#This Row],[Order Date]])</f>
        <v>2017</v>
      </c>
      <c r="B7572" s="3" t="s">
        <v>230</v>
      </c>
    </row>
    <row r="7573" spans="1:2" ht="16.5" x14ac:dyDescent="0.3">
      <c r="A7573" s="10">
        <f>YEAR(Table1[[#This Row],[Order Date]])</f>
        <v>2017</v>
      </c>
      <c r="B7573" s="4" t="s">
        <v>46</v>
      </c>
    </row>
    <row r="7574" spans="1:2" ht="16.5" x14ac:dyDescent="0.3">
      <c r="A7574" s="9">
        <f>YEAR(Table1[[#This Row],[Order Date]])</f>
        <v>2017</v>
      </c>
      <c r="B7574" s="3" t="s">
        <v>1012</v>
      </c>
    </row>
    <row r="7575" spans="1:2" ht="16.5" x14ac:dyDescent="0.3">
      <c r="A7575" s="10">
        <f>YEAR(Table1[[#This Row],[Order Date]])</f>
        <v>2017</v>
      </c>
      <c r="B7575" s="4" t="s">
        <v>1012</v>
      </c>
    </row>
    <row r="7576" spans="1:2" ht="16.5" x14ac:dyDescent="0.3">
      <c r="A7576" s="9">
        <f>YEAR(Table1[[#This Row],[Order Date]])</f>
        <v>2017</v>
      </c>
      <c r="B7576" s="3" t="s">
        <v>1012</v>
      </c>
    </row>
    <row r="7577" spans="1:2" ht="16.5" x14ac:dyDescent="0.3">
      <c r="A7577" s="10">
        <f>YEAR(Table1[[#This Row],[Order Date]])</f>
        <v>2017</v>
      </c>
      <c r="B7577" s="4" t="s">
        <v>1012</v>
      </c>
    </row>
    <row r="7578" spans="1:2" ht="16.5" x14ac:dyDescent="0.3">
      <c r="A7578" s="9">
        <f>YEAR(Table1[[#This Row],[Order Date]])</f>
        <v>2017</v>
      </c>
      <c r="B7578" s="3" t="s">
        <v>2585</v>
      </c>
    </row>
    <row r="7579" spans="1:2" ht="16.5" x14ac:dyDescent="0.3">
      <c r="A7579" s="10">
        <f>YEAR(Table1[[#This Row],[Order Date]])</f>
        <v>2017</v>
      </c>
      <c r="B7579" s="4" t="s">
        <v>1077</v>
      </c>
    </row>
    <row r="7580" spans="1:2" ht="16.5" x14ac:dyDescent="0.3">
      <c r="A7580" s="9">
        <f>YEAR(Table1[[#This Row],[Order Date]])</f>
        <v>2017</v>
      </c>
      <c r="B7580" s="3" t="s">
        <v>1077</v>
      </c>
    </row>
    <row r="7581" spans="1:2" ht="16.5" x14ac:dyDescent="0.3">
      <c r="A7581" s="10">
        <f>YEAR(Table1[[#This Row],[Order Date]])</f>
        <v>2017</v>
      </c>
      <c r="B7581" s="4" t="s">
        <v>1077</v>
      </c>
    </row>
    <row r="7582" spans="1:2" ht="16.5" x14ac:dyDescent="0.3">
      <c r="A7582" s="9">
        <f>YEAR(Table1[[#This Row],[Order Date]])</f>
        <v>2017</v>
      </c>
      <c r="B7582" s="3" t="s">
        <v>1077</v>
      </c>
    </row>
    <row r="7583" spans="1:2" ht="16.5" x14ac:dyDescent="0.3">
      <c r="A7583" s="10">
        <f>YEAR(Table1[[#This Row],[Order Date]])</f>
        <v>2017</v>
      </c>
      <c r="B7583" s="4" t="s">
        <v>1617</v>
      </c>
    </row>
    <row r="7584" spans="1:2" ht="16.5" x14ac:dyDescent="0.3">
      <c r="A7584" s="9">
        <f>YEAR(Table1[[#This Row],[Order Date]])</f>
        <v>2017</v>
      </c>
      <c r="B7584" s="3" t="s">
        <v>1783</v>
      </c>
    </row>
    <row r="7585" spans="1:2" ht="16.5" x14ac:dyDescent="0.3">
      <c r="A7585" s="10">
        <f>YEAR(Table1[[#This Row],[Order Date]])</f>
        <v>2017</v>
      </c>
      <c r="B7585" s="4" t="s">
        <v>1783</v>
      </c>
    </row>
    <row r="7586" spans="1:2" ht="16.5" x14ac:dyDescent="0.3">
      <c r="A7586" s="9">
        <f>YEAR(Table1[[#This Row],[Order Date]])</f>
        <v>2017</v>
      </c>
      <c r="B7586" s="3" t="s">
        <v>778</v>
      </c>
    </row>
    <row r="7587" spans="1:2" ht="16.5" x14ac:dyDescent="0.3">
      <c r="A7587" s="10">
        <f>YEAR(Table1[[#This Row],[Order Date]])</f>
        <v>2017</v>
      </c>
      <c r="B7587" s="4" t="s">
        <v>378</v>
      </c>
    </row>
    <row r="7588" spans="1:2" ht="16.5" x14ac:dyDescent="0.3">
      <c r="A7588" s="9">
        <f>YEAR(Table1[[#This Row],[Order Date]])</f>
        <v>2017</v>
      </c>
      <c r="B7588" s="3" t="s">
        <v>752</v>
      </c>
    </row>
    <row r="7589" spans="1:2" ht="16.5" x14ac:dyDescent="0.3">
      <c r="A7589" s="10">
        <f>YEAR(Table1[[#This Row],[Order Date]])</f>
        <v>2017</v>
      </c>
      <c r="B7589" s="4" t="s">
        <v>752</v>
      </c>
    </row>
    <row r="7590" spans="1:2" ht="16.5" x14ac:dyDescent="0.3">
      <c r="A7590" s="9">
        <f>YEAR(Table1[[#This Row],[Order Date]])</f>
        <v>2017</v>
      </c>
      <c r="B7590" s="3" t="s">
        <v>900</v>
      </c>
    </row>
    <row r="7591" spans="1:2" ht="16.5" x14ac:dyDescent="0.3">
      <c r="A7591" s="10">
        <f>YEAR(Table1[[#This Row],[Order Date]])</f>
        <v>2017</v>
      </c>
      <c r="B7591" s="4" t="s">
        <v>468</v>
      </c>
    </row>
    <row r="7592" spans="1:2" ht="16.5" x14ac:dyDescent="0.3">
      <c r="A7592" s="9">
        <f>YEAR(Table1[[#This Row],[Order Date]])</f>
        <v>2017</v>
      </c>
      <c r="B7592" s="3" t="s">
        <v>468</v>
      </c>
    </row>
    <row r="7593" spans="1:2" ht="16.5" x14ac:dyDescent="0.3">
      <c r="A7593" s="10">
        <f>YEAR(Table1[[#This Row],[Order Date]])</f>
        <v>2017</v>
      </c>
      <c r="B7593" s="4" t="s">
        <v>742</v>
      </c>
    </row>
    <row r="7594" spans="1:2" ht="16.5" x14ac:dyDescent="0.3">
      <c r="A7594" s="9">
        <f>YEAR(Table1[[#This Row],[Order Date]])</f>
        <v>2017</v>
      </c>
      <c r="B7594" s="3" t="s">
        <v>742</v>
      </c>
    </row>
    <row r="7595" spans="1:2" ht="16.5" x14ac:dyDescent="0.3">
      <c r="A7595" s="10">
        <f>YEAR(Table1[[#This Row],[Order Date]])</f>
        <v>2017</v>
      </c>
      <c r="B7595" s="4" t="s">
        <v>742</v>
      </c>
    </row>
    <row r="7596" spans="1:2" ht="16.5" x14ac:dyDescent="0.3">
      <c r="A7596" s="9">
        <f>YEAR(Table1[[#This Row],[Order Date]])</f>
        <v>2017</v>
      </c>
      <c r="B7596" s="3" t="s">
        <v>1339</v>
      </c>
    </row>
    <row r="7597" spans="1:2" ht="16.5" x14ac:dyDescent="0.3">
      <c r="A7597" s="10">
        <f>YEAR(Table1[[#This Row],[Order Date]])</f>
        <v>2017</v>
      </c>
      <c r="B7597" s="4" t="s">
        <v>1963</v>
      </c>
    </row>
    <row r="7598" spans="1:2" ht="16.5" x14ac:dyDescent="0.3">
      <c r="A7598" s="9">
        <f>YEAR(Table1[[#This Row],[Order Date]])</f>
        <v>2017</v>
      </c>
      <c r="B7598" s="3" t="s">
        <v>1963</v>
      </c>
    </row>
    <row r="7599" spans="1:2" ht="16.5" x14ac:dyDescent="0.3">
      <c r="A7599" s="10">
        <f>YEAR(Table1[[#This Row],[Order Date]])</f>
        <v>2017</v>
      </c>
      <c r="B7599" s="4" t="s">
        <v>373</v>
      </c>
    </row>
    <row r="7600" spans="1:2" ht="16.5" x14ac:dyDescent="0.3">
      <c r="A7600" s="9">
        <f>YEAR(Table1[[#This Row],[Order Date]])</f>
        <v>2017</v>
      </c>
      <c r="B7600" s="3" t="s">
        <v>2112</v>
      </c>
    </row>
    <row r="7601" spans="1:2" ht="16.5" x14ac:dyDescent="0.3">
      <c r="A7601" s="10">
        <f>YEAR(Table1[[#This Row],[Order Date]])</f>
        <v>2017</v>
      </c>
      <c r="B7601" s="4" t="s">
        <v>1912</v>
      </c>
    </row>
    <row r="7602" spans="1:2" ht="16.5" x14ac:dyDescent="0.3">
      <c r="A7602" s="9">
        <f>YEAR(Table1[[#This Row],[Order Date]])</f>
        <v>2017</v>
      </c>
      <c r="B7602" s="3" t="s">
        <v>1568</v>
      </c>
    </row>
    <row r="7603" spans="1:2" ht="16.5" x14ac:dyDescent="0.3">
      <c r="A7603" s="10">
        <f>YEAR(Table1[[#This Row],[Order Date]])</f>
        <v>2017</v>
      </c>
      <c r="B7603" s="4" t="s">
        <v>1568</v>
      </c>
    </row>
    <row r="7604" spans="1:2" ht="16.5" x14ac:dyDescent="0.3">
      <c r="A7604" s="9">
        <f>YEAR(Table1[[#This Row],[Order Date]])</f>
        <v>2017</v>
      </c>
      <c r="B7604" s="3" t="s">
        <v>1618</v>
      </c>
    </row>
    <row r="7605" spans="1:2" ht="16.5" x14ac:dyDescent="0.3">
      <c r="A7605" s="10">
        <f>YEAR(Table1[[#This Row],[Order Date]])</f>
        <v>2017</v>
      </c>
      <c r="B7605" s="4" t="s">
        <v>1618</v>
      </c>
    </row>
    <row r="7606" spans="1:2" ht="16.5" x14ac:dyDescent="0.3">
      <c r="A7606" s="9">
        <f>YEAR(Table1[[#This Row],[Order Date]])</f>
        <v>2017</v>
      </c>
      <c r="B7606" s="3" t="s">
        <v>1618</v>
      </c>
    </row>
    <row r="7607" spans="1:2" ht="16.5" x14ac:dyDescent="0.3">
      <c r="A7607" s="10">
        <f>YEAR(Table1[[#This Row],[Order Date]])</f>
        <v>2017</v>
      </c>
      <c r="B7607" s="4" t="s">
        <v>1734</v>
      </c>
    </row>
    <row r="7608" spans="1:2" ht="16.5" x14ac:dyDescent="0.3">
      <c r="A7608" s="9">
        <f>YEAR(Table1[[#This Row],[Order Date]])</f>
        <v>2017</v>
      </c>
      <c r="B7608" s="3" t="s">
        <v>1734</v>
      </c>
    </row>
    <row r="7609" spans="1:2" ht="16.5" x14ac:dyDescent="0.3">
      <c r="A7609" s="10">
        <f>YEAR(Table1[[#This Row],[Order Date]])</f>
        <v>2017</v>
      </c>
      <c r="B7609" s="4" t="s">
        <v>1438</v>
      </c>
    </row>
    <row r="7610" spans="1:2" ht="16.5" x14ac:dyDescent="0.3">
      <c r="A7610" s="9">
        <f>YEAR(Table1[[#This Row],[Order Date]])</f>
        <v>2017</v>
      </c>
      <c r="B7610" s="3" t="s">
        <v>1438</v>
      </c>
    </row>
    <row r="7611" spans="1:2" ht="16.5" x14ac:dyDescent="0.3">
      <c r="A7611" s="10">
        <f>YEAR(Table1[[#This Row],[Order Date]])</f>
        <v>2017</v>
      </c>
      <c r="B7611" s="4" t="s">
        <v>1920</v>
      </c>
    </row>
    <row r="7612" spans="1:2" ht="16.5" x14ac:dyDescent="0.3">
      <c r="A7612" s="9">
        <f>YEAR(Table1[[#This Row],[Order Date]])</f>
        <v>2017</v>
      </c>
      <c r="B7612" s="3" t="s">
        <v>1920</v>
      </c>
    </row>
    <row r="7613" spans="1:2" ht="16.5" x14ac:dyDescent="0.3">
      <c r="A7613" s="10">
        <f>YEAR(Table1[[#This Row],[Order Date]])</f>
        <v>2017</v>
      </c>
      <c r="B7613" s="4" t="s">
        <v>2463</v>
      </c>
    </row>
    <row r="7614" spans="1:2" ht="16.5" x14ac:dyDescent="0.3">
      <c r="A7614" s="9">
        <f>YEAR(Table1[[#This Row],[Order Date]])</f>
        <v>2017</v>
      </c>
      <c r="B7614" s="3" t="s">
        <v>1957</v>
      </c>
    </row>
    <row r="7615" spans="1:2" ht="16.5" x14ac:dyDescent="0.3">
      <c r="A7615" s="10">
        <f>YEAR(Table1[[#This Row],[Order Date]])</f>
        <v>2017</v>
      </c>
      <c r="B7615" s="4" t="s">
        <v>1616</v>
      </c>
    </row>
    <row r="7616" spans="1:2" ht="16.5" x14ac:dyDescent="0.3">
      <c r="A7616" s="9">
        <f>YEAR(Table1[[#This Row],[Order Date]])</f>
        <v>2017</v>
      </c>
      <c r="B7616" s="3" t="s">
        <v>1616</v>
      </c>
    </row>
    <row r="7617" spans="1:2" ht="16.5" x14ac:dyDescent="0.3">
      <c r="A7617" s="10">
        <f>YEAR(Table1[[#This Row],[Order Date]])</f>
        <v>2017</v>
      </c>
      <c r="B7617" s="4" t="s">
        <v>1616</v>
      </c>
    </row>
    <row r="7618" spans="1:2" ht="16.5" x14ac:dyDescent="0.3">
      <c r="A7618" s="9">
        <f>YEAR(Table1[[#This Row],[Order Date]])</f>
        <v>2017</v>
      </c>
      <c r="B7618" s="3" t="s">
        <v>1616</v>
      </c>
    </row>
    <row r="7619" spans="1:2" ht="16.5" x14ac:dyDescent="0.3">
      <c r="A7619" s="10">
        <f>YEAR(Table1[[#This Row],[Order Date]])</f>
        <v>2017</v>
      </c>
      <c r="B7619" s="4" t="s">
        <v>2138</v>
      </c>
    </row>
    <row r="7620" spans="1:2" ht="16.5" x14ac:dyDescent="0.3">
      <c r="A7620" s="9">
        <f>YEAR(Table1[[#This Row],[Order Date]])</f>
        <v>2017</v>
      </c>
      <c r="B7620" s="3" t="s">
        <v>2138</v>
      </c>
    </row>
    <row r="7621" spans="1:2" ht="16.5" x14ac:dyDescent="0.3">
      <c r="A7621" s="10">
        <f>YEAR(Table1[[#This Row],[Order Date]])</f>
        <v>2017</v>
      </c>
      <c r="B7621" s="4" t="s">
        <v>2138</v>
      </c>
    </row>
    <row r="7622" spans="1:2" ht="16.5" x14ac:dyDescent="0.3">
      <c r="A7622" s="9">
        <f>YEAR(Table1[[#This Row],[Order Date]])</f>
        <v>2017</v>
      </c>
      <c r="B7622" s="3" t="s">
        <v>1863</v>
      </c>
    </row>
    <row r="7623" spans="1:2" ht="16.5" x14ac:dyDescent="0.3">
      <c r="A7623" s="10">
        <f>YEAR(Table1[[#This Row],[Order Date]])</f>
        <v>2017</v>
      </c>
      <c r="B7623" s="4" t="s">
        <v>1863</v>
      </c>
    </row>
    <row r="7624" spans="1:2" ht="16.5" x14ac:dyDescent="0.3">
      <c r="A7624" s="9">
        <f>YEAR(Table1[[#This Row],[Order Date]])</f>
        <v>2017</v>
      </c>
      <c r="B7624" s="3" t="s">
        <v>1863</v>
      </c>
    </row>
    <row r="7625" spans="1:2" ht="16.5" x14ac:dyDescent="0.3">
      <c r="A7625" s="10">
        <f>YEAR(Table1[[#This Row],[Order Date]])</f>
        <v>2017</v>
      </c>
      <c r="B7625" s="4" t="s">
        <v>1401</v>
      </c>
    </row>
    <row r="7626" spans="1:2" ht="16.5" x14ac:dyDescent="0.3">
      <c r="A7626" s="9">
        <f>YEAR(Table1[[#This Row],[Order Date]])</f>
        <v>2017</v>
      </c>
      <c r="B7626" s="3" t="s">
        <v>277</v>
      </c>
    </row>
    <row r="7627" spans="1:2" ht="16.5" x14ac:dyDescent="0.3">
      <c r="A7627" s="10">
        <f>YEAR(Table1[[#This Row],[Order Date]])</f>
        <v>2017</v>
      </c>
      <c r="B7627" s="4" t="s">
        <v>283</v>
      </c>
    </row>
    <row r="7628" spans="1:2" ht="16.5" x14ac:dyDescent="0.3">
      <c r="A7628" s="9">
        <f>YEAR(Table1[[#This Row],[Order Date]])</f>
        <v>2017</v>
      </c>
      <c r="B7628" s="3" t="s">
        <v>1035</v>
      </c>
    </row>
    <row r="7629" spans="1:2" ht="16.5" x14ac:dyDescent="0.3">
      <c r="A7629" s="10">
        <f>YEAR(Table1[[#This Row],[Order Date]])</f>
        <v>2017</v>
      </c>
      <c r="B7629" s="4" t="s">
        <v>2209</v>
      </c>
    </row>
    <row r="7630" spans="1:2" ht="16.5" x14ac:dyDescent="0.3">
      <c r="A7630" s="9">
        <f>YEAR(Table1[[#This Row],[Order Date]])</f>
        <v>2017</v>
      </c>
      <c r="B7630" s="3" t="s">
        <v>2209</v>
      </c>
    </row>
    <row r="7631" spans="1:2" ht="16.5" x14ac:dyDescent="0.3">
      <c r="A7631" s="10">
        <f>YEAR(Table1[[#This Row],[Order Date]])</f>
        <v>2017</v>
      </c>
      <c r="B7631" s="4" t="s">
        <v>2209</v>
      </c>
    </row>
    <row r="7632" spans="1:2" ht="16.5" x14ac:dyDescent="0.3">
      <c r="A7632" s="9">
        <f>YEAR(Table1[[#This Row],[Order Date]])</f>
        <v>2017</v>
      </c>
      <c r="B7632" s="3" t="s">
        <v>2518</v>
      </c>
    </row>
    <row r="7633" spans="1:2" ht="16.5" x14ac:dyDescent="0.3">
      <c r="A7633" s="10">
        <f>YEAR(Table1[[#This Row],[Order Date]])</f>
        <v>2017</v>
      </c>
      <c r="B7633" s="4" t="s">
        <v>717</v>
      </c>
    </row>
    <row r="7634" spans="1:2" ht="16.5" x14ac:dyDescent="0.3">
      <c r="A7634" s="9">
        <f>YEAR(Table1[[#This Row],[Order Date]])</f>
        <v>2017</v>
      </c>
      <c r="B7634" s="3" t="s">
        <v>2271</v>
      </c>
    </row>
    <row r="7635" spans="1:2" ht="16.5" x14ac:dyDescent="0.3">
      <c r="A7635" s="10">
        <f>YEAR(Table1[[#This Row],[Order Date]])</f>
        <v>2017</v>
      </c>
      <c r="B7635" s="4" t="s">
        <v>2271</v>
      </c>
    </row>
    <row r="7636" spans="1:2" ht="16.5" x14ac:dyDescent="0.3">
      <c r="A7636" s="9">
        <f>YEAR(Table1[[#This Row],[Order Date]])</f>
        <v>2017</v>
      </c>
      <c r="B7636" s="3" t="s">
        <v>2271</v>
      </c>
    </row>
    <row r="7637" spans="1:2" ht="16.5" x14ac:dyDescent="0.3">
      <c r="A7637" s="10">
        <f>YEAR(Table1[[#This Row],[Order Date]])</f>
        <v>2017</v>
      </c>
      <c r="B7637" s="4" t="s">
        <v>2271</v>
      </c>
    </row>
    <row r="7638" spans="1:2" ht="16.5" x14ac:dyDescent="0.3">
      <c r="A7638" s="9">
        <f>YEAR(Table1[[#This Row],[Order Date]])</f>
        <v>2017</v>
      </c>
      <c r="B7638" s="3" t="s">
        <v>2271</v>
      </c>
    </row>
    <row r="7639" spans="1:2" ht="16.5" x14ac:dyDescent="0.3">
      <c r="A7639" s="10">
        <f>YEAR(Table1[[#This Row],[Order Date]])</f>
        <v>2017</v>
      </c>
      <c r="B7639" s="4" t="s">
        <v>1003</v>
      </c>
    </row>
    <row r="7640" spans="1:2" ht="16.5" x14ac:dyDescent="0.3">
      <c r="A7640" s="9">
        <f>YEAR(Table1[[#This Row],[Order Date]])</f>
        <v>2017</v>
      </c>
      <c r="B7640" s="3" t="s">
        <v>1003</v>
      </c>
    </row>
    <row r="7641" spans="1:2" ht="16.5" x14ac:dyDescent="0.3">
      <c r="A7641" s="10">
        <f>YEAR(Table1[[#This Row],[Order Date]])</f>
        <v>2017</v>
      </c>
      <c r="B7641" s="4" t="s">
        <v>1426</v>
      </c>
    </row>
    <row r="7642" spans="1:2" ht="16.5" x14ac:dyDescent="0.3">
      <c r="A7642" s="9">
        <f>YEAR(Table1[[#This Row],[Order Date]])</f>
        <v>2017</v>
      </c>
      <c r="B7642" s="3" t="s">
        <v>1426</v>
      </c>
    </row>
    <row r="7643" spans="1:2" ht="16.5" x14ac:dyDescent="0.3">
      <c r="A7643" s="10">
        <f>YEAR(Table1[[#This Row],[Order Date]])</f>
        <v>2017</v>
      </c>
      <c r="B7643" s="4" t="s">
        <v>602</v>
      </c>
    </row>
    <row r="7644" spans="1:2" ht="16.5" x14ac:dyDescent="0.3">
      <c r="A7644" s="9">
        <f>YEAR(Table1[[#This Row],[Order Date]])</f>
        <v>2017</v>
      </c>
      <c r="B7644" s="3" t="s">
        <v>1994</v>
      </c>
    </row>
    <row r="7645" spans="1:2" ht="16.5" x14ac:dyDescent="0.3">
      <c r="A7645" s="10">
        <f>YEAR(Table1[[#This Row],[Order Date]])</f>
        <v>2017</v>
      </c>
      <c r="B7645" s="4" t="s">
        <v>813</v>
      </c>
    </row>
    <row r="7646" spans="1:2" ht="16.5" x14ac:dyDescent="0.3">
      <c r="A7646" s="9">
        <f>YEAR(Table1[[#This Row],[Order Date]])</f>
        <v>2017</v>
      </c>
      <c r="B7646" s="3" t="s">
        <v>624</v>
      </c>
    </row>
    <row r="7647" spans="1:2" ht="16.5" x14ac:dyDescent="0.3">
      <c r="A7647" s="10">
        <f>YEAR(Table1[[#This Row],[Order Date]])</f>
        <v>2017</v>
      </c>
      <c r="B7647" s="4" t="s">
        <v>1680</v>
      </c>
    </row>
    <row r="7648" spans="1:2" ht="16.5" x14ac:dyDescent="0.3">
      <c r="A7648" s="9">
        <f>YEAR(Table1[[#This Row],[Order Date]])</f>
        <v>2017</v>
      </c>
      <c r="B7648" s="3" t="s">
        <v>1680</v>
      </c>
    </row>
    <row r="7649" spans="1:2" ht="16.5" x14ac:dyDescent="0.3">
      <c r="A7649" s="10">
        <f>YEAR(Table1[[#This Row],[Order Date]])</f>
        <v>2017</v>
      </c>
      <c r="B7649" s="4" t="s">
        <v>1680</v>
      </c>
    </row>
    <row r="7650" spans="1:2" ht="16.5" x14ac:dyDescent="0.3">
      <c r="A7650" s="9">
        <f>YEAR(Table1[[#This Row],[Order Date]])</f>
        <v>2017</v>
      </c>
      <c r="B7650" s="3" t="s">
        <v>789</v>
      </c>
    </row>
    <row r="7651" spans="1:2" ht="16.5" x14ac:dyDescent="0.3">
      <c r="A7651" s="10">
        <f>YEAR(Table1[[#This Row],[Order Date]])</f>
        <v>2017</v>
      </c>
      <c r="B7651" s="4" t="s">
        <v>789</v>
      </c>
    </row>
    <row r="7652" spans="1:2" ht="16.5" x14ac:dyDescent="0.3">
      <c r="A7652" s="9">
        <f>YEAR(Table1[[#This Row],[Order Date]])</f>
        <v>2017</v>
      </c>
      <c r="B7652" s="3" t="s">
        <v>789</v>
      </c>
    </row>
    <row r="7653" spans="1:2" ht="16.5" x14ac:dyDescent="0.3">
      <c r="A7653" s="10">
        <f>YEAR(Table1[[#This Row],[Order Date]])</f>
        <v>2017</v>
      </c>
      <c r="B7653" s="4" t="s">
        <v>789</v>
      </c>
    </row>
    <row r="7654" spans="1:2" ht="16.5" x14ac:dyDescent="0.3">
      <c r="A7654" s="9">
        <f>YEAR(Table1[[#This Row],[Order Date]])</f>
        <v>2017</v>
      </c>
      <c r="B7654" s="3" t="s">
        <v>789</v>
      </c>
    </row>
    <row r="7655" spans="1:2" ht="16.5" x14ac:dyDescent="0.3">
      <c r="A7655" s="10">
        <f>YEAR(Table1[[#This Row],[Order Date]])</f>
        <v>2017</v>
      </c>
      <c r="B7655" s="4" t="s">
        <v>789</v>
      </c>
    </row>
    <row r="7656" spans="1:2" ht="16.5" x14ac:dyDescent="0.3">
      <c r="A7656" s="9">
        <f>YEAR(Table1[[#This Row],[Order Date]])</f>
        <v>2017</v>
      </c>
      <c r="B7656" s="3" t="s">
        <v>789</v>
      </c>
    </row>
    <row r="7657" spans="1:2" ht="16.5" x14ac:dyDescent="0.3">
      <c r="A7657" s="10">
        <f>YEAR(Table1[[#This Row],[Order Date]])</f>
        <v>2017</v>
      </c>
      <c r="B7657" s="4" t="s">
        <v>789</v>
      </c>
    </row>
    <row r="7658" spans="1:2" ht="16.5" x14ac:dyDescent="0.3">
      <c r="A7658" s="9">
        <f>YEAR(Table1[[#This Row],[Order Date]])</f>
        <v>2017</v>
      </c>
      <c r="B7658" s="3" t="s">
        <v>1736</v>
      </c>
    </row>
    <row r="7659" spans="1:2" ht="16.5" x14ac:dyDescent="0.3">
      <c r="A7659" s="10">
        <f>YEAR(Table1[[#This Row],[Order Date]])</f>
        <v>2017</v>
      </c>
      <c r="B7659" s="4" t="s">
        <v>1736</v>
      </c>
    </row>
    <row r="7660" spans="1:2" ht="16.5" x14ac:dyDescent="0.3">
      <c r="A7660" s="9">
        <f>YEAR(Table1[[#This Row],[Order Date]])</f>
        <v>2017</v>
      </c>
      <c r="B7660" s="3" t="s">
        <v>1736</v>
      </c>
    </row>
    <row r="7661" spans="1:2" ht="16.5" x14ac:dyDescent="0.3">
      <c r="A7661" s="10">
        <f>YEAR(Table1[[#This Row],[Order Date]])</f>
        <v>2017</v>
      </c>
      <c r="B7661" s="4" t="s">
        <v>2248</v>
      </c>
    </row>
    <row r="7662" spans="1:2" ht="16.5" x14ac:dyDescent="0.3">
      <c r="A7662" s="9">
        <f>YEAR(Table1[[#This Row],[Order Date]])</f>
        <v>2017</v>
      </c>
      <c r="B7662" s="3" t="s">
        <v>2510</v>
      </c>
    </row>
    <row r="7663" spans="1:2" ht="16.5" x14ac:dyDescent="0.3">
      <c r="A7663" s="10">
        <f>YEAR(Table1[[#This Row],[Order Date]])</f>
        <v>2017</v>
      </c>
      <c r="B7663" s="4" t="s">
        <v>2510</v>
      </c>
    </row>
    <row r="7664" spans="1:2" ht="16.5" x14ac:dyDescent="0.3">
      <c r="A7664" s="9">
        <f>YEAR(Table1[[#This Row],[Order Date]])</f>
        <v>2017</v>
      </c>
      <c r="B7664" s="3" t="s">
        <v>907</v>
      </c>
    </row>
    <row r="7665" spans="1:2" ht="16.5" x14ac:dyDescent="0.3">
      <c r="A7665" s="10">
        <f>YEAR(Table1[[#This Row],[Order Date]])</f>
        <v>2017</v>
      </c>
      <c r="B7665" s="4" t="s">
        <v>630</v>
      </c>
    </row>
    <row r="7666" spans="1:2" ht="16.5" x14ac:dyDescent="0.3">
      <c r="A7666" s="9">
        <f>YEAR(Table1[[#This Row],[Order Date]])</f>
        <v>2017</v>
      </c>
      <c r="B7666" s="3" t="s">
        <v>2661</v>
      </c>
    </row>
    <row r="7667" spans="1:2" ht="16.5" x14ac:dyDescent="0.3">
      <c r="A7667" s="10">
        <f>YEAR(Table1[[#This Row],[Order Date]])</f>
        <v>2017</v>
      </c>
      <c r="B7667" s="4" t="s">
        <v>665</v>
      </c>
    </row>
    <row r="7668" spans="1:2" ht="16.5" x14ac:dyDescent="0.3">
      <c r="A7668" s="9">
        <f>YEAR(Table1[[#This Row],[Order Date]])</f>
        <v>2017</v>
      </c>
      <c r="B7668" s="3" t="s">
        <v>665</v>
      </c>
    </row>
    <row r="7669" spans="1:2" ht="16.5" x14ac:dyDescent="0.3">
      <c r="A7669" s="10">
        <f>YEAR(Table1[[#This Row],[Order Date]])</f>
        <v>2017</v>
      </c>
      <c r="B7669" s="4" t="s">
        <v>997</v>
      </c>
    </row>
    <row r="7670" spans="1:2" ht="16.5" x14ac:dyDescent="0.3">
      <c r="A7670" s="9">
        <f>YEAR(Table1[[#This Row],[Order Date]])</f>
        <v>2017</v>
      </c>
      <c r="B7670" s="3" t="s">
        <v>1817</v>
      </c>
    </row>
    <row r="7671" spans="1:2" ht="16.5" x14ac:dyDescent="0.3">
      <c r="A7671" s="10">
        <f>YEAR(Table1[[#This Row],[Order Date]])</f>
        <v>2017</v>
      </c>
      <c r="B7671" s="4" t="s">
        <v>873</v>
      </c>
    </row>
    <row r="7672" spans="1:2" ht="16.5" x14ac:dyDescent="0.3">
      <c r="A7672" s="9">
        <f>YEAR(Table1[[#This Row],[Order Date]])</f>
        <v>2017</v>
      </c>
      <c r="B7672" s="3" t="s">
        <v>925</v>
      </c>
    </row>
    <row r="7673" spans="1:2" ht="16.5" x14ac:dyDescent="0.3">
      <c r="A7673" s="10">
        <f>YEAR(Table1[[#This Row],[Order Date]])</f>
        <v>2017</v>
      </c>
      <c r="B7673" s="4" t="s">
        <v>925</v>
      </c>
    </row>
    <row r="7674" spans="1:2" ht="16.5" x14ac:dyDescent="0.3">
      <c r="A7674" s="9">
        <f>YEAR(Table1[[#This Row],[Order Date]])</f>
        <v>2017</v>
      </c>
      <c r="B7674" s="3" t="s">
        <v>407</v>
      </c>
    </row>
    <row r="7675" spans="1:2" ht="16.5" x14ac:dyDescent="0.3">
      <c r="A7675" s="10">
        <f>YEAR(Table1[[#This Row],[Order Date]])</f>
        <v>2017</v>
      </c>
      <c r="B7675" s="4" t="s">
        <v>1568</v>
      </c>
    </row>
    <row r="7676" spans="1:2" ht="16.5" x14ac:dyDescent="0.3">
      <c r="A7676" s="9">
        <f>YEAR(Table1[[#This Row],[Order Date]])</f>
        <v>2017</v>
      </c>
      <c r="B7676" s="3" t="s">
        <v>1568</v>
      </c>
    </row>
    <row r="7677" spans="1:2" ht="16.5" x14ac:dyDescent="0.3">
      <c r="A7677" s="10">
        <f>YEAR(Table1[[#This Row],[Order Date]])</f>
        <v>2017</v>
      </c>
      <c r="B7677" s="4" t="s">
        <v>1568</v>
      </c>
    </row>
    <row r="7678" spans="1:2" ht="16.5" x14ac:dyDescent="0.3">
      <c r="A7678" s="9">
        <f>YEAR(Table1[[#This Row],[Order Date]])</f>
        <v>2017</v>
      </c>
      <c r="B7678" s="3" t="s">
        <v>1275</v>
      </c>
    </row>
    <row r="7679" spans="1:2" ht="16.5" x14ac:dyDescent="0.3">
      <c r="A7679" s="10">
        <f>YEAR(Table1[[#This Row],[Order Date]])</f>
        <v>2017</v>
      </c>
      <c r="B7679" s="4" t="s">
        <v>1113</v>
      </c>
    </row>
    <row r="7680" spans="1:2" ht="16.5" x14ac:dyDescent="0.3">
      <c r="A7680" s="9">
        <f>YEAR(Table1[[#This Row],[Order Date]])</f>
        <v>2017</v>
      </c>
      <c r="B7680" s="3" t="s">
        <v>1505</v>
      </c>
    </row>
    <row r="7681" spans="1:2" ht="16.5" x14ac:dyDescent="0.3">
      <c r="A7681" s="10">
        <f>YEAR(Table1[[#This Row],[Order Date]])</f>
        <v>2017</v>
      </c>
      <c r="B7681" s="4" t="s">
        <v>1505</v>
      </c>
    </row>
    <row r="7682" spans="1:2" ht="16.5" x14ac:dyDescent="0.3">
      <c r="A7682" s="9">
        <f>YEAR(Table1[[#This Row],[Order Date]])</f>
        <v>2017</v>
      </c>
      <c r="B7682" s="3" t="s">
        <v>809</v>
      </c>
    </row>
    <row r="7683" spans="1:2" ht="16.5" x14ac:dyDescent="0.3">
      <c r="A7683" s="10">
        <f>YEAR(Table1[[#This Row],[Order Date]])</f>
        <v>2017</v>
      </c>
      <c r="B7683" s="4" t="s">
        <v>809</v>
      </c>
    </row>
    <row r="7684" spans="1:2" ht="16.5" x14ac:dyDescent="0.3">
      <c r="A7684" s="9">
        <f>YEAR(Table1[[#This Row],[Order Date]])</f>
        <v>2017</v>
      </c>
      <c r="B7684" s="3" t="s">
        <v>809</v>
      </c>
    </row>
    <row r="7685" spans="1:2" ht="16.5" x14ac:dyDescent="0.3">
      <c r="A7685" s="10">
        <f>YEAR(Table1[[#This Row],[Order Date]])</f>
        <v>2017</v>
      </c>
      <c r="B7685" s="4" t="s">
        <v>2248</v>
      </c>
    </row>
    <row r="7686" spans="1:2" ht="16.5" x14ac:dyDescent="0.3">
      <c r="A7686" s="9">
        <f>YEAR(Table1[[#This Row],[Order Date]])</f>
        <v>2017</v>
      </c>
      <c r="B7686" s="3" t="s">
        <v>2248</v>
      </c>
    </row>
    <row r="7687" spans="1:2" ht="16.5" x14ac:dyDescent="0.3">
      <c r="A7687" s="10">
        <f>YEAR(Table1[[#This Row],[Order Date]])</f>
        <v>2017</v>
      </c>
      <c r="B7687" s="4" t="s">
        <v>2248</v>
      </c>
    </row>
    <row r="7688" spans="1:2" ht="16.5" x14ac:dyDescent="0.3">
      <c r="A7688" s="9">
        <f>YEAR(Table1[[#This Row],[Order Date]])</f>
        <v>2017</v>
      </c>
      <c r="B7688" s="3" t="s">
        <v>1519</v>
      </c>
    </row>
    <row r="7689" spans="1:2" ht="16.5" x14ac:dyDescent="0.3">
      <c r="A7689" s="10">
        <f>YEAR(Table1[[#This Row],[Order Date]])</f>
        <v>2017</v>
      </c>
      <c r="B7689" s="4" t="s">
        <v>2065</v>
      </c>
    </row>
    <row r="7690" spans="1:2" ht="16.5" x14ac:dyDescent="0.3">
      <c r="A7690" s="9">
        <f>YEAR(Table1[[#This Row],[Order Date]])</f>
        <v>2017</v>
      </c>
      <c r="B7690" s="3" t="s">
        <v>1375</v>
      </c>
    </row>
    <row r="7691" spans="1:2" ht="16.5" x14ac:dyDescent="0.3">
      <c r="A7691" s="10">
        <f>YEAR(Table1[[#This Row],[Order Date]])</f>
        <v>2017</v>
      </c>
      <c r="B7691" s="4" t="s">
        <v>1375</v>
      </c>
    </row>
    <row r="7692" spans="1:2" ht="16.5" x14ac:dyDescent="0.3">
      <c r="A7692" s="9">
        <f>YEAR(Table1[[#This Row],[Order Date]])</f>
        <v>2017</v>
      </c>
      <c r="B7692" s="3" t="s">
        <v>1375</v>
      </c>
    </row>
    <row r="7693" spans="1:2" ht="16.5" x14ac:dyDescent="0.3">
      <c r="A7693" s="10">
        <f>YEAR(Table1[[#This Row],[Order Date]])</f>
        <v>2017</v>
      </c>
      <c r="B7693" s="4" t="s">
        <v>1799</v>
      </c>
    </row>
    <row r="7694" spans="1:2" ht="16.5" x14ac:dyDescent="0.3">
      <c r="A7694" s="9">
        <f>YEAR(Table1[[#This Row],[Order Date]])</f>
        <v>2017</v>
      </c>
      <c r="B7694" s="3" t="s">
        <v>1113</v>
      </c>
    </row>
    <row r="7695" spans="1:2" ht="16.5" x14ac:dyDescent="0.3">
      <c r="A7695" s="10">
        <f>YEAR(Table1[[#This Row],[Order Date]])</f>
        <v>2017</v>
      </c>
      <c r="B7695" s="4" t="s">
        <v>1016</v>
      </c>
    </row>
    <row r="7696" spans="1:2" ht="16.5" x14ac:dyDescent="0.3">
      <c r="A7696" s="9">
        <f>YEAR(Table1[[#This Row],[Order Date]])</f>
        <v>2017</v>
      </c>
      <c r="B7696" s="3" t="s">
        <v>171</v>
      </c>
    </row>
    <row r="7697" spans="1:2" ht="16.5" x14ac:dyDescent="0.3">
      <c r="A7697" s="10">
        <f>YEAR(Table1[[#This Row],[Order Date]])</f>
        <v>2017</v>
      </c>
      <c r="B7697" s="4" t="s">
        <v>212</v>
      </c>
    </row>
    <row r="7698" spans="1:2" ht="16.5" x14ac:dyDescent="0.3">
      <c r="A7698" s="9">
        <f>YEAR(Table1[[#This Row],[Order Date]])</f>
        <v>2017</v>
      </c>
      <c r="B7698" s="3" t="s">
        <v>2094</v>
      </c>
    </row>
    <row r="7699" spans="1:2" ht="16.5" x14ac:dyDescent="0.3">
      <c r="A7699" s="10">
        <f>YEAR(Table1[[#This Row],[Order Date]])</f>
        <v>2017</v>
      </c>
      <c r="B7699" s="4" t="s">
        <v>2094</v>
      </c>
    </row>
    <row r="7700" spans="1:2" ht="16.5" x14ac:dyDescent="0.3">
      <c r="A7700" s="9">
        <f>YEAR(Table1[[#This Row],[Order Date]])</f>
        <v>2017</v>
      </c>
      <c r="B7700" s="3" t="s">
        <v>2094</v>
      </c>
    </row>
    <row r="7701" spans="1:2" ht="16.5" x14ac:dyDescent="0.3">
      <c r="A7701" s="10">
        <f>YEAR(Table1[[#This Row],[Order Date]])</f>
        <v>2017</v>
      </c>
      <c r="B7701" s="4" t="s">
        <v>1393</v>
      </c>
    </row>
    <row r="7702" spans="1:2" ht="16.5" x14ac:dyDescent="0.3">
      <c r="A7702" s="9">
        <f>YEAR(Table1[[#This Row],[Order Date]])</f>
        <v>2017</v>
      </c>
      <c r="B7702" s="3" t="s">
        <v>119</v>
      </c>
    </row>
    <row r="7703" spans="1:2" ht="16.5" x14ac:dyDescent="0.3">
      <c r="A7703" s="10">
        <f>YEAR(Table1[[#This Row],[Order Date]])</f>
        <v>2017</v>
      </c>
      <c r="B7703" s="4" t="s">
        <v>859</v>
      </c>
    </row>
    <row r="7704" spans="1:2" ht="16.5" x14ac:dyDescent="0.3">
      <c r="A7704" s="9">
        <f>YEAR(Table1[[#This Row],[Order Date]])</f>
        <v>2017</v>
      </c>
      <c r="B7704" s="3" t="s">
        <v>917</v>
      </c>
    </row>
    <row r="7705" spans="1:2" ht="16.5" x14ac:dyDescent="0.3">
      <c r="A7705" s="10">
        <f>YEAR(Table1[[#This Row],[Order Date]])</f>
        <v>2017</v>
      </c>
      <c r="B7705" s="4" t="s">
        <v>917</v>
      </c>
    </row>
    <row r="7706" spans="1:2" ht="16.5" x14ac:dyDescent="0.3">
      <c r="A7706" s="9">
        <f>YEAR(Table1[[#This Row],[Order Date]])</f>
        <v>2017</v>
      </c>
      <c r="B7706" s="3" t="s">
        <v>917</v>
      </c>
    </row>
    <row r="7707" spans="1:2" ht="16.5" x14ac:dyDescent="0.3">
      <c r="A7707" s="10">
        <f>YEAR(Table1[[#This Row],[Order Date]])</f>
        <v>2017</v>
      </c>
      <c r="B7707" s="4" t="s">
        <v>917</v>
      </c>
    </row>
    <row r="7708" spans="1:2" ht="16.5" x14ac:dyDescent="0.3">
      <c r="A7708" s="9">
        <f>YEAR(Table1[[#This Row],[Order Date]])</f>
        <v>2017</v>
      </c>
      <c r="B7708" s="3" t="s">
        <v>917</v>
      </c>
    </row>
    <row r="7709" spans="1:2" ht="16.5" x14ac:dyDescent="0.3">
      <c r="A7709" s="10">
        <f>YEAR(Table1[[#This Row],[Order Date]])</f>
        <v>2017</v>
      </c>
      <c r="B7709" s="4" t="s">
        <v>239</v>
      </c>
    </row>
    <row r="7710" spans="1:2" ht="16.5" x14ac:dyDescent="0.3">
      <c r="A7710" s="9">
        <f>YEAR(Table1[[#This Row],[Order Date]])</f>
        <v>2017</v>
      </c>
      <c r="B7710" s="3" t="s">
        <v>122</v>
      </c>
    </row>
    <row r="7711" spans="1:2" ht="16.5" x14ac:dyDescent="0.3">
      <c r="A7711" s="10">
        <f>YEAR(Table1[[#This Row],[Order Date]])</f>
        <v>2017</v>
      </c>
      <c r="B7711" s="4" t="s">
        <v>122</v>
      </c>
    </row>
    <row r="7712" spans="1:2" ht="16.5" x14ac:dyDescent="0.3">
      <c r="A7712" s="9">
        <f>YEAR(Table1[[#This Row],[Order Date]])</f>
        <v>2017</v>
      </c>
      <c r="B7712" s="3" t="s">
        <v>122</v>
      </c>
    </row>
    <row r="7713" spans="1:2" ht="16.5" x14ac:dyDescent="0.3">
      <c r="A7713" s="10">
        <f>YEAR(Table1[[#This Row],[Order Date]])</f>
        <v>2017</v>
      </c>
      <c r="B7713" s="4" t="s">
        <v>122</v>
      </c>
    </row>
    <row r="7714" spans="1:2" ht="16.5" x14ac:dyDescent="0.3">
      <c r="A7714" s="9">
        <f>YEAR(Table1[[#This Row],[Order Date]])</f>
        <v>2017</v>
      </c>
      <c r="B7714" s="3" t="s">
        <v>122</v>
      </c>
    </row>
    <row r="7715" spans="1:2" ht="16.5" x14ac:dyDescent="0.3">
      <c r="A7715" s="10">
        <f>YEAR(Table1[[#This Row],[Order Date]])</f>
        <v>2017</v>
      </c>
      <c r="B7715" s="4" t="s">
        <v>1183</v>
      </c>
    </row>
    <row r="7716" spans="1:2" ht="16.5" x14ac:dyDescent="0.3">
      <c r="A7716" s="9">
        <f>YEAR(Table1[[#This Row],[Order Date]])</f>
        <v>2017</v>
      </c>
      <c r="B7716" s="3" t="s">
        <v>1459</v>
      </c>
    </row>
    <row r="7717" spans="1:2" ht="16.5" x14ac:dyDescent="0.3">
      <c r="A7717" s="10">
        <f>YEAR(Table1[[#This Row],[Order Date]])</f>
        <v>2017</v>
      </c>
      <c r="B7717" s="4" t="s">
        <v>32</v>
      </c>
    </row>
    <row r="7718" spans="1:2" ht="16.5" x14ac:dyDescent="0.3">
      <c r="A7718" s="9">
        <f>YEAR(Table1[[#This Row],[Order Date]])</f>
        <v>2017</v>
      </c>
      <c r="B7718" s="3" t="s">
        <v>32</v>
      </c>
    </row>
    <row r="7719" spans="1:2" ht="16.5" x14ac:dyDescent="0.3">
      <c r="A7719" s="10">
        <f>YEAR(Table1[[#This Row],[Order Date]])</f>
        <v>2017</v>
      </c>
      <c r="B7719" s="4" t="s">
        <v>784</v>
      </c>
    </row>
    <row r="7720" spans="1:2" ht="16.5" x14ac:dyDescent="0.3">
      <c r="A7720" s="9">
        <f>YEAR(Table1[[#This Row],[Order Date]])</f>
        <v>2017</v>
      </c>
      <c r="B7720" s="3" t="s">
        <v>784</v>
      </c>
    </row>
    <row r="7721" spans="1:2" ht="16.5" x14ac:dyDescent="0.3">
      <c r="A7721" s="10">
        <f>YEAR(Table1[[#This Row],[Order Date]])</f>
        <v>2017</v>
      </c>
      <c r="B7721" s="4" t="s">
        <v>784</v>
      </c>
    </row>
    <row r="7722" spans="1:2" ht="16.5" x14ac:dyDescent="0.3">
      <c r="A7722" s="9">
        <f>YEAR(Table1[[#This Row],[Order Date]])</f>
        <v>2017</v>
      </c>
      <c r="B7722" s="3" t="s">
        <v>784</v>
      </c>
    </row>
    <row r="7723" spans="1:2" ht="16.5" x14ac:dyDescent="0.3">
      <c r="A7723" s="10">
        <f>YEAR(Table1[[#This Row],[Order Date]])</f>
        <v>2017</v>
      </c>
      <c r="B7723" s="4" t="s">
        <v>567</v>
      </c>
    </row>
    <row r="7724" spans="1:2" ht="16.5" x14ac:dyDescent="0.3">
      <c r="A7724" s="9">
        <f>YEAR(Table1[[#This Row],[Order Date]])</f>
        <v>2017</v>
      </c>
      <c r="B7724" s="3" t="s">
        <v>1467</v>
      </c>
    </row>
    <row r="7725" spans="1:2" ht="16.5" x14ac:dyDescent="0.3">
      <c r="A7725" s="10">
        <f>YEAR(Table1[[#This Row],[Order Date]])</f>
        <v>2017</v>
      </c>
      <c r="B7725" s="4" t="s">
        <v>1341</v>
      </c>
    </row>
    <row r="7726" spans="1:2" ht="16.5" x14ac:dyDescent="0.3">
      <c r="A7726" s="9">
        <f>YEAR(Table1[[#This Row],[Order Date]])</f>
        <v>2017</v>
      </c>
      <c r="B7726" s="3" t="s">
        <v>1341</v>
      </c>
    </row>
    <row r="7727" spans="1:2" ht="16.5" x14ac:dyDescent="0.3">
      <c r="A7727" s="10">
        <f>YEAR(Table1[[#This Row],[Order Date]])</f>
        <v>2017</v>
      </c>
      <c r="B7727" s="4" t="s">
        <v>1129</v>
      </c>
    </row>
    <row r="7728" spans="1:2" ht="16.5" x14ac:dyDescent="0.3">
      <c r="A7728" s="9">
        <f>YEAR(Table1[[#This Row],[Order Date]])</f>
        <v>2017</v>
      </c>
      <c r="B7728" s="3" t="s">
        <v>131</v>
      </c>
    </row>
    <row r="7729" spans="1:2" ht="16.5" x14ac:dyDescent="0.3">
      <c r="A7729" s="10">
        <f>YEAR(Table1[[#This Row],[Order Date]])</f>
        <v>2017</v>
      </c>
      <c r="B7729" s="4" t="s">
        <v>131</v>
      </c>
    </row>
    <row r="7730" spans="1:2" ht="16.5" x14ac:dyDescent="0.3">
      <c r="A7730" s="9">
        <f>YEAR(Table1[[#This Row],[Order Date]])</f>
        <v>2017</v>
      </c>
      <c r="B7730" s="3" t="s">
        <v>131</v>
      </c>
    </row>
    <row r="7731" spans="1:2" ht="16.5" x14ac:dyDescent="0.3">
      <c r="A7731" s="10">
        <f>YEAR(Table1[[#This Row],[Order Date]])</f>
        <v>2017</v>
      </c>
      <c r="B7731" s="4" t="s">
        <v>651</v>
      </c>
    </row>
    <row r="7732" spans="1:2" ht="16.5" x14ac:dyDescent="0.3">
      <c r="A7732" s="9">
        <f>YEAR(Table1[[#This Row],[Order Date]])</f>
        <v>2017</v>
      </c>
      <c r="B7732" s="3" t="s">
        <v>1826</v>
      </c>
    </row>
    <row r="7733" spans="1:2" ht="16.5" x14ac:dyDescent="0.3">
      <c r="A7733" s="10">
        <f>YEAR(Table1[[#This Row],[Order Date]])</f>
        <v>2017</v>
      </c>
      <c r="B7733" s="4" t="s">
        <v>2683</v>
      </c>
    </row>
    <row r="7734" spans="1:2" ht="16.5" x14ac:dyDescent="0.3">
      <c r="A7734" s="9">
        <f>YEAR(Table1[[#This Row],[Order Date]])</f>
        <v>2017</v>
      </c>
      <c r="B7734" s="3" t="s">
        <v>683</v>
      </c>
    </row>
    <row r="7735" spans="1:2" ht="16.5" x14ac:dyDescent="0.3">
      <c r="A7735" s="10">
        <f>YEAR(Table1[[#This Row],[Order Date]])</f>
        <v>2017</v>
      </c>
      <c r="B7735" s="4" t="s">
        <v>2388</v>
      </c>
    </row>
    <row r="7736" spans="1:2" ht="16.5" x14ac:dyDescent="0.3">
      <c r="A7736" s="9">
        <f>YEAR(Table1[[#This Row],[Order Date]])</f>
        <v>2017</v>
      </c>
      <c r="B7736" s="3" t="s">
        <v>724</v>
      </c>
    </row>
    <row r="7737" spans="1:2" ht="16.5" x14ac:dyDescent="0.3">
      <c r="A7737" s="10">
        <f>YEAR(Table1[[#This Row],[Order Date]])</f>
        <v>2017</v>
      </c>
      <c r="B7737" s="4" t="s">
        <v>724</v>
      </c>
    </row>
    <row r="7738" spans="1:2" ht="16.5" x14ac:dyDescent="0.3">
      <c r="A7738" s="9">
        <f>YEAR(Table1[[#This Row],[Order Date]])</f>
        <v>2017</v>
      </c>
      <c r="B7738" s="3" t="s">
        <v>724</v>
      </c>
    </row>
    <row r="7739" spans="1:2" ht="16.5" x14ac:dyDescent="0.3">
      <c r="A7739" s="10">
        <f>YEAR(Table1[[#This Row],[Order Date]])</f>
        <v>2017</v>
      </c>
      <c r="B7739" s="4" t="s">
        <v>357</v>
      </c>
    </row>
    <row r="7740" spans="1:2" ht="16.5" x14ac:dyDescent="0.3">
      <c r="A7740" s="9">
        <f>YEAR(Table1[[#This Row],[Order Date]])</f>
        <v>2017</v>
      </c>
      <c r="B7740" s="3" t="s">
        <v>355</v>
      </c>
    </row>
    <row r="7741" spans="1:2" ht="16.5" x14ac:dyDescent="0.3">
      <c r="A7741" s="10">
        <f>YEAR(Table1[[#This Row],[Order Date]])</f>
        <v>2017</v>
      </c>
      <c r="B7741" s="4" t="s">
        <v>355</v>
      </c>
    </row>
    <row r="7742" spans="1:2" ht="16.5" x14ac:dyDescent="0.3">
      <c r="A7742" s="9">
        <f>YEAR(Table1[[#This Row],[Order Date]])</f>
        <v>2017</v>
      </c>
      <c r="B7742" s="3" t="s">
        <v>355</v>
      </c>
    </row>
    <row r="7743" spans="1:2" ht="16.5" x14ac:dyDescent="0.3">
      <c r="A7743" s="10">
        <f>YEAR(Table1[[#This Row],[Order Date]])</f>
        <v>2017</v>
      </c>
      <c r="B7743" s="4" t="s">
        <v>355</v>
      </c>
    </row>
    <row r="7744" spans="1:2" ht="16.5" x14ac:dyDescent="0.3">
      <c r="A7744" s="9">
        <f>YEAR(Table1[[#This Row],[Order Date]])</f>
        <v>2017</v>
      </c>
      <c r="B7744" s="3" t="s">
        <v>355</v>
      </c>
    </row>
    <row r="7745" spans="1:2" ht="16.5" x14ac:dyDescent="0.3">
      <c r="A7745" s="10">
        <f>YEAR(Table1[[#This Row],[Order Date]])</f>
        <v>2017</v>
      </c>
      <c r="B7745" s="4" t="s">
        <v>355</v>
      </c>
    </row>
    <row r="7746" spans="1:2" ht="16.5" x14ac:dyDescent="0.3">
      <c r="A7746" s="9">
        <f>YEAR(Table1[[#This Row],[Order Date]])</f>
        <v>2017</v>
      </c>
      <c r="B7746" s="3" t="s">
        <v>355</v>
      </c>
    </row>
    <row r="7747" spans="1:2" ht="16.5" x14ac:dyDescent="0.3">
      <c r="A7747" s="10">
        <f>YEAR(Table1[[#This Row],[Order Date]])</f>
        <v>2017</v>
      </c>
      <c r="B7747" s="4" t="s">
        <v>1173</v>
      </c>
    </row>
    <row r="7748" spans="1:2" ht="16.5" x14ac:dyDescent="0.3">
      <c r="A7748" s="9">
        <f>YEAR(Table1[[#This Row],[Order Date]])</f>
        <v>2017</v>
      </c>
      <c r="B7748" s="3" t="s">
        <v>1173</v>
      </c>
    </row>
    <row r="7749" spans="1:2" ht="16.5" x14ac:dyDescent="0.3">
      <c r="A7749" s="10">
        <f>YEAR(Table1[[#This Row],[Order Date]])</f>
        <v>2017</v>
      </c>
      <c r="B7749" s="4" t="s">
        <v>1883</v>
      </c>
    </row>
    <row r="7750" spans="1:2" ht="16.5" x14ac:dyDescent="0.3">
      <c r="A7750" s="9">
        <f>YEAR(Table1[[#This Row],[Order Date]])</f>
        <v>2017</v>
      </c>
      <c r="B7750" s="3" t="s">
        <v>857</v>
      </c>
    </row>
    <row r="7751" spans="1:2" ht="16.5" x14ac:dyDescent="0.3">
      <c r="A7751" s="10">
        <f>YEAR(Table1[[#This Row],[Order Date]])</f>
        <v>2017</v>
      </c>
      <c r="B7751" s="4" t="s">
        <v>857</v>
      </c>
    </row>
    <row r="7752" spans="1:2" ht="16.5" x14ac:dyDescent="0.3">
      <c r="A7752" s="9">
        <f>YEAR(Table1[[#This Row],[Order Date]])</f>
        <v>2017</v>
      </c>
      <c r="B7752" s="3" t="s">
        <v>857</v>
      </c>
    </row>
    <row r="7753" spans="1:2" ht="16.5" x14ac:dyDescent="0.3">
      <c r="A7753" s="10">
        <f>YEAR(Table1[[#This Row],[Order Date]])</f>
        <v>2017</v>
      </c>
      <c r="B7753" s="4" t="s">
        <v>857</v>
      </c>
    </row>
    <row r="7754" spans="1:2" ht="16.5" x14ac:dyDescent="0.3">
      <c r="A7754" s="9">
        <f>YEAR(Table1[[#This Row],[Order Date]])</f>
        <v>2017</v>
      </c>
      <c r="B7754" s="3" t="s">
        <v>1129</v>
      </c>
    </row>
    <row r="7755" spans="1:2" ht="16.5" x14ac:dyDescent="0.3">
      <c r="A7755" s="10">
        <f>YEAR(Table1[[#This Row],[Order Date]])</f>
        <v>2017</v>
      </c>
      <c r="B7755" s="4" t="s">
        <v>1129</v>
      </c>
    </row>
    <row r="7756" spans="1:2" ht="16.5" x14ac:dyDescent="0.3">
      <c r="A7756" s="9">
        <f>YEAR(Table1[[#This Row],[Order Date]])</f>
        <v>2017</v>
      </c>
      <c r="B7756" s="3" t="s">
        <v>1003</v>
      </c>
    </row>
    <row r="7757" spans="1:2" ht="16.5" x14ac:dyDescent="0.3">
      <c r="A7757" s="10">
        <f>YEAR(Table1[[#This Row],[Order Date]])</f>
        <v>2017</v>
      </c>
      <c r="B7757" s="4" t="s">
        <v>1003</v>
      </c>
    </row>
    <row r="7758" spans="1:2" ht="16.5" x14ac:dyDescent="0.3">
      <c r="A7758" s="9">
        <f>YEAR(Table1[[#This Row],[Order Date]])</f>
        <v>2017</v>
      </c>
      <c r="B7758" s="3" t="s">
        <v>1003</v>
      </c>
    </row>
    <row r="7759" spans="1:2" ht="16.5" x14ac:dyDescent="0.3">
      <c r="A7759" s="10">
        <f>YEAR(Table1[[#This Row],[Order Date]])</f>
        <v>2017</v>
      </c>
      <c r="B7759" s="4" t="s">
        <v>1657</v>
      </c>
    </row>
    <row r="7760" spans="1:2" ht="16.5" x14ac:dyDescent="0.3">
      <c r="A7760" s="9">
        <f>YEAR(Table1[[#This Row],[Order Date]])</f>
        <v>2017</v>
      </c>
      <c r="B7760" s="3" t="s">
        <v>1122</v>
      </c>
    </row>
    <row r="7761" spans="1:2" ht="16.5" x14ac:dyDescent="0.3">
      <c r="A7761" s="10">
        <f>YEAR(Table1[[#This Row],[Order Date]])</f>
        <v>2017</v>
      </c>
      <c r="B7761" s="4" t="s">
        <v>1122</v>
      </c>
    </row>
    <row r="7762" spans="1:2" ht="16.5" x14ac:dyDescent="0.3">
      <c r="A7762" s="9">
        <f>YEAR(Table1[[#This Row],[Order Date]])</f>
        <v>2017</v>
      </c>
      <c r="B7762" s="3" t="s">
        <v>1207</v>
      </c>
    </row>
    <row r="7763" spans="1:2" ht="16.5" x14ac:dyDescent="0.3">
      <c r="A7763" s="10">
        <f>YEAR(Table1[[#This Row],[Order Date]])</f>
        <v>2017</v>
      </c>
      <c r="B7763" s="4" t="s">
        <v>1334</v>
      </c>
    </row>
    <row r="7764" spans="1:2" ht="16.5" x14ac:dyDescent="0.3">
      <c r="A7764" s="9">
        <f>YEAR(Table1[[#This Row],[Order Date]])</f>
        <v>2017</v>
      </c>
      <c r="B7764" s="3" t="s">
        <v>1334</v>
      </c>
    </row>
    <row r="7765" spans="1:2" ht="16.5" x14ac:dyDescent="0.3">
      <c r="A7765" s="10">
        <f>YEAR(Table1[[#This Row],[Order Date]])</f>
        <v>2017</v>
      </c>
      <c r="B7765" s="4" t="s">
        <v>1483</v>
      </c>
    </row>
    <row r="7766" spans="1:2" ht="16.5" x14ac:dyDescent="0.3">
      <c r="A7766" s="9">
        <f>YEAR(Table1[[#This Row],[Order Date]])</f>
        <v>2017</v>
      </c>
      <c r="B7766" s="3" t="s">
        <v>1483</v>
      </c>
    </row>
    <row r="7767" spans="1:2" ht="16.5" x14ac:dyDescent="0.3">
      <c r="A7767" s="10">
        <f>YEAR(Table1[[#This Row],[Order Date]])</f>
        <v>2017</v>
      </c>
      <c r="B7767" s="4" t="s">
        <v>1483</v>
      </c>
    </row>
    <row r="7768" spans="1:2" ht="16.5" x14ac:dyDescent="0.3">
      <c r="A7768" s="9">
        <f>YEAR(Table1[[#This Row],[Order Date]])</f>
        <v>2017</v>
      </c>
      <c r="B7768" s="3" t="s">
        <v>1193</v>
      </c>
    </row>
    <row r="7769" spans="1:2" ht="16.5" x14ac:dyDescent="0.3">
      <c r="A7769" s="10">
        <f>YEAR(Table1[[#This Row],[Order Date]])</f>
        <v>2017</v>
      </c>
      <c r="B7769" s="4" t="s">
        <v>215</v>
      </c>
    </row>
    <row r="7770" spans="1:2" ht="16.5" x14ac:dyDescent="0.3">
      <c r="A7770" s="9">
        <f>YEAR(Table1[[#This Row],[Order Date]])</f>
        <v>2017</v>
      </c>
      <c r="B7770" s="3" t="s">
        <v>215</v>
      </c>
    </row>
    <row r="7771" spans="1:2" ht="16.5" x14ac:dyDescent="0.3">
      <c r="A7771" s="10">
        <f>YEAR(Table1[[#This Row],[Order Date]])</f>
        <v>2017</v>
      </c>
      <c r="B7771" s="4" t="s">
        <v>1831</v>
      </c>
    </row>
    <row r="7772" spans="1:2" ht="16.5" x14ac:dyDescent="0.3">
      <c r="A7772" s="9">
        <f>YEAR(Table1[[#This Row],[Order Date]])</f>
        <v>2017</v>
      </c>
      <c r="B7772" s="3" t="s">
        <v>1831</v>
      </c>
    </row>
    <row r="7773" spans="1:2" ht="16.5" x14ac:dyDescent="0.3">
      <c r="A7773" s="10">
        <f>YEAR(Table1[[#This Row],[Order Date]])</f>
        <v>2017</v>
      </c>
      <c r="B7773" s="4" t="s">
        <v>2083</v>
      </c>
    </row>
    <row r="7774" spans="1:2" ht="16.5" x14ac:dyDescent="0.3">
      <c r="A7774" s="9">
        <f>YEAR(Table1[[#This Row],[Order Date]])</f>
        <v>2017</v>
      </c>
      <c r="B7774" s="3" t="s">
        <v>1424</v>
      </c>
    </row>
    <row r="7775" spans="1:2" ht="16.5" x14ac:dyDescent="0.3">
      <c r="A7775" s="10">
        <f>YEAR(Table1[[#This Row],[Order Date]])</f>
        <v>2017</v>
      </c>
      <c r="B7775" s="4" t="s">
        <v>1424</v>
      </c>
    </row>
    <row r="7776" spans="1:2" ht="16.5" x14ac:dyDescent="0.3">
      <c r="A7776" s="9">
        <f>YEAR(Table1[[#This Row],[Order Date]])</f>
        <v>2017</v>
      </c>
      <c r="B7776" s="3" t="s">
        <v>809</v>
      </c>
    </row>
    <row r="7777" spans="1:2" ht="16.5" x14ac:dyDescent="0.3">
      <c r="A7777" s="10">
        <f>YEAR(Table1[[#This Row],[Order Date]])</f>
        <v>2017</v>
      </c>
      <c r="B7777" s="4" t="s">
        <v>809</v>
      </c>
    </row>
    <row r="7778" spans="1:2" ht="16.5" x14ac:dyDescent="0.3">
      <c r="A7778" s="9">
        <f>YEAR(Table1[[#This Row],[Order Date]])</f>
        <v>2017</v>
      </c>
      <c r="B7778" s="3" t="s">
        <v>1459</v>
      </c>
    </row>
    <row r="7779" spans="1:2" ht="16.5" x14ac:dyDescent="0.3">
      <c r="A7779" s="10">
        <f>YEAR(Table1[[#This Row],[Order Date]])</f>
        <v>2017</v>
      </c>
      <c r="B7779" s="4" t="s">
        <v>1459</v>
      </c>
    </row>
    <row r="7780" spans="1:2" ht="16.5" x14ac:dyDescent="0.3">
      <c r="A7780" s="9">
        <f>YEAR(Table1[[#This Row],[Order Date]])</f>
        <v>2017</v>
      </c>
      <c r="B7780" s="3" t="s">
        <v>1459</v>
      </c>
    </row>
    <row r="7781" spans="1:2" ht="16.5" x14ac:dyDescent="0.3">
      <c r="A7781" s="10">
        <f>YEAR(Table1[[#This Row],[Order Date]])</f>
        <v>2017</v>
      </c>
      <c r="B7781" s="4" t="s">
        <v>433</v>
      </c>
    </row>
    <row r="7782" spans="1:2" ht="16.5" x14ac:dyDescent="0.3">
      <c r="A7782" s="9">
        <f>YEAR(Table1[[#This Row],[Order Date]])</f>
        <v>2017</v>
      </c>
      <c r="B7782" s="3" t="s">
        <v>433</v>
      </c>
    </row>
    <row r="7783" spans="1:2" ht="16.5" x14ac:dyDescent="0.3">
      <c r="A7783" s="10">
        <f>YEAR(Table1[[#This Row],[Order Date]])</f>
        <v>2017</v>
      </c>
      <c r="B7783" s="4" t="s">
        <v>433</v>
      </c>
    </row>
    <row r="7784" spans="1:2" ht="16.5" x14ac:dyDescent="0.3">
      <c r="A7784" s="9">
        <f>YEAR(Table1[[#This Row],[Order Date]])</f>
        <v>2017</v>
      </c>
      <c r="B7784" s="3" t="s">
        <v>167</v>
      </c>
    </row>
    <row r="7785" spans="1:2" ht="16.5" x14ac:dyDescent="0.3">
      <c r="A7785" s="10">
        <f>YEAR(Table1[[#This Row],[Order Date]])</f>
        <v>2017</v>
      </c>
      <c r="B7785" s="4" t="s">
        <v>167</v>
      </c>
    </row>
    <row r="7786" spans="1:2" ht="16.5" x14ac:dyDescent="0.3">
      <c r="A7786" s="9">
        <f>YEAR(Table1[[#This Row],[Order Date]])</f>
        <v>2017</v>
      </c>
      <c r="B7786" s="3" t="s">
        <v>2548</v>
      </c>
    </row>
    <row r="7787" spans="1:2" ht="16.5" x14ac:dyDescent="0.3">
      <c r="A7787" s="10">
        <f>YEAR(Table1[[#This Row],[Order Date]])</f>
        <v>2017</v>
      </c>
      <c r="B7787" s="4" t="s">
        <v>2548</v>
      </c>
    </row>
    <row r="7788" spans="1:2" ht="16.5" x14ac:dyDescent="0.3">
      <c r="A7788" s="9">
        <f>YEAR(Table1[[#This Row],[Order Date]])</f>
        <v>2017</v>
      </c>
      <c r="B7788" s="3" t="s">
        <v>680</v>
      </c>
    </row>
    <row r="7789" spans="1:2" ht="16.5" x14ac:dyDescent="0.3">
      <c r="A7789" s="10">
        <f>YEAR(Table1[[#This Row],[Order Date]])</f>
        <v>2017</v>
      </c>
      <c r="B7789" s="4" t="s">
        <v>680</v>
      </c>
    </row>
    <row r="7790" spans="1:2" ht="16.5" x14ac:dyDescent="0.3">
      <c r="A7790" s="9">
        <f>YEAR(Table1[[#This Row],[Order Date]])</f>
        <v>2017</v>
      </c>
      <c r="B7790" s="3" t="s">
        <v>1727</v>
      </c>
    </row>
    <row r="7791" spans="1:2" ht="16.5" x14ac:dyDescent="0.3">
      <c r="A7791" s="10">
        <f>YEAR(Table1[[#This Row],[Order Date]])</f>
        <v>2017</v>
      </c>
      <c r="B7791" s="4" t="s">
        <v>1727</v>
      </c>
    </row>
    <row r="7792" spans="1:2" ht="16.5" x14ac:dyDescent="0.3">
      <c r="A7792" s="9">
        <f>YEAR(Table1[[#This Row],[Order Date]])</f>
        <v>2017</v>
      </c>
      <c r="B7792" s="3" t="s">
        <v>1951</v>
      </c>
    </row>
    <row r="7793" spans="1:2" ht="16.5" x14ac:dyDescent="0.3">
      <c r="A7793" s="10">
        <f>YEAR(Table1[[#This Row],[Order Date]])</f>
        <v>2017</v>
      </c>
      <c r="B7793" s="4" t="s">
        <v>1951</v>
      </c>
    </row>
    <row r="7794" spans="1:2" ht="16.5" x14ac:dyDescent="0.3">
      <c r="A7794" s="9">
        <f>YEAR(Table1[[#This Row],[Order Date]])</f>
        <v>2017</v>
      </c>
      <c r="B7794" s="3" t="s">
        <v>195</v>
      </c>
    </row>
    <row r="7795" spans="1:2" ht="16.5" x14ac:dyDescent="0.3">
      <c r="A7795" s="10">
        <f>YEAR(Table1[[#This Row],[Order Date]])</f>
        <v>2017</v>
      </c>
      <c r="B7795" s="4" t="s">
        <v>195</v>
      </c>
    </row>
    <row r="7796" spans="1:2" ht="16.5" x14ac:dyDescent="0.3">
      <c r="A7796" s="9">
        <f>YEAR(Table1[[#This Row],[Order Date]])</f>
        <v>2017</v>
      </c>
      <c r="B7796" s="3" t="s">
        <v>487</v>
      </c>
    </row>
    <row r="7797" spans="1:2" ht="16.5" x14ac:dyDescent="0.3">
      <c r="A7797" s="10">
        <f>YEAR(Table1[[#This Row],[Order Date]])</f>
        <v>2017</v>
      </c>
      <c r="B7797" s="4" t="s">
        <v>651</v>
      </c>
    </row>
    <row r="7798" spans="1:2" ht="16.5" x14ac:dyDescent="0.3">
      <c r="A7798" s="9">
        <f>YEAR(Table1[[#This Row],[Order Date]])</f>
        <v>2017</v>
      </c>
      <c r="B7798" s="3" t="s">
        <v>651</v>
      </c>
    </row>
    <row r="7799" spans="1:2" ht="16.5" x14ac:dyDescent="0.3">
      <c r="A7799" s="10">
        <f>YEAR(Table1[[#This Row],[Order Date]])</f>
        <v>2017</v>
      </c>
      <c r="B7799" s="4" t="s">
        <v>307</v>
      </c>
    </row>
    <row r="7800" spans="1:2" ht="16.5" x14ac:dyDescent="0.3">
      <c r="A7800" s="9">
        <f>YEAR(Table1[[#This Row],[Order Date]])</f>
        <v>2017</v>
      </c>
      <c r="B7800" s="3" t="s">
        <v>307</v>
      </c>
    </row>
    <row r="7801" spans="1:2" ht="16.5" x14ac:dyDescent="0.3">
      <c r="A7801" s="10">
        <f>YEAR(Table1[[#This Row],[Order Date]])</f>
        <v>2017</v>
      </c>
      <c r="B7801" s="4" t="s">
        <v>1494</v>
      </c>
    </row>
    <row r="7802" spans="1:2" ht="16.5" x14ac:dyDescent="0.3">
      <c r="A7802" s="9">
        <f>YEAR(Table1[[#This Row],[Order Date]])</f>
        <v>2017</v>
      </c>
      <c r="B7802" s="3" t="s">
        <v>1494</v>
      </c>
    </row>
    <row r="7803" spans="1:2" ht="16.5" x14ac:dyDescent="0.3">
      <c r="A7803" s="10">
        <f>YEAR(Table1[[#This Row],[Order Date]])</f>
        <v>2017</v>
      </c>
      <c r="B7803" s="4" t="s">
        <v>1494</v>
      </c>
    </row>
    <row r="7804" spans="1:2" ht="16.5" x14ac:dyDescent="0.3">
      <c r="A7804" s="9">
        <f>YEAR(Table1[[#This Row],[Order Date]])</f>
        <v>2017</v>
      </c>
      <c r="B7804" s="3" t="s">
        <v>907</v>
      </c>
    </row>
    <row r="7805" spans="1:2" ht="16.5" x14ac:dyDescent="0.3">
      <c r="A7805" s="10">
        <f>YEAR(Table1[[#This Row],[Order Date]])</f>
        <v>2017</v>
      </c>
      <c r="B7805" s="4" t="s">
        <v>1541</v>
      </c>
    </row>
    <row r="7806" spans="1:2" ht="16.5" x14ac:dyDescent="0.3">
      <c r="A7806" s="9">
        <f>YEAR(Table1[[#This Row],[Order Date]])</f>
        <v>2017</v>
      </c>
      <c r="B7806" s="3" t="s">
        <v>1541</v>
      </c>
    </row>
    <row r="7807" spans="1:2" ht="16.5" x14ac:dyDescent="0.3">
      <c r="A7807" s="10">
        <f>YEAR(Table1[[#This Row],[Order Date]])</f>
        <v>2017</v>
      </c>
      <c r="B7807" s="4" t="s">
        <v>1541</v>
      </c>
    </row>
    <row r="7808" spans="1:2" ht="16.5" x14ac:dyDescent="0.3">
      <c r="A7808" s="9">
        <f>YEAR(Table1[[#This Row],[Order Date]])</f>
        <v>2017</v>
      </c>
      <c r="B7808" s="3" t="s">
        <v>1652</v>
      </c>
    </row>
    <row r="7809" spans="1:2" ht="16.5" x14ac:dyDescent="0.3">
      <c r="A7809" s="10">
        <f>YEAR(Table1[[#This Row],[Order Date]])</f>
        <v>2017</v>
      </c>
      <c r="B7809" s="4" t="s">
        <v>301</v>
      </c>
    </row>
    <row r="7810" spans="1:2" ht="16.5" x14ac:dyDescent="0.3">
      <c r="A7810" s="9">
        <f>YEAR(Table1[[#This Row],[Order Date]])</f>
        <v>2017</v>
      </c>
      <c r="B7810" s="3" t="s">
        <v>1084</v>
      </c>
    </row>
    <row r="7811" spans="1:2" ht="16.5" x14ac:dyDescent="0.3">
      <c r="A7811" s="10">
        <f>YEAR(Table1[[#This Row],[Order Date]])</f>
        <v>2017</v>
      </c>
      <c r="B7811" s="4" t="s">
        <v>2455</v>
      </c>
    </row>
    <row r="7812" spans="1:2" ht="16.5" x14ac:dyDescent="0.3">
      <c r="A7812" s="9">
        <f>YEAR(Table1[[#This Row],[Order Date]])</f>
        <v>2017</v>
      </c>
      <c r="B7812" s="3" t="s">
        <v>241</v>
      </c>
    </row>
    <row r="7813" spans="1:2" ht="16.5" x14ac:dyDescent="0.3">
      <c r="A7813" s="10">
        <f>YEAR(Table1[[#This Row],[Order Date]])</f>
        <v>2017</v>
      </c>
      <c r="B7813" s="4" t="s">
        <v>241</v>
      </c>
    </row>
    <row r="7814" spans="1:2" ht="16.5" x14ac:dyDescent="0.3">
      <c r="A7814" s="9">
        <f>YEAR(Table1[[#This Row],[Order Date]])</f>
        <v>2017</v>
      </c>
      <c r="B7814" s="3" t="s">
        <v>680</v>
      </c>
    </row>
    <row r="7815" spans="1:2" ht="16.5" x14ac:dyDescent="0.3">
      <c r="A7815" s="10">
        <f>YEAR(Table1[[#This Row],[Order Date]])</f>
        <v>2017</v>
      </c>
      <c r="B7815" s="4" t="s">
        <v>680</v>
      </c>
    </row>
    <row r="7816" spans="1:2" ht="16.5" x14ac:dyDescent="0.3">
      <c r="A7816" s="9">
        <f>YEAR(Table1[[#This Row],[Order Date]])</f>
        <v>2017</v>
      </c>
      <c r="B7816" s="3" t="s">
        <v>1720</v>
      </c>
    </row>
    <row r="7817" spans="1:2" ht="16.5" x14ac:dyDescent="0.3">
      <c r="A7817" s="10">
        <f>YEAR(Table1[[#This Row],[Order Date]])</f>
        <v>2017</v>
      </c>
      <c r="B7817" s="4" t="s">
        <v>1720</v>
      </c>
    </row>
    <row r="7818" spans="1:2" ht="16.5" x14ac:dyDescent="0.3">
      <c r="A7818" s="9">
        <f>YEAR(Table1[[#This Row],[Order Date]])</f>
        <v>2017</v>
      </c>
      <c r="B7818" s="3" t="s">
        <v>277</v>
      </c>
    </row>
    <row r="7819" spans="1:2" ht="16.5" x14ac:dyDescent="0.3">
      <c r="A7819" s="10">
        <f>YEAR(Table1[[#This Row],[Order Date]])</f>
        <v>2017</v>
      </c>
      <c r="B7819" s="4" t="s">
        <v>822</v>
      </c>
    </row>
    <row r="7820" spans="1:2" ht="16.5" x14ac:dyDescent="0.3">
      <c r="A7820" s="9">
        <f>YEAR(Table1[[#This Row],[Order Date]])</f>
        <v>2017</v>
      </c>
      <c r="B7820" s="3" t="s">
        <v>2580</v>
      </c>
    </row>
    <row r="7821" spans="1:2" ht="16.5" x14ac:dyDescent="0.3">
      <c r="A7821" s="10">
        <f>YEAR(Table1[[#This Row],[Order Date]])</f>
        <v>2017</v>
      </c>
      <c r="B7821" s="4" t="s">
        <v>2580</v>
      </c>
    </row>
    <row r="7822" spans="1:2" ht="16.5" x14ac:dyDescent="0.3">
      <c r="A7822" s="9">
        <f>YEAR(Table1[[#This Row],[Order Date]])</f>
        <v>2017</v>
      </c>
      <c r="B7822" s="3" t="s">
        <v>2580</v>
      </c>
    </row>
    <row r="7823" spans="1:2" ht="16.5" x14ac:dyDescent="0.3">
      <c r="A7823" s="10">
        <f>YEAR(Table1[[#This Row],[Order Date]])</f>
        <v>2017</v>
      </c>
      <c r="B7823" s="4" t="s">
        <v>1528</v>
      </c>
    </row>
    <row r="7824" spans="1:2" ht="16.5" x14ac:dyDescent="0.3">
      <c r="A7824" s="9">
        <f>YEAR(Table1[[#This Row],[Order Date]])</f>
        <v>2017</v>
      </c>
      <c r="B7824" s="3" t="s">
        <v>2156</v>
      </c>
    </row>
    <row r="7825" spans="1:2" ht="16.5" x14ac:dyDescent="0.3">
      <c r="A7825" s="10">
        <f>YEAR(Table1[[#This Row],[Order Date]])</f>
        <v>2017</v>
      </c>
      <c r="B7825" s="4" t="s">
        <v>1341</v>
      </c>
    </row>
    <row r="7826" spans="1:2" ht="16.5" x14ac:dyDescent="0.3">
      <c r="A7826" s="9">
        <f>YEAR(Table1[[#This Row],[Order Date]])</f>
        <v>2017</v>
      </c>
      <c r="B7826" s="3" t="s">
        <v>2037</v>
      </c>
    </row>
    <row r="7827" spans="1:2" ht="16.5" x14ac:dyDescent="0.3">
      <c r="A7827" s="10">
        <f>YEAR(Table1[[#This Row],[Order Date]])</f>
        <v>2017</v>
      </c>
      <c r="B7827" s="4" t="s">
        <v>456</v>
      </c>
    </row>
    <row r="7828" spans="1:2" ht="16.5" x14ac:dyDescent="0.3">
      <c r="A7828" s="9">
        <f>YEAR(Table1[[#This Row],[Order Date]])</f>
        <v>2017</v>
      </c>
      <c r="B7828" s="3" t="s">
        <v>456</v>
      </c>
    </row>
    <row r="7829" spans="1:2" ht="16.5" x14ac:dyDescent="0.3">
      <c r="A7829" s="10">
        <f>YEAR(Table1[[#This Row],[Order Date]])</f>
        <v>2017</v>
      </c>
      <c r="B7829" s="4" t="s">
        <v>456</v>
      </c>
    </row>
    <row r="7830" spans="1:2" ht="16.5" x14ac:dyDescent="0.3">
      <c r="A7830" s="9">
        <f>YEAR(Table1[[#This Row],[Order Date]])</f>
        <v>2017</v>
      </c>
      <c r="B7830" s="3" t="s">
        <v>2183</v>
      </c>
    </row>
    <row r="7831" spans="1:2" ht="16.5" x14ac:dyDescent="0.3">
      <c r="A7831" s="10">
        <f>YEAR(Table1[[#This Row],[Order Date]])</f>
        <v>2017</v>
      </c>
      <c r="B7831" s="4" t="s">
        <v>1211</v>
      </c>
    </row>
    <row r="7832" spans="1:2" ht="16.5" x14ac:dyDescent="0.3">
      <c r="A7832" s="9">
        <f>YEAR(Table1[[#This Row],[Order Date]])</f>
        <v>2017</v>
      </c>
      <c r="B7832" s="3" t="s">
        <v>768</v>
      </c>
    </row>
    <row r="7833" spans="1:2" ht="16.5" x14ac:dyDescent="0.3">
      <c r="A7833" s="10">
        <f>YEAR(Table1[[#This Row],[Order Date]])</f>
        <v>2017</v>
      </c>
      <c r="B7833" s="4" t="s">
        <v>1271</v>
      </c>
    </row>
    <row r="7834" spans="1:2" ht="16.5" x14ac:dyDescent="0.3">
      <c r="A7834" s="9">
        <f>YEAR(Table1[[#This Row],[Order Date]])</f>
        <v>2017</v>
      </c>
      <c r="B7834" s="3" t="s">
        <v>1271</v>
      </c>
    </row>
    <row r="7835" spans="1:2" ht="16.5" x14ac:dyDescent="0.3">
      <c r="A7835" s="10">
        <f>YEAR(Table1[[#This Row],[Order Date]])</f>
        <v>2017</v>
      </c>
      <c r="B7835" s="4" t="s">
        <v>2265</v>
      </c>
    </row>
    <row r="7836" spans="1:2" ht="16.5" x14ac:dyDescent="0.3">
      <c r="A7836" s="9">
        <f>YEAR(Table1[[#This Row],[Order Date]])</f>
        <v>2017</v>
      </c>
      <c r="B7836" s="3" t="s">
        <v>2265</v>
      </c>
    </row>
    <row r="7837" spans="1:2" ht="16.5" x14ac:dyDescent="0.3">
      <c r="A7837" s="10">
        <f>YEAR(Table1[[#This Row],[Order Date]])</f>
        <v>2017</v>
      </c>
      <c r="B7837" s="4" t="s">
        <v>1426</v>
      </c>
    </row>
    <row r="7838" spans="1:2" ht="16.5" x14ac:dyDescent="0.3">
      <c r="A7838" s="9">
        <f>YEAR(Table1[[#This Row],[Order Date]])</f>
        <v>2017</v>
      </c>
      <c r="B7838" s="3" t="s">
        <v>475</v>
      </c>
    </row>
    <row r="7839" spans="1:2" ht="16.5" x14ac:dyDescent="0.3">
      <c r="A7839" s="10">
        <f>YEAR(Table1[[#This Row],[Order Date]])</f>
        <v>2017</v>
      </c>
      <c r="B7839" s="4" t="s">
        <v>475</v>
      </c>
    </row>
    <row r="7840" spans="1:2" ht="16.5" x14ac:dyDescent="0.3">
      <c r="A7840" s="9">
        <f>YEAR(Table1[[#This Row],[Order Date]])</f>
        <v>2017</v>
      </c>
      <c r="B7840" s="3" t="s">
        <v>475</v>
      </c>
    </row>
    <row r="7841" spans="1:2" ht="16.5" x14ac:dyDescent="0.3">
      <c r="A7841" s="10">
        <f>YEAR(Table1[[#This Row],[Order Date]])</f>
        <v>2017</v>
      </c>
      <c r="B7841" s="4" t="s">
        <v>475</v>
      </c>
    </row>
    <row r="7842" spans="1:2" ht="16.5" x14ac:dyDescent="0.3">
      <c r="A7842" s="9">
        <f>YEAR(Table1[[#This Row],[Order Date]])</f>
        <v>2017</v>
      </c>
      <c r="B7842" s="3" t="s">
        <v>1338</v>
      </c>
    </row>
    <row r="7843" spans="1:2" ht="16.5" x14ac:dyDescent="0.3">
      <c r="A7843" s="10">
        <f>YEAR(Table1[[#This Row],[Order Date]])</f>
        <v>2017</v>
      </c>
      <c r="B7843" s="4" t="s">
        <v>709</v>
      </c>
    </row>
    <row r="7844" spans="1:2" ht="16.5" x14ac:dyDescent="0.3">
      <c r="A7844" s="9">
        <f>YEAR(Table1[[#This Row],[Order Date]])</f>
        <v>2017</v>
      </c>
      <c r="B7844" s="3" t="s">
        <v>671</v>
      </c>
    </row>
    <row r="7845" spans="1:2" ht="16.5" x14ac:dyDescent="0.3">
      <c r="A7845" s="10">
        <f>YEAR(Table1[[#This Row],[Order Date]])</f>
        <v>2017</v>
      </c>
      <c r="B7845" s="4" t="s">
        <v>671</v>
      </c>
    </row>
    <row r="7846" spans="1:2" ht="16.5" x14ac:dyDescent="0.3">
      <c r="A7846" s="9">
        <f>YEAR(Table1[[#This Row],[Order Date]])</f>
        <v>2017</v>
      </c>
      <c r="B7846" s="3" t="s">
        <v>671</v>
      </c>
    </row>
    <row r="7847" spans="1:2" ht="16.5" x14ac:dyDescent="0.3">
      <c r="A7847" s="10">
        <f>YEAR(Table1[[#This Row],[Order Date]])</f>
        <v>2017</v>
      </c>
      <c r="B7847" s="4" t="s">
        <v>291</v>
      </c>
    </row>
    <row r="7848" spans="1:2" ht="16.5" x14ac:dyDescent="0.3">
      <c r="A7848" s="9">
        <f>YEAR(Table1[[#This Row],[Order Date]])</f>
        <v>2017</v>
      </c>
      <c r="B7848" s="3" t="s">
        <v>419</v>
      </c>
    </row>
    <row r="7849" spans="1:2" ht="16.5" x14ac:dyDescent="0.3">
      <c r="A7849" s="10">
        <f>YEAR(Table1[[#This Row],[Order Date]])</f>
        <v>2017</v>
      </c>
      <c r="B7849" s="4" t="s">
        <v>419</v>
      </c>
    </row>
    <row r="7850" spans="1:2" ht="16.5" x14ac:dyDescent="0.3">
      <c r="A7850" s="9">
        <f>YEAR(Table1[[#This Row],[Order Date]])</f>
        <v>2017</v>
      </c>
      <c r="B7850" s="3" t="s">
        <v>630</v>
      </c>
    </row>
    <row r="7851" spans="1:2" ht="16.5" x14ac:dyDescent="0.3">
      <c r="A7851" s="10">
        <f>YEAR(Table1[[#This Row],[Order Date]])</f>
        <v>2017</v>
      </c>
      <c r="B7851" s="4" t="s">
        <v>1446</v>
      </c>
    </row>
    <row r="7852" spans="1:2" ht="16.5" x14ac:dyDescent="0.3">
      <c r="A7852" s="9">
        <f>YEAR(Table1[[#This Row],[Order Date]])</f>
        <v>2017</v>
      </c>
      <c r="B7852" s="3" t="s">
        <v>1563</v>
      </c>
    </row>
    <row r="7853" spans="1:2" ht="16.5" x14ac:dyDescent="0.3">
      <c r="A7853" s="10">
        <f>YEAR(Table1[[#This Row],[Order Date]])</f>
        <v>2017</v>
      </c>
      <c r="B7853" s="4" t="s">
        <v>1563</v>
      </c>
    </row>
    <row r="7854" spans="1:2" ht="16.5" x14ac:dyDescent="0.3">
      <c r="A7854" s="9">
        <f>YEAR(Table1[[#This Row],[Order Date]])</f>
        <v>2017</v>
      </c>
      <c r="B7854" s="3" t="s">
        <v>1563</v>
      </c>
    </row>
    <row r="7855" spans="1:2" ht="16.5" x14ac:dyDescent="0.3">
      <c r="A7855" s="10">
        <f>YEAR(Table1[[#This Row],[Order Date]])</f>
        <v>2017</v>
      </c>
      <c r="B7855" s="4" t="s">
        <v>1563</v>
      </c>
    </row>
    <row r="7856" spans="1:2" ht="16.5" x14ac:dyDescent="0.3">
      <c r="A7856" s="9">
        <f>YEAR(Table1[[#This Row],[Order Date]])</f>
        <v>2017</v>
      </c>
      <c r="B7856" s="3" t="s">
        <v>2265</v>
      </c>
    </row>
    <row r="7857" spans="1:2" ht="16.5" x14ac:dyDescent="0.3">
      <c r="A7857" s="10">
        <f>YEAR(Table1[[#This Row],[Order Date]])</f>
        <v>2017</v>
      </c>
      <c r="B7857" s="4" t="s">
        <v>2265</v>
      </c>
    </row>
    <row r="7858" spans="1:2" ht="16.5" x14ac:dyDescent="0.3">
      <c r="A7858" s="9">
        <f>YEAR(Table1[[#This Row],[Order Date]])</f>
        <v>2017</v>
      </c>
      <c r="B7858" s="3" t="s">
        <v>2265</v>
      </c>
    </row>
    <row r="7859" spans="1:2" ht="16.5" x14ac:dyDescent="0.3">
      <c r="A7859" s="10">
        <f>YEAR(Table1[[#This Row],[Order Date]])</f>
        <v>2017</v>
      </c>
      <c r="B7859" s="4" t="s">
        <v>945</v>
      </c>
    </row>
    <row r="7860" spans="1:2" ht="16.5" x14ac:dyDescent="0.3">
      <c r="A7860" s="9">
        <f>YEAR(Table1[[#This Row],[Order Date]])</f>
        <v>2017</v>
      </c>
      <c r="B7860" s="3" t="s">
        <v>945</v>
      </c>
    </row>
    <row r="7861" spans="1:2" ht="16.5" x14ac:dyDescent="0.3">
      <c r="A7861" s="10">
        <f>YEAR(Table1[[#This Row],[Order Date]])</f>
        <v>2017</v>
      </c>
      <c r="B7861" s="4" t="s">
        <v>945</v>
      </c>
    </row>
    <row r="7862" spans="1:2" ht="16.5" x14ac:dyDescent="0.3">
      <c r="A7862" s="9">
        <f>YEAR(Table1[[#This Row],[Order Date]])</f>
        <v>2017</v>
      </c>
      <c r="B7862" s="3" t="s">
        <v>2145</v>
      </c>
    </row>
    <row r="7863" spans="1:2" ht="16.5" x14ac:dyDescent="0.3">
      <c r="A7863" s="10">
        <f>YEAR(Table1[[#This Row],[Order Date]])</f>
        <v>2017</v>
      </c>
      <c r="B7863" s="4" t="s">
        <v>1023</v>
      </c>
    </row>
    <row r="7864" spans="1:2" ht="16.5" x14ac:dyDescent="0.3">
      <c r="A7864" s="9">
        <f>YEAR(Table1[[#This Row],[Order Date]])</f>
        <v>2017</v>
      </c>
      <c r="B7864" s="3" t="s">
        <v>1781</v>
      </c>
    </row>
    <row r="7865" spans="1:2" ht="16.5" x14ac:dyDescent="0.3">
      <c r="A7865" s="10">
        <f>YEAR(Table1[[#This Row],[Order Date]])</f>
        <v>2017</v>
      </c>
      <c r="B7865" s="4" t="s">
        <v>1781</v>
      </c>
    </row>
    <row r="7866" spans="1:2" ht="16.5" x14ac:dyDescent="0.3">
      <c r="A7866" s="9">
        <f>YEAR(Table1[[#This Row],[Order Date]])</f>
        <v>2017</v>
      </c>
      <c r="B7866" s="3" t="s">
        <v>925</v>
      </c>
    </row>
    <row r="7867" spans="1:2" ht="16.5" x14ac:dyDescent="0.3">
      <c r="A7867" s="10">
        <f>YEAR(Table1[[#This Row],[Order Date]])</f>
        <v>2017</v>
      </c>
      <c r="B7867" s="4" t="s">
        <v>925</v>
      </c>
    </row>
    <row r="7868" spans="1:2" ht="16.5" x14ac:dyDescent="0.3">
      <c r="A7868" s="9">
        <f>YEAR(Table1[[#This Row],[Order Date]])</f>
        <v>2017</v>
      </c>
      <c r="B7868" s="3" t="s">
        <v>925</v>
      </c>
    </row>
    <row r="7869" spans="1:2" ht="16.5" x14ac:dyDescent="0.3">
      <c r="A7869" s="10">
        <f>YEAR(Table1[[#This Row],[Order Date]])</f>
        <v>2017</v>
      </c>
      <c r="B7869" s="4" t="s">
        <v>2544</v>
      </c>
    </row>
    <row r="7870" spans="1:2" ht="16.5" x14ac:dyDescent="0.3">
      <c r="A7870" s="9">
        <f>YEAR(Table1[[#This Row],[Order Date]])</f>
        <v>2017</v>
      </c>
      <c r="B7870" s="3" t="s">
        <v>1301</v>
      </c>
    </row>
    <row r="7871" spans="1:2" ht="16.5" x14ac:dyDescent="0.3">
      <c r="A7871" s="10">
        <f>YEAR(Table1[[#This Row],[Order Date]])</f>
        <v>2017</v>
      </c>
      <c r="B7871" s="4" t="s">
        <v>1371</v>
      </c>
    </row>
    <row r="7872" spans="1:2" ht="16.5" x14ac:dyDescent="0.3">
      <c r="A7872" s="9">
        <f>YEAR(Table1[[#This Row],[Order Date]])</f>
        <v>2017</v>
      </c>
      <c r="B7872" s="3" t="s">
        <v>171</v>
      </c>
    </row>
    <row r="7873" spans="1:2" ht="16.5" x14ac:dyDescent="0.3">
      <c r="A7873" s="10">
        <f>YEAR(Table1[[#This Row],[Order Date]])</f>
        <v>2017</v>
      </c>
      <c r="B7873" s="4" t="s">
        <v>1385</v>
      </c>
    </row>
    <row r="7874" spans="1:2" ht="16.5" x14ac:dyDescent="0.3">
      <c r="A7874" s="9">
        <f>YEAR(Table1[[#This Row],[Order Date]])</f>
        <v>2017</v>
      </c>
      <c r="B7874" s="3" t="s">
        <v>1385</v>
      </c>
    </row>
    <row r="7875" spans="1:2" ht="16.5" x14ac:dyDescent="0.3">
      <c r="A7875" s="10">
        <f>YEAR(Table1[[#This Row],[Order Date]])</f>
        <v>2017</v>
      </c>
      <c r="B7875" s="4" t="s">
        <v>1385</v>
      </c>
    </row>
    <row r="7876" spans="1:2" ht="16.5" x14ac:dyDescent="0.3">
      <c r="A7876" s="9">
        <f>YEAR(Table1[[#This Row],[Order Date]])</f>
        <v>2017</v>
      </c>
      <c r="B7876" s="3" t="s">
        <v>963</v>
      </c>
    </row>
    <row r="7877" spans="1:2" ht="16.5" x14ac:dyDescent="0.3">
      <c r="A7877" s="10">
        <f>YEAR(Table1[[#This Row],[Order Date]])</f>
        <v>2017</v>
      </c>
      <c r="B7877" s="4" t="s">
        <v>963</v>
      </c>
    </row>
    <row r="7878" spans="1:2" ht="16.5" x14ac:dyDescent="0.3">
      <c r="A7878" s="9">
        <f>YEAR(Table1[[#This Row],[Order Date]])</f>
        <v>2017</v>
      </c>
      <c r="B7878" s="3" t="s">
        <v>2688</v>
      </c>
    </row>
    <row r="7879" spans="1:2" ht="16.5" x14ac:dyDescent="0.3">
      <c r="A7879" s="10">
        <f>YEAR(Table1[[#This Row],[Order Date]])</f>
        <v>2017</v>
      </c>
      <c r="B7879" s="4" t="s">
        <v>2688</v>
      </c>
    </row>
    <row r="7880" spans="1:2" ht="16.5" x14ac:dyDescent="0.3">
      <c r="A7880" s="9">
        <f>YEAR(Table1[[#This Row],[Order Date]])</f>
        <v>2017</v>
      </c>
      <c r="B7880" s="3" t="s">
        <v>1891</v>
      </c>
    </row>
    <row r="7881" spans="1:2" ht="16.5" x14ac:dyDescent="0.3">
      <c r="A7881" s="10">
        <f>YEAR(Table1[[#This Row],[Order Date]])</f>
        <v>2017</v>
      </c>
      <c r="B7881" s="4" t="s">
        <v>437</v>
      </c>
    </row>
    <row r="7882" spans="1:2" ht="16.5" x14ac:dyDescent="0.3">
      <c r="A7882" s="9">
        <f>YEAR(Table1[[#This Row],[Order Date]])</f>
        <v>2017</v>
      </c>
      <c r="B7882" s="3" t="s">
        <v>483</v>
      </c>
    </row>
    <row r="7883" spans="1:2" ht="16.5" x14ac:dyDescent="0.3">
      <c r="A7883" s="10">
        <f>YEAR(Table1[[#This Row],[Order Date]])</f>
        <v>2017</v>
      </c>
      <c r="B7883" s="4" t="s">
        <v>483</v>
      </c>
    </row>
    <row r="7884" spans="1:2" ht="16.5" x14ac:dyDescent="0.3">
      <c r="A7884" s="9">
        <f>YEAR(Table1[[#This Row],[Order Date]])</f>
        <v>2017</v>
      </c>
      <c r="B7884" s="3" t="s">
        <v>383</v>
      </c>
    </row>
    <row r="7885" spans="1:2" ht="16.5" x14ac:dyDescent="0.3">
      <c r="A7885" s="10">
        <f>YEAR(Table1[[#This Row],[Order Date]])</f>
        <v>2017</v>
      </c>
      <c r="B7885" s="4" t="s">
        <v>1223</v>
      </c>
    </row>
    <row r="7886" spans="1:2" ht="16.5" x14ac:dyDescent="0.3">
      <c r="A7886" s="9">
        <f>YEAR(Table1[[#This Row],[Order Date]])</f>
        <v>2017</v>
      </c>
      <c r="B7886" s="3" t="s">
        <v>1223</v>
      </c>
    </row>
    <row r="7887" spans="1:2" ht="16.5" x14ac:dyDescent="0.3">
      <c r="A7887" s="10">
        <f>YEAR(Table1[[#This Row],[Order Date]])</f>
        <v>2017</v>
      </c>
      <c r="B7887" s="4" t="s">
        <v>1223</v>
      </c>
    </row>
    <row r="7888" spans="1:2" ht="16.5" x14ac:dyDescent="0.3">
      <c r="A7888" s="9">
        <f>YEAR(Table1[[#This Row],[Order Date]])</f>
        <v>2017</v>
      </c>
      <c r="B7888" s="3" t="s">
        <v>1332</v>
      </c>
    </row>
    <row r="7889" spans="1:2" ht="16.5" x14ac:dyDescent="0.3">
      <c r="A7889" s="10">
        <f>YEAR(Table1[[#This Row],[Order Date]])</f>
        <v>2017</v>
      </c>
      <c r="B7889" s="4" t="s">
        <v>1332</v>
      </c>
    </row>
    <row r="7890" spans="1:2" ht="16.5" x14ac:dyDescent="0.3">
      <c r="A7890" s="9">
        <f>YEAR(Table1[[#This Row],[Order Date]])</f>
        <v>2017</v>
      </c>
      <c r="B7890" s="3" t="s">
        <v>1332</v>
      </c>
    </row>
    <row r="7891" spans="1:2" ht="16.5" x14ac:dyDescent="0.3">
      <c r="A7891" s="10">
        <f>YEAR(Table1[[#This Row],[Order Date]])</f>
        <v>2017</v>
      </c>
      <c r="B7891" s="4" t="s">
        <v>1332</v>
      </c>
    </row>
    <row r="7892" spans="1:2" ht="16.5" x14ac:dyDescent="0.3">
      <c r="A7892" s="9">
        <f>YEAR(Table1[[#This Row],[Order Date]])</f>
        <v>2017</v>
      </c>
      <c r="B7892" s="3" t="s">
        <v>1177</v>
      </c>
    </row>
    <row r="7893" spans="1:2" ht="16.5" x14ac:dyDescent="0.3">
      <c r="A7893" s="10">
        <f>YEAR(Table1[[#This Row],[Order Date]])</f>
        <v>2017</v>
      </c>
      <c r="B7893" s="4" t="s">
        <v>1177</v>
      </c>
    </row>
    <row r="7894" spans="1:2" ht="16.5" x14ac:dyDescent="0.3">
      <c r="A7894" s="9">
        <f>YEAR(Table1[[#This Row],[Order Date]])</f>
        <v>2017</v>
      </c>
      <c r="B7894" s="3" t="s">
        <v>1084</v>
      </c>
    </row>
    <row r="7895" spans="1:2" ht="16.5" x14ac:dyDescent="0.3">
      <c r="A7895" s="10">
        <f>YEAR(Table1[[#This Row],[Order Date]])</f>
        <v>2017</v>
      </c>
      <c r="B7895" s="4" t="s">
        <v>437</v>
      </c>
    </row>
    <row r="7896" spans="1:2" ht="16.5" x14ac:dyDescent="0.3">
      <c r="A7896" s="9">
        <f>YEAR(Table1[[#This Row],[Order Date]])</f>
        <v>2017</v>
      </c>
      <c r="B7896" s="3" t="s">
        <v>1991</v>
      </c>
    </row>
    <row r="7897" spans="1:2" ht="16.5" x14ac:dyDescent="0.3">
      <c r="A7897" s="10">
        <f>YEAR(Table1[[#This Row],[Order Date]])</f>
        <v>2017</v>
      </c>
      <c r="B7897" s="4" t="s">
        <v>1813</v>
      </c>
    </row>
    <row r="7898" spans="1:2" ht="16.5" x14ac:dyDescent="0.3">
      <c r="A7898" s="9">
        <f>YEAR(Table1[[#This Row],[Order Date]])</f>
        <v>2017</v>
      </c>
      <c r="B7898" s="3" t="s">
        <v>2042</v>
      </c>
    </row>
    <row r="7899" spans="1:2" ht="16.5" x14ac:dyDescent="0.3">
      <c r="A7899" s="10">
        <f>YEAR(Table1[[#This Row],[Order Date]])</f>
        <v>2017</v>
      </c>
      <c r="B7899" s="4" t="s">
        <v>2042</v>
      </c>
    </row>
    <row r="7900" spans="1:2" ht="16.5" x14ac:dyDescent="0.3">
      <c r="A7900" s="9">
        <f>YEAR(Table1[[#This Row],[Order Date]])</f>
        <v>2017</v>
      </c>
      <c r="B7900" s="3" t="s">
        <v>2042</v>
      </c>
    </row>
    <row r="7901" spans="1:2" ht="16.5" x14ac:dyDescent="0.3">
      <c r="A7901" s="10">
        <f>YEAR(Table1[[#This Row],[Order Date]])</f>
        <v>2017</v>
      </c>
      <c r="B7901" s="4" t="s">
        <v>2042</v>
      </c>
    </row>
    <row r="7902" spans="1:2" ht="16.5" x14ac:dyDescent="0.3">
      <c r="A7902" s="9">
        <f>YEAR(Table1[[#This Row],[Order Date]])</f>
        <v>2017</v>
      </c>
      <c r="B7902" s="3" t="s">
        <v>2042</v>
      </c>
    </row>
    <row r="7903" spans="1:2" ht="16.5" x14ac:dyDescent="0.3">
      <c r="A7903" s="10">
        <f>YEAR(Table1[[#This Row],[Order Date]])</f>
        <v>2017</v>
      </c>
      <c r="B7903" s="4" t="s">
        <v>389</v>
      </c>
    </row>
    <row r="7904" spans="1:2" ht="16.5" x14ac:dyDescent="0.3">
      <c r="A7904" s="9">
        <f>YEAR(Table1[[#This Row],[Order Date]])</f>
        <v>2017</v>
      </c>
      <c r="B7904" s="3" t="s">
        <v>1495</v>
      </c>
    </row>
    <row r="7905" spans="1:2" ht="16.5" x14ac:dyDescent="0.3">
      <c r="A7905" s="10">
        <f>YEAR(Table1[[#This Row],[Order Date]])</f>
        <v>2017</v>
      </c>
      <c r="B7905" s="4" t="s">
        <v>1495</v>
      </c>
    </row>
    <row r="7906" spans="1:2" ht="16.5" x14ac:dyDescent="0.3">
      <c r="A7906" s="9">
        <f>YEAR(Table1[[#This Row],[Order Date]])</f>
        <v>2017</v>
      </c>
      <c r="B7906" s="3" t="s">
        <v>1511</v>
      </c>
    </row>
    <row r="7907" spans="1:2" ht="16.5" x14ac:dyDescent="0.3">
      <c r="A7907" s="10">
        <f>YEAR(Table1[[#This Row],[Order Date]])</f>
        <v>2017</v>
      </c>
      <c r="B7907" s="4" t="s">
        <v>1546</v>
      </c>
    </row>
    <row r="7908" spans="1:2" ht="16.5" x14ac:dyDescent="0.3">
      <c r="A7908" s="9">
        <f>YEAR(Table1[[#This Row],[Order Date]])</f>
        <v>2017</v>
      </c>
      <c r="B7908" s="3" t="s">
        <v>1122</v>
      </c>
    </row>
    <row r="7909" spans="1:2" ht="16.5" x14ac:dyDescent="0.3">
      <c r="A7909" s="10">
        <f>YEAR(Table1[[#This Row],[Order Date]])</f>
        <v>2017</v>
      </c>
      <c r="B7909" s="4" t="s">
        <v>2033</v>
      </c>
    </row>
    <row r="7910" spans="1:2" ht="16.5" x14ac:dyDescent="0.3">
      <c r="A7910" s="9">
        <f>YEAR(Table1[[#This Row],[Order Date]])</f>
        <v>2017</v>
      </c>
      <c r="B7910" s="3" t="s">
        <v>1751</v>
      </c>
    </row>
    <row r="7911" spans="1:2" ht="16.5" x14ac:dyDescent="0.3">
      <c r="A7911" s="10">
        <f>YEAR(Table1[[#This Row],[Order Date]])</f>
        <v>2017</v>
      </c>
      <c r="B7911" s="4" t="s">
        <v>1751</v>
      </c>
    </row>
    <row r="7912" spans="1:2" ht="16.5" x14ac:dyDescent="0.3">
      <c r="A7912" s="9">
        <f>YEAR(Table1[[#This Row],[Order Date]])</f>
        <v>2017</v>
      </c>
      <c r="B7912" s="3" t="s">
        <v>1751</v>
      </c>
    </row>
    <row r="7913" spans="1:2" ht="16.5" x14ac:dyDescent="0.3">
      <c r="A7913" s="10">
        <f>YEAR(Table1[[#This Row],[Order Date]])</f>
        <v>2017</v>
      </c>
      <c r="B7913" s="4" t="s">
        <v>1751</v>
      </c>
    </row>
    <row r="7914" spans="1:2" ht="16.5" x14ac:dyDescent="0.3">
      <c r="A7914" s="9">
        <f>YEAR(Table1[[#This Row],[Order Date]])</f>
        <v>2017</v>
      </c>
      <c r="B7914" s="3" t="s">
        <v>1751</v>
      </c>
    </row>
    <row r="7915" spans="1:2" ht="16.5" x14ac:dyDescent="0.3">
      <c r="A7915" s="10">
        <f>YEAR(Table1[[#This Row],[Order Date]])</f>
        <v>2017</v>
      </c>
      <c r="B7915" s="4" t="s">
        <v>1751</v>
      </c>
    </row>
    <row r="7916" spans="1:2" ht="16.5" x14ac:dyDescent="0.3">
      <c r="A7916" s="9">
        <f>YEAR(Table1[[#This Row],[Order Date]])</f>
        <v>2017</v>
      </c>
      <c r="B7916" s="3" t="s">
        <v>1196</v>
      </c>
    </row>
    <row r="7917" spans="1:2" ht="16.5" x14ac:dyDescent="0.3">
      <c r="A7917" s="10">
        <f>YEAR(Table1[[#This Row],[Order Date]])</f>
        <v>2017</v>
      </c>
      <c r="B7917" s="4" t="s">
        <v>683</v>
      </c>
    </row>
    <row r="7918" spans="1:2" ht="16.5" x14ac:dyDescent="0.3">
      <c r="A7918" s="9">
        <f>YEAR(Table1[[#This Row],[Order Date]])</f>
        <v>2017</v>
      </c>
      <c r="B7918" s="3" t="s">
        <v>683</v>
      </c>
    </row>
    <row r="7919" spans="1:2" ht="16.5" x14ac:dyDescent="0.3">
      <c r="A7919" s="10">
        <f>YEAR(Table1[[#This Row],[Order Date]])</f>
        <v>2017</v>
      </c>
      <c r="B7919" s="4" t="s">
        <v>683</v>
      </c>
    </row>
    <row r="7920" spans="1:2" ht="16.5" x14ac:dyDescent="0.3">
      <c r="A7920" s="9">
        <f>YEAR(Table1[[#This Row],[Order Date]])</f>
        <v>2017</v>
      </c>
      <c r="B7920" s="3" t="s">
        <v>1223</v>
      </c>
    </row>
    <row r="7921" spans="1:2" ht="16.5" x14ac:dyDescent="0.3">
      <c r="A7921" s="10">
        <f>YEAR(Table1[[#This Row],[Order Date]])</f>
        <v>2017</v>
      </c>
      <c r="B7921" s="4" t="s">
        <v>2690</v>
      </c>
    </row>
    <row r="7922" spans="1:2" ht="16.5" x14ac:dyDescent="0.3">
      <c r="A7922" s="9">
        <f>YEAR(Table1[[#This Row],[Order Date]])</f>
        <v>2017</v>
      </c>
      <c r="B7922" s="3" t="s">
        <v>2690</v>
      </c>
    </row>
    <row r="7923" spans="1:2" ht="16.5" x14ac:dyDescent="0.3">
      <c r="A7923" s="10">
        <f>YEAR(Table1[[#This Row],[Order Date]])</f>
        <v>2017</v>
      </c>
      <c r="B7923" s="4" t="s">
        <v>2690</v>
      </c>
    </row>
    <row r="7924" spans="1:2" ht="16.5" x14ac:dyDescent="0.3">
      <c r="A7924" s="9">
        <f>YEAR(Table1[[#This Row],[Order Date]])</f>
        <v>2017</v>
      </c>
      <c r="B7924" s="3" t="s">
        <v>2690</v>
      </c>
    </row>
    <row r="7925" spans="1:2" ht="16.5" x14ac:dyDescent="0.3">
      <c r="A7925" s="10">
        <f>YEAR(Table1[[#This Row],[Order Date]])</f>
        <v>2017</v>
      </c>
      <c r="B7925" s="4" t="s">
        <v>1093</v>
      </c>
    </row>
    <row r="7926" spans="1:2" ht="16.5" x14ac:dyDescent="0.3">
      <c r="A7926" s="9">
        <f>YEAR(Table1[[#This Row],[Order Date]])</f>
        <v>2017</v>
      </c>
      <c r="B7926" s="3" t="s">
        <v>230</v>
      </c>
    </row>
    <row r="7927" spans="1:2" ht="16.5" x14ac:dyDescent="0.3">
      <c r="A7927" s="10">
        <f>YEAR(Table1[[#This Row],[Order Date]])</f>
        <v>2017</v>
      </c>
      <c r="B7927" s="4" t="s">
        <v>230</v>
      </c>
    </row>
    <row r="7928" spans="1:2" ht="16.5" x14ac:dyDescent="0.3">
      <c r="A7928" s="9">
        <f>YEAR(Table1[[#This Row],[Order Date]])</f>
        <v>2017</v>
      </c>
      <c r="B7928" s="3" t="s">
        <v>230</v>
      </c>
    </row>
    <row r="7929" spans="1:2" ht="16.5" x14ac:dyDescent="0.3">
      <c r="A7929" s="10">
        <f>YEAR(Table1[[#This Row],[Order Date]])</f>
        <v>2017</v>
      </c>
      <c r="B7929" s="4" t="s">
        <v>230</v>
      </c>
    </row>
    <row r="7930" spans="1:2" ht="16.5" x14ac:dyDescent="0.3">
      <c r="A7930" s="9">
        <f>YEAR(Table1[[#This Row],[Order Date]])</f>
        <v>2017</v>
      </c>
      <c r="B7930" s="3" t="s">
        <v>2439</v>
      </c>
    </row>
    <row r="7931" spans="1:2" ht="16.5" x14ac:dyDescent="0.3">
      <c r="A7931" s="10">
        <f>YEAR(Table1[[#This Row],[Order Date]])</f>
        <v>2017</v>
      </c>
      <c r="B7931" s="4" t="s">
        <v>2439</v>
      </c>
    </row>
    <row r="7932" spans="1:2" ht="16.5" x14ac:dyDescent="0.3">
      <c r="A7932" s="9">
        <f>YEAR(Table1[[#This Row],[Order Date]])</f>
        <v>2017</v>
      </c>
      <c r="B7932" s="3" t="s">
        <v>2439</v>
      </c>
    </row>
    <row r="7933" spans="1:2" ht="16.5" x14ac:dyDescent="0.3">
      <c r="A7933" s="10">
        <f>YEAR(Table1[[#This Row],[Order Date]])</f>
        <v>2017</v>
      </c>
      <c r="B7933" s="4" t="s">
        <v>2439</v>
      </c>
    </row>
    <row r="7934" spans="1:2" ht="16.5" x14ac:dyDescent="0.3">
      <c r="A7934" s="9">
        <f>YEAR(Table1[[#This Row],[Order Date]])</f>
        <v>2017</v>
      </c>
      <c r="B7934" s="3" t="s">
        <v>2439</v>
      </c>
    </row>
    <row r="7935" spans="1:2" ht="16.5" x14ac:dyDescent="0.3">
      <c r="A7935" s="10">
        <f>YEAR(Table1[[#This Row],[Order Date]])</f>
        <v>2017</v>
      </c>
      <c r="B7935" s="4" t="s">
        <v>1209</v>
      </c>
    </row>
    <row r="7936" spans="1:2" ht="16.5" x14ac:dyDescent="0.3">
      <c r="A7936" s="9">
        <f>YEAR(Table1[[#This Row],[Order Date]])</f>
        <v>2017</v>
      </c>
      <c r="B7936" s="3" t="s">
        <v>683</v>
      </c>
    </row>
    <row r="7937" spans="1:2" ht="16.5" x14ac:dyDescent="0.3">
      <c r="A7937" s="10">
        <f>YEAR(Table1[[#This Row],[Order Date]])</f>
        <v>2017</v>
      </c>
      <c r="B7937" s="4" t="s">
        <v>873</v>
      </c>
    </row>
    <row r="7938" spans="1:2" ht="16.5" x14ac:dyDescent="0.3">
      <c r="A7938" s="9">
        <f>YEAR(Table1[[#This Row],[Order Date]])</f>
        <v>2017</v>
      </c>
      <c r="B7938" s="3" t="s">
        <v>873</v>
      </c>
    </row>
    <row r="7939" spans="1:2" ht="16.5" x14ac:dyDescent="0.3">
      <c r="A7939" s="10">
        <f>YEAR(Table1[[#This Row],[Order Date]])</f>
        <v>2017</v>
      </c>
      <c r="B7939" s="4" t="s">
        <v>681</v>
      </c>
    </row>
    <row r="7940" spans="1:2" ht="16.5" x14ac:dyDescent="0.3">
      <c r="A7940" s="9">
        <f>YEAR(Table1[[#This Row],[Order Date]])</f>
        <v>2017</v>
      </c>
      <c r="B7940" s="3" t="s">
        <v>336</v>
      </c>
    </row>
    <row r="7941" spans="1:2" ht="16.5" x14ac:dyDescent="0.3">
      <c r="A7941" s="10">
        <f>YEAR(Table1[[#This Row],[Order Date]])</f>
        <v>2017</v>
      </c>
      <c r="B7941" s="4" t="s">
        <v>1623</v>
      </c>
    </row>
    <row r="7942" spans="1:2" ht="16.5" x14ac:dyDescent="0.3">
      <c r="A7942" s="9">
        <f>YEAR(Table1[[#This Row],[Order Date]])</f>
        <v>2017</v>
      </c>
      <c r="B7942" s="3" t="s">
        <v>1623</v>
      </c>
    </row>
    <row r="7943" spans="1:2" ht="16.5" x14ac:dyDescent="0.3">
      <c r="A7943" s="10">
        <f>YEAR(Table1[[#This Row],[Order Date]])</f>
        <v>2017</v>
      </c>
      <c r="B7943" s="4" t="s">
        <v>1623</v>
      </c>
    </row>
    <row r="7944" spans="1:2" ht="16.5" x14ac:dyDescent="0.3">
      <c r="A7944" s="9">
        <f>YEAR(Table1[[#This Row],[Order Date]])</f>
        <v>2017</v>
      </c>
      <c r="B7944" s="3" t="s">
        <v>1623</v>
      </c>
    </row>
    <row r="7945" spans="1:2" ht="16.5" x14ac:dyDescent="0.3">
      <c r="A7945" s="10">
        <f>YEAR(Table1[[#This Row],[Order Date]])</f>
        <v>2017</v>
      </c>
      <c r="B7945" s="4" t="s">
        <v>2101</v>
      </c>
    </row>
    <row r="7946" spans="1:2" ht="16.5" x14ac:dyDescent="0.3">
      <c r="A7946" s="9">
        <f>YEAR(Table1[[#This Row],[Order Date]])</f>
        <v>2017</v>
      </c>
      <c r="B7946" s="3" t="s">
        <v>696</v>
      </c>
    </row>
    <row r="7947" spans="1:2" ht="16.5" x14ac:dyDescent="0.3">
      <c r="A7947" s="10">
        <f>YEAR(Table1[[#This Row],[Order Date]])</f>
        <v>2017</v>
      </c>
      <c r="B7947" s="4" t="s">
        <v>369</v>
      </c>
    </row>
    <row r="7948" spans="1:2" ht="16.5" x14ac:dyDescent="0.3">
      <c r="A7948" s="9">
        <f>YEAR(Table1[[#This Row],[Order Date]])</f>
        <v>2017</v>
      </c>
      <c r="B7948" s="3" t="s">
        <v>1736</v>
      </c>
    </row>
    <row r="7949" spans="1:2" ht="16.5" x14ac:dyDescent="0.3">
      <c r="A7949" s="10">
        <f>YEAR(Table1[[#This Row],[Order Date]])</f>
        <v>2017</v>
      </c>
      <c r="B7949" s="4" t="s">
        <v>1433</v>
      </c>
    </row>
    <row r="7950" spans="1:2" ht="16.5" x14ac:dyDescent="0.3">
      <c r="A7950" s="9">
        <f>YEAR(Table1[[#This Row],[Order Date]])</f>
        <v>2017</v>
      </c>
      <c r="B7950" s="3" t="s">
        <v>848</v>
      </c>
    </row>
    <row r="7951" spans="1:2" ht="16.5" x14ac:dyDescent="0.3">
      <c r="A7951" s="10">
        <f>YEAR(Table1[[#This Row],[Order Date]])</f>
        <v>2017</v>
      </c>
      <c r="B7951" s="4" t="s">
        <v>427</v>
      </c>
    </row>
    <row r="7952" spans="1:2" ht="16.5" x14ac:dyDescent="0.3">
      <c r="A7952" s="9">
        <f>YEAR(Table1[[#This Row],[Order Date]])</f>
        <v>2017</v>
      </c>
      <c r="B7952" s="3" t="s">
        <v>427</v>
      </c>
    </row>
    <row r="7953" spans="1:2" ht="16.5" x14ac:dyDescent="0.3">
      <c r="A7953" s="10">
        <f>YEAR(Table1[[#This Row],[Order Date]])</f>
        <v>2017</v>
      </c>
      <c r="B7953" s="4" t="s">
        <v>1038</v>
      </c>
    </row>
    <row r="7954" spans="1:2" ht="16.5" x14ac:dyDescent="0.3">
      <c r="A7954" s="9">
        <f>YEAR(Table1[[#This Row],[Order Date]])</f>
        <v>2017</v>
      </c>
      <c r="B7954" s="3" t="s">
        <v>1038</v>
      </c>
    </row>
    <row r="7955" spans="1:2" ht="16.5" x14ac:dyDescent="0.3">
      <c r="A7955" s="10">
        <f>YEAR(Table1[[#This Row],[Order Date]])</f>
        <v>2017</v>
      </c>
      <c r="B7955" s="4" t="s">
        <v>602</v>
      </c>
    </row>
    <row r="7956" spans="1:2" ht="16.5" x14ac:dyDescent="0.3">
      <c r="A7956" s="9">
        <f>YEAR(Table1[[#This Row],[Order Date]])</f>
        <v>2017</v>
      </c>
      <c r="B7956" s="3" t="s">
        <v>935</v>
      </c>
    </row>
    <row r="7957" spans="1:2" ht="16.5" x14ac:dyDescent="0.3">
      <c r="A7957" s="10">
        <f>YEAR(Table1[[#This Row],[Order Date]])</f>
        <v>2017</v>
      </c>
      <c r="B7957" s="4" t="s">
        <v>935</v>
      </c>
    </row>
    <row r="7958" spans="1:2" ht="16.5" x14ac:dyDescent="0.3">
      <c r="A7958" s="9">
        <f>YEAR(Table1[[#This Row],[Order Date]])</f>
        <v>2017</v>
      </c>
      <c r="B7958" s="3" t="s">
        <v>1260</v>
      </c>
    </row>
    <row r="7959" spans="1:2" ht="16.5" x14ac:dyDescent="0.3">
      <c r="A7959" s="10">
        <f>YEAR(Table1[[#This Row],[Order Date]])</f>
        <v>2017</v>
      </c>
      <c r="B7959" s="4" t="s">
        <v>1260</v>
      </c>
    </row>
    <row r="7960" spans="1:2" ht="16.5" x14ac:dyDescent="0.3">
      <c r="A7960" s="9">
        <f>YEAR(Table1[[#This Row],[Order Date]])</f>
        <v>2017</v>
      </c>
      <c r="B7960" s="3" t="s">
        <v>1471</v>
      </c>
    </row>
    <row r="7961" spans="1:2" ht="16.5" x14ac:dyDescent="0.3">
      <c r="A7961" s="10">
        <f>YEAR(Table1[[#This Row],[Order Date]])</f>
        <v>2017</v>
      </c>
      <c r="B7961" s="4" t="s">
        <v>1471</v>
      </c>
    </row>
    <row r="7962" spans="1:2" ht="16.5" x14ac:dyDescent="0.3">
      <c r="A7962" s="9">
        <f>YEAR(Table1[[#This Row],[Order Date]])</f>
        <v>2017</v>
      </c>
      <c r="B7962" s="3" t="s">
        <v>1471</v>
      </c>
    </row>
    <row r="7963" spans="1:2" ht="16.5" x14ac:dyDescent="0.3">
      <c r="A7963" s="10">
        <f>YEAR(Table1[[#This Row],[Order Date]])</f>
        <v>2017</v>
      </c>
      <c r="B7963" s="4" t="s">
        <v>1471</v>
      </c>
    </row>
    <row r="7964" spans="1:2" ht="16.5" x14ac:dyDescent="0.3">
      <c r="A7964" s="9">
        <f>YEAR(Table1[[#This Row],[Order Date]])</f>
        <v>2017</v>
      </c>
      <c r="B7964" s="3" t="s">
        <v>1471</v>
      </c>
    </row>
    <row r="7965" spans="1:2" ht="16.5" x14ac:dyDescent="0.3">
      <c r="A7965" s="10">
        <f>YEAR(Table1[[#This Row],[Order Date]])</f>
        <v>2017</v>
      </c>
      <c r="B7965" s="4" t="s">
        <v>1471</v>
      </c>
    </row>
    <row r="7966" spans="1:2" ht="16.5" x14ac:dyDescent="0.3">
      <c r="A7966" s="9">
        <f>YEAR(Table1[[#This Row],[Order Date]])</f>
        <v>2017</v>
      </c>
      <c r="B7966" s="3" t="s">
        <v>1471</v>
      </c>
    </row>
    <row r="7967" spans="1:2" ht="16.5" x14ac:dyDescent="0.3">
      <c r="A7967" s="10">
        <f>YEAR(Table1[[#This Row],[Order Date]])</f>
        <v>2017</v>
      </c>
      <c r="B7967" s="4" t="s">
        <v>537</v>
      </c>
    </row>
    <row r="7968" spans="1:2" ht="16.5" x14ac:dyDescent="0.3">
      <c r="A7968" s="9">
        <f>YEAR(Table1[[#This Row],[Order Date]])</f>
        <v>2017</v>
      </c>
      <c r="B7968" s="3" t="s">
        <v>537</v>
      </c>
    </row>
    <row r="7969" spans="1:2" ht="16.5" x14ac:dyDescent="0.3">
      <c r="A7969" s="10">
        <f>YEAR(Table1[[#This Row],[Order Date]])</f>
        <v>2017</v>
      </c>
      <c r="B7969" s="4" t="s">
        <v>537</v>
      </c>
    </row>
    <row r="7970" spans="1:2" ht="16.5" x14ac:dyDescent="0.3">
      <c r="A7970" s="9">
        <f>YEAR(Table1[[#This Row],[Order Date]])</f>
        <v>2017</v>
      </c>
      <c r="B7970" s="3" t="s">
        <v>537</v>
      </c>
    </row>
    <row r="7971" spans="1:2" ht="16.5" x14ac:dyDescent="0.3">
      <c r="A7971" s="10">
        <f>YEAR(Table1[[#This Row],[Order Date]])</f>
        <v>2017</v>
      </c>
      <c r="B7971" s="4" t="s">
        <v>537</v>
      </c>
    </row>
    <row r="7972" spans="1:2" ht="16.5" x14ac:dyDescent="0.3">
      <c r="A7972" s="9">
        <f>YEAR(Table1[[#This Row],[Order Date]])</f>
        <v>2017</v>
      </c>
      <c r="B7972" s="3" t="s">
        <v>537</v>
      </c>
    </row>
    <row r="7973" spans="1:2" ht="16.5" x14ac:dyDescent="0.3">
      <c r="A7973" s="10">
        <f>YEAR(Table1[[#This Row],[Order Date]])</f>
        <v>2017</v>
      </c>
      <c r="B7973" s="4" t="s">
        <v>736</v>
      </c>
    </row>
    <row r="7974" spans="1:2" ht="16.5" x14ac:dyDescent="0.3">
      <c r="A7974" s="9">
        <f>YEAR(Table1[[#This Row],[Order Date]])</f>
        <v>2017</v>
      </c>
      <c r="B7974" s="3" t="s">
        <v>736</v>
      </c>
    </row>
    <row r="7975" spans="1:2" ht="16.5" x14ac:dyDescent="0.3">
      <c r="A7975" s="10">
        <f>YEAR(Table1[[#This Row],[Order Date]])</f>
        <v>2017</v>
      </c>
      <c r="B7975" s="4" t="s">
        <v>514</v>
      </c>
    </row>
    <row r="7976" spans="1:2" ht="16.5" x14ac:dyDescent="0.3">
      <c r="A7976" s="9">
        <f>YEAR(Table1[[#This Row],[Order Date]])</f>
        <v>2017</v>
      </c>
      <c r="B7976" s="3" t="s">
        <v>514</v>
      </c>
    </row>
    <row r="7977" spans="1:2" ht="16.5" x14ac:dyDescent="0.3">
      <c r="A7977" s="10">
        <f>YEAR(Table1[[#This Row],[Order Date]])</f>
        <v>2017</v>
      </c>
      <c r="B7977" s="4" t="s">
        <v>514</v>
      </c>
    </row>
    <row r="7978" spans="1:2" ht="16.5" x14ac:dyDescent="0.3">
      <c r="A7978" s="9">
        <f>YEAR(Table1[[#This Row],[Order Date]])</f>
        <v>2017</v>
      </c>
      <c r="B7978" s="3" t="s">
        <v>514</v>
      </c>
    </row>
    <row r="7979" spans="1:2" ht="16.5" x14ac:dyDescent="0.3">
      <c r="A7979" s="10">
        <f>YEAR(Table1[[#This Row],[Order Date]])</f>
        <v>2017</v>
      </c>
      <c r="B7979" s="4" t="s">
        <v>514</v>
      </c>
    </row>
    <row r="7980" spans="1:2" ht="16.5" x14ac:dyDescent="0.3">
      <c r="A7980" s="9">
        <f>YEAR(Table1[[#This Row],[Order Date]])</f>
        <v>2017</v>
      </c>
      <c r="B7980" s="3" t="s">
        <v>1070</v>
      </c>
    </row>
    <row r="7981" spans="1:2" ht="16.5" x14ac:dyDescent="0.3">
      <c r="A7981" s="10">
        <f>YEAR(Table1[[#This Row],[Order Date]])</f>
        <v>2017</v>
      </c>
      <c r="B7981" s="4" t="s">
        <v>1070</v>
      </c>
    </row>
    <row r="7982" spans="1:2" ht="16.5" x14ac:dyDescent="0.3">
      <c r="A7982" s="9">
        <f>YEAR(Table1[[#This Row],[Order Date]])</f>
        <v>2017</v>
      </c>
      <c r="B7982" s="3" t="s">
        <v>1070</v>
      </c>
    </row>
    <row r="7983" spans="1:2" ht="16.5" x14ac:dyDescent="0.3">
      <c r="A7983" s="10">
        <f>YEAR(Table1[[#This Row],[Order Date]])</f>
        <v>2017</v>
      </c>
      <c r="B7983" s="4" t="s">
        <v>1273</v>
      </c>
    </row>
    <row r="7984" spans="1:2" ht="16.5" x14ac:dyDescent="0.3">
      <c r="A7984" s="9">
        <f>YEAR(Table1[[#This Row],[Order Date]])</f>
        <v>2017</v>
      </c>
      <c r="B7984" s="3" t="s">
        <v>492</v>
      </c>
    </row>
    <row r="7985" spans="1:2" ht="16.5" x14ac:dyDescent="0.3">
      <c r="A7985" s="10">
        <f>YEAR(Table1[[#This Row],[Order Date]])</f>
        <v>2017</v>
      </c>
      <c r="B7985" s="4" t="s">
        <v>182</v>
      </c>
    </row>
    <row r="7986" spans="1:2" ht="16.5" x14ac:dyDescent="0.3">
      <c r="A7986" s="9">
        <f>YEAR(Table1[[#This Row],[Order Date]])</f>
        <v>2017</v>
      </c>
      <c r="B7986" s="3" t="s">
        <v>2126</v>
      </c>
    </row>
    <row r="7987" spans="1:2" ht="16.5" x14ac:dyDescent="0.3">
      <c r="A7987" s="10">
        <f>YEAR(Table1[[#This Row],[Order Date]])</f>
        <v>2017</v>
      </c>
      <c r="B7987" s="4" t="s">
        <v>2432</v>
      </c>
    </row>
    <row r="7988" spans="1:2" ht="16.5" x14ac:dyDescent="0.3">
      <c r="A7988" s="9">
        <f>YEAR(Table1[[#This Row],[Order Date]])</f>
        <v>2017</v>
      </c>
      <c r="B7988" s="3" t="s">
        <v>2432</v>
      </c>
    </row>
    <row r="7989" spans="1:2" ht="16.5" x14ac:dyDescent="0.3">
      <c r="A7989" s="10">
        <f>YEAR(Table1[[#This Row],[Order Date]])</f>
        <v>2017</v>
      </c>
      <c r="B7989" s="4" t="s">
        <v>2432</v>
      </c>
    </row>
    <row r="7990" spans="1:2" ht="16.5" x14ac:dyDescent="0.3">
      <c r="A7990" s="9">
        <f>YEAR(Table1[[#This Row],[Order Date]])</f>
        <v>2017</v>
      </c>
      <c r="B7990" s="3" t="s">
        <v>1003</v>
      </c>
    </row>
    <row r="7991" spans="1:2" ht="16.5" x14ac:dyDescent="0.3">
      <c r="A7991" s="10">
        <f>YEAR(Table1[[#This Row],[Order Date]])</f>
        <v>2017</v>
      </c>
      <c r="B7991" s="4" t="s">
        <v>669</v>
      </c>
    </row>
    <row r="7992" spans="1:2" ht="16.5" x14ac:dyDescent="0.3">
      <c r="A7992" s="9">
        <f>YEAR(Table1[[#This Row],[Order Date]])</f>
        <v>2017</v>
      </c>
      <c r="B7992" s="3" t="s">
        <v>669</v>
      </c>
    </row>
    <row r="7993" spans="1:2" ht="16.5" x14ac:dyDescent="0.3">
      <c r="A7993" s="10">
        <f>YEAR(Table1[[#This Row],[Order Date]])</f>
        <v>2017</v>
      </c>
      <c r="B7993" s="4" t="s">
        <v>669</v>
      </c>
    </row>
    <row r="7994" spans="1:2" ht="16.5" x14ac:dyDescent="0.3">
      <c r="A7994" s="9">
        <f>YEAR(Table1[[#This Row],[Order Date]])</f>
        <v>2017</v>
      </c>
      <c r="B7994" s="3" t="s">
        <v>669</v>
      </c>
    </row>
    <row r="7995" spans="1:2" ht="16.5" x14ac:dyDescent="0.3">
      <c r="A7995" s="10">
        <f>YEAR(Table1[[#This Row],[Order Date]])</f>
        <v>2017</v>
      </c>
      <c r="B7995" s="4" t="s">
        <v>1616</v>
      </c>
    </row>
    <row r="7996" spans="1:2" ht="16.5" x14ac:dyDescent="0.3">
      <c r="A7996" s="9">
        <f>YEAR(Table1[[#This Row],[Order Date]])</f>
        <v>2017</v>
      </c>
      <c r="B7996" s="3" t="s">
        <v>1616</v>
      </c>
    </row>
    <row r="7997" spans="1:2" ht="16.5" x14ac:dyDescent="0.3">
      <c r="A7997" s="10">
        <f>YEAR(Table1[[#This Row],[Order Date]])</f>
        <v>2017</v>
      </c>
      <c r="B7997" s="4" t="s">
        <v>1616</v>
      </c>
    </row>
    <row r="7998" spans="1:2" ht="16.5" x14ac:dyDescent="0.3">
      <c r="A7998" s="9">
        <f>YEAR(Table1[[#This Row],[Order Date]])</f>
        <v>2017</v>
      </c>
      <c r="B7998" s="3" t="s">
        <v>1616</v>
      </c>
    </row>
    <row r="7999" spans="1:2" ht="16.5" x14ac:dyDescent="0.3">
      <c r="A7999" s="10">
        <f>YEAR(Table1[[#This Row],[Order Date]])</f>
        <v>2017</v>
      </c>
      <c r="B7999" s="4" t="s">
        <v>1616</v>
      </c>
    </row>
    <row r="8000" spans="1:2" ht="16.5" x14ac:dyDescent="0.3">
      <c r="A8000" s="9">
        <f>YEAR(Table1[[#This Row],[Order Date]])</f>
        <v>2017</v>
      </c>
      <c r="B8000" s="3" t="s">
        <v>58</v>
      </c>
    </row>
    <row r="8001" spans="1:2" ht="16.5" x14ac:dyDescent="0.3">
      <c r="A8001" s="10">
        <f>YEAR(Table1[[#This Row],[Order Date]])</f>
        <v>2017</v>
      </c>
      <c r="B8001" s="4" t="s">
        <v>58</v>
      </c>
    </row>
    <row r="8002" spans="1:2" ht="16.5" x14ac:dyDescent="0.3">
      <c r="A8002" s="9">
        <f>YEAR(Table1[[#This Row],[Order Date]])</f>
        <v>2017</v>
      </c>
      <c r="B8002" s="3" t="s">
        <v>58</v>
      </c>
    </row>
    <row r="8003" spans="1:2" ht="16.5" x14ac:dyDescent="0.3">
      <c r="A8003" s="10">
        <f>YEAR(Table1[[#This Row],[Order Date]])</f>
        <v>2017</v>
      </c>
      <c r="B8003" s="4" t="s">
        <v>791</v>
      </c>
    </row>
    <row r="8004" spans="1:2" ht="16.5" x14ac:dyDescent="0.3">
      <c r="A8004" s="9">
        <f>YEAR(Table1[[#This Row],[Order Date]])</f>
        <v>2017</v>
      </c>
      <c r="B8004" s="3" t="s">
        <v>791</v>
      </c>
    </row>
    <row r="8005" spans="1:2" ht="16.5" x14ac:dyDescent="0.3">
      <c r="A8005" s="10">
        <f>YEAR(Table1[[#This Row],[Order Date]])</f>
        <v>2017</v>
      </c>
      <c r="B8005" s="4" t="s">
        <v>1741</v>
      </c>
    </row>
    <row r="8006" spans="1:2" ht="16.5" x14ac:dyDescent="0.3">
      <c r="A8006" s="9">
        <f>YEAR(Table1[[#This Row],[Order Date]])</f>
        <v>2017</v>
      </c>
      <c r="B8006" s="3" t="s">
        <v>1741</v>
      </c>
    </row>
    <row r="8007" spans="1:2" ht="16.5" x14ac:dyDescent="0.3">
      <c r="A8007" s="10">
        <f>YEAR(Table1[[#This Row],[Order Date]])</f>
        <v>2017</v>
      </c>
      <c r="B8007" s="4" t="s">
        <v>1741</v>
      </c>
    </row>
    <row r="8008" spans="1:2" ht="16.5" x14ac:dyDescent="0.3">
      <c r="A8008" s="9">
        <f>YEAR(Table1[[#This Row],[Order Date]])</f>
        <v>2017</v>
      </c>
      <c r="B8008" s="3" t="s">
        <v>1741</v>
      </c>
    </row>
    <row r="8009" spans="1:2" ht="16.5" x14ac:dyDescent="0.3">
      <c r="A8009" s="10">
        <f>YEAR(Table1[[#This Row],[Order Date]])</f>
        <v>2017</v>
      </c>
      <c r="B8009" s="4" t="s">
        <v>1741</v>
      </c>
    </row>
    <row r="8010" spans="1:2" ht="16.5" x14ac:dyDescent="0.3">
      <c r="A8010" s="9">
        <f>YEAR(Table1[[#This Row],[Order Date]])</f>
        <v>2017</v>
      </c>
      <c r="B8010" s="3" t="s">
        <v>1741</v>
      </c>
    </row>
    <row r="8011" spans="1:2" ht="16.5" x14ac:dyDescent="0.3">
      <c r="A8011" s="10">
        <f>YEAR(Table1[[#This Row],[Order Date]])</f>
        <v>2017</v>
      </c>
      <c r="B8011" s="4" t="s">
        <v>1401</v>
      </c>
    </row>
    <row r="8012" spans="1:2" ht="16.5" x14ac:dyDescent="0.3">
      <c r="A8012" s="9">
        <f>YEAR(Table1[[#This Row],[Order Date]])</f>
        <v>2017</v>
      </c>
      <c r="B8012" s="3" t="s">
        <v>891</v>
      </c>
    </row>
    <row r="8013" spans="1:2" ht="16.5" x14ac:dyDescent="0.3">
      <c r="A8013" s="10">
        <f>YEAR(Table1[[#This Row],[Order Date]])</f>
        <v>2017</v>
      </c>
      <c r="B8013" s="4" t="s">
        <v>891</v>
      </c>
    </row>
    <row r="8014" spans="1:2" ht="16.5" x14ac:dyDescent="0.3">
      <c r="A8014" s="9">
        <f>YEAR(Table1[[#This Row],[Order Date]])</f>
        <v>2017</v>
      </c>
      <c r="B8014" s="3" t="s">
        <v>891</v>
      </c>
    </row>
    <row r="8015" spans="1:2" ht="16.5" x14ac:dyDescent="0.3">
      <c r="A8015" s="10">
        <f>YEAR(Table1[[#This Row],[Order Date]])</f>
        <v>2017</v>
      </c>
      <c r="B8015" s="4" t="s">
        <v>1826</v>
      </c>
    </row>
    <row r="8016" spans="1:2" ht="16.5" x14ac:dyDescent="0.3">
      <c r="A8016" s="9">
        <f>YEAR(Table1[[#This Row],[Order Date]])</f>
        <v>2017</v>
      </c>
      <c r="B8016" s="3" t="s">
        <v>1828</v>
      </c>
    </row>
    <row r="8017" spans="1:2" ht="16.5" x14ac:dyDescent="0.3">
      <c r="A8017" s="10">
        <f>YEAR(Table1[[#This Row],[Order Date]])</f>
        <v>2017</v>
      </c>
      <c r="B8017" s="4" t="s">
        <v>1828</v>
      </c>
    </row>
    <row r="8018" spans="1:2" ht="16.5" x14ac:dyDescent="0.3">
      <c r="A8018" s="9">
        <f>YEAR(Table1[[#This Row],[Order Date]])</f>
        <v>2017</v>
      </c>
      <c r="B8018" s="3" t="s">
        <v>2482</v>
      </c>
    </row>
    <row r="8019" spans="1:2" ht="16.5" x14ac:dyDescent="0.3">
      <c r="A8019" s="10">
        <f>YEAR(Table1[[#This Row],[Order Date]])</f>
        <v>2017</v>
      </c>
      <c r="B8019" s="4" t="s">
        <v>2482</v>
      </c>
    </row>
    <row r="8020" spans="1:2" ht="16.5" x14ac:dyDescent="0.3">
      <c r="A8020" s="9">
        <f>YEAR(Table1[[#This Row],[Order Date]])</f>
        <v>2017</v>
      </c>
      <c r="B8020" s="3" t="s">
        <v>2482</v>
      </c>
    </row>
    <row r="8021" spans="1:2" ht="16.5" x14ac:dyDescent="0.3">
      <c r="A8021" s="10">
        <f>YEAR(Table1[[#This Row],[Order Date]])</f>
        <v>2017</v>
      </c>
      <c r="B8021" s="4" t="s">
        <v>1528</v>
      </c>
    </row>
    <row r="8022" spans="1:2" ht="16.5" x14ac:dyDescent="0.3">
      <c r="A8022" s="9">
        <f>YEAR(Table1[[#This Row],[Order Date]])</f>
        <v>2017</v>
      </c>
      <c r="B8022" s="3" t="s">
        <v>1528</v>
      </c>
    </row>
    <row r="8023" spans="1:2" ht="16.5" x14ac:dyDescent="0.3">
      <c r="A8023" s="10">
        <f>YEAR(Table1[[#This Row],[Order Date]])</f>
        <v>2017</v>
      </c>
      <c r="B8023" s="4" t="s">
        <v>1528</v>
      </c>
    </row>
    <row r="8024" spans="1:2" ht="16.5" x14ac:dyDescent="0.3">
      <c r="A8024" s="9">
        <f>YEAR(Table1[[#This Row],[Order Date]])</f>
        <v>2017</v>
      </c>
      <c r="B8024" s="3" t="s">
        <v>1528</v>
      </c>
    </row>
    <row r="8025" spans="1:2" ht="16.5" x14ac:dyDescent="0.3">
      <c r="A8025" s="10">
        <f>YEAR(Table1[[#This Row],[Order Date]])</f>
        <v>2017</v>
      </c>
      <c r="B8025" s="4" t="s">
        <v>1528</v>
      </c>
    </row>
    <row r="8026" spans="1:2" ht="16.5" x14ac:dyDescent="0.3">
      <c r="A8026" s="9">
        <f>YEAR(Table1[[#This Row],[Order Date]])</f>
        <v>2017</v>
      </c>
      <c r="B8026" s="3" t="s">
        <v>1528</v>
      </c>
    </row>
    <row r="8027" spans="1:2" ht="16.5" x14ac:dyDescent="0.3">
      <c r="A8027" s="10">
        <f>YEAR(Table1[[#This Row],[Order Date]])</f>
        <v>2017</v>
      </c>
      <c r="B8027" s="4" t="s">
        <v>1528</v>
      </c>
    </row>
    <row r="8028" spans="1:2" ht="16.5" x14ac:dyDescent="0.3">
      <c r="A8028" s="9">
        <f>YEAR(Table1[[#This Row],[Order Date]])</f>
        <v>2017</v>
      </c>
      <c r="B8028" s="3" t="s">
        <v>2126</v>
      </c>
    </row>
    <row r="8029" spans="1:2" ht="16.5" x14ac:dyDescent="0.3">
      <c r="A8029" s="10">
        <f>YEAR(Table1[[#This Row],[Order Date]])</f>
        <v>2017</v>
      </c>
      <c r="B8029" s="4" t="s">
        <v>2126</v>
      </c>
    </row>
    <row r="8030" spans="1:2" ht="16.5" x14ac:dyDescent="0.3">
      <c r="A8030" s="9">
        <f>YEAR(Table1[[#This Row],[Order Date]])</f>
        <v>2017</v>
      </c>
      <c r="B8030" s="3" t="s">
        <v>2126</v>
      </c>
    </row>
    <row r="8031" spans="1:2" ht="16.5" x14ac:dyDescent="0.3">
      <c r="A8031" s="10">
        <f>YEAR(Table1[[#This Row],[Order Date]])</f>
        <v>2017</v>
      </c>
      <c r="B8031" s="4" t="s">
        <v>602</v>
      </c>
    </row>
    <row r="8032" spans="1:2" ht="16.5" x14ac:dyDescent="0.3">
      <c r="A8032" s="9">
        <f>YEAR(Table1[[#This Row],[Order Date]])</f>
        <v>2017</v>
      </c>
      <c r="B8032" s="3" t="s">
        <v>891</v>
      </c>
    </row>
    <row r="8033" spans="1:2" ht="16.5" x14ac:dyDescent="0.3">
      <c r="A8033" s="10">
        <f>YEAR(Table1[[#This Row],[Order Date]])</f>
        <v>2017</v>
      </c>
      <c r="B8033" s="4" t="s">
        <v>891</v>
      </c>
    </row>
    <row r="8034" spans="1:2" ht="16.5" x14ac:dyDescent="0.3">
      <c r="A8034" s="9">
        <f>YEAR(Table1[[#This Row],[Order Date]])</f>
        <v>2017</v>
      </c>
      <c r="B8034" s="3" t="s">
        <v>1104</v>
      </c>
    </row>
    <row r="8035" spans="1:2" ht="16.5" x14ac:dyDescent="0.3">
      <c r="A8035" s="10">
        <f>YEAR(Table1[[#This Row],[Order Date]])</f>
        <v>2017</v>
      </c>
      <c r="B8035" s="4" t="s">
        <v>817</v>
      </c>
    </row>
    <row r="8036" spans="1:2" ht="16.5" x14ac:dyDescent="0.3">
      <c r="A8036" s="9">
        <f>YEAR(Table1[[#This Row],[Order Date]])</f>
        <v>2017</v>
      </c>
      <c r="B8036" s="3" t="s">
        <v>817</v>
      </c>
    </row>
    <row r="8037" spans="1:2" ht="16.5" x14ac:dyDescent="0.3">
      <c r="A8037" s="10">
        <f>YEAR(Table1[[#This Row],[Order Date]])</f>
        <v>2017</v>
      </c>
      <c r="B8037" s="4" t="s">
        <v>1279</v>
      </c>
    </row>
    <row r="8038" spans="1:2" ht="16.5" x14ac:dyDescent="0.3">
      <c r="A8038" s="9">
        <f>YEAR(Table1[[#This Row],[Order Date]])</f>
        <v>2017</v>
      </c>
      <c r="B8038" s="3" t="s">
        <v>1495</v>
      </c>
    </row>
    <row r="8039" spans="1:2" ht="16.5" x14ac:dyDescent="0.3">
      <c r="A8039" s="10">
        <f>YEAR(Table1[[#This Row],[Order Date]])</f>
        <v>2017</v>
      </c>
      <c r="B8039" s="4" t="s">
        <v>161</v>
      </c>
    </row>
    <row r="8040" spans="1:2" ht="16.5" x14ac:dyDescent="0.3">
      <c r="A8040" s="9">
        <f>YEAR(Table1[[#This Row],[Order Date]])</f>
        <v>2017</v>
      </c>
      <c r="B8040" s="3" t="s">
        <v>319</v>
      </c>
    </row>
    <row r="8041" spans="1:2" ht="16.5" x14ac:dyDescent="0.3">
      <c r="A8041" s="10">
        <f>YEAR(Table1[[#This Row],[Order Date]])</f>
        <v>2017</v>
      </c>
      <c r="B8041" s="4" t="s">
        <v>1138</v>
      </c>
    </row>
    <row r="8042" spans="1:2" ht="16.5" x14ac:dyDescent="0.3">
      <c r="A8042" s="9">
        <f>YEAR(Table1[[#This Row],[Order Date]])</f>
        <v>2017</v>
      </c>
      <c r="B8042" s="3" t="s">
        <v>1138</v>
      </c>
    </row>
    <row r="8043" spans="1:2" ht="16.5" x14ac:dyDescent="0.3">
      <c r="A8043" s="10">
        <f>YEAR(Table1[[#This Row],[Order Date]])</f>
        <v>2017</v>
      </c>
      <c r="B8043" s="4" t="s">
        <v>1230</v>
      </c>
    </row>
    <row r="8044" spans="1:2" ht="16.5" x14ac:dyDescent="0.3">
      <c r="A8044" s="9">
        <f>YEAR(Table1[[#This Row],[Order Date]])</f>
        <v>2017</v>
      </c>
      <c r="B8044" s="3" t="s">
        <v>180</v>
      </c>
    </row>
    <row r="8045" spans="1:2" ht="16.5" x14ac:dyDescent="0.3">
      <c r="A8045" s="10">
        <f>YEAR(Table1[[#This Row],[Order Date]])</f>
        <v>2017</v>
      </c>
      <c r="B8045" s="4" t="s">
        <v>2298</v>
      </c>
    </row>
    <row r="8046" spans="1:2" ht="16.5" x14ac:dyDescent="0.3">
      <c r="A8046" s="9">
        <f>YEAR(Table1[[#This Row],[Order Date]])</f>
        <v>2017</v>
      </c>
      <c r="B8046" s="3" t="s">
        <v>2188</v>
      </c>
    </row>
    <row r="8047" spans="1:2" ht="16.5" x14ac:dyDescent="0.3">
      <c r="A8047" s="10">
        <f>YEAR(Table1[[#This Row],[Order Date]])</f>
        <v>2017</v>
      </c>
      <c r="B8047" s="4" t="s">
        <v>1477</v>
      </c>
    </row>
    <row r="8048" spans="1:2" ht="16.5" x14ac:dyDescent="0.3">
      <c r="A8048" s="9">
        <f>YEAR(Table1[[#This Row],[Order Date]])</f>
        <v>2017</v>
      </c>
      <c r="B8048" s="3" t="s">
        <v>1477</v>
      </c>
    </row>
    <row r="8049" spans="1:2" ht="16.5" x14ac:dyDescent="0.3">
      <c r="A8049" s="10">
        <f>YEAR(Table1[[#This Row],[Order Date]])</f>
        <v>2017</v>
      </c>
      <c r="B8049" s="4" t="s">
        <v>325</v>
      </c>
    </row>
    <row r="8050" spans="1:2" ht="16.5" x14ac:dyDescent="0.3">
      <c r="A8050" s="9">
        <f>YEAR(Table1[[#This Row],[Order Date]])</f>
        <v>2017</v>
      </c>
      <c r="B8050" s="3" t="s">
        <v>1688</v>
      </c>
    </row>
    <row r="8051" spans="1:2" ht="16.5" x14ac:dyDescent="0.3">
      <c r="A8051" s="10">
        <f>YEAR(Table1[[#This Row],[Order Date]])</f>
        <v>2017</v>
      </c>
      <c r="B8051" s="4" t="s">
        <v>2474</v>
      </c>
    </row>
    <row r="8052" spans="1:2" ht="16.5" x14ac:dyDescent="0.3">
      <c r="A8052" s="9">
        <f>YEAR(Table1[[#This Row],[Order Date]])</f>
        <v>2017</v>
      </c>
      <c r="B8052" s="3" t="s">
        <v>424</v>
      </c>
    </row>
    <row r="8053" spans="1:2" ht="16.5" x14ac:dyDescent="0.3">
      <c r="A8053" s="10">
        <f>YEAR(Table1[[#This Row],[Order Date]])</f>
        <v>2017</v>
      </c>
      <c r="B8053" s="4" t="s">
        <v>1301</v>
      </c>
    </row>
    <row r="8054" spans="1:2" ht="16.5" x14ac:dyDescent="0.3">
      <c r="A8054" s="9">
        <f>YEAR(Table1[[#This Row],[Order Date]])</f>
        <v>2017</v>
      </c>
      <c r="B8054" s="3" t="s">
        <v>1301</v>
      </c>
    </row>
    <row r="8055" spans="1:2" ht="16.5" x14ac:dyDescent="0.3">
      <c r="A8055" s="10">
        <f>YEAR(Table1[[#This Row],[Order Date]])</f>
        <v>2017</v>
      </c>
      <c r="B8055" s="4" t="s">
        <v>1301</v>
      </c>
    </row>
    <row r="8056" spans="1:2" ht="16.5" x14ac:dyDescent="0.3">
      <c r="A8056" s="9">
        <f>YEAR(Table1[[#This Row],[Order Date]])</f>
        <v>2017</v>
      </c>
      <c r="B8056" s="3" t="s">
        <v>1301</v>
      </c>
    </row>
    <row r="8057" spans="1:2" ht="16.5" x14ac:dyDescent="0.3">
      <c r="A8057" s="10">
        <f>YEAR(Table1[[#This Row],[Order Date]])</f>
        <v>2017</v>
      </c>
      <c r="B8057" s="4" t="s">
        <v>1301</v>
      </c>
    </row>
    <row r="8058" spans="1:2" ht="16.5" x14ac:dyDescent="0.3">
      <c r="A8058" s="9">
        <f>YEAR(Table1[[#This Row],[Order Date]])</f>
        <v>2017</v>
      </c>
      <c r="B8058" s="3" t="s">
        <v>2406</v>
      </c>
    </row>
    <row r="8059" spans="1:2" ht="16.5" x14ac:dyDescent="0.3">
      <c r="A8059" s="10">
        <f>YEAR(Table1[[#This Row],[Order Date]])</f>
        <v>2017</v>
      </c>
      <c r="B8059" s="4" t="s">
        <v>1393</v>
      </c>
    </row>
    <row r="8060" spans="1:2" ht="16.5" x14ac:dyDescent="0.3">
      <c r="A8060" s="9">
        <f>YEAR(Table1[[#This Row],[Order Date]])</f>
        <v>2017</v>
      </c>
      <c r="B8060" s="3" t="s">
        <v>1393</v>
      </c>
    </row>
    <row r="8061" spans="1:2" ht="16.5" x14ac:dyDescent="0.3">
      <c r="A8061" s="10">
        <f>YEAR(Table1[[#This Row],[Order Date]])</f>
        <v>2017</v>
      </c>
      <c r="B8061" s="4" t="s">
        <v>403</v>
      </c>
    </row>
    <row r="8062" spans="1:2" ht="16.5" x14ac:dyDescent="0.3">
      <c r="A8062" s="9">
        <f>YEAR(Table1[[#This Row],[Order Date]])</f>
        <v>2017</v>
      </c>
      <c r="B8062" s="3" t="s">
        <v>2665</v>
      </c>
    </row>
    <row r="8063" spans="1:2" ht="16.5" x14ac:dyDescent="0.3">
      <c r="A8063" s="10">
        <f>YEAR(Table1[[#This Row],[Order Date]])</f>
        <v>2017</v>
      </c>
      <c r="B8063" s="4" t="s">
        <v>2665</v>
      </c>
    </row>
    <row r="8064" spans="1:2" ht="16.5" x14ac:dyDescent="0.3">
      <c r="A8064" s="9">
        <f>YEAR(Table1[[#This Row],[Order Date]])</f>
        <v>2017</v>
      </c>
      <c r="B8064" s="3" t="s">
        <v>1221</v>
      </c>
    </row>
    <row r="8065" spans="1:2" ht="16.5" x14ac:dyDescent="0.3">
      <c r="A8065" s="10">
        <f>YEAR(Table1[[#This Row],[Order Date]])</f>
        <v>2017</v>
      </c>
      <c r="B8065" s="4" t="s">
        <v>1221</v>
      </c>
    </row>
    <row r="8066" spans="1:2" ht="16.5" x14ac:dyDescent="0.3">
      <c r="A8066" s="9">
        <f>YEAR(Table1[[#This Row],[Order Date]])</f>
        <v>2017</v>
      </c>
      <c r="B8066" s="3" t="s">
        <v>1221</v>
      </c>
    </row>
    <row r="8067" spans="1:2" ht="16.5" x14ac:dyDescent="0.3">
      <c r="A8067" s="10">
        <f>YEAR(Table1[[#This Row],[Order Date]])</f>
        <v>2017</v>
      </c>
      <c r="B8067" s="4" t="s">
        <v>1221</v>
      </c>
    </row>
    <row r="8068" spans="1:2" ht="16.5" x14ac:dyDescent="0.3">
      <c r="A8068" s="9">
        <f>YEAR(Table1[[#This Row],[Order Date]])</f>
        <v>2017</v>
      </c>
      <c r="B8068" s="3" t="s">
        <v>2197</v>
      </c>
    </row>
    <row r="8069" spans="1:2" ht="16.5" x14ac:dyDescent="0.3">
      <c r="A8069" s="10">
        <f>YEAR(Table1[[#This Row],[Order Date]])</f>
        <v>2017</v>
      </c>
      <c r="B8069" s="4" t="s">
        <v>2380</v>
      </c>
    </row>
    <row r="8070" spans="1:2" ht="16.5" x14ac:dyDescent="0.3">
      <c r="A8070" s="9">
        <f>YEAR(Table1[[#This Row],[Order Date]])</f>
        <v>2017</v>
      </c>
      <c r="B8070" s="3" t="s">
        <v>2380</v>
      </c>
    </row>
    <row r="8071" spans="1:2" ht="16.5" x14ac:dyDescent="0.3">
      <c r="A8071" s="10">
        <f>YEAR(Table1[[#This Row],[Order Date]])</f>
        <v>2017</v>
      </c>
      <c r="B8071" s="4" t="s">
        <v>2380</v>
      </c>
    </row>
    <row r="8072" spans="1:2" ht="16.5" x14ac:dyDescent="0.3">
      <c r="A8072" s="9">
        <f>YEAR(Table1[[#This Row],[Order Date]])</f>
        <v>2017</v>
      </c>
      <c r="B8072" s="3" t="s">
        <v>2065</v>
      </c>
    </row>
    <row r="8073" spans="1:2" ht="16.5" x14ac:dyDescent="0.3">
      <c r="A8073" s="10">
        <f>YEAR(Table1[[#This Row],[Order Date]])</f>
        <v>2017</v>
      </c>
      <c r="B8073" s="4" t="s">
        <v>2065</v>
      </c>
    </row>
    <row r="8074" spans="1:2" ht="16.5" x14ac:dyDescent="0.3">
      <c r="A8074" s="9">
        <f>YEAR(Table1[[#This Row],[Order Date]])</f>
        <v>2017</v>
      </c>
      <c r="B8074" s="3" t="s">
        <v>2065</v>
      </c>
    </row>
    <row r="8075" spans="1:2" ht="16.5" x14ac:dyDescent="0.3">
      <c r="A8075" s="10">
        <f>YEAR(Table1[[#This Row],[Order Date]])</f>
        <v>2017</v>
      </c>
      <c r="B8075" s="4" t="s">
        <v>237</v>
      </c>
    </row>
    <row r="8076" spans="1:2" ht="16.5" x14ac:dyDescent="0.3">
      <c r="A8076" s="9">
        <f>YEAR(Table1[[#This Row],[Order Date]])</f>
        <v>2017</v>
      </c>
      <c r="B8076" s="3" t="s">
        <v>593</v>
      </c>
    </row>
    <row r="8077" spans="1:2" ht="16.5" x14ac:dyDescent="0.3">
      <c r="A8077" s="10">
        <f>YEAR(Table1[[#This Row],[Order Date]])</f>
        <v>2017</v>
      </c>
      <c r="B8077" s="4" t="s">
        <v>593</v>
      </c>
    </row>
    <row r="8078" spans="1:2" ht="16.5" x14ac:dyDescent="0.3">
      <c r="A8078" s="9">
        <f>YEAR(Table1[[#This Row],[Order Date]])</f>
        <v>2017</v>
      </c>
      <c r="B8078" s="3" t="s">
        <v>363</v>
      </c>
    </row>
    <row r="8079" spans="1:2" ht="16.5" x14ac:dyDescent="0.3">
      <c r="A8079" s="10">
        <f>YEAR(Table1[[#This Row],[Order Date]])</f>
        <v>2017</v>
      </c>
      <c r="B8079" s="4" t="s">
        <v>1076</v>
      </c>
    </row>
    <row r="8080" spans="1:2" ht="16.5" x14ac:dyDescent="0.3">
      <c r="A8080" s="9">
        <f>YEAR(Table1[[#This Row],[Order Date]])</f>
        <v>2017</v>
      </c>
      <c r="B8080" s="3" t="s">
        <v>1076</v>
      </c>
    </row>
    <row r="8081" spans="1:2" ht="16.5" x14ac:dyDescent="0.3">
      <c r="A8081" s="10">
        <f>YEAR(Table1[[#This Row],[Order Date]])</f>
        <v>2017</v>
      </c>
      <c r="B8081" s="4" t="s">
        <v>1076</v>
      </c>
    </row>
    <row r="8082" spans="1:2" ht="16.5" x14ac:dyDescent="0.3">
      <c r="A8082" s="9">
        <f>YEAR(Table1[[#This Row],[Order Date]])</f>
        <v>2017</v>
      </c>
      <c r="B8082" s="3" t="s">
        <v>1076</v>
      </c>
    </row>
    <row r="8083" spans="1:2" ht="16.5" x14ac:dyDescent="0.3">
      <c r="A8083" s="10">
        <f>YEAR(Table1[[#This Row],[Order Date]])</f>
        <v>2017</v>
      </c>
      <c r="B8083" s="4" t="s">
        <v>1093</v>
      </c>
    </row>
    <row r="8084" spans="1:2" ht="16.5" x14ac:dyDescent="0.3">
      <c r="A8084" s="9">
        <f>YEAR(Table1[[#This Row],[Order Date]])</f>
        <v>2017</v>
      </c>
      <c r="B8084" s="3" t="s">
        <v>537</v>
      </c>
    </row>
    <row r="8085" spans="1:2" ht="16.5" x14ac:dyDescent="0.3">
      <c r="A8085" s="10">
        <f>YEAR(Table1[[#This Row],[Order Date]])</f>
        <v>2017</v>
      </c>
      <c r="B8085" s="4" t="s">
        <v>537</v>
      </c>
    </row>
    <row r="8086" spans="1:2" ht="16.5" x14ac:dyDescent="0.3">
      <c r="A8086" s="9">
        <f>YEAR(Table1[[#This Row],[Order Date]])</f>
        <v>2017</v>
      </c>
      <c r="B8086" s="3" t="s">
        <v>1676</v>
      </c>
    </row>
    <row r="8087" spans="1:2" ht="16.5" x14ac:dyDescent="0.3">
      <c r="A8087" s="10">
        <f>YEAR(Table1[[#This Row],[Order Date]])</f>
        <v>2017</v>
      </c>
      <c r="B8087" s="4" t="s">
        <v>2294</v>
      </c>
    </row>
    <row r="8088" spans="1:2" ht="16.5" x14ac:dyDescent="0.3">
      <c r="A8088" s="9">
        <f>YEAR(Table1[[#This Row],[Order Date]])</f>
        <v>2017</v>
      </c>
      <c r="B8088" s="3" t="s">
        <v>1287</v>
      </c>
    </row>
    <row r="8089" spans="1:2" ht="16.5" x14ac:dyDescent="0.3">
      <c r="A8089" s="10">
        <f>YEAR(Table1[[#This Row],[Order Date]])</f>
        <v>2017</v>
      </c>
      <c r="B8089" s="4" t="s">
        <v>1494</v>
      </c>
    </row>
    <row r="8090" spans="1:2" ht="16.5" x14ac:dyDescent="0.3">
      <c r="A8090" s="9">
        <f>YEAR(Table1[[#This Row],[Order Date]])</f>
        <v>2017</v>
      </c>
      <c r="B8090" s="3" t="s">
        <v>2212</v>
      </c>
    </row>
    <row r="8091" spans="1:2" ht="16.5" x14ac:dyDescent="0.3">
      <c r="A8091" s="10">
        <f>YEAR(Table1[[#This Row],[Order Date]])</f>
        <v>2017</v>
      </c>
      <c r="B8091" s="4" t="s">
        <v>1800</v>
      </c>
    </row>
    <row r="8092" spans="1:2" ht="16.5" x14ac:dyDescent="0.3">
      <c r="A8092" s="9">
        <f>YEAR(Table1[[#This Row],[Order Date]])</f>
        <v>2017</v>
      </c>
      <c r="B8092" s="3" t="s">
        <v>1800</v>
      </c>
    </row>
    <row r="8093" spans="1:2" ht="16.5" x14ac:dyDescent="0.3">
      <c r="A8093" s="10">
        <f>YEAR(Table1[[#This Row],[Order Date]])</f>
        <v>2017</v>
      </c>
      <c r="B8093" s="4" t="s">
        <v>1483</v>
      </c>
    </row>
    <row r="8094" spans="1:2" ht="16.5" x14ac:dyDescent="0.3">
      <c r="A8094" s="9">
        <f>YEAR(Table1[[#This Row],[Order Date]])</f>
        <v>2017</v>
      </c>
      <c r="B8094" s="3" t="s">
        <v>1483</v>
      </c>
    </row>
    <row r="8095" spans="1:2" ht="16.5" x14ac:dyDescent="0.3">
      <c r="A8095" s="10">
        <f>YEAR(Table1[[#This Row],[Order Date]])</f>
        <v>2017</v>
      </c>
      <c r="B8095" s="4" t="s">
        <v>646</v>
      </c>
    </row>
    <row r="8096" spans="1:2" ht="16.5" x14ac:dyDescent="0.3">
      <c r="A8096" s="9">
        <f>YEAR(Table1[[#This Row],[Order Date]])</f>
        <v>2017</v>
      </c>
      <c r="B8096" s="3" t="s">
        <v>562</v>
      </c>
    </row>
    <row r="8097" spans="1:2" ht="16.5" x14ac:dyDescent="0.3">
      <c r="A8097" s="10">
        <f>YEAR(Table1[[#This Row],[Order Date]])</f>
        <v>2017</v>
      </c>
      <c r="B8097" s="4" t="s">
        <v>562</v>
      </c>
    </row>
    <row r="8098" spans="1:2" ht="16.5" x14ac:dyDescent="0.3">
      <c r="A8098" s="9">
        <f>YEAR(Table1[[#This Row],[Order Date]])</f>
        <v>2017</v>
      </c>
      <c r="B8098" s="3" t="s">
        <v>562</v>
      </c>
    </row>
    <row r="8099" spans="1:2" ht="16.5" x14ac:dyDescent="0.3">
      <c r="A8099" s="10">
        <f>YEAR(Table1[[#This Row],[Order Date]])</f>
        <v>2017</v>
      </c>
      <c r="B8099" s="4" t="s">
        <v>1196</v>
      </c>
    </row>
    <row r="8100" spans="1:2" ht="16.5" x14ac:dyDescent="0.3">
      <c r="A8100" s="9">
        <f>YEAR(Table1[[#This Row],[Order Date]])</f>
        <v>2017</v>
      </c>
      <c r="B8100" s="3" t="s">
        <v>1356</v>
      </c>
    </row>
    <row r="8101" spans="1:2" ht="16.5" x14ac:dyDescent="0.3">
      <c r="A8101" s="10">
        <f>YEAR(Table1[[#This Row],[Order Date]])</f>
        <v>2017</v>
      </c>
      <c r="B8101" s="4" t="s">
        <v>1033</v>
      </c>
    </row>
    <row r="8102" spans="1:2" ht="16.5" x14ac:dyDescent="0.3">
      <c r="A8102" s="9">
        <f>YEAR(Table1[[#This Row],[Order Date]])</f>
        <v>2017</v>
      </c>
      <c r="B8102" s="3" t="s">
        <v>1033</v>
      </c>
    </row>
    <row r="8103" spans="1:2" ht="16.5" x14ac:dyDescent="0.3">
      <c r="A8103" s="10">
        <f>YEAR(Table1[[#This Row],[Order Date]])</f>
        <v>2017</v>
      </c>
      <c r="B8103" s="4" t="s">
        <v>813</v>
      </c>
    </row>
    <row r="8104" spans="1:2" ht="16.5" x14ac:dyDescent="0.3">
      <c r="A8104" s="9">
        <f>YEAR(Table1[[#This Row],[Order Date]])</f>
        <v>2017</v>
      </c>
      <c r="B8104" s="3" t="s">
        <v>2276</v>
      </c>
    </row>
    <row r="8105" spans="1:2" ht="16.5" x14ac:dyDescent="0.3">
      <c r="A8105" s="10">
        <f>YEAR(Table1[[#This Row],[Order Date]])</f>
        <v>2017</v>
      </c>
      <c r="B8105" s="4" t="s">
        <v>2254</v>
      </c>
    </row>
    <row r="8106" spans="1:2" ht="16.5" x14ac:dyDescent="0.3">
      <c r="A8106" s="9">
        <f>YEAR(Table1[[#This Row],[Order Date]])</f>
        <v>2017</v>
      </c>
      <c r="B8106" s="3" t="s">
        <v>2138</v>
      </c>
    </row>
    <row r="8107" spans="1:2" ht="16.5" x14ac:dyDescent="0.3">
      <c r="A8107" s="10">
        <f>YEAR(Table1[[#This Row],[Order Date]])</f>
        <v>2017</v>
      </c>
      <c r="B8107" s="4" t="s">
        <v>2138</v>
      </c>
    </row>
    <row r="8108" spans="1:2" ht="16.5" x14ac:dyDescent="0.3">
      <c r="A8108" s="9">
        <f>YEAR(Table1[[#This Row],[Order Date]])</f>
        <v>2017</v>
      </c>
      <c r="B8108" s="3" t="s">
        <v>680</v>
      </c>
    </row>
    <row r="8109" spans="1:2" ht="16.5" x14ac:dyDescent="0.3">
      <c r="A8109" s="10">
        <f>YEAR(Table1[[#This Row],[Order Date]])</f>
        <v>2017</v>
      </c>
      <c r="B8109" s="4" t="s">
        <v>1817</v>
      </c>
    </row>
    <row r="8110" spans="1:2" ht="16.5" x14ac:dyDescent="0.3">
      <c r="A8110" s="9">
        <f>YEAR(Table1[[#This Row],[Order Date]])</f>
        <v>2017</v>
      </c>
      <c r="B8110" s="3" t="s">
        <v>2537</v>
      </c>
    </row>
    <row r="8111" spans="1:2" ht="16.5" x14ac:dyDescent="0.3">
      <c r="A8111" s="10">
        <f>YEAR(Table1[[#This Row],[Order Date]])</f>
        <v>2017</v>
      </c>
      <c r="B8111" s="4" t="s">
        <v>2550</v>
      </c>
    </row>
    <row r="8112" spans="1:2" ht="16.5" x14ac:dyDescent="0.3">
      <c r="A8112" s="9">
        <f>YEAR(Table1[[#This Row],[Order Date]])</f>
        <v>2017</v>
      </c>
      <c r="B8112" s="3" t="s">
        <v>992</v>
      </c>
    </row>
    <row r="8113" spans="1:2" ht="16.5" x14ac:dyDescent="0.3">
      <c r="A8113" s="10">
        <f>YEAR(Table1[[#This Row],[Order Date]])</f>
        <v>2017</v>
      </c>
      <c r="B8113" s="4" t="s">
        <v>992</v>
      </c>
    </row>
    <row r="8114" spans="1:2" ht="16.5" x14ac:dyDescent="0.3">
      <c r="A8114" s="9">
        <f>YEAR(Table1[[#This Row],[Order Date]])</f>
        <v>2017</v>
      </c>
      <c r="B8114" s="3" t="s">
        <v>992</v>
      </c>
    </row>
    <row r="8115" spans="1:2" ht="16.5" x14ac:dyDescent="0.3">
      <c r="A8115" s="10">
        <f>YEAR(Table1[[#This Row],[Order Date]])</f>
        <v>2017</v>
      </c>
      <c r="B8115" s="4" t="s">
        <v>671</v>
      </c>
    </row>
    <row r="8116" spans="1:2" ht="16.5" x14ac:dyDescent="0.3">
      <c r="A8116" s="9">
        <f>YEAR(Table1[[#This Row],[Order Date]])</f>
        <v>2017</v>
      </c>
      <c r="B8116" s="3" t="s">
        <v>1046</v>
      </c>
    </row>
    <row r="8117" spans="1:2" ht="16.5" x14ac:dyDescent="0.3">
      <c r="A8117" s="10">
        <f>YEAR(Table1[[#This Row],[Order Date]])</f>
        <v>2017</v>
      </c>
      <c r="B8117" s="4" t="s">
        <v>373</v>
      </c>
    </row>
    <row r="8118" spans="1:2" ht="16.5" x14ac:dyDescent="0.3">
      <c r="A8118" s="9">
        <f>YEAR(Table1[[#This Row],[Order Date]])</f>
        <v>2017</v>
      </c>
      <c r="B8118" s="3" t="s">
        <v>373</v>
      </c>
    </row>
    <row r="8119" spans="1:2" ht="16.5" x14ac:dyDescent="0.3">
      <c r="A8119" s="10">
        <f>YEAR(Table1[[#This Row],[Order Date]])</f>
        <v>2017</v>
      </c>
      <c r="B8119" s="4" t="s">
        <v>373</v>
      </c>
    </row>
    <row r="8120" spans="1:2" ht="16.5" x14ac:dyDescent="0.3">
      <c r="A8120" s="9">
        <f>YEAR(Table1[[#This Row],[Order Date]])</f>
        <v>2017</v>
      </c>
      <c r="B8120" s="3" t="s">
        <v>58</v>
      </c>
    </row>
    <row r="8121" spans="1:2" ht="16.5" x14ac:dyDescent="0.3">
      <c r="A8121" s="10">
        <f>YEAR(Table1[[#This Row],[Order Date]])</f>
        <v>2017</v>
      </c>
      <c r="B8121" s="4" t="s">
        <v>58</v>
      </c>
    </row>
    <row r="8122" spans="1:2" ht="16.5" x14ac:dyDescent="0.3">
      <c r="A8122" s="9">
        <f>YEAR(Table1[[#This Row],[Order Date]])</f>
        <v>2017</v>
      </c>
      <c r="B8122" s="3" t="s">
        <v>2435</v>
      </c>
    </row>
    <row r="8123" spans="1:2" ht="16.5" x14ac:dyDescent="0.3">
      <c r="A8123" s="10">
        <f>YEAR(Table1[[#This Row],[Order Date]])</f>
        <v>2017</v>
      </c>
      <c r="B8123" s="4" t="s">
        <v>512</v>
      </c>
    </row>
    <row r="8124" spans="1:2" ht="16.5" x14ac:dyDescent="0.3">
      <c r="A8124" s="9">
        <f>YEAR(Table1[[#This Row],[Order Date]])</f>
        <v>2017</v>
      </c>
      <c r="B8124" s="3" t="s">
        <v>512</v>
      </c>
    </row>
    <row r="8125" spans="1:2" ht="16.5" x14ac:dyDescent="0.3">
      <c r="A8125" s="10">
        <f>YEAR(Table1[[#This Row],[Order Date]])</f>
        <v>2017</v>
      </c>
      <c r="B8125" s="4" t="s">
        <v>512</v>
      </c>
    </row>
    <row r="8126" spans="1:2" ht="16.5" x14ac:dyDescent="0.3">
      <c r="A8126" s="9">
        <f>YEAR(Table1[[#This Row],[Order Date]])</f>
        <v>2017</v>
      </c>
      <c r="B8126" s="3" t="s">
        <v>1548</v>
      </c>
    </row>
    <row r="8127" spans="1:2" ht="16.5" x14ac:dyDescent="0.3">
      <c r="A8127" s="10">
        <f>YEAR(Table1[[#This Row],[Order Date]])</f>
        <v>2017</v>
      </c>
      <c r="B8127" s="4" t="s">
        <v>2156</v>
      </c>
    </row>
    <row r="8128" spans="1:2" ht="16.5" x14ac:dyDescent="0.3">
      <c r="A8128" s="9">
        <f>YEAR(Table1[[#This Row],[Order Date]])</f>
        <v>2017</v>
      </c>
      <c r="B8128" s="3" t="s">
        <v>2197</v>
      </c>
    </row>
    <row r="8129" spans="1:2" ht="16.5" x14ac:dyDescent="0.3">
      <c r="A8129" s="10">
        <f>YEAR(Table1[[#This Row],[Order Date]])</f>
        <v>2017</v>
      </c>
      <c r="B8129" s="4" t="s">
        <v>2197</v>
      </c>
    </row>
    <row r="8130" spans="1:2" ht="16.5" x14ac:dyDescent="0.3">
      <c r="A8130" s="9">
        <f>YEAR(Table1[[#This Row],[Order Date]])</f>
        <v>2017</v>
      </c>
      <c r="B8130" s="3" t="s">
        <v>505</v>
      </c>
    </row>
    <row r="8131" spans="1:2" ht="16.5" x14ac:dyDescent="0.3">
      <c r="A8131" s="10">
        <f>YEAR(Table1[[#This Row],[Order Date]])</f>
        <v>2017</v>
      </c>
      <c r="B8131" s="4" t="s">
        <v>505</v>
      </c>
    </row>
    <row r="8132" spans="1:2" ht="16.5" x14ac:dyDescent="0.3">
      <c r="A8132" s="9">
        <f>YEAR(Table1[[#This Row],[Order Date]])</f>
        <v>2017</v>
      </c>
      <c r="B8132" s="3" t="s">
        <v>672</v>
      </c>
    </row>
    <row r="8133" spans="1:2" ht="16.5" x14ac:dyDescent="0.3">
      <c r="A8133" s="10">
        <f>YEAR(Table1[[#This Row],[Order Date]])</f>
        <v>2017</v>
      </c>
      <c r="B8133" s="4" t="s">
        <v>1738</v>
      </c>
    </row>
    <row r="8134" spans="1:2" ht="16.5" x14ac:dyDescent="0.3">
      <c r="A8134" s="9">
        <f>YEAR(Table1[[#This Row],[Order Date]])</f>
        <v>2017</v>
      </c>
      <c r="B8134" s="3" t="s">
        <v>280</v>
      </c>
    </row>
    <row r="8135" spans="1:2" ht="16.5" x14ac:dyDescent="0.3">
      <c r="A8135" s="10">
        <f>YEAR(Table1[[#This Row],[Order Date]])</f>
        <v>2017</v>
      </c>
      <c r="B8135" s="4" t="s">
        <v>280</v>
      </c>
    </row>
    <row r="8136" spans="1:2" ht="16.5" x14ac:dyDescent="0.3">
      <c r="A8136" s="9">
        <f>YEAR(Table1[[#This Row],[Order Date]])</f>
        <v>2017</v>
      </c>
      <c r="B8136" s="3" t="s">
        <v>1617</v>
      </c>
    </row>
    <row r="8137" spans="1:2" ht="16.5" x14ac:dyDescent="0.3">
      <c r="A8137" s="10">
        <f>YEAR(Table1[[#This Row],[Order Date]])</f>
        <v>2017</v>
      </c>
      <c r="B8137" s="4" t="s">
        <v>1617</v>
      </c>
    </row>
    <row r="8138" spans="1:2" ht="16.5" x14ac:dyDescent="0.3">
      <c r="A8138" s="9">
        <f>YEAR(Table1[[#This Row],[Order Date]])</f>
        <v>2017</v>
      </c>
      <c r="B8138" s="3" t="s">
        <v>1617</v>
      </c>
    </row>
    <row r="8139" spans="1:2" ht="16.5" x14ac:dyDescent="0.3">
      <c r="A8139" s="10">
        <f>YEAR(Table1[[#This Row],[Order Date]])</f>
        <v>2017</v>
      </c>
      <c r="B8139" s="4" t="s">
        <v>1617</v>
      </c>
    </row>
    <row r="8140" spans="1:2" ht="16.5" x14ac:dyDescent="0.3">
      <c r="A8140" s="9">
        <f>YEAR(Table1[[#This Row],[Order Date]])</f>
        <v>2017</v>
      </c>
      <c r="B8140" s="3" t="s">
        <v>1617</v>
      </c>
    </row>
    <row r="8141" spans="1:2" ht="16.5" x14ac:dyDescent="0.3">
      <c r="A8141" s="10">
        <f>YEAR(Table1[[#This Row],[Order Date]])</f>
        <v>2017</v>
      </c>
      <c r="B8141" s="4" t="s">
        <v>1617</v>
      </c>
    </row>
    <row r="8142" spans="1:2" ht="16.5" x14ac:dyDescent="0.3">
      <c r="A8142" s="9">
        <f>YEAR(Table1[[#This Row],[Order Date]])</f>
        <v>2017</v>
      </c>
      <c r="B8142" s="3" t="s">
        <v>1617</v>
      </c>
    </row>
    <row r="8143" spans="1:2" ht="16.5" x14ac:dyDescent="0.3">
      <c r="A8143" s="10">
        <f>YEAR(Table1[[#This Row],[Order Date]])</f>
        <v>2017</v>
      </c>
      <c r="B8143" s="4" t="s">
        <v>1617</v>
      </c>
    </row>
    <row r="8144" spans="1:2" ht="16.5" x14ac:dyDescent="0.3">
      <c r="A8144" s="9">
        <f>YEAR(Table1[[#This Row],[Order Date]])</f>
        <v>2017</v>
      </c>
      <c r="B8144" s="3" t="s">
        <v>1042</v>
      </c>
    </row>
    <row r="8145" spans="1:2" ht="16.5" x14ac:dyDescent="0.3">
      <c r="A8145" s="10">
        <f>YEAR(Table1[[#This Row],[Order Date]])</f>
        <v>2017</v>
      </c>
      <c r="B8145" s="4" t="s">
        <v>1042</v>
      </c>
    </row>
    <row r="8146" spans="1:2" ht="16.5" x14ac:dyDescent="0.3">
      <c r="A8146" s="9">
        <f>YEAR(Table1[[#This Row],[Order Date]])</f>
        <v>2017</v>
      </c>
      <c r="B8146" s="3" t="s">
        <v>1042</v>
      </c>
    </row>
    <row r="8147" spans="1:2" ht="16.5" x14ac:dyDescent="0.3">
      <c r="A8147" s="10">
        <f>YEAR(Table1[[#This Row],[Order Date]])</f>
        <v>2017</v>
      </c>
      <c r="B8147" s="4" t="s">
        <v>1797</v>
      </c>
    </row>
    <row r="8148" spans="1:2" ht="16.5" x14ac:dyDescent="0.3">
      <c r="A8148" s="9">
        <f>YEAR(Table1[[#This Row],[Order Date]])</f>
        <v>2017</v>
      </c>
      <c r="B8148" s="3" t="s">
        <v>1502</v>
      </c>
    </row>
    <row r="8149" spans="1:2" ht="16.5" x14ac:dyDescent="0.3">
      <c r="A8149" s="10">
        <f>YEAR(Table1[[#This Row],[Order Date]])</f>
        <v>2017</v>
      </c>
      <c r="B8149" s="4" t="s">
        <v>1502</v>
      </c>
    </row>
    <row r="8150" spans="1:2" ht="16.5" x14ac:dyDescent="0.3">
      <c r="A8150" s="9">
        <f>YEAR(Table1[[#This Row],[Order Date]])</f>
        <v>2017</v>
      </c>
      <c r="B8150" s="3" t="s">
        <v>1502</v>
      </c>
    </row>
    <row r="8151" spans="1:2" ht="16.5" x14ac:dyDescent="0.3">
      <c r="A8151" s="10">
        <f>YEAR(Table1[[#This Row],[Order Date]])</f>
        <v>2017</v>
      </c>
      <c r="B8151" s="4" t="s">
        <v>1502</v>
      </c>
    </row>
    <row r="8152" spans="1:2" ht="16.5" x14ac:dyDescent="0.3">
      <c r="A8152" s="9">
        <f>YEAR(Table1[[#This Row],[Order Date]])</f>
        <v>2017</v>
      </c>
      <c r="B8152" s="3" t="s">
        <v>398</v>
      </c>
    </row>
    <row r="8153" spans="1:2" ht="16.5" x14ac:dyDescent="0.3">
      <c r="A8153" s="10">
        <f>YEAR(Table1[[#This Row],[Order Date]])</f>
        <v>2017</v>
      </c>
      <c r="B8153" s="4" t="s">
        <v>2259</v>
      </c>
    </row>
    <row r="8154" spans="1:2" ht="16.5" x14ac:dyDescent="0.3">
      <c r="A8154" s="9">
        <f>YEAR(Table1[[#This Row],[Order Date]])</f>
        <v>2017</v>
      </c>
      <c r="B8154" s="3" t="s">
        <v>1148</v>
      </c>
    </row>
    <row r="8155" spans="1:2" ht="16.5" x14ac:dyDescent="0.3">
      <c r="A8155" s="10">
        <f>YEAR(Table1[[#This Row],[Order Date]])</f>
        <v>2017</v>
      </c>
      <c r="B8155" s="4" t="s">
        <v>599</v>
      </c>
    </row>
    <row r="8156" spans="1:2" ht="16.5" x14ac:dyDescent="0.3">
      <c r="A8156" s="9">
        <f>YEAR(Table1[[#This Row],[Order Date]])</f>
        <v>2017</v>
      </c>
      <c r="B8156" s="3" t="s">
        <v>599</v>
      </c>
    </row>
    <row r="8157" spans="1:2" ht="16.5" x14ac:dyDescent="0.3">
      <c r="A8157" s="10">
        <f>YEAR(Table1[[#This Row],[Order Date]])</f>
        <v>2017</v>
      </c>
      <c r="B8157" s="4" t="s">
        <v>2103</v>
      </c>
    </row>
    <row r="8158" spans="1:2" ht="16.5" x14ac:dyDescent="0.3">
      <c r="A8158" s="9">
        <f>YEAR(Table1[[#This Row],[Order Date]])</f>
        <v>2017</v>
      </c>
      <c r="B8158" s="3" t="s">
        <v>2103</v>
      </c>
    </row>
    <row r="8159" spans="1:2" ht="16.5" x14ac:dyDescent="0.3">
      <c r="A8159" s="10">
        <f>YEAR(Table1[[#This Row],[Order Date]])</f>
        <v>2017</v>
      </c>
      <c r="B8159" s="4" t="s">
        <v>2103</v>
      </c>
    </row>
    <row r="8160" spans="1:2" ht="16.5" x14ac:dyDescent="0.3">
      <c r="A8160" s="9">
        <f>YEAR(Table1[[#This Row],[Order Date]])</f>
        <v>2017</v>
      </c>
      <c r="B8160" s="3" t="s">
        <v>1941</v>
      </c>
    </row>
    <row r="8161" spans="1:2" ht="16.5" x14ac:dyDescent="0.3">
      <c r="A8161" s="10">
        <f>YEAR(Table1[[#This Row],[Order Date]])</f>
        <v>2017</v>
      </c>
      <c r="B8161" s="4" t="s">
        <v>1941</v>
      </c>
    </row>
    <row r="8162" spans="1:2" ht="16.5" x14ac:dyDescent="0.3">
      <c r="A8162" s="9">
        <f>YEAR(Table1[[#This Row],[Order Date]])</f>
        <v>2017</v>
      </c>
      <c r="B8162" s="3" t="s">
        <v>1941</v>
      </c>
    </row>
    <row r="8163" spans="1:2" ht="16.5" x14ac:dyDescent="0.3">
      <c r="A8163" s="10">
        <f>YEAR(Table1[[#This Row],[Order Date]])</f>
        <v>2017</v>
      </c>
      <c r="B8163" s="4" t="s">
        <v>1941</v>
      </c>
    </row>
    <row r="8164" spans="1:2" ht="16.5" x14ac:dyDescent="0.3">
      <c r="A8164" s="9">
        <f>YEAR(Table1[[#This Row],[Order Date]])</f>
        <v>2017</v>
      </c>
      <c r="B8164" s="3" t="s">
        <v>1941</v>
      </c>
    </row>
    <row r="8165" spans="1:2" ht="16.5" x14ac:dyDescent="0.3">
      <c r="A8165" s="10">
        <f>YEAR(Table1[[#This Row],[Order Date]])</f>
        <v>2017</v>
      </c>
      <c r="B8165" s="4" t="s">
        <v>1941</v>
      </c>
    </row>
    <row r="8166" spans="1:2" ht="16.5" x14ac:dyDescent="0.3">
      <c r="A8166" s="9">
        <f>YEAR(Table1[[#This Row],[Order Date]])</f>
        <v>2017</v>
      </c>
      <c r="B8166" s="3" t="s">
        <v>505</v>
      </c>
    </row>
    <row r="8167" spans="1:2" ht="16.5" x14ac:dyDescent="0.3">
      <c r="A8167" s="10">
        <f>YEAR(Table1[[#This Row],[Order Date]])</f>
        <v>2017</v>
      </c>
      <c r="B8167" s="4" t="s">
        <v>505</v>
      </c>
    </row>
    <row r="8168" spans="1:2" ht="16.5" x14ac:dyDescent="0.3">
      <c r="A8168" s="9">
        <f>YEAR(Table1[[#This Row],[Order Date]])</f>
        <v>2017</v>
      </c>
      <c r="B8168" s="3" t="s">
        <v>505</v>
      </c>
    </row>
    <row r="8169" spans="1:2" ht="16.5" x14ac:dyDescent="0.3">
      <c r="A8169" s="10">
        <f>YEAR(Table1[[#This Row],[Order Date]])</f>
        <v>2017</v>
      </c>
      <c r="B8169" s="4" t="s">
        <v>505</v>
      </c>
    </row>
    <row r="8170" spans="1:2" ht="16.5" x14ac:dyDescent="0.3">
      <c r="A8170" s="9">
        <f>YEAR(Table1[[#This Row],[Order Date]])</f>
        <v>2017</v>
      </c>
      <c r="B8170" s="3" t="s">
        <v>1394</v>
      </c>
    </row>
    <row r="8171" spans="1:2" ht="16.5" x14ac:dyDescent="0.3">
      <c r="A8171" s="10">
        <f>YEAR(Table1[[#This Row],[Order Date]])</f>
        <v>2017</v>
      </c>
      <c r="B8171" s="4" t="s">
        <v>1657</v>
      </c>
    </row>
    <row r="8172" spans="1:2" ht="16.5" x14ac:dyDescent="0.3">
      <c r="A8172" s="9">
        <f>YEAR(Table1[[#This Row],[Order Date]])</f>
        <v>2017</v>
      </c>
      <c r="B8172" s="3" t="s">
        <v>907</v>
      </c>
    </row>
    <row r="8173" spans="1:2" ht="16.5" x14ac:dyDescent="0.3">
      <c r="A8173" s="10">
        <f>YEAR(Table1[[#This Row],[Order Date]])</f>
        <v>2017</v>
      </c>
      <c r="B8173" s="4" t="s">
        <v>907</v>
      </c>
    </row>
    <row r="8174" spans="1:2" ht="16.5" x14ac:dyDescent="0.3">
      <c r="A8174" s="9">
        <f>YEAR(Table1[[#This Row],[Order Date]])</f>
        <v>2017</v>
      </c>
      <c r="B8174" s="3" t="s">
        <v>907</v>
      </c>
    </row>
    <row r="8175" spans="1:2" ht="16.5" x14ac:dyDescent="0.3">
      <c r="A8175" s="10">
        <f>YEAR(Table1[[#This Row],[Order Date]])</f>
        <v>2017</v>
      </c>
      <c r="B8175" s="4" t="s">
        <v>907</v>
      </c>
    </row>
    <row r="8176" spans="1:2" ht="16.5" x14ac:dyDescent="0.3">
      <c r="A8176" s="9">
        <f>YEAR(Table1[[#This Row],[Order Date]])</f>
        <v>2017</v>
      </c>
      <c r="B8176" s="3" t="s">
        <v>907</v>
      </c>
    </row>
    <row r="8177" spans="1:2" ht="16.5" x14ac:dyDescent="0.3">
      <c r="A8177" s="10">
        <f>YEAR(Table1[[#This Row],[Order Date]])</f>
        <v>2017</v>
      </c>
      <c r="B8177" s="4" t="s">
        <v>907</v>
      </c>
    </row>
    <row r="8178" spans="1:2" ht="16.5" x14ac:dyDescent="0.3">
      <c r="A8178" s="9">
        <f>YEAR(Table1[[#This Row],[Order Date]])</f>
        <v>2017</v>
      </c>
      <c r="B8178" s="3" t="s">
        <v>907</v>
      </c>
    </row>
    <row r="8179" spans="1:2" ht="16.5" x14ac:dyDescent="0.3">
      <c r="A8179" s="10">
        <f>YEAR(Table1[[#This Row],[Order Date]])</f>
        <v>2017</v>
      </c>
      <c r="B8179" s="4" t="s">
        <v>1211</v>
      </c>
    </row>
    <row r="8180" spans="1:2" ht="16.5" x14ac:dyDescent="0.3">
      <c r="A8180" s="9">
        <f>YEAR(Table1[[#This Row],[Order Date]])</f>
        <v>2017</v>
      </c>
      <c r="B8180" s="3" t="s">
        <v>1211</v>
      </c>
    </row>
    <row r="8181" spans="1:2" ht="16.5" x14ac:dyDescent="0.3">
      <c r="A8181" s="10">
        <f>YEAR(Table1[[#This Row],[Order Date]])</f>
        <v>2017</v>
      </c>
      <c r="B8181" s="4" t="s">
        <v>2472</v>
      </c>
    </row>
    <row r="8182" spans="1:2" ht="16.5" x14ac:dyDescent="0.3">
      <c r="A8182" s="9">
        <f>YEAR(Table1[[#This Row],[Order Date]])</f>
        <v>2017</v>
      </c>
      <c r="B8182" s="3" t="s">
        <v>742</v>
      </c>
    </row>
    <row r="8183" spans="1:2" ht="16.5" x14ac:dyDescent="0.3">
      <c r="A8183" s="10">
        <f>YEAR(Table1[[#This Row],[Order Date]])</f>
        <v>2017</v>
      </c>
      <c r="B8183" s="4" t="s">
        <v>2412</v>
      </c>
    </row>
    <row r="8184" spans="1:2" ht="16.5" x14ac:dyDescent="0.3">
      <c r="A8184" s="9">
        <f>YEAR(Table1[[#This Row],[Order Date]])</f>
        <v>2017</v>
      </c>
      <c r="B8184" s="3" t="s">
        <v>2423</v>
      </c>
    </row>
    <row r="8185" spans="1:2" ht="16.5" x14ac:dyDescent="0.3">
      <c r="A8185" s="10">
        <f>YEAR(Table1[[#This Row],[Order Date]])</f>
        <v>2017</v>
      </c>
      <c r="B8185" s="4" t="s">
        <v>1916</v>
      </c>
    </row>
    <row r="8186" spans="1:2" ht="16.5" x14ac:dyDescent="0.3">
      <c r="A8186" s="9">
        <f>YEAR(Table1[[#This Row],[Order Date]])</f>
        <v>2017</v>
      </c>
      <c r="B8186" s="3" t="s">
        <v>1916</v>
      </c>
    </row>
    <row r="8187" spans="1:2" ht="16.5" x14ac:dyDescent="0.3">
      <c r="A8187" s="10">
        <f>YEAR(Table1[[#This Row],[Order Date]])</f>
        <v>2017</v>
      </c>
      <c r="B8187" s="4" t="s">
        <v>525</v>
      </c>
    </row>
    <row r="8188" spans="1:2" ht="16.5" x14ac:dyDescent="0.3">
      <c r="A8188" s="9">
        <f>YEAR(Table1[[#This Row],[Order Date]])</f>
        <v>2017</v>
      </c>
      <c r="B8188" s="3" t="s">
        <v>525</v>
      </c>
    </row>
    <row r="8189" spans="1:2" ht="16.5" x14ac:dyDescent="0.3">
      <c r="A8189" s="10">
        <f>YEAR(Table1[[#This Row],[Order Date]])</f>
        <v>2017</v>
      </c>
      <c r="B8189" s="4" t="s">
        <v>963</v>
      </c>
    </row>
    <row r="8190" spans="1:2" ht="16.5" x14ac:dyDescent="0.3">
      <c r="A8190" s="9">
        <f>YEAR(Table1[[#This Row],[Order Date]])</f>
        <v>2017</v>
      </c>
      <c r="B8190" s="3" t="s">
        <v>963</v>
      </c>
    </row>
    <row r="8191" spans="1:2" ht="16.5" x14ac:dyDescent="0.3">
      <c r="A8191" s="10">
        <f>YEAR(Table1[[#This Row],[Order Date]])</f>
        <v>2017</v>
      </c>
      <c r="B8191" s="4" t="s">
        <v>1097</v>
      </c>
    </row>
    <row r="8192" spans="1:2" ht="16.5" x14ac:dyDescent="0.3">
      <c r="A8192" s="9">
        <f>YEAR(Table1[[#This Row],[Order Date]])</f>
        <v>2017</v>
      </c>
      <c r="B8192" s="3" t="s">
        <v>1097</v>
      </c>
    </row>
    <row r="8193" spans="1:2" ht="16.5" x14ac:dyDescent="0.3">
      <c r="A8193" s="10">
        <f>YEAR(Table1[[#This Row],[Order Date]])</f>
        <v>2017</v>
      </c>
      <c r="B8193" s="4" t="s">
        <v>1097</v>
      </c>
    </row>
    <row r="8194" spans="1:2" ht="16.5" x14ac:dyDescent="0.3">
      <c r="A8194" s="9">
        <f>YEAR(Table1[[#This Row],[Order Date]])</f>
        <v>2017</v>
      </c>
      <c r="B8194" s="3" t="s">
        <v>1097</v>
      </c>
    </row>
    <row r="8195" spans="1:2" ht="16.5" x14ac:dyDescent="0.3">
      <c r="A8195" s="10">
        <f>YEAR(Table1[[#This Row],[Order Date]])</f>
        <v>2017</v>
      </c>
      <c r="B8195" s="4" t="s">
        <v>1097</v>
      </c>
    </row>
    <row r="8196" spans="1:2" ht="16.5" x14ac:dyDescent="0.3">
      <c r="A8196" s="9">
        <f>YEAR(Table1[[#This Row],[Order Date]])</f>
        <v>2017</v>
      </c>
      <c r="B8196" s="3" t="s">
        <v>2365</v>
      </c>
    </row>
    <row r="8197" spans="1:2" ht="16.5" x14ac:dyDescent="0.3">
      <c r="A8197" s="10">
        <f>YEAR(Table1[[#This Row],[Order Date]])</f>
        <v>2017</v>
      </c>
      <c r="B8197" s="4" t="s">
        <v>1907</v>
      </c>
    </row>
    <row r="8198" spans="1:2" ht="16.5" x14ac:dyDescent="0.3">
      <c r="A8198" s="9">
        <f>YEAR(Table1[[#This Row],[Order Date]])</f>
        <v>2017</v>
      </c>
      <c r="B8198" s="3" t="s">
        <v>1907</v>
      </c>
    </row>
    <row r="8199" spans="1:2" ht="16.5" x14ac:dyDescent="0.3">
      <c r="A8199" s="10">
        <f>YEAR(Table1[[#This Row],[Order Date]])</f>
        <v>2017</v>
      </c>
      <c r="B8199" s="4" t="s">
        <v>1907</v>
      </c>
    </row>
    <row r="8200" spans="1:2" ht="16.5" x14ac:dyDescent="0.3">
      <c r="A8200" s="9">
        <f>YEAR(Table1[[#This Row],[Order Date]])</f>
        <v>2017</v>
      </c>
      <c r="B8200" s="3" t="s">
        <v>1907</v>
      </c>
    </row>
    <row r="8201" spans="1:2" ht="16.5" x14ac:dyDescent="0.3">
      <c r="A8201" s="10">
        <f>YEAR(Table1[[#This Row],[Order Date]])</f>
        <v>2017</v>
      </c>
      <c r="B8201" s="4" t="s">
        <v>1907</v>
      </c>
    </row>
    <row r="8202" spans="1:2" ht="16.5" x14ac:dyDescent="0.3">
      <c r="A8202" s="9">
        <f>YEAR(Table1[[#This Row],[Order Date]])</f>
        <v>2017</v>
      </c>
      <c r="B8202" s="3" t="s">
        <v>1907</v>
      </c>
    </row>
    <row r="8203" spans="1:2" ht="16.5" x14ac:dyDescent="0.3">
      <c r="A8203" s="10">
        <f>YEAR(Table1[[#This Row],[Order Date]])</f>
        <v>2017</v>
      </c>
      <c r="B8203" s="4" t="s">
        <v>1907</v>
      </c>
    </row>
    <row r="8204" spans="1:2" ht="16.5" x14ac:dyDescent="0.3">
      <c r="A8204" s="9">
        <f>YEAR(Table1[[#This Row],[Order Date]])</f>
        <v>2017</v>
      </c>
      <c r="B8204" s="3" t="s">
        <v>1696</v>
      </c>
    </row>
    <row r="8205" spans="1:2" ht="16.5" x14ac:dyDescent="0.3">
      <c r="A8205" s="10">
        <f>YEAR(Table1[[#This Row],[Order Date]])</f>
        <v>2017</v>
      </c>
      <c r="B8205" s="4" t="s">
        <v>1696</v>
      </c>
    </row>
    <row r="8206" spans="1:2" ht="16.5" x14ac:dyDescent="0.3">
      <c r="A8206" s="9">
        <f>YEAR(Table1[[#This Row],[Order Date]])</f>
        <v>2017</v>
      </c>
      <c r="B8206" s="3" t="s">
        <v>1696</v>
      </c>
    </row>
    <row r="8207" spans="1:2" ht="16.5" x14ac:dyDescent="0.3">
      <c r="A8207" s="10">
        <f>YEAR(Table1[[#This Row],[Order Date]])</f>
        <v>2017</v>
      </c>
      <c r="B8207" s="4" t="s">
        <v>1696</v>
      </c>
    </row>
    <row r="8208" spans="1:2" ht="16.5" x14ac:dyDescent="0.3">
      <c r="A8208" s="9">
        <f>YEAR(Table1[[#This Row],[Order Date]])</f>
        <v>2017</v>
      </c>
      <c r="B8208" s="3" t="s">
        <v>1696</v>
      </c>
    </row>
    <row r="8209" spans="1:2" ht="16.5" x14ac:dyDescent="0.3">
      <c r="A8209" s="10">
        <f>YEAR(Table1[[#This Row],[Order Date]])</f>
        <v>2017</v>
      </c>
      <c r="B8209" s="4" t="s">
        <v>889</v>
      </c>
    </row>
    <row r="8210" spans="1:2" ht="16.5" x14ac:dyDescent="0.3">
      <c r="A8210" s="9">
        <f>YEAR(Table1[[#This Row],[Order Date]])</f>
        <v>2017</v>
      </c>
      <c r="B8210" s="3" t="s">
        <v>889</v>
      </c>
    </row>
    <row r="8211" spans="1:2" ht="16.5" x14ac:dyDescent="0.3">
      <c r="A8211" s="10">
        <f>YEAR(Table1[[#This Row],[Order Date]])</f>
        <v>2017</v>
      </c>
      <c r="B8211" s="4" t="s">
        <v>889</v>
      </c>
    </row>
    <row r="8212" spans="1:2" ht="16.5" x14ac:dyDescent="0.3">
      <c r="A8212" s="9">
        <f>YEAR(Table1[[#This Row],[Order Date]])</f>
        <v>2017</v>
      </c>
      <c r="B8212" s="3" t="s">
        <v>545</v>
      </c>
    </row>
    <row r="8213" spans="1:2" ht="16.5" x14ac:dyDescent="0.3">
      <c r="A8213" s="10">
        <f>YEAR(Table1[[#This Row],[Order Date]])</f>
        <v>2017</v>
      </c>
      <c r="B8213" s="4" t="s">
        <v>2271</v>
      </c>
    </row>
    <row r="8214" spans="1:2" ht="16.5" x14ac:dyDescent="0.3">
      <c r="A8214" s="9">
        <f>YEAR(Table1[[#This Row],[Order Date]])</f>
        <v>2017</v>
      </c>
      <c r="B8214" s="3" t="s">
        <v>2271</v>
      </c>
    </row>
    <row r="8215" spans="1:2" ht="16.5" x14ac:dyDescent="0.3">
      <c r="A8215" s="10">
        <f>YEAR(Table1[[#This Row],[Order Date]])</f>
        <v>2017</v>
      </c>
      <c r="B8215" s="4" t="s">
        <v>1891</v>
      </c>
    </row>
    <row r="8216" spans="1:2" ht="16.5" x14ac:dyDescent="0.3">
      <c r="A8216" s="9">
        <f>YEAR(Table1[[#This Row],[Order Date]])</f>
        <v>2017</v>
      </c>
      <c r="B8216" s="3" t="s">
        <v>1891</v>
      </c>
    </row>
    <row r="8217" spans="1:2" ht="16.5" x14ac:dyDescent="0.3">
      <c r="A8217" s="10">
        <f>YEAR(Table1[[#This Row],[Order Date]])</f>
        <v>2017</v>
      </c>
      <c r="B8217" s="4" t="s">
        <v>1891</v>
      </c>
    </row>
    <row r="8218" spans="1:2" ht="16.5" x14ac:dyDescent="0.3">
      <c r="A8218" s="9">
        <f>YEAR(Table1[[#This Row],[Order Date]])</f>
        <v>2017</v>
      </c>
      <c r="B8218" s="3" t="s">
        <v>487</v>
      </c>
    </row>
    <row r="8219" spans="1:2" ht="16.5" x14ac:dyDescent="0.3">
      <c r="A8219" s="10">
        <f>YEAR(Table1[[#This Row],[Order Date]])</f>
        <v>2017</v>
      </c>
      <c r="B8219" s="4" t="s">
        <v>280</v>
      </c>
    </row>
    <row r="8220" spans="1:2" ht="16.5" x14ac:dyDescent="0.3">
      <c r="A8220" s="9">
        <f>YEAR(Table1[[#This Row],[Order Date]])</f>
        <v>2017</v>
      </c>
      <c r="B8220" s="3" t="s">
        <v>2614</v>
      </c>
    </row>
    <row r="8221" spans="1:2" ht="16.5" x14ac:dyDescent="0.3">
      <c r="A8221" s="10">
        <f>YEAR(Table1[[#This Row],[Order Date]])</f>
        <v>2017</v>
      </c>
      <c r="B8221" s="4" t="s">
        <v>1295</v>
      </c>
    </row>
    <row r="8222" spans="1:2" ht="16.5" x14ac:dyDescent="0.3">
      <c r="A8222" s="9">
        <f>YEAR(Table1[[#This Row],[Order Date]])</f>
        <v>2017</v>
      </c>
      <c r="B8222" s="3" t="s">
        <v>822</v>
      </c>
    </row>
    <row r="8223" spans="1:2" ht="16.5" x14ac:dyDescent="0.3">
      <c r="A8223" s="10">
        <f>YEAR(Table1[[#This Row],[Order Date]])</f>
        <v>2017</v>
      </c>
      <c r="B8223" s="4" t="s">
        <v>2323</v>
      </c>
    </row>
    <row r="8224" spans="1:2" ht="16.5" x14ac:dyDescent="0.3">
      <c r="A8224" s="9">
        <f>YEAR(Table1[[#This Row],[Order Date]])</f>
        <v>2017</v>
      </c>
      <c r="B8224" s="3" t="s">
        <v>1426</v>
      </c>
    </row>
    <row r="8225" spans="1:2" ht="16.5" x14ac:dyDescent="0.3">
      <c r="A8225" s="10">
        <f>YEAR(Table1[[#This Row],[Order Date]])</f>
        <v>2017</v>
      </c>
      <c r="B8225" s="4" t="s">
        <v>1104</v>
      </c>
    </row>
    <row r="8226" spans="1:2" ht="16.5" x14ac:dyDescent="0.3">
      <c r="A8226" s="9">
        <f>YEAR(Table1[[#This Row],[Order Date]])</f>
        <v>2017</v>
      </c>
      <c r="B8226" s="3" t="s">
        <v>2104</v>
      </c>
    </row>
    <row r="8227" spans="1:2" ht="16.5" x14ac:dyDescent="0.3">
      <c r="A8227" s="10">
        <f>YEAR(Table1[[#This Row],[Order Date]])</f>
        <v>2017</v>
      </c>
      <c r="B8227" s="4" t="s">
        <v>1230</v>
      </c>
    </row>
    <row r="8228" spans="1:2" ht="16.5" x14ac:dyDescent="0.3">
      <c r="A8228" s="9">
        <f>YEAR(Table1[[#This Row],[Order Date]])</f>
        <v>2017</v>
      </c>
      <c r="B8228" s="3" t="s">
        <v>1230</v>
      </c>
    </row>
    <row r="8229" spans="1:2" ht="16.5" x14ac:dyDescent="0.3">
      <c r="A8229" s="10">
        <f>YEAR(Table1[[#This Row],[Order Date]])</f>
        <v>2017</v>
      </c>
      <c r="B8229" s="4" t="s">
        <v>1230</v>
      </c>
    </row>
    <row r="8230" spans="1:2" ht="16.5" x14ac:dyDescent="0.3">
      <c r="A8230" s="9">
        <f>YEAR(Table1[[#This Row],[Order Date]])</f>
        <v>2017</v>
      </c>
      <c r="B8230" s="3" t="s">
        <v>277</v>
      </c>
    </row>
    <row r="8231" spans="1:2" ht="16.5" x14ac:dyDescent="0.3">
      <c r="A8231" s="10">
        <f>YEAR(Table1[[#This Row],[Order Date]])</f>
        <v>2017</v>
      </c>
      <c r="B8231" s="4" t="s">
        <v>2385</v>
      </c>
    </row>
    <row r="8232" spans="1:2" ht="16.5" x14ac:dyDescent="0.3">
      <c r="A8232" s="9">
        <f>YEAR(Table1[[#This Row],[Order Date]])</f>
        <v>2017</v>
      </c>
      <c r="B8232" s="3" t="s">
        <v>182</v>
      </c>
    </row>
    <row r="8233" spans="1:2" ht="16.5" x14ac:dyDescent="0.3">
      <c r="A8233" s="10">
        <f>YEAR(Table1[[#This Row],[Order Date]])</f>
        <v>2017</v>
      </c>
      <c r="B8233" s="4" t="s">
        <v>709</v>
      </c>
    </row>
    <row r="8234" spans="1:2" ht="16.5" x14ac:dyDescent="0.3">
      <c r="A8234" s="9">
        <f>YEAR(Table1[[#This Row],[Order Date]])</f>
        <v>2017</v>
      </c>
      <c r="B8234" s="3" t="s">
        <v>709</v>
      </c>
    </row>
    <row r="8235" spans="1:2" ht="16.5" x14ac:dyDescent="0.3">
      <c r="A8235" s="10">
        <f>YEAR(Table1[[#This Row],[Order Date]])</f>
        <v>2017</v>
      </c>
      <c r="B8235" s="4" t="s">
        <v>709</v>
      </c>
    </row>
    <row r="8236" spans="1:2" ht="16.5" x14ac:dyDescent="0.3">
      <c r="A8236" s="9">
        <f>YEAR(Table1[[#This Row],[Order Date]])</f>
        <v>2017</v>
      </c>
      <c r="B8236" s="3" t="s">
        <v>1212</v>
      </c>
    </row>
    <row r="8237" spans="1:2" ht="16.5" x14ac:dyDescent="0.3">
      <c r="A8237" s="10">
        <f>YEAR(Table1[[#This Row],[Order Date]])</f>
        <v>2017</v>
      </c>
      <c r="B8237" s="4" t="s">
        <v>1212</v>
      </c>
    </row>
    <row r="8238" spans="1:2" ht="16.5" x14ac:dyDescent="0.3">
      <c r="A8238" s="9">
        <f>YEAR(Table1[[#This Row],[Order Date]])</f>
        <v>2017</v>
      </c>
      <c r="B8238" s="3" t="s">
        <v>1212</v>
      </c>
    </row>
    <row r="8239" spans="1:2" ht="16.5" x14ac:dyDescent="0.3">
      <c r="A8239" s="10">
        <f>YEAR(Table1[[#This Row],[Order Date]])</f>
        <v>2017</v>
      </c>
      <c r="B8239" s="4" t="s">
        <v>1212</v>
      </c>
    </row>
    <row r="8240" spans="1:2" ht="16.5" x14ac:dyDescent="0.3">
      <c r="A8240" s="9">
        <f>YEAR(Table1[[#This Row],[Order Date]])</f>
        <v>2017</v>
      </c>
      <c r="B8240" s="3" t="s">
        <v>1212</v>
      </c>
    </row>
    <row r="8241" spans="1:2" ht="16.5" x14ac:dyDescent="0.3">
      <c r="A8241" s="10">
        <f>YEAR(Table1[[#This Row],[Order Date]])</f>
        <v>2017</v>
      </c>
      <c r="B8241" s="4" t="s">
        <v>1212</v>
      </c>
    </row>
    <row r="8242" spans="1:2" ht="16.5" x14ac:dyDescent="0.3">
      <c r="A8242" s="9">
        <f>YEAR(Table1[[#This Row],[Order Date]])</f>
        <v>2017</v>
      </c>
      <c r="B8242" s="3" t="s">
        <v>1212</v>
      </c>
    </row>
    <row r="8243" spans="1:2" ht="16.5" x14ac:dyDescent="0.3">
      <c r="A8243" s="10">
        <f>YEAR(Table1[[#This Row],[Order Date]])</f>
        <v>2017</v>
      </c>
      <c r="B8243" s="4" t="s">
        <v>456</v>
      </c>
    </row>
    <row r="8244" spans="1:2" ht="16.5" x14ac:dyDescent="0.3">
      <c r="A8244" s="9">
        <f>YEAR(Table1[[#This Row],[Order Date]])</f>
        <v>2017</v>
      </c>
      <c r="B8244" s="3" t="s">
        <v>456</v>
      </c>
    </row>
    <row r="8245" spans="1:2" ht="16.5" x14ac:dyDescent="0.3">
      <c r="A8245" s="10">
        <f>YEAR(Table1[[#This Row],[Order Date]])</f>
        <v>2017</v>
      </c>
      <c r="B8245" s="4" t="s">
        <v>456</v>
      </c>
    </row>
    <row r="8246" spans="1:2" ht="16.5" x14ac:dyDescent="0.3">
      <c r="A8246" s="9">
        <f>YEAR(Table1[[#This Row],[Order Date]])</f>
        <v>2017</v>
      </c>
      <c r="B8246" s="3" t="s">
        <v>2412</v>
      </c>
    </row>
    <row r="8247" spans="1:2" ht="16.5" x14ac:dyDescent="0.3">
      <c r="A8247" s="10">
        <f>YEAR(Table1[[#This Row],[Order Date]])</f>
        <v>2017</v>
      </c>
      <c r="B8247" s="4" t="s">
        <v>1618</v>
      </c>
    </row>
    <row r="8248" spans="1:2" ht="16.5" x14ac:dyDescent="0.3">
      <c r="A8248" s="9">
        <f>YEAR(Table1[[#This Row],[Order Date]])</f>
        <v>2017</v>
      </c>
      <c r="B8248" s="3" t="s">
        <v>1618</v>
      </c>
    </row>
    <row r="8249" spans="1:2" ht="16.5" x14ac:dyDescent="0.3">
      <c r="A8249" s="10">
        <f>YEAR(Table1[[#This Row],[Order Date]])</f>
        <v>2017</v>
      </c>
      <c r="B8249" s="4" t="s">
        <v>1618</v>
      </c>
    </row>
    <row r="8250" spans="1:2" ht="16.5" x14ac:dyDescent="0.3">
      <c r="A8250" s="9">
        <f>YEAR(Table1[[#This Row],[Order Date]])</f>
        <v>2017</v>
      </c>
      <c r="B8250" s="3" t="s">
        <v>1593</v>
      </c>
    </row>
    <row r="8251" spans="1:2" ht="16.5" x14ac:dyDescent="0.3">
      <c r="A8251" s="10">
        <f>YEAR(Table1[[#This Row],[Order Date]])</f>
        <v>2017</v>
      </c>
      <c r="B8251" s="4" t="s">
        <v>1593</v>
      </c>
    </row>
    <row r="8252" spans="1:2" ht="16.5" x14ac:dyDescent="0.3">
      <c r="A8252" s="9">
        <f>YEAR(Table1[[#This Row],[Order Date]])</f>
        <v>2017</v>
      </c>
      <c r="B8252" s="3" t="s">
        <v>2624</v>
      </c>
    </row>
    <row r="8253" spans="1:2" ht="16.5" x14ac:dyDescent="0.3">
      <c r="A8253" s="10">
        <f>YEAR(Table1[[#This Row],[Order Date]])</f>
        <v>2017</v>
      </c>
      <c r="B8253" s="4" t="s">
        <v>2624</v>
      </c>
    </row>
    <row r="8254" spans="1:2" ht="16.5" x14ac:dyDescent="0.3">
      <c r="A8254" s="9">
        <f>YEAR(Table1[[#This Row],[Order Date]])</f>
        <v>2017</v>
      </c>
      <c r="B8254" s="3" t="s">
        <v>2624</v>
      </c>
    </row>
    <row r="8255" spans="1:2" ht="16.5" x14ac:dyDescent="0.3">
      <c r="A8255" s="10">
        <f>YEAR(Table1[[#This Row],[Order Date]])</f>
        <v>2017</v>
      </c>
      <c r="B8255" s="4" t="s">
        <v>2665</v>
      </c>
    </row>
    <row r="8256" spans="1:2" ht="16.5" x14ac:dyDescent="0.3">
      <c r="A8256" s="9">
        <f>YEAR(Table1[[#This Row],[Order Date]])</f>
        <v>2017</v>
      </c>
      <c r="B8256" s="3" t="s">
        <v>724</v>
      </c>
    </row>
    <row r="8257" spans="1:2" ht="16.5" x14ac:dyDescent="0.3">
      <c r="A8257" s="10">
        <f>YEAR(Table1[[#This Row],[Order Date]])</f>
        <v>2017</v>
      </c>
      <c r="B8257" s="4" t="s">
        <v>1546</v>
      </c>
    </row>
    <row r="8258" spans="1:2" ht="16.5" x14ac:dyDescent="0.3">
      <c r="A8258" s="9">
        <f>YEAR(Table1[[#This Row],[Order Date]])</f>
        <v>2017</v>
      </c>
      <c r="B8258" s="3" t="s">
        <v>1546</v>
      </c>
    </row>
    <row r="8259" spans="1:2" ht="16.5" x14ac:dyDescent="0.3">
      <c r="A8259" s="10">
        <f>YEAR(Table1[[#This Row],[Order Date]])</f>
        <v>2017</v>
      </c>
      <c r="B8259" s="4" t="s">
        <v>1546</v>
      </c>
    </row>
    <row r="8260" spans="1:2" ht="16.5" x14ac:dyDescent="0.3">
      <c r="A8260" s="9">
        <f>YEAR(Table1[[#This Row],[Order Date]])</f>
        <v>2017</v>
      </c>
      <c r="B8260" s="3" t="s">
        <v>1546</v>
      </c>
    </row>
    <row r="8261" spans="1:2" ht="16.5" x14ac:dyDescent="0.3">
      <c r="A8261" s="10">
        <f>YEAR(Table1[[#This Row],[Order Date]])</f>
        <v>2017</v>
      </c>
      <c r="B8261" s="4" t="s">
        <v>1546</v>
      </c>
    </row>
    <row r="8262" spans="1:2" ht="16.5" x14ac:dyDescent="0.3">
      <c r="A8262" s="9">
        <f>YEAR(Table1[[#This Row],[Order Date]])</f>
        <v>2017</v>
      </c>
      <c r="B8262" s="3" t="s">
        <v>1935</v>
      </c>
    </row>
    <row r="8263" spans="1:2" ht="16.5" x14ac:dyDescent="0.3">
      <c r="A8263" s="10">
        <f>YEAR(Table1[[#This Row],[Order Date]])</f>
        <v>2017</v>
      </c>
      <c r="B8263" s="4" t="s">
        <v>1935</v>
      </c>
    </row>
    <row r="8264" spans="1:2" ht="16.5" x14ac:dyDescent="0.3">
      <c r="A8264" s="9">
        <f>YEAR(Table1[[#This Row],[Order Date]])</f>
        <v>2017</v>
      </c>
      <c r="B8264" s="3" t="s">
        <v>1303</v>
      </c>
    </row>
    <row r="8265" spans="1:2" ht="16.5" x14ac:dyDescent="0.3">
      <c r="A8265" s="10">
        <f>YEAR(Table1[[#This Row],[Order Date]])</f>
        <v>2017</v>
      </c>
      <c r="B8265" s="4" t="s">
        <v>1303</v>
      </c>
    </row>
    <row r="8266" spans="1:2" ht="16.5" x14ac:dyDescent="0.3">
      <c r="A8266" s="9">
        <f>YEAR(Table1[[#This Row],[Order Date]])</f>
        <v>2017</v>
      </c>
      <c r="B8266" s="3" t="s">
        <v>185</v>
      </c>
    </row>
    <row r="8267" spans="1:2" ht="16.5" x14ac:dyDescent="0.3">
      <c r="A8267" s="10">
        <f>YEAR(Table1[[#This Row],[Order Date]])</f>
        <v>2017</v>
      </c>
      <c r="B8267" s="4" t="s">
        <v>2447</v>
      </c>
    </row>
    <row r="8268" spans="1:2" ht="16.5" x14ac:dyDescent="0.3">
      <c r="A8268" s="9">
        <f>YEAR(Table1[[#This Row],[Order Date]])</f>
        <v>2017</v>
      </c>
      <c r="B8268" s="3" t="s">
        <v>2447</v>
      </c>
    </row>
    <row r="8269" spans="1:2" ht="16.5" x14ac:dyDescent="0.3">
      <c r="A8269" s="10">
        <f>YEAR(Table1[[#This Row],[Order Date]])</f>
        <v>2017</v>
      </c>
      <c r="B8269" s="4" t="s">
        <v>1173</v>
      </c>
    </row>
    <row r="8270" spans="1:2" ht="16.5" x14ac:dyDescent="0.3">
      <c r="A8270" s="9">
        <f>YEAR(Table1[[#This Row],[Order Date]])</f>
        <v>2017</v>
      </c>
      <c r="B8270" s="3" t="s">
        <v>58</v>
      </c>
    </row>
    <row r="8271" spans="1:2" ht="16.5" x14ac:dyDescent="0.3">
      <c r="A8271" s="10">
        <f>YEAR(Table1[[#This Row],[Order Date]])</f>
        <v>2017</v>
      </c>
      <c r="B8271" s="4" t="s">
        <v>1672</v>
      </c>
    </row>
    <row r="8272" spans="1:2" ht="16.5" x14ac:dyDescent="0.3">
      <c r="A8272" s="9">
        <f>YEAR(Table1[[#This Row],[Order Date]])</f>
        <v>2017</v>
      </c>
      <c r="B8272" s="3" t="s">
        <v>9</v>
      </c>
    </row>
    <row r="8273" spans="1:2" ht="16.5" x14ac:dyDescent="0.3">
      <c r="A8273" s="10">
        <f>YEAR(Table1[[#This Row],[Order Date]])</f>
        <v>2017</v>
      </c>
      <c r="B8273" s="4" t="s">
        <v>2013</v>
      </c>
    </row>
    <row r="8274" spans="1:2" ht="16.5" x14ac:dyDescent="0.3">
      <c r="A8274" s="9">
        <f>YEAR(Table1[[#This Row],[Order Date]])</f>
        <v>2017</v>
      </c>
      <c r="B8274" s="3" t="s">
        <v>1424</v>
      </c>
    </row>
    <row r="8275" spans="1:2" ht="16.5" x14ac:dyDescent="0.3">
      <c r="A8275" s="10">
        <f>YEAR(Table1[[#This Row],[Order Date]])</f>
        <v>2017</v>
      </c>
      <c r="B8275" s="4" t="s">
        <v>1209</v>
      </c>
    </row>
    <row r="8276" spans="1:2" ht="16.5" x14ac:dyDescent="0.3">
      <c r="A8276" s="9">
        <f>YEAR(Table1[[#This Row],[Order Date]])</f>
        <v>2017</v>
      </c>
      <c r="B8276" s="3" t="s">
        <v>1209</v>
      </c>
    </row>
    <row r="8277" spans="1:2" ht="16.5" x14ac:dyDescent="0.3">
      <c r="A8277" s="10">
        <f>YEAR(Table1[[#This Row],[Order Date]])</f>
        <v>2017</v>
      </c>
      <c r="B8277" s="4" t="s">
        <v>1209</v>
      </c>
    </row>
    <row r="8278" spans="1:2" ht="16.5" x14ac:dyDescent="0.3">
      <c r="A8278" s="9">
        <f>YEAR(Table1[[#This Row],[Order Date]])</f>
        <v>2017</v>
      </c>
      <c r="B8278" s="3" t="s">
        <v>509</v>
      </c>
    </row>
    <row r="8279" spans="1:2" ht="16.5" x14ac:dyDescent="0.3">
      <c r="A8279" s="10">
        <f>YEAR(Table1[[#This Row],[Order Date]])</f>
        <v>2017</v>
      </c>
      <c r="B8279" s="4" t="s">
        <v>1249</v>
      </c>
    </row>
    <row r="8280" spans="1:2" ht="16.5" x14ac:dyDescent="0.3">
      <c r="A8280" s="9">
        <f>YEAR(Table1[[#This Row],[Order Date]])</f>
        <v>2017</v>
      </c>
      <c r="B8280" s="3" t="s">
        <v>2265</v>
      </c>
    </row>
    <row r="8281" spans="1:2" ht="16.5" x14ac:dyDescent="0.3">
      <c r="A8281" s="10">
        <f>YEAR(Table1[[#This Row],[Order Date]])</f>
        <v>2017</v>
      </c>
      <c r="B8281" s="4" t="s">
        <v>2265</v>
      </c>
    </row>
    <row r="8282" spans="1:2" ht="16.5" x14ac:dyDescent="0.3">
      <c r="A8282" s="9">
        <f>YEAR(Table1[[#This Row],[Order Date]])</f>
        <v>2017</v>
      </c>
      <c r="B8282" s="3" t="s">
        <v>2265</v>
      </c>
    </row>
    <row r="8283" spans="1:2" ht="16.5" x14ac:dyDescent="0.3">
      <c r="A8283" s="10">
        <f>YEAR(Table1[[#This Row],[Order Date]])</f>
        <v>2017</v>
      </c>
      <c r="B8283" s="4" t="s">
        <v>2265</v>
      </c>
    </row>
    <row r="8284" spans="1:2" ht="16.5" x14ac:dyDescent="0.3">
      <c r="A8284" s="9">
        <f>YEAR(Table1[[#This Row],[Order Date]])</f>
        <v>2017</v>
      </c>
      <c r="B8284" s="3" t="s">
        <v>2265</v>
      </c>
    </row>
    <row r="8285" spans="1:2" ht="16.5" x14ac:dyDescent="0.3">
      <c r="A8285" s="10">
        <f>YEAR(Table1[[#This Row],[Order Date]])</f>
        <v>2017</v>
      </c>
      <c r="B8285" s="4" t="s">
        <v>2265</v>
      </c>
    </row>
    <row r="8286" spans="1:2" ht="16.5" x14ac:dyDescent="0.3">
      <c r="A8286" s="9">
        <f>YEAR(Table1[[#This Row],[Order Date]])</f>
        <v>2017</v>
      </c>
      <c r="B8286" s="3" t="s">
        <v>2265</v>
      </c>
    </row>
    <row r="8287" spans="1:2" ht="16.5" x14ac:dyDescent="0.3">
      <c r="A8287" s="10">
        <f>YEAR(Table1[[#This Row],[Order Date]])</f>
        <v>2017</v>
      </c>
      <c r="B8287" s="4" t="s">
        <v>2265</v>
      </c>
    </row>
    <row r="8288" spans="1:2" ht="16.5" x14ac:dyDescent="0.3">
      <c r="A8288" s="9">
        <f>YEAR(Table1[[#This Row],[Order Date]])</f>
        <v>2017</v>
      </c>
      <c r="B8288" s="3" t="s">
        <v>1941</v>
      </c>
    </row>
    <row r="8289" spans="1:2" ht="16.5" x14ac:dyDescent="0.3">
      <c r="A8289" s="10">
        <f>YEAR(Table1[[#This Row],[Order Date]])</f>
        <v>2017</v>
      </c>
      <c r="B8289" s="4" t="s">
        <v>195</v>
      </c>
    </row>
    <row r="8290" spans="1:2" ht="16.5" x14ac:dyDescent="0.3">
      <c r="A8290" s="9">
        <f>YEAR(Table1[[#This Row],[Order Date]])</f>
        <v>2017</v>
      </c>
      <c r="B8290" s="3" t="s">
        <v>1974</v>
      </c>
    </row>
    <row r="8291" spans="1:2" ht="16.5" x14ac:dyDescent="0.3">
      <c r="A8291" s="10">
        <f>YEAR(Table1[[#This Row],[Order Date]])</f>
        <v>2017</v>
      </c>
      <c r="B8291" s="4" t="s">
        <v>1974</v>
      </c>
    </row>
    <row r="8292" spans="1:2" ht="16.5" x14ac:dyDescent="0.3">
      <c r="A8292" s="9">
        <f>YEAR(Table1[[#This Row],[Order Date]])</f>
        <v>2017</v>
      </c>
      <c r="B8292" s="3" t="s">
        <v>1828</v>
      </c>
    </row>
    <row r="8293" spans="1:2" ht="16.5" x14ac:dyDescent="0.3">
      <c r="A8293" s="10">
        <f>YEAR(Table1[[#This Row],[Order Date]])</f>
        <v>2017</v>
      </c>
      <c r="B8293" s="4" t="s">
        <v>239</v>
      </c>
    </row>
    <row r="8294" spans="1:2" ht="16.5" x14ac:dyDescent="0.3">
      <c r="A8294" s="9">
        <f>YEAR(Table1[[#This Row],[Order Date]])</f>
        <v>2017</v>
      </c>
      <c r="B8294" s="3" t="s">
        <v>239</v>
      </c>
    </row>
    <row r="8295" spans="1:2" ht="16.5" x14ac:dyDescent="0.3">
      <c r="A8295" s="10">
        <f>YEAR(Table1[[#This Row],[Order Date]])</f>
        <v>2017</v>
      </c>
      <c r="B8295" s="4" t="s">
        <v>239</v>
      </c>
    </row>
    <row r="8296" spans="1:2" ht="16.5" x14ac:dyDescent="0.3">
      <c r="A8296" s="9">
        <f>YEAR(Table1[[#This Row],[Order Date]])</f>
        <v>2017</v>
      </c>
      <c r="B8296" s="3" t="s">
        <v>239</v>
      </c>
    </row>
    <row r="8297" spans="1:2" ht="16.5" x14ac:dyDescent="0.3">
      <c r="A8297" s="10">
        <f>YEAR(Table1[[#This Row],[Order Date]])</f>
        <v>2017</v>
      </c>
      <c r="B8297" s="4" t="s">
        <v>1799</v>
      </c>
    </row>
    <row r="8298" spans="1:2" ht="16.5" x14ac:dyDescent="0.3">
      <c r="A8298" s="9">
        <f>YEAR(Table1[[#This Row],[Order Date]])</f>
        <v>2017</v>
      </c>
      <c r="B8298" s="3" t="s">
        <v>1799</v>
      </c>
    </row>
    <row r="8299" spans="1:2" ht="16.5" x14ac:dyDescent="0.3">
      <c r="A8299" s="10">
        <f>YEAR(Table1[[#This Row],[Order Date]])</f>
        <v>2017</v>
      </c>
      <c r="B8299" s="4" t="s">
        <v>1099</v>
      </c>
    </row>
    <row r="8300" spans="1:2" ht="16.5" x14ac:dyDescent="0.3">
      <c r="A8300" s="9">
        <f>YEAR(Table1[[#This Row],[Order Date]])</f>
        <v>2017</v>
      </c>
      <c r="B8300" s="3" t="s">
        <v>1099</v>
      </c>
    </row>
    <row r="8301" spans="1:2" ht="16.5" x14ac:dyDescent="0.3">
      <c r="A8301" s="10">
        <f>YEAR(Table1[[#This Row],[Order Date]])</f>
        <v>2017</v>
      </c>
      <c r="B8301" s="4" t="s">
        <v>1744</v>
      </c>
    </row>
    <row r="8302" spans="1:2" ht="16.5" x14ac:dyDescent="0.3">
      <c r="A8302" s="9">
        <f>YEAR(Table1[[#This Row],[Order Date]])</f>
        <v>2017</v>
      </c>
      <c r="B8302" s="3" t="s">
        <v>1744</v>
      </c>
    </row>
    <row r="8303" spans="1:2" ht="16.5" x14ac:dyDescent="0.3">
      <c r="A8303" s="10">
        <f>YEAR(Table1[[#This Row],[Order Date]])</f>
        <v>2017</v>
      </c>
      <c r="B8303" s="4" t="s">
        <v>1744</v>
      </c>
    </row>
    <row r="8304" spans="1:2" ht="16.5" x14ac:dyDescent="0.3">
      <c r="A8304" s="9">
        <f>YEAR(Table1[[#This Row],[Order Date]])</f>
        <v>2017</v>
      </c>
      <c r="B8304" s="3" t="s">
        <v>1734</v>
      </c>
    </row>
    <row r="8305" spans="1:2" ht="16.5" x14ac:dyDescent="0.3">
      <c r="A8305" s="10">
        <f>YEAR(Table1[[#This Row],[Order Date]])</f>
        <v>2017</v>
      </c>
      <c r="B8305" s="4" t="s">
        <v>1907</v>
      </c>
    </row>
    <row r="8306" spans="1:2" ht="16.5" x14ac:dyDescent="0.3">
      <c r="A8306" s="9">
        <f>YEAR(Table1[[#This Row],[Order Date]])</f>
        <v>2017</v>
      </c>
      <c r="B8306" s="3" t="s">
        <v>1487</v>
      </c>
    </row>
    <row r="8307" spans="1:2" ht="16.5" x14ac:dyDescent="0.3">
      <c r="A8307" s="10">
        <f>YEAR(Table1[[#This Row],[Order Date]])</f>
        <v>2017</v>
      </c>
      <c r="B8307" s="4" t="s">
        <v>1487</v>
      </c>
    </row>
    <row r="8308" spans="1:2" ht="16.5" x14ac:dyDescent="0.3">
      <c r="A8308" s="9">
        <f>YEAR(Table1[[#This Row],[Order Date]])</f>
        <v>2017</v>
      </c>
      <c r="B8308" s="3" t="s">
        <v>1751</v>
      </c>
    </row>
    <row r="8309" spans="1:2" ht="16.5" x14ac:dyDescent="0.3">
      <c r="A8309" s="10">
        <f>YEAR(Table1[[#This Row],[Order Date]])</f>
        <v>2017</v>
      </c>
      <c r="B8309" s="4" t="s">
        <v>244</v>
      </c>
    </row>
    <row r="8310" spans="1:2" ht="16.5" x14ac:dyDescent="0.3">
      <c r="A8310" s="9">
        <f>YEAR(Table1[[#This Row],[Order Date]])</f>
        <v>2017</v>
      </c>
      <c r="B8310" s="3" t="s">
        <v>951</v>
      </c>
    </row>
    <row r="8311" spans="1:2" ht="16.5" x14ac:dyDescent="0.3">
      <c r="A8311" s="10">
        <f>YEAR(Table1[[#This Row],[Order Date]])</f>
        <v>2017</v>
      </c>
      <c r="B8311" s="4" t="s">
        <v>951</v>
      </c>
    </row>
    <row r="8312" spans="1:2" ht="16.5" x14ac:dyDescent="0.3">
      <c r="A8312" s="9">
        <f>YEAR(Table1[[#This Row],[Order Date]])</f>
        <v>2017</v>
      </c>
      <c r="B8312" s="3" t="s">
        <v>1574</v>
      </c>
    </row>
    <row r="8313" spans="1:2" ht="16.5" x14ac:dyDescent="0.3">
      <c r="A8313" s="10">
        <f>YEAR(Table1[[#This Row],[Order Date]])</f>
        <v>2017</v>
      </c>
      <c r="B8313" s="4" t="s">
        <v>1963</v>
      </c>
    </row>
    <row r="8314" spans="1:2" ht="16.5" x14ac:dyDescent="0.3">
      <c r="A8314" s="9">
        <f>YEAR(Table1[[#This Row],[Order Date]])</f>
        <v>2017</v>
      </c>
      <c r="B8314" s="3" t="s">
        <v>1963</v>
      </c>
    </row>
    <row r="8315" spans="1:2" ht="16.5" x14ac:dyDescent="0.3">
      <c r="A8315" s="10">
        <f>YEAR(Table1[[#This Row],[Order Date]])</f>
        <v>2017</v>
      </c>
      <c r="B8315" s="4" t="s">
        <v>1863</v>
      </c>
    </row>
    <row r="8316" spans="1:2" ht="16.5" x14ac:dyDescent="0.3">
      <c r="A8316" s="9">
        <f>YEAR(Table1[[#This Row],[Order Date]])</f>
        <v>2017</v>
      </c>
      <c r="B8316" s="3" t="s">
        <v>902</v>
      </c>
    </row>
    <row r="8317" spans="1:2" ht="16.5" x14ac:dyDescent="0.3">
      <c r="A8317" s="10">
        <f>YEAR(Table1[[#This Row],[Order Date]])</f>
        <v>2017</v>
      </c>
      <c r="B8317" s="4" t="s">
        <v>314</v>
      </c>
    </row>
    <row r="8318" spans="1:2" ht="16.5" x14ac:dyDescent="0.3">
      <c r="A8318" s="9">
        <f>YEAR(Table1[[#This Row],[Order Date]])</f>
        <v>2017</v>
      </c>
      <c r="B8318" s="3" t="s">
        <v>1785</v>
      </c>
    </row>
    <row r="8319" spans="1:2" ht="16.5" x14ac:dyDescent="0.3">
      <c r="A8319" s="10">
        <f>YEAR(Table1[[#This Row],[Order Date]])</f>
        <v>2017</v>
      </c>
      <c r="B8319" s="4" t="s">
        <v>1785</v>
      </c>
    </row>
    <row r="8320" spans="1:2" ht="16.5" x14ac:dyDescent="0.3">
      <c r="A8320" s="9">
        <f>YEAR(Table1[[#This Row],[Order Date]])</f>
        <v>2017</v>
      </c>
      <c r="B8320" s="3" t="s">
        <v>293</v>
      </c>
    </row>
    <row r="8321" spans="1:2" ht="16.5" x14ac:dyDescent="0.3">
      <c r="A8321" s="10">
        <f>YEAR(Table1[[#This Row],[Order Date]])</f>
        <v>2017</v>
      </c>
      <c r="B8321" s="4" t="s">
        <v>879</v>
      </c>
    </row>
    <row r="8322" spans="1:2" ht="16.5" x14ac:dyDescent="0.3">
      <c r="A8322" s="9">
        <f>YEAR(Table1[[#This Row],[Order Date]])</f>
        <v>2017</v>
      </c>
      <c r="B8322" s="3" t="s">
        <v>1907</v>
      </c>
    </row>
    <row r="8323" spans="1:2" ht="16.5" x14ac:dyDescent="0.3">
      <c r="A8323" s="10">
        <f>YEAR(Table1[[#This Row],[Order Date]])</f>
        <v>2017</v>
      </c>
      <c r="B8323" s="4" t="s">
        <v>1907</v>
      </c>
    </row>
    <row r="8324" spans="1:2" ht="16.5" x14ac:dyDescent="0.3">
      <c r="A8324" s="9">
        <f>YEAR(Table1[[#This Row],[Order Date]])</f>
        <v>2017</v>
      </c>
      <c r="B8324" s="3" t="s">
        <v>407</v>
      </c>
    </row>
    <row r="8325" spans="1:2" ht="16.5" x14ac:dyDescent="0.3">
      <c r="A8325" s="10">
        <f>YEAR(Table1[[#This Row],[Order Date]])</f>
        <v>2017</v>
      </c>
      <c r="B8325" s="4" t="s">
        <v>2432</v>
      </c>
    </row>
    <row r="8326" spans="1:2" ht="16.5" x14ac:dyDescent="0.3">
      <c r="A8326" s="9">
        <f>YEAR(Table1[[#This Row],[Order Date]])</f>
        <v>2017</v>
      </c>
      <c r="B8326" s="3" t="s">
        <v>2432</v>
      </c>
    </row>
    <row r="8327" spans="1:2" ht="16.5" x14ac:dyDescent="0.3">
      <c r="A8327" s="10">
        <f>YEAR(Table1[[#This Row],[Order Date]])</f>
        <v>2017</v>
      </c>
      <c r="B8327" s="4" t="s">
        <v>2432</v>
      </c>
    </row>
    <row r="8328" spans="1:2" ht="16.5" x14ac:dyDescent="0.3">
      <c r="A8328" s="9">
        <f>YEAR(Table1[[#This Row],[Order Date]])</f>
        <v>2017</v>
      </c>
      <c r="B8328" s="3" t="s">
        <v>2166</v>
      </c>
    </row>
    <row r="8329" spans="1:2" ht="16.5" x14ac:dyDescent="0.3">
      <c r="A8329" s="10">
        <f>YEAR(Table1[[#This Row],[Order Date]])</f>
        <v>2017</v>
      </c>
      <c r="B8329" s="4" t="s">
        <v>2558</v>
      </c>
    </row>
    <row r="8330" spans="1:2" ht="16.5" x14ac:dyDescent="0.3">
      <c r="A8330" s="9">
        <f>YEAR(Table1[[#This Row],[Order Date]])</f>
        <v>2017</v>
      </c>
      <c r="B8330" s="3" t="s">
        <v>2246</v>
      </c>
    </row>
    <row r="8331" spans="1:2" ht="16.5" x14ac:dyDescent="0.3">
      <c r="A8331" s="10">
        <f>YEAR(Table1[[#This Row],[Order Date]])</f>
        <v>2017</v>
      </c>
      <c r="B8331" s="4" t="s">
        <v>2246</v>
      </c>
    </row>
    <row r="8332" spans="1:2" ht="16.5" x14ac:dyDescent="0.3">
      <c r="A8332" s="9">
        <f>YEAR(Table1[[#This Row],[Order Date]])</f>
        <v>2017</v>
      </c>
      <c r="B8332" s="3" t="s">
        <v>2246</v>
      </c>
    </row>
    <row r="8333" spans="1:2" ht="16.5" x14ac:dyDescent="0.3">
      <c r="A8333" s="10">
        <f>YEAR(Table1[[#This Row],[Order Date]])</f>
        <v>2017</v>
      </c>
      <c r="B8333" s="4" t="s">
        <v>2246</v>
      </c>
    </row>
    <row r="8334" spans="1:2" ht="16.5" x14ac:dyDescent="0.3">
      <c r="A8334" s="9">
        <f>YEAR(Table1[[#This Row],[Order Date]])</f>
        <v>2017</v>
      </c>
      <c r="B8334" s="3" t="s">
        <v>2246</v>
      </c>
    </row>
    <row r="8335" spans="1:2" ht="16.5" x14ac:dyDescent="0.3">
      <c r="A8335" s="10">
        <f>YEAR(Table1[[#This Row],[Order Date]])</f>
        <v>2017</v>
      </c>
      <c r="B8335" s="4" t="s">
        <v>2246</v>
      </c>
    </row>
    <row r="8336" spans="1:2" ht="16.5" x14ac:dyDescent="0.3">
      <c r="A8336" s="9">
        <f>YEAR(Table1[[#This Row],[Order Date]])</f>
        <v>2017</v>
      </c>
      <c r="B8336" s="3" t="s">
        <v>2246</v>
      </c>
    </row>
    <row r="8337" spans="1:2" ht="16.5" x14ac:dyDescent="0.3">
      <c r="A8337" s="10">
        <f>YEAR(Table1[[#This Row],[Order Date]])</f>
        <v>2017</v>
      </c>
      <c r="B8337" s="4" t="s">
        <v>2246</v>
      </c>
    </row>
    <row r="8338" spans="1:2" ht="16.5" x14ac:dyDescent="0.3">
      <c r="A8338" s="9">
        <f>YEAR(Table1[[#This Row],[Order Date]])</f>
        <v>2017</v>
      </c>
      <c r="B8338" s="3" t="s">
        <v>2246</v>
      </c>
    </row>
    <row r="8339" spans="1:2" ht="16.5" x14ac:dyDescent="0.3">
      <c r="A8339" s="10">
        <f>YEAR(Table1[[#This Row],[Order Date]])</f>
        <v>2017</v>
      </c>
      <c r="B8339" s="4" t="s">
        <v>2246</v>
      </c>
    </row>
    <row r="8340" spans="1:2" ht="16.5" x14ac:dyDescent="0.3">
      <c r="A8340" s="9">
        <f>YEAR(Table1[[#This Row],[Order Date]])</f>
        <v>2017</v>
      </c>
      <c r="B8340" s="3" t="s">
        <v>2246</v>
      </c>
    </row>
    <row r="8341" spans="1:2" ht="16.5" x14ac:dyDescent="0.3">
      <c r="A8341" s="10">
        <f>YEAR(Table1[[#This Row],[Order Date]])</f>
        <v>2017</v>
      </c>
      <c r="B8341" s="4" t="s">
        <v>2246</v>
      </c>
    </row>
    <row r="8342" spans="1:2" ht="16.5" x14ac:dyDescent="0.3">
      <c r="A8342" s="9">
        <f>YEAR(Table1[[#This Row],[Order Date]])</f>
        <v>2017</v>
      </c>
      <c r="B8342" s="3" t="s">
        <v>2012</v>
      </c>
    </row>
    <row r="8343" spans="1:2" ht="16.5" x14ac:dyDescent="0.3">
      <c r="A8343" s="10">
        <f>YEAR(Table1[[#This Row],[Order Date]])</f>
        <v>2017</v>
      </c>
      <c r="B8343" s="4" t="s">
        <v>2012</v>
      </c>
    </row>
    <row r="8344" spans="1:2" ht="16.5" x14ac:dyDescent="0.3">
      <c r="A8344" s="9">
        <f>YEAR(Table1[[#This Row],[Order Date]])</f>
        <v>2017</v>
      </c>
      <c r="B8344" s="3" t="s">
        <v>2012</v>
      </c>
    </row>
    <row r="8345" spans="1:2" ht="16.5" x14ac:dyDescent="0.3">
      <c r="A8345" s="10">
        <f>YEAR(Table1[[#This Row],[Order Date]])</f>
        <v>2017</v>
      </c>
      <c r="B8345" s="4" t="s">
        <v>2550</v>
      </c>
    </row>
    <row r="8346" spans="1:2" ht="16.5" x14ac:dyDescent="0.3">
      <c r="A8346" s="9">
        <f>YEAR(Table1[[#This Row],[Order Date]])</f>
        <v>2017</v>
      </c>
      <c r="B8346" s="3" t="s">
        <v>2550</v>
      </c>
    </row>
    <row r="8347" spans="1:2" ht="16.5" x14ac:dyDescent="0.3">
      <c r="A8347" s="10">
        <f>YEAR(Table1[[#This Row],[Order Date]])</f>
        <v>2017</v>
      </c>
      <c r="B8347" s="4" t="s">
        <v>2550</v>
      </c>
    </row>
    <row r="8348" spans="1:2" ht="16.5" x14ac:dyDescent="0.3">
      <c r="A8348" s="9">
        <f>YEAR(Table1[[#This Row],[Order Date]])</f>
        <v>2017</v>
      </c>
      <c r="B8348" s="3" t="s">
        <v>249</v>
      </c>
    </row>
    <row r="8349" spans="1:2" ht="16.5" x14ac:dyDescent="0.3">
      <c r="A8349" s="10">
        <f>YEAR(Table1[[#This Row],[Order Date]])</f>
        <v>2017</v>
      </c>
      <c r="B8349" s="4" t="s">
        <v>249</v>
      </c>
    </row>
    <row r="8350" spans="1:2" ht="16.5" x14ac:dyDescent="0.3">
      <c r="A8350" s="9">
        <f>YEAR(Table1[[#This Row],[Order Date]])</f>
        <v>2017</v>
      </c>
      <c r="B8350" s="3" t="s">
        <v>249</v>
      </c>
    </row>
    <row r="8351" spans="1:2" ht="16.5" x14ac:dyDescent="0.3">
      <c r="A8351" s="10">
        <f>YEAR(Table1[[#This Row],[Order Date]])</f>
        <v>2017</v>
      </c>
      <c r="B8351" s="4" t="s">
        <v>831</v>
      </c>
    </row>
    <row r="8352" spans="1:2" ht="16.5" x14ac:dyDescent="0.3">
      <c r="A8352" s="9">
        <f>YEAR(Table1[[#This Row],[Order Date]])</f>
        <v>2017</v>
      </c>
      <c r="B8352" s="3" t="s">
        <v>714</v>
      </c>
    </row>
    <row r="8353" spans="1:2" ht="16.5" x14ac:dyDescent="0.3">
      <c r="A8353" s="10">
        <f>YEAR(Table1[[#This Row],[Order Date]])</f>
        <v>2017</v>
      </c>
      <c r="B8353" s="4" t="s">
        <v>714</v>
      </c>
    </row>
    <row r="8354" spans="1:2" ht="16.5" x14ac:dyDescent="0.3">
      <c r="A8354" s="9">
        <f>YEAR(Table1[[#This Row],[Order Date]])</f>
        <v>2017</v>
      </c>
      <c r="B8354" s="3" t="s">
        <v>2381</v>
      </c>
    </row>
    <row r="8355" spans="1:2" ht="16.5" x14ac:dyDescent="0.3">
      <c r="A8355" s="10">
        <f>YEAR(Table1[[#This Row],[Order Date]])</f>
        <v>2017</v>
      </c>
      <c r="B8355" s="4" t="s">
        <v>1723</v>
      </c>
    </row>
    <row r="8356" spans="1:2" ht="16.5" x14ac:dyDescent="0.3">
      <c r="A8356" s="9">
        <f>YEAR(Table1[[#This Row],[Order Date]])</f>
        <v>2017</v>
      </c>
      <c r="B8356" s="3" t="s">
        <v>1286</v>
      </c>
    </row>
    <row r="8357" spans="1:2" ht="16.5" x14ac:dyDescent="0.3">
      <c r="A8357" s="10">
        <f>YEAR(Table1[[#This Row],[Order Date]])</f>
        <v>2017</v>
      </c>
      <c r="B8357" s="4" t="s">
        <v>576</v>
      </c>
    </row>
    <row r="8358" spans="1:2" ht="16.5" x14ac:dyDescent="0.3">
      <c r="A8358" s="9">
        <f>YEAR(Table1[[#This Row],[Order Date]])</f>
        <v>2017</v>
      </c>
      <c r="B8358" s="3" t="s">
        <v>576</v>
      </c>
    </row>
    <row r="8359" spans="1:2" ht="16.5" x14ac:dyDescent="0.3">
      <c r="A8359" s="10">
        <f>YEAR(Table1[[#This Row],[Order Date]])</f>
        <v>2017</v>
      </c>
      <c r="B8359" s="4" t="s">
        <v>576</v>
      </c>
    </row>
    <row r="8360" spans="1:2" ht="16.5" x14ac:dyDescent="0.3">
      <c r="A8360" s="9">
        <f>YEAR(Table1[[#This Row],[Order Date]])</f>
        <v>2017</v>
      </c>
      <c r="B8360" s="3" t="s">
        <v>915</v>
      </c>
    </row>
    <row r="8361" spans="1:2" ht="16.5" x14ac:dyDescent="0.3">
      <c r="A8361" s="10">
        <f>YEAR(Table1[[#This Row],[Order Date]])</f>
        <v>2017</v>
      </c>
      <c r="B8361" s="4" t="s">
        <v>1152</v>
      </c>
    </row>
    <row r="8362" spans="1:2" ht="16.5" x14ac:dyDescent="0.3">
      <c r="A8362" s="9">
        <f>YEAR(Table1[[#This Row],[Order Date]])</f>
        <v>2017</v>
      </c>
      <c r="B8362" s="3" t="s">
        <v>573</v>
      </c>
    </row>
    <row r="8363" spans="1:2" ht="16.5" x14ac:dyDescent="0.3">
      <c r="A8363" s="10">
        <f>YEAR(Table1[[#This Row],[Order Date]])</f>
        <v>2017</v>
      </c>
      <c r="B8363" s="4" t="s">
        <v>343</v>
      </c>
    </row>
    <row r="8364" spans="1:2" ht="16.5" x14ac:dyDescent="0.3">
      <c r="A8364" s="9">
        <f>YEAR(Table1[[#This Row],[Order Date]])</f>
        <v>2017</v>
      </c>
      <c r="B8364" s="3" t="s">
        <v>343</v>
      </c>
    </row>
    <row r="8365" spans="1:2" ht="16.5" x14ac:dyDescent="0.3">
      <c r="A8365" s="10">
        <f>YEAR(Table1[[#This Row],[Order Date]])</f>
        <v>2017</v>
      </c>
      <c r="B8365" s="4" t="s">
        <v>2347</v>
      </c>
    </row>
    <row r="8366" spans="1:2" ht="16.5" x14ac:dyDescent="0.3">
      <c r="A8366" s="9">
        <f>YEAR(Table1[[#This Row],[Order Date]])</f>
        <v>2017</v>
      </c>
      <c r="B8366" s="3" t="s">
        <v>2347</v>
      </c>
    </row>
    <row r="8367" spans="1:2" ht="16.5" x14ac:dyDescent="0.3">
      <c r="A8367" s="10">
        <f>YEAR(Table1[[#This Row],[Order Date]])</f>
        <v>2017</v>
      </c>
      <c r="B8367" s="4" t="s">
        <v>2347</v>
      </c>
    </row>
    <row r="8368" spans="1:2" ht="16.5" x14ac:dyDescent="0.3">
      <c r="A8368" s="9">
        <f>YEAR(Table1[[#This Row],[Order Date]])</f>
        <v>2017</v>
      </c>
      <c r="B8368" s="3" t="s">
        <v>2347</v>
      </c>
    </row>
    <row r="8369" spans="1:2" ht="16.5" x14ac:dyDescent="0.3">
      <c r="A8369" s="10">
        <f>YEAR(Table1[[#This Row],[Order Date]])</f>
        <v>2017</v>
      </c>
      <c r="B8369" s="4" t="s">
        <v>1652</v>
      </c>
    </row>
    <row r="8370" spans="1:2" ht="16.5" x14ac:dyDescent="0.3">
      <c r="A8370" s="9">
        <f>YEAR(Table1[[#This Row],[Order Date]])</f>
        <v>2017</v>
      </c>
      <c r="B8370" s="3" t="s">
        <v>1005</v>
      </c>
    </row>
    <row r="8371" spans="1:2" ht="16.5" x14ac:dyDescent="0.3">
      <c r="A8371" s="10">
        <f>YEAR(Table1[[#This Row],[Order Date]])</f>
        <v>2017</v>
      </c>
      <c r="B8371" s="4" t="s">
        <v>578</v>
      </c>
    </row>
    <row r="8372" spans="1:2" ht="16.5" x14ac:dyDescent="0.3">
      <c r="A8372" s="9">
        <f>YEAR(Table1[[#This Row],[Order Date]])</f>
        <v>2017</v>
      </c>
      <c r="B8372" s="3" t="s">
        <v>578</v>
      </c>
    </row>
    <row r="8373" spans="1:2" ht="16.5" x14ac:dyDescent="0.3">
      <c r="A8373" s="10">
        <f>YEAR(Table1[[#This Row],[Order Date]])</f>
        <v>2017</v>
      </c>
      <c r="B8373" s="4" t="s">
        <v>1994</v>
      </c>
    </row>
    <row r="8374" spans="1:2" ht="16.5" x14ac:dyDescent="0.3">
      <c r="A8374" s="9">
        <f>YEAR(Table1[[#This Row],[Order Date]])</f>
        <v>2017</v>
      </c>
      <c r="B8374" s="3" t="s">
        <v>1994</v>
      </c>
    </row>
    <row r="8375" spans="1:2" ht="16.5" x14ac:dyDescent="0.3">
      <c r="A8375" s="10">
        <f>YEAR(Table1[[#This Row],[Order Date]])</f>
        <v>2017</v>
      </c>
      <c r="B8375" s="4" t="s">
        <v>1994</v>
      </c>
    </row>
    <row r="8376" spans="1:2" ht="16.5" x14ac:dyDescent="0.3">
      <c r="A8376" s="9">
        <f>YEAR(Table1[[#This Row],[Order Date]])</f>
        <v>2017</v>
      </c>
      <c r="B8376" s="3" t="s">
        <v>259</v>
      </c>
    </row>
    <row r="8377" spans="1:2" ht="16.5" x14ac:dyDescent="0.3">
      <c r="A8377" s="10">
        <f>YEAR(Table1[[#This Row],[Order Date]])</f>
        <v>2017</v>
      </c>
      <c r="B8377" s="4" t="s">
        <v>458</v>
      </c>
    </row>
    <row r="8378" spans="1:2" ht="16.5" x14ac:dyDescent="0.3">
      <c r="A8378" s="9">
        <f>YEAR(Table1[[#This Row],[Order Date]])</f>
        <v>2017</v>
      </c>
      <c r="B8378" s="3" t="s">
        <v>2347</v>
      </c>
    </row>
    <row r="8379" spans="1:2" ht="16.5" x14ac:dyDescent="0.3">
      <c r="A8379" s="10">
        <f>YEAR(Table1[[#This Row],[Order Date]])</f>
        <v>2017</v>
      </c>
      <c r="B8379" s="4" t="s">
        <v>2347</v>
      </c>
    </row>
    <row r="8380" spans="1:2" ht="16.5" x14ac:dyDescent="0.3">
      <c r="A8380" s="9">
        <f>YEAR(Table1[[#This Row],[Order Date]])</f>
        <v>2017</v>
      </c>
      <c r="B8380" s="3" t="s">
        <v>2271</v>
      </c>
    </row>
    <row r="8381" spans="1:2" ht="16.5" x14ac:dyDescent="0.3">
      <c r="A8381" s="10">
        <f>YEAR(Table1[[#This Row],[Order Date]])</f>
        <v>2017</v>
      </c>
      <c r="B8381" s="4" t="s">
        <v>2271</v>
      </c>
    </row>
    <row r="8382" spans="1:2" ht="16.5" x14ac:dyDescent="0.3">
      <c r="A8382" s="9">
        <f>YEAR(Table1[[#This Row],[Order Date]])</f>
        <v>2017</v>
      </c>
      <c r="B8382" s="3" t="s">
        <v>2271</v>
      </c>
    </row>
    <row r="8383" spans="1:2" ht="16.5" x14ac:dyDescent="0.3">
      <c r="A8383" s="10">
        <f>YEAR(Table1[[#This Row],[Order Date]])</f>
        <v>2017</v>
      </c>
      <c r="B8383" s="4" t="s">
        <v>1571</v>
      </c>
    </row>
    <row r="8384" spans="1:2" ht="16.5" x14ac:dyDescent="0.3">
      <c r="A8384" s="9">
        <f>YEAR(Table1[[#This Row],[Order Date]])</f>
        <v>2017</v>
      </c>
      <c r="B8384" s="3" t="s">
        <v>1571</v>
      </c>
    </row>
    <row r="8385" spans="1:2" ht="16.5" x14ac:dyDescent="0.3">
      <c r="A8385" s="10">
        <f>YEAR(Table1[[#This Row],[Order Date]])</f>
        <v>2017</v>
      </c>
      <c r="B8385" s="4" t="s">
        <v>1571</v>
      </c>
    </row>
    <row r="8386" spans="1:2" ht="16.5" x14ac:dyDescent="0.3">
      <c r="A8386" s="9">
        <f>YEAR(Table1[[#This Row],[Order Date]])</f>
        <v>2017</v>
      </c>
      <c r="B8386" s="3" t="s">
        <v>1571</v>
      </c>
    </row>
    <row r="8387" spans="1:2" ht="16.5" x14ac:dyDescent="0.3">
      <c r="A8387" s="10">
        <f>YEAR(Table1[[#This Row],[Order Date]])</f>
        <v>2017</v>
      </c>
      <c r="B8387" s="4" t="s">
        <v>1781</v>
      </c>
    </row>
    <row r="8388" spans="1:2" ht="16.5" x14ac:dyDescent="0.3">
      <c r="A8388" s="9">
        <f>YEAR(Table1[[#This Row],[Order Date]])</f>
        <v>2017</v>
      </c>
      <c r="B8388" s="3" t="s">
        <v>1781</v>
      </c>
    </row>
    <row r="8389" spans="1:2" ht="16.5" x14ac:dyDescent="0.3">
      <c r="A8389" s="10">
        <f>YEAR(Table1[[#This Row],[Order Date]])</f>
        <v>2017</v>
      </c>
      <c r="B8389" s="4" t="s">
        <v>1781</v>
      </c>
    </row>
    <row r="8390" spans="1:2" ht="16.5" x14ac:dyDescent="0.3">
      <c r="A8390" s="9">
        <f>YEAR(Table1[[#This Row],[Order Date]])</f>
        <v>2017</v>
      </c>
      <c r="B8390" s="3" t="s">
        <v>77</v>
      </c>
    </row>
    <row r="8391" spans="1:2" ht="16.5" x14ac:dyDescent="0.3">
      <c r="A8391" s="10">
        <f>YEAR(Table1[[#This Row],[Order Date]])</f>
        <v>2017</v>
      </c>
      <c r="B8391" s="4" t="s">
        <v>1568</v>
      </c>
    </row>
    <row r="8392" spans="1:2" ht="16.5" x14ac:dyDescent="0.3">
      <c r="A8392" s="9">
        <f>YEAR(Table1[[#This Row],[Order Date]])</f>
        <v>2017</v>
      </c>
      <c r="B8392" s="3" t="s">
        <v>1593</v>
      </c>
    </row>
    <row r="8393" spans="1:2" ht="16.5" x14ac:dyDescent="0.3">
      <c r="A8393" s="10">
        <f>YEAR(Table1[[#This Row],[Order Date]])</f>
        <v>2017</v>
      </c>
      <c r="B8393" s="4" t="s">
        <v>1593</v>
      </c>
    </row>
    <row r="8394" spans="1:2" ht="16.5" x14ac:dyDescent="0.3">
      <c r="A8394" s="9">
        <f>YEAR(Table1[[#This Row],[Order Date]])</f>
        <v>2017</v>
      </c>
      <c r="B8394" s="3" t="s">
        <v>372</v>
      </c>
    </row>
    <row r="8395" spans="1:2" ht="16.5" x14ac:dyDescent="0.3">
      <c r="A8395" s="10">
        <f>YEAR(Table1[[#This Row],[Order Date]])</f>
        <v>2017</v>
      </c>
      <c r="B8395" s="4" t="s">
        <v>254</v>
      </c>
    </row>
    <row r="8396" spans="1:2" ht="16.5" x14ac:dyDescent="0.3">
      <c r="A8396" s="9">
        <f>YEAR(Table1[[#This Row],[Order Date]])</f>
        <v>2017</v>
      </c>
      <c r="B8396" s="3" t="s">
        <v>2323</v>
      </c>
    </row>
    <row r="8397" spans="1:2" ht="16.5" x14ac:dyDescent="0.3">
      <c r="A8397" s="10">
        <f>YEAR(Table1[[#This Row],[Order Date]])</f>
        <v>2017</v>
      </c>
      <c r="B8397" s="4" t="s">
        <v>2323</v>
      </c>
    </row>
    <row r="8398" spans="1:2" ht="16.5" x14ac:dyDescent="0.3">
      <c r="A8398" s="9">
        <f>YEAR(Table1[[#This Row],[Order Date]])</f>
        <v>2017</v>
      </c>
      <c r="B8398" s="3" t="s">
        <v>1547</v>
      </c>
    </row>
    <row r="8399" spans="1:2" ht="16.5" x14ac:dyDescent="0.3">
      <c r="A8399" s="10">
        <f>YEAR(Table1[[#This Row],[Order Date]])</f>
        <v>2017</v>
      </c>
      <c r="B8399" s="4" t="s">
        <v>2518</v>
      </c>
    </row>
    <row r="8400" spans="1:2" ht="16.5" x14ac:dyDescent="0.3">
      <c r="A8400" s="9">
        <f>YEAR(Table1[[#This Row],[Order Date]])</f>
        <v>2017</v>
      </c>
      <c r="B8400" s="3" t="s">
        <v>1033</v>
      </c>
    </row>
    <row r="8401" spans="1:2" ht="16.5" x14ac:dyDescent="0.3">
      <c r="A8401" s="10">
        <f>YEAR(Table1[[#This Row],[Order Date]])</f>
        <v>2017</v>
      </c>
      <c r="B8401" s="4" t="s">
        <v>1383</v>
      </c>
    </row>
    <row r="8402" spans="1:2" ht="16.5" x14ac:dyDescent="0.3">
      <c r="A8402" s="9">
        <f>YEAR(Table1[[#This Row],[Order Date]])</f>
        <v>2017</v>
      </c>
      <c r="B8402" s="3" t="s">
        <v>220</v>
      </c>
    </row>
    <row r="8403" spans="1:2" ht="16.5" x14ac:dyDescent="0.3">
      <c r="A8403" s="10">
        <f>YEAR(Table1[[#This Row],[Order Date]])</f>
        <v>2017</v>
      </c>
      <c r="B8403" s="4" t="s">
        <v>2540</v>
      </c>
    </row>
    <row r="8404" spans="1:2" ht="16.5" x14ac:dyDescent="0.3">
      <c r="A8404" s="9">
        <f>YEAR(Table1[[#This Row],[Order Date]])</f>
        <v>2017</v>
      </c>
      <c r="B8404" s="3" t="s">
        <v>2540</v>
      </c>
    </row>
    <row r="8405" spans="1:2" ht="16.5" x14ac:dyDescent="0.3">
      <c r="A8405" s="10">
        <f>YEAR(Table1[[#This Row],[Order Date]])</f>
        <v>2017</v>
      </c>
      <c r="B8405" s="4" t="s">
        <v>2540</v>
      </c>
    </row>
    <row r="8406" spans="1:2" ht="16.5" x14ac:dyDescent="0.3">
      <c r="A8406" s="9">
        <f>YEAR(Table1[[#This Row],[Order Date]])</f>
        <v>2017</v>
      </c>
      <c r="B8406" s="3" t="s">
        <v>148</v>
      </c>
    </row>
    <row r="8407" spans="1:2" ht="16.5" x14ac:dyDescent="0.3">
      <c r="A8407" s="10">
        <f>YEAR(Table1[[#This Row],[Order Date]])</f>
        <v>2017</v>
      </c>
      <c r="B8407" s="4" t="s">
        <v>465</v>
      </c>
    </row>
    <row r="8408" spans="1:2" ht="16.5" x14ac:dyDescent="0.3">
      <c r="A8408" s="9">
        <f>YEAR(Table1[[#This Row],[Order Date]])</f>
        <v>2017</v>
      </c>
      <c r="B8408" s="3" t="s">
        <v>465</v>
      </c>
    </row>
    <row r="8409" spans="1:2" ht="16.5" x14ac:dyDescent="0.3">
      <c r="A8409" s="10">
        <f>YEAR(Table1[[#This Row],[Order Date]])</f>
        <v>2017</v>
      </c>
      <c r="B8409" s="4" t="s">
        <v>1249</v>
      </c>
    </row>
    <row r="8410" spans="1:2" ht="16.5" x14ac:dyDescent="0.3">
      <c r="A8410" s="9">
        <f>YEAR(Table1[[#This Row],[Order Date]])</f>
        <v>2017</v>
      </c>
      <c r="B8410" s="3" t="s">
        <v>545</v>
      </c>
    </row>
    <row r="8411" spans="1:2" ht="16.5" x14ac:dyDescent="0.3">
      <c r="A8411" s="10">
        <f>YEAR(Table1[[#This Row],[Order Date]])</f>
        <v>2017</v>
      </c>
      <c r="B8411" s="4" t="s">
        <v>2011</v>
      </c>
    </row>
    <row r="8412" spans="1:2" ht="16.5" x14ac:dyDescent="0.3">
      <c r="A8412" s="9">
        <f>YEAR(Table1[[#This Row],[Order Date]])</f>
        <v>2017</v>
      </c>
      <c r="B8412" s="3" t="s">
        <v>724</v>
      </c>
    </row>
    <row r="8413" spans="1:2" ht="16.5" x14ac:dyDescent="0.3">
      <c r="A8413" s="10">
        <f>YEAR(Table1[[#This Row],[Order Date]])</f>
        <v>2017</v>
      </c>
      <c r="B8413" s="4" t="s">
        <v>352</v>
      </c>
    </row>
    <row r="8414" spans="1:2" ht="16.5" x14ac:dyDescent="0.3">
      <c r="A8414" s="9">
        <f>YEAR(Table1[[#This Row],[Order Date]])</f>
        <v>2017</v>
      </c>
      <c r="B8414" s="3" t="s">
        <v>352</v>
      </c>
    </row>
    <row r="8415" spans="1:2" ht="16.5" x14ac:dyDescent="0.3">
      <c r="A8415" s="10">
        <f>YEAR(Table1[[#This Row],[Order Date]])</f>
        <v>2017</v>
      </c>
      <c r="B8415" s="4" t="s">
        <v>352</v>
      </c>
    </row>
    <row r="8416" spans="1:2" ht="16.5" x14ac:dyDescent="0.3">
      <c r="A8416" s="9">
        <f>YEAR(Table1[[#This Row],[Order Date]])</f>
        <v>2017</v>
      </c>
      <c r="B8416" s="3" t="s">
        <v>2065</v>
      </c>
    </row>
    <row r="8417" spans="1:2" ht="16.5" x14ac:dyDescent="0.3">
      <c r="A8417" s="10">
        <f>YEAR(Table1[[#This Row],[Order Date]])</f>
        <v>2017</v>
      </c>
      <c r="B8417" s="4" t="s">
        <v>599</v>
      </c>
    </row>
    <row r="8418" spans="1:2" ht="16.5" x14ac:dyDescent="0.3">
      <c r="A8418" s="9">
        <f>YEAR(Table1[[#This Row],[Order Date]])</f>
        <v>2017</v>
      </c>
      <c r="B8418" s="3" t="s">
        <v>599</v>
      </c>
    </row>
    <row r="8419" spans="1:2" ht="16.5" x14ac:dyDescent="0.3">
      <c r="A8419" s="10">
        <f>YEAR(Table1[[#This Row],[Order Date]])</f>
        <v>2017</v>
      </c>
      <c r="B8419" s="4" t="s">
        <v>547</v>
      </c>
    </row>
    <row r="8420" spans="1:2" ht="16.5" x14ac:dyDescent="0.3">
      <c r="A8420" s="9">
        <f>YEAR(Table1[[#This Row],[Order Date]])</f>
        <v>2017</v>
      </c>
      <c r="B8420" s="3" t="s">
        <v>429</v>
      </c>
    </row>
    <row r="8421" spans="1:2" ht="16.5" x14ac:dyDescent="0.3">
      <c r="A8421" s="10">
        <f>YEAR(Table1[[#This Row],[Order Date]])</f>
        <v>2017</v>
      </c>
      <c r="B8421" s="4" t="s">
        <v>429</v>
      </c>
    </row>
    <row r="8422" spans="1:2" ht="16.5" x14ac:dyDescent="0.3">
      <c r="A8422" s="9">
        <f>YEAR(Table1[[#This Row],[Order Date]])</f>
        <v>2017</v>
      </c>
      <c r="B8422" s="3" t="s">
        <v>1320</v>
      </c>
    </row>
    <row r="8423" spans="1:2" ht="16.5" x14ac:dyDescent="0.3">
      <c r="A8423" s="10">
        <f>YEAR(Table1[[#This Row],[Order Date]])</f>
        <v>2017</v>
      </c>
      <c r="B8423" s="4" t="s">
        <v>1414</v>
      </c>
    </row>
    <row r="8424" spans="1:2" ht="16.5" x14ac:dyDescent="0.3">
      <c r="A8424" s="9">
        <f>YEAR(Table1[[#This Row],[Order Date]])</f>
        <v>2017</v>
      </c>
      <c r="B8424" s="3" t="s">
        <v>2558</v>
      </c>
    </row>
    <row r="8425" spans="1:2" ht="16.5" x14ac:dyDescent="0.3">
      <c r="A8425" s="10">
        <f>YEAR(Table1[[#This Row],[Order Date]])</f>
        <v>2017</v>
      </c>
      <c r="B8425" s="4" t="s">
        <v>2558</v>
      </c>
    </row>
    <row r="8426" spans="1:2" ht="16.5" x14ac:dyDescent="0.3">
      <c r="A8426" s="9">
        <f>YEAR(Table1[[#This Row],[Order Date]])</f>
        <v>2017</v>
      </c>
      <c r="B8426" s="3" t="s">
        <v>2558</v>
      </c>
    </row>
    <row r="8427" spans="1:2" ht="16.5" x14ac:dyDescent="0.3">
      <c r="A8427" s="10">
        <f>YEAR(Table1[[#This Row],[Order Date]])</f>
        <v>2017</v>
      </c>
      <c r="B8427" s="4" t="s">
        <v>554</v>
      </c>
    </row>
    <row r="8428" spans="1:2" ht="16.5" x14ac:dyDescent="0.3">
      <c r="A8428" s="9">
        <f>YEAR(Table1[[#This Row],[Order Date]])</f>
        <v>2017</v>
      </c>
      <c r="B8428" s="3" t="s">
        <v>554</v>
      </c>
    </row>
    <row r="8429" spans="1:2" ht="16.5" x14ac:dyDescent="0.3">
      <c r="A8429" s="10">
        <f>YEAR(Table1[[#This Row],[Order Date]])</f>
        <v>2017</v>
      </c>
      <c r="B8429" s="4" t="s">
        <v>514</v>
      </c>
    </row>
    <row r="8430" spans="1:2" ht="16.5" x14ac:dyDescent="0.3">
      <c r="A8430" s="9">
        <f>YEAR(Table1[[#This Row],[Order Date]])</f>
        <v>2017</v>
      </c>
      <c r="B8430" s="3" t="s">
        <v>2017</v>
      </c>
    </row>
    <row r="8431" spans="1:2" ht="16.5" x14ac:dyDescent="0.3">
      <c r="A8431" s="10">
        <f>YEAR(Table1[[#This Row],[Order Date]])</f>
        <v>2017</v>
      </c>
      <c r="B8431" s="4" t="s">
        <v>556</v>
      </c>
    </row>
    <row r="8432" spans="1:2" ht="16.5" x14ac:dyDescent="0.3">
      <c r="A8432" s="9">
        <f>YEAR(Table1[[#This Row],[Order Date]])</f>
        <v>2017</v>
      </c>
      <c r="B8432" s="3" t="s">
        <v>490</v>
      </c>
    </row>
    <row r="8433" spans="1:2" ht="16.5" x14ac:dyDescent="0.3">
      <c r="A8433" s="10">
        <f>YEAR(Table1[[#This Row],[Order Date]])</f>
        <v>2017</v>
      </c>
      <c r="B8433" s="4" t="s">
        <v>1868</v>
      </c>
    </row>
    <row r="8434" spans="1:2" ht="16.5" x14ac:dyDescent="0.3">
      <c r="A8434" s="9">
        <f>YEAR(Table1[[#This Row],[Order Date]])</f>
        <v>2017</v>
      </c>
      <c r="B8434" s="3" t="s">
        <v>202</v>
      </c>
    </row>
    <row r="8435" spans="1:2" ht="16.5" x14ac:dyDescent="0.3">
      <c r="A8435" s="10">
        <f>YEAR(Table1[[#This Row],[Order Date]])</f>
        <v>2017</v>
      </c>
      <c r="B8435" s="4" t="s">
        <v>202</v>
      </c>
    </row>
    <row r="8436" spans="1:2" ht="16.5" x14ac:dyDescent="0.3">
      <c r="A8436" s="9">
        <f>YEAR(Table1[[#This Row],[Order Date]])</f>
        <v>2017</v>
      </c>
      <c r="B8436" s="3" t="s">
        <v>202</v>
      </c>
    </row>
    <row r="8437" spans="1:2" ht="16.5" x14ac:dyDescent="0.3">
      <c r="A8437" s="10">
        <f>YEAR(Table1[[#This Row],[Order Date]])</f>
        <v>2017</v>
      </c>
      <c r="B8437" s="4" t="s">
        <v>202</v>
      </c>
    </row>
    <row r="8438" spans="1:2" ht="16.5" x14ac:dyDescent="0.3">
      <c r="A8438" s="9">
        <f>YEAR(Table1[[#This Row],[Order Date]])</f>
        <v>2017</v>
      </c>
      <c r="B8438" s="3" t="s">
        <v>202</v>
      </c>
    </row>
    <row r="8439" spans="1:2" ht="16.5" x14ac:dyDescent="0.3">
      <c r="A8439" s="10">
        <f>YEAR(Table1[[#This Row],[Order Date]])</f>
        <v>2017</v>
      </c>
      <c r="B8439" s="4" t="s">
        <v>202</v>
      </c>
    </row>
    <row r="8440" spans="1:2" ht="16.5" x14ac:dyDescent="0.3">
      <c r="A8440" s="9">
        <f>YEAR(Table1[[#This Row],[Order Date]])</f>
        <v>2017</v>
      </c>
      <c r="B8440" s="3" t="s">
        <v>2115</v>
      </c>
    </row>
    <row r="8441" spans="1:2" ht="16.5" x14ac:dyDescent="0.3">
      <c r="A8441" s="10">
        <f>YEAR(Table1[[#This Row],[Order Date]])</f>
        <v>2017</v>
      </c>
      <c r="B8441" s="4" t="s">
        <v>2115</v>
      </c>
    </row>
    <row r="8442" spans="1:2" ht="16.5" x14ac:dyDescent="0.3">
      <c r="A8442" s="9">
        <f>YEAR(Table1[[#This Row],[Order Date]])</f>
        <v>2017</v>
      </c>
      <c r="B8442" s="3" t="s">
        <v>2179</v>
      </c>
    </row>
    <row r="8443" spans="1:2" ht="16.5" x14ac:dyDescent="0.3">
      <c r="A8443" s="10">
        <f>YEAR(Table1[[#This Row],[Order Date]])</f>
        <v>2017</v>
      </c>
      <c r="B8443" s="4" t="s">
        <v>1249</v>
      </c>
    </row>
    <row r="8444" spans="1:2" ht="16.5" x14ac:dyDescent="0.3">
      <c r="A8444" s="9">
        <f>YEAR(Table1[[#This Row],[Order Date]])</f>
        <v>2017</v>
      </c>
      <c r="B8444" s="3" t="s">
        <v>1249</v>
      </c>
    </row>
    <row r="8445" spans="1:2" ht="16.5" x14ac:dyDescent="0.3">
      <c r="A8445" s="10">
        <f>YEAR(Table1[[#This Row],[Order Date]])</f>
        <v>2017</v>
      </c>
      <c r="B8445" s="4" t="s">
        <v>1249</v>
      </c>
    </row>
    <row r="8446" spans="1:2" ht="16.5" x14ac:dyDescent="0.3">
      <c r="A8446" s="9">
        <f>YEAR(Table1[[#This Row],[Order Date]])</f>
        <v>2017</v>
      </c>
      <c r="B8446" s="3" t="s">
        <v>1249</v>
      </c>
    </row>
    <row r="8447" spans="1:2" ht="16.5" x14ac:dyDescent="0.3">
      <c r="A8447" s="10">
        <f>YEAR(Table1[[#This Row],[Order Date]])</f>
        <v>2017</v>
      </c>
      <c r="B8447" s="4" t="s">
        <v>1249</v>
      </c>
    </row>
    <row r="8448" spans="1:2" ht="16.5" x14ac:dyDescent="0.3">
      <c r="A8448" s="9">
        <f>YEAR(Table1[[#This Row],[Order Date]])</f>
        <v>2017</v>
      </c>
      <c r="B8448" s="3" t="s">
        <v>1249</v>
      </c>
    </row>
    <row r="8449" spans="1:2" ht="16.5" x14ac:dyDescent="0.3">
      <c r="A8449" s="10">
        <f>YEAR(Table1[[#This Row],[Order Date]])</f>
        <v>2017</v>
      </c>
      <c r="B8449" s="4" t="s">
        <v>1249</v>
      </c>
    </row>
    <row r="8450" spans="1:2" ht="16.5" x14ac:dyDescent="0.3">
      <c r="A8450" s="9">
        <f>YEAR(Table1[[#This Row],[Order Date]])</f>
        <v>2017</v>
      </c>
      <c r="B8450" s="3" t="s">
        <v>1249</v>
      </c>
    </row>
    <row r="8451" spans="1:2" ht="16.5" x14ac:dyDescent="0.3">
      <c r="A8451" s="10">
        <f>YEAR(Table1[[#This Row],[Order Date]])</f>
        <v>2017</v>
      </c>
      <c r="B8451" s="4" t="s">
        <v>637</v>
      </c>
    </row>
    <row r="8452" spans="1:2" ht="16.5" x14ac:dyDescent="0.3">
      <c r="A8452" s="9">
        <f>YEAR(Table1[[#This Row],[Order Date]])</f>
        <v>2017</v>
      </c>
      <c r="B8452" s="3" t="s">
        <v>637</v>
      </c>
    </row>
    <row r="8453" spans="1:2" ht="16.5" x14ac:dyDescent="0.3">
      <c r="A8453" s="10">
        <f>YEAR(Table1[[#This Row],[Order Date]])</f>
        <v>2017</v>
      </c>
      <c r="B8453" s="4" t="s">
        <v>2284</v>
      </c>
    </row>
    <row r="8454" spans="1:2" ht="16.5" x14ac:dyDescent="0.3">
      <c r="A8454" s="9">
        <f>YEAR(Table1[[#This Row],[Order Date]])</f>
        <v>2017</v>
      </c>
      <c r="B8454" s="3" t="s">
        <v>2284</v>
      </c>
    </row>
    <row r="8455" spans="1:2" ht="16.5" x14ac:dyDescent="0.3">
      <c r="A8455" s="10">
        <f>YEAR(Table1[[#This Row],[Order Date]])</f>
        <v>2017</v>
      </c>
      <c r="B8455" s="4" t="s">
        <v>2284</v>
      </c>
    </row>
    <row r="8456" spans="1:2" ht="16.5" x14ac:dyDescent="0.3">
      <c r="A8456" s="9">
        <f>YEAR(Table1[[#This Row],[Order Date]])</f>
        <v>2017</v>
      </c>
      <c r="B8456" s="3" t="s">
        <v>2284</v>
      </c>
    </row>
    <row r="8457" spans="1:2" ht="16.5" x14ac:dyDescent="0.3">
      <c r="A8457" s="10">
        <f>YEAR(Table1[[#This Row],[Order Date]])</f>
        <v>2017</v>
      </c>
      <c r="B8457" s="4" t="s">
        <v>2429</v>
      </c>
    </row>
    <row r="8458" spans="1:2" ht="16.5" x14ac:dyDescent="0.3">
      <c r="A8458" s="9">
        <f>YEAR(Table1[[#This Row],[Order Date]])</f>
        <v>2017</v>
      </c>
      <c r="B8458" s="3" t="s">
        <v>587</v>
      </c>
    </row>
    <row r="8459" spans="1:2" ht="16.5" x14ac:dyDescent="0.3">
      <c r="A8459" s="10">
        <f>YEAR(Table1[[#This Row],[Order Date]])</f>
        <v>2017</v>
      </c>
      <c r="B8459" s="4" t="s">
        <v>154</v>
      </c>
    </row>
    <row r="8460" spans="1:2" ht="16.5" x14ac:dyDescent="0.3">
      <c r="A8460" s="9">
        <f>YEAR(Table1[[#This Row],[Order Date]])</f>
        <v>2017</v>
      </c>
      <c r="B8460" s="3" t="s">
        <v>154</v>
      </c>
    </row>
    <row r="8461" spans="1:2" ht="16.5" x14ac:dyDescent="0.3">
      <c r="A8461" s="10">
        <f>YEAR(Table1[[#This Row],[Order Date]])</f>
        <v>2017</v>
      </c>
      <c r="B8461" s="4" t="s">
        <v>154</v>
      </c>
    </row>
    <row r="8462" spans="1:2" ht="16.5" x14ac:dyDescent="0.3">
      <c r="A8462" s="9">
        <f>YEAR(Table1[[#This Row],[Order Date]])</f>
        <v>2017</v>
      </c>
      <c r="B8462" s="3" t="s">
        <v>1394</v>
      </c>
    </row>
    <row r="8463" spans="1:2" ht="16.5" x14ac:dyDescent="0.3">
      <c r="A8463" s="10">
        <f>YEAR(Table1[[#This Row],[Order Date]])</f>
        <v>2017</v>
      </c>
      <c r="B8463" s="4" t="s">
        <v>875</v>
      </c>
    </row>
    <row r="8464" spans="1:2" ht="16.5" x14ac:dyDescent="0.3">
      <c r="A8464" s="9">
        <f>YEAR(Table1[[#This Row],[Order Date]])</f>
        <v>2017</v>
      </c>
      <c r="B8464" s="3" t="s">
        <v>1263</v>
      </c>
    </row>
    <row r="8465" spans="1:2" ht="16.5" x14ac:dyDescent="0.3">
      <c r="A8465" s="10">
        <f>YEAR(Table1[[#This Row],[Order Date]])</f>
        <v>2017</v>
      </c>
      <c r="B8465" s="4" t="s">
        <v>1263</v>
      </c>
    </row>
    <row r="8466" spans="1:2" ht="16.5" x14ac:dyDescent="0.3">
      <c r="A8466" s="9">
        <f>YEAR(Table1[[#This Row],[Order Date]])</f>
        <v>2017</v>
      </c>
      <c r="B8466" s="3" t="s">
        <v>346</v>
      </c>
    </row>
    <row r="8467" spans="1:2" ht="16.5" x14ac:dyDescent="0.3">
      <c r="A8467" s="10">
        <f>YEAR(Table1[[#This Row],[Order Date]])</f>
        <v>2017</v>
      </c>
      <c r="B8467" s="4" t="s">
        <v>389</v>
      </c>
    </row>
    <row r="8468" spans="1:2" ht="16.5" x14ac:dyDescent="0.3">
      <c r="A8468" s="9">
        <f>YEAR(Table1[[#This Row],[Order Date]])</f>
        <v>2017</v>
      </c>
      <c r="B8468" s="3" t="s">
        <v>389</v>
      </c>
    </row>
    <row r="8469" spans="1:2" ht="16.5" x14ac:dyDescent="0.3">
      <c r="A8469" s="10">
        <f>YEAR(Table1[[#This Row],[Order Date]])</f>
        <v>2017</v>
      </c>
      <c r="B8469" s="4" t="s">
        <v>1433</v>
      </c>
    </row>
    <row r="8470" spans="1:2" ht="16.5" x14ac:dyDescent="0.3">
      <c r="A8470" s="9">
        <f>YEAR(Table1[[#This Row],[Order Date]])</f>
        <v>2017</v>
      </c>
      <c r="B8470" s="3" t="s">
        <v>1433</v>
      </c>
    </row>
    <row r="8471" spans="1:2" ht="16.5" x14ac:dyDescent="0.3">
      <c r="A8471" s="10">
        <f>YEAR(Table1[[#This Row],[Order Date]])</f>
        <v>2017</v>
      </c>
      <c r="B8471" s="4" t="s">
        <v>1433</v>
      </c>
    </row>
    <row r="8472" spans="1:2" ht="16.5" x14ac:dyDescent="0.3">
      <c r="A8472" s="9">
        <f>YEAR(Table1[[#This Row],[Order Date]])</f>
        <v>2017</v>
      </c>
      <c r="B8472" s="3" t="s">
        <v>212</v>
      </c>
    </row>
    <row r="8473" spans="1:2" ht="16.5" x14ac:dyDescent="0.3">
      <c r="A8473" s="10">
        <f>YEAR(Table1[[#This Row],[Order Date]])</f>
        <v>2017</v>
      </c>
      <c r="B8473" s="4" t="s">
        <v>483</v>
      </c>
    </row>
    <row r="8474" spans="1:2" ht="16.5" x14ac:dyDescent="0.3">
      <c r="A8474" s="9">
        <f>YEAR(Table1[[#This Row],[Order Date]])</f>
        <v>2017</v>
      </c>
      <c r="B8474" s="3" t="s">
        <v>483</v>
      </c>
    </row>
    <row r="8475" spans="1:2" ht="16.5" x14ac:dyDescent="0.3">
      <c r="A8475" s="10">
        <f>YEAR(Table1[[#This Row],[Order Date]])</f>
        <v>2017</v>
      </c>
      <c r="B8475" s="4" t="s">
        <v>2534</v>
      </c>
    </row>
    <row r="8476" spans="1:2" ht="16.5" x14ac:dyDescent="0.3">
      <c r="A8476" s="9">
        <f>YEAR(Table1[[#This Row],[Order Date]])</f>
        <v>2017</v>
      </c>
      <c r="B8476" s="3" t="s">
        <v>2534</v>
      </c>
    </row>
    <row r="8477" spans="1:2" ht="16.5" x14ac:dyDescent="0.3">
      <c r="A8477" s="10">
        <f>YEAR(Table1[[#This Row],[Order Date]])</f>
        <v>2017</v>
      </c>
      <c r="B8477" s="4" t="s">
        <v>2534</v>
      </c>
    </row>
    <row r="8478" spans="1:2" ht="16.5" x14ac:dyDescent="0.3">
      <c r="A8478" s="9">
        <f>YEAR(Table1[[#This Row],[Order Date]])</f>
        <v>2017</v>
      </c>
      <c r="B8478" s="3" t="s">
        <v>2534</v>
      </c>
    </row>
    <row r="8479" spans="1:2" ht="16.5" x14ac:dyDescent="0.3">
      <c r="A8479" s="10">
        <f>YEAR(Table1[[#This Row],[Order Date]])</f>
        <v>2017</v>
      </c>
      <c r="B8479" s="4" t="s">
        <v>2534</v>
      </c>
    </row>
    <row r="8480" spans="1:2" ht="16.5" x14ac:dyDescent="0.3">
      <c r="A8480" s="9">
        <f>YEAR(Table1[[#This Row],[Order Date]])</f>
        <v>2017</v>
      </c>
      <c r="B8480" s="3" t="s">
        <v>2534</v>
      </c>
    </row>
    <row r="8481" spans="1:2" ht="16.5" x14ac:dyDescent="0.3">
      <c r="A8481" s="10">
        <f>YEAR(Table1[[#This Row],[Order Date]])</f>
        <v>2017</v>
      </c>
      <c r="B8481" s="4" t="s">
        <v>2534</v>
      </c>
    </row>
    <row r="8482" spans="1:2" ht="16.5" x14ac:dyDescent="0.3">
      <c r="A8482" s="9">
        <f>YEAR(Table1[[#This Row],[Order Date]])</f>
        <v>2017</v>
      </c>
      <c r="B8482" s="3" t="s">
        <v>2534</v>
      </c>
    </row>
    <row r="8483" spans="1:2" ht="16.5" x14ac:dyDescent="0.3">
      <c r="A8483" s="10">
        <f>YEAR(Table1[[#This Row],[Order Date]])</f>
        <v>2017</v>
      </c>
      <c r="B8483" s="4" t="s">
        <v>2117</v>
      </c>
    </row>
    <row r="8484" spans="1:2" ht="16.5" x14ac:dyDescent="0.3">
      <c r="A8484" s="9">
        <f>YEAR(Table1[[#This Row],[Order Date]])</f>
        <v>2017</v>
      </c>
      <c r="B8484" s="3" t="s">
        <v>1548</v>
      </c>
    </row>
    <row r="8485" spans="1:2" ht="16.5" x14ac:dyDescent="0.3">
      <c r="A8485" s="10">
        <f>YEAR(Table1[[#This Row],[Order Date]])</f>
        <v>2017</v>
      </c>
      <c r="B8485" s="4" t="s">
        <v>1868</v>
      </c>
    </row>
    <row r="8486" spans="1:2" ht="16.5" x14ac:dyDescent="0.3">
      <c r="A8486" s="9">
        <f>YEAR(Table1[[#This Row],[Order Date]])</f>
        <v>2017</v>
      </c>
      <c r="B8486" s="3" t="s">
        <v>1538</v>
      </c>
    </row>
    <row r="8487" spans="1:2" ht="16.5" x14ac:dyDescent="0.3">
      <c r="A8487" s="10">
        <f>YEAR(Table1[[#This Row],[Order Date]])</f>
        <v>2017</v>
      </c>
      <c r="B8487" s="4" t="s">
        <v>740</v>
      </c>
    </row>
    <row r="8488" spans="1:2" ht="16.5" x14ac:dyDescent="0.3">
      <c r="A8488" s="9">
        <f>YEAR(Table1[[#This Row],[Order Date]])</f>
        <v>2017</v>
      </c>
      <c r="B8488" s="3" t="s">
        <v>887</v>
      </c>
    </row>
    <row r="8489" spans="1:2" ht="16.5" x14ac:dyDescent="0.3">
      <c r="A8489" s="10">
        <f>YEAR(Table1[[#This Row],[Order Date]])</f>
        <v>2017</v>
      </c>
      <c r="B8489" s="4" t="s">
        <v>887</v>
      </c>
    </row>
    <row r="8490" spans="1:2" ht="16.5" x14ac:dyDescent="0.3">
      <c r="A8490" s="9">
        <f>YEAR(Table1[[#This Row],[Order Date]])</f>
        <v>2017</v>
      </c>
      <c r="B8490" s="3" t="s">
        <v>1164</v>
      </c>
    </row>
    <row r="8491" spans="1:2" ht="16.5" x14ac:dyDescent="0.3">
      <c r="A8491" s="10">
        <f>YEAR(Table1[[#This Row],[Order Date]])</f>
        <v>2017</v>
      </c>
      <c r="B8491" s="4" t="s">
        <v>1507</v>
      </c>
    </row>
    <row r="8492" spans="1:2" ht="16.5" x14ac:dyDescent="0.3">
      <c r="A8492" s="9">
        <f>YEAR(Table1[[#This Row],[Order Date]])</f>
        <v>2017</v>
      </c>
      <c r="B8492" s="3" t="s">
        <v>1385</v>
      </c>
    </row>
    <row r="8493" spans="1:2" ht="16.5" x14ac:dyDescent="0.3">
      <c r="A8493" s="10">
        <f>YEAR(Table1[[#This Row],[Order Date]])</f>
        <v>2017</v>
      </c>
      <c r="B8493" s="4" t="s">
        <v>1385</v>
      </c>
    </row>
    <row r="8494" spans="1:2" ht="16.5" x14ac:dyDescent="0.3">
      <c r="A8494" s="9">
        <f>YEAR(Table1[[#This Row],[Order Date]])</f>
        <v>2017</v>
      </c>
      <c r="B8494" s="3" t="s">
        <v>1385</v>
      </c>
    </row>
    <row r="8495" spans="1:2" ht="16.5" x14ac:dyDescent="0.3">
      <c r="A8495" s="10">
        <f>YEAR(Table1[[#This Row],[Order Date]])</f>
        <v>2017</v>
      </c>
      <c r="B8495" s="4" t="s">
        <v>1452</v>
      </c>
    </row>
    <row r="8496" spans="1:2" ht="16.5" x14ac:dyDescent="0.3">
      <c r="A8496" s="9">
        <f>YEAR(Table1[[#This Row],[Order Date]])</f>
        <v>2017</v>
      </c>
      <c r="B8496" s="3" t="s">
        <v>1452</v>
      </c>
    </row>
    <row r="8497" spans="1:2" ht="16.5" x14ac:dyDescent="0.3">
      <c r="A8497" s="10">
        <f>YEAR(Table1[[#This Row],[Order Date]])</f>
        <v>2017</v>
      </c>
      <c r="B8497" s="4" t="s">
        <v>352</v>
      </c>
    </row>
    <row r="8498" spans="1:2" ht="16.5" x14ac:dyDescent="0.3">
      <c r="A8498" s="9">
        <f>YEAR(Table1[[#This Row],[Order Date]])</f>
        <v>2017</v>
      </c>
      <c r="B8498" s="3" t="s">
        <v>352</v>
      </c>
    </row>
    <row r="8499" spans="1:2" ht="16.5" x14ac:dyDescent="0.3">
      <c r="A8499" s="10">
        <f>YEAR(Table1[[#This Row],[Order Date]])</f>
        <v>2017</v>
      </c>
      <c r="B8499" s="4" t="s">
        <v>829</v>
      </c>
    </row>
    <row r="8500" spans="1:2" ht="16.5" x14ac:dyDescent="0.3">
      <c r="A8500" s="9">
        <f>YEAR(Table1[[#This Row],[Order Date]])</f>
        <v>2017</v>
      </c>
      <c r="B8500" s="3" t="s">
        <v>829</v>
      </c>
    </row>
    <row r="8501" spans="1:2" ht="16.5" x14ac:dyDescent="0.3">
      <c r="A8501" s="10">
        <f>YEAR(Table1[[#This Row],[Order Date]])</f>
        <v>2017</v>
      </c>
      <c r="B8501" s="4" t="s">
        <v>829</v>
      </c>
    </row>
    <row r="8502" spans="1:2" ht="16.5" x14ac:dyDescent="0.3">
      <c r="A8502" s="9">
        <f>YEAR(Table1[[#This Row],[Order Date]])</f>
        <v>2017</v>
      </c>
      <c r="B8502" s="3" t="s">
        <v>829</v>
      </c>
    </row>
    <row r="8503" spans="1:2" ht="16.5" x14ac:dyDescent="0.3">
      <c r="A8503" s="10">
        <f>YEAR(Table1[[#This Row],[Order Date]])</f>
        <v>2017</v>
      </c>
      <c r="B8503" s="4" t="s">
        <v>829</v>
      </c>
    </row>
    <row r="8504" spans="1:2" ht="16.5" x14ac:dyDescent="0.3">
      <c r="A8504" s="9">
        <f>YEAR(Table1[[#This Row],[Order Date]])</f>
        <v>2017</v>
      </c>
      <c r="B8504" s="3" t="s">
        <v>672</v>
      </c>
    </row>
    <row r="8505" spans="1:2" ht="16.5" x14ac:dyDescent="0.3">
      <c r="A8505" s="10">
        <f>YEAR(Table1[[#This Row],[Order Date]])</f>
        <v>2017</v>
      </c>
      <c r="B8505" s="4" t="s">
        <v>672</v>
      </c>
    </row>
    <row r="8506" spans="1:2" ht="16.5" x14ac:dyDescent="0.3">
      <c r="A8506" s="9">
        <f>YEAR(Table1[[#This Row],[Order Date]])</f>
        <v>2017</v>
      </c>
      <c r="B8506" s="3" t="s">
        <v>672</v>
      </c>
    </row>
    <row r="8507" spans="1:2" ht="16.5" x14ac:dyDescent="0.3">
      <c r="A8507" s="10">
        <f>YEAR(Table1[[#This Row],[Order Date]])</f>
        <v>2017</v>
      </c>
      <c r="B8507" s="4" t="s">
        <v>1538</v>
      </c>
    </row>
    <row r="8508" spans="1:2" ht="16.5" x14ac:dyDescent="0.3">
      <c r="A8508" s="9">
        <f>YEAR(Table1[[#This Row],[Order Date]])</f>
        <v>2017</v>
      </c>
      <c r="B8508" s="3" t="s">
        <v>1538</v>
      </c>
    </row>
    <row r="8509" spans="1:2" ht="16.5" x14ac:dyDescent="0.3">
      <c r="A8509" s="10">
        <f>YEAR(Table1[[#This Row],[Order Date]])</f>
        <v>2017</v>
      </c>
      <c r="B8509" s="4" t="s">
        <v>352</v>
      </c>
    </row>
    <row r="8510" spans="1:2" ht="16.5" x14ac:dyDescent="0.3">
      <c r="A8510" s="9">
        <f>YEAR(Table1[[#This Row],[Order Date]])</f>
        <v>2017</v>
      </c>
      <c r="B8510" s="3" t="s">
        <v>740</v>
      </c>
    </row>
    <row r="8511" spans="1:2" ht="16.5" x14ac:dyDescent="0.3">
      <c r="A8511" s="10">
        <f>YEAR(Table1[[#This Row],[Order Date]])</f>
        <v>2017</v>
      </c>
      <c r="B8511" s="4" t="s">
        <v>740</v>
      </c>
    </row>
    <row r="8512" spans="1:2" ht="16.5" x14ac:dyDescent="0.3">
      <c r="A8512" s="9">
        <f>YEAR(Table1[[#This Row],[Order Date]])</f>
        <v>2017</v>
      </c>
      <c r="B8512" s="3" t="s">
        <v>1288</v>
      </c>
    </row>
    <row r="8513" spans="1:2" ht="16.5" x14ac:dyDescent="0.3">
      <c r="A8513" s="10">
        <f>YEAR(Table1[[#This Row],[Order Date]])</f>
        <v>2017</v>
      </c>
      <c r="B8513" s="4" t="s">
        <v>1712</v>
      </c>
    </row>
    <row r="8514" spans="1:2" ht="16.5" x14ac:dyDescent="0.3">
      <c r="A8514" s="9">
        <f>YEAR(Table1[[#This Row],[Order Date]])</f>
        <v>2017</v>
      </c>
      <c r="B8514" s="3" t="s">
        <v>1712</v>
      </c>
    </row>
    <row r="8515" spans="1:2" ht="16.5" x14ac:dyDescent="0.3">
      <c r="A8515" s="10">
        <f>YEAR(Table1[[#This Row],[Order Date]])</f>
        <v>2017</v>
      </c>
      <c r="B8515" s="4" t="s">
        <v>1712</v>
      </c>
    </row>
    <row r="8516" spans="1:2" ht="16.5" x14ac:dyDescent="0.3">
      <c r="A8516" s="9">
        <f>YEAR(Table1[[#This Row],[Order Date]])</f>
        <v>2017</v>
      </c>
      <c r="B8516" s="3" t="s">
        <v>1131</v>
      </c>
    </row>
    <row r="8517" spans="1:2" ht="16.5" x14ac:dyDescent="0.3">
      <c r="A8517" s="10">
        <f>YEAR(Table1[[#This Row],[Order Date]])</f>
        <v>2017</v>
      </c>
      <c r="B8517" s="4" t="s">
        <v>1131</v>
      </c>
    </row>
    <row r="8518" spans="1:2" ht="16.5" x14ac:dyDescent="0.3">
      <c r="A8518" s="9">
        <f>YEAR(Table1[[#This Row],[Order Date]])</f>
        <v>2017</v>
      </c>
      <c r="B8518" s="3" t="s">
        <v>1661</v>
      </c>
    </row>
    <row r="8519" spans="1:2" ht="16.5" x14ac:dyDescent="0.3">
      <c r="A8519" s="10">
        <f>YEAR(Table1[[#This Row],[Order Date]])</f>
        <v>2017</v>
      </c>
      <c r="B8519" s="4" t="s">
        <v>128</v>
      </c>
    </row>
    <row r="8520" spans="1:2" ht="16.5" x14ac:dyDescent="0.3">
      <c r="A8520" s="9">
        <f>YEAR(Table1[[#This Row],[Order Date]])</f>
        <v>2017</v>
      </c>
      <c r="B8520" s="3" t="s">
        <v>1477</v>
      </c>
    </row>
    <row r="8521" spans="1:2" ht="16.5" x14ac:dyDescent="0.3">
      <c r="A8521" s="10">
        <f>YEAR(Table1[[#This Row],[Order Date]])</f>
        <v>2017</v>
      </c>
      <c r="B8521" s="4" t="s">
        <v>760</v>
      </c>
    </row>
    <row r="8522" spans="1:2" ht="16.5" x14ac:dyDescent="0.3">
      <c r="A8522" s="9">
        <f>YEAR(Table1[[#This Row],[Order Date]])</f>
        <v>2017</v>
      </c>
      <c r="B8522" s="3" t="s">
        <v>2429</v>
      </c>
    </row>
    <row r="8523" spans="1:2" ht="16.5" x14ac:dyDescent="0.3">
      <c r="A8523" s="10">
        <f>YEAR(Table1[[#This Row],[Order Date]])</f>
        <v>2017</v>
      </c>
      <c r="B8523" s="4" t="s">
        <v>820</v>
      </c>
    </row>
    <row r="8524" spans="1:2" ht="16.5" x14ac:dyDescent="0.3">
      <c r="A8524" s="9">
        <f>YEAR(Table1[[#This Row],[Order Date]])</f>
        <v>2017</v>
      </c>
      <c r="B8524" s="3" t="s">
        <v>820</v>
      </c>
    </row>
    <row r="8525" spans="1:2" ht="16.5" x14ac:dyDescent="0.3">
      <c r="A8525" s="10">
        <f>YEAR(Table1[[#This Row],[Order Date]])</f>
        <v>2017</v>
      </c>
      <c r="B8525" s="4" t="s">
        <v>820</v>
      </c>
    </row>
    <row r="8526" spans="1:2" ht="16.5" x14ac:dyDescent="0.3">
      <c r="A8526" s="9">
        <f>YEAR(Table1[[#This Row],[Order Date]])</f>
        <v>2017</v>
      </c>
      <c r="B8526" s="3" t="s">
        <v>820</v>
      </c>
    </row>
    <row r="8527" spans="1:2" ht="16.5" x14ac:dyDescent="0.3">
      <c r="A8527" s="10">
        <f>YEAR(Table1[[#This Row],[Order Date]])</f>
        <v>2017</v>
      </c>
      <c r="B8527" s="4" t="s">
        <v>820</v>
      </c>
    </row>
    <row r="8528" spans="1:2" ht="16.5" x14ac:dyDescent="0.3">
      <c r="A8528" s="9">
        <f>YEAR(Table1[[#This Row],[Order Date]])</f>
        <v>2017</v>
      </c>
      <c r="B8528" s="3" t="s">
        <v>820</v>
      </c>
    </row>
    <row r="8529" spans="1:2" ht="16.5" x14ac:dyDescent="0.3">
      <c r="A8529" s="10">
        <f>YEAR(Table1[[#This Row],[Order Date]])</f>
        <v>2017</v>
      </c>
      <c r="B8529" s="4" t="s">
        <v>556</v>
      </c>
    </row>
    <row r="8530" spans="1:2" ht="16.5" x14ac:dyDescent="0.3">
      <c r="A8530" s="9">
        <f>YEAR(Table1[[#This Row],[Order Date]])</f>
        <v>2017</v>
      </c>
      <c r="B8530" s="3" t="s">
        <v>556</v>
      </c>
    </row>
    <row r="8531" spans="1:2" ht="16.5" x14ac:dyDescent="0.3">
      <c r="A8531" s="10">
        <f>YEAR(Table1[[#This Row],[Order Date]])</f>
        <v>2017</v>
      </c>
      <c r="B8531" s="4" t="s">
        <v>2206</v>
      </c>
    </row>
    <row r="8532" spans="1:2" ht="16.5" x14ac:dyDescent="0.3">
      <c r="A8532" s="9">
        <f>YEAR(Table1[[#This Row],[Order Date]])</f>
        <v>2017</v>
      </c>
      <c r="B8532" s="3" t="s">
        <v>2206</v>
      </c>
    </row>
    <row r="8533" spans="1:2" ht="16.5" x14ac:dyDescent="0.3">
      <c r="A8533" s="10">
        <f>YEAR(Table1[[#This Row],[Order Date]])</f>
        <v>2017</v>
      </c>
      <c r="B8533" s="4" t="s">
        <v>2206</v>
      </c>
    </row>
    <row r="8534" spans="1:2" ht="16.5" x14ac:dyDescent="0.3">
      <c r="A8534" s="9">
        <f>YEAR(Table1[[#This Row],[Order Date]])</f>
        <v>2017</v>
      </c>
      <c r="B8534" s="3" t="s">
        <v>2206</v>
      </c>
    </row>
    <row r="8535" spans="1:2" ht="16.5" x14ac:dyDescent="0.3">
      <c r="A8535" s="10">
        <f>YEAR(Table1[[#This Row],[Order Date]])</f>
        <v>2017</v>
      </c>
      <c r="B8535" s="4" t="s">
        <v>2463</v>
      </c>
    </row>
    <row r="8536" spans="1:2" ht="16.5" x14ac:dyDescent="0.3">
      <c r="A8536" s="9">
        <f>YEAR(Table1[[#This Row],[Order Date]])</f>
        <v>2017</v>
      </c>
      <c r="B8536" s="3" t="s">
        <v>2463</v>
      </c>
    </row>
    <row r="8537" spans="1:2" ht="16.5" x14ac:dyDescent="0.3">
      <c r="A8537" s="10">
        <f>YEAR(Table1[[#This Row],[Order Date]])</f>
        <v>2017</v>
      </c>
      <c r="B8537" s="4" t="s">
        <v>1776</v>
      </c>
    </row>
    <row r="8538" spans="1:2" ht="16.5" x14ac:dyDescent="0.3">
      <c r="A8538" s="9">
        <f>YEAR(Table1[[#This Row],[Order Date]])</f>
        <v>2017</v>
      </c>
      <c r="B8538" s="3" t="s">
        <v>2103</v>
      </c>
    </row>
    <row r="8539" spans="1:2" ht="16.5" x14ac:dyDescent="0.3">
      <c r="A8539" s="10">
        <f>YEAR(Table1[[#This Row],[Order Date]])</f>
        <v>2017</v>
      </c>
      <c r="B8539" s="4" t="s">
        <v>2248</v>
      </c>
    </row>
    <row r="8540" spans="1:2" ht="16.5" x14ac:dyDescent="0.3">
      <c r="A8540" s="9">
        <f>YEAR(Table1[[#This Row],[Order Date]])</f>
        <v>2017</v>
      </c>
      <c r="B8540" s="3" t="s">
        <v>227</v>
      </c>
    </row>
    <row r="8541" spans="1:2" ht="16.5" x14ac:dyDescent="0.3">
      <c r="A8541" s="10">
        <f>YEAR(Table1[[#This Row],[Order Date]])</f>
        <v>2017</v>
      </c>
      <c r="B8541" s="4" t="s">
        <v>1016</v>
      </c>
    </row>
    <row r="8542" spans="1:2" ht="16.5" x14ac:dyDescent="0.3">
      <c r="A8542" s="9">
        <f>YEAR(Table1[[#This Row],[Order Date]])</f>
        <v>2017</v>
      </c>
      <c r="B8542" s="3" t="s">
        <v>1016</v>
      </c>
    </row>
    <row r="8543" spans="1:2" ht="16.5" x14ac:dyDescent="0.3">
      <c r="A8543" s="10">
        <f>YEAR(Table1[[#This Row],[Order Date]])</f>
        <v>2017</v>
      </c>
      <c r="B8543" s="4" t="s">
        <v>1016</v>
      </c>
    </row>
    <row r="8544" spans="1:2" ht="16.5" x14ac:dyDescent="0.3">
      <c r="A8544" s="9">
        <f>YEAR(Table1[[#This Row],[Order Date]])</f>
        <v>2017</v>
      </c>
      <c r="B8544" s="3" t="s">
        <v>1016</v>
      </c>
    </row>
    <row r="8545" spans="1:2" ht="16.5" x14ac:dyDescent="0.3">
      <c r="A8545" s="10">
        <f>YEAR(Table1[[#This Row],[Order Date]])</f>
        <v>2017</v>
      </c>
      <c r="B8545" s="4" t="s">
        <v>1335</v>
      </c>
    </row>
    <row r="8546" spans="1:2" ht="16.5" x14ac:dyDescent="0.3">
      <c r="A8546" s="9">
        <f>YEAR(Table1[[#This Row],[Order Date]])</f>
        <v>2017</v>
      </c>
      <c r="B8546" s="3" t="s">
        <v>1335</v>
      </c>
    </row>
    <row r="8547" spans="1:2" ht="16.5" x14ac:dyDescent="0.3">
      <c r="A8547" s="10">
        <f>YEAR(Table1[[#This Row],[Order Date]])</f>
        <v>2017</v>
      </c>
      <c r="B8547" s="4" t="s">
        <v>1335</v>
      </c>
    </row>
    <row r="8548" spans="1:2" ht="16.5" x14ac:dyDescent="0.3">
      <c r="A8548" s="9">
        <f>YEAR(Table1[[#This Row],[Order Date]])</f>
        <v>2017</v>
      </c>
      <c r="B8548" s="3" t="s">
        <v>1633</v>
      </c>
    </row>
    <row r="8549" spans="1:2" ht="16.5" x14ac:dyDescent="0.3">
      <c r="A8549" s="10">
        <f>YEAR(Table1[[#This Row],[Order Date]])</f>
        <v>2017</v>
      </c>
      <c r="B8549" s="4" t="s">
        <v>794</v>
      </c>
    </row>
    <row r="8550" spans="1:2" ht="16.5" x14ac:dyDescent="0.3">
      <c r="A8550" s="9">
        <f>YEAR(Table1[[#This Row],[Order Date]])</f>
        <v>2017</v>
      </c>
      <c r="B8550" s="3" t="s">
        <v>794</v>
      </c>
    </row>
    <row r="8551" spans="1:2" ht="16.5" x14ac:dyDescent="0.3">
      <c r="A8551" s="10">
        <f>YEAR(Table1[[#This Row],[Order Date]])</f>
        <v>2017</v>
      </c>
      <c r="B8551" s="4" t="s">
        <v>794</v>
      </c>
    </row>
    <row r="8552" spans="1:2" ht="16.5" x14ac:dyDescent="0.3">
      <c r="A8552" s="9">
        <f>YEAR(Table1[[#This Row],[Order Date]])</f>
        <v>2017</v>
      </c>
      <c r="B8552" s="3" t="s">
        <v>794</v>
      </c>
    </row>
    <row r="8553" spans="1:2" ht="16.5" x14ac:dyDescent="0.3">
      <c r="A8553" s="10">
        <f>YEAR(Table1[[#This Row],[Order Date]])</f>
        <v>2017</v>
      </c>
      <c r="B8553" s="4" t="s">
        <v>794</v>
      </c>
    </row>
    <row r="8554" spans="1:2" ht="16.5" x14ac:dyDescent="0.3">
      <c r="A8554" s="9">
        <f>YEAR(Table1[[#This Row],[Order Date]])</f>
        <v>2017</v>
      </c>
      <c r="B8554" s="3" t="s">
        <v>2700</v>
      </c>
    </row>
    <row r="8555" spans="1:2" ht="16.5" x14ac:dyDescent="0.3">
      <c r="A8555" s="10">
        <f>YEAR(Table1[[#This Row],[Order Date]])</f>
        <v>2017</v>
      </c>
      <c r="B8555" s="4" t="s">
        <v>2700</v>
      </c>
    </row>
    <row r="8556" spans="1:2" ht="16.5" x14ac:dyDescent="0.3">
      <c r="A8556" s="9">
        <f>YEAR(Table1[[#This Row],[Order Date]])</f>
        <v>2017</v>
      </c>
      <c r="B8556" s="3" t="s">
        <v>2700</v>
      </c>
    </row>
    <row r="8557" spans="1:2" ht="16.5" x14ac:dyDescent="0.3">
      <c r="A8557" s="10">
        <f>YEAR(Table1[[#This Row],[Order Date]])</f>
        <v>2017</v>
      </c>
      <c r="B8557" s="4" t="s">
        <v>2700</v>
      </c>
    </row>
    <row r="8558" spans="1:2" ht="16.5" x14ac:dyDescent="0.3">
      <c r="A8558" s="9">
        <f>YEAR(Table1[[#This Row],[Order Date]])</f>
        <v>2017</v>
      </c>
      <c r="B8558" s="3" t="s">
        <v>978</v>
      </c>
    </row>
    <row r="8559" spans="1:2" ht="16.5" x14ac:dyDescent="0.3">
      <c r="A8559" s="10">
        <f>YEAR(Table1[[#This Row],[Order Date]])</f>
        <v>2017</v>
      </c>
      <c r="B8559" s="4" t="s">
        <v>1104</v>
      </c>
    </row>
    <row r="8560" spans="1:2" ht="16.5" x14ac:dyDescent="0.3">
      <c r="A8560" s="9">
        <f>YEAR(Table1[[#This Row],[Order Date]])</f>
        <v>2017</v>
      </c>
      <c r="B8560" s="3" t="s">
        <v>724</v>
      </c>
    </row>
    <row r="8561" spans="1:2" ht="16.5" x14ac:dyDescent="0.3">
      <c r="A8561" s="10">
        <f>YEAR(Table1[[#This Row],[Order Date]])</f>
        <v>2017</v>
      </c>
      <c r="B8561" s="4" t="s">
        <v>724</v>
      </c>
    </row>
    <row r="8562" spans="1:2" ht="16.5" x14ac:dyDescent="0.3">
      <c r="A8562" s="9">
        <f>YEAR(Table1[[#This Row],[Order Date]])</f>
        <v>2017</v>
      </c>
      <c r="B8562" s="3" t="s">
        <v>2323</v>
      </c>
    </row>
    <row r="8563" spans="1:2" ht="16.5" x14ac:dyDescent="0.3">
      <c r="A8563" s="10">
        <f>YEAR(Table1[[#This Row],[Order Date]])</f>
        <v>2017</v>
      </c>
      <c r="B8563" s="4" t="s">
        <v>1383</v>
      </c>
    </row>
    <row r="8564" spans="1:2" ht="16.5" x14ac:dyDescent="0.3">
      <c r="A8564" s="9">
        <f>YEAR(Table1[[#This Row],[Order Date]])</f>
        <v>2017</v>
      </c>
      <c r="B8564" s="3" t="s">
        <v>1035</v>
      </c>
    </row>
    <row r="8565" spans="1:2" ht="16.5" x14ac:dyDescent="0.3">
      <c r="A8565" s="10">
        <f>YEAR(Table1[[#This Row],[Order Date]])</f>
        <v>2017</v>
      </c>
      <c r="B8565" s="4" t="s">
        <v>1035</v>
      </c>
    </row>
    <row r="8566" spans="1:2" ht="16.5" x14ac:dyDescent="0.3">
      <c r="A8566" s="9">
        <f>YEAR(Table1[[#This Row],[Order Date]])</f>
        <v>2017</v>
      </c>
      <c r="B8566" s="3" t="s">
        <v>2294</v>
      </c>
    </row>
    <row r="8567" spans="1:2" ht="16.5" x14ac:dyDescent="0.3">
      <c r="A8567" s="10">
        <f>YEAR(Table1[[#This Row],[Order Date]])</f>
        <v>2017</v>
      </c>
      <c r="B8567" s="4" t="s">
        <v>2294</v>
      </c>
    </row>
    <row r="8568" spans="1:2" ht="16.5" x14ac:dyDescent="0.3">
      <c r="A8568" s="9">
        <f>YEAR(Table1[[#This Row],[Order Date]])</f>
        <v>2017</v>
      </c>
      <c r="B8568" s="3" t="s">
        <v>2253</v>
      </c>
    </row>
    <row r="8569" spans="1:2" ht="16.5" x14ac:dyDescent="0.3">
      <c r="A8569" s="10">
        <f>YEAR(Table1[[#This Row],[Order Date]])</f>
        <v>2017</v>
      </c>
      <c r="B8569" s="4" t="s">
        <v>1361</v>
      </c>
    </row>
    <row r="8570" spans="1:2" ht="16.5" x14ac:dyDescent="0.3">
      <c r="A8570" s="9">
        <f>YEAR(Table1[[#This Row],[Order Date]])</f>
        <v>2017</v>
      </c>
      <c r="B8570" s="3" t="s">
        <v>1361</v>
      </c>
    </row>
    <row r="8571" spans="1:2" ht="16.5" x14ac:dyDescent="0.3">
      <c r="A8571" s="10">
        <f>YEAR(Table1[[#This Row],[Order Date]])</f>
        <v>2017</v>
      </c>
      <c r="B8571" s="4" t="s">
        <v>1361</v>
      </c>
    </row>
    <row r="8572" spans="1:2" ht="16.5" x14ac:dyDescent="0.3">
      <c r="A8572" s="9">
        <f>YEAR(Table1[[#This Row],[Order Date]])</f>
        <v>2017</v>
      </c>
      <c r="B8572" s="3" t="s">
        <v>1361</v>
      </c>
    </row>
    <row r="8573" spans="1:2" ht="16.5" x14ac:dyDescent="0.3">
      <c r="A8573" s="10">
        <f>YEAR(Table1[[#This Row],[Order Date]])</f>
        <v>2017</v>
      </c>
      <c r="B8573" s="4" t="s">
        <v>1361</v>
      </c>
    </row>
    <row r="8574" spans="1:2" ht="16.5" x14ac:dyDescent="0.3">
      <c r="A8574" s="9">
        <f>YEAR(Table1[[#This Row],[Order Date]])</f>
        <v>2017</v>
      </c>
      <c r="B8574" s="3" t="s">
        <v>702</v>
      </c>
    </row>
    <row r="8575" spans="1:2" ht="16.5" x14ac:dyDescent="0.3">
      <c r="A8575" s="10">
        <f>YEAR(Table1[[#This Row],[Order Date]])</f>
        <v>2017</v>
      </c>
      <c r="B8575" s="4" t="s">
        <v>1776</v>
      </c>
    </row>
    <row r="8576" spans="1:2" ht="16.5" x14ac:dyDescent="0.3">
      <c r="A8576" s="9">
        <f>YEAR(Table1[[#This Row],[Order Date]])</f>
        <v>2017</v>
      </c>
      <c r="B8576" s="3" t="s">
        <v>2501</v>
      </c>
    </row>
    <row r="8577" spans="1:2" ht="16.5" x14ac:dyDescent="0.3">
      <c r="A8577" s="10">
        <f>YEAR(Table1[[#This Row],[Order Date]])</f>
        <v>2017</v>
      </c>
      <c r="B8577" s="4" t="s">
        <v>2365</v>
      </c>
    </row>
    <row r="8578" spans="1:2" ht="16.5" x14ac:dyDescent="0.3">
      <c r="A8578" s="9">
        <f>YEAR(Table1[[#This Row],[Order Date]])</f>
        <v>2017</v>
      </c>
      <c r="B8578" s="3" t="s">
        <v>2248</v>
      </c>
    </row>
    <row r="8579" spans="1:2" ht="16.5" x14ac:dyDescent="0.3">
      <c r="A8579" s="10">
        <f>YEAR(Table1[[#This Row],[Order Date]])</f>
        <v>2017</v>
      </c>
      <c r="B8579" s="4" t="s">
        <v>2248</v>
      </c>
    </row>
    <row r="8580" spans="1:2" ht="16.5" x14ac:dyDescent="0.3">
      <c r="A8580" s="9">
        <f>YEAR(Table1[[#This Row],[Order Date]])</f>
        <v>2017</v>
      </c>
      <c r="B8580" s="3" t="s">
        <v>1478</v>
      </c>
    </row>
    <row r="8581" spans="1:2" ht="16.5" x14ac:dyDescent="0.3">
      <c r="A8581" s="10">
        <f>YEAR(Table1[[#This Row],[Order Date]])</f>
        <v>2017</v>
      </c>
      <c r="B8581" s="4" t="s">
        <v>1478</v>
      </c>
    </row>
    <row r="8582" spans="1:2" ht="16.5" x14ac:dyDescent="0.3">
      <c r="A8582" s="9">
        <f>YEAR(Table1[[#This Row],[Order Date]])</f>
        <v>2017</v>
      </c>
      <c r="B8582" s="3" t="s">
        <v>1478</v>
      </c>
    </row>
    <row r="8583" spans="1:2" ht="16.5" x14ac:dyDescent="0.3">
      <c r="A8583" s="10">
        <f>YEAR(Table1[[#This Row],[Order Date]])</f>
        <v>2017</v>
      </c>
      <c r="B8583" s="4" t="s">
        <v>1478</v>
      </c>
    </row>
    <row r="8584" spans="1:2" ht="16.5" x14ac:dyDescent="0.3">
      <c r="A8584" s="9">
        <f>YEAR(Table1[[#This Row],[Order Date]])</f>
        <v>2017</v>
      </c>
      <c r="B8584" s="3" t="s">
        <v>1478</v>
      </c>
    </row>
    <row r="8585" spans="1:2" ht="16.5" x14ac:dyDescent="0.3">
      <c r="A8585" s="10">
        <f>YEAR(Table1[[#This Row],[Order Date]])</f>
        <v>2017</v>
      </c>
      <c r="B8585" s="4" t="s">
        <v>1478</v>
      </c>
    </row>
    <row r="8586" spans="1:2" ht="16.5" x14ac:dyDescent="0.3">
      <c r="A8586" s="9">
        <f>YEAR(Table1[[#This Row],[Order Date]])</f>
        <v>2017</v>
      </c>
      <c r="B8586" s="3" t="s">
        <v>1478</v>
      </c>
    </row>
    <row r="8587" spans="1:2" ht="16.5" x14ac:dyDescent="0.3">
      <c r="A8587" s="10">
        <f>YEAR(Table1[[#This Row],[Order Date]])</f>
        <v>2017</v>
      </c>
      <c r="B8587" s="4" t="s">
        <v>2259</v>
      </c>
    </row>
    <row r="8588" spans="1:2" ht="16.5" x14ac:dyDescent="0.3">
      <c r="A8588" s="9">
        <f>YEAR(Table1[[#This Row],[Order Date]])</f>
        <v>2017</v>
      </c>
      <c r="B8588" s="3" t="s">
        <v>2259</v>
      </c>
    </row>
    <row r="8589" spans="1:2" ht="16.5" x14ac:dyDescent="0.3">
      <c r="A8589" s="10">
        <f>YEAR(Table1[[#This Row],[Order Date]])</f>
        <v>2017</v>
      </c>
      <c r="B8589" s="4" t="s">
        <v>2259</v>
      </c>
    </row>
    <row r="8590" spans="1:2" ht="16.5" x14ac:dyDescent="0.3">
      <c r="A8590" s="9">
        <f>YEAR(Table1[[#This Row],[Order Date]])</f>
        <v>2017</v>
      </c>
      <c r="B8590" s="3" t="s">
        <v>2259</v>
      </c>
    </row>
    <row r="8591" spans="1:2" ht="16.5" x14ac:dyDescent="0.3">
      <c r="A8591" s="10">
        <f>YEAR(Table1[[#This Row],[Order Date]])</f>
        <v>2017</v>
      </c>
      <c r="B8591" s="4" t="s">
        <v>1074</v>
      </c>
    </row>
    <row r="8592" spans="1:2" ht="16.5" x14ac:dyDescent="0.3">
      <c r="A8592" s="9">
        <f>YEAR(Table1[[#This Row],[Order Date]])</f>
        <v>2017</v>
      </c>
      <c r="B8592" s="3" t="s">
        <v>1074</v>
      </c>
    </row>
    <row r="8593" spans="1:2" ht="16.5" x14ac:dyDescent="0.3">
      <c r="A8593" s="10">
        <f>YEAR(Table1[[#This Row],[Order Date]])</f>
        <v>2017</v>
      </c>
      <c r="B8593" s="4" t="s">
        <v>233</v>
      </c>
    </row>
    <row r="8594" spans="1:2" ht="16.5" x14ac:dyDescent="0.3">
      <c r="A8594" s="9">
        <f>YEAR(Table1[[#This Row],[Order Date]])</f>
        <v>2017</v>
      </c>
      <c r="B8594" s="3" t="s">
        <v>1771</v>
      </c>
    </row>
    <row r="8595" spans="1:2" ht="16.5" x14ac:dyDescent="0.3">
      <c r="A8595" s="10">
        <f>YEAR(Table1[[#This Row],[Order Date]])</f>
        <v>2017</v>
      </c>
      <c r="B8595" s="4" t="s">
        <v>1771</v>
      </c>
    </row>
    <row r="8596" spans="1:2" ht="16.5" x14ac:dyDescent="0.3">
      <c r="A8596" s="9">
        <f>YEAR(Table1[[#This Row],[Order Date]])</f>
        <v>2017</v>
      </c>
      <c r="B8596" s="3" t="s">
        <v>1771</v>
      </c>
    </row>
    <row r="8597" spans="1:2" ht="16.5" x14ac:dyDescent="0.3">
      <c r="A8597" s="10">
        <f>YEAR(Table1[[#This Row],[Order Date]])</f>
        <v>2017</v>
      </c>
      <c r="B8597" s="4" t="s">
        <v>202</v>
      </c>
    </row>
    <row r="8598" spans="1:2" ht="16.5" x14ac:dyDescent="0.3">
      <c r="A8598" s="9">
        <f>YEAR(Table1[[#This Row],[Order Date]])</f>
        <v>2017</v>
      </c>
      <c r="B8598" s="3" t="s">
        <v>907</v>
      </c>
    </row>
    <row r="8599" spans="1:2" ht="16.5" x14ac:dyDescent="0.3">
      <c r="A8599" s="10">
        <f>YEAR(Table1[[#This Row],[Order Date]])</f>
        <v>2017</v>
      </c>
      <c r="B8599" s="4" t="s">
        <v>907</v>
      </c>
    </row>
    <row r="8600" spans="1:2" ht="16.5" x14ac:dyDescent="0.3">
      <c r="A8600" s="9">
        <f>YEAR(Table1[[#This Row],[Order Date]])</f>
        <v>2017</v>
      </c>
      <c r="B8600" s="3" t="s">
        <v>119</v>
      </c>
    </row>
    <row r="8601" spans="1:2" ht="16.5" x14ac:dyDescent="0.3">
      <c r="A8601" s="10">
        <f>YEAR(Table1[[#This Row],[Order Date]])</f>
        <v>2017</v>
      </c>
      <c r="B8601" s="4" t="s">
        <v>119</v>
      </c>
    </row>
    <row r="8602" spans="1:2" ht="16.5" x14ac:dyDescent="0.3">
      <c r="A8602" s="9">
        <f>YEAR(Table1[[#This Row],[Order Date]])</f>
        <v>2017</v>
      </c>
      <c r="B8602" s="3" t="s">
        <v>217</v>
      </c>
    </row>
    <row r="8603" spans="1:2" ht="16.5" x14ac:dyDescent="0.3">
      <c r="A8603" s="10">
        <f>YEAR(Table1[[#This Row],[Order Date]])</f>
        <v>2017</v>
      </c>
      <c r="B8603" s="4" t="s">
        <v>1813</v>
      </c>
    </row>
    <row r="8604" spans="1:2" ht="16.5" x14ac:dyDescent="0.3">
      <c r="A8604" s="9">
        <f>YEAR(Table1[[#This Row],[Order Date]])</f>
        <v>2017</v>
      </c>
      <c r="B8604" s="3" t="s">
        <v>1813</v>
      </c>
    </row>
    <row r="8605" spans="1:2" ht="16.5" x14ac:dyDescent="0.3">
      <c r="A8605" s="10">
        <f>YEAR(Table1[[#This Row],[Order Date]])</f>
        <v>2017</v>
      </c>
      <c r="B8605" s="4" t="s">
        <v>1680</v>
      </c>
    </row>
    <row r="8606" spans="1:2" ht="16.5" x14ac:dyDescent="0.3">
      <c r="A8606" s="9">
        <f>YEAR(Table1[[#This Row],[Order Date]])</f>
        <v>2017</v>
      </c>
      <c r="B8606" s="3" t="s">
        <v>1680</v>
      </c>
    </row>
    <row r="8607" spans="1:2" ht="16.5" x14ac:dyDescent="0.3">
      <c r="A8607" s="10">
        <f>YEAR(Table1[[#This Row],[Order Date]])</f>
        <v>2017</v>
      </c>
      <c r="B8607" s="4" t="s">
        <v>1680</v>
      </c>
    </row>
    <row r="8608" spans="1:2" ht="16.5" x14ac:dyDescent="0.3">
      <c r="A8608" s="9">
        <f>YEAR(Table1[[#This Row],[Order Date]])</f>
        <v>2017</v>
      </c>
      <c r="B8608" s="3" t="s">
        <v>1680</v>
      </c>
    </row>
    <row r="8609" spans="1:2" ht="16.5" x14ac:dyDescent="0.3">
      <c r="A8609" s="10">
        <f>YEAR(Table1[[#This Row],[Order Date]])</f>
        <v>2017</v>
      </c>
      <c r="B8609" s="4" t="s">
        <v>1680</v>
      </c>
    </row>
    <row r="8610" spans="1:2" ht="16.5" x14ac:dyDescent="0.3">
      <c r="A8610" s="9">
        <f>YEAR(Table1[[#This Row],[Order Date]])</f>
        <v>2017</v>
      </c>
      <c r="B8610" s="3" t="s">
        <v>1680</v>
      </c>
    </row>
    <row r="8611" spans="1:2" ht="16.5" x14ac:dyDescent="0.3">
      <c r="A8611" s="10">
        <f>YEAR(Table1[[#This Row],[Order Date]])</f>
        <v>2017</v>
      </c>
      <c r="B8611" s="4" t="s">
        <v>1680</v>
      </c>
    </row>
    <row r="8612" spans="1:2" ht="16.5" x14ac:dyDescent="0.3">
      <c r="A8612" s="9">
        <f>YEAR(Table1[[#This Row],[Order Date]])</f>
        <v>2017</v>
      </c>
      <c r="B8612" s="3" t="s">
        <v>1680</v>
      </c>
    </row>
    <row r="8613" spans="1:2" ht="16.5" x14ac:dyDescent="0.3">
      <c r="A8613" s="10">
        <f>YEAR(Table1[[#This Row],[Order Date]])</f>
        <v>2017</v>
      </c>
      <c r="B8613" s="4" t="s">
        <v>674</v>
      </c>
    </row>
    <row r="8614" spans="1:2" ht="16.5" x14ac:dyDescent="0.3">
      <c r="A8614" s="9">
        <f>YEAR(Table1[[#This Row],[Order Date]])</f>
        <v>2017</v>
      </c>
      <c r="B8614" s="3" t="s">
        <v>1417</v>
      </c>
    </row>
    <row r="8615" spans="1:2" ht="16.5" x14ac:dyDescent="0.3">
      <c r="A8615" s="10">
        <f>YEAR(Table1[[#This Row],[Order Date]])</f>
        <v>2017</v>
      </c>
      <c r="B8615" s="4" t="s">
        <v>2252</v>
      </c>
    </row>
    <row r="8616" spans="1:2" ht="16.5" x14ac:dyDescent="0.3">
      <c r="A8616" s="9">
        <f>YEAR(Table1[[#This Row],[Order Date]])</f>
        <v>2017</v>
      </c>
      <c r="B8616" s="3" t="s">
        <v>2252</v>
      </c>
    </row>
    <row r="8617" spans="1:2" ht="16.5" x14ac:dyDescent="0.3">
      <c r="A8617" s="10">
        <f>YEAR(Table1[[#This Row],[Order Date]])</f>
        <v>2017</v>
      </c>
      <c r="B8617" s="4" t="s">
        <v>2252</v>
      </c>
    </row>
    <row r="8618" spans="1:2" ht="16.5" x14ac:dyDescent="0.3">
      <c r="A8618" s="9">
        <f>YEAR(Table1[[#This Row],[Order Date]])</f>
        <v>2017</v>
      </c>
      <c r="B8618" s="3" t="s">
        <v>2252</v>
      </c>
    </row>
    <row r="8619" spans="1:2" ht="16.5" x14ac:dyDescent="0.3">
      <c r="A8619" s="10">
        <f>YEAR(Table1[[#This Row],[Order Date]])</f>
        <v>2017</v>
      </c>
      <c r="B8619" s="4" t="s">
        <v>1288</v>
      </c>
    </row>
    <row r="8620" spans="1:2" ht="16.5" x14ac:dyDescent="0.3">
      <c r="A8620" s="9">
        <f>YEAR(Table1[[#This Row],[Order Date]])</f>
        <v>2017</v>
      </c>
      <c r="B8620" s="3" t="s">
        <v>2205</v>
      </c>
    </row>
    <row r="8621" spans="1:2" ht="16.5" x14ac:dyDescent="0.3">
      <c r="A8621" s="10">
        <f>YEAR(Table1[[#This Row],[Order Date]])</f>
        <v>2017</v>
      </c>
      <c r="B8621" s="4" t="s">
        <v>2205</v>
      </c>
    </row>
    <row r="8622" spans="1:2" ht="16.5" x14ac:dyDescent="0.3">
      <c r="A8622" s="9">
        <f>YEAR(Table1[[#This Row],[Order Date]])</f>
        <v>2017</v>
      </c>
      <c r="B8622" s="3" t="s">
        <v>2205</v>
      </c>
    </row>
    <row r="8623" spans="1:2" ht="16.5" x14ac:dyDescent="0.3">
      <c r="A8623" s="10">
        <f>YEAR(Table1[[#This Row],[Order Date]])</f>
        <v>2017</v>
      </c>
      <c r="B8623" s="4" t="s">
        <v>1369</v>
      </c>
    </row>
    <row r="8624" spans="1:2" ht="16.5" x14ac:dyDescent="0.3">
      <c r="A8624" s="9">
        <f>YEAR(Table1[[#This Row],[Order Date]])</f>
        <v>2017</v>
      </c>
      <c r="B8624" s="3" t="s">
        <v>1817</v>
      </c>
    </row>
    <row r="8625" spans="1:2" ht="16.5" x14ac:dyDescent="0.3">
      <c r="A8625" s="10">
        <f>YEAR(Table1[[#This Row],[Order Date]])</f>
        <v>2017</v>
      </c>
      <c r="B8625" s="4" t="s">
        <v>1817</v>
      </c>
    </row>
    <row r="8626" spans="1:2" ht="16.5" x14ac:dyDescent="0.3">
      <c r="A8626" s="9">
        <f>YEAR(Table1[[#This Row],[Order Date]])</f>
        <v>2017</v>
      </c>
      <c r="B8626" s="3" t="s">
        <v>1817</v>
      </c>
    </row>
    <row r="8627" spans="1:2" ht="16.5" x14ac:dyDescent="0.3">
      <c r="A8627" s="10">
        <f>YEAR(Table1[[#This Row],[Order Date]])</f>
        <v>2017</v>
      </c>
      <c r="B8627" s="4" t="s">
        <v>1817</v>
      </c>
    </row>
    <row r="8628" spans="1:2" ht="16.5" x14ac:dyDescent="0.3">
      <c r="A8628" s="9">
        <f>YEAR(Table1[[#This Row],[Order Date]])</f>
        <v>2017</v>
      </c>
      <c r="B8628" s="3" t="s">
        <v>696</v>
      </c>
    </row>
    <row r="8629" spans="1:2" ht="16.5" x14ac:dyDescent="0.3">
      <c r="A8629" s="10">
        <f>YEAR(Table1[[#This Row],[Order Date]])</f>
        <v>2017</v>
      </c>
      <c r="B8629" s="4" t="s">
        <v>58</v>
      </c>
    </row>
    <row r="8630" spans="1:2" ht="16.5" x14ac:dyDescent="0.3">
      <c r="A8630" s="9">
        <f>YEAR(Table1[[#This Row],[Order Date]])</f>
        <v>2017</v>
      </c>
      <c r="B8630" s="3" t="s">
        <v>58</v>
      </c>
    </row>
    <row r="8631" spans="1:2" ht="16.5" x14ac:dyDescent="0.3">
      <c r="A8631" s="10">
        <f>YEAR(Table1[[#This Row],[Order Date]])</f>
        <v>2017</v>
      </c>
      <c r="B8631" s="4" t="s">
        <v>58</v>
      </c>
    </row>
    <row r="8632" spans="1:2" ht="16.5" x14ac:dyDescent="0.3">
      <c r="A8632" s="9">
        <f>YEAR(Table1[[#This Row],[Order Date]])</f>
        <v>2017</v>
      </c>
      <c r="B8632" s="3" t="s">
        <v>58</v>
      </c>
    </row>
    <row r="8633" spans="1:2" ht="16.5" x14ac:dyDescent="0.3">
      <c r="A8633" s="10">
        <f>YEAR(Table1[[#This Row],[Order Date]])</f>
        <v>2017</v>
      </c>
      <c r="B8633" s="4" t="s">
        <v>58</v>
      </c>
    </row>
    <row r="8634" spans="1:2" ht="16.5" x14ac:dyDescent="0.3">
      <c r="A8634" s="9">
        <f>YEAR(Table1[[#This Row],[Order Date]])</f>
        <v>2017</v>
      </c>
      <c r="B8634" s="3" t="s">
        <v>58</v>
      </c>
    </row>
    <row r="8635" spans="1:2" ht="16.5" x14ac:dyDescent="0.3">
      <c r="A8635" s="10">
        <f>YEAR(Table1[[#This Row],[Order Date]])</f>
        <v>2017</v>
      </c>
      <c r="B8635" s="4" t="s">
        <v>58</v>
      </c>
    </row>
    <row r="8636" spans="1:2" ht="16.5" x14ac:dyDescent="0.3">
      <c r="A8636" s="9">
        <f>YEAR(Table1[[#This Row],[Order Date]])</f>
        <v>2017</v>
      </c>
      <c r="B8636" s="3" t="s">
        <v>58</v>
      </c>
    </row>
    <row r="8637" spans="1:2" ht="16.5" x14ac:dyDescent="0.3">
      <c r="A8637" s="10">
        <f>YEAR(Table1[[#This Row],[Order Date]])</f>
        <v>2017</v>
      </c>
      <c r="B8637" s="4" t="s">
        <v>58</v>
      </c>
    </row>
    <row r="8638" spans="1:2" ht="16.5" x14ac:dyDescent="0.3">
      <c r="A8638" s="9">
        <f>YEAR(Table1[[#This Row],[Order Date]])</f>
        <v>2017</v>
      </c>
      <c r="B8638" s="3" t="s">
        <v>58</v>
      </c>
    </row>
    <row r="8639" spans="1:2" ht="16.5" x14ac:dyDescent="0.3">
      <c r="A8639" s="10">
        <f>YEAR(Table1[[#This Row],[Order Date]])</f>
        <v>2017</v>
      </c>
      <c r="B8639" s="4" t="s">
        <v>58</v>
      </c>
    </row>
    <row r="8640" spans="1:2" ht="16.5" x14ac:dyDescent="0.3">
      <c r="A8640" s="9">
        <f>YEAR(Table1[[#This Row],[Order Date]])</f>
        <v>2017</v>
      </c>
      <c r="B8640" s="3" t="s">
        <v>58</v>
      </c>
    </row>
    <row r="8641" spans="1:2" ht="16.5" x14ac:dyDescent="0.3">
      <c r="A8641" s="10">
        <f>YEAR(Table1[[#This Row],[Order Date]])</f>
        <v>2017</v>
      </c>
      <c r="B8641" s="4" t="s">
        <v>58</v>
      </c>
    </row>
    <row r="8642" spans="1:2" ht="16.5" x14ac:dyDescent="0.3">
      <c r="A8642" s="9">
        <f>YEAR(Table1[[#This Row],[Order Date]])</f>
        <v>2017</v>
      </c>
      <c r="B8642" s="3" t="s">
        <v>58</v>
      </c>
    </row>
    <row r="8643" spans="1:2" ht="16.5" x14ac:dyDescent="0.3">
      <c r="A8643" s="10">
        <f>YEAR(Table1[[#This Row],[Order Date]])</f>
        <v>2017</v>
      </c>
      <c r="B8643" s="4" t="s">
        <v>1148</v>
      </c>
    </row>
    <row r="8644" spans="1:2" ht="16.5" x14ac:dyDescent="0.3">
      <c r="A8644" s="9">
        <f>YEAR(Table1[[#This Row],[Order Date]])</f>
        <v>2017</v>
      </c>
      <c r="B8644" s="3" t="s">
        <v>277</v>
      </c>
    </row>
    <row r="8645" spans="1:2" ht="16.5" x14ac:dyDescent="0.3">
      <c r="A8645" s="10">
        <f>YEAR(Table1[[#This Row],[Order Date]])</f>
        <v>2017</v>
      </c>
      <c r="B8645" s="4" t="s">
        <v>622</v>
      </c>
    </row>
    <row r="8646" spans="1:2" ht="16.5" x14ac:dyDescent="0.3">
      <c r="A8646" s="9">
        <f>YEAR(Table1[[#This Row],[Order Date]])</f>
        <v>2017</v>
      </c>
      <c r="B8646" s="3" t="s">
        <v>2095</v>
      </c>
    </row>
    <row r="8647" spans="1:2" ht="16.5" x14ac:dyDescent="0.3">
      <c r="A8647" s="10">
        <f>YEAR(Table1[[#This Row],[Order Date]])</f>
        <v>2017</v>
      </c>
      <c r="B8647" s="4" t="s">
        <v>2095</v>
      </c>
    </row>
    <row r="8648" spans="1:2" ht="16.5" x14ac:dyDescent="0.3">
      <c r="A8648" s="9">
        <f>YEAR(Table1[[#This Row],[Order Date]])</f>
        <v>2017</v>
      </c>
      <c r="B8648" s="3" t="s">
        <v>884</v>
      </c>
    </row>
    <row r="8649" spans="1:2" ht="16.5" x14ac:dyDescent="0.3">
      <c r="A8649" s="10">
        <f>YEAR(Table1[[#This Row],[Order Date]])</f>
        <v>2017</v>
      </c>
      <c r="B8649" s="4" t="s">
        <v>2244</v>
      </c>
    </row>
    <row r="8650" spans="1:2" ht="16.5" x14ac:dyDescent="0.3">
      <c r="A8650" s="9">
        <f>YEAR(Table1[[#This Row],[Order Date]])</f>
        <v>2017</v>
      </c>
      <c r="B8650" s="3" t="s">
        <v>1413</v>
      </c>
    </row>
    <row r="8651" spans="1:2" ht="16.5" x14ac:dyDescent="0.3">
      <c r="A8651" s="10">
        <f>YEAR(Table1[[#This Row],[Order Date]])</f>
        <v>2017</v>
      </c>
      <c r="B8651" s="4" t="s">
        <v>1466</v>
      </c>
    </row>
    <row r="8652" spans="1:2" ht="16.5" x14ac:dyDescent="0.3">
      <c r="A8652" s="9">
        <f>YEAR(Table1[[#This Row],[Order Date]])</f>
        <v>2017</v>
      </c>
      <c r="B8652" s="3" t="s">
        <v>1466</v>
      </c>
    </row>
    <row r="8653" spans="1:2" ht="16.5" x14ac:dyDescent="0.3">
      <c r="A8653" s="10">
        <f>YEAR(Table1[[#This Row],[Order Date]])</f>
        <v>2017</v>
      </c>
      <c r="B8653" s="4" t="s">
        <v>1466</v>
      </c>
    </row>
    <row r="8654" spans="1:2" ht="16.5" x14ac:dyDescent="0.3">
      <c r="A8654" s="9">
        <f>YEAR(Table1[[#This Row],[Order Date]])</f>
        <v>2017</v>
      </c>
      <c r="B8654" s="3" t="s">
        <v>1466</v>
      </c>
    </row>
    <row r="8655" spans="1:2" ht="16.5" x14ac:dyDescent="0.3">
      <c r="A8655" s="10">
        <f>YEAR(Table1[[#This Row],[Order Date]])</f>
        <v>2017</v>
      </c>
      <c r="B8655" s="4" t="s">
        <v>1320</v>
      </c>
    </row>
    <row r="8656" spans="1:2" ht="16.5" x14ac:dyDescent="0.3">
      <c r="A8656" s="9">
        <f>YEAR(Table1[[#This Row],[Order Date]])</f>
        <v>2017</v>
      </c>
      <c r="B8656" s="3" t="s">
        <v>1320</v>
      </c>
    </row>
    <row r="8657" spans="1:2" ht="16.5" x14ac:dyDescent="0.3">
      <c r="A8657" s="10">
        <f>YEAR(Table1[[#This Row],[Order Date]])</f>
        <v>2017</v>
      </c>
      <c r="B8657" s="4" t="s">
        <v>1320</v>
      </c>
    </row>
    <row r="8658" spans="1:2" ht="16.5" x14ac:dyDescent="0.3">
      <c r="A8658" s="9">
        <f>YEAR(Table1[[#This Row],[Order Date]])</f>
        <v>2017</v>
      </c>
      <c r="B8658" s="3" t="s">
        <v>665</v>
      </c>
    </row>
    <row r="8659" spans="1:2" ht="16.5" x14ac:dyDescent="0.3">
      <c r="A8659" s="10">
        <f>YEAR(Table1[[#This Row],[Order Date]])</f>
        <v>2017</v>
      </c>
      <c r="B8659" s="4" t="s">
        <v>665</v>
      </c>
    </row>
    <row r="8660" spans="1:2" ht="16.5" x14ac:dyDescent="0.3">
      <c r="A8660" s="9">
        <f>YEAR(Table1[[#This Row],[Order Date]])</f>
        <v>2017</v>
      </c>
      <c r="B8660" s="3" t="s">
        <v>1771</v>
      </c>
    </row>
    <row r="8661" spans="1:2" ht="16.5" x14ac:dyDescent="0.3">
      <c r="A8661" s="10">
        <f>YEAR(Table1[[#This Row],[Order Date]])</f>
        <v>2017</v>
      </c>
      <c r="B8661" s="4" t="s">
        <v>1771</v>
      </c>
    </row>
    <row r="8662" spans="1:2" ht="16.5" x14ac:dyDescent="0.3">
      <c r="A8662" s="9">
        <f>YEAR(Table1[[#This Row],[Order Date]])</f>
        <v>2017</v>
      </c>
      <c r="B8662" s="3" t="s">
        <v>857</v>
      </c>
    </row>
    <row r="8663" spans="1:2" ht="16.5" x14ac:dyDescent="0.3">
      <c r="A8663" s="10">
        <f>YEAR(Table1[[#This Row],[Order Date]])</f>
        <v>2017</v>
      </c>
      <c r="B8663" s="4" t="s">
        <v>857</v>
      </c>
    </row>
    <row r="8664" spans="1:2" ht="16.5" x14ac:dyDescent="0.3">
      <c r="A8664" s="9">
        <f>YEAR(Table1[[#This Row],[Order Date]])</f>
        <v>2017</v>
      </c>
      <c r="B8664" s="3" t="s">
        <v>90</v>
      </c>
    </row>
    <row r="8665" spans="1:2" ht="16.5" x14ac:dyDescent="0.3">
      <c r="A8665" s="10">
        <f>YEAR(Table1[[#This Row],[Order Date]])</f>
        <v>2017</v>
      </c>
      <c r="B8665" s="4" t="s">
        <v>383</v>
      </c>
    </row>
    <row r="8666" spans="1:2" ht="16.5" x14ac:dyDescent="0.3">
      <c r="A8666" s="9">
        <f>YEAR(Table1[[#This Row],[Order Date]])</f>
        <v>2017</v>
      </c>
      <c r="B8666" s="3" t="s">
        <v>1863</v>
      </c>
    </row>
    <row r="8667" spans="1:2" ht="16.5" x14ac:dyDescent="0.3">
      <c r="A8667" s="10">
        <f>YEAR(Table1[[#This Row],[Order Date]])</f>
        <v>2017</v>
      </c>
      <c r="B8667" s="4" t="s">
        <v>2199</v>
      </c>
    </row>
    <row r="8668" spans="1:2" ht="16.5" x14ac:dyDescent="0.3">
      <c r="A8668" s="9">
        <f>YEAR(Table1[[#This Row],[Order Date]])</f>
        <v>2017</v>
      </c>
      <c r="B8668" s="3" t="s">
        <v>1625</v>
      </c>
    </row>
    <row r="8669" spans="1:2" ht="16.5" x14ac:dyDescent="0.3">
      <c r="A8669" s="10">
        <f>YEAR(Table1[[#This Row],[Order Date]])</f>
        <v>2017</v>
      </c>
      <c r="B8669" s="4" t="s">
        <v>1625</v>
      </c>
    </row>
    <row r="8670" spans="1:2" ht="16.5" x14ac:dyDescent="0.3">
      <c r="A8670" s="9">
        <f>YEAR(Table1[[#This Row],[Order Date]])</f>
        <v>2017</v>
      </c>
      <c r="B8670" s="3" t="s">
        <v>1051</v>
      </c>
    </row>
    <row r="8671" spans="1:2" ht="16.5" x14ac:dyDescent="0.3">
      <c r="A8671" s="10">
        <f>YEAR(Table1[[#This Row],[Order Date]])</f>
        <v>2017</v>
      </c>
      <c r="B8671" s="4" t="s">
        <v>1263</v>
      </c>
    </row>
    <row r="8672" spans="1:2" ht="16.5" x14ac:dyDescent="0.3">
      <c r="A8672" s="9">
        <f>YEAR(Table1[[#This Row],[Order Date]])</f>
        <v>2017</v>
      </c>
      <c r="B8672" s="3" t="s">
        <v>1263</v>
      </c>
    </row>
    <row r="8673" spans="1:2" ht="16.5" x14ac:dyDescent="0.3">
      <c r="A8673" s="10">
        <f>YEAR(Table1[[#This Row],[Order Date]])</f>
        <v>2017</v>
      </c>
      <c r="B8673" s="4" t="s">
        <v>2447</v>
      </c>
    </row>
    <row r="8674" spans="1:2" ht="16.5" x14ac:dyDescent="0.3">
      <c r="A8674" s="9">
        <f>YEAR(Table1[[#This Row],[Order Date]])</f>
        <v>2017</v>
      </c>
      <c r="B8674" s="3" t="s">
        <v>2447</v>
      </c>
    </row>
    <row r="8675" spans="1:2" ht="16.5" x14ac:dyDescent="0.3">
      <c r="A8675" s="10">
        <f>YEAR(Table1[[#This Row],[Order Date]])</f>
        <v>2017</v>
      </c>
      <c r="B8675" s="4" t="s">
        <v>2447</v>
      </c>
    </row>
    <row r="8676" spans="1:2" ht="16.5" x14ac:dyDescent="0.3">
      <c r="A8676" s="9">
        <f>YEAR(Table1[[#This Row],[Order Date]])</f>
        <v>2017</v>
      </c>
      <c r="B8676" s="3" t="s">
        <v>657</v>
      </c>
    </row>
    <row r="8677" spans="1:2" ht="16.5" x14ac:dyDescent="0.3">
      <c r="A8677" s="10">
        <f>YEAR(Table1[[#This Row],[Order Date]])</f>
        <v>2017</v>
      </c>
      <c r="B8677" s="4" t="s">
        <v>2094</v>
      </c>
    </row>
    <row r="8678" spans="1:2" ht="16.5" x14ac:dyDescent="0.3">
      <c r="A8678" s="9">
        <f>YEAR(Table1[[#This Row],[Order Date]])</f>
        <v>2017</v>
      </c>
      <c r="B8678" s="3" t="s">
        <v>239</v>
      </c>
    </row>
    <row r="8679" spans="1:2" ht="16.5" x14ac:dyDescent="0.3">
      <c r="A8679" s="10">
        <f>YEAR(Table1[[#This Row],[Order Date]])</f>
        <v>2017</v>
      </c>
      <c r="B8679" s="4" t="s">
        <v>1152</v>
      </c>
    </row>
    <row r="8680" spans="1:2" ht="16.5" x14ac:dyDescent="0.3">
      <c r="A8680" s="9">
        <f>YEAR(Table1[[#This Row],[Order Date]])</f>
        <v>2017</v>
      </c>
      <c r="B8680" s="3" t="s">
        <v>1152</v>
      </c>
    </row>
    <row r="8681" spans="1:2" ht="16.5" x14ac:dyDescent="0.3">
      <c r="A8681" s="10">
        <f>YEAR(Table1[[#This Row],[Order Date]])</f>
        <v>2017</v>
      </c>
      <c r="B8681" s="4" t="s">
        <v>675</v>
      </c>
    </row>
    <row r="8682" spans="1:2" ht="16.5" x14ac:dyDescent="0.3">
      <c r="A8682" s="9">
        <f>YEAR(Table1[[#This Row],[Order Date]])</f>
        <v>2017</v>
      </c>
      <c r="B8682" s="3" t="s">
        <v>675</v>
      </c>
    </row>
    <row r="8683" spans="1:2" ht="16.5" x14ac:dyDescent="0.3">
      <c r="A8683" s="10">
        <f>YEAR(Table1[[#This Row],[Order Date]])</f>
        <v>2017</v>
      </c>
      <c r="B8683" s="4" t="s">
        <v>2444</v>
      </c>
    </row>
    <row r="8684" spans="1:2" ht="16.5" x14ac:dyDescent="0.3">
      <c r="A8684" s="9">
        <f>YEAR(Table1[[#This Row],[Order Date]])</f>
        <v>2017</v>
      </c>
      <c r="B8684" s="3" t="s">
        <v>2060</v>
      </c>
    </row>
    <row r="8685" spans="1:2" ht="16.5" x14ac:dyDescent="0.3">
      <c r="A8685" s="10">
        <f>YEAR(Table1[[#This Row],[Order Date]])</f>
        <v>2017</v>
      </c>
      <c r="B8685" s="4" t="s">
        <v>2060</v>
      </c>
    </row>
    <row r="8686" spans="1:2" ht="16.5" x14ac:dyDescent="0.3">
      <c r="A8686" s="9">
        <f>YEAR(Table1[[#This Row],[Order Date]])</f>
        <v>2017</v>
      </c>
      <c r="B8686" s="3" t="s">
        <v>2060</v>
      </c>
    </row>
    <row r="8687" spans="1:2" ht="16.5" x14ac:dyDescent="0.3">
      <c r="A8687" s="10">
        <f>YEAR(Table1[[#This Row],[Order Date]])</f>
        <v>2017</v>
      </c>
      <c r="B8687" s="4" t="s">
        <v>2323</v>
      </c>
    </row>
    <row r="8688" spans="1:2" ht="16.5" x14ac:dyDescent="0.3">
      <c r="A8688" s="9">
        <f>YEAR(Table1[[#This Row],[Order Date]])</f>
        <v>2017</v>
      </c>
      <c r="B8688" s="3" t="s">
        <v>2323</v>
      </c>
    </row>
    <row r="8689" spans="1:2" ht="16.5" x14ac:dyDescent="0.3">
      <c r="A8689" s="10">
        <f>YEAR(Table1[[#This Row],[Order Date]])</f>
        <v>2017</v>
      </c>
      <c r="B8689" s="4" t="s">
        <v>824</v>
      </c>
    </row>
    <row r="8690" spans="1:2" ht="16.5" x14ac:dyDescent="0.3">
      <c r="A8690" s="9">
        <f>YEAR(Table1[[#This Row],[Order Date]])</f>
        <v>2017</v>
      </c>
      <c r="B8690" s="3" t="s">
        <v>824</v>
      </c>
    </row>
    <row r="8691" spans="1:2" ht="16.5" x14ac:dyDescent="0.3">
      <c r="A8691" s="10">
        <f>YEAR(Table1[[#This Row],[Order Date]])</f>
        <v>2017</v>
      </c>
      <c r="B8691" s="4" t="s">
        <v>824</v>
      </c>
    </row>
    <row r="8692" spans="1:2" ht="16.5" x14ac:dyDescent="0.3">
      <c r="A8692" s="9">
        <f>YEAR(Table1[[#This Row],[Order Date]])</f>
        <v>2017</v>
      </c>
      <c r="B8692" s="3" t="s">
        <v>727</v>
      </c>
    </row>
    <row r="8693" spans="1:2" ht="16.5" x14ac:dyDescent="0.3">
      <c r="A8693" s="10">
        <f>YEAR(Table1[[#This Row],[Order Date]])</f>
        <v>2017</v>
      </c>
      <c r="B8693" s="4" t="s">
        <v>72</v>
      </c>
    </row>
    <row r="8694" spans="1:2" ht="16.5" x14ac:dyDescent="0.3">
      <c r="A8694" s="9">
        <f>YEAR(Table1[[#This Row],[Order Date]])</f>
        <v>2017</v>
      </c>
      <c r="B8694" s="3" t="s">
        <v>72</v>
      </c>
    </row>
    <row r="8695" spans="1:2" ht="16.5" x14ac:dyDescent="0.3">
      <c r="A8695" s="10">
        <f>YEAR(Table1[[#This Row],[Order Date]])</f>
        <v>2017</v>
      </c>
      <c r="B8695" s="4" t="s">
        <v>2308</v>
      </c>
    </row>
    <row r="8696" spans="1:2" ht="16.5" x14ac:dyDescent="0.3">
      <c r="A8696" s="9">
        <f>YEAR(Table1[[#This Row],[Order Date]])</f>
        <v>2017</v>
      </c>
      <c r="B8696" s="3" t="s">
        <v>427</v>
      </c>
    </row>
    <row r="8697" spans="1:2" ht="16.5" x14ac:dyDescent="0.3">
      <c r="A8697" s="10">
        <f>YEAR(Table1[[#This Row],[Order Date]])</f>
        <v>2017</v>
      </c>
      <c r="B8697" s="4" t="s">
        <v>427</v>
      </c>
    </row>
    <row r="8698" spans="1:2" ht="16.5" x14ac:dyDescent="0.3">
      <c r="A8698" s="9">
        <f>YEAR(Table1[[#This Row],[Order Date]])</f>
        <v>2017</v>
      </c>
      <c r="B8698" s="3" t="s">
        <v>427</v>
      </c>
    </row>
    <row r="8699" spans="1:2" ht="16.5" x14ac:dyDescent="0.3">
      <c r="A8699" s="10">
        <f>YEAR(Table1[[#This Row],[Order Date]])</f>
        <v>2017</v>
      </c>
      <c r="B8699" s="4" t="s">
        <v>2585</v>
      </c>
    </row>
    <row r="8700" spans="1:2" ht="16.5" x14ac:dyDescent="0.3">
      <c r="A8700" s="9">
        <f>YEAR(Table1[[#This Row],[Order Date]])</f>
        <v>2017</v>
      </c>
      <c r="B8700" s="3" t="s">
        <v>2065</v>
      </c>
    </row>
    <row r="8701" spans="1:2" ht="16.5" x14ac:dyDescent="0.3">
      <c r="A8701" s="10">
        <f>YEAR(Table1[[#This Row],[Order Date]])</f>
        <v>2017</v>
      </c>
      <c r="B8701" s="4" t="s">
        <v>2065</v>
      </c>
    </row>
    <row r="8702" spans="1:2" ht="16.5" x14ac:dyDescent="0.3">
      <c r="A8702" s="9">
        <f>YEAR(Table1[[#This Row],[Order Date]])</f>
        <v>2017</v>
      </c>
      <c r="B8702" s="3" t="s">
        <v>788</v>
      </c>
    </row>
    <row r="8703" spans="1:2" ht="16.5" x14ac:dyDescent="0.3">
      <c r="A8703" s="10">
        <f>YEAR(Table1[[#This Row],[Order Date]])</f>
        <v>2017</v>
      </c>
      <c r="B8703" s="4" t="s">
        <v>788</v>
      </c>
    </row>
    <row r="8704" spans="1:2" ht="16.5" x14ac:dyDescent="0.3">
      <c r="A8704" s="9">
        <f>YEAR(Table1[[#This Row],[Order Date]])</f>
        <v>2017</v>
      </c>
      <c r="B8704" s="3" t="s">
        <v>1327</v>
      </c>
    </row>
    <row r="8705" spans="1:2" ht="16.5" x14ac:dyDescent="0.3">
      <c r="A8705" s="10">
        <f>YEAR(Table1[[#This Row],[Order Date]])</f>
        <v>2017</v>
      </c>
      <c r="B8705" s="4" t="s">
        <v>1327</v>
      </c>
    </row>
    <row r="8706" spans="1:2" ht="16.5" x14ac:dyDescent="0.3">
      <c r="A8706" s="9">
        <f>YEAR(Table1[[#This Row],[Order Date]])</f>
        <v>2017</v>
      </c>
      <c r="B8706" s="3" t="s">
        <v>1181</v>
      </c>
    </row>
    <row r="8707" spans="1:2" ht="16.5" x14ac:dyDescent="0.3">
      <c r="A8707" s="10">
        <f>YEAR(Table1[[#This Row],[Order Date]])</f>
        <v>2017</v>
      </c>
      <c r="B8707" s="4" t="s">
        <v>1181</v>
      </c>
    </row>
    <row r="8708" spans="1:2" ht="16.5" x14ac:dyDescent="0.3">
      <c r="A8708" s="9">
        <f>YEAR(Table1[[#This Row],[Order Date]])</f>
        <v>2017</v>
      </c>
      <c r="B8708" s="3" t="s">
        <v>953</v>
      </c>
    </row>
    <row r="8709" spans="1:2" ht="16.5" x14ac:dyDescent="0.3">
      <c r="A8709" s="10">
        <f>YEAR(Table1[[#This Row],[Order Date]])</f>
        <v>2017</v>
      </c>
      <c r="B8709" s="4" t="s">
        <v>1385</v>
      </c>
    </row>
    <row r="8710" spans="1:2" ht="16.5" x14ac:dyDescent="0.3">
      <c r="A8710" s="9">
        <f>YEAR(Table1[[#This Row],[Order Date]])</f>
        <v>2017</v>
      </c>
      <c r="B8710" s="3" t="s">
        <v>1385</v>
      </c>
    </row>
    <row r="8711" spans="1:2" ht="16.5" x14ac:dyDescent="0.3">
      <c r="A8711" s="10">
        <f>YEAR(Table1[[#This Row],[Order Date]])</f>
        <v>2017</v>
      </c>
      <c r="B8711" s="4" t="s">
        <v>1385</v>
      </c>
    </row>
    <row r="8712" spans="1:2" ht="16.5" x14ac:dyDescent="0.3">
      <c r="A8712" s="9">
        <f>YEAR(Table1[[#This Row],[Order Date]])</f>
        <v>2017</v>
      </c>
      <c r="B8712" s="3" t="s">
        <v>1385</v>
      </c>
    </row>
    <row r="8713" spans="1:2" ht="16.5" x14ac:dyDescent="0.3">
      <c r="A8713" s="10">
        <f>YEAR(Table1[[#This Row],[Order Date]])</f>
        <v>2017</v>
      </c>
      <c r="B8713" s="4" t="s">
        <v>1385</v>
      </c>
    </row>
    <row r="8714" spans="1:2" ht="16.5" x14ac:dyDescent="0.3">
      <c r="A8714" s="9">
        <f>YEAR(Table1[[#This Row],[Order Date]])</f>
        <v>2017</v>
      </c>
      <c r="B8714" s="3" t="s">
        <v>2071</v>
      </c>
    </row>
    <row r="8715" spans="1:2" ht="16.5" x14ac:dyDescent="0.3">
      <c r="A8715" s="10">
        <f>YEAR(Table1[[#This Row],[Order Date]])</f>
        <v>2017</v>
      </c>
      <c r="B8715" s="4" t="s">
        <v>2071</v>
      </c>
    </row>
    <row r="8716" spans="1:2" ht="16.5" x14ac:dyDescent="0.3">
      <c r="A8716" s="9">
        <f>YEAR(Table1[[#This Row],[Order Date]])</f>
        <v>2017</v>
      </c>
      <c r="B8716" s="3" t="s">
        <v>2083</v>
      </c>
    </row>
    <row r="8717" spans="1:2" ht="16.5" x14ac:dyDescent="0.3">
      <c r="A8717" s="10">
        <f>YEAR(Table1[[#This Row],[Order Date]])</f>
        <v>2017</v>
      </c>
      <c r="B8717" s="4" t="s">
        <v>2083</v>
      </c>
    </row>
    <row r="8718" spans="1:2" ht="16.5" x14ac:dyDescent="0.3">
      <c r="A8718" s="9">
        <f>YEAR(Table1[[#This Row],[Order Date]])</f>
        <v>2017</v>
      </c>
      <c r="B8718" s="3" t="s">
        <v>2212</v>
      </c>
    </row>
    <row r="8719" spans="1:2" ht="16.5" x14ac:dyDescent="0.3">
      <c r="A8719" s="10">
        <f>YEAR(Table1[[#This Row],[Order Date]])</f>
        <v>2017</v>
      </c>
      <c r="B8719" s="4" t="s">
        <v>2212</v>
      </c>
    </row>
    <row r="8720" spans="1:2" ht="16.5" x14ac:dyDescent="0.3">
      <c r="A8720" s="9">
        <f>YEAR(Table1[[#This Row],[Order Date]])</f>
        <v>2017</v>
      </c>
      <c r="B8720" s="3" t="s">
        <v>2212</v>
      </c>
    </row>
    <row r="8721" spans="1:2" ht="16.5" x14ac:dyDescent="0.3">
      <c r="A8721" s="10">
        <f>YEAR(Table1[[#This Row],[Order Date]])</f>
        <v>2017</v>
      </c>
      <c r="B8721" s="4" t="s">
        <v>2212</v>
      </c>
    </row>
    <row r="8722" spans="1:2" ht="16.5" x14ac:dyDescent="0.3">
      <c r="A8722" s="9">
        <f>YEAR(Table1[[#This Row],[Order Date]])</f>
        <v>2017</v>
      </c>
      <c r="B8722" s="3" t="s">
        <v>630</v>
      </c>
    </row>
    <row r="8723" spans="1:2" ht="16.5" x14ac:dyDescent="0.3">
      <c r="A8723" s="10">
        <f>YEAR(Table1[[#This Row],[Order Date]])</f>
        <v>2017</v>
      </c>
      <c r="B8723" s="4" t="s">
        <v>630</v>
      </c>
    </row>
    <row r="8724" spans="1:2" ht="16.5" x14ac:dyDescent="0.3">
      <c r="A8724" s="9">
        <f>YEAR(Table1[[#This Row],[Order Date]])</f>
        <v>2017</v>
      </c>
      <c r="B8724" s="3" t="s">
        <v>2474</v>
      </c>
    </row>
    <row r="8725" spans="1:2" ht="16.5" x14ac:dyDescent="0.3">
      <c r="A8725" s="10">
        <f>YEAR(Table1[[#This Row],[Order Date]])</f>
        <v>2017</v>
      </c>
      <c r="B8725" s="4" t="s">
        <v>2474</v>
      </c>
    </row>
    <row r="8726" spans="1:2" ht="16.5" x14ac:dyDescent="0.3">
      <c r="A8726" s="9">
        <f>YEAR(Table1[[#This Row],[Order Date]])</f>
        <v>2017</v>
      </c>
      <c r="B8726" s="3" t="s">
        <v>1483</v>
      </c>
    </row>
    <row r="8727" spans="1:2" ht="16.5" x14ac:dyDescent="0.3">
      <c r="A8727" s="10">
        <f>YEAR(Table1[[#This Row],[Order Date]])</f>
        <v>2017</v>
      </c>
      <c r="B8727" s="4" t="s">
        <v>1005</v>
      </c>
    </row>
    <row r="8728" spans="1:2" ht="16.5" x14ac:dyDescent="0.3">
      <c r="A8728" s="9">
        <f>YEAR(Table1[[#This Row],[Order Date]])</f>
        <v>2017</v>
      </c>
      <c r="B8728" s="3" t="s">
        <v>1631</v>
      </c>
    </row>
    <row r="8729" spans="1:2" ht="16.5" x14ac:dyDescent="0.3">
      <c r="A8729" s="10">
        <f>YEAR(Table1[[#This Row],[Order Date]])</f>
        <v>2017</v>
      </c>
      <c r="B8729" s="4" t="s">
        <v>1631</v>
      </c>
    </row>
    <row r="8730" spans="1:2" ht="16.5" x14ac:dyDescent="0.3">
      <c r="A8730" s="9">
        <f>YEAR(Table1[[#This Row],[Order Date]])</f>
        <v>2017</v>
      </c>
      <c r="B8730" s="3" t="s">
        <v>139</v>
      </c>
    </row>
    <row r="8731" spans="1:2" ht="16.5" x14ac:dyDescent="0.3">
      <c r="A8731" s="10">
        <f>YEAR(Table1[[#This Row],[Order Date]])</f>
        <v>2017</v>
      </c>
      <c r="B8731" s="4" t="s">
        <v>2259</v>
      </c>
    </row>
    <row r="8732" spans="1:2" ht="16.5" x14ac:dyDescent="0.3">
      <c r="A8732" s="9">
        <f>YEAR(Table1[[#This Row],[Order Date]])</f>
        <v>2017</v>
      </c>
      <c r="B8732" s="3" t="s">
        <v>498</v>
      </c>
    </row>
    <row r="8733" spans="1:2" ht="16.5" x14ac:dyDescent="0.3">
      <c r="A8733" s="10">
        <f>YEAR(Table1[[#This Row],[Order Date]])</f>
        <v>2017</v>
      </c>
      <c r="B8733" s="4" t="s">
        <v>498</v>
      </c>
    </row>
    <row r="8734" spans="1:2" ht="16.5" x14ac:dyDescent="0.3">
      <c r="A8734" s="9">
        <f>YEAR(Table1[[#This Row],[Order Date]])</f>
        <v>2017</v>
      </c>
      <c r="B8734" s="3" t="s">
        <v>498</v>
      </c>
    </row>
    <row r="8735" spans="1:2" ht="16.5" x14ac:dyDescent="0.3">
      <c r="A8735" s="10">
        <f>YEAR(Table1[[#This Row],[Order Date]])</f>
        <v>2017</v>
      </c>
      <c r="B8735" s="4" t="s">
        <v>498</v>
      </c>
    </row>
    <row r="8736" spans="1:2" ht="16.5" x14ac:dyDescent="0.3">
      <c r="A8736" s="9">
        <f>YEAR(Table1[[#This Row],[Order Date]])</f>
        <v>2017</v>
      </c>
      <c r="B8736" s="3" t="s">
        <v>498</v>
      </c>
    </row>
    <row r="8737" spans="1:2" ht="16.5" x14ac:dyDescent="0.3">
      <c r="A8737" s="10">
        <f>YEAR(Table1[[#This Row],[Order Date]])</f>
        <v>2017</v>
      </c>
      <c r="B8737" s="4" t="s">
        <v>1357</v>
      </c>
    </row>
    <row r="8738" spans="1:2" ht="16.5" x14ac:dyDescent="0.3">
      <c r="A8738" s="9">
        <f>YEAR(Table1[[#This Row],[Order Date]])</f>
        <v>2017</v>
      </c>
      <c r="B8738" s="3" t="s">
        <v>2614</v>
      </c>
    </row>
    <row r="8739" spans="1:2" ht="16.5" x14ac:dyDescent="0.3">
      <c r="A8739" s="10">
        <f>YEAR(Table1[[#This Row],[Order Date]])</f>
        <v>2017</v>
      </c>
      <c r="B8739" s="4" t="s">
        <v>928</v>
      </c>
    </row>
    <row r="8740" spans="1:2" ht="16.5" x14ac:dyDescent="0.3">
      <c r="A8740" s="9">
        <f>YEAR(Table1[[#This Row],[Order Date]])</f>
        <v>2017</v>
      </c>
      <c r="B8740" s="3" t="s">
        <v>928</v>
      </c>
    </row>
    <row r="8741" spans="1:2" ht="16.5" x14ac:dyDescent="0.3">
      <c r="A8741" s="10">
        <f>YEAR(Table1[[#This Row],[Order Date]])</f>
        <v>2017</v>
      </c>
      <c r="B8741" s="4" t="s">
        <v>928</v>
      </c>
    </row>
    <row r="8742" spans="1:2" ht="16.5" x14ac:dyDescent="0.3">
      <c r="A8742" s="9">
        <f>YEAR(Table1[[#This Row],[Order Date]])</f>
        <v>2017</v>
      </c>
      <c r="B8742" s="3" t="s">
        <v>928</v>
      </c>
    </row>
    <row r="8743" spans="1:2" ht="16.5" x14ac:dyDescent="0.3">
      <c r="A8743" s="10">
        <f>YEAR(Table1[[#This Row],[Order Date]])</f>
        <v>2017</v>
      </c>
      <c r="B8743" s="4" t="s">
        <v>928</v>
      </c>
    </row>
    <row r="8744" spans="1:2" ht="16.5" x14ac:dyDescent="0.3">
      <c r="A8744" s="9">
        <f>YEAR(Table1[[#This Row],[Order Date]])</f>
        <v>2017</v>
      </c>
      <c r="B8744" s="3" t="s">
        <v>928</v>
      </c>
    </row>
    <row r="8745" spans="1:2" ht="16.5" x14ac:dyDescent="0.3">
      <c r="A8745" s="10">
        <f>YEAR(Table1[[#This Row],[Order Date]])</f>
        <v>2017</v>
      </c>
      <c r="B8745" s="4" t="s">
        <v>2138</v>
      </c>
    </row>
    <row r="8746" spans="1:2" ht="16.5" x14ac:dyDescent="0.3">
      <c r="A8746" s="9">
        <f>YEAR(Table1[[#This Row],[Order Date]])</f>
        <v>2017</v>
      </c>
      <c r="B8746" s="3" t="s">
        <v>1791</v>
      </c>
    </row>
    <row r="8747" spans="1:2" ht="16.5" x14ac:dyDescent="0.3">
      <c r="A8747" s="10">
        <f>YEAR(Table1[[#This Row],[Order Date]])</f>
        <v>2017</v>
      </c>
      <c r="B8747" s="4" t="s">
        <v>1502</v>
      </c>
    </row>
    <row r="8748" spans="1:2" ht="16.5" x14ac:dyDescent="0.3">
      <c r="A8748" s="9">
        <f>YEAR(Table1[[#This Row],[Order Date]])</f>
        <v>2017</v>
      </c>
      <c r="B8748" s="3" t="s">
        <v>1044</v>
      </c>
    </row>
    <row r="8749" spans="1:2" ht="16.5" x14ac:dyDescent="0.3">
      <c r="A8749" s="10">
        <f>YEAR(Table1[[#This Row],[Order Date]])</f>
        <v>2017</v>
      </c>
      <c r="B8749" s="4" t="s">
        <v>1044</v>
      </c>
    </row>
    <row r="8750" spans="1:2" ht="16.5" x14ac:dyDescent="0.3">
      <c r="A8750" s="9">
        <f>YEAR(Table1[[#This Row],[Order Date]])</f>
        <v>2017</v>
      </c>
      <c r="B8750" s="3" t="s">
        <v>1044</v>
      </c>
    </row>
    <row r="8751" spans="1:2" ht="16.5" x14ac:dyDescent="0.3">
      <c r="A8751" s="10">
        <f>YEAR(Table1[[#This Row],[Order Date]])</f>
        <v>2017</v>
      </c>
      <c r="B8751" s="4" t="s">
        <v>1505</v>
      </c>
    </row>
    <row r="8752" spans="1:2" ht="16.5" x14ac:dyDescent="0.3">
      <c r="A8752" s="9">
        <f>YEAR(Table1[[#This Row],[Order Date]])</f>
        <v>2017</v>
      </c>
      <c r="B8752" s="3" t="s">
        <v>1505</v>
      </c>
    </row>
    <row r="8753" spans="1:2" ht="16.5" x14ac:dyDescent="0.3">
      <c r="A8753" s="10">
        <f>YEAR(Table1[[#This Row],[Order Date]])</f>
        <v>2017</v>
      </c>
      <c r="B8753" s="4" t="s">
        <v>1505</v>
      </c>
    </row>
    <row r="8754" spans="1:2" ht="16.5" x14ac:dyDescent="0.3">
      <c r="A8754" s="9">
        <f>YEAR(Table1[[#This Row],[Order Date]])</f>
        <v>2017</v>
      </c>
      <c r="B8754" s="3" t="s">
        <v>1505</v>
      </c>
    </row>
    <row r="8755" spans="1:2" ht="16.5" x14ac:dyDescent="0.3">
      <c r="A8755" s="10">
        <f>YEAR(Table1[[#This Row],[Order Date]])</f>
        <v>2017</v>
      </c>
      <c r="B8755" s="4" t="s">
        <v>1505</v>
      </c>
    </row>
    <row r="8756" spans="1:2" ht="16.5" x14ac:dyDescent="0.3">
      <c r="A8756" s="9">
        <f>YEAR(Table1[[#This Row],[Order Date]])</f>
        <v>2017</v>
      </c>
      <c r="B8756" s="3" t="s">
        <v>1505</v>
      </c>
    </row>
    <row r="8757" spans="1:2" ht="16.5" x14ac:dyDescent="0.3">
      <c r="A8757" s="10">
        <f>YEAR(Table1[[#This Row],[Order Date]])</f>
        <v>2017</v>
      </c>
      <c r="B8757" s="4" t="s">
        <v>422</v>
      </c>
    </row>
    <row r="8758" spans="1:2" ht="16.5" x14ac:dyDescent="0.3">
      <c r="A8758" s="9">
        <f>YEAR(Table1[[#This Row],[Order Date]])</f>
        <v>2017</v>
      </c>
      <c r="B8758" s="3" t="s">
        <v>1320</v>
      </c>
    </row>
    <row r="8759" spans="1:2" ht="16.5" x14ac:dyDescent="0.3">
      <c r="A8759" s="10">
        <f>YEAR(Table1[[#This Row],[Order Date]])</f>
        <v>2017</v>
      </c>
      <c r="B8759" s="4" t="s">
        <v>1320</v>
      </c>
    </row>
    <row r="8760" spans="1:2" ht="16.5" x14ac:dyDescent="0.3">
      <c r="A8760" s="9">
        <f>YEAR(Table1[[#This Row],[Order Date]])</f>
        <v>2017</v>
      </c>
      <c r="B8760" s="3" t="s">
        <v>635</v>
      </c>
    </row>
    <row r="8761" spans="1:2" ht="16.5" x14ac:dyDescent="0.3">
      <c r="A8761" s="10">
        <f>YEAR(Table1[[#This Row],[Order Date]])</f>
        <v>2017</v>
      </c>
      <c r="B8761" s="4" t="s">
        <v>635</v>
      </c>
    </row>
    <row r="8762" spans="1:2" ht="16.5" x14ac:dyDescent="0.3">
      <c r="A8762" s="9">
        <f>YEAR(Table1[[#This Row],[Order Date]])</f>
        <v>2017</v>
      </c>
      <c r="B8762" s="3" t="s">
        <v>635</v>
      </c>
    </row>
    <row r="8763" spans="1:2" ht="16.5" x14ac:dyDescent="0.3">
      <c r="A8763" s="10">
        <f>YEAR(Table1[[#This Row],[Order Date]])</f>
        <v>2017</v>
      </c>
      <c r="B8763" s="4" t="s">
        <v>635</v>
      </c>
    </row>
    <row r="8764" spans="1:2" ht="16.5" x14ac:dyDescent="0.3">
      <c r="A8764" s="9">
        <f>YEAR(Table1[[#This Row],[Order Date]])</f>
        <v>2017</v>
      </c>
      <c r="B8764" s="3" t="s">
        <v>635</v>
      </c>
    </row>
    <row r="8765" spans="1:2" ht="16.5" x14ac:dyDescent="0.3">
      <c r="A8765" s="10">
        <f>YEAR(Table1[[#This Row],[Order Date]])</f>
        <v>2017</v>
      </c>
      <c r="B8765" s="4" t="s">
        <v>989</v>
      </c>
    </row>
    <row r="8766" spans="1:2" ht="16.5" x14ac:dyDescent="0.3">
      <c r="A8766" s="9">
        <f>YEAR(Table1[[#This Row],[Order Date]])</f>
        <v>2017</v>
      </c>
      <c r="B8766" s="3" t="s">
        <v>822</v>
      </c>
    </row>
    <row r="8767" spans="1:2" ht="16.5" x14ac:dyDescent="0.3">
      <c r="A8767" s="10">
        <f>YEAR(Table1[[#This Row],[Order Date]])</f>
        <v>2017</v>
      </c>
      <c r="B8767" s="4" t="s">
        <v>1495</v>
      </c>
    </row>
    <row r="8768" spans="1:2" ht="16.5" x14ac:dyDescent="0.3">
      <c r="A8768" s="9">
        <f>YEAR(Table1[[#This Row],[Order Date]])</f>
        <v>2017</v>
      </c>
      <c r="B8768" s="3" t="s">
        <v>1652</v>
      </c>
    </row>
    <row r="8769" spans="1:2" ht="16.5" x14ac:dyDescent="0.3">
      <c r="A8769" s="10">
        <f>YEAR(Table1[[#This Row],[Order Date]])</f>
        <v>2017</v>
      </c>
      <c r="B8769" s="4" t="s">
        <v>1788</v>
      </c>
    </row>
    <row r="8770" spans="1:2" ht="16.5" x14ac:dyDescent="0.3">
      <c r="A8770" s="9">
        <f>YEAR(Table1[[#This Row],[Order Date]])</f>
        <v>2017</v>
      </c>
      <c r="B8770" s="3" t="s">
        <v>1788</v>
      </c>
    </row>
    <row r="8771" spans="1:2" ht="16.5" x14ac:dyDescent="0.3">
      <c r="A8771" s="10">
        <f>YEAR(Table1[[#This Row],[Order Date]])</f>
        <v>2017</v>
      </c>
      <c r="B8771" s="4" t="s">
        <v>1788</v>
      </c>
    </row>
    <row r="8772" spans="1:2" ht="16.5" x14ac:dyDescent="0.3">
      <c r="A8772" s="9">
        <f>YEAR(Table1[[#This Row],[Order Date]])</f>
        <v>2017</v>
      </c>
      <c r="B8772" s="3" t="s">
        <v>672</v>
      </c>
    </row>
    <row r="8773" spans="1:2" ht="16.5" x14ac:dyDescent="0.3">
      <c r="A8773" s="10">
        <f>YEAR(Table1[[#This Row],[Order Date]])</f>
        <v>2017</v>
      </c>
      <c r="B8773" s="4" t="s">
        <v>695</v>
      </c>
    </row>
    <row r="8774" spans="1:2" ht="16.5" x14ac:dyDescent="0.3">
      <c r="A8774" s="9">
        <f>YEAR(Table1[[#This Row],[Order Date]])</f>
        <v>2017</v>
      </c>
      <c r="B8774" s="3" t="s">
        <v>959</v>
      </c>
    </row>
    <row r="8775" spans="1:2" ht="16.5" x14ac:dyDescent="0.3">
      <c r="A8775" s="10">
        <f>YEAR(Table1[[#This Row],[Order Date]])</f>
        <v>2017</v>
      </c>
      <c r="B8775" s="4" t="s">
        <v>343</v>
      </c>
    </row>
    <row r="8776" spans="1:2" ht="16.5" x14ac:dyDescent="0.3">
      <c r="A8776" s="9">
        <f>YEAR(Table1[[#This Row],[Order Date]])</f>
        <v>2017</v>
      </c>
      <c r="B8776" s="3" t="s">
        <v>1538</v>
      </c>
    </row>
    <row r="8777" spans="1:2" ht="16.5" x14ac:dyDescent="0.3">
      <c r="A8777" s="10">
        <f>YEAR(Table1[[#This Row],[Order Date]])</f>
        <v>2017</v>
      </c>
      <c r="B8777" s="4" t="s">
        <v>738</v>
      </c>
    </row>
    <row r="8778" spans="1:2" ht="16.5" x14ac:dyDescent="0.3">
      <c r="A8778" s="9">
        <f>YEAR(Table1[[#This Row],[Order Date]])</f>
        <v>2017</v>
      </c>
      <c r="B8778" s="3" t="s">
        <v>738</v>
      </c>
    </row>
    <row r="8779" spans="1:2" ht="16.5" x14ac:dyDescent="0.3">
      <c r="A8779" s="10">
        <f>YEAR(Table1[[#This Row],[Order Date]])</f>
        <v>2017</v>
      </c>
      <c r="B8779" s="4" t="s">
        <v>738</v>
      </c>
    </row>
    <row r="8780" spans="1:2" ht="16.5" x14ac:dyDescent="0.3">
      <c r="A8780" s="9">
        <f>YEAR(Table1[[#This Row],[Order Date]])</f>
        <v>2017</v>
      </c>
      <c r="B8780" s="3" t="s">
        <v>738</v>
      </c>
    </row>
    <row r="8781" spans="1:2" ht="16.5" x14ac:dyDescent="0.3">
      <c r="A8781" s="10">
        <f>YEAR(Table1[[#This Row],[Order Date]])</f>
        <v>2017</v>
      </c>
      <c r="B8781" s="4" t="s">
        <v>2631</v>
      </c>
    </row>
    <row r="8782" spans="1:2" ht="16.5" x14ac:dyDescent="0.3">
      <c r="A8782" s="9">
        <f>YEAR(Table1[[#This Row],[Order Date]])</f>
        <v>2017</v>
      </c>
      <c r="B8782" s="3" t="s">
        <v>2631</v>
      </c>
    </row>
    <row r="8783" spans="1:2" ht="16.5" x14ac:dyDescent="0.3">
      <c r="A8783" s="10">
        <f>YEAR(Table1[[#This Row],[Order Date]])</f>
        <v>2017</v>
      </c>
      <c r="B8783" s="4" t="s">
        <v>2631</v>
      </c>
    </row>
    <row r="8784" spans="1:2" ht="16.5" x14ac:dyDescent="0.3">
      <c r="A8784" s="9">
        <f>YEAR(Table1[[#This Row],[Order Date]])</f>
        <v>2017</v>
      </c>
      <c r="B8784" s="3" t="s">
        <v>2631</v>
      </c>
    </row>
    <row r="8785" spans="1:2" ht="16.5" x14ac:dyDescent="0.3">
      <c r="A8785" s="10">
        <f>YEAR(Table1[[#This Row],[Order Date]])</f>
        <v>2017</v>
      </c>
      <c r="B8785" s="4" t="s">
        <v>1962</v>
      </c>
    </row>
    <row r="8786" spans="1:2" ht="16.5" x14ac:dyDescent="0.3">
      <c r="A8786" s="9">
        <f>YEAR(Table1[[#This Row],[Order Date]])</f>
        <v>2017</v>
      </c>
      <c r="B8786" s="3" t="s">
        <v>1933</v>
      </c>
    </row>
    <row r="8787" spans="1:2" ht="16.5" x14ac:dyDescent="0.3">
      <c r="A8787" s="10">
        <f>YEAR(Table1[[#This Row],[Order Date]])</f>
        <v>2017</v>
      </c>
      <c r="B8787" s="4" t="s">
        <v>1443</v>
      </c>
    </row>
    <row r="8788" spans="1:2" ht="16.5" x14ac:dyDescent="0.3">
      <c r="A8788" s="9">
        <f>YEAR(Table1[[#This Row],[Order Date]])</f>
        <v>2017</v>
      </c>
      <c r="B8788" s="3" t="s">
        <v>1076</v>
      </c>
    </row>
    <row r="8789" spans="1:2" ht="16.5" x14ac:dyDescent="0.3">
      <c r="A8789" s="10">
        <f>YEAR(Table1[[#This Row],[Order Date]])</f>
        <v>2017</v>
      </c>
      <c r="B8789" s="4" t="s">
        <v>1076</v>
      </c>
    </row>
    <row r="8790" spans="1:2" ht="16.5" x14ac:dyDescent="0.3">
      <c r="A8790" s="9">
        <f>YEAR(Table1[[#This Row],[Order Date]])</f>
        <v>2017</v>
      </c>
      <c r="B8790" s="3" t="s">
        <v>1076</v>
      </c>
    </row>
    <row r="8791" spans="1:2" ht="16.5" x14ac:dyDescent="0.3">
      <c r="A8791" s="10">
        <f>YEAR(Table1[[#This Row],[Order Date]])</f>
        <v>2017</v>
      </c>
      <c r="B8791" s="4" t="s">
        <v>1076</v>
      </c>
    </row>
    <row r="8792" spans="1:2" ht="16.5" x14ac:dyDescent="0.3">
      <c r="A8792" s="9">
        <f>YEAR(Table1[[#This Row],[Order Date]])</f>
        <v>2017</v>
      </c>
      <c r="B8792" s="3" t="s">
        <v>2101</v>
      </c>
    </row>
    <row r="8793" spans="1:2" ht="16.5" x14ac:dyDescent="0.3">
      <c r="A8793" s="10">
        <f>YEAR(Table1[[#This Row],[Order Date]])</f>
        <v>2017</v>
      </c>
      <c r="B8793" s="4" t="s">
        <v>883</v>
      </c>
    </row>
    <row r="8794" spans="1:2" ht="16.5" x14ac:dyDescent="0.3">
      <c r="A8794" s="9">
        <f>YEAR(Table1[[#This Row],[Order Date]])</f>
        <v>2017</v>
      </c>
      <c r="B8794" s="3" t="s">
        <v>696</v>
      </c>
    </row>
    <row r="8795" spans="1:2" ht="16.5" x14ac:dyDescent="0.3">
      <c r="A8795" s="10">
        <f>YEAR(Table1[[#This Row],[Order Date]])</f>
        <v>2017</v>
      </c>
      <c r="B8795" s="4" t="s">
        <v>696</v>
      </c>
    </row>
    <row r="8796" spans="1:2" ht="16.5" x14ac:dyDescent="0.3">
      <c r="A8796" s="9">
        <f>YEAR(Table1[[#This Row],[Order Date]])</f>
        <v>2017</v>
      </c>
      <c r="B8796" s="3" t="s">
        <v>947</v>
      </c>
    </row>
    <row r="8797" spans="1:2" ht="16.5" x14ac:dyDescent="0.3">
      <c r="A8797" s="10">
        <f>YEAR(Table1[[#This Row],[Order Date]])</f>
        <v>2017</v>
      </c>
      <c r="B8797" s="4" t="s">
        <v>947</v>
      </c>
    </row>
    <row r="8798" spans="1:2" ht="16.5" x14ac:dyDescent="0.3">
      <c r="A8798" s="9">
        <f>YEAR(Table1[[#This Row],[Order Date]])</f>
        <v>2017</v>
      </c>
      <c r="B8798" s="3" t="s">
        <v>724</v>
      </c>
    </row>
    <row r="8799" spans="1:2" ht="16.5" x14ac:dyDescent="0.3">
      <c r="A8799" s="10">
        <f>YEAR(Table1[[#This Row],[Order Date]])</f>
        <v>2017</v>
      </c>
      <c r="B8799" s="4" t="s">
        <v>724</v>
      </c>
    </row>
    <row r="8800" spans="1:2" ht="16.5" x14ac:dyDescent="0.3">
      <c r="A8800" s="9">
        <f>YEAR(Table1[[#This Row],[Order Date]])</f>
        <v>2017</v>
      </c>
      <c r="B8800" s="3" t="s">
        <v>724</v>
      </c>
    </row>
    <row r="8801" spans="1:2" ht="16.5" x14ac:dyDescent="0.3">
      <c r="A8801" s="10">
        <f>YEAR(Table1[[#This Row],[Order Date]])</f>
        <v>2017</v>
      </c>
      <c r="B8801" s="4" t="s">
        <v>724</v>
      </c>
    </row>
    <row r="8802" spans="1:2" ht="16.5" x14ac:dyDescent="0.3">
      <c r="A8802" s="9">
        <f>YEAR(Table1[[#This Row],[Order Date]])</f>
        <v>2017</v>
      </c>
      <c r="B8802" s="3" t="s">
        <v>724</v>
      </c>
    </row>
    <row r="8803" spans="1:2" ht="16.5" x14ac:dyDescent="0.3">
      <c r="A8803" s="10">
        <f>YEAR(Table1[[#This Row],[Order Date]])</f>
        <v>2017</v>
      </c>
      <c r="B8803" s="4" t="s">
        <v>724</v>
      </c>
    </row>
    <row r="8804" spans="1:2" ht="16.5" x14ac:dyDescent="0.3">
      <c r="A8804" s="9">
        <f>YEAR(Table1[[#This Row],[Order Date]])</f>
        <v>2017</v>
      </c>
      <c r="B8804" s="3" t="s">
        <v>724</v>
      </c>
    </row>
    <row r="8805" spans="1:2" ht="16.5" x14ac:dyDescent="0.3">
      <c r="A8805" s="10">
        <f>YEAR(Table1[[#This Row],[Order Date]])</f>
        <v>2017</v>
      </c>
      <c r="B8805" s="4" t="s">
        <v>2048</v>
      </c>
    </row>
    <row r="8806" spans="1:2" ht="16.5" x14ac:dyDescent="0.3">
      <c r="A8806" s="9">
        <f>YEAR(Table1[[#This Row],[Order Date]])</f>
        <v>2017</v>
      </c>
      <c r="B8806" s="3" t="s">
        <v>2039</v>
      </c>
    </row>
    <row r="8807" spans="1:2" ht="16.5" x14ac:dyDescent="0.3">
      <c r="A8807" s="10">
        <f>YEAR(Table1[[#This Row],[Order Date]])</f>
        <v>2017</v>
      </c>
      <c r="B8807" s="4" t="s">
        <v>2039</v>
      </c>
    </row>
    <row r="8808" spans="1:2" ht="16.5" x14ac:dyDescent="0.3">
      <c r="A8808" s="9">
        <f>YEAR(Table1[[#This Row],[Order Date]])</f>
        <v>2017</v>
      </c>
      <c r="B8808" s="3" t="s">
        <v>2039</v>
      </c>
    </row>
    <row r="8809" spans="1:2" ht="16.5" x14ac:dyDescent="0.3">
      <c r="A8809" s="10">
        <f>YEAR(Table1[[#This Row],[Order Date]])</f>
        <v>2017</v>
      </c>
      <c r="B8809" s="4" t="s">
        <v>2039</v>
      </c>
    </row>
    <row r="8810" spans="1:2" ht="16.5" x14ac:dyDescent="0.3">
      <c r="A8810" s="9">
        <f>YEAR(Table1[[#This Row],[Order Date]])</f>
        <v>2017</v>
      </c>
      <c r="B8810" s="3" t="s">
        <v>1986</v>
      </c>
    </row>
    <row r="8811" spans="1:2" ht="16.5" x14ac:dyDescent="0.3">
      <c r="A8811" s="10">
        <f>YEAR(Table1[[#This Row],[Order Date]])</f>
        <v>2017</v>
      </c>
      <c r="B8811" s="4" t="s">
        <v>1986</v>
      </c>
    </row>
    <row r="8812" spans="1:2" ht="16.5" x14ac:dyDescent="0.3">
      <c r="A8812" s="9">
        <f>YEAR(Table1[[#This Row],[Order Date]])</f>
        <v>2017</v>
      </c>
      <c r="B8812" s="3" t="s">
        <v>1797</v>
      </c>
    </row>
    <row r="8813" spans="1:2" ht="16.5" x14ac:dyDescent="0.3">
      <c r="A8813" s="10">
        <f>YEAR(Table1[[#This Row],[Order Date]])</f>
        <v>2017</v>
      </c>
      <c r="B8813" s="4" t="s">
        <v>1797</v>
      </c>
    </row>
    <row r="8814" spans="1:2" ht="16.5" x14ac:dyDescent="0.3">
      <c r="A8814" s="9">
        <f>YEAR(Table1[[#This Row],[Order Date]])</f>
        <v>2017</v>
      </c>
      <c r="B8814" s="3" t="s">
        <v>1534</v>
      </c>
    </row>
    <row r="8815" spans="1:2" ht="16.5" x14ac:dyDescent="0.3">
      <c r="A8815" s="10">
        <f>YEAR(Table1[[#This Row],[Order Date]])</f>
        <v>2017</v>
      </c>
      <c r="B8815" s="4" t="s">
        <v>100</v>
      </c>
    </row>
    <row r="8816" spans="1:2" ht="16.5" x14ac:dyDescent="0.3">
      <c r="A8816" s="9">
        <f>YEAR(Table1[[#This Row],[Order Date]])</f>
        <v>2017</v>
      </c>
      <c r="B8816" s="3" t="s">
        <v>1033</v>
      </c>
    </row>
    <row r="8817" spans="1:2" ht="16.5" x14ac:dyDescent="0.3">
      <c r="A8817" s="10">
        <f>YEAR(Table1[[#This Row],[Order Date]])</f>
        <v>2017</v>
      </c>
      <c r="B8817" s="4" t="s">
        <v>1546</v>
      </c>
    </row>
    <row r="8818" spans="1:2" ht="16.5" x14ac:dyDescent="0.3">
      <c r="A8818" s="9">
        <f>YEAR(Table1[[#This Row],[Order Date]])</f>
        <v>2017</v>
      </c>
      <c r="B8818" s="3" t="s">
        <v>1546</v>
      </c>
    </row>
    <row r="8819" spans="1:2" ht="16.5" x14ac:dyDescent="0.3">
      <c r="A8819" s="10">
        <f>YEAR(Table1[[#This Row],[Order Date]])</f>
        <v>2017</v>
      </c>
      <c r="B8819" s="4" t="s">
        <v>2225</v>
      </c>
    </row>
    <row r="8820" spans="1:2" ht="16.5" x14ac:dyDescent="0.3">
      <c r="A8820" s="9">
        <f>YEAR(Table1[[#This Row],[Order Date]])</f>
        <v>2017</v>
      </c>
      <c r="B8820" s="3" t="s">
        <v>2225</v>
      </c>
    </row>
    <row r="8821" spans="1:2" ht="16.5" x14ac:dyDescent="0.3">
      <c r="A8821" s="10">
        <f>YEAR(Table1[[#This Row],[Order Date]])</f>
        <v>2017</v>
      </c>
      <c r="B8821" s="4" t="s">
        <v>2225</v>
      </c>
    </row>
    <row r="8822" spans="1:2" ht="16.5" x14ac:dyDescent="0.3">
      <c r="A8822" s="9">
        <f>YEAR(Table1[[#This Row],[Order Date]])</f>
        <v>2017</v>
      </c>
      <c r="B8822" s="3" t="s">
        <v>743</v>
      </c>
    </row>
    <row r="8823" spans="1:2" ht="16.5" x14ac:dyDescent="0.3">
      <c r="A8823" s="10">
        <f>YEAR(Table1[[#This Row],[Order Date]])</f>
        <v>2017</v>
      </c>
      <c r="B8823" s="4" t="s">
        <v>533</v>
      </c>
    </row>
    <row r="8824" spans="1:2" ht="16.5" x14ac:dyDescent="0.3">
      <c r="A8824" s="9">
        <f>YEAR(Table1[[#This Row],[Order Date]])</f>
        <v>2017</v>
      </c>
      <c r="B8824" s="3" t="s">
        <v>14</v>
      </c>
    </row>
    <row r="8825" spans="1:2" ht="16.5" x14ac:dyDescent="0.3">
      <c r="A8825" s="10">
        <f>YEAR(Table1[[#This Row],[Order Date]])</f>
        <v>2017</v>
      </c>
      <c r="B8825" s="4" t="s">
        <v>14</v>
      </c>
    </row>
    <row r="8826" spans="1:2" ht="16.5" x14ac:dyDescent="0.3">
      <c r="A8826" s="9">
        <f>YEAR(Table1[[#This Row],[Order Date]])</f>
        <v>2017</v>
      </c>
      <c r="B8826" s="3" t="s">
        <v>401</v>
      </c>
    </row>
    <row r="8827" spans="1:2" ht="16.5" x14ac:dyDescent="0.3">
      <c r="A8827" s="10">
        <f>YEAR(Table1[[#This Row],[Order Date]])</f>
        <v>2017</v>
      </c>
      <c r="B8827" s="4" t="s">
        <v>401</v>
      </c>
    </row>
    <row r="8828" spans="1:2" ht="16.5" x14ac:dyDescent="0.3">
      <c r="A8828" s="9">
        <f>YEAR(Table1[[#This Row],[Order Date]])</f>
        <v>2017</v>
      </c>
      <c r="B8828" s="3" t="s">
        <v>401</v>
      </c>
    </row>
    <row r="8829" spans="1:2" ht="16.5" x14ac:dyDescent="0.3">
      <c r="A8829" s="10">
        <f>YEAR(Table1[[#This Row],[Order Date]])</f>
        <v>2017</v>
      </c>
      <c r="B8829" s="4" t="s">
        <v>1514</v>
      </c>
    </row>
    <row r="8830" spans="1:2" ht="16.5" x14ac:dyDescent="0.3">
      <c r="A8830" s="9">
        <f>YEAR(Table1[[#This Row],[Order Date]])</f>
        <v>2017</v>
      </c>
      <c r="B8830" s="3" t="s">
        <v>1514</v>
      </c>
    </row>
    <row r="8831" spans="1:2" ht="16.5" x14ac:dyDescent="0.3">
      <c r="A8831" s="10">
        <f>YEAR(Table1[[#This Row],[Order Date]])</f>
        <v>2017</v>
      </c>
      <c r="B8831" s="4" t="s">
        <v>1514</v>
      </c>
    </row>
    <row r="8832" spans="1:2" ht="16.5" x14ac:dyDescent="0.3">
      <c r="A8832" s="9">
        <f>YEAR(Table1[[#This Row],[Order Date]])</f>
        <v>2017</v>
      </c>
      <c r="B8832" s="3" t="s">
        <v>769</v>
      </c>
    </row>
    <row r="8833" spans="1:2" ht="16.5" x14ac:dyDescent="0.3">
      <c r="A8833" s="10">
        <f>YEAR(Table1[[#This Row],[Order Date]])</f>
        <v>2017</v>
      </c>
      <c r="B8833" s="4" t="s">
        <v>1521</v>
      </c>
    </row>
    <row r="8834" spans="1:2" ht="16.5" x14ac:dyDescent="0.3">
      <c r="A8834" s="9">
        <f>YEAR(Table1[[#This Row],[Order Date]])</f>
        <v>2017</v>
      </c>
      <c r="B8834" s="3" t="s">
        <v>1521</v>
      </c>
    </row>
    <row r="8835" spans="1:2" ht="16.5" x14ac:dyDescent="0.3">
      <c r="A8835" s="10">
        <f>YEAR(Table1[[#This Row],[Order Date]])</f>
        <v>2017</v>
      </c>
      <c r="B8835" s="4" t="s">
        <v>1521</v>
      </c>
    </row>
    <row r="8836" spans="1:2" ht="16.5" x14ac:dyDescent="0.3">
      <c r="A8836" s="9">
        <f>YEAR(Table1[[#This Row],[Order Date]])</f>
        <v>2017</v>
      </c>
      <c r="B8836" s="3" t="s">
        <v>1521</v>
      </c>
    </row>
    <row r="8837" spans="1:2" ht="16.5" x14ac:dyDescent="0.3">
      <c r="A8837" s="10">
        <f>YEAR(Table1[[#This Row],[Order Date]])</f>
        <v>2017</v>
      </c>
      <c r="B8837" s="4" t="s">
        <v>1521</v>
      </c>
    </row>
    <row r="8838" spans="1:2" ht="16.5" x14ac:dyDescent="0.3">
      <c r="A8838" s="9">
        <f>YEAR(Table1[[#This Row],[Order Date]])</f>
        <v>2017</v>
      </c>
      <c r="B8838" s="3" t="s">
        <v>1521</v>
      </c>
    </row>
    <row r="8839" spans="1:2" ht="16.5" x14ac:dyDescent="0.3">
      <c r="A8839" s="10">
        <f>YEAR(Table1[[#This Row],[Order Date]])</f>
        <v>2017</v>
      </c>
      <c r="B8839" s="4" t="s">
        <v>1046</v>
      </c>
    </row>
    <row r="8840" spans="1:2" ht="16.5" x14ac:dyDescent="0.3">
      <c r="A8840" s="9">
        <f>YEAR(Table1[[#This Row],[Order Date]])</f>
        <v>2017</v>
      </c>
      <c r="B8840" s="3" t="s">
        <v>1046</v>
      </c>
    </row>
    <row r="8841" spans="1:2" ht="16.5" x14ac:dyDescent="0.3">
      <c r="A8841" s="10">
        <f>YEAR(Table1[[#This Row],[Order Date]])</f>
        <v>2017</v>
      </c>
      <c r="B8841" s="4" t="s">
        <v>1046</v>
      </c>
    </row>
    <row r="8842" spans="1:2" ht="16.5" x14ac:dyDescent="0.3">
      <c r="A8842" s="9">
        <f>YEAR(Table1[[#This Row],[Order Date]])</f>
        <v>2017</v>
      </c>
      <c r="B8842" s="3" t="s">
        <v>1900</v>
      </c>
    </row>
    <row r="8843" spans="1:2" ht="16.5" x14ac:dyDescent="0.3">
      <c r="A8843" s="10">
        <f>YEAR(Table1[[#This Row],[Order Date]])</f>
        <v>2017</v>
      </c>
      <c r="B8843" s="4" t="s">
        <v>1900</v>
      </c>
    </row>
    <row r="8844" spans="1:2" ht="16.5" x14ac:dyDescent="0.3">
      <c r="A8844" s="9">
        <f>YEAR(Table1[[#This Row],[Order Date]])</f>
        <v>2017</v>
      </c>
      <c r="B8844" s="3" t="s">
        <v>1900</v>
      </c>
    </row>
    <row r="8845" spans="1:2" ht="16.5" x14ac:dyDescent="0.3">
      <c r="A8845" s="10">
        <f>YEAR(Table1[[#This Row],[Order Date]])</f>
        <v>2017</v>
      </c>
      <c r="B8845" s="4" t="s">
        <v>119</v>
      </c>
    </row>
    <row r="8846" spans="1:2" ht="16.5" x14ac:dyDescent="0.3">
      <c r="A8846" s="9">
        <f>YEAR(Table1[[#This Row],[Order Date]])</f>
        <v>2017</v>
      </c>
      <c r="B8846" s="3" t="s">
        <v>109</v>
      </c>
    </row>
    <row r="8847" spans="1:2" ht="16.5" x14ac:dyDescent="0.3">
      <c r="A8847" s="10">
        <f>YEAR(Table1[[#This Row],[Order Date]])</f>
        <v>2017</v>
      </c>
      <c r="B8847" s="4" t="s">
        <v>109</v>
      </c>
    </row>
    <row r="8848" spans="1:2" ht="16.5" x14ac:dyDescent="0.3">
      <c r="A8848" s="9">
        <f>YEAR(Table1[[#This Row],[Order Date]])</f>
        <v>2017</v>
      </c>
      <c r="B8848" s="3" t="s">
        <v>935</v>
      </c>
    </row>
    <row r="8849" spans="1:2" ht="16.5" x14ac:dyDescent="0.3">
      <c r="A8849" s="10">
        <f>YEAR(Table1[[#This Row],[Order Date]])</f>
        <v>2017</v>
      </c>
      <c r="B8849" s="4" t="s">
        <v>935</v>
      </c>
    </row>
    <row r="8850" spans="1:2" ht="16.5" x14ac:dyDescent="0.3">
      <c r="A8850" s="9">
        <f>YEAR(Table1[[#This Row],[Order Date]])</f>
        <v>2017</v>
      </c>
      <c r="B8850" s="3" t="s">
        <v>244</v>
      </c>
    </row>
    <row r="8851" spans="1:2" ht="16.5" x14ac:dyDescent="0.3">
      <c r="A8851" s="10">
        <f>YEAR(Table1[[#This Row],[Order Date]])</f>
        <v>2017</v>
      </c>
      <c r="B8851" s="4" t="s">
        <v>1856</v>
      </c>
    </row>
    <row r="8852" spans="1:2" ht="16.5" x14ac:dyDescent="0.3">
      <c r="A8852" s="9">
        <f>YEAR(Table1[[#This Row],[Order Date]])</f>
        <v>2017</v>
      </c>
      <c r="B8852" s="3" t="s">
        <v>403</v>
      </c>
    </row>
    <row r="8853" spans="1:2" ht="16.5" x14ac:dyDescent="0.3">
      <c r="A8853" s="10">
        <f>YEAR(Table1[[#This Row],[Order Date]])</f>
        <v>2017</v>
      </c>
      <c r="B8853" s="4" t="s">
        <v>403</v>
      </c>
    </row>
    <row r="8854" spans="1:2" ht="16.5" x14ac:dyDescent="0.3">
      <c r="A8854" s="9">
        <f>YEAR(Table1[[#This Row],[Order Date]])</f>
        <v>2017</v>
      </c>
      <c r="B8854" s="3" t="s">
        <v>403</v>
      </c>
    </row>
    <row r="8855" spans="1:2" ht="16.5" x14ac:dyDescent="0.3">
      <c r="A8855" s="10">
        <f>YEAR(Table1[[#This Row],[Order Date]])</f>
        <v>2017</v>
      </c>
      <c r="B8855" s="4" t="s">
        <v>724</v>
      </c>
    </row>
    <row r="8856" spans="1:2" ht="16.5" x14ac:dyDescent="0.3">
      <c r="A8856" s="9">
        <f>YEAR(Table1[[#This Row],[Order Date]])</f>
        <v>2017</v>
      </c>
      <c r="B8856" s="3" t="s">
        <v>724</v>
      </c>
    </row>
    <row r="8857" spans="1:2" ht="16.5" x14ac:dyDescent="0.3">
      <c r="A8857" s="10">
        <f>YEAR(Table1[[#This Row],[Order Date]])</f>
        <v>2017</v>
      </c>
      <c r="B8857" s="4" t="s">
        <v>724</v>
      </c>
    </row>
    <row r="8858" spans="1:2" ht="16.5" x14ac:dyDescent="0.3">
      <c r="A8858" s="9">
        <f>YEAR(Table1[[#This Row],[Order Date]])</f>
        <v>2017</v>
      </c>
      <c r="B8858" s="3" t="s">
        <v>724</v>
      </c>
    </row>
    <row r="8859" spans="1:2" ht="16.5" x14ac:dyDescent="0.3">
      <c r="A8859" s="10">
        <f>YEAR(Table1[[#This Row],[Order Date]])</f>
        <v>2017</v>
      </c>
      <c r="B8859" s="4" t="s">
        <v>724</v>
      </c>
    </row>
    <row r="8860" spans="1:2" ht="16.5" x14ac:dyDescent="0.3">
      <c r="A8860" s="9">
        <f>YEAR(Table1[[#This Row],[Order Date]])</f>
        <v>2017</v>
      </c>
      <c r="B8860" s="3" t="s">
        <v>1652</v>
      </c>
    </row>
    <row r="8861" spans="1:2" ht="16.5" x14ac:dyDescent="0.3">
      <c r="A8861" s="10">
        <f>YEAR(Table1[[#This Row],[Order Date]])</f>
        <v>2017</v>
      </c>
      <c r="B8861" s="4" t="s">
        <v>1968</v>
      </c>
    </row>
    <row r="8862" spans="1:2" ht="16.5" x14ac:dyDescent="0.3">
      <c r="A8862" s="9">
        <f>YEAR(Table1[[#This Row],[Order Date]])</f>
        <v>2017</v>
      </c>
      <c r="B8862" s="3" t="s">
        <v>61</v>
      </c>
    </row>
    <row r="8863" spans="1:2" ht="16.5" x14ac:dyDescent="0.3">
      <c r="A8863" s="10">
        <f>YEAR(Table1[[#This Row],[Order Date]])</f>
        <v>2017</v>
      </c>
      <c r="B8863" s="4" t="s">
        <v>61</v>
      </c>
    </row>
    <row r="8864" spans="1:2" ht="16.5" x14ac:dyDescent="0.3">
      <c r="A8864" s="9">
        <f>YEAR(Table1[[#This Row],[Order Date]])</f>
        <v>2017</v>
      </c>
      <c r="B8864" s="3" t="s">
        <v>61</v>
      </c>
    </row>
    <row r="8865" spans="1:2" ht="16.5" x14ac:dyDescent="0.3">
      <c r="A8865" s="10">
        <f>YEAR(Table1[[#This Row],[Order Date]])</f>
        <v>2017</v>
      </c>
      <c r="B8865" s="4" t="s">
        <v>61</v>
      </c>
    </row>
    <row r="8866" spans="1:2" ht="16.5" x14ac:dyDescent="0.3">
      <c r="A8866" s="9">
        <f>YEAR(Table1[[#This Row],[Order Date]])</f>
        <v>2017</v>
      </c>
      <c r="B8866" s="3" t="s">
        <v>1457</v>
      </c>
    </row>
    <row r="8867" spans="1:2" ht="16.5" x14ac:dyDescent="0.3">
      <c r="A8867" s="10">
        <f>YEAR(Table1[[#This Row],[Order Date]])</f>
        <v>2017</v>
      </c>
      <c r="B8867" s="4" t="s">
        <v>363</v>
      </c>
    </row>
    <row r="8868" spans="1:2" ht="16.5" x14ac:dyDescent="0.3">
      <c r="A8868" s="9">
        <f>YEAR(Table1[[#This Row],[Order Date]])</f>
        <v>2017</v>
      </c>
      <c r="B8868" s="3" t="s">
        <v>1408</v>
      </c>
    </row>
    <row r="8869" spans="1:2" ht="16.5" x14ac:dyDescent="0.3">
      <c r="A8869" s="10">
        <f>YEAR(Table1[[#This Row],[Order Date]])</f>
        <v>2017</v>
      </c>
      <c r="B8869" s="4" t="s">
        <v>176</v>
      </c>
    </row>
    <row r="8870" spans="1:2" ht="16.5" x14ac:dyDescent="0.3">
      <c r="A8870" s="9">
        <f>YEAR(Table1[[#This Row],[Order Date]])</f>
        <v>2017</v>
      </c>
      <c r="B8870" s="3" t="s">
        <v>176</v>
      </c>
    </row>
    <row r="8871" spans="1:2" ht="16.5" x14ac:dyDescent="0.3">
      <c r="A8871" s="10">
        <f>YEAR(Table1[[#This Row],[Order Date]])</f>
        <v>2017</v>
      </c>
      <c r="B8871" s="4" t="s">
        <v>1744</v>
      </c>
    </row>
    <row r="8872" spans="1:2" ht="16.5" x14ac:dyDescent="0.3">
      <c r="A8872" s="9">
        <f>YEAR(Table1[[#This Row],[Order Date]])</f>
        <v>2017</v>
      </c>
      <c r="B8872" s="3" t="s">
        <v>592</v>
      </c>
    </row>
    <row r="8873" spans="1:2" ht="16.5" x14ac:dyDescent="0.3">
      <c r="A8873" s="10">
        <f>YEAR(Table1[[#This Row],[Order Date]])</f>
        <v>2017</v>
      </c>
      <c r="B8873" s="4" t="s">
        <v>592</v>
      </c>
    </row>
    <row r="8874" spans="1:2" ht="16.5" x14ac:dyDescent="0.3">
      <c r="A8874" s="9">
        <f>YEAR(Table1[[#This Row],[Order Date]])</f>
        <v>2017</v>
      </c>
      <c r="B8874" s="3" t="s">
        <v>592</v>
      </c>
    </row>
    <row r="8875" spans="1:2" ht="16.5" x14ac:dyDescent="0.3">
      <c r="A8875" s="10">
        <f>YEAR(Table1[[#This Row],[Order Date]])</f>
        <v>2017</v>
      </c>
      <c r="B8875" s="4" t="s">
        <v>592</v>
      </c>
    </row>
    <row r="8876" spans="1:2" ht="16.5" x14ac:dyDescent="0.3">
      <c r="A8876" s="9">
        <f>YEAR(Table1[[#This Row],[Order Date]])</f>
        <v>2017</v>
      </c>
      <c r="B8876" s="3" t="s">
        <v>1084</v>
      </c>
    </row>
    <row r="8877" spans="1:2" ht="16.5" x14ac:dyDescent="0.3">
      <c r="A8877" s="10">
        <f>YEAR(Table1[[#This Row],[Order Date]])</f>
        <v>2017</v>
      </c>
      <c r="B8877" s="4" t="s">
        <v>1084</v>
      </c>
    </row>
    <row r="8878" spans="1:2" ht="16.5" x14ac:dyDescent="0.3">
      <c r="A8878" s="9">
        <f>YEAR(Table1[[#This Row],[Order Date]])</f>
        <v>2017</v>
      </c>
      <c r="B8878" s="3" t="s">
        <v>109</v>
      </c>
    </row>
    <row r="8879" spans="1:2" ht="16.5" x14ac:dyDescent="0.3">
      <c r="A8879" s="10">
        <f>YEAR(Table1[[#This Row],[Order Date]])</f>
        <v>2017</v>
      </c>
      <c r="B8879" s="4" t="s">
        <v>977</v>
      </c>
    </row>
    <row r="8880" spans="1:2" ht="16.5" x14ac:dyDescent="0.3">
      <c r="A8880" s="9">
        <f>YEAR(Table1[[#This Row],[Order Date]])</f>
        <v>2017</v>
      </c>
      <c r="B8880" s="3" t="s">
        <v>628</v>
      </c>
    </row>
    <row r="8881" spans="1:2" ht="16.5" x14ac:dyDescent="0.3">
      <c r="A8881" s="10">
        <f>YEAR(Table1[[#This Row],[Order Date]])</f>
        <v>2017</v>
      </c>
      <c r="B8881" s="4" t="s">
        <v>336</v>
      </c>
    </row>
    <row r="8882" spans="1:2" ht="16.5" x14ac:dyDescent="0.3">
      <c r="A8882" s="9">
        <f>YEAR(Table1[[#This Row],[Order Date]])</f>
        <v>2017</v>
      </c>
      <c r="B8882" s="3" t="s">
        <v>2661</v>
      </c>
    </row>
    <row r="8883" spans="1:2" ht="16.5" x14ac:dyDescent="0.3">
      <c r="A8883" s="10">
        <f>YEAR(Table1[[#This Row],[Order Date]])</f>
        <v>2017</v>
      </c>
      <c r="B8883" s="4" t="s">
        <v>2661</v>
      </c>
    </row>
    <row r="8884" spans="1:2" ht="16.5" x14ac:dyDescent="0.3">
      <c r="A8884" s="9">
        <f>YEAR(Table1[[#This Row],[Order Date]])</f>
        <v>2017</v>
      </c>
      <c r="B8884" s="3" t="s">
        <v>2083</v>
      </c>
    </row>
    <row r="8885" spans="1:2" ht="16.5" x14ac:dyDescent="0.3">
      <c r="A8885" s="10">
        <f>YEAR(Table1[[#This Row],[Order Date]])</f>
        <v>2017</v>
      </c>
      <c r="B8885" s="4" t="s">
        <v>2083</v>
      </c>
    </row>
    <row r="8886" spans="1:2" ht="16.5" x14ac:dyDescent="0.3">
      <c r="A8886" s="9">
        <f>YEAR(Table1[[#This Row],[Order Date]])</f>
        <v>2017</v>
      </c>
      <c r="B8886" s="3" t="s">
        <v>2534</v>
      </c>
    </row>
    <row r="8887" spans="1:2" ht="16.5" x14ac:dyDescent="0.3">
      <c r="A8887" s="10">
        <f>YEAR(Table1[[#This Row],[Order Date]])</f>
        <v>2017</v>
      </c>
      <c r="B8887" s="4" t="s">
        <v>2534</v>
      </c>
    </row>
    <row r="8888" spans="1:2" ht="16.5" x14ac:dyDescent="0.3">
      <c r="A8888" s="9">
        <f>YEAR(Table1[[#This Row],[Order Date]])</f>
        <v>2017</v>
      </c>
      <c r="B8888" s="3" t="s">
        <v>1791</v>
      </c>
    </row>
    <row r="8889" spans="1:2" ht="16.5" x14ac:dyDescent="0.3">
      <c r="A8889" s="10">
        <f>YEAR(Table1[[#This Row],[Order Date]])</f>
        <v>2017</v>
      </c>
      <c r="B8889" s="4" t="s">
        <v>1926</v>
      </c>
    </row>
    <row r="8890" spans="1:2" ht="16.5" x14ac:dyDescent="0.3">
      <c r="A8890" s="9">
        <f>YEAR(Table1[[#This Row],[Order Date]])</f>
        <v>2017</v>
      </c>
      <c r="B8890" s="3" t="s">
        <v>1926</v>
      </c>
    </row>
    <row r="8891" spans="1:2" ht="16.5" x14ac:dyDescent="0.3">
      <c r="A8891" s="10">
        <f>YEAR(Table1[[#This Row],[Order Date]])</f>
        <v>2017</v>
      </c>
      <c r="B8891" s="4" t="s">
        <v>1926</v>
      </c>
    </row>
    <row r="8892" spans="1:2" ht="16.5" x14ac:dyDescent="0.3">
      <c r="A8892" s="9">
        <f>YEAR(Table1[[#This Row],[Order Date]])</f>
        <v>2017</v>
      </c>
      <c r="B8892" s="3" t="s">
        <v>1926</v>
      </c>
    </row>
    <row r="8893" spans="1:2" ht="16.5" x14ac:dyDescent="0.3">
      <c r="A8893" s="10">
        <f>YEAR(Table1[[#This Row],[Order Date]])</f>
        <v>2017</v>
      </c>
      <c r="B8893" s="4" t="s">
        <v>1099</v>
      </c>
    </row>
    <row r="8894" spans="1:2" ht="16.5" x14ac:dyDescent="0.3">
      <c r="A8894" s="9">
        <f>YEAR(Table1[[#This Row],[Order Date]])</f>
        <v>2017</v>
      </c>
      <c r="B8894" s="3" t="s">
        <v>1099</v>
      </c>
    </row>
    <row r="8895" spans="1:2" ht="16.5" x14ac:dyDescent="0.3">
      <c r="A8895" s="10">
        <f>YEAR(Table1[[#This Row],[Order Date]])</f>
        <v>2017</v>
      </c>
      <c r="B8895" s="4" t="s">
        <v>1099</v>
      </c>
    </row>
    <row r="8896" spans="1:2" ht="16.5" x14ac:dyDescent="0.3">
      <c r="A8896" s="9">
        <f>YEAR(Table1[[#This Row],[Order Date]])</f>
        <v>2017</v>
      </c>
      <c r="B8896" s="3" t="s">
        <v>182</v>
      </c>
    </row>
    <row r="8897" spans="1:2" ht="16.5" x14ac:dyDescent="0.3">
      <c r="A8897" s="10">
        <f>YEAR(Table1[[#This Row],[Order Date]])</f>
        <v>2017</v>
      </c>
      <c r="B8897" s="4" t="s">
        <v>383</v>
      </c>
    </row>
    <row r="8898" spans="1:2" ht="16.5" x14ac:dyDescent="0.3">
      <c r="A8898" s="9">
        <f>YEAR(Table1[[#This Row],[Order Date]])</f>
        <v>2017</v>
      </c>
      <c r="B8898" s="3" t="s">
        <v>1886</v>
      </c>
    </row>
    <row r="8899" spans="1:2" ht="16.5" x14ac:dyDescent="0.3">
      <c r="A8899" s="10">
        <f>YEAR(Table1[[#This Row],[Order Date]])</f>
        <v>2017</v>
      </c>
      <c r="B8899" s="4" t="s">
        <v>1886</v>
      </c>
    </row>
    <row r="8900" spans="1:2" ht="16.5" x14ac:dyDescent="0.3">
      <c r="A8900" s="9">
        <f>YEAR(Table1[[#This Row],[Order Date]])</f>
        <v>2017</v>
      </c>
      <c r="B8900" s="3" t="s">
        <v>1886</v>
      </c>
    </row>
    <row r="8901" spans="1:2" ht="16.5" x14ac:dyDescent="0.3">
      <c r="A8901" s="10">
        <f>YEAR(Table1[[#This Row],[Order Date]])</f>
        <v>2017</v>
      </c>
      <c r="B8901" s="4" t="s">
        <v>1886</v>
      </c>
    </row>
    <row r="8902" spans="1:2" ht="16.5" x14ac:dyDescent="0.3">
      <c r="A8902" s="9">
        <f>YEAR(Table1[[#This Row],[Order Date]])</f>
        <v>2017</v>
      </c>
      <c r="B8902" s="3" t="s">
        <v>1140</v>
      </c>
    </row>
    <row r="8903" spans="1:2" ht="16.5" x14ac:dyDescent="0.3">
      <c r="A8903" s="10">
        <f>YEAR(Table1[[#This Row],[Order Date]])</f>
        <v>2017</v>
      </c>
      <c r="B8903" s="4" t="s">
        <v>1129</v>
      </c>
    </row>
    <row r="8904" spans="1:2" ht="16.5" x14ac:dyDescent="0.3">
      <c r="A8904" s="9">
        <f>YEAR(Table1[[#This Row],[Order Date]])</f>
        <v>2017</v>
      </c>
      <c r="B8904" s="3" t="s">
        <v>1129</v>
      </c>
    </row>
    <row r="8905" spans="1:2" ht="16.5" x14ac:dyDescent="0.3">
      <c r="A8905" s="10">
        <f>YEAR(Table1[[#This Row],[Order Date]])</f>
        <v>2017</v>
      </c>
      <c r="B8905" s="4" t="s">
        <v>1129</v>
      </c>
    </row>
    <row r="8906" spans="1:2" ht="16.5" x14ac:dyDescent="0.3">
      <c r="A8906" s="9">
        <f>YEAR(Table1[[#This Row],[Order Date]])</f>
        <v>2017</v>
      </c>
      <c r="B8906" s="3" t="s">
        <v>2048</v>
      </c>
    </row>
    <row r="8907" spans="1:2" ht="16.5" x14ac:dyDescent="0.3">
      <c r="A8907" s="10">
        <f>YEAR(Table1[[#This Row],[Order Date]])</f>
        <v>2017</v>
      </c>
      <c r="B8907" s="4" t="s">
        <v>2048</v>
      </c>
    </row>
    <row r="8908" spans="1:2" ht="16.5" x14ac:dyDescent="0.3">
      <c r="A8908" s="9">
        <f>YEAR(Table1[[#This Row],[Order Date]])</f>
        <v>2017</v>
      </c>
      <c r="B8908" s="3" t="s">
        <v>2048</v>
      </c>
    </row>
    <row r="8909" spans="1:2" ht="16.5" x14ac:dyDescent="0.3">
      <c r="A8909" s="10">
        <f>YEAR(Table1[[#This Row],[Order Date]])</f>
        <v>2017</v>
      </c>
      <c r="B8909" s="4" t="s">
        <v>1723</v>
      </c>
    </row>
    <row r="8910" spans="1:2" ht="16.5" x14ac:dyDescent="0.3">
      <c r="A8910" s="9">
        <f>YEAR(Table1[[#This Row],[Order Date]])</f>
        <v>2017</v>
      </c>
      <c r="B8910" s="3" t="s">
        <v>921</v>
      </c>
    </row>
    <row r="8911" spans="1:2" ht="16.5" x14ac:dyDescent="0.3">
      <c r="A8911" s="10">
        <f>YEAR(Table1[[#This Row],[Order Date]])</f>
        <v>2017</v>
      </c>
      <c r="B8911" s="4" t="s">
        <v>921</v>
      </c>
    </row>
    <row r="8912" spans="1:2" ht="16.5" x14ac:dyDescent="0.3">
      <c r="A8912" s="9">
        <f>YEAR(Table1[[#This Row],[Order Date]])</f>
        <v>2017</v>
      </c>
      <c r="B8912" s="3" t="s">
        <v>921</v>
      </c>
    </row>
    <row r="8913" spans="1:2" ht="16.5" x14ac:dyDescent="0.3">
      <c r="A8913" s="10">
        <f>YEAR(Table1[[#This Row],[Order Date]])</f>
        <v>2017</v>
      </c>
      <c r="B8913" s="4" t="s">
        <v>2498</v>
      </c>
    </row>
    <row r="8914" spans="1:2" ht="16.5" x14ac:dyDescent="0.3">
      <c r="A8914" s="9">
        <f>YEAR(Table1[[#This Row],[Order Date]])</f>
        <v>2017</v>
      </c>
      <c r="B8914" s="3" t="s">
        <v>2197</v>
      </c>
    </row>
    <row r="8915" spans="1:2" ht="16.5" x14ac:dyDescent="0.3">
      <c r="A8915" s="10">
        <f>YEAR(Table1[[#This Row],[Order Date]])</f>
        <v>2017</v>
      </c>
      <c r="B8915" s="4" t="s">
        <v>1312</v>
      </c>
    </row>
    <row r="8916" spans="1:2" ht="16.5" x14ac:dyDescent="0.3">
      <c r="A8916" s="9">
        <f>YEAR(Table1[[#This Row],[Order Date]])</f>
        <v>2017</v>
      </c>
      <c r="B8916" s="3" t="s">
        <v>1312</v>
      </c>
    </row>
    <row r="8917" spans="1:2" ht="16.5" x14ac:dyDescent="0.3">
      <c r="A8917" s="10">
        <f>YEAR(Table1[[#This Row],[Order Date]])</f>
        <v>2017</v>
      </c>
      <c r="B8917" s="4" t="s">
        <v>1051</v>
      </c>
    </row>
    <row r="8918" spans="1:2" ht="16.5" x14ac:dyDescent="0.3">
      <c r="A8918" s="9">
        <f>YEAR(Table1[[#This Row],[Order Date]])</f>
        <v>2017</v>
      </c>
      <c r="B8918" s="3" t="s">
        <v>696</v>
      </c>
    </row>
    <row r="8919" spans="1:2" ht="16.5" x14ac:dyDescent="0.3">
      <c r="A8919" s="10">
        <f>YEAR(Table1[[#This Row],[Order Date]])</f>
        <v>2017</v>
      </c>
      <c r="B8919" s="4" t="s">
        <v>490</v>
      </c>
    </row>
    <row r="8920" spans="1:2" ht="16.5" x14ac:dyDescent="0.3">
      <c r="A8920" s="9">
        <f>YEAR(Table1[[#This Row],[Order Date]])</f>
        <v>2017</v>
      </c>
      <c r="B8920" s="3" t="s">
        <v>490</v>
      </c>
    </row>
    <row r="8921" spans="1:2" ht="16.5" x14ac:dyDescent="0.3">
      <c r="A8921" s="10">
        <f>YEAR(Table1[[#This Row],[Order Date]])</f>
        <v>2017</v>
      </c>
      <c r="B8921" s="4" t="s">
        <v>1070</v>
      </c>
    </row>
    <row r="8922" spans="1:2" ht="16.5" x14ac:dyDescent="0.3">
      <c r="A8922" s="9">
        <f>YEAR(Table1[[#This Row],[Order Date]])</f>
        <v>2017</v>
      </c>
      <c r="B8922" s="3" t="s">
        <v>2412</v>
      </c>
    </row>
    <row r="8923" spans="1:2" ht="16.5" x14ac:dyDescent="0.3">
      <c r="A8923" s="10">
        <f>YEAR(Table1[[#This Row],[Order Date]])</f>
        <v>2017</v>
      </c>
      <c r="B8923" s="4" t="s">
        <v>2412</v>
      </c>
    </row>
    <row r="8924" spans="1:2" ht="16.5" x14ac:dyDescent="0.3">
      <c r="A8924" s="9">
        <f>YEAR(Table1[[#This Row],[Order Date]])</f>
        <v>2017</v>
      </c>
      <c r="B8924" s="3" t="s">
        <v>1251</v>
      </c>
    </row>
    <row r="8925" spans="1:2" ht="16.5" x14ac:dyDescent="0.3">
      <c r="A8925" s="10">
        <f>YEAR(Table1[[#This Row],[Order Date]])</f>
        <v>2017</v>
      </c>
      <c r="B8925" s="4" t="s">
        <v>2064</v>
      </c>
    </row>
    <row r="8926" spans="1:2" ht="16.5" x14ac:dyDescent="0.3">
      <c r="A8926" s="9">
        <f>YEAR(Table1[[#This Row],[Order Date]])</f>
        <v>2017</v>
      </c>
      <c r="B8926" s="3" t="s">
        <v>2232</v>
      </c>
    </row>
    <row r="8927" spans="1:2" ht="16.5" x14ac:dyDescent="0.3">
      <c r="A8927" s="10">
        <f>YEAR(Table1[[#This Row],[Order Date]])</f>
        <v>2017</v>
      </c>
      <c r="B8927" s="4" t="s">
        <v>2298</v>
      </c>
    </row>
    <row r="8928" spans="1:2" ht="16.5" x14ac:dyDescent="0.3">
      <c r="A8928" s="9">
        <f>YEAR(Table1[[#This Row],[Order Date]])</f>
        <v>2017</v>
      </c>
      <c r="B8928" s="3" t="s">
        <v>54</v>
      </c>
    </row>
    <row r="8929" spans="1:2" ht="16.5" x14ac:dyDescent="0.3">
      <c r="A8929" s="10">
        <f>YEAR(Table1[[#This Row],[Order Date]])</f>
        <v>2017</v>
      </c>
      <c r="B8929" s="4" t="s">
        <v>925</v>
      </c>
    </row>
    <row r="8930" spans="1:2" ht="16.5" x14ac:dyDescent="0.3">
      <c r="A8930" s="9">
        <f>YEAR(Table1[[#This Row],[Order Date]])</f>
        <v>2017</v>
      </c>
      <c r="B8930" s="3" t="s">
        <v>1214</v>
      </c>
    </row>
    <row r="8931" spans="1:2" ht="16.5" x14ac:dyDescent="0.3">
      <c r="A8931" s="10">
        <f>YEAR(Table1[[#This Row],[Order Date]])</f>
        <v>2017</v>
      </c>
      <c r="B8931" s="4" t="s">
        <v>1214</v>
      </c>
    </row>
    <row r="8932" spans="1:2" ht="16.5" x14ac:dyDescent="0.3">
      <c r="A8932" s="9">
        <f>YEAR(Table1[[#This Row],[Order Date]])</f>
        <v>2017</v>
      </c>
      <c r="B8932" s="3" t="s">
        <v>1680</v>
      </c>
    </row>
    <row r="8933" spans="1:2" ht="16.5" x14ac:dyDescent="0.3">
      <c r="A8933" s="10">
        <f>YEAR(Table1[[#This Row],[Order Date]])</f>
        <v>2017</v>
      </c>
      <c r="B8933" s="4" t="s">
        <v>1680</v>
      </c>
    </row>
    <row r="8934" spans="1:2" ht="16.5" x14ac:dyDescent="0.3">
      <c r="A8934" s="9">
        <f>YEAR(Table1[[#This Row],[Order Date]])</f>
        <v>2017</v>
      </c>
      <c r="B8934" s="3" t="s">
        <v>1298</v>
      </c>
    </row>
    <row r="8935" spans="1:2" ht="16.5" x14ac:dyDescent="0.3">
      <c r="A8935" s="10">
        <f>YEAR(Table1[[#This Row],[Order Date]])</f>
        <v>2017</v>
      </c>
      <c r="B8935" s="4" t="s">
        <v>202</v>
      </c>
    </row>
    <row r="8936" spans="1:2" ht="16.5" x14ac:dyDescent="0.3">
      <c r="A8936" s="9">
        <f>YEAR(Table1[[#This Row],[Order Date]])</f>
        <v>2017</v>
      </c>
      <c r="B8936" s="3" t="s">
        <v>1088</v>
      </c>
    </row>
    <row r="8937" spans="1:2" ht="16.5" x14ac:dyDescent="0.3">
      <c r="A8937" s="10">
        <f>YEAR(Table1[[#This Row],[Order Date]])</f>
        <v>2017</v>
      </c>
      <c r="B8937" s="4" t="s">
        <v>2033</v>
      </c>
    </row>
    <row r="8938" spans="1:2" ht="16.5" x14ac:dyDescent="0.3">
      <c r="A8938" s="9">
        <f>YEAR(Table1[[#This Row],[Order Date]])</f>
        <v>2017</v>
      </c>
      <c r="B8938" s="3" t="s">
        <v>2033</v>
      </c>
    </row>
    <row r="8939" spans="1:2" ht="16.5" x14ac:dyDescent="0.3">
      <c r="A8939" s="10">
        <f>YEAR(Table1[[#This Row],[Order Date]])</f>
        <v>2017</v>
      </c>
      <c r="B8939" s="4" t="s">
        <v>992</v>
      </c>
    </row>
    <row r="8940" spans="1:2" ht="16.5" x14ac:dyDescent="0.3">
      <c r="A8940" s="9">
        <f>YEAR(Table1[[#This Row],[Order Date]])</f>
        <v>2017</v>
      </c>
      <c r="B8940" s="3" t="s">
        <v>992</v>
      </c>
    </row>
    <row r="8941" spans="1:2" ht="16.5" x14ac:dyDescent="0.3">
      <c r="A8941" s="10">
        <f>YEAR(Table1[[#This Row],[Order Date]])</f>
        <v>2017</v>
      </c>
      <c r="B8941" s="4" t="s">
        <v>992</v>
      </c>
    </row>
    <row r="8942" spans="1:2" ht="16.5" x14ac:dyDescent="0.3">
      <c r="A8942" s="9">
        <f>YEAR(Table1[[#This Row],[Order Date]])</f>
        <v>2017</v>
      </c>
      <c r="B8942" s="3" t="s">
        <v>794</v>
      </c>
    </row>
    <row r="8943" spans="1:2" ht="16.5" x14ac:dyDescent="0.3">
      <c r="A8943" s="10">
        <f>YEAR(Table1[[#This Row],[Order Date]])</f>
        <v>2017</v>
      </c>
      <c r="B8943" s="4" t="s">
        <v>456</v>
      </c>
    </row>
    <row r="8944" spans="1:2" ht="16.5" x14ac:dyDescent="0.3">
      <c r="A8944" s="9">
        <f>YEAR(Table1[[#This Row],[Order Date]])</f>
        <v>2017</v>
      </c>
      <c r="B8944" s="3" t="s">
        <v>1190</v>
      </c>
    </row>
    <row r="8945" spans="1:2" ht="16.5" x14ac:dyDescent="0.3">
      <c r="A8945" s="10">
        <f>YEAR(Table1[[#This Row],[Order Date]])</f>
        <v>2017</v>
      </c>
      <c r="B8945" s="4" t="s">
        <v>1190</v>
      </c>
    </row>
    <row r="8946" spans="1:2" ht="16.5" x14ac:dyDescent="0.3">
      <c r="A8946" s="9">
        <f>YEAR(Table1[[#This Row],[Order Date]])</f>
        <v>2017</v>
      </c>
      <c r="B8946" s="3" t="s">
        <v>1190</v>
      </c>
    </row>
    <row r="8947" spans="1:2" ht="16.5" x14ac:dyDescent="0.3">
      <c r="A8947" s="10">
        <f>YEAR(Table1[[#This Row],[Order Date]])</f>
        <v>2017</v>
      </c>
      <c r="B8947" s="4" t="s">
        <v>1190</v>
      </c>
    </row>
    <row r="8948" spans="1:2" ht="16.5" x14ac:dyDescent="0.3">
      <c r="A8948" s="9">
        <f>YEAR(Table1[[#This Row],[Order Date]])</f>
        <v>2017</v>
      </c>
      <c r="B8948" s="3" t="s">
        <v>1714</v>
      </c>
    </row>
    <row r="8949" spans="1:2" ht="16.5" x14ac:dyDescent="0.3">
      <c r="A8949" s="10">
        <f>YEAR(Table1[[#This Row],[Order Date]])</f>
        <v>2017</v>
      </c>
      <c r="B8949" s="4" t="s">
        <v>383</v>
      </c>
    </row>
    <row r="8950" spans="1:2" ht="16.5" x14ac:dyDescent="0.3">
      <c r="A8950" s="9">
        <f>YEAR(Table1[[#This Row],[Order Date]])</f>
        <v>2017</v>
      </c>
      <c r="B8950" s="3" t="s">
        <v>383</v>
      </c>
    </row>
    <row r="8951" spans="1:2" ht="16.5" x14ac:dyDescent="0.3">
      <c r="A8951" s="10">
        <f>YEAR(Table1[[#This Row],[Order Date]])</f>
        <v>2017</v>
      </c>
      <c r="B8951" s="4" t="s">
        <v>225</v>
      </c>
    </row>
    <row r="8952" spans="1:2" ht="16.5" x14ac:dyDescent="0.3">
      <c r="A8952" s="9">
        <f>YEAR(Table1[[#This Row],[Order Date]])</f>
        <v>2017</v>
      </c>
      <c r="B8952" s="3" t="s">
        <v>922</v>
      </c>
    </row>
    <row r="8953" spans="1:2" ht="16.5" x14ac:dyDescent="0.3">
      <c r="A8953" s="10">
        <f>YEAR(Table1[[#This Row],[Order Date]])</f>
        <v>2017</v>
      </c>
      <c r="B8953" s="4" t="s">
        <v>922</v>
      </c>
    </row>
    <row r="8954" spans="1:2" ht="16.5" x14ac:dyDescent="0.3">
      <c r="A8954" s="9">
        <f>YEAR(Table1[[#This Row],[Order Date]])</f>
        <v>2017</v>
      </c>
      <c r="B8954" s="3" t="s">
        <v>1485</v>
      </c>
    </row>
    <row r="8955" spans="1:2" ht="16.5" x14ac:dyDescent="0.3">
      <c r="A8955" s="10">
        <f>YEAR(Table1[[#This Row],[Order Date]])</f>
        <v>2017</v>
      </c>
      <c r="B8955" s="4" t="s">
        <v>1485</v>
      </c>
    </row>
    <row r="8956" spans="1:2" ht="16.5" x14ac:dyDescent="0.3">
      <c r="A8956" s="9">
        <f>YEAR(Table1[[#This Row],[Order Date]])</f>
        <v>2017</v>
      </c>
      <c r="B8956" s="3" t="s">
        <v>1485</v>
      </c>
    </row>
    <row r="8957" spans="1:2" ht="16.5" x14ac:dyDescent="0.3">
      <c r="A8957" s="10">
        <f>YEAR(Table1[[#This Row],[Order Date]])</f>
        <v>2017</v>
      </c>
      <c r="B8957" s="4" t="s">
        <v>2641</v>
      </c>
    </row>
    <row r="8958" spans="1:2" ht="16.5" x14ac:dyDescent="0.3">
      <c r="A8958" s="9">
        <f>YEAR(Table1[[#This Row],[Order Date]])</f>
        <v>2017</v>
      </c>
      <c r="B8958" s="3" t="s">
        <v>2641</v>
      </c>
    </row>
    <row r="8959" spans="1:2" ht="16.5" x14ac:dyDescent="0.3">
      <c r="A8959" s="10">
        <f>YEAR(Table1[[#This Row],[Order Date]])</f>
        <v>2017</v>
      </c>
      <c r="B8959" s="4" t="s">
        <v>1088</v>
      </c>
    </row>
    <row r="8960" spans="1:2" ht="16.5" x14ac:dyDescent="0.3">
      <c r="A8960" s="9">
        <f>YEAR(Table1[[#This Row],[Order Date]])</f>
        <v>2017</v>
      </c>
      <c r="B8960" s="3" t="s">
        <v>301</v>
      </c>
    </row>
    <row r="8961" spans="1:2" ht="16.5" x14ac:dyDescent="0.3">
      <c r="A8961" s="10">
        <f>YEAR(Table1[[#This Row],[Order Date]])</f>
        <v>2017</v>
      </c>
      <c r="B8961" s="4" t="s">
        <v>1279</v>
      </c>
    </row>
    <row r="8962" spans="1:2" ht="16.5" x14ac:dyDescent="0.3">
      <c r="A8962" s="9">
        <f>YEAR(Table1[[#This Row],[Order Date]])</f>
        <v>2017</v>
      </c>
      <c r="B8962" s="3" t="s">
        <v>1279</v>
      </c>
    </row>
    <row r="8963" spans="1:2" ht="16.5" x14ac:dyDescent="0.3">
      <c r="A8963" s="10">
        <f>YEAR(Table1[[#This Row],[Order Date]])</f>
        <v>2017</v>
      </c>
      <c r="B8963" s="4" t="s">
        <v>1279</v>
      </c>
    </row>
    <row r="8964" spans="1:2" ht="16.5" x14ac:dyDescent="0.3">
      <c r="A8964" s="9">
        <f>YEAR(Table1[[#This Row],[Order Date]])</f>
        <v>2017</v>
      </c>
      <c r="B8964" s="3" t="s">
        <v>1279</v>
      </c>
    </row>
    <row r="8965" spans="1:2" ht="16.5" x14ac:dyDescent="0.3">
      <c r="A8965" s="10">
        <f>YEAR(Table1[[#This Row],[Order Date]])</f>
        <v>2017</v>
      </c>
      <c r="B8965" s="4" t="s">
        <v>578</v>
      </c>
    </row>
    <row r="8966" spans="1:2" ht="16.5" x14ac:dyDescent="0.3">
      <c r="A8966" s="9">
        <f>YEAR(Table1[[#This Row],[Order Date]])</f>
        <v>2017</v>
      </c>
      <c r="B8966" s="3" t="s">
        <v>578</v>
      </c>
    </row>
    <row r="8967" spans="1:2" ht="16.5" x14ac:dyDescent="0.3">
      <c r="A8967" s="10">
        <f>YEAR(Table1[[#This Row],[Order Date]])</f>
        <v>2017</v>
      </c>
      <c r="B8967" s="4" t="s">
        <v>2710</v>
      </c>
    </row>
    <row r="8968" spans="1:2" ht="16.5" x14ac:dyDescent="0.3">
      <c r="A8968" s="9">
        <f>YEAR(Table1[[#This Row],[Order Date]])</f>
        <v>2017</v>
      </c>
      <c r="B8968" s="3" t="s">
        <v>2710</v>
      </c>
    </row>
    <row r="8969" spans="1:2" ht="16.5" x14ac:dyDescent="0.3">
      <c r="A8969" s="10">
        <f>YEAR(Table1[[#This Row],[Order Date]])</f>
        <v>2017</v>
      </c>
      <c r="B8969" s="4" t="s">
        <v>1357</v>
      </c>
    </row>
    <row r="8970" spans="1:2" ht="16.5" x14ac:dyDescent="0.3">
      <c r="A8970" s="9">
        <f>YEAR(Table1[[#This Row],[Order Date]])</f>
        <v>2017</v>
      </c>
      <c r="B8970" s="3" t="s">
        <v>1357</v>
      </c>
    </row>
    <row r="8971" spans="1:2" ht="16.5" x14ac:dyDescent="0.3">
      <c r="A8971" s="10">
        <f>YEAR(Table1[[#This Row],[Order Date]])</f>
        <v>2017</v>
      </c>
      <c r="B8971" s="4" t="s">
        <v>389</v>
      </c>
    </row>
    <row r="8972" spans="1:2" ht="16.5" x14ac:dyDescent="0.3">
      <c r="A8972" s="9">
        <f>YEAR(Table1[[#This Row],[Order Date]])</f>
        <v>2017</v>
      </c>
      <c r="B8972" s="3" t="s">
        <v>389</v>
      </c>
    </row>
    <row r="8973" spans="1:2" ht="16.5" x14ac:dyDescent="0.3">
      <c r="A8973" s="10">
        <f>YEAR(Table1[[#This Row],[Order Date]])</f>
        <v>2017</v>
      </c>
      <c r="B8973" s="4" t="s">
        <v>389</v>
      </c>
    </row>
    <row r="8974" spans="1:2" ht="16.5" x14ac:dyDescent="0.3">
      <c r="A8974" s="9">
        <f>YEAR(Table1[[#This Row],[Order Date]])</f>
        <v>2017</v>
      </c>
      <c r="B8974" s="3" t="s">
        <v>1734</v>
      </c>
    </row>
    <row r="8975" spans="1:2" ht="16.5" x14ac:dyDescent="0.3">
      <c r="A8975" s="10">
        <f>YEAR(Table1[[#This Row],[Order Date]])</f>
        <v>2017</v>
      </c>
      <c r="B8975" s="4" t="s">
        <v>2083</v>
      </c>
    </row>
    <row r="8976" spans="1:2" ht="16.5" x14ac:dyDescent="0.3">
      <c r="A8976" s="9">
        <f>YEAR(Table1[[#This Row],[Order Date]])</f>
        <v>2017</v>
      </c>
      <c r="B8976" s="3" t="s">
        <v>1677</v>
      </c>
    </row>
    <row r="8977" spans="1:2" ht="16.5" x14ac:dyDescent="0.3">
      <c r="A8977" s="10">
        <f>YEAR(Table1[[#This Row],[Order Date]])</f>
        <v>2017</v>
      </c>
      <c r="B8977" s="4" t="s">
        <v>69</v>
      </c>
    </row>
    <row r="8978" spans="1:2" ht="16.5" x14ac:dyDescent="0.3">
      <c r="A8978" s="9">
        <f>YEAR(Table1[[#This Row],[Order Date]])</f>
        <v>2017</v>
      </c>
      <c r="B8978" s="3" t="s">
        <v>2115</v>
      </c>
    </row>
    <row r="8979" spans="1:2" ht="16.5" x14ac:dyDescent="0.3">
      <c r="A8979" s="10">
        <f>YEAR(Table1[[#This Row],[Order Date]])</f>
        <v>2017</v>
      </c>
      <c r="B8979" s="4" t="s">
        <v>2115</v>
      </c>
    </row>
    <row r="8980" spans="1:2" ht="16.5" x14ac:dyDescent="0.3">
      <c r="A8980" s="9">
        <f>YEAR(Table1[[#This Row],[Order Date]])</f>
        <v>2017</v>
      </c>
      <c r="B8980" s="3" t="s">
        <v>2115</v>
      </c>
    </row>
    <row r="8981" spans="1:2" ht="16.5" x14ac:dyDescent="0.3">
      <c r="A8981" s="10">
        <f>YEAR(Table1[[#This Row],[Order Date]])</f>
        <v>2017</v>
      </c>
      <c r="B8981" s="4" t="s">
        <v>2614</v>
      </c>
    </row>
    <row r="8982" spans="1:2" ht="16.5" x14ac:dyDescent="0.3">
      <c r="A8982" s="9">
        <f>YEAR(Table1[[#This Row],[Order Date]])</f>
        <v>2017</v>
      </c>
      <c r="B8982" s="3" t="s">
        <v>2614</v>
      </c>
    </row>
    <row r="8983" spans="1:2" ht="16.5" x14ac:dyDescent="0.3">
      <c r="A8983" s="10">
        <f>YEAR(Table1[[#This Row],[Order Date]])</f>
        <v>2017</v>
      </c>
      <c r="B8983" s="4" t="s">
        <v>1295</v>
      </c>
    </row>
    <row r="8984" spans="1:2" ht="16.5" x14ac:dyDescent="0.3">
      <c r="A8984" s="9">
        <f>YEAR(Table1[[#This Row],[Order Date]])</f>
        <v>2017</v>
      </c>
      <c r="B8984" s="3" t="s">
        <v>1295</v>
      </c>
    </row>
    <row r="8985" spans="1:2" ht="16.5" x14ac:dyDescent="0.3">
      <c r="A8985" s="10">
        <f>YEAR(Table1[[#This Row],[Order Date]])</f>
        <v>2017</v>
      </c>
      <c r="B8985" s="4" t="s">
        <v>1282</v>
      </c>
    </row>
    <row r="8986" spans="1:2" ht="16.5" x14ac:dyDescent="0.3">
      <c r="A8986" s="9">
        <f>YEAR(Table1[[#This Row],[Order Date]])</f>
        <v>2017</v>
      </c>
      <c r="B8986" s="3" t="s">
        <v>1282</v>
      </c>
    </row>
    <row r="8987" spans="1:2" ht="16.5" x14ac:dyDescent="0.3">
      <c r="A8987" s="10">
        <f>YEAR(Table1[[#This Row],[Order Date]])</f>
        <v>2017</v>
      </c>
      <c r="B8987" s="4" t="s">
        <v>1282</v>
      </c>
    </row>
    <row r="8988" spans="1:2" ht="16.5" x14ac:dyDescent="0.3">
      <c r="A8988" s="9">
        <f>YEAR(Table1[[#This Row],[Order Date]])</f>
        <v>2017</v>
      </c>
      <c r="B8988" s="3" t="s">
        <v>1282</v>
      </c>
    </row>
    <row r="8989" spans="1:2" ht="16.5" x14ac:dyDescent="0.3">
      <c r="A8989" s="10">
        <f>YEAR(Table1[[#This Row],[Order Date]])</f>
        <v>2017</v>
      </c>
      <c r="B8989" s="4" t="s">
        <v>90</v>
      </c>
    </row>
    <row r="8990" spans="1:2" ht="16.5" x14ac:dyDescent="0.3">
      <c r="A8990" s="9">
        <f>YEAR(Table1[[#This Row],[Order Date]])</f>
        <v>2017</v>
      </c>
      <c r="B8990" s="3" t="s">
        <v>895</v>
      </c>
    </row>
    <row r="8991" spans="1:2" ht="16.5" x14ac:dyDescent="0.3">
      <c r="A8991" s="10">
        <f>YEAR(Table1[[#This Row],[Order Date]])</f>
        <v>2017</v>
      </c>
      <c r="B8991" s="4" t="s">
        <v>895</v>
      </c>
    </row>
    <row r="8992" spans="1:2" ht="16.5" x14ac:dyDescent="0.3">
      <c r="A8992" s="9">
        <f>YEAR(Table1[[#This Row],[Order Date]])</f>
        <v>2017</v>
      </c>
      <c r="B8992" s="3" t="s">
        <v>533</v>
      </c>
    </row>
    <row r="8993" spans="1:2" ht="16.5" x14ac:dyDescent="0.3">
      <c r="A8993" s="10">
        <f>YEAR(Table1[[#This Row],[Order Date]])</f>
        <v>2017</v>
      </c>
      <c r="B8993" s="4" t="s">
        <v>887</v>
      </c>
    </row>
    <row r="8994" spans="1:2" ht="16.5" x14ac:dyDescent="0.3">
      <c r="A8994" s="9">
        <f>YEAR(Table1[[#This Row],[Order Date]])</f>
        <v>2017</v>
      </c>
      <c r="B8994" s="3" t="s">
        <v>887</v>
      </c>
    </row>
    <row r="8995" spans="1:2" ht="16.5" x14ac:dyDescent="0.3">
      <c r="A8995" s="10">
        <f>YEAR(Table1[[#This Row],[Order Date]])</f>
        <v>2017</v>
      </c>
      <c r="B8995" s="4" t="s">
        <v>197</v>
      </c>
    </row>
    <row r="8996" spans="1:2" ht="16.5" x14ac:dyDescent="0.3">
      <c r="A8996" s="9">
        <f>YEAR(Table1[[#This Row],[Order Date]])</f>
        <v>2017</v>
      </c>
      <c r="B8996" s="3" t="s">
        <v>197</v>
      </c>
    </row>
    <row r="8997" spans="1:2" ht="16.5" x14ac:dyDescent="0.3">
      <c r="A8997" s="10">
        <f>YEAR(Table1[[#This Row],[Order Date]])</f>
        <v>2017</v>
      </c>
      <c r="B8997" s="4" t="s">
        <v>2711</v>
      </c>
    </row>
    <row r="8998" spans="1:2" ht="16.5" x14ac:dyDescent="0.3">
      <c r="A8998" s="9">
        <f>YEAR(Table1[[#This Row],[Order Date]])</f>
        <v>2017</v>
      </c>
      <c r="B8998" s="3" t="s">
        <v>1655</v>
      </c>
    </row>
    <row r="8999" spans="1:2" ht="16.5" x14ac:dyDescent="0.3">
      <c r="A8999" s="10">
        <f>YEAR(Table1[[#This Row],[Order Date]])</f>
        <v>2017</v>
      </c>
      <c r="B8999" s="4" t="s">
        <v>1655</v>
      </c>
    </row>
    <row r="9000" spans="1:2" ht="16.5" x14ac:dyDescent="0.3">
      <c r="A9000" s="9">
        <f>YEAR(Table1[[#This Row],[Order Date]])</f>
        <v>2017</v>
      </c>
      <c r="B9000" s="3" t="s">
        <v>1655</v>
      </c>
    </row>
    <row r="9001" spans="1:2" ht="16.5" x14ac:dyDescent="0.3">
      <c r="A9001" s="10">
        <f>YEAR(Table1[[#This Row],[Order Date]])</f>
        <v>2017</v>
      </c>
      <c r="B9001" s="4" t="s">
        <v>1655</v>
      </c>
    </row>
    <row r="9002" spans="1:2" ht="16.5" x14ac:dyDescent="0.3">
      <c r="A9002" s="9">
        <f>YEAR(Table1[[#This Row],[Order Date]])</f>
        <v>2017</v>
      </c>
      <c r="B9002" s="3" t="s">
        <v>1303</v>
      </c>
    </row>
    <row r="9003" spans="1:2" ht="16.5" x14ac:dyDescent="0.3">
      <c r="A9003" s="10">
        <f>YEAR(Table1[[#This Row],[Order Date]])</f>
        <v>2017</v>
      </c>
      <c r="B9003" s="4" t="s">
        <v>1303</v>
      </c>
    </row>
    <row r="9004" spans="1:2" ht="16.5" x14ac:dyDescent="0.3">
      <c r="A9004" s="9">
        <f>YEAR(Table1[[#This Row],[Order Date]])</f>
        <v>2017</v>
      </c>
      <c r="B9004" s="3" t="s">
        <v>1303</v>
      </c>
    </row>
    <row r="9005" spans="1:2" ht="16.5" x14ac:dyDescent="0.3">
      <c r="A9005" s="10">
        <f>YEAR(Table1[[#This Row],[Order Date]])</f>
        <v>2017</v>
      </c>
      <c r="B9005" s="4" t="s">
        <v>1641</v>
      </c>
    </row>
    <row r="9006" spans="1:2" ht="16.5" x14ac:dyDescent="0.3">
      <c r="A9006" s="9">
        <f>YEAR(Table1[[#This Row],[Order Date]])</f>
        <v>2017</v>
      </c>
      <c r="B9006" s="3" t="s">
        <v>1641</v>
      </c>
    </row>
    <row r="9007" spans="1:2" ht="16.5" x14ac:dyDescent="0.3">
      <c r="A9007" s="10">
        <f>YEAR(Table1[[#This Row],[Order Date]])</f>
        <v>2017</v>
      </c>
      <c r="B9007" s="4" t="s">
        <v>1641</v>
      </c>
    </row>
    <row r="9008" spans="1:2" ht="16.5" x14ac:dyDescent="0.3">
      <c r="A9008" s="9">
        <f>YEAR(Table1[[#This Row],[Order Date]])</f>
        <v>2017</v>
      </c>
      <c r="B9008" s="3" t="s">
        <v>1641</v>
      </c>
    </row>
    <row r="9009" spans="1:2" ht="16.5" x14ac:dyDescent="0.3">
      <c r="A9009" s="10">
        <f>YEAR(Table1[[#This Row],[Order Date]])</f>
        <v>2017</v>
      </c>
      <c r="B9009" s="4" t="s">
        <v>1631</v>
      </c>
    </row>
    <row r="9010" spans="1:2" ht="16.5" x14ac:dyDescent="0.3">
      <c r="A9010" s="9">
        <f>YEAR(Table1[[#This Row],[Order Date]])</f>
        <v>2017</v>
      </c>
      <c r="B9010" s="3" t="s">
        <v>1631</v>
      </c>
    </row>
    <row r="9011" spans="1:2" ht="16.5" x14ac:dyDescent="0.3">
      <c r="A9011" s="10">
        <f>YEAR(Table1[[#This Row],[Order Date]])</f>
        <v>2017</v>
      </c>
      <c r="B9011" s="4" t="s">
        <v>1631</v>
      </c>
    </row>
    <row r="9012" spans="1:2" ht="16.5" x14ac:dyDescent="0.3">
      <c r="A9012" s="9">
        <f>YEAR(Table1[[#This Row],[Order Date]])</f>
        <v>2017</v>
      </c>
      <c r="B9012" s="3" t="s">
        <v>1631</v>
      </c>
    </row>
    <row r="9013" spans="1:2" ht="16.5" x14ac:dyDescent="0.3">
      <c r="A9013" s="10">
        <f>YEAR(Table1[[#This Row],[Order Date]])</f>
        <v>2017</v>
      </c>
      <c r="B9013" s="4" t="s">
        <v>1631</v>
      </c>
    </row>
    <row r="9014" spans="1:2" ht="16.5" x14ac:dyDescent="0.3">
      <c r="A9014" s="9">
        <f>YEAR(Table1[[#This Row],[Order Date]])</f>
        <v>2017</v>
      </c>
      <c r="B9014" s="3" t="s">
        <v>1631</v>
      </c>
    </row>
    <row r="9015" spans="1:2" ht="16.5" x14ac:dyDescent="0.3">
      <c r="A9015" s="10">
        <f>YEAR(Table1[[#This Row],[Order Date]])</f>
        <v>2017</v>
      </c>
      <c r="B9015" s="4" t="s">
        <v>1546</v>
      </c>
    </row>
    <row r="9016" spans="1:2" ht="16.5" x14ac:dyDescent="0.3">
      <c r="A9016" s="9">
        <f>YEAR(Table1[[#This Row],[Order Date]])</f>
        <v>2017</v>
      </c>
      <c r="B9016" s="3" t="s">
        <v>791</v>
      </c>
    </row>
    <row r="9017" spans="1:2" ht="16.5" x14ac:dyDescent="0.3">
      <c r="A9017" s="10">
        <f>YEAR(Table1[[#This Row],[Order Date]])</f>
        <v>2017</v>
      </c>
      <c r="B9017" s="4" t="s">
        <v>651</v>
      </c>
    </row>
    <row r="9018" spans="1:2" ht="16.5" x14ac:dyDescent="0.3">
      <c r="A9018" s="9">
        <f>YEAR(Table1[[#This Row],[Order Date]])</f>
        <v>2017</v>
      </c>
      <c r="B9018" s="3" t="s">
        <v>651</v>
      </c>
    </row>
    <row r="9019" spans="1:2" ht="16.5" x14ac:dyDescent="0.3">
      <c r="A9019" s="10">
        <f>YEAR(Table1[[#This Row],[Order Date]])</f>
        <v>2017</v>
      </c>
      <c r="B9019" s="4" t="s">
        <v>2037</v>
      </c>
    </row>
    <row r="9020" spans="1:2" ht="16.5" x14ac:dyDescent="0.3">
      <c r="A9020" s="9">
        <f>YEAR(Table1[[#This Row],[Order Date]])</f>
        <v>2017</v>
      </c>
      <c r="B9020" s="3" t="s">
        <v>2037</v>
      </c>
    </row>
    <row r="9021" spans="1:2" ht="16.5" x14ac:dyDescent="0.3">
      <c r="A9021" s="10">
        <f>YEAR(Table1[[#This Row],[Order Date]])</f>
        <v>2017</v>
      </c>
      <c r="B9021" s="4" t="s">
        <v>2199</v>
      </c>
    </row>
    <row r="9022" spans="1:2" ht="16.5" x14ac:dyDescent="0.3">
      <c r="A9022" s="9">
        <f>YEAR(Table1[[#This Row],[Order Date]])</f>
        <v>2017</v>
      </c>
      <c r="B9022" s="3" t="s">
        <v>2199</v>
      </c>
    </row>
    <row r="9023" spans="1:2" ht="16.5" x14ac:dyDescent="0.3">
      <c r="A9023" s="10">
        <f>YEAR(Table1[[#This Row],[Order Date]])</f>
        <v>2017</v>
      </c>
      <c r="B9023" s="4" t="s">
        <v>1623</v>
      </c>
    </row>
    <row r="9024" spans="1:2" ht="16.5" x14ac:dyDescent="0.3">
      <c r="A9024" s="9">
        <f>YEAR(Table1[[#This Row],[Order Date]])</f>
        <v>2017</v>
      </c>
      <c r="B9024" s="3" t="s">
        <v>1623</v>
      </c>
    </row>
    <row r="9025" spans="1:2" ht="16.5" x14ac:dyDescent="0.3">
      <c r="A9025" s="10">
        <f>YEAR(Table1[[#This Row],[Order Date]])</f>
        <v>2017</v>
      </c>
      <c r="B9025" s="4" t="s">
        <v>1623</v>
      </c>
    </row>
    <row r="9026" spans="1:2" ht="16.5" x14ac:dyDescent="0.3">
      <c r="A9026" s="9">
        <f>YEAR(Table1[[#This Row],[Order Date]])</f>
        <v>2017</v>
      </c>
      <c r="B9026" s="3" t="s">
        <v>1584</v>
      </c>
    </row>
    <row r="9027" spans="1:2" ht="16.5" x14ac:dyDescent="0.3">
      <c r="A9027" s="10">
        <f>YEAR(Table1[[#This Row],[Order Date]])</f>
        <v>2017</v>
      </c>
      <c r="B9027" s="4" t="s">
        <v>1088</v>
      </c>
    </row>
    <row r="9028" spans="1:2" ht="16.5" x14ac:dyDescent="0.3">
      <c r="A9028" s="9">
        <f>YEAR(Table1[[#This Row],[Order Date]])</f>
        <v>2017</v>
      </c>
      <c r="B9028" s="3" t="s">
        <v>1088</v>
      </c>
    </row>
    <row r="9029" spans="1:2" ht="16.5" x14ac:dyDescent="0.3">
      <c r="A9029" s="10">
        <f>YEAR(Table1[[#This Row],[Order Date]])</f>
        <v>2017</v>
      </c>
      <c r="B9029" s="4" t="s">
        <v>29</v>
      </c>
    </row>
    <row r="9030" spans="1:2" ht="16.5" x14ac:dyDescent="0.3">
      <c r="A9030" s="9">
        <f>YEAR(Table1[[#This Row],[Order Date]])</f>
        <v>2017</v>
      </c>
      <c r="B9030" s="3" t="s">
        <v>29</v>
      </c>
    </row>
    <row r="9031" spans="1:2" ht="16.5" x14ac:dyDescent="0.3">
      <c r="A9031" s="10">
        <f>YEAR(Table1[[#This Row],[Order Date]])</f>
        <v>2017</v>
      </c>
      <c r="B9031" s="4" t="s">
        <v>1771</v>
      </c>
    </row>
    <row r="9032" spans="1:2" ht="16.5" x14ac:dyDescent="0.3">
      <c r="A9032" s="9">
        <f>YEAR(Table1[[#This Row],[Order Date]])</f>
        <v>2017</v>
      </c>
      <c r="B9032" s="3" t="s">
        <v>1771</v>
      </c>
    </row>
    <row r="9033" spans="1:2" ht="16.5" x14ac:dyDescent="0.3">
      <c r="A9033" s="10">
        <f>YEAR(Table1[[#This Row],[Order Date]])</f>
        <v>2017</v>
      </c>
      <c r="B9033" s="4" t="s">
        <v>495</v>
      </c>
    </row>
    <row r="9034" spans="1:2" ht="16.5" x14ac:dyDescent="0.3">
      <c r="A9034" s="9">
        <f>YEAR(Table1[[#This Row],[Order Date]])</f>
        <v>2017</v>
      </c>
      <c r="B9034" s="3" t="s">
        <v>495</v>
      </c>
    </row>
    <row r="9035" spans="1:2" ht="16.5" x14ac:dyDescent="0.3">
      <c r="A9035" s="10">
        <f>YEAR(Table1[[#This Row],[Order Date]])</f>
        <v>2017</v>
      </c>
      <c r="B9035" s="4" t="s">
        <v>1826</v>
      </c>
    </row>
    <row r="9036" spans="1:2" ht="16.5" x14ac:dyDescent="0.3">
      <c r="A9036" s="9">
        <f>YEAR(Table1[[#This Row],[Order Date]])</f>
        <v>2017</v>
      </c>
      <c r="B9036" s="3" t="s">
        <v>1748</v>
      </c>
    </row>
    <row r="9037" spans="1:2" ht="16.5" x14ac:dyDescent="0.3">
      <c r="A9037" s="10">
        <f>YEAR(Table1[[#This Row],[Order Date]])</f>
        <v>2017</v>
      </c>
      <c r="B9037" s="4" t="s">
        <v>1748</v>
      </c>
    </row>
    <row r="9038" spans="1:2" ht="16.5" x14ac:dyDescent="0.3">
      <c r="A9038" s="9">
        <f>YEAR(Table1[[#This Row],[Order Date]])</f>
        <v>2017</v>
      </c>
      <c r="B9038" s="3" t="s">
        <v>1748</v>
      </c>
    </row>
    <row r="9039" spans="1:2" ht="16.5" x14ac:dyDescent="0.3">
      <c r="A9039" s="10">
        <f>YEAR(Table1[[#This Row],[Order Date]])</f>
        <v>2017</v>
      </c>
      <c r="B9039" s="4" t="s">
        <v>1912</v>
      </c>
    </row>
    <row r="9040" spans="1:2" ht="16.5" x14ac:dyDescent="0.3">
      <c r="A9040" s="9">
        <f>YEAR(Table1[[#This Row],[Order Date]])</f>
        <v>2017</v>
      </c>
      <c r="B9040" s="3" t="s">
        <v>1121</v>
      </c>
    </row>
    <row r="9041" spans="1:2" ht="16.5" x14ac:dyDescent="0.3">
      <c r="A9041" s="10">
        <f>YEAR(Table1[[#This Row],[Order Date]])</f>
        <v>2017</v>
      </c>
      <c r="B9041" s="4" t="s">
        <v>1121</v>
      </c>
    </row>
    <row r="9042" spans="1:2" ht="16.5" x14ac:dyDescent="0.3">
      <c r="A9042" s="9">
        <f>YEAR(Table1[[#This Row],[Order Date]])</f>
        <v>2017</v>
      </c>
      <c r="B9042" s="3" t="s">
        <v>1121</v>
      </c>
    </row>
    <row r="9043" spans="1:2" ht="16.5" x14ac:dyDescent="0.3">
      <c r="A9043" s="10">
        <f>YEAR(Table1[[#This Row],[Order Date]])</f>
        <v>2017</v>
      </c>
      <c r="B9043" s="4" t="s">
        <v>2472</v>
      </c>
    </row>
    <row r="9044" spans="1:2" ht="16.5" x14ac:dyDescent="0.3">
      <c r="A9044" s="9">
        <f>YEAR(Table1[[#This Row],[Order Date]])</f>
        <v>2017</v>
      </c>
      <c r="B9044" s="3" t="s">
        <v>2472</v>
      </c>
    </row>
    <row r="9045" spans="1:2" ht="16.5" x14ac:dyDescent="0.3">
      <c r="A9045" s="10">
        <f>YEAR(Table1[[#This Row],[Order Date]])</f>
        <v>2017</v>
      </c>
      <c r="B9045" s="4" t="s">
        <v>2472</v>
      </c>
    </row>
    <row r="9046" spans="1:2" ht="16.5" x14ac:dyDescent="0.3">
      <c r="A9046" s="9">
        <f>YEAR(Table1[[#This Row],[Order Date]])</f>
        <v>2017</v>
      </c>
      <c r="B9046" s="3" t="s">
        <v>218</v>
      </c>
    </row>
    <row r="9047" spans="1:2" ht="16.5" x14ac:dyDescent="0.3">
      <c r="A9047" s="10">
        <f>YEAR(Table1[[#This Row],[Order Date]])</f>
        <v>2017</v>
      </c>
      <c r="B9047" s="4" t="s">
        <v>583</v>
      </c>
    </row>
    <row r="9048" spans="1:2" ht="16.5" x14ac:dyDescent="0.3">
      <c r="A9048" s="9">
        <f>YEAR(Table1[[#This Row],[Order Date]])</f>
        <v>2017</v>
      </c>
      <c r="B9048" s="3" t="s">
        <v>2048</v>
      </c>
    </row>
    <row r="9049" spans="1:2" ht="16.5" x14ac:dyDescent="0.3">
      <c r="A9049" s="10">
        <f>YEAR(Table1[[#This Row],[Order Date]])</f>
        <v>2017</v>
      </c>
      <c r="B9049" s="4" t="s">
        <v>514</v>
      </c>
    </row>
    <row r="9050" spans="1:2" ht="16.5" x14ac:dyDescent="0.3">
      <c r="A9050" s="9">
        <f>YEAR(Table1[[#This Row],[Order Date]])</f>
        <v>2017</v>
      </c>
      <c r="B9050" s="3" t="s">
        <v>514</v>
      </c>
    </row>
    <row r="9051" spans="1:2" ht="16.5" x14ac:dyDescent="0.3">
      <c r="A9051" s="10">
        <f>YEAR(Table1[[#This Row],[Order Date]])</f>
        <v>2017</v>
      </c>
      <c r="B9051" s="4" t="s">
        <v>938</v>
      </c>
    </row>
    <row r="9052" spans="1:2" ht="16.5" x14ac:dyDescent="0.3">
      <c r="A9052" s="9">
        <f>YEAR(Table1[[#This Row],[Order Date]])</f>
        <v>2017</v>
      </c>
      <c r="B9052" s="3" t="s">
        <v>938</v>
      </c>
    </row>
    <row r="9053" spans="1:2" ht="16.5" x14ac:dyDescent="0.3">
      <c r="A9053" s="10">
        <f>YEAR(Table1[[#This Row],[Order Date]])</f>
        <v>2017</v>
      </c>
      <c r="B9053" s="4" t="s">
        <v>938</v>
      </c>
    </row>
    <row r="9054" spans="1:2" ht="16.5" x14ac:dyDescent="0.3">
      <c r="A9054" s="9">
        <f>YEAR(Table1[[#This Row],[Order Date]])</f>
        <v>2017</v>
      </c>
      <c r="B9054" s="3" t="s">
        <v>938</v>
      </c>
    </row>
    <row r="9055" spans="1:2" ht="16.5" x14ac:dyDescent="0.3">
      <c r="A9055" s="10">
        <f>YEAR(Table1[[#This Row],[Order Date]])</f>
        <v>2017</v>
      </c>
      <c r="B9055" s="4" t="s">
        <v>938</v>
      </c>
    </row>
    <row r="9056" spans="1:2" ht="16.5" x14ac:dyDescent="0.3">
      <c r="A9056" s="9">
        <f>YEAR(Table1[[#This Row],[Order Date]])</f>
        <v>2017</v>
      </c>
      <c r="B9056" s="3" t="s">
        <v>938</v>
      </c>
    </row>
    <row r="9057" spans="1:2" ht="16.5" x14ac:dyDescent="0.3">
      <c r="A9057" s="10">
        <f>YEAR(Table1[[#This Row],[Order Date]])</f>
        <v>2017</v>
      </c>
      <c r="B9057" s="4" t="s">
        <v>831</v>
      </c>
    </row>
    <row r="9058" spans="1:2" ht="16.5" x14ac:dyDescent="0.3">
      <c r="A9058" s="9">
        <f>YEAR(Table1[[#This Row],[Order Date]])</f>
        <v>2017</v>
      </c>
      <c r="B9058" s="3" t="s">
        <v>831</v>
      </c>
    </row>
    <row r="9059" spans="1:2" ht="16.5" x14ac:dyDescent="0.3">
      <c r="A9059" s="10">
        <f>YEAR(Table1[[#This Row],[Order Date]])</f>
        <v>2017</v>
      </c>
      <c r="B9059" s="4" t="s">
        <v>831</v>
      </c>
    </row>
    <row r="9060" spans="1:2" ht="16.5" x14ac:dyDescent="0.3">
      <c r="A9060" s="9">
        <f>YEAR(Table1[[#This Row],[Order Date]])</f>
        <v>2017</v>
      </c>
      <c r="B9060" s="3" t="s">
        <v>831</v>
      </c>
    </row>
    <row r="9061" spans="1:2" ht="16.5" x14ac:dyDescent="0.3">
      <c r="A9061" s="10">
        <f>YEAR(Table1[[#This Row],[Order Date]])</f>
        <v>2017</v>
      </c>
      <c r="B9061" s="4" t="s">
        <v>749</v>
      </c>
    </row>
    <row r="9062" spans="1:2" ht="16.5" x14ac:dyDescent="0.3">
      <c r="A9062" s="9">
        <f>YEAR(Table1[[#This Row],[Order Date]])</f>
        <v>2017</v>
      </c>
      <c r="B9062" s="3" t="s">
        <v>749</v>
      </c>
    </row>
    <row r="9063" spans="1:2" ht="16.5" x14ac:dyDescent="0.3">
      <c r="A9063" s="10">
        <f>YEAR(Table1[[#This Row],[Order Date]])</f>
        <v>2017</v>
      </c>
      <c r="B9063" s="4" t="s">
        <v>749</v>
      </c>
    </row>
    <row r="9064" spans="1:2" ht="16.5" x14ac:dyDescent="0.3">
      <c r="A9064" s="9">
        <f>YEAR(Table1[[#This Row],[Order Date]])</f>
        <v>2017</v>
      </c>
      <c r="B9064" s="3" t="s">
        <v>1193</v>
      </c>
    </row>
    <row r="9065" spans="1:2" ht="16.5" x14ac:dyDescent="0.3">
      <c r="A9065" s="10">
        <f>YEAR(Table1[[#This Row],[Order Date]])</f>
        <v>2017</v>
      </c>
      <c r="B9065" s="4" t="s">
        <v>1193</v>
      </c>
    </row>
    <row r="9066" spans="1:2" ht="16.5" x14ac:dyDescent="0.3">
      <c r="A9066" s="9">
        <f>YEAR(Table1[[#This Row],[Order Date]])</f>
        <v>2017</v>
      </c>
      <c r="B9066" s="3" t="s">
        <v>1193</v>
      </c>
    </row>
    <row r="9067" spans="1:2" ht="16.5" x14ac:dyDescent="0.3">
      <c r="A9067" s="10">
        <f>YEAR(Table1[[#This Row],[Order Date]])</f>
        <v>2017</v>
      </c>
      <c r="B9067" s="4" t="s">
        <v>1513</v>
      </c>
    </row>
    <row r="9068" spans="1:2" ht="16.5" x14ac:dyDescent="0.3">
      <c r="A9068" s="9">
        <f>YEAR(Table1[[#This Row],[Order Date]])</f>
        <v>2017</v>
      </c>
      <c r="B9068" s="3" t="s">
        <v>1513</v>
      </c>
    </row>
    <row r="9069" spans="1:2" ht="16.5" x14ac:dyDescent="0.3">
      <c r="A9069" s="10">
        <f>YEAR(Table1[[#This Row],[Order Date]])</f>
        <v>2017</v>
      </c>
      <c r="B9069" s="4" t="s">
        <v>1513</v>
      </c>
    </row>
    <row r="9070" spans="1:2" ht="16.5" x14ac:dyDescent="0.3">
      <c r="A9070" s="9">
        <f>YEAR(Table1[[#This Row],[Order Date]])</f>
        <v>2017</v>
      </c>
      <c r="B9070" s="3" t="s">
        <v>1513</v>
      </c>
    </row>
    <row r="9071" spans="1:2" ht="16.5" x14ac:dyDescent="0.3">
      <c r="A9071" s="10">
        <f>YEAR(Table1[[#This Row],[Order Date]])</f>
        <v>2017</v>
      </c>
      <c r="B9071" s="4" t="s">
        <v>963</v>
      </c>
    </row>
    <row r="9072" spans="1:2" ht="16.5" x14ac:dyDescent="0.3">
      <c r="A9072" s="9">
        <f>YEAR(Table1[[#This Row],[Order Date]])</f>
        <v>2017</v>
      </c>
      <c r="B9072" s="3" t="s">
        <v>1776</v>
      </c>
    </row>
    <row r="9073" spans="1:2" ht="16.5" x14ac:dyDescent="0.3">
      <c r="A9073" s="10">
        <f>YEAR(Table1[[#This Row],[Order Date]])</f>
        <v>2017</v>
      </c>
      <c r="B9073" s="4" t="s">
        <v>1776</v>
      </c>
    </row>
    <row r="9074" spans="1:2" ht="16.5" x14ac:dyDescent="0.3">
      <c r="A9074" s="9">
        <f>YEAR(Table1[[#This Row],[Order Date]])</f>
        <v>2017</v>
      </c>
      <c r="B9074" s="3" t="s">
        <v>1828</v>
      </c>
    </row>
    <row r="9075" spans="1:2" ht="16.5" x14ac:dyDescent="0.3">
      <c r="A9075" s="10">
        <f>YEAR(Table1[[#This Row],[Order Date]])</f>
        <v>2017</v>
      </c>
      <c r="B9075" s="4" t="s">
        <v>1828</v>
      </c>
    </row>
    <row r="9076" spans="1:2" ht="16.5" x14ac:dyDescent="0.3">
      <c r="A9076" s="9">
        <f>YEAR(Table1[[#This Row],[Order Date]])</f>
        <v>2017</v>
      </c>
      <c r="B9076" s="3" t="s">
        <v>1273</v>
      </c>
    </row>
    <row r="9077" spans="1:2" ht="16.5" x14ac:dyDescent="0.3">
      <c r="A9077" s="10">
        <f>YEAR(Table1[[#This Row],[Order Date]])</f>
        <v>2017</v>
      </c>
      <c r="B9077" s="4" t="s">
        <v>1273</v>
      </c>
    </row>
    <row r="9078" spans="1:2" ht="16.5" x14ac:dyDescent="0.3">
      <c r="A9078" s="9">
        <f>YEAR(Table1[[#This Row],[Order Date]])</f>
        <v>2017</v>
      </c>
      <c r="B9078" s="3" t="s">
        <v>1538</v>
      </c>
    </row>
    <row r="9079" spans="1:2" ht="16.5" x14ac:dyDescent="0.3">
      <c r="A9079" s="10">
        <f>YEAR(Table1[[#This Row],[Order Date]])</f>
        <v>2017</v>
      </c>
      <c r="B9079" s="4" t="s">
        <v>2147</v>
      </c>
    </row>
    <row r="9080" spans="1:2" ht="16.5" x14ac:dyDescent="0.3">
      <c r="A9080" s="9">
        <f>YEAR(Table1[[#This Row],[Order Date]])</f>
        <v>2017</v>
      </c>
      <c r="B9080" s="3" t="s">
        <v>2147</v>
      </c>
    </row>
    <row r="9081" spans="1:2" ht="16.5" x14ac:dyDescent="0.3">
      <c r="A9081" s="10">
        <f>YEAR(Table1[[#This Row],[Order Date]])</f>
        <v>2017</v>
      </c>
      <c r="B9081" s="4" t="s">
        <v>1535</v>
      </c>
    </row>
    <row r="9082" spans="1:2" ht="16.5" x14ac:dyDescent="0.3">
      <c r="A9082" s="9">
        <f>YEAR(Table1[[#This Row],[Order Date]])</f>
        <v>2017</v>
      </c>
      <c r="B9082" s="3" t="s">
        <v>1535</v>
      </c>
    </row>
    <row r="9083" spans="1:2" ht="16.5" x14ac:dyDescent="0.3">
      <c r="A9083" s="10">
        <f>YEAR(Table1[[#This Row],[Order Date]])</f>
        <v>2017</v>
      </c>
      <c r="B9083" s="4" t="s">
        <v>1535</v>
      </c>
    </row>
    <row r="9084" spans="1:2" ht="16.5" x14ac:dyDescent="0.3">
      <c r="A9084" s="9">
        <f>YEAR(Table1[[#This Row],[Order Date]])</f>
        <v>2017</v>
      </c>
      <c r="B9084" s="3" t="s">
        <v>1535</v>
      </c>
    </row>
    <row r="9085" spans="1:2" ht="16.5" x14ac:dyDescent="0.3">
      <c r="A9085" s="10">
        <f>YEAR(Table1[[#This Row],[Order Date]])</f>
        <v>2017</v>
      </c>
      <c r="B9085" s="4" t="s">
        <v>1535</v>
      </c>
    </row>
    <row r="9086" spans="1:2" ht="16.5" x14ac:dyDescent="0.3">
      <c r="A9086" s="9">
        <f>YEAR(Table1[[#This Row],[Order Date]])</f>
        <v>2017</v>
      </c>
      <c r="B9086" s="3" t="s">
        <v>1535</v>
      </c>
    </row>
    <row r="9087" spans="1:2" ht="16.5" x14ac:dyDescent="0.3">
      <c r="A9087" s="10">
        <f>YEAR(Table1[[#This Row],[Order Date]])</f>
        <v>2017</v>
      </c>
      <c r="B9087" s="4" t="s">
        <v>1760</v>
      </c>
    </row>
    <row r="9088" spans="1:2" ht="16.5" x14ac:dyDescent="0.3">
      <c r="A9088" s="9">
        <f>YEAR(Table1[[#This Row],[Order Date]])</f>
        <v>2017</v>
      </c>
      <c r="B9088" s="3" t="s">
        <v>1760</v>
      </c>
    </row>
    <row r="9089" spans="1:2" ht="16.5" x14ac:dyDescent="0.3">
      <c r="A9089" s="10">
        <f>YEAR(Table1[[#This Row],[Order Date]])</f>
        <v>2017</v>
      </c>
      <c r="B9089" s="4" t="s">
        <v>1760</v>
      </c>
    </row>
    <row r="9090" spans="1:2" ht="16.5" x14ac:dyDescent="0.3">
      <c r="A9090" s="9">
        <f>YEAR(Table1[[#This Row],[Order Date]])</f>
        <v>2017</v>
      </c>
      <c r="B9090" s="3" t="s">
        <v>1760</v>
      </c>
    </row>
    <row r="9091" spans="1:2" ht="16.5" x14ac:dyDescent="0.3">
      <c r="A9091" s="10">
        <f>YEAR(Table1[[#This Row],[Order Date]])</f>
        <v>2017</v>
      </c>
      <c r="B9091" s="4" t="s">
        <v>1368</v>
      </c>
    </row>
    <row r="9092" spans="1:2" ht="16.5" x14ac:dyDescent="0.3">
      <c r="A9092" s="9">
        <f>YEAR(Table1[[#This Row],[Order Date]])</f>
        <v>2017</v>
      </c>
      <c r="B9092" s="3" t="s">
        <v>1368</v>
      </c>
    </row>
    <row r="9093" spans="1:2" ht="16.5" x14ac:dyDescent="0.3">
      <c r="A9093" s="10">
        <f>YEAR(Table1[[#This Row],[Order Date]])</f>
        <v>2017</v>
      </c>
      <c r="B9093" s="4" t="s">
        <v>1368</v>
      </c>
    </row>
    <row r="9094" spans="1:2" ht="16.5" x14ac:dyDescent="0.3">
      <c r="A9094" s="9">
        <f>YEAR(Table1[[#This Row],[Order Date]])</f>
        <v>2017</v>
      </c>
      <c r="B9094" s="3" t="s">
        <v>1368</v>
      </c>
    </row>
    <row r="9095" spans="1:2" ht="16.5" x14ac:dyDescent="0.3">
      <c r="A9095" s="10">
        <f>YEAR(Table1[[#This Row],[Order Date]])</f>
        <v>2017</v>
      </c>
      <c r="B9095" s="4" t="s">
        <v>2429</v>
      </c>
    </row>
    <row r="9096" spans="1:2" ht="16.5" x14ac:dyDescent="0.3">
      <c r="A9096" s="9">
        <f>YEAR(Table1[[#This Row],[Order Date]])</f>
        <v>2017</v>
      </c>
      <c r="B9096" s="3" t="s">
        <v>891</v>
      </c>
    </row>
    <row r="9097" spans="1:2" ht="16.5" x14ac:dyDescent="0.3">
      <c r="A9097" s="10">
        <f>YEAR(Table1[[#This Row],[Order Date]])</f>
        <v>2017</v>
      </c>
      <c r="B9097" s="4" t="s">
        <v>392</v>
      </c>
    </row>
    <row r="9098" spans="1:2" ht="16.5" x14ac:dyDescent="0.3">
      <c r="A9098" s="9">
        <f>YEAR(Table1[[#This Row],[Order Date]])</f>
        <v>2017</v>
      </c>
      <c r="B9098" s="3" t="s">
        <v>1521</v>
      </c>
    </row>
    <row r="9099" spans="1:2" ht="16.5" x14ac:dyDescent="0.3">
      <c r="A9099" s="10">
        <f>YEAR(Table1[[#This Row],[Order Date]])</f>
        <v>2017</v>
      </c>
      <c r="B9099" s="4" t="s">
        <v>1926</v>
      </c>
    </row>
    <row r="9100" spans="1:2" ht="16.5" x14ac:dyDescent="0.3">
      <c r="A9100" s="9">
        <f>YEAR(Table1[[#This Row],[Order Date]])</f>
        <v>2017</v>
      </c>
      <c r="B9100" s="3" t="s">
        <v>1926</v>
      </c>
    </row>
    <row r="9101" spans="1:2" ht="16.5" x14ac:dyDescent="0.3">
      <c r="A9101" s="10">
        <f>YEAR(Table1[[#This Row],[Order Date]])</f>
        <v>2017</v>
      </c>
      <c r="B9101" s="4" t="s">
        <v>815</v>
      </c>
    </row>
    <row r="9102" spans="1:2" ht="16.5" x14ac:dyDescent="0.3">
      <c r="A9102" s="9">
        <f>YEAR(Table1[[#This Row],[Order Date]])</f>
        <v>2017</v>
      </c>
      <c r="B9102" s="3" t="s">
        <v>1574</v>
      </c>
    </row>
    <row r="9103" spans="1:2" ht="16.5" x14ac:dyDescent="0.3">
      <c r="A9103" s="10">
        <f>YEAR(Table1[[#This Row],[Order Date]])</f>
        <v>2017</v>
      </c>
      <c r="B9103" s="4" t="s">
        <v>1131</v>
      </c>
    </row>
    <row r="9104" spans="1:2" ht="16.5" x14ac:dyDescent="0.3">
      <c r="A9104" s="9">
        <f>YEAR(Table1[[#This Row],[Order Date]])</f>
        <v>2017</v>
      </c>
      <c r="B9104" s="3" t="s">
        <v>1783</v>
      </c>
    </row>
    <row r="9105" spans="1:2" ht="16.5" x14ac:dyDescent="0.3">
      <c r="A9105" s="10">
        <f>YEAR(Table1[[#This Row],[Order Date]])</f>
        <v>2017</v>
      </c>
      <c r="B9105" s="4" t="s">
        <v>1783</v>
      </c>
    </row>
    <row r="9106" spans="1:2" ht="16.5" x14ac:dyDescent="0.3">
      <c r="A9106" s="9">
        <f>YEAR(Table1[[#This Row],[Order Date]])</f>
        <v>2017</v>
      </c>
      <c r="B9106" s="3" t="s">
        <v>1655</v>
      </c>
    </row>
    <row r="9107" spans="1:2" ht="16.5" x14ac:dyDescent="0.3">
      <c r="A9107" s="10">
        <f>YEAR(Table1[[#This Row],[Order Date]])</f>
        <v>2017</v>
      </c>
      <c r="B9107" s="4" t="s">
        <v>868</v>
      </c>
    </row>
    <row r="9108" spans="1:2" ht="16.5" x14ac:dyDescent="0.3">
      <c r="A9108" s="9">
        <f>YEAR(Table1[[#This Row],[Order Date]])</f>
        <v>2017</v>
      </c>
      <c r="B9108" s="3" t="s">
        <v>1267</v>
      </c>
    </row>
    <row r="9109" spans="1:2" ht="16.5" x14ac:dyDescent="0.3">
      <c r="A9109" s="10">
        <f>YEAR(Table1[[#This Row],[Order Date]])</f>
        <v>2017</v>
      </c>
      <c r="B9109" s="4" t="s">
        <v>1267</v>
      </c>
    </row>
    <row r="9110" spans="1:2" ht="16.5" x14ac:dyDescent="0.3">
      <c r="A9110" s="9">
        <f>YEAR(Table1[[#This Row],[Order Date]])</f>
        <v>2017</v>
      </c>
      <c r="B9110" s="3" t="s">
        <v>1267</v>
      </c>
    </row>
    <row r="9111" spans="1:2" ht="16.5" x14ac:dyDescent="0.3">
      <c r="A9111" s="10">
        <f>YEAR(Table1[[#This Row],[Order Date]])</f>
        <v>2017</v>
      </c>
      <c r="B9111" s="4" t="s">
        <v>1303</v>
      </c>
    </row>
    <row r="9112" spans="1:2" ht="16.5" x14ac:dyDescent="0.3">
      <c r="A9112" s="9">
        <f>YEAR(Table1[[#This Row],[Order Date]])</f>
        <v>2017</v>
      </c>
      <c r="B9112" s="3" t="s">
        <v>254</v>
      </c>
    </row>
    <row r="9113" spans="1:2" ht="16.5" x14ac:dyDescent="0.3">
      <c r="A9113" s="10">
        <f>YEAR(Table1[[#This Row],[Order Date]])</f>
        <v>2017</v>
      </c>
      <c r="B9113" s="4" t="s">
        <v>734</v>
      </c>
    </row>
    <row r="9114" spans="1:2" ht="16.5" x14ac:dyDescent="0.3">
      <c r="A9114" s="9">
        <f>YEAR(Table1[[#This Row],[Order Date]])</f>
        <v>2017</v>
      </c>
      <c r="B9114" s="3" t="s">
        <v>651</v>
      </c>
    </row>
    <row r="9115" spans="1:2" ht="16.5" x14ac:dyDescent="0.3">
      <c r="A9115" s="10">
        <f>YEAR(Table1[[#This Row],[Order Date]])</f>
        <v>2017</v>
      </c>
      <c r="B9115" s="4" t="s">
        <v>369</v>
      </c>
    </row>
    <row r="9116" spans="1:2" ht="16.5" x14ac:dyDescent="0.3">
      <c r="A9116" s="9">
        <f>YEAR(Table1[[#This Row],[Order Date]])</f>
        <v>2017</v>
      </c>
      <c r="B9116" s="3" t="s">
        <v>1625</v>
      </c>
    </row>
    <row r="9117" spans="1:2" ht="16.5" x14ac:dyDescent="0.3">
      <c r="A9117" s="10">
        <f>YEAR(Table1[[#This Row],[Order Date]])</f>
        <v>2017</v>
      </c>
      <c r="B9117" s="4" t="s">
        <v>2496</v>
      </c>
    </row>
    <row r="9118" spans="1:2" ht="16.5" x14ac:dyDescent="0.3">
      <c r="A9118" s="9">
        <f>YEAR(Table1[[#This Row],[Order Date]])</f>
        <v>2017</v>
      </c>
      <c r="B9118" s="3" t="s">
        <v>2496</v>
      </c>
    </row>
    <row r="9119" spans="1:2" ht="16.5" x14ac:dyDescent="0.3">
      <c r="A9119" s="10">
        <f>YEAR(Table1[[#This Row],[Order Date]])</f>
        <v>2017</v>
      </c>
      <c r="B9119" s="4" t="s">
        <v>599</v>
      </c>
    </row>
    <row r="9120" spans="1:2" ht="16.5" x14ac:dyDescent="0.3">
      <c r="A9120" s="9">
        <f>YEAR(Table1[[#This Row],[Order Date]])</f>
        <v>2017</v>
      </c>
      <c r="B9120" s="3" t="s">
        <v>29</v>
      </c>
    </row>
    <row r="9121" spans="1:2" ht="16.5" x14ac:dyDescent="0.3">
      <c r="A9121" s="10">
        <f>YEAR(Table1[[#This Row],[Order Date]])</f>
        <v>2017</v>
      </c>
      <c r="B9121" s="4" t="s">
        <v>376</v>
      </c>
    </row>
    <row r="9122" spans="1:2" ht="16.5" x14ac:dyDescent="0.3">
      <c r="A9122" s="9">
        <f>YEAR(Table1[[#This Row],[Order Date]])</f>
        <v>2017</v>
      </c>
      <c r="B9122" s="3" t="s">
        <v>1933</v>
      </c>
    </row>
    <row r="9123" spans="1:2" ht="16.5" x14ac:dyDescent="0.3">
      <c r="A9123" s="10">
        <f>YEAR(Table1[[#This Row],[Order Date]])</f>
        <v>2017</v>
      </c>
      <c r="B9123" s="4" t="s">
        <v>1933</v>
      </c>
    </row>
    <row r="9124" spans="1:2" ht="16.5" x14ac:dyDescent="0.3">
      <c r="A9124" s="9">
        <f>YEAR(Table1[[#This Row],[Order Date]])</f>
        <v>2017</v>
      </c>
      <c r="B9124" s="3" t="s">
        <v>1933</v>
      </c>
    </row>
    <row r="9125" spans="1:2" ht="16.5" x14ac:dyDescent="0.3">
      <c r="A9125" s="10">
        <f>YEAR(Table1[[#This Row],[Order Date]])</f>
        <v>2017</v>
      </c>
      <c r="B9125" s="4" t="s">
        <v>1933</v>
      </c>
    </row>
    <row r="9126" spans="1:2" ht="16.5" x14ac:dyDescent="0.3">
      <c r="A9126" s="9">
        <f>YEAR(Table1[[#This Row],[Order Date]])</f>
        <v>2017</v>
      </c>
      <c r="B9126" s="3" t="s">
        <v>780</v>
      </c>
    </row>
    <row r="9127" spans="1:2" ht="16.5" x14ac:dyDescent="0.3">
      <c r="A9127" s="10">
        <f>YEAR(Table1[[#This Row],[Order Date]])</f>
        <v>2017</v>
      </c>
      <c r="B9127" s="4" t="s">
        <v>780</v>
      </c>
    </row>
    <row r="9128" spans="1:2" ht="16.5" x14ac:dyDescent="0.3">
      <c r="A9128" s="9">
        <f>YEAR(Table1[[#This Row],[Order Date]])</f>
        <v>2017</v>
      </c>
      <c r="B9128" s="3" t="s">
        <v>1877</v>
      </c>
    </row>
    <row r="9129" spans="1:2" ht="16.5" x14ac:dyDescent="0.3">
      <c r="A9129" s="10">
        <f>YEAR(Table1[[#This Row],[Order Date]])</f>
        <v>2017</v>
      </c>
      <c r="B9129" s="4" t="s">
        <v>1223</v>
      </c>
    </row>
    <row r="9130" spans="1:2" ht="16.5" x14ac:dyDescent="0.3">
      <c r="A9130" s="9">
        <f>YEAR(Table1[[#This Row],[Order Date]])</f>
        <v>2017</v>
      </c>
      <c r="B9130" s="3" t="s">
        <v>817</v>
      </c>
    </row>
    <row r="9131" spans="1:2" ht="16.5" x14ac:dyDescent="0.3">
      <c r="A9131" s="10">
        <f>YEAR(Table1[[#This Row],[Order Date]])</f>
        <v>2017</v>
      </c>
      <c r="B9131" s="4" t="s">
        <v>817</v>
      </c>
    </row>
    <row r="9132" spans="1:2" ht="16.5" x14ac:dyDescent="0.3">
      <c r="A9132" s="9">
        <f>YEAR(Table1[[#This Row],[Order Date]])</f>
        <v>2017</v>
      </c>
      <c r="B9132" s="3" t="s">
        <v>383</v>
      </c>
    </row>
    <row r="9133" spans="1:2" ht="16.5" x14ac:dyDescent="0.3">
      <c r="A9133" s="10">
        <f>YEAR(Table1[[#This Row],[Order Date]])</f>
        <v>2017</v>
      </c>
      <c r="B9133" s="4" t="s">
        <v>383</v>
      </c>
    </row>
    <row r="9134" spans="1:2" ht="16.5" x14ac:dyDescent="0.3">
      <c r="A9134" s="9">
        <f>YEAR(Table1[[#This Row],[Order Date]])</f>
        <v>2017</v>
      </c>
      <c r="B9134" s="3" t="s">
        <v>383</v>
      </c>
    </row>
    <row r="9135" spans="1:2" ht="16.5" x14ac:dyDescent="0.3">
      <c r="A9135" s="10">
        <f>YEAR(Table1[[#This Row],[Order Date]])</f>
        <v>2017</v>
      </c>
      <c r="B9135" s="4" t="s">
        <v>383</v>
      </c>
    </row>
    <row r="9136" spans="1:2" ht="16.5" x14ac:dyDescent="0.3">
      <c r="A9136" s="9">
        <f>YEAR(Table1[[#This Row],[Order Date]])</f>
        <v>2017</v>
      </c>
      <c r="B9136" s="3" t="s">
        <v>1177</v>
      </c>
    </row>
    <row r="9137" spans="1:2" ht="16.5" x14ac:dyDescent="0.3">
      <c r="A9137" s="10">
        <f>YEAR(Table1[[#This Row],[Order Date]])</f>
        <v>2017</v>
      </c>
      <c r="B9137" s="4" t="s">
        <v>1177</v>
      </c>
    </row>
    <row r="9138" spans="1:2" ht="16.5" x14ac:dyDescent="0.3">
      <c r="A9138" s="9">
        <f>YEAR(Table1[[#This Row],[Order Date]])</f>
        <v>2017</v>
      </c>
      <c r="B9138" s="3" t="s">
        <v>1177</v>
      </c>
    </row>
    <row r="9139" spans="1:2" ht="16.5" x14ac:dyDescent="0.3">
      <c r="A9139" s="10">
        <f>YEAR(Table1[[#This Row],[Order Date]])</f>
        <v>2017</v>
      </c>
      <c r="B9139" s="4" t="s">
        <v>1177</v>
      </c>
    </row>
    <row r="9140" spans="1:2" ht="16.5" x14ac:dyDescent="0.3">
      <c r="A9140" s="9">
        <f>YEAR(Table1[[#This Row],[Order Date]])</f>
        <v>2017</v>
      </c>
      <c r="B9140" s="3" t="s">
        <v>1343</v>
      </c>
    </row>
    <row r="9141" spans="1:2" ht="16.5" x14ac:dyDescent="0.3">
      <c r="A9141" s="10">
        <f>YEAR(Table1[[#This Row],[Order Date]])</f>
        <v>2017</v>
      </c>
      <c r="B9141" s="4" t="s">
        <v>1343</v>
      </c>
    </row>
    <row r="9142" spans="1:2" ht="16.5" x14ac:dyDescent="0.3">
      <c r="A9142" s="9">
        <f>YEAR(Table1[[#This Row],[Order Date]])</f>
        <v>2017</v>
      </c>
      <c r="B9142" s="3" t="s">
        <v>973</v>
      </c>
    </row>
    <row r="9143" spans="1:2" ht="16.5" x14ac:dyDescent="0.3">
      <c r="A9143" s="10">
        <f>YEAR(Table1[[#This Row],[Order Date]])</f>
        <v>2017</v>
      </c>
      <c r="B9143" s="4" t="s">
        <v>1129</v>
      </c>
    </row>
    <row r="9144" spans="1:2" ht="16.5" x14ac:dyDescent="0.3">
      <c r="A9144" s="9">
        <f>YEAR(Table1[[#This Row],[Order Date]])</f>
        <v>2017</v>
      </c>
      <c r="B9144" s="3" t="s">
        <v>1129</v>
      </c>
    </row>
    <row r="9145" spans="1:2" ht="16.5" x14ac:dyDescent="0.3">
      <c r="A9145" s="10">
        <f>YEAR(Table1[[#This Row],[Order Date]])</f>
        <v>2017</v>
      </c>
      <c r="B9145" s="4" t="s">
        <v>498</v>
      </c>
    </row>
    <row r="9146" spans="1:2" ht="16.5" x14ac:dyDescent="0.3">
      <c r="A9146" s="9">
        <f>YEAR(Table1[[#This Row],[Order Date]])</f>
        <v>2017</v>
      </c>
      <c r="B9146" s="3" t="s">
        <v>2466</v>
      </c>
    </row>
    <row r="9147" spans="1:2" ht="16.5" x14ac:dyDescent="0.3">
      <c r="A9147" s="10">
        <f>YEAR(Table1[[#This Row],[Order Date]])</f>
        <v>2017</v>
      </c>
      <c r="B9147" s="4" t="s">
        <v>1935</v>
      </c>
    </row>
    <row r="9148" spans="1:2" ht="16.5" x14ac:dyDescent="0.3">
      <c r="A9148" s="9">
        <f>YEAR(Table1[[#This Row],[Order Date]])</f>
        <v>2017</v>
      </c>
      <c r="B9148" s="3" t="s">
        <v>1741</v>
      </c>
    </row>
    <row r="9149" spans="1:2" ht="16.5" x14ac:dyDescent="0.3">
      <c r="A9149" s="10">
        <f>YEAR(Table1[[#This Row],[Order Date]])</f>
        <v>2017</v>
      </c>
      <c r="B9149" s="4" t="s">
        <v>861</v>
      </c>
    </row>
    <row r="9150" spans="1:2" ht="16.5" x14ac:dyDescent="0.3">
      <c r="A9150" s="9">
        <f>YEAR(Table1[[#This Row],[Order Date]])</f>
        <v>2017</v>
      </c>
      <c r="B9150" s="3" t="s">
        <v>2714</v>
      </c>
    </row>
    <row r="9151" spans="1:2" ht="16.5" x14ac:dyDescent="0.3">
      <c r="A9151" s="10">
        <f>YEAR(Table1[[#This Row],[Order Date]])</f>
        <v>2017</v>
      </c>
      <c r="B9151" s="4" t="s">
        <v>2714</v>
      </c>
    </row>
    <row r="9152" spans="1:2" ht="16.5" x14ac:dyDescent="0.3">
      <c r="A9152" s="9">
        <f>YEAR(Table1[[#This Row],[Order Date]])</f>
        <v>2017</v>
      </c>
      <c r="B9152" s="3" t="s">
        <v>2714</v>
      </c>
    </row>
    <row r="9153" spans="1:2" ht="16.5" x14ac:dyDescent="0.3">
      <c r="A9153" s="10">
        <f>YEAR(Table1[[#This Row],[Order Date]])</f>
        <v>2017</v>
      </c>
      <c r="B9153" s="4" t="s">
        <v>2714</v>
      </c>
    </row>
    <row r="9154" spans="1:2" ht="16.5" x14ac:dyDescent="0.3">
      <c r="A9154" s="9">
        <f>YEAR(Table1[[#This Row],[Order Date]])</f>
        <v>2017</v>
      </c>
      <c r="B9154" s="3" t="s">
        <v>2714</v>
      </c>
    </row>
    <row r="9155" spans="1:2" ht="16.5" x14ac:dyDescent="0.3">
      <c r="A9155" s="10">
        <f>YEAR(Table1[[#This Row],[Order Date]])</f>
        <v>2017</v>
      </c>
      <c r="B9155" s="4" t="s">
        <v>2714</v>
      </c>
    </row>
    <row r="9156" spans="1:2" ht="16.5" x14ac:dyDescent="0.3">
      <c r="A9156" s="9">
        <f>YEAR(Table1[[#This Row],[Order Date]])</f>
        <v>2017</v>
      </c>
      <c r="B9156" s="3" t="s">
        <v>2714</v>
      </c>
    </row>
    <row r="9157" spans="1:2" ht="16.5" x14ac:dyDescent="0.3">
      <c r="A9157" s="10">
        <f>YEAR(Table1[[#This Row],[Order Date]])</f>
        <v>2017</v>
      </c>
      <c r="B9157" s="4" t="s">
        <v>2714</v>
      </c>
    </row>
    <row r="9158" spans="1:2" ht="16.5" x14ac:dyDescent="0.3">
      <c r="A9158" s="9">
        <f>YEAR(Table1[[#This Row],[Order Date]])</f>
        <v>2017</v>
      </c>
      <c r="B9158" s="3" t="s">
        <v>2253</v>
      </c>
    </row>
    <row r="9159" spans="1:2" ht="16.5" x14ac:dyDescent="0.3">
      <c r="A9159" s="10">
        <f>YEAR(Table1[[#This Row],[Order Date]])</f>
        <v>2017</v>
      </c>
      <c r="B9159" s="4" t="s">
        <v>2253</v>
      </c>
    </row>
    <row r="9160" spans="1:2" ht="16.5" x14ac:dyDescent="0.3">
      <c r="A9160" s="9">
        <f>YEAR(Table1[[#This Row],[Order Date]])</f>
        <v>2017</v>
      </c>
      <c r="B9160" s="3" t="s">
        <v>2253</v>
      </c>
    </row>
    <row r="9161" spans="1:2" ht="16.5" x14ac:dyDescent="0.3">
      <c r="A9161" s="10">
        <f>YEAR(Table1[[#This Row],[Order Date]])</f>
        <v>2017</v>
      </c>
      <c r="B9161" s="4" t="s">
        <v>2206</v>
      </c>
    </row>
    <row r="9162" spans="1:2" ht="16.5" x14ac:dyDescent="0.3">
      <c r="A9162" s="9">
        <f>YEAR(Table1[[#This Row],[Order Date]])</f>
        <v>2017</v>
      </c>
      <c r="B9162" s="3" t="s">
        <v>492</v>
      </c>
    </row>
    <row r="9163" spans="1:2" ht="16.5" x14ac:dyDescent="0.3">
      <c r="A9163" s="10">
        <f>YEAR(Table1[[#This Row],[Order Date]])</f>
        <v>2017</v>
      </c>
      <c r="B9163" s="4" t="s">
        <v>2162</v>
      </c>
    </row>
    <row r="9164" spans="1:2" ht="16.5" x14ac:dyDescent="0.3">
      <c r="A9164" s="9">
        <f>YEAR(Table1[[#This Row],[Order Date]])</f>
        <v>2017</v>
      </c>
      <c r="B9164" s="3" t="s">
        <v>1459</v>
      </c>
    </row>
    <row r="9165" spans="1:2" ht="16.5" x14ac:dyDescent="0.3">
      <c r="A9165" s="10">
        <f>YEAR(Table1[[#This Row],[Order Date]])</f>
        <v>2017</v>
      </c>
      <c r="B9165" s="4" t="s">
        <v>1459</v>
      </c>
    </row>
    <row r="9166" spans="1:2" ht="16.5" x14ac:dyDescent="0.3">
      <c r="A9166" s="9">
        <f>YEAR(Table1[[#This Row],[Order Date]])</f>
        <v>2017</v>
      </c>
      <c r="B9166" s="3" t="s">
        <v>1459</v>
      </c>
    </row>
    <row r="9167" spans="1:2" ht="16.5" x14ac:dyDescent="0.3">
      <c r="A9167" s="10">
        <f>YEAR(Table1[[#This Row],[Order Date]])</f>
        <v>2017</v>
      </c>
      <c r="B9167" s="4" t="s">
        <v>1448</v>
      </c>
    </row>
    <row r="9168" spans="1:2" ht="16.5" x14ac:dyDescent="0.3">
      <c r="A9168" s="9">
        <f>YEAR(Table1[[#This Row],[Order Date]])</f>
        <v>2017</v>
      </c>
      <c r="B9168" s="3" t="s">
        <v>1448</v>
      </c>
    </row>
    <row r="9169" spans="1:2" ht="16.5" x14ac:dyDescent="0.3">
      <c r="A9169" s="10">
        <f>YEAR(Table1[[#This Row],[Order Date]])</f>
        <v>2017</v>
      </c>
      <c r="B9169" s="4" t="s">
        <v>1448</v>
      </c>
    </row>
    <row r="9170" spans="1:2" ht="16.5" x14ac:dyDescent="0.3">
      <c r="A9170" s="9">
        <f>YEAR(Table1[[#This Row],[Order Date]])</f>
        <v>2017</v>
      </c>
      <c r="B9170" s="3" t="s">
        <v>1448</v>
      </c>
    </row>
    <row r="9171" spans="1:2" ht="16.5" x14ac:dyDescent="0.3">
      <c r="A9171" s="10">
        <f>YEAR(Table1[[#This Row],[Order Date]])</f>
        <v>2017</v>
      </c>
      <c r="B9171" s="4" t="s">
        <v>1448</v>
      </c>
    </row>
    <row r="9172" spans="1:2" ht="16.5" x14ac:dyDescent="0.3">
      <c r="A9172" s="9">
        <f>YEAR(Table1[[#This Row],[Order Date]])</f>
        <v>2017</v>
      </c>
      <c r="B9172" s="3" t="s">
        <v>2225</v>
      </c>
    </row>
    <row r="9173" spans="1:2" ht="16.5" x14ac:dyDescent="0.3">
      <c r="A9173" s="10">
        <f>YEAR(Table1[[#This Row],[Order Date]])</f>
        <v>2017</v>
      </c>
      <c r="B9173" s="4" t="s">
        <v>2225</v>
      </c>
    </row>
    <row r="9174" spans="1:2" ht="16.5" x14ac:dyDescent="0.3">
      <c r="A9174" s="9">
        <f>YEAR(Table1[[#This Row],[Order Date]])</f>
        <v>2017</v>
      </c>
      <c r="B9174" s="3" t="s">
        <v>1616</v>
      </c>
    </row>
    <row r="9175" spans="1:2" ht="16.5" x14ac:dyDescent="0.3">
      <c r="A9175" s="10">
        <f>YEAR(Table1[[#This Row],[Order Date]])</f>
        <v>2017</v>
      </c>
      <c r="B9175" s="4" t="s">
        <v>1616</v>
      </c>
    </row>
    <row r="9176" spans="1:2" ht="16.5" x14ac:dyDescent="0.3">
      <c r="A9176" s="9">
        <f>YEAR(Table1[[#This Row],[Order Date]])</f>
        <v>2017</v>
      </c>
      <c r="B9176" s="3" t="s">
        <v>1177</v>
      </c>
    </row>
    <row r="9177" spans="1:2" ht="16.5" x14ac:dyDescent="0.3">
      <c r="A9177" s="10">
        <f>YEAR(Table1[[#This Row],[Order Date]])</f>
        <v>2017</v>
      </c>
      <c r="B9177" s="4" t="s">
        <v>1177</v>
      </c>
    </row>
    <row r="9178" spans="1:2" ht="16.5" x14ac:dyDescent="0.3">
      <c r="A9178" s="9">
        <f>YEAR(Table1[[#This Row],[Order Date]])</f>
        <v>2017</v>
      </c>
      <c r="B9178" s="3" t="s">
        <v>1177</v>
      </c>
    </row>
    <row r="9179" spans="1:2" ht="16.5" x14ac:dyDescent="0.3">
      <c r="A9179" s="10">
        <f>YEAR(Table1[[#This Row],[Order Date]])</f>
        <v>2017</v>
      </c>
      <c r="B9179" s="4" t="s">
        <v>1177</v>
      </c>
    </row>
    <row r="9180" spans="1:2" ht="16.5" x14ac:dyDescent="0.3">
      <c r="A9180" s="9">
        <f>YEAR(Table1[[#This Row],[Order Date]])</f>
        <v>2017</v>
      </c>
      <c r="B9180" s="3" t="s">
        <v>1177</v>
      </c>
    </row>
    <row r="9181" spans="1:2" ht="16.5" x14ac:dyDescent="0.3">
      <c r="A9181" s="10">
        <f>YEAR(Table1[[#This Row],[Order Date]])</f>
        <v>2017</v>
      </c>
      <c r="B9181" s="4" t="s">
        <v>2632</v>
      </c>
    </row>
    <row r="9182" spans="1:2" ht="16.5" x14ac:dyDescent="0.3">
      <c r="A9182" s="9">
        <f>YEAR(Table1[[#This Row],[Order Date]])</f>
        <v>2017</v>
      </c>
      <c r="B9182" s="3" t="s">
        <v>2253</v>
      </c>
    </row>
    <row r="9183" spans="1:2" ht="16.5" x14ac:dyDescent="0.3">
      <c r="A9183" s="10">
        <f>YEAR(Table1[[#This Row],[Order Date]])</f>
        <v>2017</v>
      </c>
      <c r="B9183" s="4" t="s">
        <v>2253</v>
      </c>
    </row>
    <row r="9184" spans="1:2" ht="16.5" x14ac:dyDescent="0.3">
      <c r="A9184" s="9">
        <f>YEAR(Table1[[#This Row],[Order Date]])</f>
        <v>2017</v>
      </c>
      <c r="B9184" s="3" t="s">
        <v>2253</v>
      </c>
    </row>
    <row r="9185" spans="1:2" ht="16.5" x14ac:dyDescent="0.3">
      <c r="A9185" s="10">
        <f>YEAR(Table1[[#This Row],[Order Date]])</f>
        <v>2017</v>
      </c>
      <c r="B9185" s="4" t="s">
        <v>154</v>
      </c>
    </row>
    <row r="9186" spans="1:2" ht="16.5" x14ac:dyDescent="0.3">
      <c r="A9186" s="9">
        <f>YEAR(Table1[[#This Row],[Order Date]])</f>
        <v>2017</v>
      </c>
      <c r="B9186" s="3" t="s">
        <v>2528</v>
      </c>
    </row>
    <row r="9187" spans="1:2" ht="16.5" x14ac:dyDescent="0.3">
      <c r="A9187" s="10">
        <f>YEAR(Table1[[#This Row],[Order Date]])</f>
        <v>2017</v>
      </c>
      <c r="B9187" s="4" t="s">
        <v>592</v>
      </c>
    </row>
    <row r="9188" spans="1:2" ht="16.5" x14ac:dyDescent="0.3">
      <c r="A9188" s="9">
        <f>YEAR(Table1[[#This Row],[Order Date]])</f>
        <v>2017</v>
      </c>
      <c r="B9188" s="3" t="s">
        <v>167</v>
      </c>
    </row>
    <row r="9189" spans="1:2" ht="16.5" x14ac:dyDescent="0.3">
      <c r="A9189" s="10">
        <f>YEAR(Table1[[#This Row],[Order Date]])</f>
        <v>2017</v>
      </c>
      <c r="B9189" s="4" t="s">
        <v>167</v>
      </c>
    </row>
    <row r="9190" spans="1:2" ht="16.5" x14ac:dyDescent="0.3">
      <c r="A9190" s="9">
        <f>YEAR(Table1[[#This Row],[Order Date]])</f>
        <v>2017</v>
      </c>
      <c r="B9190" s="3" t="s">
        <v>915</v>
      </c>
    </row>
    <row r="9191" spans="1:2" ht="16.5" x14ac:dyDescent="0.3">
      <c r="A9191" s="10">
        <f>YEAR(Table1[[#This Row],[Order Date]])</f>
        <v>2017</v>
      </c>
      <c r="B9191" s="4" t="s">
        <v>915</v>
      </c>
    </row>
    <row r="9192" spans="1:2" ht="16.5" x14ac:dyDescent="0.3">
      <c r="A9192" s="9">
        <f>YEAR(Table1[[#This Row],[Order Date]])</f>
        <v>2017</v>
      </c>
      <c r="B9192" s="3" t="s">
        <v>1813</v>
      </c>
    </row>
    <row r="9193" spans="1:2" ht="16.5" x14ac:dyDescent="0.3">
      <c r="A9193" s="10">
        <f>YEAR(Table1[[#This Row],[Order Date]])</f>
        <v>2017</v>
      </c>
      <c r="B9193" s="4" t="s">
        <v>1813</v>
      </c>
    </row>
    <row r="9194" spans="1:2" ht="16.5" x14ac:dyDescent="0.3">
      <c r="A9194" s="9">
        <f>YEAR(Table1[[#This Row],[Order Date]])</f>
        <v>2017</v>
      </c>
      <c r="B9194" s="3" t="s">
        <v>1593</v>
      </c>
    </row>
    <row r="9195" spans="1:2" ht="16.5" x14ac:dyDescent="0.3">
      <c r="A9195" s="10">
        <f>YEAR(Table1[[#This Row],[Order Date]])</f>
        <v>2017</v>
      </c>
      <c r="B9195" s="4" t="s">
        <v>1758</v>
      </c>
    </row>
    <row r="9196" spans="1:2" ht="16.5" x14ac:dyDescent="0.3">
      <c r="A9196" s="9">
        <f>YEAR(Table1[[#This Row],[Order Date]])</f>
        <v>2017</v>
      </c>
      <c r="B9196" s="3" t="s">
        <v>1736</v>
      </c>
    </row>
    <row r="9197" spans="1:2" ht="16.5" x14ac:dyDescent="0.3">
      <c r="A9197" s="10">
        <f>YEAR(Table1[[#This Row],[Order Date]])</f>
        <v>2017</v>
      </c>
      <c r="B9197" s="4" t="s">
        <v>1800</v>
      </c>
    </row>
    <row r="9198" spans="1:2" ht="16.5" x14ac:dyDescent="0.3">
      <c r="A9198" s="9">
        <f>YEAR(Table1[[#This Row],[Order Date]])</f>
        <v>2017</v>
      </c>
      <c r="B9198" s="3" t="s">
        <v>815</v>
      </c>
    </row>
    <row r="9199" spans="1:2" ht="16.5" x14ac:dyDescent="0.3">
      <c r="A9199" s="10">
        <f>YEAR(Table1[[#This Row],[Order Date]])</f>
        <v>2017</v>
      </c>
      <c r="B9199" s="4" t="s">
        <v>519</v>
      </c>
    </row>
    <row r="9200" spans="1:2" ht="16.5" x14ac:dyDescent="0.3">
      <c r="A9200" s="9">
        <f>YEAR(Table1[[#This Row],[Order Date]])</f>
        <v>2017</v>
      </c>
      <c r="B9200" s="3" t="s">
        <v>2176</v>
      </c>
    </row>
    <row r="9201" spans="1:2" ht="16.5" x14ac:dyDescent="0.3">
      <c r="A9201" s="10">
        <f>YEAR(Table1[[#This Row],[Order Date]])</f>
        <v>2017</v>
      </c>
      <c r="B9201" s="4" t="s">
        <v>1295</v>
      </c>
    </row>
    <row r="9202" spans="1:2" ht="16.5" x14ac:dyDescent="0.3">
      <c r="A9202" s="9">
        <f>YEAR(Table1[[#This Row],[Order Date]])</f>
        <v>2017</v>
      </c>
      <c r="B9202" s="3" t="s">
        <v>689</v>
      </c>
    </row>
    <row r="9203" spans="1:2" ht="16.5" x14ac:dyDescent="0.3">
      <c r="A9203" s="10">
        <f>YEAR(Table1[[#This Row],[Order Date]])</f>
        <v>2017</v>
      </c>
      <c r="B9203" s="4" t="s">
        <v>689</v>
      </c>
    </row>
    <row r="9204" spans="1:2" ht="16.5" x14ac:dyDescent="0.3">
      <c r="A9204" s="9">
        <f>YEAR(Table1[[#This Row],[Order Date]])</f>
        <v>2017</v>
      </c>
      <c r="B9204" s="3" t="s">
        <v>923</v>
      </c>
    </row>
    <row r="9205" spans="1:2" ht="16.5" x14ac:dyDescent="0.3">
      <c r="A9205" s="10">
        <f>YEAR(Table1[[#This Row],[Order Date]])</f>
        <v>2017</v>
      </c>
      <c r="B9205" s="4" t="s">
        <v>923</v>
      </c>
    </row>
    <row r="9206" spans="1:2" ht="16.5" x14ac:dyDescent="0.3">
      <c r="A9206" s="9">
        <f>YEAR(Table1[[#This Row],[Order Date]])</f>
        <v>2017</v>
      </c>
      <c r="B9206" s="3" t="s">
        <v>923</v>
      </c>
    </row>
    <row r="9207" spans="1:2" ht="16.5" x14ac:dyDescent="0.3">
      <c r="A9207" s="10">
        <f>YEAR(Table1[[#This Row],[Order Date]])</f>
        <v>2017</v>
      </c>
      <c r="B9207" s="4" t="s">
        <v>923</v>
      </c>
    </row>
    <row r="9208" spans="1:2" ht="16.5" x14ac:dyDescent="0.3">
      <c r="A9208" s="9">
        <f>YEAR(Table1[[#This Row],[Order Date]])</f>
        <v>2017</v>
      </c>
      <c r="B9208" s="3" t="s">
        <v>857</v>
      </c>
    </row>
    <row r="9209" spans="1:2" ht="16.5" x14ac:dyDescent="0.3">
      <c r="A9209" s="10">
        <f>YEAR(Table1[[#This Row],[Order Date]])</f>
        <v>2017</v>
      </c>
      <c r="B9209" s="4" t="s">
        <v>1466</v>
      </c>
    </row>
    <row r="9210" spans="1:2" ht="16.5" x14ac:dyDescent="0.3">
      <c r="A9210" s="9">
        <f>YEAR(Table1[[#This Row],[Order Date]])</f>
        <v>2017</v>
      </c>
      <c r="B9210" s="3" t="s">
        <v>2405</v>
      </c>
    </row>
    <row r="9211" spans="1:2" ht="16.5" x14ac:dyDescent="0.3">
      <c r="A9211" s="10">
        <f>YEAR(Table1[[#This Row],[Order Date]])</f>
        <v>2017</v>
      </c>
      <c r="B9211" s="4" t="s">
        <v>2405</v>
      </c>
    </row>
    <row r="9212" spans="1:2" ht="16.5" x14ac:dyDescent="0.3">
      <c r="A9212" s="9">
        <f>YEAR(Table1[[#This Row],[Order Date]])</f>
        <v>2017</v>
      </c>
      <c r="B9212" s="3" t="s">
        <v>1648</v>
      </c>
    </row>
    <row r="9213" spans="1:2" ht="16.5" x14ac:dyDescent="0.3">
      <c r="A9213" s="10">
        <f>YEAR(Table1[[#This Row],[Order Date]])</f>
        <v>2017</v>
      </c>
      <c r="B9213" s="4" t="s">
        <v>1648</v>
      </c>
    </row>
    <row r="9214" spans="1:2" ht="16.5" x14ac:dyDescent="0.3">
      <c r="A9214" s="9">
        <f>YEAR(Table1[[#This Row],[Order Date]])</f>
        <v>2017</v>
      </c>
      <c r="B9214" s="3" t="s">
        <v>1648</v>
      </c>
    </row>
    <row r="9215" spans="1:2" ht="16.5" x14ac:dyDescent="0.3">
      <c r="A9215" s="10">
        <f>YEAR(Table1[[#This Row],[Order Date]])</f>
        <v>2017</v>
      </c>
      <c r="B9215" s="4" t="s">
        <v>1648</v>
      </c>
    </row>
    <row r="9216" spans="1:2" ht="16.5" x14ac:dyDescent="0.3">
      <c r="A9216" s="9">
        <f>YEAR(Table1[[#This Row],[Order Date]])</f>
        <v>2017</v>
      </c>
      <c r="B9216" s="3" t="s">
        <v>1648</v>
      </c>
    </row>
    <row r="9217" spans="1:2" ht="16.5" x14ac:dyDescent="0.3">
      <c r="A9217" s="10">
        <f>YEAR(Table1[[#This Row],[Order Date]])</f>
        <v>2017</v>
      </c>
      <c r="B9217" s="4" t="s">
        <v>483</v>
      </c>
    </row>
    <row r="9218" spans="1:2" ht="16.5" x14ac:dyDescent="0.3">
      <c r="A9218" s="9">
        <f>YEAR(Table1[[#This Row],[Order Date]])</f>
        <v>2017</v>
      </c>
      <c r="B9218" s="3" t="s">
        <v>483</v>
      </c>
    </row>
    <row r="9219" spans="1:2" ht="16.5" x14ac:dyDescent="0.3">
      <c r="A9219" s="10">
        <f>YEAR(Table1[[#This Row],[Order Date]])</f>
        <v>2017</v>
      </c>
      <c r="B9219" s="4" t="s">
        <v>1946</v>
      </c>
    </row>
    <row r="9220" spans="1:2" ht="16.5" x14ac:dyDescent="0.3">
      <c r="A9220" s="9">
        <f>YEAR(Table1[[#This Row],[Order Date]])</f>
        <v>2017</v>
      </c>
      <c r="B9220" s="3" t="s">
        <v>1009</v>
      </c>
    </row>
    <row r="9221" spans="1:2" ht="16.5" x14ac:dyDescent="0.3">
      <c r="A9221" s="10">
        <f>YEAR(Table1[[#This Row],[Order Date]])</f>
        <v>2017</v>
      </c>
      <c r="B9221" s="4" t="s">
        <v>398</v>
      </c>
    </row>
    <row r="9222" spans="1:2" ht="16.5" x14ac:dyDescent="0.3">
      <c r="A9222" s="9">
        <f>YEAR(Table1[[#This Row],[Order Date]])</f>
        <v>2017</v>
      </c>
      <c r="B9222" s="3" t="s">
        <v>1846</v>
      </c>
    </row>
    <row r="9223" spans="1:2" ht="16.5" x14ac:dyDescent="0.3">
      <c r="A9223" s="10">
        <f>YEAR(Table1[[#This Row],[Order Date]])</f>
        <v>2017</v>
      </c>
      <c r="B9223" s="4" t="s">
        <v>904</v>
      </c>
    </row>
    <row r="9224" spans="1:2" ht="16.5" x14ac:dyDescent="0.3">
      <c r="A9224" s="9">
        <f>YEAR(Table1[[#This Row],[Order Date]])</f>
        <v>2017</v>
      </c>
      <c r="B9224" s="3" t="s">
        <v>904</v>
      </c>
    </row>
    <row r="9225" spans="1:2" ht="16.5" x14ac:dyDescent="0.3">
      <c r="A9225" s="10">
        <f>YEAR(Table1[[#This Row],[Order Date]])</f>
        <v>2017</v>
      </c>
      <c r="B9225" s="4" t="s">
        <v>826</v>
      </c>
    </row>
    <row r="9226" spans="1:2" ht="16.5" x14ac:dyDescent="0.3">
      <c r="A9226" s="9">
        <f>YEAR(Table1[[#This Row],[Order Date]])</f>
        <v>2017</v>
      </c>
      <c r="B9226" s="3" t="s">
        <v>32</v>
      </c>
    </row>
    <row r="9227" spans="1:2" ht="16.5" x14ac:dyDescent="0.3">
      <c r="A9227" s="10">
        <f>YEAR(Table1[[#This Row],[Order Date]])</f>
        <v>2017</v>
      </c>
      <c r="B9227" s="4" t="s">
        <v>683</v>
      </c>
    </row>
    <row r="9228" spans="1:2" ht="16.5" x14ac:dyDescent="0.3">
      <c r="A9228" s="9">
        <f>YEAR(Table1[[#This Row],[Order Date]])</f>
        <v>2017</v>
      </c>
      <c r="B9228" s="3" t="s">
        <v>683</v>
      </c>
    </row>
    <row r="9229" spans="1:2" ht="16.5" x14ac:dyDescent="0.3">
      <c r="A9229" s="10">
        <f>YEAR(Table1[[#This Row],[Order Date]])</f>
        <v>2017</v>
      </c>
      <c r="B9229" s="4" t="s">
        <v>2580</v>
      </c>
    </row>
    <row r="9230" spans="1:2" ht="16.5" x14ac:dyDescent="0.3">
      <c r="A9230" s="9">
        <f>YEAR(Table1[[#This Row],[Order Date]])</f>
        <v>2017</v>
      </c>
      <c r="B9230" s="3" t="s">
        <v>185</v>
      </c>
    </row>
    <row r="9231" spans="1:2" ht="16.5" x14ac:dyDescent="0.3">
      <c r="A9231" s="10">
        <f>YEAR(Table1[[#This Row],[Order Date]])</f>
        <v>2017</v>
      </c>
      <c r="B9231" s="4" t="s">
        <v>185</v>
      </c>
    </row>
    <row r="9232" spans="1:2" ht="16.5" x14ac:dyDescent="0.3">
      <c r="A9232" s="9">
        <f>YEAR(Table1[[#This Row],[Order Date]])</f>
        <v>2017</v>
      </c>
      <c r="B9232" s="3" t="s">
        <v>185</v>
      </c>
    </row>
    <row r="9233" spans="1:2" ht="16.5" x14ac:dyDescent="0.3">
      <c r="A9233" s="10">
        <f>YEAR(Table1[[#This Row],[Order Date]])</f>
        <v>2017</v>
      </c>
      <c r="B9233" s="4" t="s">
        <v>915</v>
      </c>
    </row>
    <row r="9234" spans="1:2" ht="16.5" x14ac:dyDescent="0.3">
      <c r="A9234" s="9">
        <f>YEAR(Table1[[#This Row],[Order Date]])</f>
        <v>2017</v>
      </c>
      <c r="B9234" s="3" t="s">
        <v>1563</v>
      </c>
    </row>
    <row r="9235" spans="1:2" ht="16.5" x14ac:dyDescent="0.3">
      <c r="A9235" s="10">
        <f>YEAR(Table1[[#This Row],[Order Date]])</f>
        <v>2017</v>
      </c>
      <c r="B9235" s="4" t="s">
        <v>2100</v>
      </c>
    </row>
    <row r="9236" spans="1:2" ht="16.5" x14ac:dyDescent="0.3">
      <c r="A9236" s="9">
        <f>YEAR(Table1[[#This Row],[Order Date]])</f>
        <v>2017</v>
      </c>
      <c r="B9236" s="3" t="s">
        <v>2319</v>
      </c>
    </row>
    <row r="9237" spans="1:2" ht="16.5" x14ac:dyDescent="0.3">
      <c r="A9237" s="10">
        <f>YEAR(Table1[[#This Row],[Order Date]])</f>
        <v>2017</v>
      </c>
      <c r="B9237" s="4" t="s">
        <v>2103</v>
      </c>
    </row>
    <row r="9238" spans="1:2" ht="16.5" x14ac:dyDescent="0.3">
      <c r="A9238" s="9">
        <f>YEAR(Table1[[#This Row],[Order Date]])</f>
        <v>2017</v>
      </c>
      <c r="B9238" s="3" t="s">
        <v>921</v>
      </c>
    </row>
    <row r="9239" spans="1:2" ht="16.5" x14ac:dyDescent="0.3">
      <c r="A9239" s="10">
        <f>YEAR(Table1[[#This Row],[Order Date]])</f>
        <v>2017</v>
      </c>
      <c r="B9239" s="4" t="s">
        <v>1846</v>
      </c>
    </row>
    <row r="9240" spans="1:2" ht="16.5" x14ac:dyDescent="0.3">
      <c r="A9240" s="9">
        <f>YEAR(Table1[[#This Row],[Order Date]])</f>
        <v>2017</v>
      </c>
      <c r="B9240" s="3" t="s">
        <v>635</v>
      </c>
    </row>
    <row r="9241" spans="1:2" ht="16.5" x14ac:dyDescent="0.3">
      <c r="A9241" s="10">
        <f>YEAR(Table1[[#This Row],[Order Date]])</f>
        <v>2017</v>
      </c>
      <c r="B9241" s="4" t="s">
        <v>1617</v>
      </c>
    </row>
    <row r="9242" spans="1:2" ht="16.5" x14ac:dyDescent="0.3">
      <c r="A9242" s="9">
        <f>YEAR(Table1[[#This Row],[Order Date]])</f>
        <v>2017</v>
      </c>
      <c r="B9242" s="3" t="s">
        <v>2053</v>
      </c>
    </row>
    <row r="9243" spans="1:2" ht="16.5" x14ac:dyDescent="0.3">
      <c r="A9243" s="10">
        <f>YEAR(Table1[[#This Row],[Order Date]])</f>
        <v>2017</v>
      </c>
      <c r="B9243" s="4" t="s">
        <v>922</v>
      </c>
    </row>
    <row r="9244" spans="1:2" ht="16.5" x14ac:dyDescent="0.3">
      <c r="A9244" s="9">
        <f>YEAR(Table1[[#This Row],[Order Date]])</f>
        <v>2017</v>
      </c>
      <c r="B9244" s="3" t="s">
        <v>1687</v>
      </c>
    </row>
    <row r="9245" spans="1:2" ht="16.5" x14ac:dyDescent="0.3">
      <c r="A9245" s="10">
        <f>YEAR(Table1[[#This Row],[Order Date]])</f>
        <v>2017</v>
      </c>
      <c r="B9245" s="4" t="s">
        <v>1687</v>
      </c>
    </row>
    <row r="9246" spans="1:2" ht="16.5" x14ac:dyDescent="0.3">
      <c r="A9246" s="9">
        <f>YEAR(Table1[[#This Row],[Order Date]])</f>
        <v>2017</v>
      </c>
      <c r="B9246" s="3" t="s">
        <v>1687</v>
      </c>
    </row>
    <row r="9247" spans="1:2" ht="16.5" x14ac:dyDescent="0.3">
      <c r="A9247" s="10">
        <f>YEAR(Table1[[#This Row],[Order Date]])</f>
        <v>2017</v>
      </c>
      <c r="B9247" s="4" t="s">
        <v>1696</v>
      </c>
    </row>
    <row r="9248" spans="1:2" ht="16.5" x14ac:dyDescent="0.3">
      <c r="A9248" s="9">
        <f>YEAR(Table1[[#This Row],[Order Date]])</f>
        <v>2017</v>
      </c>
      <c r="B9248" s="3" t="s">
        <v>971</v>
      </c>
    </row>
    <row r="9249" spans="1:2" ht="16.5" x14ac:dyDescent="0.3">
      <c r="A9249" s="10">
        <f>YEAR(Table1[[#This Row],[Order Date]])</f>
        <v>2017</v>
      </c>
      <c r="B9249" s="4" t="s">
        <v>971</v>
      </c>
    </row>
    <row r="9250" spans="1:2" ht="16.5" x14ac:dyDescent="0.3">
      <c r="A9250" s="9">
        <f>YEAR(Table1[[#This Row],[Order Date]])</f>
        <v>2017</v>
      </c>
      <c r="B9250" s="3" t="s">
        <v>971</v>
      </c>
    </row>
    <row r="9251" spans="1:2" ht="16.5" x14ac:dyDescent="0.3">
      <c r="A9251" s="10">
        <f>YEAR(Table1[[#This Row],[Order Date]])</f>
        <v>2017</v>
      </c>
      <c r="B9251" s="4" t="s">
        <v>971</v>
      </c>
    </row>
    <row r="9252" spans="1:2" ht="16.5" x14ac:dyDescent="0.3">
      <c r="A9252" s="9">
        <f>YEAR(Table1[[#This Row],[Order Date]])</f>
        <v>2017</v>
      </c>
      <c r="B9252" s="3" t="s">
        <v>971</v>
      </c>
    </row>
    <row r="9253" spans="1:2" ht="16.5" x14ac:dyDescent="0.3">
      <c r="A9253" s="10">
        <f>YEAR(Table1[[#This Row],[Order Date]])</f>
        <v>2017</v>
      </c>
      <c r="B9253" s="4" t="s">
        <v>971</v>
      </c>
    </row>
    <row r="9254" spans="1:2" ht="16.5" x14ac:dyDescent="0.3">
      <c r="A9254" s="9">
        <f>YEAR(Table1[[#This Row],[Order Date]])</f>
        <v>2017</v>
      </c>
      <c r="B9254" s="3" t="s">
        <v>1497</v>
      </c>
    </row>
    <row r="9255" spans="1:2" ht="16.5" x14ac:dyDescent="0.3">
      <c r="A9255" s="10">
        <f>YEAR(Table1[[#This Row],[Order Date]])</f>
        <v>2017</v>
      </c>
      <c r="B9255" s="4" t="s">
        <v>1497</v>
      </c>
    </row>
    <row r="9256" spans="1:2" ht="16.5" x14ac:dyDescent="0.3">
      <c r="A9256" s="9">
        <f>YEAR(Table1[[#This Row],[Order Date]])</f>
        <v>2017</v>
      </c>
      <c r="B9256" s="3" t="s">
        <v>1497</v>
      </c>
    </row>
    <row r="9257" spans="1:2" ht="16.5" x14ac:dyDescent="0.3">
      <c r="A9257" s="10">
        <f>YEAR(Table1[[#This Row],[Order Date]])</f>
        <v>2017</v>
      </c>
      <c r="B9257" s="4" t="s">
        <v>1497</v>
      </c>
    </row>
    <row r="9258" spans="1:2" ht="16.5" x14ac:dyDescent="0.3">
      <c r="A9258" s="9">
        <f>YEAR(Table1[[#This Row],[Order Date]])</f>
        <v>2017</v>
      </c>
      <c r="B9258" s="3" t="s">
        <v>1497</v>
      </c>
    </row>
    <row r="9259" spans="1:2" ht="16.5" x14ac:dyDescent="0.3">
      <c r="A9259" s="10">
        <f>YEAR(Table1[[#This Row],[Order Date]])</f>
        <v>2017</v>
      </c>
      <c r="B9259" s="4" t="s">
        <v>1497</v>
      </c>
    </row>
    <row r="9260" spans="1:2" ht="16.5" x14ac:dyDescent="0.3">
      <c r="A9260" s="9">
        <f>YEAR(Table1[[#This Row],[Order Date]])</f>
        <v>2017</v>
      </c>
      <c r="B9260" s="3" t="s">
        <v>1502</v>
      </c>
    </row>
    <row r="9261" spans="1:2" ht="16.5" x14ac:dyDescent="0.3">
      <c r="A9261" s="10">
        <f>YEAR(Table1[[#This Row],[Order Date]])</f>
        <v>2017</v>
      </c>
      <c r="B9261" s="4" t="s">
        <v>1502</v>
      </c>
    </row>
    <row r="9262" spans="1:2" ht="16.5" x14ac:dyDescent="0.3">
      <c r="A9262" s="9">
        <f>YEAR(Table1[[#This Row],[Order Date]])</f>
        <v>2017</v>
      </c>
      <c r="B9262" s="3" t="s">
        <v>1122</v>
      </c>
    </row>
    <row r="9263" spans="1:2" ht="16.5" x14ac:dyDescent="0.3">
      <c r="A9263" s="10">
        <f>YEAR(Table1[[#This Row],[Order Date]])</f>
        <v>2017</v>
      </c>
      <c r="B9263" s="4" t="s">
        <v>1122</v>
      </c>
    </row>
    <row r="9264" spans="1:2" ht="16.5" x14ac:dyDescent="0.3">
      <c r="A9264" s="9">
        <f>YEAR(Table1[[#This Row],[Order Date]])</f>
        <v>2017</v>
      </c>
      <c r="B9264" s="3" t="s">
        <v>1122</v>
      </c>
    </row>
    <row r="9265" spans="1:2" ht="16.5" x14ac:dyDescent="0.3">
      <c r="A9265" s="10">
        <f>YEAR(Table1[[#This Row],[Order Date]])</f>
        <v>2017</v>
      </c>
      <c r="B9265" s="4" t="s">
        <v>1466</v>
      </c>
    </row>
    <row r="9266" spans="1:2" ht="16.5" x14ac:dyDescent="0.3">
      <c r="A9266" s="9">
        <f>YEAR(Table1[[#This Row],[Order Date]])</f>
        <v>2017</v>
      </c>
      <c r="B9266" s="3" t="s">
        <v>1084</v>
      </c>
    </row>
    <row r="9267" spans="1:2" ht="16.5" x14ac:dyDescent="0.3">
      <c r="A9267" s="10">
        <f>YEAR(Table1[[#This Row],[Order Date]])</f>
        <v>2017</v>
      </c>
      <c r="B9267" s="4" t="s">
        <v>1084</v>
      </c>
    </row>
    <row r="9268" spans="1:2" ht="16.5" x14ac:dyDescent="0.3">
      <c r="A9268" s="9">
        <f>YEAR(Table1[[#This Row],[Order Date]])</f>
        <v>2017</v>
      </c>
      <c r="B9268" s="3" t="s">
        <v>2573</v>
      </c>
    </row>
    <row r="9269" spans="1:2" ht="16.5" x14ac:dyDescent="0.3">
      <c r="A9269" s="10">
        <f>YEAR(Table1[[#This Row],[Order Date]])</f>
        <v>2017</v>
      </c>
      <c r="B9269" s="4" t="s">
        <v>1131</v>
      </c>
    </row>
    <row r="9270" spans="1:2" ht="16.5" x14ac:dyDescent="0.3">
      <c r="A9270" s="9">
        <f>YEAR(Table1[[#This Row],[Order Date]])</f>
        <v>2017</v>
      </c>
      <c r="B9270" s="3" t="s">
        <v>915</v>
      </c>
    </row>
    <row r="9271" spans="1:2" ht="16.5" x14ac:dyDescent="0.3">
      <c r="A9271" s="10">
        <f>YEAR(Table1[[#This Row],[Order Date]])</f>
        <v>2017</v>
      </c>
      <c r="B9271" s="4" t="s">
        <v>1221</v>
      </c>
    </row>
    <row r="9272" spans="1:2" ht="16.5" x14ac:dyDescent="0.3">
      <c r="A9272" s="9">
        <f>YEAR(Table1[[#This Row],[Order Date]])</f>
        <v>2017</v>
      </c>
      <c r="B9272" s="3" t="s">
        <v>1383</v>
      </c>
    </row>
    <row r="9273" spans="1:2" ht="16.5" x14ac:dyDescent="0.3">
      <c r="A9273" s="10">
        <f>YEAR(Table1[[#This Row],[Order Date]])</f>
        <v>2017</v>
      </c>
      <c r="B9273" s="4" t="s">
        <v>32</v>
      </c>
    </row>
    <row r="9274" spans="1:2" ht="16.5" x14ac:dyDescent="0.3">
      <c r="A9274" s="9">
        <f>YEAR(Table1[[#This Row],[Order Date]])</f>
        <v>2017</v>
      </c>
      <c r="B9274" s="3" t="s">
        <v>637</v>
      </c>
    </row>
    <row r="9275" spans="1:2" ht="16.5" x14ac:dyDescent="0.3">
      <c r="A9275" s="10">
        <f>YEAR(Table1[[#This Row],[Order Date]])</f>
        <v>2017</v>
      </c>
      <c r="B9275" s="4" t="s">
        <v>637</v>
      </c>
    </row>
    <row r="9276" spans="1:2" ht="16.5" x14ac:dyDescent="0.3">
      <c r="A9276" s="9">
        <f>YEAR(Table1[[#This Row],[Order Date]])</f>
        <v>2017</v>
      </c>
      <c r="B9276" s="3" t="s">
        <v>637</v>
      </c>
    </row>
    <row r="9277" spans="1:2" ht="16.5" x14ac:dyDescent="0.3">
      <c r="A9277" s="10">
        <f>YEAR(Table1[[#This Row],[Order Date]])</f>
        <v>2017</v>
      </c>
      <c r="B9277" s="4" t="s">
        <v>1665</v>
      </c>
    </row>
    <row r="9278" spans="1:2" ht="16.5" x14ac:dyDescent="0.3">
      <c r="A9278" s="9">
        <f>YEAR(Table1[[#This Row],[Order Date]])</f>
        <v>2017</v>
      </c>
      <c r="B9278" s="3" t="s">
        <v>204</v>
      </c>
    </row>
    <row r="9279" spans="1:2" ht="16.5" x14ac:dyDescent="0.3">
      <c r="A9279" s="10">
        <f>YEAR(Table1[[#This Row],[Order Date]])</f>
        <v>2017</v>
      </c>
      <c r="B9279" s="4" t="s">
        <v>204</v>
      </c>
    </row>
    <row r="9280" spans="1:2" ht="16.5" x14ac:dyDescent="0.3">
      <c r="A9280" s="9">
        <f>YEAR(Table1[[#This Row],[Order Date]])</f>
        <v>2017</v>
      </c>
      <c r="B9280" s="3" t="s">
        <v>677</v>
      </c>
    </row>
    <row r="9281" spans="1:2" ht="16.5" x14ac:dyDescent="0.3">
      <c r="A9281" s="10">
        <f>YEAR(Table1[[#This Row],[Order Date]])</f>
        <v>2017</v>
      </c>
      <c r="B9281" s="4" t="s">
        <v>677</v>
      </c>
    </row>
    <row r="9282" spans="1:2" ht="16.5" x14ac:dyDescent="0.3">
      <c r="A9282" s="9">
        <f>YEAR(Table1[[#This Row],[Order Date]])</f>
        <v>2017</v>
      </c>
      <c r="B9282" s="3" t="s">
        <v>677</v>
      </c>
    </row>
    <row r="9283" spans="1:2" ht="16.5" x14ac:dyDescent="0.3">
      <c r="A9283" s="10">
        <f>YEAR(Table1[[#This Row],[Order Date]])</f>
        <v>2017</v>
      </c>
      <c r="B9283" s="4" t="s">
        <v>677</v>
      </c>
    </row>
    <row r="9284" spans="1:2" ht="16.5" x14ac:dyDescent="0.3">
      <c r="A9284" s="9">
        <f>YEAR(Table1[[#This Row],[Order Date]])</f>
        <v>2017</v>
      </c>
      <c r="B9284" s="3" t="s">
        <v>1471</v>
      </c>
    </row>
    <row r="9285" spans="1:2" ht="16.5" x14ac:dyDescent="0.3">
      <c r="A9285" s="10">
        <f>YEAR(Table1[[#This Row],[Order Date]])</f>
        <v>2017</v>
      </c>
      <c r="B9285" s="4" t="s">
        <v>445</v>
      </c>
    </row>
    <row r="9286" spans="1:2" ht="16.5" x14ac:dyDescent="0.3">
      <c r="A9286" s="9">
        <f>YEAR(Table1[[#This Row],[Order Date]])</f>
        <v>2017</v>
      </c>
      <c r="B9286" s="3" t="s">
        <v>445</v>
      </c>
    </row>
    <row r="9287" spans="1:2" ht="16.5" x14ac:dyDescent="0.3">
      <c r="A9287" s="10">
        <f>YEAR(Table1[[#This Row],[Order Date]])</f>
        <v>2017</v>
      </c>
      <c r="B9287" s="4" t="s">
        <v>1866</v>
      </c>
    </row>
    <row r="9288" spans="1:2" ht="16.5" x14ac:dyDescent="0.3">
      <c r="A9288" s="9">
        <f>YEAR(Table1[[#This Row],[Order Date]])</f>
        <v>2017</v>
      </c>
      <c r="B9288" s="3" t="s">
        <v>1249</v>
      </c>
    </row>
    <row r="9289" spans="1:2" ht="16.5" x14ac:dyDescent="0.3">
      <c r="A9289" s="10">
        <f>YEAR(Table1[[#This Row],[Order Date]])</f>
        <v>2017</v>
      </c>
      <c r="B9289" s="4" t="s">
        <v>1249</v>
      </c>
    </row>
    <row r="9290" spans="1:2" ht="16.5" x14ac:dyDescent="0.3">
      <c r="A9290" s="9">
        <f>YEAR(Table1[[#This Row],[Order Date]])</f>
        <v>2017</v>
      </c>
      <c r="B9290" s="3" t="s">
        <v>997</v>
      </c>
    </row>
    <row r="9291" spans="1:2" ht="16.5" x14ac:dyDescent="0.3">
      <c r="A9291" s="10">
        <f>YEAR(Table1[[#This Row],[Order Date]])</f>
        <v>2017</v>
      </c>
      <c r="B9291" s="4" t="s">
        <v>352</v>
      </c>
    </row>
    <row r="9292" spans="1:2" ht="16.5" x14ac:dyDescent="0.3">
      <c r="A9292" s="9">
        <f>YEAR(Table1[[#This Row],[Order Date]])</f>
        <v>2017</v>
      </c>
      <c r="B9292" s="3" t="s">
        <v>509</v>
      </c>
    </row>
    <row r="9293" spans="1:2" ht="16.5" x14ac:dyDescent="0.3">
      <c r="A9293" s="10">
        <f>YEAR(Table1[[#This Row],[Order Date]])</f>
        <v>2017</v>
      </c>
      <c r="B9293" s="4" t="s">
        <v>1012</v>
      </c>
    </row>
    <row r="9294" spans="1:2" ht="16.5" x14ac:dyDescent="0.3">
      <c r="A9294" s="9">
        <f>YEAR(Table1[[#This Row],[Order Date]])</f>
        <v>2017</v>
      </c>
      <c r="B9294" s="3" t="s">
        <v>1840</v>
      </c>
    </row>
    <row r="9295" spans="1:2" ht="16.5" x14ac:dyDescent="0.3">
      <c r="A9295" s="10">
        <f>YEAR(Table1[[#This Row],[Order Date]])</f>
        <v>2017</v>
      </c>
      <c r="B9295" s="4" t="s">
        <v>1840</v>
      </c>
    </row>
    <row r="9296" spans="1:2" ht="16.5" x14ac:dyDescent="0.3">
      <c r="A9296" s="9">
        <f>YEAR(Table1[[#This Row],[Order Date]])</f>
        <v>2017</v>
      </c>
      <c r="B9296" s="3" t="s">
        <v>2510</v>
      </c>
    </row>
    <row r="9297" spans="1:2" ht="16.5" x14ac:dyDescent="0.3">
      <c r="A9297" s="10">
        <f>YEAR(Table1[[#This Row],[Order Date]])</f>
        <v>2017</v>
      </c>
      <c r="B9297" s="4" t="s">
        <v>809</v>
      </c>
    </row>
    <row r="9298" spans="1:2" ht="16.5" x14ac:dyDescent="0.3">
      <c r="A9298" s="9">
        <f>YEAR(Table1[[#This Row],[Order Date]])</f>
        <v>2017</v>
      </c>
      <c r="B9298" s="3" t="s">
        <v>109</v>
      </c>
    </row>
    <row r="9299" spans="1:2" ht="16.5" x14ac:dyDescent="0.3">
      <c r="A9299" s="10">
        <f>YEAR(Table1[[#This Row],[Order Date]])</f>
        <v>2017</v>
      </c>
      <c r="B9299" s="4" t="s">
        <v>109</v>
      </c>
    </row>
    <row r="9300" spans="1:2" ht="16.5" x14ac:dyDescent="0.3">
      <c r="A9300" s="9">
        <f>YEAR(Table1[[#This Row],[Order Date]])</f>
        <v>2017</v>
      </c>
      <c r="B9300" s="3" t="s">
        <v>671</v>
      </c>
    </row>
    <row r="9301" spans="1:2" ht="16.5" x14ac:dyDescent="0.3">
      <c r="A9301" s="10">
        <f>YEAR(Table1[[#This Row],[Order Date]])</f>
        <v>2017</v>
      </c>
      <c r="B9301" s="4" t="s">
        <v>1471</v>
      </c>
    </row>
    <row r="9302" spans="1:2" ht="16.5" x14ac:dyDescent="0.3">
      <c r="A9302" s="9">
        <f>YEAR(Table1[[#This Row],[Order Date]])</f>
        <v>2017</v>
      </c>
      <c r="B9302" s="3" t="s">
        <v>951</v>
      </c>
    </row>
    <row r="9303" spans="1:2" ht="16.5" x14ac:dyDescent="0.3">
      <c r="A9303" s="10">
        <f>YEAR(Table1[[#This Row],[Order Date]])</f>
        <v>2017</v>
      </c>
      <c r="B9303" s="4" t="s">
        <v>1173</v>
      </c>
    </row>
    <row r="9304" spans="1:2" ht="16.5" x14ac:dyDescent="0.3">
      <c r="A9304" s="9">
        <f>YEAR(Table1[[#This Row],[Order Date]])</f>
        <v>2017</v>
      </c>
      <c r="B9304" s="3" t="s">
        <v>1941</v>
      </c>
    </row>
    <row r="9305" spans="1:2" ht="16.5" x14ac:dyDescent="0.3">
      <c r="A9305" s="10">
        <f>YEAR(Table1[[#This Row],[Order Date]])</f>
        <v>2017</v>
      </c>
      <c r="B9305" s="4" t="s">
        <v>1941</v>
      </c>
    </row>
    <row r="9306" spans="1:2" ht="16.5" x14ac:dyDescent="0.3">
      <c r="A9306" s="9">
        <f>YEAR(Table1[[#This Row],[Order Date]])</f>
        <v>2017</v>
      </c>
      <c r="B9306" s="3" t="s">
        <v>2318</v>
      </c>
    </row>
    <row r="9307" spans="1:2" ht="16.5" x14ac:dyDescent="0.3">
      <c r="A9307" s="10">
        <f>YEAR(Table1[[#This Row],[Order Date]])</f>
        <v>2017</v>
      </c>
      <c r="B9307" s="4" t="s">
        <v>275</v>
      </c>
    </row>
    <row r="9308" spans="1:2" ht="16.5" x14ac:dyDescent="0.3">
      <c r="A9308" s="9">
        <f>YEAR(Table1[[#This Row],[Order Date]])</f>
        <v>2017</v>
      </c>
      <c r="B9308" s="3" t="s">
        <v>692</v>
      </c>
    </row>
    <row r="9309" spans="1:2" ht="16.5" x14ac:dyDescent="0.3">
      <c r="A9309" s="10">
        <f>YEAR(Table1[[#This Row],[Order Date]])</f>
        <v>2017</v>
      </c>
      <c r="B9309" s="4" t="s">
        <v>505</v>
      </c>
    </row>
    <row r="9310" spans="1:2" ht="16.5" x14ac:dyDescent="0.3">
      <c r="A9310" s="9">
        <f>YEAR(Table1[[#This Row],[Order Date]])</f>
        <v>2017</v>
      </c>
      <c r="B9310" s="3" t="s">
        <v>341</v>
      </c>
    </row>
    <row r="9311" spans="1:2" ht="16.5" x14ac:dyDescent="0.3">
      <c r="A9311" s="10">
        <f>YEAR(Table1[[#This Row],[Order Date]])</f>
        <v>2017</v>
      </c>
      <c r="B9311" s="4" t="s">
        <v>2585</v>
      </c>
    </row>
    <row r="9312" spans="1:2" ht="16.5" x14ac:dyDescent="0.3">
      <c r="A9312" s="9">
        <f>YEAR(Table1[[#This Row],[Order Date]])</f>
        <v>2017</v>
      </c>
      <c r="B9312" s="3" t="s">
        <v>1271</v>
      </c>
    </row>
    <row r="9313" spans="1:2" ht="16.5" x14ac:dyDescent="0.3">
      <c r="A9313" s="10">
        <f>YEAR(Table1[[#This Row],[Order Date]])</f>
        <v>2017</v>
      </c>
      <c r="B9313" s="4" t="s">
        <v>1271</v>
      </c>
    </row>
    <row r="9314" spans="1:2" ht="16.5" x14ac:dyDescent="0.3">
      <c r="A9314" s="9">
        <f>YEAR(Table1[[#This Row],[Order Date]])</f>
        <v>2017</v>
      </c>
      <c r="B9314" s="3" t="s">
        <v>1271</v>
      </c>
    </row>
    <row r="9315" spans="1:2" ht="16.5" x14ac:dyDescent="0.3">
      <c r="A9315" s="10">
        <f>YEAR(Table1[[#This Row],[Order Date]])</f>
        <v>2017</v>
      </c>
      <c r="B9315" s="4" t="s">
        <v>1271</v>
      </c>
    </row>
    <row r="9316" spans="1:2" ht="16.5" x14ac:dyDescent="0.3">
      <c r="A9316" s="9">
        <f>YEAR(Table1[[#This Row],[Order Date]])</f>
        <v>2017</v>
      </c>
      <c r="B9316" s="3" t="s">
        <v>2254</v>
      </c>
    </row>
    <row r="9317" spans="1:2" ht="16.5" x14ac:dyDescent="0.3">
      <c r="A9317" s="10">
        <f>YEAR(Table1[[#This Row],[Order Date]])</f>
        <v>2017</v>
      </c>
      <c r="B9317" s="4" t="s">
        <v>22</v>
      </c>
    </row>
    <row r="9318" spans="1:2" ht="16.5" x14ac:dyDescent="0.3">
      <c r="A9318" s="9">
        <f>YEAR(Table1[[#This Row],[Order Date]])</f>
        <v>2017</v>
      </c>
      <c r="B9318" s="3" t="s">
        <v>923</v>
      </c>
    </row>
    <row r="9319" spans="1:2" ht="16.5" x14ac:dyDescent="0.3">
      <c r="A9319" s="10">
        <f>YEAR(Table1[[#This Row],[Order Date]])</f>
        <v>2017</v>
      </c>
      <c r="B9319" s="4" t="s">
        <v>1722</v>
      </c>
    </row>
    <row r="9320" spans="1:2" ht="16.5" x14ac:dyDescent="0.3">
      <c r="A9320" s="9">
        <f>YEAR(Table1[[#This Row],[Order Date]])</f>
        <v>2017</v>
      </c>
      <c r="B9320" s="3" t="s">
        <v>1722</v>
      </c>
    </row>
    <row r="9321" spans="1:2" ht="16.5" x14ac:dyDescent="0.3">
      <c r="A9321" s="10">
        <f>YEAR(Table1[[#This Row],[Order Date]])</f>
        <v>2017</v>
      </c>
      <c r="B9321" s="4" t="s">
        <v>1722</v>
      </c>
    </row>
    <row r="9322" spans="1:2" ht="16.5" x14ac:dyDescent="0.3">
      <c r="A9322" s="9">
        <f>YEAR(Table1[[#This Row],[Order Date]])</f>
        <v>2017</v>
      </c>
      <c r="B9322" s="3" t="s">
        <v>567</v>
      </c>
    </row>
    <row r="9323" spans="1:2" ht="16.5" x14ac:dyDescent="0.3">
      <c r="A9323" s="10">
        <f>YEAR(Table1[[#This Row],[Order Date]])</f>
        <v>2017</v>
      </c>
      <c r="B9323" s="4" t="s">
        <v>567</v>
      </c>
    </row>
    <row r="9324" spans="1:2" ht="16.5" x14ac:dyDescent="0.3">
      <c r="A9324" s="9">
        <f>YEAR(Table1[[#This Row],[Order Date]])</f>
        <v>2017</v>
      </c>
      <c r="B9324" s="3" t="s">
        <v>1122</v>
      </c>
    </row>
    <row r="9325" spans="1:2" ht="16.5" x14ac:dyDescent="0.3">
      <c r="A9325" s="10">
        <f>YEAR(Table1[[#This Row],[Order Date]])</f>
        <v>2017</v>
      </c>
      <c r="B9325" s="4" t="s">
        <v>109</v>
      </c>
    </row>
    <row r="9326" spans="1:2" ht="16.5" x14ac:dyDescent="0.3">
      <c r="A9326" s="9">
        <f>YEAR(Table1[[#This Row],[Order Date]])</f>
        <v>2017</v>
      </c>
      <c r="B9326" s="3" t="s">
        <v>2429</v>
      </c>
    </row>
    <row r="9327" spans="1:2" ht="16.5" x14ac:dyDescent="0.3">
      <c r="A9327" s="10">
        <f>YEAR(Table1[[#This Row],[Order Date]])</f>
        <v>2017</v>
      </c>
      <c r="B9327" s="4" t="s">
        <v>100</v>
      </c>
    </row>
    <row r="9328" spans="1:2" ht="16.5" x14ac:dyDescent="0.3">
      <c r="A9328" s="9">
        <f>YEAR(Table1[[#This Row],[Order Date]])</f>
        <v>2017</v>
      </c>
      <c r="B9328" s="3" t="s">
        <v>2313</v>
      </c>
    </row>
    <row r="9329" spans="1:2" ht="16.5" x14ac:dyDescent="0.3">
      <c r="A9329" s="10">
        <f>YEAR(Table1[[#This Row],[Order Date]])</f>
        <v>2017</v>
      </c>
      <c r="B9329" s="4" t="s">
        <v>659</v>
      </c>
    </row>
    <row r="9330" spans="1:2" ht="16.5" x14ac:dyDescent="0.3">
      <c r="A9330" s="9">
        <f>YEAR(Table1[[#This Row],[Order Date]])</f>
        <v>2017</v>
      </c>
      <c r="B9330" s="3" t="s">
        <v>1521</v>
      </c>
    </row>
    <row r="9331" spans="1:2" ht="16.5" x14ac:dyDescent="0.3">
      <c r="A9331" s="10">
        <f>YEAR(Table1[[#This Row],[Order Date]])</f>
        <v>2017</v>
      </c>
      <c r="B9331" s="4" t="s">
        <v>433</v>
      </c>
    </row>
    <row r="9332" spans="1:2" ht="16.5" x14ac:dyDescent="0.3">
      <c r="A9332" s="9">
        <f>YEAR(Table1[[#This Row],[Order Date]])</f>
        <v>2017</v>
      </c>
      <c r="B9332" s="3" t="s">
        <v>433</v>
      </c>
    </row>
    <row r="9333" spans="1:2" ht="16.5" x14ac:dyDescent="0.3">
      <c r="A9333" s="10">
        <f>YEAR(Table1[[#This Row],[Order Date]])</f>
        <v>2017</v>
      </c>
      <c r="B9333" s="4" t="s">
        <v>1840</v>
      </c>
    </row>
    <row r="9334" spans="1:2" ht="16.5" x14ac:dyDescent="0.3">
      <c r="A9334" s="9">
        <f>YEAR(Table1[[#This Row],[Order Date]])</f>
        <v>2017</v>
      </c>
      <c r="B9334" s="3" t="s">
        <v>1840</v>
      </c>
    </row>
    <row r="9335" spans="1:2" ht="16.5" x14ac:dyDescent="0.3">
      <c r="A9335" s="10">
        <f>YEAR(Table1[[#This Row],[Order Date]])</f>
        <v>2017</v>
      </c>
      <c r="B9335" s="4" t="s">
        <v>2528</v>
      </c>
    </row>
    <row r="9336" spans="1:2" ht="16.5" x14ac:dyDescent="0.3">
      <c r="A9336" s="9">
        <f>YEAR(Table1[[#This Row],[Order Date]])</f>
        <v>2017</v>
      </c>
      <c r="B9336" s="3" t="s">
        <v>2528</v>
      </c>
    </row>
    <row r="9337" spans="1:2" ht="16.5" x14ac:dyDescent="0.3">
      <c r="A9337" s="10">
        <f>YEAR(Table1[[#This Row],[Order Date]])</f>
        <v>2017</v>
      </c>
      <c r="B9337" s="4" t="s">
        <v>1077</v>
      </c>
    </row>
    <row r="9338" spans="1:2" ht="16.5" x14ac:dyDescent="0.3">
      <c r="A9338" s="9">
        <f>YEAR(Table1[[#This Row],[Order Date]])</f>
        <v>2017</v>
      </c>
      <c r="B9338" s="3" t="s">
        <v>498</v>
      </c>
    </row>
    <row r="9339" spans="1:2" ht="16.5" x14ac:dyDescent="0.3">
      <c r="A9339" s="10">
        <f>YEAR(Table1[[#This Row],[Order Date]])</f>
        <v>2017</v>
      </c>
      <c r="B9339" s="4" t="s">
        <v>498</v>
      </c>
    </row>
    <row r="9340" spans="1:2" ht="16.5" x14ac:dyDescent="0.3">
      <c r="A9340" s="9">
        <f>YEAR(Table1[[#This Row],[Order Date]])</f>
        <v>2017</v>
      </c>
      <c r="B9340" s="3" t="s">
        <v>2714</v>
      </c>
    </row>
    <row r="9341" spans="1:2" ht="16.5" x14ac:dyDescent="0.3">
      <c r="A9341" s="10">
        <f>YEAR(Table1[[#This Row],[Order Date]])</f>
        <v>2017</v>
      </c>
      <c r="B9341" s="4" t="s">
        <v>2714</v>
      </c>
    </row>
    <row r="9342" spans="1:2" ht="16.5" x14ac:dyDescent="0.3">
      <c r="A9342" s="9">
        <f>YEAR(Table1[[#This Row],[Order Date]])</f>
        <v>2017</v>
      </c>
      <c r="B9342" s="3" t="s">
        <v>2714</v>
      </c>
    </row>
    <row r="9343" spans="1:2" ht="16.5" x14ac:dyDescent="0.3">
      <c r="A9343" s="10">
        <f>YEAR(Table1[[#This Row],[Order Date]])</f>
        <v>2017</v>
      </c>
      <c r="B9343" s="4" t="s">
        <v>2714</v>
      </c>
    </row>
    <row r="9344" spans="1:2" ht="16.5" x14ac:dyDescent="0.3">
      <c r="A9344" s="9">
        <f>YEAR(Table1[[#This Row],[Order Date]])</f>
        <v>2017</v>
      </c>
      <c r="B9344" s="3" t="s">
        <v>2714</v>
      </c>
    </row>
    <row r="9345" spans="1:2" ht="16.5" x14ac:dyDescent="0.3">
      <c r="A9345" s="10">
        <f>YEAR(Table1[[#This Row],[Order Date]])</f>
        <v>2017</v>
      </c>
      <c r="B9345" s="4" t="s">
        <v>2048</v>
      </c>
    </row>
    <row r="9346" spans="1:2" ht="16.5" x14ac:dyDescent="0.3">
      <c r="A9346" s="9">
        <f>YEAR(Table1[[#This Row],[Order Date]])</f>
        <v>2017</v>
      </c>
      <c r="B9346" s="3" t="s">
        <v>32</v>
      </c>
    </row>
    <row r="9347" spans="1:2" ht="16.5" x14ac:dyDescent="0.3">
      <c r="A9347" s="10">
        <f>YEAR(Table1[[#This Row],[Order Date]])</f>
        <v>2017</v>
      </c>
      <c r="B9347" s="4" t="s">
        <v>2383</v>
      </c>
    </row>
    <row r="9348" spans="1:2" ht="16.5" x14ac:dyDescent="0.3">
      <c r="A9348" s="9">
        <f>YEAR(Table1[[#This Row],[Order Date]])</f>
        <v>2017</v>
      </c>
      <c r="B9348" s="3" t="s">
        <v>2383</v>
      </c>
    </row>
    <row r="9349" spans="1:2" ht="16.5" x14ac:dyDescent="0.3">
      <c r="A9349" s="10">
        <f>YEAR(Table1[[#This Row],[Order Date]])</f>
        <v>2017</v>
      </c>
      <c r="B9349" s="4" t="s">
        <v>1933</v>
      </c>
    </row>
    <row r="9350" spans="1:2" ht="16.5" x14ac:dyDescent="0.3">
      <c r="A9350" s="9">
        <f>YEAR(Table1[[#This Row],[Order Date]])</f>
        <v>2017</v>
      </c>
      <c r="B9350" s="3" t="s">
        <v>2548</v>
      </c>
    </row>
    <row r="9351" spans="1:2" ht="16.5" x14ac:dyDescent="0.3">
      <c r="A9351" s="10">
        <f>YEAR(Table1[[#This Row],[Order Date]])</f>
        <v>2017</v>
      </c>
      <c r="B9351" s="4" t="s">
        <v>2548</v>
      </c>
    </row>
    <row r="9352" spans="1:2" ht="16.5" x14ac:dyDescent="0.3">
      <c r="A9352" s="9">
        <f>YEAR(Table1[[#This Row],[Order Date]])</f>
        <v>2017</v>
      </c>
      <c r="B9352" s="3" t="s">
        <v>2548</v>
      </c>
    </row>
    <row r="9353" spans="1:2" ht="16.5" x14ac:dyDescent="0.3">
      <c r="A9353" s="10">
        <f>YEAR(Table1[[#This Row],[Order Date]])</f>
        <v>2017</v>
      </c>
      <c r="B9353" s="4" t="s">
        <v>2548</v>
      </c>
    </row>
    <row r="9354" spans="1:2" ht="16.5" x14ac:dyDescent="0.3">
      <c r="A9354" s="9">
        <f>YEAR(Table1[[#This Row],[Order Date]])</f>
        <v>2017</v>
      </c>
      <c r="B9354" s="3" t="s">
        <v>2548</v>
      </c>
    </row>
    <row r="9355" spans="1:2" ht="16.5" x14ac:dyDescent="0.3">
      <c r="A9355" s="10">
        <f>YEAR(Table1[[#This Row],[Order Date]])</f>
        <v>2017</v>
      </c>
      <c r="B9355" s="4" t="s">
        <v>1429</v>
      </c>
    </row>
    <row r="9356" spans="1:2" ht="16.5" x14ac:dyDescent="0.3">
      <c r="A9356" s="9">
        <f>YEAR(Table1[[#This Row],[Order Date]])</f>
        <v>2017</v>
      </c>
      <c r="B9356" s="3" t="s">
        <v>1429</v>
      </c>
    </row>
    <row r="9357" spans="1:2" ht="16.5" x14ac:dyDescent="0.3">
      <c r="A9357" s="10">
        <f>YEAR(Table1[[#This Row],[Order Date]])</f>
        <v>2017</v>
      </c>
      <c r="B9357" s="4" t="s">
        <v>1748</v>
      </c>
    </row>
    <row r="9358" spans="1:2" ht="16.5" x14ac:dyDescent="0.3">
      <c r="A9358" s="9">
        <f>YEAR(Table1[[#This Row],[Order Date]])</f>
        <v>2017</v>
      </c>
      <c r="B9358" s="3" t="s">
        <v>1748</v>
      </c>
    </row>
    <row r="9359" spans="1:2" ht="16.5" x14ac:dyDescent="0.3">
      <c r="A9359" s="10">
        <f>YEAR(Table1[[#This Row],[Order Date]])</f>
        <v>2017</v>
      </c>
      <c r="B9359" s="4" t="s">
        <v>1748</v>
      </c>
    </row>
    <row r="9360" spans="1:2" ht="16.5" x14ac:dyDescent="0.3">
      <c r="A9360" s="9">
        <f>YEAR(Table1[[#This Row],[Order Date]])</f>
        <v>2017</v>
      </c>
      <c r="B9360" s="3" t="s">
        <v>1748</v>
      </c>
    </row>
    <row r="9361" spans="1:2" ht="16.5" x14ac:dyDescent="0.3">
      <c r="A9361" s="10">
        <f>YEAR(Table1[[#This Row],[Order Date]])</f>
        <v>2017</v>
      </c>
      <c r="B9361" s="4" t="s">
        <v>2112</v>
      </c>
    </row>
    <row r="9362" spans="1:2" ht="16.5" x14ac:dyDescent="0.3">
      <c r="A9362" s="9">
        <f>YEAR(Table1[[#This Row],[Order Date]])</f>
        <v>2017</v>
      </c>
      <c r="B9362" s="3" t="s">
        <v>2625</v>
      </c>
    </row>
    <row r="9363" spans="1:2" ht="16.5" x14ac:dyDescent="0.3">
      <c r="A9363" s="10">
        <f>YEAR(Table1[[#This Row],[Order Date]])</f>
        <v>2017</v>
      </c>
      <c r="B9363" s="4" t="s">
        <v>2625</v>
      </c>
    </row>
    <row r="9364" spans="1:2" ht="16.5" x14ac:dyDescent="0.3">
      <c r="A9364" s="9">
        <f>YEAR(Table1[[#This Row],[Order Date]])</f>
        <v>2017</v>
      </c>
      <c r="B9364" s="3" t="s">
        <v>1207</v>
      </c>
    </row>
    <row r="9365" spans="1:2" ht="16.5" x14ac:dyDescent="0.3">
      <c r="A9365" s="10">
        <f>YEAR(Table1[[#This Row],[Order Date]])</f>
        <v>2017</v>
      </c>
      <c r="B9365" s="4" t="s">
        <v>259</v>
      </c>
    </row>
    <row r="9366" spans="1:2" ht="16.5" x14ac:dyDescent="0.3">
      <c r="A9366" s="9">
        <f>YEAR(Table1[[#This Row],[Order Date]])</f>
        <v>2017</v>
      </c>
      <c r="B9366" s="3" t="s">
        <v>259</v>
      </c>
    </row>
    <row r="9367" spans="1:2" ht="16.5" x14ac:dyDescent="0.3">
      <c r="A9367" s="10">
        <f>YEAR(Table1[[#This Row],[Order Date]])</f>
        <v>2017</v>
      </c>
      <c r="B9367" s="4" t="s">
        <v>259</v>
      </c>
    </row>
    <row r="9368" spans="1:2" ht="16.5" x14ac:dyDescent="0.3">
      <c r="A9368" s="9">
        <f>YEAR(Table1[[#This Row],[Order Date]])</f>
        <v>2017</v>
      </c>
      <c r="B9368" s="3" t="s">
        <v>259</v>
      </c>
    </row>
    <row r="9369" spans="1:2" ht="16.5" x14ac:dyDescent="0.3">
      <c r="A9369" s="10">
        <f>YEAR(Table1[[#This Row],[Order Date]])</f>
        <v>2017</v>
      </c>
      <c r="B9369" s="4" t="s">
        <v>2383</v>
      </c>
    </row>
    <row r="9370" spans="1:2" ht="16.5" x14ac:dyDescent="0.3">
      <c r="A9370" s="9">
        <f>YEAR(Table1[[#This Row],[Order Date]])</f>
        <v>2017</v>
      </c>
      <c r="B9370" s="3" t="s">
        <v>212</v>
      </c>
    </row>
    <row r="9371" spans="1:2" ht="16.5" x14ac:dyDescent="0.3">
      <c r="A9371" s="10">
        <f>YEAR(Table1[[#This Row],[Order Date]])</f>
        <v>2017</v>
      </c>
      <c r="B9371" s="4" t="s">
        <v>1817</v>
      </c>
    </row>
    <row r="9372" spans="1:2" ht="16.5" x14ac:dyDescent="0.3">
      <c r="A9372" s="9">
        <f>YEAR(Table1[[#This Row],[Order Date]])</f>
        <v>2017</v>
      </c>
      <c r="B9372" s="3" t="s">
        <v>1817</v>
      </c>
    </row>
    <row r="9373" spans="1:2" ht="16.5" x14ac:dyDescent="0.3">
      <c r="A9373" s="10">
        <f>YEAR(Table1[[#This Row],[Order Date]])</f>
        <v>2017</v>
      </c>
      <c r="B9373" s="4" t="s">
        <v>831</v>
      </c>
    </row>
    <row r="9374" spans="1:2" ht="16.5" x14ac:dyDescent="0.3">
      <c r="A9374" s="9">
        <f>YEAR(Table1[[#This Row],[Order Date]])</f>
        <v>2017</v>
      </c>
      <c r="B9374" s="3" t="s">
        <v>831</v>
      </c>
    </row>
    <row r="9375" spans="1:2" ht="16.5" x14ac:dyDescent="0.3">
      <c r="A9375" s="10">
        <f>YEAR(Table1[[#This Row],[Order Date]])</f>
        <v>2017</v>
      </c>
      <c r="B9375" s="4" t="s">
        <v>1635</v>
      </c>
    </row>
    <row r="9376" spans="1:2" ht="16.5" x14ac:dyDescent="0.3">
      <c r="A9376" s="9">
        <f>YEAR(Table1[[#This Row],[Order Date]])</f>
        <v>2017</v>
      </c>
      <c r="B9376" s="3" t="s">
        <v>1635</v>
      </c>
    </row>
    <row r="9377" spans="1:2" ht="16.5" x14ac:dyDescent="0.3">
      <c r="A9377" s="10">
        <f>YEAR(Table1[[#This Row],[Order Date]])</f>
        <v>2017</v>
      </c>
      <c r="B9377" s="4" t="s">
        <v>2124</v>
      </c>
    </row>
    <row r="9378" spans="1:2" ht="16.5" x14ac:dyDescent="0.3">
      <c r="A9378" s="9">
        <f>YEAR(Table1[[#This Row],[Order Date]])</f>
        <v>2017</v>
      </c>
      <c r="B9378" s="3" t="s">
        <v>2124</v>
      </c>
    </row>
    <row r="9379" spans="1:2" ht="16.5" x14ac:dyDescent="0.3">
      <c r="A9379" s="10">
        <f>YEAR(Table1[[#This Row],[Order Date]])</f>
        <v>2017</v>
      </c>
      <c r="B9379" s="4" t="s">
        <v>424</v>
      </c>
    </row>
    <row r="9380" spans="1:2" ht="16.5" x14ac:dyDescent="0.3">
      <c r="A9380" s="9">
        <f>YEAR(Table1[[#This Row],[Order Date]])</f>
        <v>2017</v>
      </c>
      <c r="B9380" s="3" t="s">
        <v>607</v>
      </c>
    </row>
    <row r="9381" spans="1:2" ht="16.5" x14ac:dyDescent="0.3">
      <c r="A9381" s="10">
        <f>YEAR(Table1[[#This Row],[Order Date]])</f>
        <v>2017</v>
      </c>
      <c r="B9381" s="4" t="s">
        <v>607</v>
      </c>
    </row>
    <row r="9382" spans="1:2" ht="16.5" x14ac:dyDescent="0.3">
      <c r="A9382" s="9">
        <f>YEAR(Table1[[#This Row],[Order Date]])</f>
        <v>2017</v>
      </c>
      <c r="B9382" s="3" t="s">
        <v>607</v>
      </c>
    </row>
    <row r="9383" spans="1:2" ht="16.5" x14ac:dyDescent="0.3">
      <c r="A9383" s="10">
        <f>YEAR(Table1[[#This Row],[Order Date]])</f>
        <v>2017</v>
      </c>
      <c r="B9383" s="4" t="s">
        <v>223</v>
      </c>
    </row>
    <row r="9384" spans="1:2" ht="16.5" x14ac:dyDescent="0.3">
      <c r="A9384" s="9">
        <f>YEAR(Table1[[#This Row],[Order Date]])</f>
        <v>2017</v>
      </c>
      <c r="B9384" s="3" t="s">
        <v>289</v>
      </c>
    </row>
    <row r="9385" spans="1:2" ht="16.5" x14ac:dyDescent="0.3">
      <c r="A9385" s="10">
        <f>YEAR(Table1[[#This Row],[Order Date]])</f>
        <v>2017</v>
      </c>
      <c r="B9385" s="4" t="s">
        <v>246</v>
      </c>
    </row>
    <row r="9386" spans="1:2" ht="16.5" x14ac:dyDescent="0.3">
      <c r="A9386" s="9">
        <f>YEAR(Table1[[#This Row],[Order Date]])</f>
        <v>2017</v>
      </c>
      <c r="B9386" s="3" t="s">
        <v>246</v>
      </c>
    </row>
    <row r="9387" spans="1:2" ht="16.5" x14ac:dyDescent="0.3">
      <c r="A9387" s="10">
        <f>YEAR(Table1[[#This Row],[Order Date]])</f>
        <v>2017</v>
      </c>
      <c r="B9387" s="4" t="s">
        <v>871</v>
      </c>
    </row>
    <row r="9388" spans="1:2" ht="16.5" x14ac:dyDescent="0.3">
      <c r="A9388" s="9">
        <f>YEAR(Table1[[#This Row],[Order Date]])</f>
        <v>2017</v>
      </c>
      <c r="B9388" s="3" t="s">
        <v>871</v>
      </c>
    </row>
    <row r="9389" spans="1:2" ht="16.5" x14ac:dyDescent="0.3">
      <c r="A9389" s="10">
        <f>YEAR(Table1[[#This Row],[Order Date]])</f>
        <v>2017</v>
      </c>
      <c r="B9389" s="4" t="s">
        <v>223</v>
      </c>
    </row>
    <row r="9390" spans="1:2" ht="16.5" x14ac:dyDescent="0.3">
      <c r="A9390" s="9">
        <f>YEAR(Table1[[#This Row],[Order Date]])</f>
        <v>2017</v>
      </c>
      <c r="B9390" s="3" t="s">
        <v>223</v>
      </c>
    </row>
    <row r="9391" spans="1:2" ht="16.5" x14ac:dyDescent="0.3">
      <c r="A9391" s="10">
        <f>YEAR(Table1[[#This Row],[Order Date]])</f>
        <v>2017</v>
      </c>
      <c r="B9391" s="4" t="s">
        <v>1719</v>
      </c>
    </row>
    <row r="9392" spans="1:2" ht="16.5" x14ac:dyDescent="0.3">
      <c r="A9392" s="9">
        <f>YEAR(Table1[[#This Row],[Order Date]])</f>
        <v>2017</v>
      </c>
      <c r="B9392" s="3" t="s">
        <v>1719</v>
      </c>
    </row>
    <row r="9393" spans="1:2" ht="16.5" x14ac:dyDescent="0.3">
      <c r="A9393" s="10">
        <f>YEAR(Table1[[#This Row],[Order Date]])</f>
        <v>2017</v>
      </c>
      <c r="B9393" s="4" t="s">
        <v>283</v>
      </c>
    </row>
    <row r="9394" spans="1:2" ht="16.5" x14ac:dyDescent="0.3">
      <c r="A9394" s="9">
        <f>YEAR(Table1[[#This Row],[Order Date]])</f>
        <v>2017</v>
      </c>
      <c r="B9394" s="3" t="s">
        <v>1467</v>
      </c>
    </row>
    <row r="9395" spans="1:2" ht="16.5" x14ac:dyDescent="0.3">
      <c r="A9395" s="10">
        <f>YEAR(Table1[[#This Row],[Order Date]])</f>
        <v>2017</v>
      </c>
      <c r="B9395" s="4" t="s">
        <v>378</v>
      </c>
    </row>
    <row r="9396" spans="1:2" ht="16.5" x14ac:dyDescent="0.3">
      <c r="A9396" s="9">
        <f>YEAR(Table1[[#This Row],[Order Date]])</f>
        <v>2017</v>
      </c>
      <c r="B9396" s="3" t="s">
        <v>378</v>
      </c>
    </row>
    <row r="9397" spans="1:2" ht="16.5" x14ac:dyDescent="0.3">
      <c r="A9397" s="10">
        <f>YEAR(Table1[[#This Row],[Order Date]])</f>
        <v>2017</v>
      </c>
      <c r="B9397" s="4" t="s">
        <v>378</v>
      </c>
    </row>
    <row r="9398" spans="1:2" ht="16.5" x14ac:dyDescent="0.3">
      <c r="A9398" s="9">
        <f>YEAR(Table1[[#This Row],[Order Date]])</f>
        <v>2017</v>
      </c>
      <c r="B9398" s="3" t="s">
        <v>378</v>
      </c>
    </row>
    <row r="9399" spans="1:2" ht="16.5" x14ac:dyDescent="0.3">
      <c r="A9399" s="10">
        <f>YEAR(Table1[[#This Row],[Order Date]])</f>
        <v>2017</v>
      </c>
      <c r="B9399" s="4" t="s">
        <v>1335</v>
      </c>
    </row>
    <row r="9400" spans="1:2" ht="16.5" x14ac:dyDescent="0.3">
      <c r="A9400" s="9">
        <f>YEAR(Table1[[#This Row],[Order Date]])</f>
        <v>2017</v>
      </c>
      <c r="B9400" s="3" t="s">
        <v>343</v>
      </c>
    </row>
    <row r="9401" spans="1:2" ht="16.5" x14ac:dyDescent="0.3">
      <c r="A9401" s="10">
        <f>YEAR(Table1[[#This Row],[Order Date]])</f>
        <v>2017</v>
      </c>
      <c r="B9401" s="4" t="s">
        <v>433</v>
      </c>
    </row>
    <row r="9402" spans="1:2" ht="16.5" x14ac:dyDescent="0.3">
      <c r="A9402" s="9">
        <f>YEAR(Table1[[#This Row],[Order Date]])</f>
        <v>2017</v>
      </c>
      <c r="B9402" s="3" t="s">
        <v>433</v>
      </c>
    </row>
    <row r="9403" spans="1:2" ht="16.5" x14ac:dyDescent="0.3">
      <c r="A9403" s="10">
        <f>YEAR(Table1[[#This Row],[Order Date]])</f>
        <v>2017</v>
      </c>
      <c r="B9403" s="4" t="s">
        <v>433</v>
      </c>
    </row>
    <row r="9404" spans="1:2" ht="16.5" x14ac:dyDescent="0.3">
      <c r="A9404" s="9">
        <f>YEAR(Table1[[#This Row],[Order Date]])</f>
        <v>2017</v>
      </c>
      <c r="B9404" s="3" t="s">
        <v>552</v>
      </c>
    </row>
    <row r="9405" spans="1:2" ht="16.5" x14ac:dyDescent="0.3">
      <c r="A9405" s="10">
        <f>YEAR(Table1[[#This Row],[Order Date]])</f>
        <v>2017</v>
      </c>
      <c r="B9405" s="4" t="s">
        <v>275</v>
      </c>
    </row>
    <row r="9406" spans="1:2" ht="16.5" x14ac:dyDescent="0.3">
      <c r="A9406" s="9">
        <f>YEAR(Table1[[#This Row],[Order Date]])</f>
        <v>2017</v>
      </c>
      <c r="B9406" s="3" t="s">
        <v>1378</v>
      </c>
    </row>
    <row r="9407" spans="1:2" ht="16.5" x14ac:dyDescent="0.3">
      <c r="A9407" s="10">
        <f>YEAR(Table1[[#This Row],[Order Date]])</f>
        <v>2017</v>
      </c>
      <c r="B9407" s="4" t="s">
        <v>1378</v>
      </c>
    </row>
    <row r="9408" spans="1:2" ht="16.5" x14ac:dyDescent="0.3">
      <c r="A9408" s="9">
        <f>YEAR(Table1[[#This Row],[Order Date]])</f>
        <v>2017</v>
      </c>
      <c r="B9408" s="3" t="s">
        <v>1378</v>
      </c>
    </row>
    <row r="9409" spans="1:2" ht="16.5" x14ac:dyDescent="0.3">
      <c r="A9409" s="10">
        <f>YEAR(Table1[[#This Row],[Order Date]])</f>
        <v>2017</v>
      </c>
      <c r="B9409" s="4" t="s">
        <v>1378</v>
      </c>
    </row>
    <row r="9410" spans="1:2" ht="16.5" x14ac:dyDescent="0.3">
      <c r="A9410" s="9">
        <f>YEAR(Table1[[#This Row],[Order Date]])</f>
        <v>2017</v>
      </c>
      <c r="B9410" s="3" t="s">
        <v>1378</v>
      </c>
    </row>
    <row r="9411" spans="1:2" ht="16.5" x14ac:dyDescent="0.3">
      <c r="A9411" s="10">
        <f>YEAR(Table1[[#This Row],[Order Date]])</f>
        <v>2017</v>
      </c>
      <c r="B9411" s="4" t="s">
        <v>672</v>
      </c>
    </row>
    <row r="9412" spans="1:2" ht="16.5" x14ac:dyDescent="0.3">
      <c r="A9412" s="9">
        <f>YEAR(Table1[[#This Row],[Order Date]])</f>
        <v>2017</v>
      </c>
      <c r="B9412" s="3" t="s">
        <v>672</v>
      </c>
    </row>
    <row r="9413" spans="1:2" ht="16.5" x14ac:dyDescent="0.3">
      <c r="A9413" s="10">
        <f>YEAR(Table1[[#This Row],[Order Date]])</f>
        <v>2017</v>
      </c>
      <c r="B9413" s="4" t="s">
        <v>734</v>
      </c>
    </row>
    <row r="9414" spans="1:2" ht="16.5" x14ac:dyDescent="0.3">
      <c r="A9414" s="9">
        <f>YEAR(Table1[[#This Row],[Order Date]])</f>
        <v>2017</v>
      </c>
      <c r="B9414" s="3" t="s">
        <v>734</v>
      </c>
    </row>
    <row r="9415" spans="1:2" ht="16.5" x14ac:dyDescent="0.3">
      <c r="A9415" s="10">
        <f>YEAR(Table1[[#This Row],[Order Date]])</f>
        <v>2017</v>
      </c>
      <c r="B9415" s="4" t="s">
        <v>280</v>
      </c>
    </row>
    <row r="9416" spans="1:2" ht="16.5" x14ac:dyDescent="0.3">
      <c r="A9416" s="9">
        <f>YEAR(Table1[[#This Row],[Order Date]])</f>
        <v>2017</v>
      </c>
      <c r="B9416" s="3" t="s">
        <v>280</v>
      </c>
    </row>
    <row r="9417" spans="1:2" ht="16.5" x14ac:dyDescent="0.3">
      <c r="A9417" s="10">
        <f>YEAR(Table1[[#This Row],[Order Date]])</f>
        <v>2017</v>
      </c>
      <c r="B9417" s="4" t="s">
        <v>280</v>
      </c>
    </row>
    <row r="9418" spans="1:2" ht="16.5" x14ac:dyDescent="0.3">
      <c r="A9418" s="9">
        <f>YEAR(Table1[[#This Row],[Order Date]])</f>
        <v>2017</v>
      </c>
      <c r="B9418" s="3" t="s">
        <v>2463</v>
      </c>
    </row>
    <row r="9419" spans="1:2" ht="16.5" x14ac:dyDescent="0.3">
      <c r="A9419" s="10">
        <f>YEAR(Table1[[#This Row],[Order Date]])</f>
        <v>2017</v>
      </c>
      <c r="B9419" s="4" t="s">
        <v>809</v>
      </c>
    </row>
    <row r="9420" spans="1:2" ht="16.5" x14ac:dyDescent="0.3">
      <c r="A9420" s="9">
        <f>YEAR(Table1[[#This Row],[Order Date]])</f>
        <v>2017</v>
      </c>
      <c r="B9420" s="3" t="s">
        <v>2472</v>
      </c>
    </row>
    <row r="9421" spans="1:2" ht="16.5" x14ac:dyDescent="0.3">
      <c r="A9421" s="10">
        <f>YEAR(Table1[[#This Row],[Order Date]])</f>
        <v>2017</v>
      </c>
      <c r="B9421" s="4" t="s">
        <v>2472</v>
      </c>
    </row>
    <row r="9422" spans="1:2" ht="16.5" x14ac:dyDescent="0.3">
      <c r="A9422" s="9">
        <f>YEAR(Table1[[#This Row],[Order Date]])</f>
        <v>2017</v>
      </c>
      <c r="B9422" s="3" t="s">
        <v>2472</v>
      </c>
    </row>
    <row r="9423" spans="1:2" ht="16.5" x14ac:dyDescent="0.3">
      <c r="A9423" s="10">
        <f>YEAR(Table1[[#This Row],[Order Date]])</f>
        <v>2017</v>
      </c>
      <c r="B9423" s="4" t="s">
        <v>1167</v>
      </c>
    </row>
    <row r="9424" spans="1:2" ht="16.5" x14ac:dyDescent="0.3">
      <c r="A9424" s="9">
        <f>YEAR(Table1[[#This Row],[Order Date]])</f>
        <v>2017</v>
      </c>
      <c r="B9424" s="3" t="s">
        <v>1167</v>
      </c>
    </row>
    <row r="9425" spans="1:2" ht="16.5" x14ac:dyDescent="0.3">
      <c r="A9425" s="10">
        <f>YEAR(Table1[[#This Row],[Order Date]])</f>
        <v>2017</v>
      </c>
      <c r="B9425" s="4" t="s">
        <v>683</v>
      </c>
    </row>
    <row r="9426" spans="1:2" ht="16.5" x14ac:dyDescent="0.3">
      <c r="A9426" s="9">
        <f>YEAR(Table1[[#This Row],[Order Date]])</f>
        <v>2017</v>
      </c>
      <c r="B9426" s="3" t="s">
        <v>483</v>
      </c>
    </row>
    <row r="9427" spans="1:2" ht="16.5" x14ac:dyDescent="0.3">
      <c r="A9427" s="10">
        <f>YEAR(Table1[[#This Row],[Order Date]])</f>
        <v>2017</v>
      </c>
      <c r="B9427" s="4" t="s">
        <v>1948</v>
      </c>
    </row>
    <row r="9428" spans="1:2" ht="16.5" x14ac:dyDescent="0.3">
      <c r="A9428" s="9">
        <f>YEAR(Table1[[#This Row],[Order Date]])</f>
        <v>2017</v>
      </c>
      <c r="B9428" s="3" t="s">
        <v>1948</v>
      </c>
    </row>
    <row r="9429" spans="1:2" ht="16.5" x14ac:dyDescent="0.3">
      <c r="A9429" s="10">
        <f>YEAR(Table1[[#This Row],[Order Date]])</f>
        <v>2017</v>
      </c>
      <c r="B9429" s="4" t="s">
        <v>1948</v>
      </c>
    </row>
    <row r="9430" spans="1:2" ht="16.5" x14ac:dyDescent="0.3">
      <c r="A9430" s="9">
        <f>YEAR(Table1[[#This Row],[Order Date]])</f>
        <v>2017</v>
      </c>
      <c r="B9430" s="3" t="s">
        <v>1723</v>
      </c>
    </row>
    <row r="9431" spans="1:2" ht="16.5" x14ac:dyDescent="0.3">
      <c r="A9431" s="10">
        <f>YEAR(Table1[[#This Row],[Order Date]])</f>
        <v>2017</v>
      </c>
      <c r="B9431" s="4" t="s">
        <v>907</v>
      </c>
    </row>
    <row r="9432" spans="1:2" ht="16.5" x14ac:dyDescent="0.3">
      <c r="A9432" s="9">
        <f>YEAR(Table1[[#This Row],[Order Date]])</f>
        <v>2017</v>
      </c>
      <c r="B9432" s="3" t="s">
        <v>61</v>
      </c>
    </row>
    <row r="9433" spans="1:2" ht="16.5" x14ac:dyDescent="0.3">
      <c r="A9433" s="10">
        <f>YEAR(Table1[[#This Row],[Order Date]])</f>
        <v>2017</v>
      </c>
      <c r="B9433" s="4" t="s">
        <v>1161</v>
      </c>
    </row>
    <row r="9434" spans="1:2" ht="16.5" x14ac:dyDescent="0.3">
      <c r="A9434" s="9">
        <f>YEAR(Table1[[#This Row],[Order Date]])</f>
        <v>2017</v>
      </c>
      <c r="B9434" s="3" t="s">
        <v>1161</v>
      </c>
    </row>
    <row r="9435" spans="1:2" ht="16.5" x14ac:dyDescent="0.3">
      <c r="A9435" s="10">
        <f>YEAR(Table1[[#This Row],[Order Date]])</f>
        <v>2017</v>
      </c>
      <c r="B9435" s="4" t="s">
        <v>1161</v>
      </c>
    </row>
    <row r="9436" spans="1:2" ht="16.5" x14ac:dyDescent="0.3">
      <c r="A9436" s="9">
        <f>YEAR(Table1[[#This Row],[Order Date]])</f>
        <v>2017</v>
      </c>
      <c r="B9436" s="3" t="s">
        <v>1161</v>
      </c>
    </row>
    <row r="9437" spans="1:2" ht="16.5" x14ac:dyDescent="0.3">
      <c r="A9437" s="10">
        <f>YEAR(Table1[[#This Row],[Order Date]])</f>
        <v>2017</v>
      </c>
      <c r="B9437" s="4" t="s">
        <v>709</v>
      </c>
    </row>
    <row r="9438" spans="1:2" ht="16.5" x14ac:dyDescent="0.3">
      <c r="A9438" s="9">
        <f>YEAR(Table1[[#This Row],[Order Date]])</f>
        <v>2017</v>
      </c>
      <c r="B9438" s="3" t="s">
        <v>1514</v>
      </c>
    </row>
    <row r="9439" spans="1:2" ht="16.5" x14ac:dyDescent="0.3">
      <c r="A9439" s="10">
        <f>YEAR(Table1[[#This Row],[Order Date]])</f>
        <v>2017</v>
      </c>
      <c r="B9439" s="4" t="s">
        <v>1514</v>
      </c>
    </row>
    <row r="9440" spans="1:2" ht="16.5" x14ac:dyDescent="0.3">
      <c r="A9440" s="9">
        <f>YEAR(Table1[[#This Row],[Order Date]])</f>
        <v>2017</v>
      </c>
      <c r="B9440" s="3" t="s">
        <v>490</v>
      </c>
    </row>
    <row r="9441" spans="1:2" ht="16.5" x14ac:dyDescent="0.3">
      <c r="A9441" s="10">
        <f>YEAR(Table1[[#This Row],[Order Date]])</f>
        <v>2017</v>
      </c>
      <c r="B9441" s="4" t="s">
        <v>490</v>
      </c>
    </row>
    <row r="9442" spans="1:2" ht="16.5" x14ac:dyDescent="0.3">
      <c r="A9442" s="9">
        <f>YEAR(Table1[[#This Row],[Order Date]])</f>
        <v>2017</v>
      </c>
      <c r="B9442" s="3" t="s">
        <v>1177</v>
      </c>
    </row>
    <row r="9443" spans="1:2" ht="16.5" x14ac:dyDescent="0.3">
      <c r="A9443" s="10">
        <f>YEAR(Table1[[#This Row],[Order Date]])</f>
        <v>2017</v>
      </c>
      <c r="B9443" s="4" t="s">
        <v>1177</v>
      </c>
    </row>
    <row r="9444" spans="1:2" ht="16.5" x14ac:dyDescent="0.3">
      <c r="A9444" s="9">
        <f>YEAR(Table1[[#This Row],[Order Date]])</f>
        <v>2017</v>
      </c>
      <c r="B9444" s="3" t="s">
        <v>107</v>
      </c>
    </row>
    <row r="9445" spans="1:2" ht="16.5" x14ac:dyDescent="0.3">
      <c r="A9445" s="10">
        <f>YEAR(Table1[[#This Row],[Order Date]])</f>
        <v>2017</v>
      </c>
      <c r="B9445" s="4" t="s">
        <v>107</v>
      </c>
    </row>
    <row r="9446" spans="1:2" ht="16.5" x14ac:dyDescent="0.3">
      <c r="A9446" s="9">
        <f>YEAR(Table1[[#This Row],[Order Date]])</f>
        <v>2017</v>
      </c>
      <c r="B9446" s="3" t="s">
        <v>1734</v>
      </c>
    </row>
    <row r="9447" spans="1:2" ht="16.5" x14ac:dyDescent="0.3">
      <c r="A9447" s="10">
        <f>YEAR(Table1[[#This Row],[Order Date]])</f>
        <v>2017</v>
      </c>
      <c r="B9447" s="4" t="s">
        <v>283</v>
      </c>
    </row>
    <row r="9448" spans="1:2" ht="16.5" x14ac:dyDescent="0.3">
      <c r="A9448" s="9">
        <f>YEAR(Table1[[#This Row],[Order Date]])</f>
        <v>2017</v>
      </c>
      <c r="B9448" s="3" t="s">
        <v>283</v>
      </c>
    </row>
    <row r="9449" spans="1:2" ht="16.5" x14ac:dyDescent="0.3">
      <c r="A9449" s="10">
        <f>YEAR(Table1[[#This Row],[Order Date]])</f>
        <v>2017</v>
      </c>
      <c r="B9449" s="4" t="s">
        <v>283</v>
      </c>
    </row>
    <row r="9450" spans="1:2" ht="16.5" x14ac:dyDescent="0.3">
      <c r="A9450" s="9">
        <f>YEAR(Table1[[#This Row],[Order Date]])</f>
        <v>2017</v>
      </c>
      <c r="B9450" s="3" t="s">
        <v>283</v>
      </c>
    </row>
    <row r="9451" spans="1:2" ht="16.5" x14ac:dyDescent="0.3">
      <c r="A9451" s="10">
        <f>YEAR(Table1[[#This Row],[Order Date]])</f>
        <v>2017</v>
      </c>
      <c r="B9451" s="4" t="s">
        <v>635</v>
      </c>
    </row>
    <row r="9452" spans="1:2" ht="16.5" x14ac:dyDescent="0.3">
      <c r="A9452" s="9">
        <f>YEAR(Table1[[#This Row],[Order Date]])</f>
        <v>2017</v>
      </c>
      <c r="B9452" s="3" t="s">
        <v>2199</v>
      </c>
    </row>
    <row r="9453" spans="1:2" ht="16.5" x14ac:dyDescent="0.3">
      <c r="A9453" s="10">
        <f>YEAR(Table1[[#This Row],[Order Date]])</f>
        <v>2017</v>
      </c>
      <c r="B9453" s="4" t="s">
        <v>2199</v>
      </c>
    </row>
    <row r="9454" spans="1:2" ht="16.5" x14ac:dyDescent="0.3">
      <c r="A9454" s="9">
        <f>YEAR(Table1[[#This Row],[Order Date]])</f>
        <v>2017</v>
      </c>
      <c r="B9454" s="3" t="s">
        <v>657</v>
      </c>
    </row>
    <row r="9455" spans="1:2" ht="16.5" x14ac:dyDescent="0.3">
      <c r="A9455" s="10">
        <f>YEAR(Table1[[#This Row],[Order Date]])</f>
        <v>2017</v>
      </c>
      <c r="B9455" s="4" t="s">
        <v>1212</v>
      </c>
    </row>
    <row r="9456" spans="1:2" ht="16.5" x14ac:dyDescent="0.3">
      <c r="A9456" s="9">
        <f>YEAR(Table1[[#This Row],[Order Date]])</f>
        <v>2017</v>
      </c>
      <c r="B9456" s="3" t="s">
        <v>2450</v>
      </c>
    </row>
    <row r="9457" spans="1:2" ht="16.5" x14ac:dyDescent="0.3">
      <c r="A9457" s="10">
        <f>YEAR(Table1[[#This Row],[Order Date]])</f>
        <v>2017</v>
      </c>
      <c r="B9457" s="4" t="s">
        <v>2298</v>
      </c>
    </row>
    <row r="9458" spans="1:2" ht="16.5" x14ac:dyDescent="0.3">
      <c r="A9458" s="9">
        <f>YEAR(Table1[[#This Row],[Order Date]])</f>
        <v>2017</v>
      </c>
      <c r="B9458" s="3" t="s">
        <v>2298</v>
      </c>
    </row>
    <row r="9459" spans="1:2" ht="16.5" x14ac:dyDescent="0.3">
      <c r="A9459" s="10">
        <f>YEAR(Table1[[#This Row],[Order Date]])</f>
        <v>2017</v>
      </c>
      <c r="B9459" s="4" t="s">
        <v>1423</v>
      </c>
    </row>
    <row r="9460" spans="1:2" ht="16.5" x14ac:dyDescent="0.3">
      <c r="A9460" s="9">
        <f>YEAR(Table1[[#This Row],[Order Date]])</f>
        <v>2017</v>
      </c>
      <c r="B9460" s="3" t="s">
        <v>1423</v>
      </c>
    </row>
    <row r="9461" spans="1:2" ht="16.5" x14ac:dyDescent="0.3">
      <c r="A9461" s="10">
        <f>YEAR(Table1[[#This Row],[Order Date]])</f>
        <v>2017</v>
      </c>
      <c r="B9461" s="4" t="s">
        <v>537</v>
      </c>
    </row>
    <row r="9462" spans="1:2" ht="16.5" x14ac:dyDescent="0.3">
      <c r="A9462" s="9">
        <f>YEAR(Table1[[#This Row],[Order Date]])</f>
        <v>2017</v>
      </c>
      <c r="B9462" s="3" t="s">
        <v>1223</v>
      </c>
    </row>
    <row r="9463" spans="1:2" ht="16.5" x14ac:dyDescent="0.3">
      <c r="A9463" s="10">
        <f>YEAR(Table1[[#This Row],[Order Date]])</f>
        <v>2017</v>
      </c>
      <c r="B9463" s="4" t="s">
        <v>156</v>
      </c>
    </row>
    <row r="9464" spans="1:2" ht="16.5" x14ac:dyDescent="0.3">
      <c r="A9464" s="9">
        <f>YEAR(Table1[[#This Row],[Order Date]])</f>
        <v>2017</v>
      </c>
      <c r="B9464" s="3" t="s">
        <v>156</v>
      </c>
    </row>
    <row r="9465" spans="1:2" ht="16.5" x14ac:dyDescent="0.3">
      <c r="A9465" s="10">
        <f>YEAR(Table1[[#This Row],[Order Date]])</f>
        <v>2017</v>
      </c>
      <c r="B9465" s="4" t="s">
        <v>1946</v>
      </c>
    </row>
    <row r="9466" spans="1:2" ht="16.5" x14ac:dyDescent="0.3">
      <c r="A9466" s="9">
        <f>YEAR(Table1[[#This Row],[Order Date]])</f>
        <v>2017</v>
      </c>
      <c r="B9466" s="3" t="s">
        <v>1946</v>
      </c>
    </row>
    <row r="9467" spans="1:2" ht="16.5" x14ac:dyDescent="0.3">
      <c r="A9467" s="10">
        <f>YEAR(Table1[[#This Row],[Order Date]])</f>
        <v>2017</v>
      </c>
      <c r="B9467" s="4" t="s">
        <v>85</v>
      </c>
    </row>
    <row r="9468" spans="1:2" ht="16.5" x14ac:dyDescent="0.3">
      <c r="A9468" s="9">
        <f>YEAR(Table1[[#This Row],[Order Date]])</f>
        <v>2017</v>
      </c>
      <c r="B9468" s="3" t="s">
        <v>2463</v>
      </c>
    </row>
    <row r="9469" spans="1:2" ht="16.5" x14ac:dyDescent="0.3">
      <c r="A9469" s="10">
        <f>YEAR(Table1[[#This Row],[Order Date]])</f>
        <v>2017</v>
      </c>
      <c r="B9469" s="4" t="s">
        <v>1595</v>
      </c>
    </row>
    <row r="9470" spans="1:2" ht="16.5" x14ac:dyDescent="0.3">
      <c r="A9470" s="9">
        <f>YEAR(Table1[[#This Row],[Order Date]])</f>
        <v>2017</v>
      </c>
      <c r="B9470" s="3" t="s">
        <v>2071</v>
      </c>
    </row>
    <row r="9471" spans="1:2" ht="16.5" x14ac:dyDescent="0.3">
      <c r="A9471" s="10">
        <f>YEAR(Table1[[#This Row],[Order Date]])</f>
        <v>2017</v>
      </c>
      <c r="B9471" s="4" t="s">
        <v>2071</v>
      </c>
    </row>
    <row r="9472" spans="1:2" ht="16.5" x14ac:dyDescent="0.3">
      <c r="A9472" s="9">
        <f>YEAR(Table1[[#This Row],[Order Date]])</f>
        <v>2017</v>
      </c>
      <c r="B9472" s="3" t="s">
        <v>2071</v>
      </c>
    </row>
    <row r="9473" spans="1:2" ht="16.5" x14ac:dyDescent="0.3">
      <c r="A9473" s="10">
        <f>YEAR(Table1[[#This Row],[Order Date]])</f>
        <v>2017</v>
      </c>
      <c r="B9473" s="4" t="s">
        <v>2071</v>
      </c>
    </row>
    <row r="9474" spans="1:2" ht="16.5" x14ac:dyDescent="0.3">
      <c r="A9474" s="9">
        <f>YEAR(Table1[[#This Row],[Order Date]])</f>
        <v>2017</v>
      </c>
      <c r="B9474" s="3" t="s">
        <v>81</v>
      </c>
    </row>
    <row r="9475" spans="1:2" ht="16.5" x14ac:dyDescent="0.3">
      <c r="A9475" s="10">
        <f>YEAR(Table1[[#This Row],[Order Date]])</f>
        <v>2017</v>
      </c>
      <c r="B9475" s="4" t="s">
        <v>1475</v>
      </c>
    </row>
    <row r="9476" spans="1:2" ht="16.5" x14ac:dyDescent="0.3">
      <c r="A9476" s="9">
        <f>YEAR(Table1[[#This Row],[Order Date]])</f>
        <v>2017</v>
      </c>
      <c r="B9476" s="3" t="s">
        <v>1475</v>
      </c>
    </row>
    <row r="9477" spans="1:2" ht="16.5" x14ac:dyDescent="0.3">
      <c r="A9477" s="10">
        <f>YEAR(Table1[[#This Row],[Order Date]])</f>
        <v>2017</v>
      </c>
      <c r="B9477" s="4" t="s">
        <v>760</v>
      </c>
    </row>
    <row r="9478" spans="1:2" ht="16.5" x14ac:dyDescent="0.3">
      <c r="A9478" s="9">
        <f>YEAR(Table1[[#This Row],[Order Date]])</f>
        <v>2017</v>
      </c>
      <c r="B9478" s="3" t="s">
        <v>1631</v>
      </c>
    </row>
    <row r="9479" spans="1:2" ht="16.5" x14ac:dyDescent="0.3">
      <c r="A9479" s="10">
        <f>YEAR(Table1[[#This Row],[Order Date]])</f>
        <v>2017</v>
      </c>
      <c r="B9479" s="4" t="s">
        <v>1186</v>
      </c>
    </row>
    <row r="9480" spans="1:2" ht="16.5" x14ac:dyDescent="0.3">
      <c r="A9480" s="9">
        <f>YEAR(Table1[[#This Row],[Order Date]])</f>
        <v>2017</v>
      </c>
      <c r="B9480" s="3" t="s">
        <v>1186</v>
      </c>
    </row>
    <row r="9481" spans="1:2" ht="16.5" x14ac:dyDescent="0.3">
      <c r="A9481" s="10">
        <f>YEAR(Table1[[#This Row],[Order Date]])</f>
        <v>2017</v>
      </c>
      <c r="B9481" s="4" t="s">
        <v>1920</v>
      </c>
    </row>
    <row r="9482" spans="1:2" ht="16.5" x14ac:dyDescent="0.3">
      <c r="A9482" s="9">
        <f>YEAR(Table1[[#This Row],[Order Date]])</f>
        <v>2017</v>
      </c>
      <c r="B9482" s="3" t="s">
        <v>696</v>
      </c>
    </row>
    <row r="9483" spans="1:2" ht="16.5" x14ac:dyDescent="0.3">
      <c r="A9483" s="10">
        <f>YEAR(Table1[[#This Row],[Order Date]])</f>
        <v>2017</v>
      </c>
      <c r="B9483" s="4" t="s">
        <v>696</v>
      </c>
    </row>
    <row r="9484" spans="1:2" ht="16.5" x14ac:dyDescent="0.3">
      <c r="A9484" s="9">
        <f>YEAR(Table1[[#This Row],[Order Date]])</f>
        <v>2017</v>
      </c>
      <c r="B9484" s="3" t="s">
        <v>2385</v>
      </c>
    </row>
    <row r="9485" spans="1:2" ht="16.5" x14ac:dyDescent="0.3">
      <c r="A9485" s="10">
        <f>YEAR(Table1[[#This Row],[Order Date]])</f>
        <v>2017</v>
      </c>
      <c r="B9485" s="4" t="s">
        <v>2385</v>
      </c>
    </row>
    <row r="9486" spans="1:2" ht="16.5" x14ac:dyDescent="0.3">
      <c r="A9486" s="9">
        <f>YEAR(Table1[[#This Row],[Order Date]])</f>
        <v>2017</v>
      </c>
      <c r="B9486" s="3" t="s">
        <v>2385</v>
      </c>
    </row>
    <row r="9487" spans="1:2" ht="16.5" x14ac:dyDescent="0.3">
      <c r="A9487" s="10">
        <f>YEAR(Table1[[#This Row],[Order Date]])</f>
        <v>2017</v>
      </c>
      <c r="B9487" s="4" t="s">
        <v>2385</v>
      </c>
    </row>
    <row r="9488" spans="1:2" ht="16.5" x14ac:dyDescent="0.3">
      <c r="A9488" s="9">
        <f>YEAR(Table1[[#This Row],[Order Date]])</f>
        <v>2017</v>
      </c>
      <c r="B9488" s="3" t="s">
        <v>2385</v>
      </c>
    </row>
    <row r="9489" spans="1:2" ht="16.5" x14ac:dyDescent="0.3">
      <c r="A9489" s="10">
        <f>YEAR(Table1[[#This Row],[Order Date]])</f>
        <v>2017</v>
      </c>
      <c r="B9489" s="4" t="s">
        <v>204</v>
      </c>
    </row>
    <row r="9490" spans="1:2" ht="16.5" x14ac:dyDescent="0.3">
      <c r="A9490" s="9">
        <f>YEAR(Table1[[#This Row],[Order Date]])</f>
        <v>2017</v>
      </c>
      <c r="B9490" s="3" t="s">
        <v>204</v>
      </c>
    </row>
    <row r="9491" spans="1:2" ht="16.5" x14ac:dyDescent="0.3">
      <c r="A9491" s="10">
        <f>YEAR(Table1[[#This Row],[Order Date]])</f>
        <v>2017</v>
      </c>
      <c r="B9491" s="4" t="s">
        <v>923</v>
      </c>
    </row>
    <row r="9492" spans="1:2" ht="16.5" x14ac:dyDescent="0.3">
      <c r="A9492" s="9">
        <f>YEAR(Table1[[#This Row],[Order Date]])</f>
        <v>2017</v>
      </c>
      <c r="B9492" s="3" t="s">
        <v>923</v>
      </c>
    </row>
    <row r="9493" spans="1:2" ht="16.5" x14ac:dyDescent="0.3">
      <c r="A9493" s="10">
        <f>YEAR(Table1[[#This Row],[Order Date]])</f>
        <v>2017</v>
      </c>
      <c r="B9493" s="4" t="s">
        <v>2510</v>
      </c>
    </row>
    <row r="9494" spans="1:2" ht="16.5" x14ac:dyDescent="0.3">
      <c r="A9494" s="9">
        <f>YEAR(Table1[[#This Row],[Order Date]])</f>
        <v>2017</v>
      </c>
      <c r="B9494" s="3" t="s">
        <v>2510</v>
      </c>
    </row>
    <row r="9495" spans="1:2" ht="16.5" x14ac:dyDescent="0.3">
      <c r="A9495" s="10">
        <f>YEAR(Table1[[#This Row],[Order Date]])</f>
        <v>2017</v>
      </c>
      <c r="B9495" s="4" t="s">
        <v>1413</v>
      </c>
    </row>
    <row r="9496" spans="1:2" ht="16.5" x14ac:dyDescent="0.3">
      <c r="A9496" s="9">
        <f>YEAR(Table1[[#This Row],[Order Date]])</f>
        <v>2017</v>
      </c>
      <c r="B9496" s="3" t="s">
        <v>1413</v>
      </c>
    </row>
    <row r="9497" spans="1:2" ht="16.5" x14ac:dyDescent="0.3">
      <c r="A9497" s="10">
        <f>YEAR(Table1[[#This Row],[Order Date]])</f>
        <v>2017</v>
      </c>
      <c r="B9497" s="4" t="s">
        <v>2094</v>
      </c>
    </row>
    <row r="9498" spans="1:2" ht="16.5" x14ac:dyDescent="0.3">
      <c r="A9498" s="9">
        <f>YEAR(Table1[[#This Row],[Order Date]])</f>
        <v>2017</v>
      </c>
      <c r="B9498" s="3" t="s">
        <v>2094</v>
      </c>
    </row>
    <row r="9499" spans="1:2" ht="16.5" x14ac:dyDescent="0.3">
      <c r="A9499" s="10">
        <f>YEAR(Table1[[#This Row],[Order Date]])</f>
        <v>2017</v>
      </c>
      <c r="B9499" s="4" t="s">
        <v>2323</v>
      </c>
    </row>
    <row r="9500" spans="1:2" ht="16.5" x14ac:dyDescent="0.3">
      <c r="A9500" s="9">
        <f>YEAR(Table1[[#This Row],[Order Date]])</f>
        <v>2017</v>
      </c>
      <c r="B9500" s="3" t="s">
        <v>712</v>
      </c>
    </row>
    <row r="9501" spans="1:2" ht="16.5" x14ac:dyDescent="0.3">
      <c r="A9501" s="10">
        <f>YEAR(Table1[[#This Row],[Order Date]])</f>
        <v>2017</v>
      </c>
      <c r="B9501" s="4" t="s">
        <v>712</v>
      </c>
    </row>
    <row r="9502" spans="1:2" ht="16.5" x14ac:dyDescent="0.3">
      <c r="A9502" s="9">
        <f>YEAR(Table1[[#This Row],[Order Date]])</f>
        <v>2017</v>
      </c>
      <c r="B9502" s="3" t="s">
        <v>2252</v>
      </c>
    </row>
    <row r="9503" spans="1:2" ht="16.5" x14ac:dyDescent="0.3">
      <c r="A9503" s="10">
        <f>YEAR(Table1[[#This Row],[Order Date]])</f>
        <v>2017</v>
      </c>
      <c r="B9503" s="4" t="s">
        <v>2252</v>
      </c>
    </row>
    <row r="9504" spans="1:2" ht="16.5" x14ac:dyDescent="0.3">
      <c r="A9504" s="9">
        <f>YEAR(Table1[[#This Row],[Order Date]])</f>
        <v>2017</v>
      </c>
      <c r="B9504" s="3" t="s">
        <v>769</v>
      </c>
    </row>
    <row r="9505" spans="1:2" ht="16.5" x14ac:dyDescent="0.3">
      <c r="A9505" s="10">
        <f>YEAR(Table1[[#This Row],[Order Date]])</f>
        <v>2017</v>
      </c>
      <c r="B9505" s="4" t="s">
        <v>769</v>
      </c>
    </row>
    <row r="9506" spans="1:2" ht="16.5" x14ac:dyDescent="0.3">
      <c r="A9506" s="9">
        <f>YEAR(Table1[[#This Row],[Order Date]])</f>
        <v>2017</v>
      </c>
      <c r="B9506" s="3" t="s">
        <v>769</v>
      </c>
    </row>
    <row r="9507" spans="1:2" ht="16.5" x14ac:dyDescent="0.3">
      <c r="A9507" s="10">
        <f>YEAR(Table1[[#This Row],[Order Date]])</f>
        <v>2017</v>
      </c>
      <c r="B9507" s="4" t="s">
        <v>769</v>
      </c>
    </row>
    <row r="9508" spans="1:2" ht="16.5" x14ac:dyDescent="0.3">
      <c r="A9508" s="9">
        <f>YEAR(Table1[[#This Row],[Order Date]])</f>
        <v>2017</v>
      </c>
      <c r="B9508" s="3" t="s">
        <v>769</v>
      </c>
    </row>
    <row r="9509" spans="1:2" ht="16.5" x14ac:dyDescent="0.3">
      <c r="A9509" s="10">
        <f>YEAR(Table1[[#This Row],[Order Date]])</f>
        <v>2017</v>
      </c>
      <c r="B9509" s="4" t="s">
        <v>1148</v>
      </c>
    </row>
    <row r="9510" spans="1:2" ht="16.5" x14ac:dyDescent="0.3">
      <c r="A9510" s="9">
        <f>YEAR(Table1[[#This Row],[Order Date]])</f>
        <v>2017</v>
      </c>
      <c r="B9510" s="3" t="s">
        <v>1544</v>
      </c>
    </row>
    <row r="9511" spans="1:2" ht="16.5" x14ac:dyDescent="0.3">
      <c r="A9511" s="10">
        <f>YEAR(Table1[[#This Row],[Order Date]])</f>
        <v>2017</v>
      </c>
      <c r="B9511" s="4" t="s">
        <v>1544</v>
      </c>
    </row>
    <row r="9512" spans="1:2" ht="16.5" x14ac:dyDescent="0.3">
      <c r="A9512" s="9">
        <f>YEAR(Table1[[#This Row],[Order Date]])</f>
        <v>2017</v>
      </c>
      <c r="B9512" s="3" t="s">
        <v>1497</v>
      </c>
    </row>
    <row r="9513" spans="1:2" ht="16.5" x14ac:dyDescent="0.3">
      <c r="A9513" s="10">
        <f>YEAR(Table1[[#This Row],[Order Date]])</f>
        <v>2017</v>
      </c>
      <c r="B9513" s="4" t="s">
        <v>1497</v>
      </c>
    </row>
    <row r="9514" spans="1:2" ht="16.5" x14ac:dyDescent="0.3">
      <c r="A9514" s="9">
        <f>YEAR(Table1[[#This Row],[Order Date]])</f>
        <v>2017</v>
      </c>
      <c r="B9514" s="3" t="s">
        <v>1497</v>
      </c>
    </row>
    <row r="9515" spans="1:2" ht="16.5" x14ac:dyDescent="0.3">
      <c r="A9515" s="10">
        <f>YEAR(Table1[[#This Row],[Order Date]])</f>
        <v>2017</v>
      </c>
      <c r="B9515" s="4" t="s">
        <v>915</v>
      </c>
    </row>
    <row r="9516" spans="1:2" ht="16.5" x14ac:dyDescent="0.3">
      <c r="A9516" s="9">
        <f>YEAR(Table1[[#This Row],[Order Date]])</f>
        <v>2017</v>
      </c>
      <c r="B9516" s="3" t="s">
        <v>677</v>
      </c>
    </row>
    <row r="9517" spans="1:2" ht="16.5" x14ac:dyDescent="0.3">
      <c r="A9517" s="10">
        <f>YEAR(Table1[[#This Row],[Order Date]])</f>
        <v>2017</v>
      </c>
      <c r="B9517" s="4" t="s">
        <v>677</v>
      </c>
    </row>
    <row r="9518" spans="1:2" ht="16.5" x14ac:dyDescent="0.3">
      <c r="A9518" s="9">
        <f>YEAR(Table1[[#This Row],[Order Date]])</f>
        <v>2017</v>
      </c>
      <c r="B9518" s="3" t="s">
        <v>626</v>
      </c>
    </row>
    <row r="9519" spans="1:2" ht="16.5" x14ac:dyDescent="0.3">
      <c r="A9519" s="10">
        <f>YEAR(Table1[[#This Row],[Order Date]])</f>
        <v>2017</v>
      </c>
      <c r="B9519" s="4" t="s">
        <v>626</v>
      </c>
    </row>
    <row r="9520" spans="1:2" ht="16.5" x14ac:dyDescent="0.3">
      <c r="A9520" s="9">
        <f>YEAR(Table1[[#This Row],[Order Date]])</f>
        <v>2017</v>
      </c>
      <c r="B9520" s="3" t="s">
        <v>275</v>
      </c>
    </row>
    <row r="9521" spans="1:2" ht="16.5" x14ac:dyDescent="0.3">
      <c r="A9521" s="10">
        <f>YEAR(Table1[[#This Row],[Order Date]])</f>
        <v>2017</v>
      </c>
      <c r="B9521" s="4" t="s">
        <v>945</v>
      </c>
    </row>
    <row r="9522" spans="1:2" ht="16.5" x14ac:dyDescent="0.3">
      <c r="A9522" s="9">
        <f>YEAR(Table1[[#This Row],[Order Date]])</f>
        <v>2017</v>
      </c>
      <c r="B9522" s="3" t="s">
        <v>2580</v>
      </c>
    </row>
    <row r="9523" spans="1:2" ht="16.5" x14ac:dyDescent="0.3">
      <c r="A9523" s="10">
        <f>YEAR(Table1[[#This Row],[Order Date]])</f>
        <v>2017</v>
      </c>
      <c r="B9523" s="4" t="s">
        <v>2176</v>
      </c>
    </row>
    <row r="9524" spans="1:2" ht="16.5" x14ac:dyDescent="0.3">
      <c r="A9524" s="9">
        <f>YEAR(Table1[[#This Row],[Order Date]])</f>
        <v>2017</v>
      </c>
      <c r="B9524" s="3" t="s">
        <v>2388</v>
      </c>
    </row>
    <row r="9525" spans="1:2" ht="16.5" x14ac:dyDescent="0.3">
      <c r="A9525" s="10">
        <f>YEAR(Table1[[#This Row],[Order Date]])</f>
        <v>2017</v>
      </c>
      <c r="B9525" s="4" t="s">
        <v>233</v>
      </c>
    </row>
    <row r="9526" spans="1:2" ht="16.5" x14ac:dyDescent="0.3">
      <c r="A9526" s="9">
        <f>YEAR(Table1[[#This Row],[Order Date]])</f>
        <v>2017</v>
      </c>
      <c r="B9526" s="3" t="s">
        <v>233</v>
      </c>
    </row>
    <row r="9527" spans="1:2" ht="16.5" x14ac:dyDescent="0.3">
      <c r="A9527" s="10">
        <f>YEAR(Table1[[#This Row],[Order Date]])</f>
        <v>2017</v>
      </c>
      <c r="B9527" s="4" t="s">
        <v>2145</v>
      </c>
    </row>
    <row r="9528" spans="1:2" ht="16.5" x14ac:dyDescent="0.3">
      <c r="A9528" s="9">
        <f>YEAR(Table1[[#This Row],[Order Date]])</f>
        <v>2017</v>
      </c>
      <c r="B9528" s="3" t="s">
        <v>2145</v>
      </c>
    </row>
    <row r="9529" spans="1:2" ht="16.5" x14ac:dyDescent="0.3">
      <c r="A9529" s="10">
        <f>YEAR(Table1[[#This Row],[Order Date]])</f>
        <v>2017</v>
      </c>
      <c r="B9529" s="4" t="s">
        <v>2145</v>
      </c>
    </row>
    <row r="9530" spans="1:2" ht="16.5" x14ac:dyDescent="0.3">
      <c r="A9530" s="9">
        <f>YEAR(Table1[[#This Row],[Order Date]])</f>
        <v>2017</v>
      </c>
      <c r="B9530" s="3" t="s">
        <v>2326</v>
      </c>
    </row>
    <row r="9531" spans="1:2" ht="16.5" x14ac:dyDescent="0.3">
      <c r="A9531" s="10">
        <f>YEAR(Table1[[#This Row],[Order Date]])</f>
        <v>2017</v>
      </c>
      <c r="B9531" s="4" t="s">
        <v>788</v>
      </c>
    </row>
    <row r="9532" spans="1:2" ht="16.5" x14ac:dyDescent="0.3">
      <c r="A9532" s="9">
        <f>YEAR(Table1[[#This Row],[Order Date]])</f>
        <v>2017</v>
      </c>
      <c r="B9532" s="3" t="s">
        <v>1077</v>
      </c>
    </row>
    <row r="9533" spans="1:2" ht="16.5" x14ac:dyDescent="0.3">
      <c r="A9533" s="10">
        <f>YEAR(Table1[[#This Row],[Order Date]])</f>
        <v>2017</v>
      </c>
      <c r="B9533" s="4" t="s">
        <v>1102</v>
      </c>
    </row>
    <row r="9534" spans="1:2" ht="16.5" x14ac:dyDescent="0.3">
      <c r="A9534" s="9">
        <f>YEAR(Table1[[#This Row],[Order Date]])</f>
        <v>2017</v>
      </c>
      <c r="B9534" s="3" t="s">
        <v>1102</v>
      </c>
    </row>
    <row r="9535" spans="1:2" ht="16.5" x14ac:dyDescent="0.3">
      <c r="A9535" s="10">
        <f>YEAR(Table1[[#This Row],[Order Date]])</f>
        <v>2017</v>
      </c>
      <c r="B9535" s="4" t="s">
        <v>1102</v>
      </c>
    </row>
    <row r="9536" spans="1:2" ht="16.5" x14ac:dyDescent="0.3">
      <c r="A9536" s="9">
        <f>YEAR(Table1[[#This Row],[Order Date]])</f>
        <v>2017</v>
      </c>
      <c r="B9536" s="3" t="s">
        <v>1102</v>
      </c>
    </row>
    <row r="9537" spans="1:2" ht="16.5" x14ac:dyDescent="0.3">
      <c r="A9537" s="10">
        <f>YEAR(Table1[[#This Row],[Order Date]])</f>
        <v>2017</v>
      </c>
      <c r="B9537" s="4" t="s">
        <v>1102</v>
      </c>
    </row>
    <row r="9538" spans="1:2" ht="16.5" x14ac:dyDescent="0.3">
      <c r="A9538" s="9">
        <f>YEAR(Table1[[#This Row],[Order Date]])</f>
        <v>2017</v>
      </c>
      <c r="B9538" s="3" t="s">
        <v>1831</v>
      </c>
    </row>
    <row r="9539" spans="1:2" ht="16.5" x14ac:dyDescent="0.3">
      <c r="A9539" s="10">
        <f>YEAR(Table1[[#This Row],[Order Date]])</f>
        <v>2017</v>
      </c>
      <c r="B9539" s="4" t="s">
        <v>1831</v>
      </c>
    </row>
    <row r="9540" spans="1:2" ht="16.5" x14ac:dyDescent="0.3">
      <c r="A9540" s="9">
        <f>YEAR(Table1[[#This Row],[Order Date]])</f>
        <v>2017</v>
      </c>
      <c r="B9540" s="3" t="s">
        <v>1831</v>
      </c>
    </row>
    <row r="9541" spans="1:2" ht="16.5" x14ac:dyDescent="0.3">
      <c r="A9541" s="10">
        <f>YEAR(Table1[[#This Row],[Order Date]])</f>
        <v>2017</v>
      </c>
      <c r="B9541" s="4" t="s">
        <v>859</v>
      </c>
    </row>
    <row r="9542" spans="1:2" ht="16.5" x14ac:dyDescent="0.3">
      <c r="A9542" s="9">
        <f>YEAR(Table1[[#This Row],[Order Date]])</f>
        <v>2017</v>
      </c>
      <c r="B9542" s="3" t="s">
        <v>859</v>
      </c>
    </row>
    <row r="9543" spans="1:2" ht="16.5" x14ac:dyDescent="0.3">
      <c r="A9543" s="10">
        <f>YEAR(Table1[[#This Row],[Order Date]])</f>
        <v>2017</v>
      </c>
      <c r="B9543" s="4" t="s">
        <v>859</v>
      </c>
    </row>
    <row r="9544" spans="1:2" ht="16.5" x14ac:dyDescent="0.3">
      <c r="A9544" s="9">
        <f>YEAR(Table1[[#This Row],[Order Date]])</f>
        <v>2017</v>
      </c>
      <c r="B9544" s="3" t="s">
        <v>859</v>
      </c>
    </row>
    <row r="9545" spans="1:2" ht="16.5" x14ac:dyDescent="0.3">
      <c r="A9545" s="10">
        <f>YEAR(Table1[[#This Row],[Order Date]])</f>
        <v>2017</v>
      </c>
      <c r="B9545" s="4" t="s">
        <v>859</v>
      </c>
    </row>
    <row r="9546" spans="1:2" ht="16.5" x14ac:dyDescent="0.3">
      <c r="A9546" s="9">
        <f>YEAR(Table1[[#This Row],[Order Date]])</f>
        <v>2017</v>
      </c>
      <c r="B9546" s="3" t="s">
        <v>665</v>
      </c>
    </row>
    <row r="9547" spans="1:2" ht="16.5" x14ac:dyDescent="0.3">
      <c r="A9547" s="10">
        <f>YEAR(Table1[[#This Row],[Order Date]])</f>
        <v>2017</v>
      </c>
      <c r="B9547" s="4" t="s">
        <v>665</v>
      </c>
    </row>
    <row r="9548" spans="1:2" ht="16.5" x14ac:dyDescent="0.3">
      <c r="A9548" s="9">
        <f>YEAR(Table1[[#This Row],[Order Date]])</f>
        <v>2017</v>
      </c>
      <c r="B9548" s="3" t="s">
        <v>1916</v>
      </c>
    </row>
    <row r="9549" spans="1:2" ht="16.5" x14ac:dyDescent="0.3">
      <c r="A9549" s="10">
        <f>YEAR(Table1[[#This Row],[Order Date]])</f>
        <v>2017</v>
      </c>
      <c r="B9549" s="4" t="s">
        <v>1916</v>
      </c>
    </row>
    <row r="9550" spans="1:2" ht="16.5" x14ac:dyDescent="0.3">
      <c r="A9550" s="9">
        <f>YEAR(Table1[[#This Row],[Order Date]])</f>
        <v>2017</v>
      </c>
      <c r="B9550" s="3" t="s">
        <v>2683</v>
      </c>
    </row>
    <row r="9551" spans="1:2" ht="16.5" x14ac:dyDescent="0.3">
      <c r="A9551" s="10">
        <f>YEAR(Table1[[#This Row],[Order Date]])</f>
        <v>2017</v>
      </c>
      <c r="B9551" s="4" t="s">
        <v>2683</v>
      </c>
    </row>
    <row r="9552" spans="1:2" ht="16.5" x14ac:dyDescent="0.3">
      <c r="A9552" s="9">
        <f>YEAR(Table1[[#This Row],[Order Date]])</f>
        <v>2017</v>
      </c>
      <c r="B9552" s="3" t="s">
        <v>1781</v>
      </c>
    </row>
    <row r="9553" spans="1:2" ht="16.5" x14ac:dyDescent="0.3">
      <c r="A9553" s="10">
        <f>YEAR(Table1[[#This Row],[Order Date]])</f>
        <v>2017</v>
      </c>
      <c r="B9553" s="4" t="s">
        <v>1781</v>
      </c>
    </row>
    <row r="9554" spans="1:2" ht="16.5" x14ac:dyDescent="0.3">
      <c r="A9554" s="9">
        <f>YEAR(Table1[[#This Row],[Order Date]])</f>
        <v>2017</v>
      </c>
      <c r="B9554" s="3" t="s">
        <v>1665</v>
      </c>
    </row>
    <row r="9555" spans="1:2" ht="16.5" x14ac:dyDescent="0.3">
      <c r="A9555" s="10">
        <f>YEAR(Table1[[#This Row],[Order Date]])</f>
        <v>2017</v>
      </c>
      <c r="B9555" s="4" t="s">
        <v>1665</v>
      </c>
    </row>
    <row r="9556" spans="1:2" ht="16.5" x14ac:dyDescent="0.3">
      <c r="A9556" s="9">
        <f>YEAR(Table1[[#This Row],[Order Date]])</f>
        <v>2017</v>
      </c>
      <c r="B9556" s="3" t="s">
        <v>1099</v>
      </c>
    </row>
    <row r="9557" spans="1:2" ht="16.5" x14ac:dyDescent="0.3">
      <c r="A9557" s="10">
        <f>YEAR(Table1[[#This Row],[Order Date]])</f>
        <v>2017</v>
      </c>
      <c r="B9557" s="4" t="s">
        <v>2298</v>
      </c>
    </row>
    <row r="9558" spans="1:2" ht="16.5" x14ac:dyDescent="0.3">
      <c r="A9558" s="9">
        <f>YEAR(Table1[[#This Row],[Order Date]])</f>
        <v>2017</v>
      </c>
      <c r="B9558" s="3" t="s">
        <v>2284</v>
      </c>
    </row>
    <row r="9559" spans="1:2" ht="16.5" x14ac:dyDescent="0.3">
      <c r="A9559" s="10">
        <f>YEAR(Table1[[#This Row],[Order Date]])</f>
        <v>2017</v>
      </c>
      <c r="B9559" s="4" t="s">
        <v>2284</v>
      </c>
    </row>
    <row r="9560" spans="1:2" ht="16.5" x14ac:dyDescent="0.3">
      <c r="A9560" s="9">
        <f>YEAR(Table1[[#This Row],[Order Date]])</f>
        <v>2017</v>
      </c>
      <c r="B9560" s="3" t="s">
        <v>1771</v>
      </c>
    </row>
    <row r="9561" spans="1:2" ht="16.5" x14ac:dyDescent="0.3">
      <c r="A9561" s="10">
        <f>YEAR(Table1[[#This Row],[Order Date]])</f>
        <v>2017</v>
      </c>
      <c r="B9561" s="4" t="s">
        <v>1771</v>
      </c>
    </row>
    <row r="9562" spans="1:2" ht="16.5" x14ac:dyDescent="0.3">
      <c r="A9562" s="9">
        <f>YEAR(Table1[[#This Row],[Order Date]])</f>
        <v>2017</v>
      </c>
      <c r="B9562" s="3" t="s">
        <v>1771</v>
      </c>
    </row>
    <row r="9563" spans="1:2" ht="16.5" x14ac:dyDescent="0.3">
      <c r="A9563" s="10">
        <f>YEAR(Table1[[#This Row],[Order Date]])</f>
        <v>2017</v>
      </c>
      <c r="B9563" s="4" t="s">
        <v>2580</v>
      </c>
    </row>
    <row r="9564" spans="1:2" ht="16.5" x14ac:dyDescent="0.3">
      <c r="A9564" s="9">
        <f>YEAR(Table1[[#This Row],[Order Date]])</f>
        <v>2017</v>
      </c>
      <c r="B9564" s="3" t="s">
        <v>1799</v>
      </c>
    </row>
    <row r="9565" spans="1:2" ht="16.5" x14ac:dyDescent="0.3">
      <c r="A9565" s="10">
        <f>YEAR(Table1[[#This Row],[Order Date]])</f>
        <v>2017</v>
      </c>
      <c r="B9565" s="4" t="s">
        <v>1799</v>
      </c>
    </row>
    <row r="9566" spans="1:2" ht="16.5" x14ac:dyDescent="0.3">
      <c r="A9566" s="9">
        <f>YEAR(Table1[[#This Row],[Order Date]])</f>
        <v>2017</v>
      </c>
      <c r="B9566" s="3" t="s">
        <v>1799</v>
      </c>
    </row>
    <row r="9567" spans="1:2" ht="16.5" x14ac:dyDescent="0.3">
      <c r="A9567" s="10">
        <f>YEAR(Table1[[#This Row],[Order Date]])</f>
        <v>2017</v>
      </c>
      <c r="B9567" s="4" t="s">
        <v>659</v>
      </c>
    </row>
    <row r="9568" spans="1:2" ht="16.5" x14ac:dyDescent="0.3">
      <c r="A9568" s="9">
        <f>YEAR(Table1[[#This Row],[Order Date]])</f>
        <v>2017</v>
      </c>
      <c r="B9568" s="3" t="s">
        <v>659</v>
      </c>
    </row>
    <row r="9569" spans="1:2" ht="16.5" x14ac:dyDescent="0.3">
      <c r="A9569" s="10">
        <f>YEAR(Table1[[#This Row],[Order Date]])</f>
        <v>2017</v>
      </c>
      <c r="B9569" s="4" t="s">
        <v>659</v>
      </c>
    </row>
    <row r="9570" spans="1:2" ht="16.5" x14ac:dyDescent="0.3">
      <c r="A9570" s="9">
        <f>YEAR(Table1[[#This Row],[Order Date]])</f>
        <v>2017</v>
      </c>
      <c r="B9570" s="3" t="s">
        <v>1361</v>
      </c>
    </row>
    <row r="9571" spans="1:2" ht="16.5" x14ac:dyDescent="0.3">
      <c r="A9571" s="10">
        <f>YEAR(Table1[[#This Row],[Order Date]])</f>
        <v>2017</v>
      </c>
      <c r="B9571" s="4" t="s">
        <v>225</v>
      </c>
    </row>
    <row r="9572" spans="1:2" ht="16.5" x14ac:dyDescent="0.3">
      <c r="A9572" s="9">
        <f>YEAR(Table1[[#This Row],[Order Date]])</f>
        <v>2017</v>
      </c>
      <c r="B9572" s="3" t="s">
        <v>225</v>
      </c>
    </row>
    <row r="9573" spans="1:2" ht="16.5" x14ac:dyDescent="0.3">
      <c r="A9573" s="10">
        <f>YEAR(Table1[[#This Row],[Order Date]])</f>
        <v>2017</v>
      </c>
      <c r="B9573" s="4" t="s">
        <v>1657</v>
      </c>
    </row>
    <row r="9574" spans="1:2" ht="16.5" x14ac:dyDescent="0.3">
      <c r="A9574" s="9">
        <f>YEAR(Table1[[#This Row],[Order Date]])</f>
        <v>2017</v>
      </c>
      <c r="B9574" s="3" t="s">
        <v>1438</v>
      </c>
    </row>
    <row r="9575" spans="1:2" ht="16.5" x14ac:dyDescent="0.3">
      <c r="A9575" s="10">
        <f>YEAR(Table1[[#This Row],[Order Date]])</f>
        <v>2017</v>
      </c>
      <c r="B9575" s="4" t="s">
        <v>1438</v>
      </c>
    </row>
    <row r="9576" spans="1:2" ht="16.5" x14ac:dyDescent="0.3">
      <c r="A9576" s="9">
        <f>YEAR(Table1[[#This Row],[Order Date]])</f>
        <v>2017</v>
      </c>
      <c r="B9576" s="3" t="s">
        <v>1438</v>
      </c>
    </row>
    <row r="9577" spans="1:2" ht="16.5" x14ac:dyDescent="0.3">
      <c r="A9577" s="10">
        <f>YEAR(Table1[[#This Row],[Order Date]])</f>
        <v>2017</v>
      </c>
      <c r="B9577" s="4" t="s">
        <v>1438</v>
      </c>
    </row>
    <row r="9578" spans="1:2" ht="16.5" x14ac:dyDescent="0.3">
      <c r="A9578" s="9">
        <f>YEAR(Table1[[#This Row],[Order Date]])</f>
        <v>2017</v>
      </c>
      <c r="B9578" s="3" t="s">
        <v>1438</v>
      </c>
    </row>
    <row r="9579" spans="1:2" ht="16.5" x14ac:dyDescent="0.3">
      <c r="A9579" s="10">
        <f>YEAR(Table1[[#This Row],[Order Date]])</f>
        <v>2017</v>
      </c>
      <c r="B9579" s="4" t="s">
        <v>1507</v>
      </c>
    </row>
    <row r="9580" spans="1:2" ht="16.5" x14ac:dyDescent="0.3">
      <c r="A9580" s="9">
        <f>YEAR(Table1[[#This Row],[Order Date]])</f>
        <v>2017</v>
      </c>
      <c r="B9580" s="3" t="s">
        <v>237</v>
      </c>
    </row>
    <row r="9581" spans="1:2" ht="16.5" x14ac:dyDescent="0.3">
      <c r="A9581" s="10">
        <f>YEAR(Table1[[#This Row],[Order Date]])</f>
        <v>2017</v>
      </c>
      <c r="B9581" s="4" t="s">
        <v>2039</v>
      </c>
    </row>
    <row r="9582" spans="1:2" ht="16.5" x14ac:dyDescent="0.3">
      <c r="A9582" s="9">
        <f>YEAR(Table1[[#This Row],[Order Date]])</f>
        <v>2017</v>
      </c>
      <c r="B9582" s="3" t="s">
        <v>2103</v>
      </c>
    </row>
    <row r="9583" spans="1:2" ht="16.5" x14ac:dyDescent="0.3">
      <c r="A9583" s="10">
        <f>YEAR(Table1[[#This Row],[Order Date]])</f>
        <v>2017</v>
      </c>
      <c r="B9583" s="4" t="s">
        <v>2103</v>
      </c>
    </row>
    <row r="9584" spans="1:2" ht="16.5" x14ac:dyDescent="0.3">
      <c r="A9584" s="9">
        <f>YEAR(Table1[[#This Row],[Order Date]])</f>
        <v>2017</v>
      </c>
      <c r="B9584" s="3" t="s">
        <v>2103</v>
      </c>
    </row>
    <row r="9585" spans="1:2" ht="16.5" x14ac:dyDescent="0.3">
      <c r="A9585" s="10">
        <f>YEAR(Table1[[#This Row],[Order Date]])</f>
        <v>2017</v>
      </c>
      <c r="B9585" s="4" t="s">
        <v>945</v>
      </c>
    </row>
    <row r="9586" spans="1:2" ht="16.5" x14ac:dyDescent="0.3">
      <c r="A9586" s="9">
        <f>YEAR(Table1[[#This Row],[Order Date]])</f>
        <v>2017</v>
      </c>
      <c r="B9586" s="3" t="s">
        <v>468</v>
      </c>
    </row>
    <row r="9587" spans="1:2" ht="16.5" x14ac:dyDescent="0.3">
      <c r="A9587" s="10">
        <f>YEAR(Table1[[#This Row],[Order Date]])</f>
        <v>2017</v>
      </c>
      <c r="B9587" s="4" t="s">
        <v>1574</v>
      </c>
    </row>
    <row r="9588" spans="1:2" ht="16.5" x14ac:dyDescent="0.3">
      <c r="A9588" s="9">
        <f>YEAR(Table1[[#This Row],[Order Date]])</f>
        <v>2017</v>
      </c>
      <c r="B9588" s="3" t="s">
        <v>1722</v>
      </c>
    </row>
    <row r="9589" spans="1:2" ht="16.5" x14ac:dyDescent="0.3">
      <c r="A9589" s="10">
        <f>YEAR(Table1[[#This Row],[Order Date]])</f>
        <v>2017</v>
      </c>
      <c r="B9589" s="4" t="s">
        <v>1722</v>
      </c>
    </row>
    <row r="9590" spans="1:2" ht="16.5" x14ac:dyDescent="0.3">
      <c r="A9590" s="9">
        <f>YEAR(Table1[[#This Row],[Order Date]])</f>
        <v>2017</v>
      </c>
      <c r="B9590" s="3" t="s">
        <v>1722</v>
      </c>
    </row>
    <row r="9591" spans="1:2" ht="16.5" x14ac:dyDescent="0.3">
      <c r="A9591" s="10">
        <f>YEAR(Table1[[#This Row],[Order Date]])</f>
        <v>2017</v>
      </c>
      <c r="B9591" s="4" t="s">
        <v>1722</v>
      </c>
    </row>
    <row r="9592" spans="1:2" ht="16.5" x14ac:dyDescent="0.3">
      <c r="A9592" s="9">
        <f>YEAR(Table1[[#This Row],[Order Date]])</f>
        <v>2017</v>
      </c>
      <c r="B9592" s="3" t="s">
        <v>1722</v>
      </c>
    </row>
    <row r="9593" spans="1:2" ht="16.5" x14ac:dyDescent="0.3">
      <c r="A9593" s="10">
        <f>YEAR(Table1[[#This Row],[Order Date]])</f>
        <v>2017</v>
      </c>
      <c r="B9593" s="4" t="s">
        <v>1722</v>
      </c>
    </row>
    <row r="9594" spans="1:2" ht="16.5" x14ac:dyDescent="0.3">
      <c r="A9594" s="9">
        <f>YEAR(Table1[[#This Row],[Order Date]])</f>
        <v>2017</v>
      </c>
      <c r="B9594" s="3" t="s">
        <v>1722</v>
      </c>
    </row>
    <row r="9595" spans="1:2" ht="16.5" x14ac:dyDescent="0.3">
      <c r="A9595" s="10">
        <f>YEAR(Table1[[#This Row],[Order Date]])</f>
        <v>2017</v>
      </c>
      <c r="B9595" s="4" t="s">
        <v>2466</v>
      </c>
    </row>
    <row r="9596" spans="1:2" ht="16.5" x14ac:dyDescent="0.3">
      <c r="A9596" s="9">
        <f>YEAR(Table1[[#This Row],[Order Date]])</f>
        <v>2017</v>
      </c>
      <c r="B9596" s="3" t="s">
        <v>1417</v>
      </c>
    </row>
    <row r="9597" spans="1:2" ht="16.5" x14ac:dyDescent="0.3">
      <c r="A9597" s="10">
        <f>YEAR(Table1[[#This Row],[Order Date]])</f>
        <v>2017</v>
      </c>
      <c r="B9597" s="4" t="s">
        <v>1417</v>
      </c>
    </row>
    <row r="9598" spans="1:2" ht="16.5" x14ac:dyDescent="0.3">
      <c r="A9598" s="9">
        <f>YEAR(Table1[[#This Row],[Order Date]])</f>
        <v>2017</v>
      </c>
      <c r="B9598" s="3" t="s">
        <v>405</v>
      </c>
    </row>
    <row r="9599" spans="1:2" ht="16.5" x14ac:dyDescent="0.3">
      <c r="A9599" s="10">
        <f>YEAR(Table1[[#This Row],[Order Date]])</f>
        <v>2017</v>
      </c>
      <c r="B9599" s="4" t="s">
        <v>405</v>
      </c>
    </row>
    <row r="9600" spans="1:2" ht="16.5" x14ac:dyDescent="0.3">
      <c r="A9600" s="9">
        <f>YEAR(Table1[[#This Row],[Order Date]])</f>
        <v>2017</v>
      </c>
      <c r="B9600" s="3" t="s">
        <v>405</v>
      </c>
    </row>
    <row r="9601" spans="1:2" ht="16.5" x14ac:dyDescent="0.3">
      <c r="A9601" s="10">
        <f>YEAR(Table1[[#This Row],[Order Date]])</f>
        <v>2017</v>
      </c>
      <c r="B9601" s="4" t="s">
        <v>2688</v>
      </c>
    </row>
    <row r="9602" spans="1:2" ht="16.5" x14ac:dyDescent="0.3">
      <c r="A9602" s="9">
        <f>YEAR(Table1[[#This Row],[Order Date]])</f>
        <v>2017</v>
      </c>
      <c r="B9602" s="3" t="s">
        <v>2688</v>
      </c>
    </row>
    <row r="9603" spans="1:2" ht="16.5" x14ac:dyDescent="0.3">
      <c r="A9603" s="10">
        <f>YEAR(Table1[[#This Row],[Order Date]])</f>
        <v>2017</v>
      </c>
      <c r="B9603" s="4" t="s">
        <v>2688</v>
      </c>
    </row>
    <row r="9604" spans="1:2" ht="16.5" x14ac:dyDescent="0.3">
      <c r="A9604" s="9">
        <f>YEAR(Table1[[#This Row],[Order Date]])</f>
        <v>2017</v>
      </c>
      <c r="B9604" s="3" t="s">
        <v>2688</v>
      </c>
    </row>
    <row r="9605" spans="1:2" ht="16.5" x14ac:dyDescent="0.3">
      <c r="A9605" s="10">
        <f>YEAR(Table1[[#This Row],[Order Date]])</f>
        <v>2017</v>
      </c>
      <c r="B9605" s="4" t="s">
        <v>1471</v>
      </c>
    </row>
    <row r="9606" spans="1:2" ht="16.5" x14ac:dyDescent="0.3">
      <c r="A9606" s="9">
        <f>YEAR(Table1[[#This Row],[Order Date]])</f>
        <v>2017</v>
      </c>
      <c r="B9606" s="3" t="s">
        <v>69</v>
      </c>
    </row>
    <row r="9607" spans="1:2" ht="16.5" x14ac:dyDescent="0.3">
      <c r="A9607" s="10">
        <f>YEAR(Table1[[#This Row],[Order Date]])</f>
        <v>2017</v>
      </c>
      <c r="B9607" s="4" t="s">
        <v>1738</v>
      </c>
    </row>
    <row r="9608" spans="1:2" ht="16.5" x14ac:dyDescent="0.3">
      <c r="A9608" s="9">
        <f>YEAR(Table1[[#This Row],[Order Date]])</f>
        <v>2017</v>
      </c>
      <c r="B9608" s="3" t="s">
        <v>1738</v>
      </c>
    </row>
    <row r="9609" spans="1:2" ht="16.5" x14ac:dyDescent="0.3">
      <c r="A9609" s="10">
        <f>YEAR(Table1[[#This Row],[Order Date]])</f>
        <v>2017</v>
      </c>
      <c r="B9609" s="4" t="s">
        <v>1738</v>
      </c>
    </row>
    <row r="9610" spans="1:2" ht="16.5" x14ac:dyDescent="0.3">
      <c r="A9610" s="9">
        <f>YEAR(Table1[[#This Row],[Order Date]])</f>
        <v>2017</v>
      </c>
      <c r="B9610" s="3" t="s">
        <v>1962</v>
      </c>
    </row>
    <row r="9611" spans="1:2" ht="16.5" x14ac:dyDescent="0.3">
      <c r="A9611" s="10">
        <f>YEAR(Table1[[#This Row],[Order Date]])</f>
        <v>2017</v>
      </c>
      <c r="B9611" s="4" t="s">
        <v>107</v>
      </c>
    </row>
    <row r="9612" spans="1:2" ht="16.5" x14ac:dyDescent="0.3">
      <c r="A9612" s="9">
        <f>YEAR(Table1[[#This Row],[Order Date]])</f>
        <v>2017</v>
      </c>
      <c r="B9612" s="3" t="s">
        <v>2683</v>
      </c>
    </row>
    <row r="9613" spans="1:2" ht="16.5" x14ac:dyDescent="0.3">
      <c r="A9613" s="10">
        <f>YEAR(Table1[[#This Row],[Order Date]])</f>
        <v>2017</v>
      </c>
      <c r="B9613" s="4" t="s">
        <v>2060</v>
      </c>
    </row>
    <row r="9614" spans="1:2" ht="16.5" x14ac:dyDescent="0.3">
      <c r="A9614" s="9">
        <f>YEAR(Table1[[#This Row],[Order Date]])</f>
        <v>2017</v>
      </c>
      <c r="B9614" s="3" t="s">
        <v>2060</v>
      </c>
    </row>
    <row r="9615" spans="1:2" ht="16.5" x14ac:dyDescent="0.3">
      <c r="A9615" s="10">
        <f>YEAR(Table1[[#This Row],[Order Date]])</f>
        <v>2017</v>
      </c>
      <c r="B9615" s="4" t="s">
        <v>2060</v>
      </c>
    </row>
    <row r="9616" spans="1:2" ht="16.5" x14ac:dyDescent="0.3">
      <c r="A9616" s="9">
        <f>YEAR(Table1[[#This Row],[Order Date]])</f>
        <v>2017</v>
      </c>
      <c r="B9616" s="3" t="s">
        <v>2060</v>
      </c>
    </row>
    <row r="9617" spans="1:2" ht="16.5" x14ac:dyDescent="0.3">
      <c r="A9617" s="10">
        <f>YEAR(Table1[[#This Row],[Order Date]])</f>
        <v>2017</v>
      </c>
      <c r="B9617" s="4" t="s">
        <v>2060</v>
      </c>
    </row>
    <row r="9618" spans="1:2" ht="16.5" x14ac:dyDescent="0.3">
      <c r="A9618" s="9">
        <f>YEAR(Table1[[#This Row],[Order Date]])</f>
        <v>2017</v>
      </c>
      <c r="B9618" s="3" t="s">
        <v>2060</v>
      </c>
    </row>
    <row r="9619" spans="1:2" ht="16.5" x14ac:dyDescent="0.3">
      <c r="A9619" s="10">
        <f>YEAR(Table1[[#This Row],[Order Date]])</f>
        <v>2017</v>
      </c>
      <c r="B9619" s="4" t="s">
        <v>2060</v>
      </c>
    </row>
    <row r="9620" spans="1:2" ht="16.5" x14ac:dyDescent="0.3">
      <c r="A9620" s="9">
        <f>YEAR(Table1[[#This Row],[Order Date]])</f>
        <v>2017</v>
      </c>
      <c r="B9620" s="3" t="s">
        <v>2060</v>
      </c>
    </row>
    <row r="9621" spans="1:2" ht="16.5" x14ac:dyDescent="0.3">
      <c r="A9621" s="10">
        <f>YEAR(Table1[[#This Row],[Order Date]])</f>
        <v>2017</v>
      </c>
      <c r="B9621" s="4" t="s">
        <v>2614</v>
      </c>
    </row>
    <row r="9622" spans="1:2" ht="16.5" x14ac:dyDescent="0.3">
      <c r="A9622" s="9">
        <f>YEAR(Table1[[#This Row],[Order Date]])</f>
        <v>2017</v>
      </c>
      <c r="B9622" s="3" t="s">
        <v>2544</v>
      </c>
    </row>
    <row r="9623" spans="1:2" ht="16.5" x14ac:dyDescent="0.3">
      <c r="A9623" s="10">
        <f>YEAR(Table1[[#This Row],[Order Date]])</f>
        <v>2017</v>
      </c>
      <c r="B9623" s="4" t="s">
        <v>892</v>
      </c>
    </row>
    <row r="9624" spans="1:2" ht="16.5" x14ac:dyDescent="0.3">
      <c r="A9624" s="9">
        <f>YEAR(Table1[[#This Row],[Order Date]])</f>
        <v>2017</v>
      </c>
      <c r="B9624" s="3" t="s">
        <v>892</v>
      </c>
    </row>
    <row r="9625" spans="1:2" ht="16.5" x14ac:dyDescent="0.3">
      <c r="A9625" s="10">
        <f>YEAR(Table1[[#This Row],[Order Date]])</f>
        <v>2017</v>
      </c>
      <c r="B9625" s="4" t="s">
        <v>892</v>
      </c>
    </row>
    <row r="9626" spans="1:2" ht="16.5" x14ac:dyDescent="0.3">
      <c r="A9626" s="9">
        <f>YEAR(Table1[[#This Row],[Order Date]])</f>
        <v>2017</v>
      </c>
      <c r="B9626" s="3" t="s">
        <v>892</v>
      </c>
    </row>
    <row r="9627" spans="1:2" ht="16.5" x14ac:dyDescent="0.3">
      <c r="A9627" s="10">
        <f>YEAR(Table1[[#This Row],[Order Date]])</f>
        <v>2017</v>
      </c>
      <c r="B9627" s="4" t="s">
        <v>892</v>
      </c>
    </row>
    <row r="9628" spans="1:2" ht="16.5" x14ac:dyDescent="0.3">
      <c r="A9628" s="9">
        <f>YEAR(Table1[[#This Row],[Order Date]])</f>
        <v>2017</v>
      </c>
      <c r="B9628" s="3" t="s">
        <v>2318</v>
      </c>
    </row>
    <row r="9629" spans="1:2" ht="16.5" x14ac:dyDescent="0.3">
      <c r="A9629" s="10">
        <f>YEAR(Table1[[#This Row],[Order Date]])</f>
        <v>2017</v>
      </c>
      <c r="B9629" s="4" t="s">
        <v>2021</v>
      </c>
    </row>
    <row r="9630" spans="1:2" ht="16.5" x14ac:dyDescent="0.3">
      <c r="A9630" s="9">
        <f>YEAR(Table1[[#This Row],[Order Date]])</f>
        <v>2017</v>
      </c>
      <c r="B9630" s="3" t="s">
        <v>2021</v>
      </c>
    </row>
    <row r="9631" spans="1:2" ht="16.5" x14ac:dyDescent="0.3">
      <c r="A9631" s="10">
        <f>YEAR(Table1[[#This Row],[Order Date]])</f>
        <v>2017</v>
      </c>
      <c r="B9631" s="4" t="s">
        <v>2021</v>
      </c>
    </row>
    <row r="9632" spans="1:2" ht="16.5" x14ac:dyDescent="0.3">
      <c r="A9632" s="9">
        <f>YEAR(Table1[[#This Row],[Order Date]])</f>
        <v>2017</v>
      </c>
      <c r="B9632" s="3" t="s">
        <v>1079</v>
      </c>
    </row>
    <row r="9633" spans="1:2" ht="16.5" x14ac:dyDescent="0.3">
      <c r="A9633" s="10">
        <f>YEAR(Table1[[#This Row],[Order Date]])</f>
        <v>2017</v>
      </c>
      <c r="B9633" s="4" t="s">
        <v>1200</v>
      </c>
    </row>
    <row r="9634" spans="1:2" ht="16.5" x14ac:dyDescent="0.3">
      <c r="A9634" s="9">
        <f>YEAR(Table1[[#This Row],[Order Date]])</f>
        <v>2017</v>
      </c>
      <c r="B9634" s="3" t="s">
        <v>61</v>
      </c>
    </row>
    <row r="9635" spans="1:2" ht="16.5" x14ac:dyDescent="0.3">
      <c r="A9635" s="10">
        <f>YEAR(Table1[[#This Row],[Order Date]])</f>
        <v>2017</v>
      </c>
      <c r="B9635" s="4" t="s">
        <v>2323</v>
      </c>
    </row>
    <row r="9636" spans="1:2" ht="16.5" x14ac:dyDescent="0.3">
      <c r="A9636" s="9">
        <f>YEAR(Table1[[#This Row],[Order Date]])</f>
        <v>2017</v>
      </c>
      <c r="B9636" s="3" t="s">
        <v>2323</v>
      </c>
    </row>
    <row r="9637" spans="1:2" ht="16.5" x14ac:dyDescent="0.3">
      <c r="A9637" s="10">
        <f>YEAR(Table1[[#This Row],[Order Date]])</f>
        <v>2017</v>
      </c>
      <c r="B9637" s="4" t="s">
        <v>2323</v>
      </c>
    </row>
    <row r="9638" spans="1:2" ht="16.5" x14ac:dyDescent="0.3">
      <c r="A9638" s="9">
        <f>YEAR(Table1[[#This Row],[Order Date]])</f>
        <v>2017</v>
      </c>
      <c r="B9638" s="3" t="s">
        <v>445</v>
      </c>
    </row>
    <row r="9639" spans="1:2" ht="16.5" x14ac:dyDescent="0.3">
      <c r="A9639" s="10">
        <f>YEAR(Table1[[#This Row],[Order Date]])</f>
        <v>2017</v>
      </c>
      <c r="B9639" s="4" t="s">
        <v>2503</v>
      </c>
    </row>
    <row r="9640" spans="1:2" ht="16.5" x14ac:dyDescent="0.3">
      <c r="A9640" s="9">
        <f>YEAR(Table1[[#This Row],[Order Date]])</f>
        <v>2017</v>
      </c>
      <c r="B9640" s="3" t="s">
        <v>2503</v>
      </c>
    </row>
    <row r="9641" spans="1:2" ht="16.5" x14ac:dyDescent="0.3">
      <c r="A9641" s="10">
        <f>YEAR(Table1[[#This Row],[Order Date]])</f>
        <v>2017</v>
      </c>
      <c r="B9641" s="4" t="s">
        <v>2503</v>
      </c>
    </row>
    <row r="9642" spans="1:2" ht="16.5" x14ac:dyDescent="0.3">
      <c r="A9642" s="9">
        <f>YEAR(Table1[[#This Row],[Order Date]])</f>
        <v>2017</v>
      </c>
      <c r="B9642" s="3" t="s">
        <v>667</v>
      </c>
    </row>
    <row r="9643" spans="1:2" ht="16.5" x14ac:dyDescent="0.3">
      <c r="A9643" s="10">
        <f>YEAR(Table1[[#This Row],[Order Date]])</f>
        <v>2017</v>
      </c>
      <c r="B9643" s="4" t="s">
        <v>334</v>
      </c>
    </row>
    <row r="9644" spans="1:2" ht="16.5" x14ac:dyDescent="0.3">
      <c r="A9644" s="9">
        <f>YEAR(Table1[[#This Row],[Order Date]])</f>
        <v>2017</v>
      </c>
      <c r="B9644" s="3" t="s">
        <v>1401</v>
      </c>
    </row>
    <row r="9645" spans="1:2" ht="16.5" x14ac:dyDescent="0.3">
      <c r="A9645" s="10">
        <f>YEAR(Table1[[#This Row],[Order Date]])</f>
        <v>2017</v>
      </c>
      <c r="B9645" s="4" t="s">
        <v>1401</v>
      </c>
    </row>
    <row r="9646" spans="1:2" ht="16.5" x14ac:dyDescent="0.3">
      <c r="A9646" s="9">
        <f>YEAR(Table1[[#This Row],[Order Date]])</f>
        <v>2017</v>
      </c>
      <c r="B9646" s="3" t="s">
        <v>1401</v>
      </c>
    </row>
    <row r="9647" spans="1:2" ht="16.5" x14ac:dyDescent="0.3">
      <c r="A9647" s="10">
        <f>YEAR(Table1[[#This Row],[Order Date]])</f>
        <v>2017</v>
      </c>
      <c r="B9647" s="4" t="s">
        <v>1633</v>
      </c>
    </row>
    <row r="9648" spans="1:2" ht="16.5" x14ac:dyDescent="0.3">
      <c r="A9648" s="9">
        <f>YEAR(Table1[[#This Row],[Order Date]])</f>
        <v>2017</v>
      </c>
      <c r="B9648" s="3" t="s">
        <v>1633</v>
      </c>
    </row>
    <row r="9649" spans="1:2" ht="16.5" x14ac:dyDescent="0.3">
      <c r="A9649" s="10">
        <f>YEAR(Table1[[#This Row],[Order Date]])</f>
        <v>2017</v>
      </c>
      <c r="B9649" s="4" t="s">
        <v>791</v>
      </c>
    </row>
    <row r="9650" spans="1:2" ht="16.5" x14ac:dyDescent="0.3">
      <c r="A9650" s="9">
        <f>YEAR(Table1[[#This Row],[Order Date]])</f>
        <v>2017</v>
      </c>
      <c r="B9650" s="3" t="s">
        <v>791</v>
      </c>
    </row>
    <row r="9651" spans="1:2" ht="16.5" x14ac:dyDescent="0.3">
      <c r="A9651" s="10">
        <f>YEAR(Table1[[#This Row],[Order Date]])</f>
        <v>2017</v>
      </c>
      <c r="B9651" s="4" t="s">
        <v>2346</v>
      </c>
    </row>
    <row r="9652" spans="1:2" ht="16.5" x14ac:dyDescent="0.3">
      <c r="A9652" s="9">
        <f>YEAR(Table1[[#This Row],[Order Date]])</f>
        <v>2017</v>
      </c>
      <c r="B9652" s="3" t="s">
        <v>2346</v>
      </c>
    </row>
    <row r="9653" spans="1:2" ht="16.5" x14ac:dyDescent="0.3">
      <c r="A9653" s="10">
        <f>YEAR(Table1[[#This Row],[Order Date]])</f>
        <v>2017</v>
      </c>
      <c r="B9653" s="4" t="s">
        <v>2346</v>
      </c>
    </row>
    <row r="9654" spans="1:2" ht="16.5" x14ac:dyDescent="0.3">
      <c r="A9654" s="9">
        <f>YEAR(Table1[[#This Row],[Order Date]])</f>
        <v>2017</v>
      </c>
      <c r="B9654" s="3" t="s">
        <v>2346</v>
      </c>
    </row>
    <row r="9655" spans="1:2" ht="16.5" x14ac:dyDescent="0.3">
      <c r="A9655" s="10">
        <f>YEAR(Table1[[#This Row],[Order Date]])</f>
        <v>2017</v>
      </c>
      <c r="B9655" s="4" t="s">
        <v>2346</v>
      </c>
    </row>
    <row r="9656" spans="1:2" ht="16.5" x14ac:dyDescent="0.3">
      <c r="A9656" s="9">
        <f>YEAR(Table1[[#This Row],[Order Date]])</f>
        <v>2017</v>
      </c>
      <c r="B9656" s="3" t="s">
        <v>1712</v>
      </c>
    </row>
    <row r="9657" spans="1:2" ht="16.5" x14ac:dyDescent="0.3">
      <c r="A9657" s="10">
        <f>YEAR(Table1[[#This Row],[Order Date]])</f>
        <v>2017</v>
      </c>
      <c r="B9657" s="4" t="s">
        <v>1712</v>
      </c>
    </row>
    <row r="9658" spans="1:2" ht="16.5" x14ac:dyDescent="0.3">
      <c r="A9658" s="9">
        <f>YEAR(Table1[[#This Row],[Order Date]])</f>
        <v>2017</v>
      </c>
      <c r="B9658" s="3" t="s">
        <v>1277</v>
      </c>
    </row>
    <row r="9659" spans="1:2" ht="16.5" x14ac:dyDescent="0.3">
      <c r="A9659" s="10">
        <f>YEAR(Table1[[#This Row],[Order Date]])</f>
        <v>2017</v>
      </c>
      <c r="B9659" s="4" t="s">
        <v>1758</v>
      </c>
    </row>
    <row r="9660" spans="1:2" ht="16.5" x14ac:dyDescent="0.3">
      <c r="A9660" s="9">
        <f>YEAR(Table1[[#This Row],[Order Date]])</f>
        <v>2017</v>
      </c>
      <c r="B9660" s="3" t="s">
        <v>589</v>
      </c>
    </row>
    <row r="9661" spans="1:2" ht="16.5" x14ac:dyDescent="0.3">
      <c r="A9661" s="10">
        <f>YEAR(Table1[[#This Row],[Order Date]])</f>
        <v>2017</v>
      </c>
      <c r="B9661" s="4" t="s">
        <v>589</v>
      </c>
    </row>
    <row r="9662" spans="1:2" ht="16.5" x14ac:dyDescent="0.3">
      <c r="A9662" s="9">
        <f>YEAR(Table1[[#This Row],[Order Date]])</f>
        <v>2017</v>
      </c>
      <c r="B9662" s="3" t="s">
        <v>1548</v>
      </c>
    </row>
    <row r="9663" spans="1:2" ht="16.5" x14ac:dyDescent="0.3">
      <c r="A9663" s="10">
        <f>YEAR(Table1[[#This Row],[Order Date]])</f>
        <v>2017</v>
      </c>
      <c r="B9663" s="4" t="s">
        <v>1856</v>
      </c>
    </row>
    <row r="9664" spans="1:2" ht="16.5" x14ac:dyDescent="0.3">
      <c r="A9664" s="9">
        <f>YEAR(Table1[[#This Row],[Order Date]])</f>
        <v>2017</v>
      </c>
      <c r="B9664" s="3" t="s">
        <v>1343</v>
      </c>
    </row>
    <row r="9665" spans="1:2" ht="16.5" x14ac:dyDescent="0.3">
      <c r="A9665" s="10">
        <f>YEAR(Table1[[#This Row],[Order Date]])</f>
        <v>2017</v>
      </c>
      <c r="B9665" s="4" t="s">
        <v>796</v>
      </c>
    </row>
    <row r="9666" spans="1:2" ht="16.5" x14ac:dyDescent="0.3">
      <c r="A9666" s="9">
        <f>YEAR(Table1[[#This Row],[Order Date]])</f>
        <v>2017</v>
      </c>
      <c r="B9666" s="3" t="s">
        <v>796</v>
      </c>
    </row>
    <row r="9667" spans="1:2" ht="16.5" x14ac:dyDescent="0.3">
      <c r="A9667" s="10">
        <f>YEAR(Table1[[#This Row],[Order Date]])</f>
        <v>2017</v>
      </c>
      <c r="B9667" s="4" t="s">
        <v>1557</v>
      </c>
    </row>
    <row r="9668" spans="1:2" ht="16.5" x14ac:dyDescent="0.3">
      <c r="A9668" s="9">
        <f>YEAR(Table1[[#This Row],[Order Date]])</f>
        <v>2017</v>
      </c>
      <c r="B9668" s="3" t="s">
        <v>1121</v>
      </c>
    </row>
    <row r="9669" spans="1:2" ht="16.5" x14ac:dyDescent="0.3">
      <c r="A9669" s="10">
        <f>YEAR(Table1[[#This Row],[Order Date]])</f>
        <v>2017</v>
      </c>
      <c r="B9669" s="4" t="s">
        <v>1121</v>
      </c>
    </row>
    <row r="9670" spans="1:2" ht="16.5" x14ac:dyDescent="0.3">
      <c r="A9670" s="9">
        <f>YEAR(Table1[[#This Row],[Order Date]])</f>
        <v>2017</v>
      </c>
      <c r="B9670" s="3" t="s">
        <v>1121</v>
      </c>
    </row>
    <row r="9671" spans="1:2" ht="16.5" x14ac:dyDescent="0.3">
      <c r="A9671" s="10">
        <f>YEAR(Table1[[#This Row],[Order Date]])</f>
        <v>2017</v>
      </c>
      <c r="B9671" s="4" t="s">
        <v>1121</v>
      </c>
    </row>
    <row r="9672" spans="1:2" ht="16.5" x14ac:dyDescent="0.3">
      <c r="A9672" s="9">
        <f>YEAR(Table1[[#This Row],[Order Date]])</f>
        <v>2017</v>
      </c>
      <c r="B9672" s="3" t="s">
        <v>1121</v>
      </c>
    </row>
    <row r="9673" spans="1:2" ht="16.5" x14ac:dyDescent="0.3">
      <c r="A9673" s="10">
        <f>YEAR(Table1[[#This Row],[Order Date]])</f>
        <v>2017</v>
      </c>
      <c r="B9673" s="4" t="s">
        <v>1121</v>
      </c>
    </row>
    <row r="9674" spans="1:2" ht="16.5" x14ac:dyDescent="0.3">
      <c r="A9674" s="9">
        <f>YEAR(Table1[[#This Row],[Order Date]])</f>
        <v>2017</v>
      </c>
      <c r="B9674" s="3" t="s">
        <v>1121</v>
      </c>
    </row>
    <row r="9675" spans="1:2" ht="16.5" x14ac:dyDescent="0.3">
      <c r="A9675" s="10">
        <f>YEAR(Table1[[#This Row],[Order Date]])</f>
        <v>2017</v>
      </c>
      <c r="B9675" s="4" t="s">
        <v>1121</v>
      </c>
    </row>
    <row r="9676" spans="1:2" ht="16.5" x14ac:dyDescent="0.3">
      <c r="A9676" s="9">
        <f>YEAR(Table1[[#This Row],[Order Date]])</f>
        <v>2017</v>
      </c>
      <c r="B9676" s="3" t="s">
        <v>1121</v>
      </c>
    </row>
    <row r="9677" spans="1:2" ht="16.5" x14ac:dyDescent="0.3">
      <c r="A9677" s="10">
        <f>YEAR(Table1[[#This Row],[Order Date]])</f>
        <v>2017</v>
      </c>
      <c r="B9677" s="4" t="s">
        <v>85</v>
      </c>
    </row>
    <row r="9678" spans="1:2" ht="16.5" x14ac:dyDescent="0.3">
      <c r="A9678" s="9">
        <f>YEAR(Table1[[#This Row],[Order Date]])</f>
        <v>2017</v>
      </c>
      <c r="B9678" s="3" t="s">
        <v>85</v>
      </c>
    </row>
    <row r="9679" spans="1:2" ht="16.5" x14ac:dyDescent="0.3">
      <c r="A9679" s="10">
        <f>YEAR(Table1[[#This Row],[Order Date]])</f>
        <v>2017</v>
      </c>
      <c r="B9679" s="4" t="s">
        <v>85</v>
      </c>
    </row>
    <row r="9680" spans="1:2" ht="16.5" x14ac:dyDescent="0.3">
      <c r="A9680" s="9">
        <f>YEAR(Table1[[#This Row],[Order Date]])</f>
        <v>2017</v>
      </c>
      <c r="B9680" s="3" t="s">
        <v>85</v>
      </c>
    </row>
    <row r="9681" spans="1:2" ht="16.5" x14ac:dyDescent="0.3">
      <c r="A9681" s="10">
        <f>YEAR(Table1[[#This Row],[Order Date]])</f>
        <v>2017</v>
      </c>
      <c r="B9681" s="4" t="s">
        <v>1027</v>
      </c>
    </row>
    <row r="9682" spans="1:2" ht="16.5" x14ac:dyDescent="0.3">
      <c r="A9682" s="9">
        <f>YEAR(Table1[[#This Row],[Order Date]])</f>
        <v>2017</v>
      </c>
      <c r="B9682" s="3" t="s">
        <v>1027</v>
      </c>
    </row>
    <row r="9683" spans="1:2" ht="16.5" x14ac:dyDescent="0.3">
      <c r="A9683" s="10">
        <f>YEAR(Table1[[#This Row],[Order Date]])</f>
        <v>2017</v>
      </c>
      <c r="B9683" s="4" t="s">
        <v>1027</v>
      </c>
    </row>
    <row r="9684" spans="1:2" ht="16.5" x14ac:dyDescent="0.3">
      <c r="A9684" s="9">
        <f>YEAR(Table1[[#This Row],[Order Date]])</f>
        <v>2017</v>
      </c>
      <c r="B9684" s="3" t="s">
        <v>1478</v>
      </c>
    </row>
    <row r="9685" spans="1:2" ht="16.5" x14ac:dyDescent="0.3">
      <c r="A9685" s="10">
        <f>YEAR(Table1[[#This Row],[Order Date]])</f>
        <v>2017</v>
      </c>
      <c r="B9685" s="4" t="s">
        <v>1555</v>
      </c>
    </row>
    <row r="9686" spans="1:2" ht="16.5" x14ac:dyDescent="0.3">
      <c r="A9686" s="9">
        <f>YEAR(Table1[[#This Row],[Order Date]])</f>
        <v>2017</v>
      </c>
      <c r="B9686" s="3" t="s">
        <v>1555</v>
      </c>
    </row>
    <row r="9687" spans="1:2" ht="16.5" x14ac:dyDescent="0.3">
      <c r="A9687" s="10">
        <f>YEAR(Table1[[#This Row],[Order Date]])</f>
        <v>2017</v>
      </c>
      <c r="B9687" s="4" t="s">
        <v>1555</v>
      </c>
    </row>
    <row r="9688" spans="1:2" ht="16.5" x14ac:dyDescent="0.3">
      <c r="A9688" s="9">
        <f>YEAR(Table1[[#This Row],[Order Date]])</f>
        <v>2017</v>
      </c>
      <c r="B9688" s="3" t="s">
        <v>1555</v>
      </c>
    </row>
    <row r="9689" spans="1:2" ht="16.5" x14ac:dyDescent="0.3">
      <c r="A9689" s="10">
        <f>YEAR(Table1[[#This Row],[Order Date]])</f>
        <v>2017</v>
      </c>
      <c r="B9689" s="4" t="s">
        <v>1145</v>
      </c>
    </row>
    <row r="9690" spans="1:2" ht="16.5" x14ac:dyDescent="0.3">
      <c r="A9690" s="9">
        <f>YEAR(Table1[[#This Row],[Order Date]])</f>
        <v>2017</v>
      </c>
      <c r="B9690" s="3" t="s">
        <v>1145</v>
      </c>
    </row>
    <row r="9691" spans="1:2" ht="16.5" x14ac:dyDescent="0.3">
      <c r="A9691" s="10">
        <f>YEAR(Table1[[#This Row],[Order Date]])</f>
        <v>2017</v>
      </c>
      <c r="B9691" s="4" t="s">
        <v>1145</v>
      </c>
    </row>
    <row r="9692" spans="1:2" ht="16.5" x14ac:dyDescent="0.3">
      <c r="A9692" s="9">
        <f>YEAR(Table1[[#This Row],[Order Date]])</f>
        <v>2017</v>
      </c>
      <c r="B9692" s="3" t="s">
        <v>1145</v>
      </c>
    </row>
    <row r="9693" spans="1:2" ht="16.5" x14ac:dyDescent="0.3">
      <c r="A9693" s="10">
        <f>YEAR(Table1[[#This Row],[Order Date]])</f>
        <v>2017</v>
      </c>
      <c r="B9693" s="4" t="s">
        <v>1145</v>
      </c>
    </row>
    <row r="9694" spans="1:2" ht="16.5" x14ac:dyDescent="0.3">
      <c r="A9694" s="9">
        <f>YEAR(Table1[[#This Row],[Order Date]])</f>
        <v>2017</v>
      </c>
      <c r="B9694" s="3" t="s">
        <v>803</v>
      </c>
    </row>
    <row r="9695" spans="1:2" ht="16.5" x14ac:dyDescent="0.3">
      <c r="A9695" s="10">
        <f>YEAR(Table1[[#This Row],[Order Date]])</f>
        <v>2017</v>
      </c>
      <c r="B9695" s="4" t="s">
        <v>2313</v>
      </c>
    </row>
    <row r="9696" spans="1:2" ht="16.5" x14ac:dyDescent="0.3">
      <c r="A9696" s="9">
        <f>YEAR(Table1[[#This Row],[Order Date]])</f>
        <v>2017</v>
      </c>
      <c r="B9696" s="3" t="s">
        <v>2107</v>
      </c>
    </row>
    <row r="9697" spans="1:2" ht="16.5" x14ac:dyDescent="0.3">
      <c r="A9697" s="10">
        <f>YEAR(Table1[[#This Row],[Order Date]])</f>
        <v>2017</v>
      </c>
      <c r="B9697" s="4" t="s">
        <v>2107</v>
      </c>
    </row>
    <row r="9698" spans="1:2" ht="16.5" x14ac:dyDescent="0.3">
      <c r="A9698" s="9">
        <f>YEAR(Table1[[#This Row],[Order Date]])</f>
        <v>2017</v>
      </c>
      <c r="B9698" s="3" t="s">
        <v>1866</v>
      </c>
    </row>
    <row r="9699" spans="1:2" ht="16.5" x14ac:dyDescent="0.3">
      <c r="A9699" s="10">
        <f>YEAR(Table1[[#This Row],[Order Date]])</f>
        <v>2017</v>
      </c>
      <c r="B9699" s="4" t="s">
        <v>1866</v>
      </c>
    </row>
    <row r="9700" spans="1:2" ht="16.5" x14ac:dyDescent="0.3">
      <c r="A9700" s="9">
        <f>YEAR(Table1[[#This Row],[Order Date]])</f>
        <v>2017</v>
      </c>
      <c r="B9700" s="3" t="s">
        <v>1866</v>
      </c>
    </row>
    <row r="9701" spans="1:2" ht="16.5" x14ac:dyDescent="0.3">
      <c r="A9701" s="10">
        <f>YEAR(Table1[[#This Row],[Order Date]])</f>
        <v>2017</v>
      </c>
      <c r="B9701" s="4" t="s">
        <v>732</v>
      </c>
    </row>
    <row r="9702" spans="1:2" ht="16.5" x14ac:dyDescent="0.3">
      <c r="A9702" s="9">
        <f>YEAR(Table1[[#This Row],[Order Date]])</f>
        <v>2017</v>
      </c>
      <c r="B9702" s="3" t="s">
        <v>967</v>
      </c>
    </row>
    <row r="9703" spans="1:2" ht="16.5" x14ac:dyDescent="0.3">
      <c r="A9703" s="10">
        <f>YEAR(Table1[[#This Row],[Order Date]])</f>
        <v>2017</v>
      </c>
      <c r="B9703" s="4" t="s">
        <v>967</v>
      </c>
    </row>
    <row r="9704" spans="1:2" ht="16.5" x14ac:dyDescent="0.3">
      <c r="A9704" s="9">
        <f>YEAR(Table1[[#This Row],[Order Date]])</f>
        <v>2017</v>
      </c>
      <c r="B9704" s="3" t="s">
        <v>389</v>
      </c>
    </row>
    <row r="9705" spans="1:2" ht="16.5" x14ac:dyDescent="0.3">
      <c r="A9705" s="10">
        <f>YEAR(Table1[[#This Row],[Order Date]])</f>
        <v>2017</v>
      </c>
      <c r="B9705" s="4" t="s">
        <v>389</v>
      </c>
    </row>
    <row r="9706" spans="1:2" ht="16.5" x14ac:dyDescent="0.3">
      <c r="A9706" s="9">
        <f>YEAR(Table1[[#This Row],[Order Date]])</f>
        <v>2017</v>
      </c>
      <c r="B9706" s="3" t="s">
        <v>389</v>
      </c>
    </row>
    <row r="9707" spans="1:2" ht="16.5" x14ac:dyDescent="0.3">
      <c r="A9707" s="10">
        <f>YEAR(Table1[[#This Row],[Order Date]])</f>
        <v>2017</v>
      </c>
      <c r="B9707" s="4" t="s">
        <v>722</v>
      </c>
    </row>
    <row r="9708" spans="1:2" ht="16.5" x14ac:dyDescent="0.3">
      <c r="A9708" s="9">
        <f>YEAR(Table1[[#This Row],[Order Date]])</f>
        <v>2017</v>
      </c>
      <c r="B9708" s="3" t="s">
        <v>722</v>
      </c>
    </row>
    <row r="9709" spans="1:2" ht="16.5" x14ac:dyDescent="0.3">
      <c r="A9709" s="10">
        <f>YEAR(Table1[[#This Row],[Order Date]])</f>
        <v>2017</v>
      </c>
      <c r="B9709" s="4" t="s">
        <v>2147</v>
      </c>
    </row>
    <row r="9710" spans="1:2" ht="16.5" x14ac:dyDescent="0.3">
      <c r="A9710" s="9">
        <f>YEAR(Table1[[#This Row],[Order Date]])</f>
        <v>2017</v>
      </c>
      <c r="B9710" s="3" t="s">
        <v>1968</v>
      </c>
    </row>
    <row r="9711" spans="1:2" ht="16.5" x14ac:dyDescent="0.3">
      <c r="A9711" s="10">
        <f>YEAR(Table1[[#This Row],[Order Date]])</f>
        <v>2017</v>
      </c>
      <c r="B9711" s="4" t="s">
        <v>1968</v>
      </c>
    </row>
    <row r="9712" spans="1:2" ht="16.5" x14ac:dyDescent="0.3">
      <c r="A9712" s="9">
        <f>YEAR(Table1[[#This Row],[Order Date]])</f>
        <v>2017</v>
      </c>
      <c r="B9712" s="3" t="s">
        <v>1968</v>
      </c>
    </row>
    <row r="9713" spans="1:2" ht="16.5" x14ac:dyDescent="0.3">
      <c r="A9713" s="10">
        <f>YEAR(Table1[[#This Row],[Order Date]])</f>
        <v>2017</v>
      </c>
      <c r="B9713" s="4" t="s">
        <v>1968</v>
      </c>
    </row>
    <row r="9714" spans="1:2" ht="16.5" x14ac:dyDescent="0.3">
      <c r="A9714" s="9">
        <f>YEAR(Table1[[#This Row],[Order Date]])</f>
        <v>2017</v>
      </c>
      <c r="B9714" s="3" t="s">
        <v>1511</v>
      </c>
    </row>
    <row r="9715" spans="1:2" ht="16.5" x14ac:dyDescent="0.3">
      <c r="A9715" s="10">
        <f>YEAR(Table1[[#This Row],[Order Date]])</f>
        <v>2017</v>
      </c>
      <c r="B9715" s="4" t="s">
        <v>1699</v>
      </c>
    </row>
    <row r="9716" spans="1:2" ht="16.5" x14ac:dyDescent="0.3">
      <c r="A9716" s="9">
        <f>YEAR(Table1[[#This Row],[Order Date]])</f>
        <v>2017</v>
      </c>
      <c r="B9716" s="3" t="s">
        <v>1699</v>
      </c>
    </row>
    <row r="9717" spans="1:2" ht="16.5" x14ac:dyDescent="0.3">
      <c r="A9717" s="10">
        <f>YEAR(Table1[[#This Row],[Order Date]])</f>
        <v>2017</v>
      </c>
      <c r="B9717" s="4" t="s">
        <v>1699</v>
      </c>
    </row>
    <row r="9718" spans="1:2" ht="16.5" x14ac:dyDescent="0.3">
      <c r="A9718" s="9">
        <f>YEAR(Table1[[#This Row],[Order Date]])</f>
        <v>2017</v>
      </c>
      <c r="B9718" s="3" t="s">
        <v>1138</v>
      </c>
    </row>
    <row r="9719" spans="1:2" ht="16.5" x14ac:dyDescent="0.3">
      <c r="A9719" s="10">
        <f>YEAR(Table1[[#This Row],[Order Date]])</f>
        <v>2017</v>
      </c>
      <c r="B9719" s="4" t="s">
        <v>1009</v>
      </c>
    </row>
    <row r="9720" spans="1:2" ht="16.5" x14ac:dyDescent="0.3">
      <c r="A9720" s="9">
        <f>YEAR(Table1[[#This Row],[Order Date]])</f>
        <v>2017</v>
      </c>
      <c r="B9720" s="3" t="s">
        <v>1009</v>
      </c>
    </row>
    <row r="9721" spans="1:2" ht="16.5" x14ac:dyDescent="0.3">
      <c r="A9721" s="10">
        <f>YEAR(Table1[[#This Row],[Order Date]])</f>
        <v>2017</v>
      </c>
      <c r="B9721" s="4" t="s">
        <v>1507</v>
      </c>
    </row>
    <row r="9722" spans="1:2" ht="16.5" x14ac:dyDescent="0.3">
      <c r="A9722" s="9">
        <f>YEAR(Table1[[#This Row],[Order Date]])</f>
        <v>2017</v>
      </c>
      <c r="B9722" s="3" t="s">
        <v>537</v>
      </c>
    </row>
    <row r="9723" spans="1:2" ht="16.5" x14ac:dyDescent="0.3">
      <c r="A9723" s="10">
        <f>YEAR(Table1[[#This Row],[Order Date]])</f>
        <v>2017</v>
      </c>
      <c r="B9723" s="4" t="s">
        <v>537</v>
      </c>
    </row>
    <row r="9724" spans="1:2" ht="16.5" x14ac:dyDescent="0.3">
      <c r="A9724" s="9">
        <f>YEAR(Table1[[#This Row],[Order Date]])</f>
        <v>2017</v>
      </c>
      <c r="B9724" s="3" t="s">
        <v>537</v>
      </c>
    </row>
    <row r="9725" spans="1:2" ht="16.5" x14ac:dyDescent="0.3">
      <c r="A9725" s="10">
        <f>YEAR(Table1[[#This Row],[Order Date]])</f>
        <v>2017</v>
      </c>
      <c r="B9725" s="4" t="s">
        <v>537</v>
      </c>
    </row>
    <row r="9726" spans="1:2" ht="16.5" x14ac:dyDescent="0.3">
      <c r="A9726" s="9">
        <f>YEAR(Table1[[#This Row],[Order Date]])</f>
        <v>2017</v>
      </c>
      <c r="B9726" s="3" t="s">
        <v>537</v>
      </c>
    </row>
    <row r="9727" spans="1:2" ht="16.5" x14ac:dyDescent="0.3">
      <c r="A9727" s="10">
        <f>YEAR(Table1[[#This Row],[Order Date]])</f>
        <v>2017</v>
      </c>
      <c r="B9727" s="4" t="s">
        <v>537</v>
      </c>
    </row>
    <row r="9728" spans="1:2" ht="16.5" x14ac:dyDescent="0.3">
      <c r="A9728" s="9">
        <f>YEAR(Table1[[#This Row],[Order Date]])</f>
        <v>2017</v>
      </c>
      <c r="B9728" s="3" t="s">
        <v>537</v>
      </c>
    </row>
    <row r="9729" spans="1:2" ht="16.5" x14ac:dyDescent="0.3">
      <c r="A9729" s="10">
        <f>YEAR(Table1[[#This Row],[Order Date]])</f>
        <v>2017</v>
      </c>
      <c r="B9729" s="4" t="s">
        <v>983</v>
      </c>
    </row>
    <row r="9730" spans="1:2" ht="16.5" x14ac:dyDescent="0.3">
      <c r="A9730" s="9">
        <f>YEAR(Table1[[#This Row],[Order Date]])</f>
        <v>2017</v>
      </c>
      <c r="B9730" s="3" t="s">
        <v>1286</v>
      </c>
    </row>
    <row r="9731" spans="1:2" ht="16.5" x14ac:dyDescent="0.3">
      <c r="A9731" s="10">
        <f>YEAR(Table1[[#This Row],[Order Date]])</f>
        <v>2017</v>
      </c>
      <c r="B9731" s="4" t="s">
        <v>1974</v>
      </c>
    </row>
    <row r="9732" spans="1:2" ht="16.5" x14ac:dyDescent="0.3">
      <c r="A9732" s="9">
        <f>YEAR(Table1[[#This Row],[Order Date]])</f>
        <v>2017</v>
      </c>
      <c r="B9732" s="3" t="s">
        <v>1974</v>
      </c>
    </row>
    <row r="9733" spans="1:2" ht="16.5" x14ac:dyDescent="0.3">
      <c r="A9733" s="10">
        <f>YEAR(Table1[[#This Row],[Order Date]])</f>
        <v>2017</v>
      </c>
      <c r="B9733" s="4" t="s">
        <v>1452</v>
      </c>
    </row>
    <row r="9734" spans="1:2" ht="16.5" x14ac:dyDescent="0.3">
      <c r="A9734" s="9">
        <f>YEAR(Table1[[#This Row],[Order Date]])</f>
        <v>2017</v>
      </c>
      <c r="B9734" s="3" t="s">
        <v>1497</v>
      </c>
    </row>
    <row r="9735" spans="1:2" ht="16.5" x14ac:dyDescent="0.3">
      <c r="A9735" s="10">
        <f>YEAR(Table1[[#This Row],[Order Date]])</f>
        <v>2017</v>
      </c>
      <c r="B9735" s="4" t="s">
        <v>904</v>
      </c>
    </row>
    <row r="9736" spans="1:2" ht="16.5" x14ac:dyDescent="0.3">
      <c r="A9736" s="9">
        <f>YEAR(Table1[[#This Row],[Order Date]])</f>
        <v>2017</v>
      </c>
      <c r="B9736" s="3" t="s">
        <v>2012</v>
      </c>
    </row>
    <row r="9737" spans="1:2" ht="16.5" x14ac:dyDescent="0.3">
      <c r="A9737" s="10">
        <f>YEAR(Table1[[#This Row],[Order Date]])</f>
        <v>2017</v>
      </c>
      <c r="B9737" s="4" t="s">
        <v>2012</v>
      </c>
    </row>
    <row r="9738" spans="1:2" ht="16.5" x14ac:dyDescent="0.3">
      <c r="A9738" s="9">
        <f>YEAR(Table1[[#This Row],[Order Date]])</f>
        <v>2017</v>
      </c>
      <c r="B9738" s="3" t="s">
        <v>1271</v>
      </c>
    </row>
    <row r="9739" spans="1:2" ht="16.5" x14ac:dyDescent="0.3">
      <c r="A9739" s="10">
        <f>YEAR(Table1[[#This Row],[Order Date]])</f>
        <v>2017</v>
      </c>
      <c r="B9739" s="4" t="s">
        <v>1271</v>
      </c>
    </row>
    <row r="9740" spans="1:2" ht="16.5" x14ac:dyDescent="0.3">
      <c r="A9740" s="9">
        <f>YEAR(Table1[[#This Row],[Order Date]])</f>
        <v>2017</v>
      </c>
      <c r="B9740" s="3" t="s">
        <v>1719</v>
      </c>
    </row>
    <row r="9741" spans="1:2" ht="16.5" x14ac:dyDescent="0.3">
      <c r="A9741" s="10">
        <f>YEAR(Table1[[#This Row],[Order Date]])</f>
        <v>2017</v>
      </c>
      <c r="B9741" s="4" t="s">
        <v>1974</v>
      </c>
    </row>
    <row r="9742" spans="1:2" ht="16.5" x14ac:dyDescent="0.3">
      <c r="A9742" s="9">
        <f>YEAR(Table1[[#This Row],[Order Date]])</f>
        <v>2017</v>
      </c>
      <c r="B9742" s="3" t="s">
        <v>1974</v>
      </c>
    </row>
    <row r="9743" spans="1:2" ht="16.5" x14ac:dyDescent="0.3">
      <c r="A9743" s="10">
        <f>YEAR(Table1[[#This Row],[Order Date]])</f>
        <v>2017</v>
      </c>
      <c r="B9743" s="4" t="s">
        <v>1974</v>
      </c>
    </row>
    <row r="9744" spans="1:2" ht="16.5" x14ac:dyDescent="0.3">
      <c r="A9744" s="9">
        <f>YEAR(Table1[[#This Row],[Order Date]])</f>
        <v>2017</v>
      </c>
      <c r="B9744" s="3" t="s">
        <v>2381</v>
      </c>
    </row>
    <row r="9745" spans="1:2" ht="16.5" x14ac:dyDescent="0.3">
      <c r="A9745" s="10">
        <f>YEAR(Table1[[#This Row],[Order Date]])</f>
        <v>2017</v>
      </c>
      <c r="B9745" s="4" t="s">
        <v>2381</v>
      </c>
    </row>
    <row r="9746" spans="1:2" ht="16.5" x14ac:dyDescent="0.3">
      <c r="A9746" s="9">
        <f>YEAR(Table1[[#This Row],[Order Date]])</f>
        <v>2017</v>
      </c>
      <c r="B9746" s="3" t="s">
        <v>2381</v>
      </c>
    </row>
    <row r="9747" spans="1:2" ht="16.5" x14ac:dyDescent="0.3">
      <c r="A9747" s="10">
        <f>YEAR(Table1[[#This Row],[Order Date]])</f>
        <v>2017</v>
      </c>
      <c r="B9747" s="4" t="s">
        <v>2578</v>
      </c>
    </row>
    <row r="9748" spans="1:2" ht="16.5" x14ac:dyDescent="0.3">
      <c r="A9748" s="9">
        <f>YEAR(Table1[[#This Row],[Order Date]])</f>
        <v>2017</v>
      </c>
      <c r="B9748" s="3" t="s">
        <v>2578</v>
      </c>
    </row>
    <row r="9749" spans="1:2" ht="16.5" x14ac:dyDescent="0.3">
      <c r="A9749" s="10">
        <f>YEAR(Table1[[#This Row],[Order Date]])</f>
        <v>2017</v>
      </c>
      <c r="B9749" s="4" t="s">
        <v>2641</v>
      </c>
    </row>
    <row r="9750" spans="1:2" ht="16.5" x14ac:dyDescent="0.3">
      <c r="A9750" s="9">
        <f>YEAR(Table1[[#This Row],[Order Date]])</f>
        <v>2017</v>
      </c>
      <c r="B9750" s="3" t="s">
        <v>1563</v>
      </c>
    </row>
    <row r="9751" spans="1:2" ht="16.5" x14ac:dyDescent="0.3">
      <c r="A9751" s="10">
        <f>YEAR(Table1[[#This Row],[Order Date]])</f>
        <v>2017</v>
      </c>
      <c r="B9751" s="4" t="s">
        <v>1563</v>
      </c>
    </row>
    <row r="9752" spans="1:2" ht="16.5" x14ac:dyDescent="0.3">
      <c r="A9752" s="9">
        <f>YEAR(Table1[[#This Row],[Order Date]])</f>
        <v>2017</v>
      </c>
      <c r="B9752" s="3" t="s">
        <v>151</v>
      </c>
    </row>
    <row r="9753" spans="1:2" ht="16.5" x14ac:dyDescent="0.3">
      <c r="A9753" s="10">
        <f>YEAR(Table1[[#This Row],[Order Date]])</f>
        <v>2017</v>
      </c>
      <c r="B9753" s="4" t="s">
        <v>151</v>
      </c>
    </row>
    <row r="9754" spans="1:2" ht="16.5" x14ac:dyDescent="0.3">
      <c r="A9754" s="9">
        <f>YEAR(Table1[[#This Row],[Order Date]])</f>
        <v>2017</v>
      </c>
      <c r="B9754" s="3" t="s">
        <v>587</v>
      </c>
    </row>
    <row r="9755" spans="1:2" ht="16.5" x14ac:dyDescent="0.3">
      <c r="A9755" s="10">
        <f>YEAR(Table1[[#This Row],[Order Date]])</f>
        <v>2017</v>
      </c>
      <c r="B9755" s="4" t="s">
        <v>2627</v>
      </c>
    </row>
    <row r="9756" spans="1:2" ht="16.5" x14ac:dyDescent="0.3">
      <c r="A9756" s="9">
        <f>YEAR(Table1[[#This Row],[Order Date]])</f>
        <v>2017</v>
      </c>
      <c r="B9756" s="3" t="s">
        <v>2627</v>
      </c>
    </row>
    <row r="9757" spans="1:2" ht="16.5" x14ac:dyDescent="0.3">
      <c r="A9757" s="10">
        <f>YEAR(Table1[[#This Row],[Order Date]])</f>
        <v>2017</v>
      </c>
      <c r="B9757" s="4" t="s">
        <v>2627</v>
      </c>
    </row>
    <row r="9758" spans="1:2" ht="16.5" x14ac:dyDescent="0.3">
      <c r="A9758" s="9">
        <f>YEAR(Table1[[#This Row],[Order Date]])</f>
        <v>2017</v>
      </c>
      <c r="B9758" s="3" t="s">
        <v>1736</v>
      </c>
    </row>
    <row r="9759" spans="1:2" ht="16.5" x14ac:dyDescent="0.3">
      <c r="A9759" s="10">
        <f>YEAR(Table1[[#This Row],[Order Date]])</f>
        <v>2017</v>
      </c>
      <c r="B9759" s="4" t="s">
        <v>2526</v>
      </c>
    </row>
    <row r="9760" spans="1:2" ht="16.5" x14ac:dyDescent="0.3">
      <c r="A9760" s="9">
        <f>YEAR(Table1[[#This Row],[Order Date]])</f>
        <v>2017</v>
      </c>
      <c r="B9760" s="3" t="s">
        <v>554</v>
      </c>
    </row>
    <row r="9761" spans="1:2" ht="16.5" x14ac:dyDescent="0.3">
      <c r="A9761" s="10">
        <f>YEAR(Table1[[#This Row],[Order Date]])</f>
        <v>2017</v>
      </c>
      <c r="B9761" s="4" t="s">
        <v>554</v>
      </c>
    </row>
    <row r="9762" spans="1:2" ht="16.5" x14ac:dyDescent="0.3">
      <c r="A9762" s="9">
        <f>YEAR(Table1[[#This Row],[Order Date]])</f>
        <v>2017</v>
      </c>
      <c r="B9762" s="3" t="s">
        <v>554</v>
      </c>
    </row>
    <row r="9763" spans="1:2" ht="16.5" x14ac:dyDescent="0.3">
      <c r="A9763" s="10">
        <f>YEAR(Table1[[#This Row],[Order Date]])</f>
        <v>2017</v>
      </c>
      <c r="B9763" s="4" t="s">
        <v>1221</v>
      </c>
    </row>
    <row r="9764" spans="1:2" ht="16.5" x14ac:dyDescent="0.3">
      <c r="A9764" s="9">
        <f>YEAR(Table1[[#This Row],[Order Date]])</f>
        <v>2017</v>
      </c>
      <c r="B9764" s="3" t="s">
        <v>2544</v>
      </c>
    </row>
    <row r="9765" spans="1:2" ht="16.5" x14ac:dyDescent="0.3">
      <c r="A9765" s="10">
        <f>YEAR(Table1[[#This Row],[Order Date]])</f>
        <v>2017</v>
      </c>
      <c r="B9765" s="4" t="s">
        <v>2544</v>
      </c>
    </row>
    <row r="9766" spans="1:2" ht="16.5" x14ac:dyDescent="0.3">
      <c r="A9766" s="9">
        <f>YEAR(Table1[[#This Row],[Order Date]])</f>
        <v>2017</v>
      </c>
      <c r="B9766" s="3" t="s">
        <v>2544</v>
      </c>
    </row>
    <row r="9767" spans="1:2" ht="16.5" x14ac:dyDescent="0.3">
      <c r="A9767" s="10">
        <f>YEAR(Table1[[#This Row],[Order Date]])</f>
        <v>2017</v>
      </c>
      <c r="B9767" s="4" t="s">
        <v>2544</v>
      </c>
    </row>
    <row r="9768" spans="1:2" ht="16.5" x14ac:dyDescent="0.3">
      <c r="A9768" s="9">
        <f>YEAR(Table1[[#This Row],[Order Date]])</f>
        <v>2017</v>
      </c>
      <c r="B9768" s="3" t="s">
        <v>2541</v>
      </c>
    </row>
    <row r="9769" spans="1:2" ht="16.5" x14ac:dyDescent="0.3">
      <c r="A9769" s="10">
        <f>YEAR(Table1[[#This Row],[Order Date]])</f>
        <v>2017</v>
      </c>
      <c r="B9769" s="4" t="s">
        <v>2541</v>
      </c>
    </row>
    <row r="9770" spans="1:2" ht="16.5" x14ac:dyDescent="0.3">
      <c r="A9770" s="9">
        <f>YEAR(Table1[[#This Row],[Order Date]])</f>
        <v>2017</v>
      </c>
      <c r="B9770" s="3" t="s">
        <v>1748</v>
      </c>
    </row>
    <row r="9771" spans="1:2" ht="16.5" x14ac:dyDescent="0.3">
      <c r="A9771" s="10">
        <f>YEAR(Table1[[#This Row],[Order Date]])</f>
        <v>2017</v>
      </c>
      <c r="B9771" s="4" t="s">
        <v>289</v>
      </c>
    </row>
    <row r="9772" spans="1:2" ht="16.5" x14ac:dyDescent="0.3">
      <c r="A9772" s="9">
        <f>YEAR(Table1[[#This Row],[Order Date]])</f>
        <v>2017</v>
      </c>
      <c r="B9772" s="3" t="s">
        <v>289</v>
      </c>
    </row>
    <row r="9773" spans="1:2" ht="16.5" x14ac:dyDescent="0.3">
      <c r="A9773" s="10">
        <f>YEAR(Table1[[#This Row],[Order Date]])</f>
        <v>2017</v>
      </c>
      <c r="B9773" s="4" t="s">
        <v>289</v>
      </c>
    </row>
    <row r="9774" spans="1:2" ht="16.5" x14ac:dyDescent="0.3">
      <c r="A9774" s="9">
        <f>YEAR(Table1[[#This Row],[Order Date]])</f>
        <v>2017</v>
      </c>
      <c r="B9774" s="3" t="s">
        <v>1172</v>
      </c>
    </row>
    <row r="9775" spans="1:2" ht="16.5" x14ac:dyDescent="0.3">
      <c r="A9775" s="10">
        <f>YEAR(Table1[[#This Row],[Order Date]])</f>
        <v>2017</v>
      </c>
      <c r="B9775" s="4" t="s">
        <v>788</v>
      </c>
    </row>
    <row r="9776" spans="1:2" ht="16.5" x14ac:dyDescent="0.3">
      <c r="A9776" s="9">
        <f>YEAR(Table1[[#This Row],[Order Date]])</f>
        <v>2017</v>
      </c>
      <c r="B9776" s="3" t="s">
        <v>915</v>
      </c>
    </row>
    <row r="9777" spans="1:2" ht="16.5" x14ac:dyDescent="0.3">
      <c r="A9777" s="10">
        <f>YEAR(Table1[[#This Row],[Order Date]])</f>
        <v>2017</v>
      </c>
      <c r="B9777" s="4" t="s">
        <v>915</v>
      </c>
    </row>
    <row r="9778" spans="1:2" ht="16.5" x14ac:dyDescent="0.3">
      <c r="A9778" s="9">
        <f>YEAR(Table1[[#This Row],[Order Date]])</f>
        <v>2017</v>
      </c>
      <c r="B9778" s="3" t="s">
        <v>915</v>
      </c>
    </row>
    <row r="9779" spans="1:2" ht="16.5" x14ac:dyDescent="0.3">
      <c r="A9779" s="10">
        <f>YEAR(Table1[[#This Row],[Order Date]])</f>
        <v>2017</v>
      </c>
      <c r="B9779" s="4" t="s">
        <v>915</v>
      </c>
    </row>
    <row r="9780" spans="1:2" ht="16.5" x14ac:dyDescent="0.3">
      <c r="A9780" s="9">
        <f>YEAR(Table1[[#This Row],[Order Date]])</f>
        <v>2017</v>
      </c>
      <c r="B9780" s="3" t="s">
        <v>401</v>
      </c>
    </row>
    <row r="9781" spans="1:2" ht="16.5" x14ac:dyDescent="0.3">
      <c r="A9781" s="10">
        <f>YEAR(Table1[[#This Row],[Order Date]])</f>
        <v>2017</v>
      </c>
      <c r="B9781" s="4" t="s">
        <v>401</v>
      </c>
    </row>
    <row r="9782" spans="1:2" ht="16.5" x14ac:dyDescent="0.3">
      <c r="A9782" s="9">
        <f>YEAR(Table1[[#This Row],[Order Date]])</f>
        <v>2017</v>
      </c>
      <c r="B9782" s="3" t="s">
        <v>401</v>
      </c>
    </row>
    <row r="9783" spans="1:2" ht="16.5" x14ac:dyDescent="0.3">
      <c r="A9783" s="10">
        <f>YEAR(Table1[[#This Row],[Order Date]])</f>
        <v>2017</v>
      </c>
      <c r="B9783" s="4" t="s">
        <v>512</v>
      </c>
    </row>
    <row r="9784" spans="1:2" ht="16.5" x14ac:dyDescent="0.3">
      <c r="A9784" s="9">
        <f>YEAR(Table1[[#This Row],[Order Date]])</f>
        <v>2017</v>
      </c>
      <c r="B9784" s="3" t="s">
        <v>512</v>
      </c>
    </row>
    <row r="9785" spans="1:2" ht="16.5" x14ac:dyDescent="0.3">
      <c r="A9785" s="10">
        <f>YEAR(Table1[[#This Row],[Order Date]])</f>
        <v>2017</v>
      </c>
      <c r="B9785" s="4" t="s">
        <v>512</v>
      </c>
    </row>
    <row r="9786" spans="1:2" ht="16.5" x14ac:dyDescent="0.3">
      <c r="A9786" s="9">
        <f>YEAR(Table1[[#This Row],[Order Date]])</f>
        <v>2017</v>
      </c>
      <c r="B9786" s="3" t="s">
        <v>817</v>
      </c>
    </row>
    <row r="9787" spans="1:2" ht="16.5" x14ac:dyDescent="0.3">
      <c r="A9787" s="10">
        <f>YEAR(Table1[[#This Row],[Order Date]])</f>
        <v>2017</v>
      </c>
      <c r="B9787" s="4" t="s">
        <v>817</v>
      </c>
    </row>
    <row r="9788" spans="1:2" ht="16.5" x14ac:dyDescent="0.3">
      <c r="A9788" s="9">
        <f>YEAR(Table1[[#This Row],[Order Date]])</f>
        <v>2017</v>
      </c>
      <c r="B9788" s="3" t="s">
        <v>567</v>
      </c>
    </row>
    <row r="9789" spans="1:2" ht="16.5" x14ac:dyDescent="0.3">
      <c r="A9789" s="10">
        <f>YEAR(Table1[[#This Row],[Order Date]])</f>
        <v>2017</v>
      </c>
      <c r="B9789" s="4" t="s">
        <v>227</v>
      </c>
    </row>
    <row r="9790" spans="1:2" ht="16.5" x14ac:dyDescent="0.3">
      <c r="A9790" s="9">
        <f>YEAR(Table1[[#This Row],[Order Date]])</f>
        <v>2017</v>
      </c>
      <c r="B9790" s="3" t="s">
        <v>227</v>
      </c>
    </row>
    <row r="9791" spans="1:2" ht="16.5" x14ac:dyDescent="0.3">
      <c r="A9791" s="10">
        <f>YEAR(Table1[[#This Row],[Order Date]])</f>
        <v>2017</v>
      </c>
      <c r="B9791" s="4" t="s">
        <v>227</v>
      </c>
    </row>
    <row r="9792" spans="1:2" ht="16.5" x14ac:dyDescent="0.3">
      <c r="A9792" s="9">
        <f>YEAR(Table1[[#This Row],[Order Date]])</f>
        <v>2017</v>
      </c>
      <c r="B9792" s="3" t="s">
        <v>227</v>
      </c>
    </row>
    <row r="9793" spans="1:2" ht="16.5" x14ac:dyDescent="0.3">
      <c r="A9793" s="10">
        <f>YEAR(Table1[[#This Row],[Order Date]])</f>
        <v>2017</v>
      </c>
      <c r="B9793" s="4" t="s">
        <v>530</v>
      </c>
    </row>
    <row r="9794" spans="1:2" ht="16.5" x14ac:dyDescent="0.3">
      <c r="A9794" s="9">
        <f>YEAR(Table1[[#This Row],[Order Date]])</f>
        <v>2017</v>
      </c>
      <c r="B9794" s="3" t="s">
        <v>530</v>
      </c>
    </row>
    <row r="9795" spans="1:2" ht="16.5" x14ac:dyDescent="0.3">
      <c r="A9795" s="10">
        <f>YEAR(Table1[[#This Row],[Order Date]])</f>
        <v>2017</v>
      </c>
      <c r="B9795" s="4" t="s">
        <v>530</v>
      </c>
    </row>
    <row r="9796" spans="1:2" ht="16.5" x14ac:dyDescent="0.3">
      <c r="A9796" s="9">
        <f>YEAR(Table1[[#This Row],[Order Date]])</f>
        <v>2017</v>
      </c>
      <c r="B9796" s="3" t="s">
        <v>530</v>
      </c>
    </row>
    <row r="9797" spans="1:2" ht="16.5" x14ac:dyDescent="0.3">
      <c r="A9797" s="10">
        <f>YEAR(Table1[[#This Row],[Order Date]])</f>
        <v>2017</v>
      </c>
      <c r="B9797" s="4" t="s">
        <v>530</v>
      </c>
    </row>
    <row r="9798" spans="1:2" ht="16.5" x14ac:dyDescent="0.3">
      <c r="A9798" s="9">
        <f>YEAR(Table1[[#This Row],[Order Date]])</f>
        <v>2017</v>
      </c>
      <c r="B9798" s="3" t="s">
        <v>1541</v>
      </c>
    </row>
    <row r="9799" spans="1:2" ht="16.5" x14ac:dyDescent="0.3">
      <c r="A9799" s="10">
        <f>YEAR(Table1[[#This Row],[Order Date]])</f>
        <v>2017</v>
      </c>
      <c r="B9799" s="4" t="s">
        <v>1680</v>
      </c>
    </row>
    <row r="9800" spans="1:2" ht="16.5" x14ac:dyDescent="0.3">
      <c r="A9800" s="9">
        <f>YEAR(Table1[[#This Row],[Order Date]])</f>
        <v>2017</v>
      </c>
      <c r="B9800" s="3" t="s">
        <v>1822</v>
      </c>
    </row>
    <row r="9801" spans="1:2" ht="16.5" x14ac:dyDescent="0.3">
      <c r="A9801" s="10">
        <f>YEAR(Table1[[#This Row],[Order Date]])</f>
        <v>2017</v>
      </c>
      <c r="B9801" s="4" t="s">
        <v>1822</v>
      </c>
    </row>
    <row r="9802" spans="1:2" ht="16.5" x14ac:dyDescent="0.3">
      <c r="A9802" s="9">
        <f>YEAR(Table1[[#This Row],[Order Date]])</f>
        <v>2017</v>
      </c>
      <c r="B9802" s="3" t="s">
        <v>1822</v>
      </c>
    </row>
    <row r="9803" spans="1:2" ht="16.5" x14ac:dyDescent="0.3">
      <c r="A9803" s="10">
        <f>YEAR(Table1[[#This Row],[Order Date]])</f>
        <v>2017</v>
      </c>
      <c r="B9803" s="4" t="s">
        <v>478</v>
      </c>
    </row>
    <row r="9804" spans="1:2" ht="16.5" x14ac:dyDescent="0.3">
      <c r="A9804" s="9">
        <f>YEAR(Table1[[#This Row],[Order Date]])</f>
        <v>2017</v>
      </c>
      <c r="B9804" s="3" t="s">
        <v>478</v>
      </c>
    </row>
    <row r="9805" spans="1:2" ht="16.5" x14ac:dyDescent="0.3">
      <c r="A9805" s="10">
        <f>YEAR(Table1[[#This Row],[Order Date]])</f>
        <v>2017</v>
      </c>
      <c r="B9805" s="4" t="s">
        <v>478</v>
      </c>
    </row>
    <row r="9806" spans="1:2" ht="16.5" x14ac:dyDescent="0.3">
      <c r="A9806" s="9">
        <f>YEAR(Table1[[#This Row],[Order Date]])</f>
        <v>2017</v>
      </c>
      <c r="B9806" s="3" t="s">
        <v>478</v>
      </c>
    </row>
    <row r="9807" spans="1:2" ht="16.5" x14ac:dyDescent="0.3">
      <c r="A9807" s="10">
        <f>YEAR(Table1[[#This Row],[Order Date]])</f>
        <v>2017</v>
      </c>
      <c r="B9807" s="4" t="s">
        <v>601</v>
      </c>
    </row>
    <row r="9808" spans="1:2" ht="16.5" x14ac:dyDescent="0.3">
      <c r="A9808" s="9">
        <f>YEAR(Table1[[#This Row],[Order Date]])</f>
        <v>2017</v>
      </c>
      <c r="B9808" s="3" t="s">
        <v>1513</v>
      </c>
    </row>
    <row r="9809" spans="1:2" ht="16.5" x14ac:dyDescent="0.3">
      <c r="A9809" s="10">
        <f>YEAR(Table1[[#This Row],[Order Date]])</f>
        <v>2017</v>
      </c>
      <c r="B9809" s="4" t="s">
        <v>301</v>
      </c>
    </row>
    <row r="9810" spans="1:2" ht="16.5" x14ac:dyDescent="0.3">
      <c r="A9810" s="9">
        <f>YEAR(Table1[[#This Row],[Order Date]])</f>
        <v>2017</v>
      </c>
      <c r="B9810" s="3" t="s">
        <v>301</v>
      </c>
    </row>
    <row r="9811" spans="1:2" ht="16.5" x14ac:dyDescent="0.3">
      <c r="A9811" s="10">
        <f>YEAR(Table1[[#This Row],[Order Date]])</f>
        <v>2017</v>
      </c>
      <c r="B9811" s="4" t="s">
        <v>2147</v>
      </c>
    </row>
    <row r="9812" spans="1:2" ht="16.5" x14ac:dyDescent="0.3">
      <c r="A9812" s="9">
        <f>YEAR(Table1[[#This Row],[Order Date]])</f>
        <v>2017</v>
      </c>
      <c r="B9812" s="3" t="s">
        <v>2147</v>
      </c>
    </row>
    <row r="9813" spans="1:2" ht="16.5" x14ac:dyDescent="0.3">
      <c r="A9813" s="10">
        <f>YEAR(Table1[[#This Row],[Order Date]])</f>
        <v>2017</v>
      </c>
      <c r="B9813" s="4" t="s">
        <v>2147</v>
      </c>
    </row>
    <row r="9814" spans="1:2" ht="16.5" x14ac:dyDescent="0.3">
      <c r="A9814" s="9">
        <f>YEAR(Table1[[#This Row],[Order Date]])</f>
        <v>2017</v>
      </c>
      <c r="B9814" s="3" t="s">
        <v>2147</v>
      </c>
    </row>
    <row r="9815" spans="1:2" ht="16.5" x14ac:dyDescent="0.3">
      <c r="A9815" s="10">
        <f>YEAR(Table1[[#This Row],[Order Date]])</f>
        <v>2017</v>
      </c>
      <c r="B9815" s="4" t="s">
        <v>2147</v>
      </c>
    </row>
    <row r="9816" spans="1:2" ht="16.5" x14ac:dyDescent="0.3">
      <c r="A9816" s="9">
        <f>YEAR(Table1[[#This Row],[Order Date]])</f>
        <v>2017</v>
      </c>
      <c r="B9816" s="3" t="s">
        <v>1263</v>
      </c>
    </row>
    <row r="9817" spans="1:2" ht="16.5" x14ac:dyDescent="0.3">
      <c r="A9817" s="10">
        <f>YEAR(Table1[[#This Row],[Order Date]])</f>
        <v>2017</v>
      </c>
      <c r="B9817" s="4" t="s">
        <v>1263</v>
      </c>
    </row>
    <row r="9818" spans="1:2" ht="16.5" x14ac:dyDescent="0.3">
      <c r="A9818" s="9">
        <f>YEAR(Table1[[#This Row],[Order Date]])</f>
        <v>2017</v>
      </c>
      <c r="B9818" s="3" t="s">
        <v>1263</v>
      </c>
    </row>
    <row r="9819" spans="1:2" ht="16.5" x14ac:dyDescent="0.3">
      <c r="A9819" s="10">
        <f>YEAR(Table1[[#This Row],[Order Date]])</f>
        <v>2017</v>
      </c>
      <c r="B9819" s="4" t="s">
        <v>228</v>
      </c>
    </row>
    <row r="9820" spans="1:2" ht="16.5" x14ac:dyDescent="0.3">
      <c r="A9820" s="9">
        <f>YEAR(Table1[[#This Row],[Order Date]])</f>
        <v>2017</v>
      </c>
      <c r="B9820" s="3" t="s">
        <v>230</v>
      </c>
    </row>
    <row r="9821" spans="1:2" ht="16.5" x14ac:dyDescent="0.3">
      <c r="A9821" s="10">
        <f>YEAR(Table1[[#This Row],[Order Date]])</f>
        <v>2017</v>
      </c>
      <c r="B9821" s="4" t="s">
        <v>587</v>
      </c>
    </row>
    <row r="9822" spans="1:2" ht="16.5" x14ac:dyDescent="0.3">
      <c r="A9822" s="9">
        <f>YEAR(Table1[[#This Row],[Order Date]])</f>
        <v>2017</v>
      </c>
      <c r="B9822" s="3" t="s">
        <v>2111</v>
      </c>
    </row>
    <row r="9823" spans="1:2" ht="16.5" x14ac:dyDescent="0.3">
      <c r="A9823" s="10">
        <f>YEAR(Table1[[#This Row],[Order Date]])</f>
        <v>2017</v>
      </c>
      <c r="B9823" s="4" t="s">
        <v>967</v>
      </c>
    </row>
    <row r="9824" spans="1:2" ht="16.5" x14ac:dyDescent="0.3">
      <c r="A9824" s="9">
        <f>YEAR(Table1[[#This Row],[Order Date]])</f>
        <v>2017</v>
      </c>
      <c r="B9824" s="3" t="s">
        <v>967</v>
      </c>
    </row>
    <row r="9825" spans="1:2" ht="16.5" x14ac:dyDescent="0.3">
      <c r="A9825" s="10">
        <f>YEAR(Table1[[#This Row],[Order Date]])</f>
        <v>2017</v>
      </c>
      <c r="B9825" s="4" t="s">
        <v>1196</v>
      </c>
    </row>
    <row r="9826" spans="1:2" ht="16.5" x14ac:dyDescent="0.3">
      <c r="A9826" s="9">
        <f>YEAR(Table1[[#This Row],[Order Date]])</f>
        <v>2017</v>
      </c>
      <c r="B9826" s="3" t="s">
        <v>1196</v>
      </c>
    </row>
    <row r="9827" spans="1:2" ht="16.5" x14ac:dyDescent="0.3">
      <c r="A9827" s="10">
        <f>YEAR(Table1[[#This Row],[Order Date]])</f>
        <v>2017</v>
      </c>
      <c r="B9827" s="4" t="s">
        <v>1196</v>
      </c>
    </row>
    <row r="9828" spans="1:2" ht="16.5" x14ac:dyDescent="0.3">
      <c r="A9828" s="9">
        <f>YEAR(Table1[[#This Row],[Order Date]])</f>
        <v>2017</v>
      </c>
      <c r="B9828" s="3" t="s">
        <v>2205</v>
      </c>
    </row>
    <row r="9829" spans="1:2" ht="16.5" x14ac:dyDescent="0.3">
      <c r="A9829" s="10">
        <f>YEAR(Table1[[#This Row],[Order Date]])</f>
        <v>2017</v>
      </c>
      <c r="B9829" s="4" t="s">
        <v>889</v>
      </c>
    </row>
    <row r="9830" spans="1:2" ht="16.5" x14ac:dyDescent="0.3">
      <c r="A9830" s="9">
        <f>YEAR(Table1[[#This Row],[Order Date]])</f>
        <v>2017</v>
      </c>
      <c r="B9830" s="3" t="s">
        <v>889</v>
      </c>
    </row>
    <row r="9831" spans="1:2" ht="16.5" x14ac:dyDescent="0.3">
      <c r="A9831" s="10">
        <f>YEAR(Table1[[#This Row],[Order Date]])</f>
        <v>2017</v>
      </c>
      <c r="B9831" s="4" t="s">
        <v>889</v>
      </c>
    </row>
    <row r="9832" spans="1:2" ht="16.5" x14ac:dyDescent="0.3">
      <c r="A9832" s="9">
        <f>YEAR(Table1[[#This Row],[Order Date]])</f>
        <v>2017</v>
      </c>
      <c r="B9832" s="3" t="s">
        <v>2396</v>
      </c>
    </row>
    <row r="9833" spans="1:2" ht="16.5" x14ac:dyDescent="0.3">
      <c r="A9833" s="10">
        <f>YEAR(Table1[[#This Row],[Order Date]])</f>
        <v>2017</v>
      </c>
      <c r="B9833" s="4" t="s">
        <v>2396</v>
      </c>
    </row>
    <row r="9834" spans="1:2" ht="16.5" x14ac:dyDescent="0.3">
      <c r="A9834" s="9">
        <f>YEAR(Table1[[#This Row],[Order Date]])</f>
        <v>2017</v>
      </c>
      <c r="B9834" s="3" t="s">
        <v>2396</v>
      </c>
    </row>
    <row r="9835" spans="1:2" ht="16.5" x14ac:dyDescent="0.3">
      <c r="A9835" s="10">
        <f>YEAR(Table1[[#This Row],[Order Date]])</f>
        <v>2017</v>
      </c>
      <c r="B9835" s="4" t="s">
        <v>2396</v>
      </c>
    </row>
    <row r="9836" spans="1:2" ht="16.5" x14ac:dyDescent="0.3">
      <c r="A9836" s="9">
        <f>YEAR(Table1[[#This Row],[Order Date]])</f>
        <v>2017</v>
      </c>
      <c r="B9836" s="3" t="s">
        <v>824</v>
      </c>
    </row>
    <row r="9837" spans="1:2" ht="16.5" x14ac:dyDescent="0.3">
      <c r="A9837" s="10">
        <f>YEAR(Table1[[#This Row],[Order Date]])</f>
        <v>2017</v>
      </c>
      <c r="B9837" s="4" t="s">
        <v>915</v>
      </c>
    </row>
    <row r="9838" spans="1:2" ht="16.5" x14ac:dyDescent="0.3">
      <c r="A9838" s="9">
        <f>YEAR(Table1[[#This Row],[Order Date]])</f>
        <v>2017</v>
      </c>
      <c r="B9838" s="3" t="s">
        <v>915</v>
      </c>
    </row>
    <row r="9839" spans="1:2" ht="16.5" x14ac:dyDescent="0.3">
      <c r="A9839" s="10">
        <f>YEAR(Table1[[#This Row],[Order Date]])</f>
        <v>2017</v>
      </c>
      <c r="B9839" s="4" t="s">
        <v>915</v>
      </c>
    </row>
    <row r="9840" spans="1:2" ht="16.5" x14ac:dyDescent="0.3">
      <c r="A9840" s="9">
        <f>YEAR(Table1[[#This Row],[Order Date]])</f>
        <v>2017</v>
      </c>
      <c r="B9840" s="3" t="s">
        <v>558</v>
      </c>
    </row>
    <row r="9841" spans="1:2" ht="16.5" x14ac:dyDescent="0.3">
      <c r="A9841" s="10">
        <f>YEAR(Table1[[#This Row],[Order Date]])</f>
        <v>2017</v>
      </c>
      <c r="B9841" s="4" t="s">
        <v>2578</v>
      </c>
    </row>
    <row r="9842" spans="1:2" ht="16.5" x14ac:dyDescent="0.3">
      <c r="A9842" s="9">
        <f>YEAR(Table1[[#This Row],[Order Date]])</f>
        <v>2017</v>
      </c>
      <c r="B9842" s="3" t="s">
        <v>2385</v>
      </c>
    </row>
    <row r="9843" spans="1:2" ht="16.5" x14ac:dyDescent="0.3">
      <c r="A9843" s="10">
        <f>YEAR(Table1[[#This Row],[Order Date]])</f>
        <v>2017</v>
      </c>
      <c r="B9843" s="4" t="s">
        <v>1423</v>
      </c>
    </row>
    <row r="9844" spans="1:2" ht="16.5" x14ac:dyDescent="0.3">
      <c r="A9844" s="9">
        <f>YEAR(Table1[[#This Row],[Order Date]])</f>
        <v>2017</v>
      </c>
      <c r="B9844" s="3" t="s">
        <v>1423</v>
      </c>
    </row>
    <row r="9845" spans="1:2" ht="16.5" x14ac:dyDescent="0.3">
      <c r="A9845" s="10">
        <f>YEAR(Table1[[#This Row],[Order Date]])</f>
        <v>2017</v>
      </c>
      <c r="B9845" s="4" t="s">
        <v>1423</v>
      </c>
    </row>
    <row r="9846" spans="1:2" ht="16.5" x14ac:dyDescent="0.3">
      <c r="A9846" s="9">
        <f>YEAR(Table1[[#This Row],[Order Date]])</f>
        <v>2017</v>
      </c>
      <c r="B9846" s="3" t="s">
        <v>1423</v>
      </c>
    </row>
    <row r="9847" spans="1:2" ht="16.5" x14ac:dyDescent="0.3">
      <c r="A9847" s="10">
        <f>YEAR(Table1[[#This Row],[Order Date]])</f>
        <v>2017</v>
      </c>
      <c r="B9847" s="4" t="s">
        <v>2439</v>
      </c>
    </row>
    <row r="9848" spans="1:2" ht="16.5" x14ac:dyDescent="0.3">
      <c r="A9848" s="9">
        <f>YEAR(Table1[[#This Row],[Order Date]])</f>
        <v>2017</v>
      </c>
      <c r="B9848" s="3" t="s">
        <v>2439</v>
      </c>
    </row>
    <row r="9849" spans="1:2" ht="16.5" x14ac:dyDescent="0.3">
      <c r="A9849" s="10">
        <f>YEAR(Table1[[#This Row],[Order Date]])</f>
        <v>2017</v>
      </c>
      <c r="B9849" s="4" t="s">
        <v>77</v>
      </c>
    </row>
    <row r="9850" spans="1:2" ht="16.5" x14ac:dyDescent="0.3">
      <c r="A9850" s="9">
        <f>YEAR(Table1[[#This Row],[Order Date]])</f>
        <v>2017</v>
      </c>
      <c r="B9850" s="3" t="s">
        <v>1534</v>
      </c>
    </row>
    <row r="9851" spans="1:2" ht="16.5" x14ac:dyDescent="0.3">
      <c r="A9851" s="10">
        <f>YEAR(Table1[[#This Row],[Order Date]])</f>
        <v>2017</v>
      </c>
      <c r="B9851" s="4" t="s">
        <v>1813</v>
      </c>
    </row>
    <row r="9852" spans="1:2" ht="16.5" x14ac:dyDescent="0.3">
      <c r="A9852" s="9">
        <f>YEAR(Table1[[#This Row],[Order Date]])</f>
        <v>2017</v>
      </c>
      <c r="B9852" s="3" t="s">
        <v>1813</v>
      </c>
    </row>
    <row r="9853" spans="1:2" ht="16.5" x14ac:dyDescent="0.3">
      <c r="A9853" s="10">
        <f>YEAR(Table1[[#This Row],[Order Date]])</f>
        <v>2017</v>
      </c>
      <c r="B9853" s="4" t="s">
        <v>1813</v>
      </c>
    </row>
    <row r="9854" spans="1:2" ht="16.5" x14ac:dyDescent="0.3">
      <c r="A9854" s="9">
        <f>YEAR(Table1[[#This Row],[Order Date]])</f>
        <v>2017</v>
      </c>
      <c r="B9854" s="3" t="s">
        <v>291</v>
      </c>
    </row>
    <row r="9855" spans="1:2" ht="16.5" x14ac:dyDescent="0.3">
      <c r="A9855" s="10">
        <f>YEAR(Table1[[#This Row],[Order Date]])</f>
        <v>2017</v>
      </c>
      <c r="B9855" s="4" t="s">
        <v>291</v>
      </c>
    </row>
    <row r="9856" spans="1:2" ht="16.5" x14ac:dyDescent="0.3">
      <c r="A9856" s="9">
        <f>YEAR(Table1[[#This Row],[Order Date]])</f>
        <v>2017</v>
      </c>
      <c r="B9856" s="3" t="s">
        <v>1746</v>
      </c>
    </row>
    <row r="9857" spans="1:2" ht="16.5" x14ac:dyDescent="0.3">
      <c r="A9857" s="10">
        <f>YEAR(Table1[[#This Row],[Order Date]])</f>
        <v>2017</v>
      </c>
      <c r="B9857" s="4" t="s">
        <v>1746</v>
      </c>
    </row>
    <row r="9858" spans="1:2" ht="16.5" x14ac:dyDescent="0.3">
      <c r="A9858" s="9">
        <f>YEAR(Table1[[#This Row],[Order Date]])</f>
        <v>2017</v>
      </c>
      <c r="B9858" s="3" t="s">
        <v>1746</v>
      </c>
    </row>
    <row r="9859" spans="1:2" ht="16.5" x14ac:dyDescent="0.3">
      <c r="A9859" s="10">
        <f>YEAR(Table1[[#This Row],[Order Date]])</f>
        <v>2017</v>
      </c>
      <c r="B9859" s="4" t="s">
        <v>314</v>
      </c>
    </row>
    <row r="9860" spans="1:2" ht="16.5" x14ac:dyDescent="0.3">
      <c r="A9860" s="9">
        <f>YEAR(Table1[[#This Row],[Order Date]])</f>
        <v>2017</v>
      </c>
      <c r="B9860" s="3" t="s">
        <v>314</v>
      </c>
    </row>
    <row r="9861" spans="1:2" ht="16.5" x14ac:dyDescent="0.3">
      <c r="A9861" s="10">
        <f>YEAR(Table1[[#This Row],[Order Date]])</f>
        <v>2017</v>
      </c>
      <c r="B9861" s="4" t="s">
        <v>1891</v>
      </c>
    </row>
    <row r="9862" spans="1:2" ht="16.5" x14ac:dyDescent="0.3">
      <c r="A9862" s="9">
        <f>YEAR(Table1[[#This Row],[Order Date]])</f>
        <v>2017</v>
      </c>
      <c r="B9862" s="3" t="s">
        <v>1968</v>
      </c>
    </row>
    <row r="9863" spans="1:2" ht="16.5" x14ac:dyDescent="0.3">
      <c r="A9863" s="10">
        <f>YEAR(Table1[[#This Row],[Order Date]])</f>
        <v>2017</v>
      </c>
      <c r="B9863" s="4" t="s">
        <v>1968</v>
      </c>
    </row>
    <row r="9864" spans="1:2" ht="16.5" x14ac:dyDescent="0.3">
      <c r="A9864" s="9">
        <f>YEAR(Table1[[#This Row],[Order Date]])</f>
        <v>2017</v>
      </c>
      <c r="B9864" s="3" t="s">
        <v>1968</v>
      </c>
    </row>
    <row r="9865" spans="1:2" ht="16.5" x14ac:dyDescent="0.3">
      <c r="A9865" s="10">
        <f>YEAR(Table1[[#This Row],[Order Date]])</f>
        <v>2017</v>
      </c>
      <c r="B9865" s="4" t="s">
        <v>1436</v>
      </c>
    </row>
    <row r="9866" spans="1:2" ht="16.5" x14ac:dyDescent="0.3">
      <c r="A9866" s="9">
        <f>YEAR(Table1[[#This Row],[Order Date]])</f>
        <v>2017</v>
      </c>
      <c r="B9866" s="3" t="s">
        <v>509</v>
      </c>
    </row>
    <row r="9867" spans="1:2" ht="16.5" x14ac:dyDescent="0.3">
      <c r="A9867" s="10">
        <f>YEAR(Table1[[#This Row],[Order Date]])</f>
        <v>2017</v>
      </c>
      <c r="B9867" s="4" t="s">
        <v>1593</v>
      </c>
    </row>
    <row r="9868" spans="1:2" ht="16.5" x14ac:dyDescent="0.3">
      <c r="A9868" s="9">
        <f>YEAR(Table1[[#This Row],[Order Date]])</f>
        <v>2017</v>
      </c>
      <c r="B9868" s="3" t="s">
        <v>301</v>
      </c>
    </row>
    <row r="9869" spans="1:2" ht="16.5" x14ac:dyDescent="0.3">
      <c r="A9869" s="10">
        <f>YEAR(Table1[[#This Row],[Order Date]])</f>
        <v>2017</v>
      </c>
      <c r="B9869" s="4" t="s">
        <v>2540</v>
      </c>
    </row>
    <row r="9870" spans="1:2" ht="16.5" x14ac:dyDescent="0.3">
      <c r="A9870" s="9">
        <f>YEAR(Table1[[#This Row],[Order Date]])</f>
        <v>2017</v>
      </c>
      <c r="B9870" s="3" t="s">
        <v>2306</v>
      </c>
    </row>
    <row r="9871" spans="1:2" ht="16.5" x14ac:dyDescent="0.3">
      <c r="A9871" s="10">
        <f>YEAR(Table1[[#This Row],[Order Date]])</f>
        <v>2017</v>
      </c>
      <c r="B9871" s="4" t="s">
        <v>1145</v>
      </c>
    </row>
    <row r="9872" spans="1:2" ht="16.5" x14ac:dyDescent="0.3">
      <c r="A9872" s="9">
        <f>YEAR(Table1[[#This Row],[Order Date]])</f>
        <v>2017</v>
      </c>
      <c r="B9872" s="3" t="s">
        <v>2021</v>
      </c>
    </row>
    <row r="9873" spans="1:2" ht="16.5" x14ac:dyDescent="0.3">
      <c r="A9873" s="10">
        <f>YEAR(Table1[[#This Row],[Order Date]])</f>
        <v>2017</v>
      </c>
      <c r="B9873" s="4" t="s">
        <v>2021</v>
      </c>
    </row>
    <row r="9874" spans="1:2" ht="16.5" x14ac:dyDescent="0.3">
      <c r="A9874" s="9">
        <f>YEAR(Table1[[#This Row],[Order Date]])</f>
        <v>2017</v>
      </c>
      <c r="B9874" s="3" t="s">
        <v>2021</v>
      </c>
    </row>
    <row r="9875" spans="1:2" ht="16.5" x14ac:dyDescent="0.3">
      <c r="A9875" s="10">
        <f>YEAR(Table1[[#This Row],[Order Date]])</f>
        <v>2017</v>
      </c>
      <c r="B9875" s="4" t="s">
        <v>2021</v>
      </c>
    </row>
    <row r="9876" spans="1:2" ht="16.5" x14ac:dyDescent="0.3">
      <c r="A9876" s="9">
        <f>YEAR(Table1[[#This Row],[Order Date]])</f>
        <v>2017</v>
      </c>
      <c r="B9876" s="3" t="s">
        <v>495</v>
      </c>
    </row>
    <row r="9877" spans="1:2" ht="16.5" x14ac:dyDescent="0.3">
      <c r="A9877" s="10">
        <f>YEAR(Table1[[#This Row],[Order Date]])</f>
        <v>2017</v>
      </c>
      <c r="B9877" s="4" t="s">
        <v>495</v>
      </c>
    </row>
    <row r="9878" spans="1:2" ht="16.5" x14ac:dyDescent="0.3">
      <c r="A9878" s="9">
        <f>YEAR(Table1[[#This Row],[Order Date]])</f>
        <v>2017</v>
      </c>
      <c r="B9878" s="3" t="s">
        <v>495</v>
      </c>
    </row>
    <row r="9879" spans="1:2" ht="16.5" x14ac:dyDescent="0.3">
      <c r="A9879" s="10">
        <f>YEAR(Table1[[#This Row],[Order Date]])</f>
        <v>2017</v>
      </c>
      <c r="B9879" s="4" t="s">
        <v>495</v>
      </c>
    </row>
    <row r="9880" spans="1:2" ht="16.5" x14ac:dyDescent="0.3">
      <c r="A9880" s="9">
        <f>YEAR(Table1[[#This Row],[Order Date]])</f>
        <v>2017</v>
      </c>
      <c r="B9880" s="3" t="s">
        <v>2639</v>
      </c>
    </row>
    <row r="9881" spans="1:2" ht="16.5" x14ac:dyDescent="0.3">
      <c r="A9881" s="10">
        <f>YEAR(Table1[[#This Row],[Order Date]])</f>
        <v>2017</v>
      </c>
      <c r="B9881" s="4" t="s">
        <v>2639</v>
      </c>
    </row>
    <row r="9882" spans="1:2" ht="16.5" x14ac:dyDescent="0.3">
      <c r="A9882" s="9">
        <f>YEAR(Table1[[#This Row],[Order Date]])</f>
        <v>2017</v>
      </c>
      <c r="B9882" s="3" t="s">
        <v>2450</v>
      </c>
    </row>
    <row r="9883" spans="1:2" ht="16.5" x14ac:dyDescent="0.3">
      <c r="A9883" s="10">
        <f>YEAR(Table1[[#This Row],[Order Date]])</f>
        <v>2017</v>
      </c>
      <c r="B9883" s="4" t="s">
        <v>2450</v>
      </c>
    </row>
    <row r="9884" spans="1:2" ht="16.5" x14ac:dyDescent="0.3">
      <c r="A9884" s="9">
        <f>YEAR(Table1[[#This Row],[Order Date]])</f>
        <v>2017</v>
      </c>
      <c r="B9884" s="3" t="s">
        <v>2578</v>
      </c>
    </row>
    <row r="9885" spans="1:2" ht="16.5" x14ac:dyDescent="0.3">
      <c r="A9885" s="10">
        <f>YEAR(Table1[[#This Row],[Order Date]])</f>
        <v>2017</v>
      </c>
      <c r="B9885" s="4" t="s">
        <v>2578</v>
      </c>
    </row>
    <row r="9886" spans="1:2" ht="16.5" x14ac:dyDescent="0.3">
      <c r="A9886" s="9">
        <f>YEAR(Table1[[#This Row],[Order Date]])</f>
        <v>2017</v>
      </c>
      <c r="B9886" s="3" t="s">
        <v>2578</v>
      </c>
    </row>
    <row r="9887" spans="1:2" ht="16.5" x14ac:dyDescent="0.3">
      <c r="A9887" s="10">
        <f>YEAR(Table1[[#This Row],[Order Date]])</f>
        <v>2017</v>
      </c>
      <c r="B9887" s="4" t="s">
        <v>815</v>
      </c>
    </row>
    <row r="9888" spans="1:2" ht="16.5" x14ac:dyDescent="0.3">
      <c r="A9888" s="9">
        <f>YEAR(Table1[[#This Row],[Order Date]])</f>
        <v>2017</v>
      </c>
      <c r="B9888" s="3" t="s">
        <v>2578</v>
      </c>
    </row>
    <row r="9889" spans="1:2" ht="16.5" x14ac:dyDescent="0.3">
      <c r="A9889" s="10">
        <f>YEAR(Table1[[#This Row],[Order Date]])</f>
        <v>2017</v>
      </c>
      <c r="B9889" s="4" t="s">
        <v>1986</v>
      </c>
    </row>
    <row r="9890" spans="1:2" ht="16.5" x14ac:dyDescent="0.3">
      <c r="A9890" s="9">
        <f>YEAR(Table1[[#This Row],[Order Date]])</f>
        <v>2017</v>
      </c>
      <c r="B9890" s="3" t="s">
        <v>2254</v>
      </c>
    </row>
    <row r="9891" spans="1:2" ht="16.5" x14ac:dyDescent="0.3">
      <c r="A9891" s="10">
        <f>YEAR(Table1[[#This Row],[Order Date]])</f>
        <v>2017</v>
      </c>
      <c r="B9891" s="4" t="s">
        <v>2254</v>
      </c>
    </row>
    <row r="9892" spans="1:2" ht="16.5" x14ac:dyDescent="0.3">
      <c r="A9892" s="9">
        <f>YEAR(Table1[[#This Row],[Order Date]])</f>
        <v>2017</v>
      </c>
      <c r="B9892" s="3" t="s">
        <v>965</v>
      </c>
    </row>
    <row r="9893" spans="1:2" ht="16.5" x14ac:dyDescent="0.3">
      <c r="A9893" s="10">
        <f>YEAR(Table1[[#This Row],[Order Date]])</f>
        <v>2017</v>
      </c>
      <c r="B9893" s="4" t="s">
        <v>965</v>
      </c>
    </row>
    <row r="9894" spans="1:2" ht="16.5" x14ac:dyDescent="0.3">
      <c r="A9894" s="9">
        <f>YEAR(Table1[[#This Row],[Order Date]])</f>
        <v>2017</v>
      </c>
      <c r="B9894" s="3" t="s">
        <v>965</v>
      </c>
    </row>
    <row r="9895" spans="1:2" ht="16.5" x14ac:dyDescent="0.3">
      <c r="A9895" s="10">
        <f>YEAR(Table1[[#This Row],[Order Date]])</f>
        <v>2017</v>
      </c>
      <c r="B9895" s="4" t="s">
        <v>965</v>
      </c>
    </row>
    <row r="9896" spans="1:2" ht="16.5" x14ac:dyDescent="0.3">
      <c r="A9896" s="9">
        <f>YEAR(Table1[[#This Row],[Order Date]])</f>
        <v>2017</v>
      </c>
      <c r="B9896" s="3" t="s">
        <v>965</v>
      </c>
    </row>
    <row r="9897" spans="1:2" ht="16.5" x14ac:dyDescent="0.3">
      <c r="A9897" s="10">
        <f>YEAR(Table1[[#This Row],[Order Date]])</f>
        <v>2017</v>
      </c>
      <c r="B9897" s="4" t="s">
        <v>1074</v>
      </c>
    </row>
    <row r="9898" spans="1:2" ht="16.5" x14ac:dyDescent="0.3">
      <c r="A9898" s="9">
        <f>YEAR(Table1[[#This Row],[Order Date]])</f>
        <v>2017</v>
      </c>
      <c r="B9898" s="3" t="s">
        <v>285</v>
      </c>
    </row>
    <row r="9899" spans="1:2" ht="16.5" x14ac:dyDescent="0.3">
      <c r="A9899" s="10">
        <f>YEAR(Table1[[#This Row],[Order Date]])</f>
        <v>2017</v>
      </c>
      <c r="B9899" s="4" t="s">
        <v>77</v>
      </c>
    </row>
    <row r="9900" spans="1:2" ht="16.5" x14ac:dyDescent="0.3">
      <c r="A9900" s="9">
        <f>YEAR(Table1[[#This Row],[Order Date]])</f>
        <v>2017</v>
      </c>
      <c r="B9900" s="3" t="s">
        <v>77</v>
      </c>
    </row>
    <row r="9901" spans="1:2" ht="16.5" x14ac:dyDescent="0.3">
      <c r="A9901" s="10">
        <f>YEAR(Table1[[#This Row],[Order Date]])</f>
        <v>2017</v>
      </c>
      <c r="B9901" s="4" t="s">
        <v>1693</v>
      </c>
    </row>
    <row r="9902" spans="1:2" ht="16.5" x14ac:dyDescent="0.3">
      <c r="A9902" s="9">
        <f>YEAR(Table1[[#This Row],[Order Date]])</f>
        <v>2017</v>
      </c>
      <c r="B9902" s="3" t="s">
        <v>1693</v>
      </c>
    </row>
    <row r="9903" spans="1:2" ht="16.5" x14ac:dyDescent="0.3">
      <c r="A9903" s="10">
        <f>YEAR(Table1[[#This Row],[Order Date]])</f>
        <v>2017</v>
      </c>
      <c r="B9903" s="4" t="s">
        <v>1693</v>
      </c>
    </row>
    <row r="9904" spans="1:2" ht="16.5" x14ac:dyDescent="0.3">
      <c r="A9904" s="9">
        <f>YEAR(Table1[[#This Row],[Order Date]])</f>
        <v>2017</v>
      </c>
      <c r="B9904" s="3" t="s">
        <v>1310</v>
      </c>
    </row>
    <row r="9905" spans="1:2" ht="16.5" x14ac:dyDescent="0.3">
      <c r="A9905" s="10">
        <f>YEAR(Table1[[#This Row],[Order Date]])</f>
        <v>2017</v>
      </c>
      <c r="B9905" s="4" t="s">
        <v>1310</v>
      </c>
    </row>
    <row r="9906" spans="1:2" ht="16.5" x14ac:dyDescent="0.3">
      <c r="A9906" s="9">
        <f>YEAR(Table1[[#This Row],[Order Date]])</f>
        <v>2017</v>
      </c>
      <c r="B9906" s="3" t="s">
        <v>1310</v>
      </c>
    </row>
    <row r="9907" spans="1:2" ht="16.5" x14ac:dyDescent="0.3">
      <c r="A9907" s="10">
        <f>YEAR(Table1[[#This Row],[Order Date]])</f>
        <v>2017</v>
      </c>
      <c r="B9907" s="4" t="s">
        <v>1310</v>
      </c>
    </row>
    <row r="9908" spans="1:2" ht="16.5" x14ac:dyDescent="0.3">
      <c r="A9908" s="9">
        <f>YEAR(Table1[[#This Row],[Order Date]])</f>
        <v>2017</v>
      </c>
      <c r="B9908" s="3" t="s">
        <v>1310</v>
      </c>
    </row>
    <row r="9909" spans="1:2" ht="16.5" x14ac:dyDescent="0.3">
      <c r="A9909" s="10">
        <f>YEAR(Table1[[#This Row],[Order Date]])</f>
        <v>2017</v>
      </c>
      <c r="B9909" s="4" t="s">
        <v>1295</v>
      </c>
    </row>
    <row r="9910" spans="1:2" ht="16.5" x14ac:dyDescent="0.3">
      <c r="A9910" s="9">
        <f>YEAR(Table1[[#This Row],[Order Date]])</f>
        <v>2017</v>
      </c>
      <c r="B9910" s="3" t="s">
        <v>1295</v>
      </c>
    </row>
    <row r="9911" spans="1:2" ht="16.5" x14ac:dyDescent="0.3">
      <c r="A9911" s="10">
        <f>YEAR(Table1[[#This Row],[Order Date]])</f>
        <v>2017</v>
      </c>
      <c r="B9911" s="4" t="s">
        <v>2057</v>
      </c>
    </row>
    <row r="9912" spans="1:2" ht="16.5" x14ac:dyDescent="0.3">
      <c r="A9912" s="9">
        <f>YEAR(Table1[[#This Row],[Order Date]])</f>
        <v>2017</v>
      </c>
      <c r="B9912" s="3" t="s">
        <v>1610</v>
      </c>
    </row>
    <row r="9913" spans="1:2" ht="16.5" x14ac:dyDescent="0.3">
      <c r="A9913" s="10">
        <f>YEAR(Table1[[#This Row],[Order Date]])</f>
        <v>2017</v>
      </c>
      <c r="B9913" s="4" t="s">
        <v>1705</v>
      </c>
    </row>
    <row r="9914" spans="1:2" ht="16.5" x14ac:dyDescent="0.3">
      <c r="A9914" s="9">
        <f>YEAR(Table1[[#This Row],[Order Date]])</f>
        <v>2017</v>
      </c>
      <c r="B9914" s="3" t="s">
        <v>1723</v>
      </c>
    </row>
    <row r="9915" spans="1:2" ht="16.5" x14ac:dyDescent="0.3">
      <c r="A9915" s="10">
        <f>YEAR(Table1[[#This Row],[Order Date]])</f>
        <v>2017</v>
      </c>
      <c r="B9915" s="4" t="s">
        <v>1467</v>
      </c>
    </row>
    <row r="9916" spans="1:2" ht="16.5" x14ac:dyDescent="0.3">
      <c r="A9916" s="9">
        <f>YEAR(Table1[[#This Row],[Order Date]])</f>
        <v>2017</v>
      </c>
      <c r="B9916" s="3" t="s">
        <v>1467</v>
      </c>
    </row>
    <row r="9917" spans="1:2" ht="16.5" x14ac:dyDescent="0.3">
      <c r="A9917" s="10">
        <f>YEAR(Table1[[#This Row],[Order Date]])</f>
        <v>2017</v>
      </c>
      <c r="B9917" s="4" t="s">
        <v>2246</v>
      </c>
    </row>
    <row r="9918" spans="1:2" ht="16.5" x14ac:dyDescent="0.3">
      <c r="A9918" s="9">
        <f>YEAR(Table1[[#This Row],[Order Date]])</f>
        <v>2017</v>
      </c>
      <c r="B9918" s="3" t="s">
        <v>1122</v>
      </c>
    </row>
    <row r="9919" spans="1:2" ht="16.5" x14ac:dyDescent="0.3">
      <c r="A9919" s="10">
        <f>YEAR(Table1[[#This Row],[Order Date]])</f>
        <v>2017</v>
      </c>
      <c r="B9919" s="4" t="s">
        <v>1122</v>
      </c>
    </row>
    <row r="9920" spans="1:2" ht="16.5" x14ac:dyDescent="0.3">
      <c r="A9920" s="9">
        <f>YEAR(Table1[[#This Row],[Order Date]])</f>
        <v>2017</v>
      </c>
      <c r="B9920" s="3" t="s">
        <v>1620</v>
      </c>
    </row>
    <row r="9921" spans="1:2" ht="16.5" x14ac:dyDescent="0.3">
      <c r="A9921" s="10">
        <f>YEAR(Table1[[#This Row],[Order Date]])</f>
        <v>2017</v>
      </c>
      <c r="B9921" s="4" t="s">
        <v>1620</v>
      </c>
    </row>
    <row r="9922" spans="1:2" ht="16.5" x14ac:dyDescent="0.3">
      <c r="A9922" s="9">
        <f>YEAR(Table1[[#This Row],[Order Date]])</f>
        <v>2017</v>
      </c>
      <c r="B9922" s="3" t="s">
        <v>1877</v>
      </c>
    </row>
    <row r="9923" spans="1:2" ht="16.5" x14ac:dyDescent="0.3">
      <c r="A9923" s="10">
        <f>YEAR(Table1[[#This Row],[Order Date]])</f>
        <v>2017</v>
      </c>
      <c r="B9923" s="4" t="s">
        <v>1877</v>
      </c>
    </row>
    <row r="9924" spans="1:2" ht="16.5" x14ac:dyDescent="0.3">
      <c r="A9924" s="9">
        <f>YEAR(Table1[[#This Row],[Order Date]])</f>
        <v>2017</v>
      </c>
      <c r="B9924" s="3" t="s">
        <v>2631</v>
      </c>
    </row>
    <row r="9925" spans="1:2" ht="16.5" x14ac:dyDescent="0.3">
      <c r="A9925" s="10">
        <f>YEAR(Table1[[#This Row],[Order Date]])</f>
        <v>2017</v>
      </c>
      <c r="B9925" s="4" t="s">
        <v>2205</v>
      </c>
    </row>
    <row r="9926" spans="1:2" ht="16.5" x14ac:dyDescent="0.3">
      <c r="A9926" s="9">
        <f>YEAR(Table1[[#This Row],[Order Date]])</f>
        <v>2017</v>
      </c>
      <c r="B9926" s="3" t="s">
        <v>1009</v>
      </c>
    </row>
    <row r="9927" spans="1:2" ht="16.5" x14ac:dyDescent="0.3">
      <c r="A9927" s="10">
        <f>YEAR(Table1[[#This Row],[Order Date]])</f>
        <v>2017</v>
      </c>
      <c r="B9927" s="4" t="s">
        <v>1009</v>
      </c>
    </row>
    <row r="9928" spans="1:2" ht="16.5" x14ac:dyDescent="0.3">
      <c r="A9928" s="9">
        <f>YEAR(Table1[[#This Row],[Order Date]])</f>
        <v>2017</v>
      </c>
      <c r="B9928" s="3" t="s">
        <v>2518</v>
      </c>
    </row>
    <row r="9929" spans="1:2" ht="16.5" x14ac:dyDescent="0.3">
      <c r="A9929" s="10">
        <f>YEAR(Table1[[#This Row],[Order Date]])</f>
        <v>2017</v>
      </c>
      <c r="B9929" s="4" t="s">
        <v>1781</v>
      </c>
    </row>
    <row r="9930" spans="1:2" ht="16.5" x14ac:dyDescent="0.3">
      <c r="A9930" s="9">
        <f>YEAR(Table1[[#This Row],[Order Date]])</f>
        <v>2017</v>
      </c>
      <c r="B9930" s="3" t="s">
        <v>2197</v>
      </c>
    </row>
    <row r="9931" spans="1:2" ht="16.5" x14ac:dyDescent="0.3">
      <c r="A9931" s="10">
        <f>YEAR(Table1[[#This Row],[Order Date]])</f>
        <v>2017</v>
      </c>
      <c r="B9931" s="4" t="s">
        <v>2197</v>
      </c>
    </row>
    <row r="9932" spans="1:2" ht="16.5" x14ac:dyDescent="0.3">
      <c r="A9932" s="9">
        <f>YEAR(Table1[[#This Row],[Order Date]])</f>
        <v>2017</v>
      </c>
      <c r="B9932" s="3" t="s">
        <v>2466</v>
      </c>
    </row>
    <row r="9933" spans="1:2" ht="16.5" x14ac:dyDescent="0.3">
      <c r="A9933" s="10">
        <f>YEAR(Table1[[#This Row],[Order Date]])</f>
        <v>2017</v>
      </c>
      <c r="B9933" s="4" t="s">
        <v>2466</v>
      </c>
    </row>
    <row r="9934" spans="1:2" ht="16.5" x14ac:dyDescent="0.3">
      <c r="A9934" s="9">
        <f>YEAR(Table1[[#This Row],[Order Date]])</f>
        <v>2017</v>
      </c>
      <c r="B9934" s="3" t="s">
        <v>2466</v>
      </c>
    </row>
    <row r="9935" spans="1:2" ht="16.5" x14ac:dyDescent="0.3">
      <c r="A9935" s="10">
        <f>YEAR(Table1[[#This Row],[Order Date]])</f>
        <v>2017</v>
      </c>
      <c r="B9935" s="4" t="s">
        <v>2466</v>
      </c>
    </row>
    <row r="9936" spans="1:2" ht="16.5" x14ac:dyDescent="0.3">
      <c r="A9936" s="9">
        <f>YEAR(Table1[[#This Row],[Order Date]])</f>
        <v>2017</v>
      </c>
      <c r="B9936" s="3" t="s">
        <v>2585</v>
      </c>
    </row>
    <row r="9937" spans="1:2" ht="16.5" x14ac:dyDescent="0.3">
      <c r="A9937" s="10">
        <f>YEAR(Table1[[#This Row],[Order Date]])</f>
        <v>2017</v>
      </c>
      <c r="B9937" s="4" t="s">
        <v>2585</v>
      </c>
    </row>
    <row r="9938" spans="1:2" ht="16.5" x14ac:dyDescent="0.3">
      <c r="A9938" s="9">
        <f>YEAR(Table1[[#This Row],[Order Date]])</f>
        <v>2017</v>
      </c>
      <c r="B9938" s="3" t="s">
        <v>2585</v>
      </c>
    </row>
    <row r="9939" spans="1:2" ht="16.5" x14ac:dyDescent="0.3">
      <c r="A9939" s="10">
        <f>YEAR(Table1[[#This Row],[Order Date]])</f>
        <v>2017</v>
      </c>
      <c r="B9939" s="4" t="s">
        <v>2585</v>
      </c>
    </row>
    <row r="9940" spans="1:2" ht="16.5" x14ac:dyDescent="0.3">
      <c r="A9940" s="9">
        <f>YEAR(Table1[[#This Row],[Order Date]])</f>
        <v>2017</v>
      </c>
      <c r="B9940" s="3" t="s">
        <v>1495</v>
      </c>
    </row>
    <row r="9941" spans="1:2" ht="16.5" x14ac:dyDescent="0.3">
      <c r="A9941" s="10">
        <f>YEAR(Table1[[#This Row],[Order Date]])</f>
        <v>2017</v>
      </c>
      <c r="B9941" s="4" t="s">
        <v>1495</v>
      </c>
    </row>
    <row r="9942" spans="1:2" ht="16.5" x14ac:dyDescent="0.3">
      <c r="A9942" s="9">
        <f>YEAR(Table1[[#This Row],[Order Date]])</f>
        <v>2017</v>
      </c>
      <c r="B9942" s="3" t="s">
        <v>624</v>
      </c>
    </row>
    <row r="9943" spans="1:2" ht="16.5" x14ac:dyDescent="0.3">
      <c r="A9943" s="10">
        <f>YEAR(Table1[[#This Row],[Order Date]])</f>
        <v>2017</v>
      </c>
      <c r="B9943" s="4" t="s">
        <v>185</v>
      </c>
    </row>
    <row r="9944" spans="1:2" ht="16.5" x14ac:dyDescent="0.3">
      <c r="A9944" s="9">
        <f>YEAR(Table1[[#This Row],[Order Date]])</f>
        <v>2017</v>
      </c>
      <c r="B9944" s="3" t="s">
        <v>185</v>
      </c>
    </row>
    <row r="9945" spans="1:2" ht="16.5" x14ac:dyDescent="0.3">
      <c r="A9945" s="10">
        <f>YEAR(Table1[[#This Row],[Order Date]])</f>
        <v>2017</v>
      </c>
      <c r="B9945" s="4" t="s">
        <v>185</v>
      </c>
    </row>
    <row r="9946" spans="1:2" ht="16.5" x14ac:dyDescent="0.3">
      <c r="A9946" s="9">
        <f>YEAR(Table1[[#This Row],[Order Date]])</f>
        <v>2017</v>
      </c>
      <c r="B9946" s="3" t="s">
        <v>185</v>
      </c>
    </row>
    <row r="9947" spans="1:2" ht="16.5" x14ac:dyDescent="0.3">
      <c r="A9947" s="10">
        <f>YEAR(Table1[[#This Row],[Order Date]])</f>
        <v>2017</v>
      </c>
      <c r="B9947" s="4" t="s">
        <v>185</v>
      </c>
    </row>
    <row r="9948" spans="1:2" ht="16.5" x14ac:dyDescent="0.3">
      <c r="A9948" s="9">
        <f>YEAR(Table1[[#This Row],[Order Date]])</f>
        <v>2017</v>
      </c>
      <c r="B9948" s="3" t="s">
        <v>223</v>
      </c>
    </row>
    <row r="9949" spans="1:2" ht="16.5" x14ac:dyDescent="0.3">
      <c r="A9949" s="10">
        <f>YEAR(Table1[[#This Row],[Order Date]])</f>
        <v>2017</v>
      </c>
      <c r="B9949" s="4" t="s">
        <v>223</v>
      </c>
    </row>
    <row r="9950" spans="1:2" ht="16.5" x14ac:dyDescent="0.3">
      <c r="A9950" s="9">
        <f>YEAR(Table1[[#This Row],[Order Date]])</f>
        <v>2017</v>
      </c>
      <c r="B9950" s="3" t="s">
        <v>373</v>
      </c>
    </row>
    <row r="9951" spans="1:2" ht="16.5" x14ac:dyDescent="0.3">
      <c r="A9951" s="10">
        <f>YEAR(Table1[[#This Row],[Order Date]])</f>
        <v>2017</v>
      </c>
      <c r="B9951" s="4" t="s">
        <v>1546</v>
      </c>
    </row>
    <row r="9952" spans="1:2" ht="16.5" x14ac:dyDescent="0.3">
      <c r="A9952" s="9">
        <f>YEAR(Table1[[#This Row],[Order Date]])</f>
        <v>2017</v>
      </c>
      <c r="B9952" s="3" t="s">
        <v>1557</v>
      </c>
    </row>
    <row r="9953" spans="1:2" ht="16.5" x14ac:dyDescent="0.3">
      <c r="A9953" s="10">
        <f>YEAR(Table1[[#This Row],[Order Date]])</f>
        <v>2017</v>
      </c>
      <c r="B9953" s="4" t="s">
        <v>1638</v>
      </c>
    </row>
    <row r="9954" spans="1:2" ht="16.5" x14ac:dyDescent="0.3">
      <c r="A9954" s="9">
        <f>YEAR(Table1[[#This Row],[Order Date]])</f>
        <v>2017</v>
      </c>
      <c r="B9954" s="3" t="s">
        <v>427</v>
      </c>
    </row>
    <row r="9955" spans="1:2" ht="16.5" x14ac:dyDescent="0.3">
      <c r="A9955" s="10">
        <f>YEAR(Table1[[#This Row],[Order Date]])</f>
        <v>2017</v>
      </c>
      <c r="B9955" s="4" t="s">
        <v>2265</v>
      </c>
    </row>
    <row r="9956" spans="1:2" ht="16.5" x14ac:dyDescent="0.3">
      <c r="A9956" s="9">
        <f>YEAR(Table1[[#This Row],[Order Date]])</f>
        <v>2017</v>
      </c>
      <c r="B9956" s="3" t="s">
        <v>2265</v>
      </c>
    </row>
    <row r="9957" spans="1:2" ht="16.5" x14ac:dyDescent="0.3">
      <c r="A9957" s="10">
        <f>YEAR(Table1[[#This Row],[Order Date]])</f>
        <v>2017</v>
      </c>
      <c r="B9957" s="4" t="s">
        <v>357</v>
      </c>
    </row>
    <row r="9958" spans="1:2" ht="16.5" x14ac:dyDescent="0.3">
      <c r="A9958" s="9">
        <f>YEAR(Table1[[#This Row],[Order Date]])</f>
        <v>2017</v>
      </c>
      <c r="B9958" s="3" t="s">
        <v>829</v>
      </c>
    </row>
    <row r="9959" spans="1:2" ht="16.5" x14ac:dyDescent="0.3">
      <c r="A9959" s="10">
        <f>YEAR(Table1[[#This Row],[Order Date]])</f>
        <v>2017</v>
      </c>
      <c r="B9959" s="4" t="s">
        <v>829</v>
      </c>
    </row>
    <row r="9960" spans="1:2" ht="16.5" x14ac:dyDescent="0.3">
      <c r="A9960" s="9">
        <f>YEAR(Table1[[#This Row],[Order Date]])</f>
        <v>2017</v>
      </c>
      <c r="B9960" s="3" t="s">
        <v>829</v>
      </c>
    </row>
    <row r="9961" spans="1:2" ht="16.5" x14ac:dyDescent="0.3">
      <c r="A9961" s="10">
        <f>YEAR(Table1[[#This Row],[Order Date]])</f>
        <v>2017</v>
      </c>
      <c r="B9961" s="4" t="s">
        <v>829</v>
      </c>
    </row>
    <row r="9962" spans="1:2" ht="16.5" x14ac:dyDescent="0.3">
      <c r="A9962" s="9">
        <f>YEAR(Table1[[#This Row],[Order Date]])</f>
        <v>2017</v>
      </c>
      <c r="B9962" s="3" t="s">
        <v>2343</v>
      </c>
    </row>
    <row r="9963" spans="1:2" ht="16.5" x14ac:dyDescent="0.3">
      <c r="A9963" s="10">
        <f>YEAR(Table1[[#This Row],[Order Date]])</f>
        <v>2017</v>
      </c>
      <c r="B9963" s="4" t="s">
        <v>2343</v>
      </c>
    </row>
    <row r="9964" spans="1:2" ht="16.5" x14ac:dyDescent="0.3">
      <c r="A9964" s="9">
        <f>YEAR(Table1[[#This Row],[Order Date]])</f>
        <v>2017</v>
      </c>
      <c r="B9964" s="3" t="s">
        <v>992</v>
      </c>
    </row>
    <row r="9965" spans="1:2" ht="16.5" x14ac:dyDescent="0.3">
      <c r="A9965" s="10">
        <f>YEAR(Table1[[#This Row],[Order Date]])</f>
        <v>2017</v>
      </c>
      <c r="B9965" s="4" t="s">
        <v>665</v>
      </c>
    </row>
    <row r="9966" spans="1:2" ht="16.5" x14ac:dyDescent="0.3">
      <c r="A9966" s="9">
        <f>YEAR(Table1[[#This Row],[Order Date]])</f>
        <v>2017</v>
      </c>
      <c r="B9966" s="3" t="s">
        <v>1871</v>
      </c>
    </row>
    <row r="9967" spans="1:2" ht="16.5" x14ac:dyDescent="0.3">
      <c r="A9967" s="10">
        <f>YEAR(Table1[[#This Row],[Order Date]])</f>
        <v>2017</v>
      </c>
      <c r="B9967" s="4" t="s">
        <v>2450</v>
      </c>
    </row>
    <row r="9968" spans="1:2" ht="16.5" x14ac:dyDescent="0.3">
      <c r="A9968" s="9">
        <f>YEAR(Table1[[#This Row],[Order Date]])</f>
        <v>2017</v>
      </c>
      <c r="B9968" s="3" t="s">
        <v>1912</v>
      </c>
    </row>
    <row r="9969" spans="1:2" ht="16.5" x14ac:dyDescent="0.3">
      <c r="A9969" s="10">
        <f>YEAR(Table1[[#This Row],[Order Date]])</f>
        <v>2017</v>
      </c>
      <c r="B9969" s="4" t="s">
        <v>1912</v>
      </c>
    </row>
    <row r="9970" spans="1:2" ht="16.5" x14ac:dyDescent="0.3">
      <c r="A9970" s="9">
        <f>YEAR(Table1[[#This Row],[Order Date]])</f>
        <v>2017</v>
      </c>
      <c r="B9970" s="3" t="s">
        <v>1912</v>
      </c>
    </row>
    <row r="9971" spans="1:2" ht="16.5" x14ac:dyDescent="0.3">
      <c r="A9971" s="10">
        <f>YEAR(Table1[[#This Row],[Order Date]])</f>
        <v>2017</v>
      </c>
      <c r="B9971" s="4" t="s">
        <v>1912</v>
      </c>
    </row>
    <row r="9972" spans="1:2" ht="16.5" x14ac:dyDescent="0.3">
      <c r="A9972" s="9">
        <f>YEAR(Table1[[#This Row],[Order Date]])</f>
        <v>2017</v>
      </c>
      <c r="B9972" s="3" t="s">
        <v>1383</v>
      </c>
    </row>
    <row r="9973" spans="1:2" ht="16.5" x14ac:dyDescent="0.3">
      <c r="A9973" s="10">
        <f>YEAR(Table1[[#This Row],[Order Date]])</f>
        <v>2017</v>
      </c>
      <c r="B9973" s="4" t="s">
        <v>1383</v>
      </c>
    </row>
    <row r="9974" spans="1:2" ht="16.5" x14ac:dyDescent="0.3">
      <c r="A9974" s="9">
        <f>YEAR(Table1[[#This Row],[Order Date]])</f>
        <v>2017</v>
      </c>
      <c r="B9974" s="3" t="s">
        <v>2466</v>
      </c>
    </row>
    <row r="9975" spans="1:2" ht="16.5" x14ac:dyDescent="0.3">
      <c r="A9975" s="10">
        <f>YEAR(Table1[[#This Row],[Order Date]])</f>
        <v>2017</v>
      </c>
      <c r="B9975" s="4" t="s">
        <v>2466</v>
      </c>
    </row>
    <row r="9976" spans="1:2" ht="16.5" x14ac:dyDescent="0.3">
      <c r="A9976" s="9">
        <f>YEAR(Table1[[#This Row],[Order Date]])</f>
        <v>2017</v>
      </c>
      <c r="B9976" s="3" t="s">
        <v>742</v>
      </c>
    </row>
    <row r="9977" spans="1:2" ht="16.5" x14ac:dyDescent="0.3">
      <c r="A9977" s="10">
        <f>YEAR(Table1[[#This Row],[Order Date]])</f>
        <v>2017</v>
      </c>
      <c r="B9977" s="4" t="s">
        <v>742</v>
      </c>
    </row>
    <row r="9978" spans="1:2" ht="16.5" x14ac:dyDescent="0.3">
      <c r="A9978" s="9">
        <f>YEAR(Table1[[#This Row],[Order Date]])</f>
        <v>2017</v>
      </c>
      <c r="B9978" s="3" t="s">
        <v>904</v>
      </c>
    </row>
    <row r="9979" spans="1:2" ht="16.5" x14ac:dyDescent="0.3">
      <c r="A9979" s="10">
        <f>YEAR(Table1[[#This Row],[Order Date]])</f>
        <v>2017</v>
      </c>
      <c r="B9979" s="4" t="s">
        <v>1866</v>
      </c>
    </row>
    <row r="9980" spans="1:2" ht="16.5" x14ac:dyDescent="0.3">
      <c r="A9980" s="9">
        <f>YEAR(Table1[[#This Row],[Order Date]])</f>
        <v>2017</v>
      </c>
      <c r="B9980" s="3" t="s">
        <v>1974</v>
      </c>
    </row>
    <row r="9981" spans="1:2" ht="16.5" x14ac:dyDescent="0.3">
      <c r="A9981" s="10">
        <f>YEAR(Table1[[#This Row],[Order Date]])</f>
        <v>2017</v>
      </c>
      <c r="B9981" s="4" t="s">
        <v>675</v>
      </c>
    </row>
    <row r="9982" spans="1:2" ht="16.5" x14ac:dyDescent="0.3">
      <c r="A9982" s="9">
        <f>YEAR(Table1[[#This Row],[Order Date]])</f>
        <v>2017</v>
      </c>
      <c r="B9982" s="3" t="s">
        <v>675</v>
      </c>
    </row>
    <row r="9983" spans="1:2" ht="16.5" x14ac:dyDescent="0.3">
      <c r="A9983" s="10">
        <f>YEAR(Table1[[#This Row],[Order Date]])</f>
        <v>2017</v>
      </c>
      <c r="B9983" s="4" t="s">
        <v>596</v>
      </c>
    </row>
    <row r="9984" spans="1:2" ht="16.5" x14ac:dyDescent="0.3">
      <c r="A9984" s="9">
        <f>YEAR(Table1[[#This Row],[Order Date]])</f>
        <v>2017</v>
      </c>
      <c r="B9984" s="3" t="s">
        <v>596</v>
      </c>
    </row>
    <row r="9985" spans="1:2" ht="16.5" x14ac:dyDescent="0.3">
      <c r="A9985" s="10">
        <f>YEAR(Table1[[#This Row],[Order Date]])</f>
        <v>2017</v>
      </c>
      <c r="B9985" s="4" t="s">
        <v>596</v>
      </c>
    </row>
    <row r="9986" spans="1:2" ht="16.5" x14ac:dyDescent="0.3">
      <c r="A9986" s="9">
        <f>YEAR(Table1[[#This Row],[Order Date]])</f>
        <v>2017</v>
      </c>
      <c r="B9986" s="3" t="s">
        <v>596</v>
      </c>
    </row>
    <row r="9987" spans="1:2" ht="16.5" x14ac:dyDescent="0.3">
      <c r="A9987" s="10">
        <f>YEAR(Table1[[#This Row],[Order Date]])</f>
        <v>2017</v>
      </c>
      <c r="B9987" s="4" t="s">
        <v>596</v>
      </c>
    </row>
    <row r="9988" spans="1:2" ht="16.5" x14ac:dyDescent="0.3">
      <c r="A9988" s="9">
        <f>YEAR(Table1[[#This Row],[Order Date]])</f>
        <v>2017</v>
      </c>
      <c r="B9988" s="3" t="s">
        <v>2225</v>
      </c>
    </row>
    <row r="9989" spans="1:2" ht="16.5" x14ac:dyDescent="0.3">
      <c r="A9989" s="10">
        <f>YEAR(Table1[[#This Row],[Order Date]])</f>
        <v>2017</v>
      </c>
      <c r="B9989" s="4" t="s">
        <v>373</v>
      </c>
    </row>
    <row r="9990" spans="1:2" ht="16.5" x14ac:dyDescent="0.3">
      <c r="A9990" s="9">
        <f>YEAR(Table1[[#This Row],[Order Date]])</f>
        <v>2017</v>
      </c>
      <c r="B9990" s="3" t="s">
        <v>373</v>
      </c>
    </row>
    <row r="9991" spans="1:2" ht="16.5" x14ac:dyDescent="0.3">
      <c r="A9991" s="10">
        <f>YEAR(Table1[[#This Row],[Order Date]])</f>
        <v>2017</v>
      </c>
      <c r="B9991" s="4" t="s">
        <v>373</v>
      </c>
    </row>
    <row r="9992" spans="1:2" ht="16.5" x14ac:dyDescent="0.3">
      <c r="A9992" s="9">
        <f>YEAR(Table1[[#This Row],[Order Date]])</f>
        <v>2017</v>
      </c>
      <c r="B9992" s="3" t="s">
        <v>2424</v>
      </c>
    </row>
    <row r="9993" spans="1:2" ht="16.5" x14ac:dyDescent="0.3">
      <c r="A9993" s="10">
        <f>YEAR(Table1[[#This Row],[Order Date]])</f>
        <v>2017</v>
      </c>
      <c r="B9993" s="4" t="s">
        <v>2424</v>
      </c>
    </row>
    <row r="9994" spans="1:2" ht="16.5" x14ac:dyDescent="0.3">
      <c r="A9994" s="13">
        <f>YEAR(Table1[[#This Row],[Order Date]])</f>
        <v>2017</v>
      </c>
      <c r="B9994" s="14"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Monthlysales</vt:lpstr>
      <vt:lpstr>Top5customer</vt:lpstr>
      <vt:lpstr>salesbystates</vt:lpstr>
      <vt:lpstr>Salesbycategor</vt:lpstr>
      <vt:lpstr>profitgained</vt:lpstr>
      <vt:lpstr>salesdata</vt:lpstr>
      <vt:lpstr>dashboard</vt:lpstr>
      <vt:lpstr>customercount</vt:lpstr>
      <vt:lpstr>cutomername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2023-09-23T12:32:58Z</dcterms:created>
  <dcterms:modified xsi:type="dcterms:W3CDTF">2023-09-23T15:44:30Z</dcterms:modified>
</cp:coreProperties>
</file>